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Y:\BD's de AU\"/>
    </mc:Choice>
  </mc:AlternateContent>
  <bookViews>
    <workbookView xWindow="0" yWindow="0" windowWidth="20490" windowHeight="7155"/>
  </bookViews>
  <sheets>
    <sheet name="Responsiva Autos Utilitarios" sheetId="1" r:id="rId1"/>
    <sheet name="Importe Descuentos" sheetId="2" r:id="rId2"/>
  </sheets>
  <functionGroups builtInGroupCount="18"/>
  <externalReferences>
    <externalReference r:id="rId3"/>
  </externalReferences>
  <definedNames>
    <definedName name="_xlnm._FilterDatabase" localSheetId="1" hidden="1">'Importe Descuentos'!$A$2:$X$2</definedName>
    <definedName name="OLE_LINK1" localSheetId="0">'Responsiva Autos Utilitarios'!#REF!</definedName>
    <definedName name="OLE_LINK7" localSheetId="0">'Responsiva Autos Utilitarios'!#REF!</definedName>
  </definedNames>
  <calcPr calcId="152511"/>
</workbook>
</file>

<file path=xl/calcChain.xml><?xml version="1.0" encoding="utf-8"?>
<calcChain xmlns="http://schemas.openxmlformats.org/spreadsheetml/2006/main">
  <c r="T42" i="2" l="1"/>
  <c r="Q42" i="2"/>
  <c r="J42" i="2"/>
  <c r="H42" i="2"/>
  <c r="T40" i="2"/>
  <c r="Q40" i="2"/>
  <c r="J40" i="2"/>
  <c r="H40" i="2"/>
  <c r="F10" i="1"/>
  <c r="T38" i="2"/>
  <c r="Q38" i="2"/>
  <c r="J37" i="2"/>
  <c r="J38" i="2"/>
  <c r="H38" i="2"/>
  <c r="AE44" i="2"/>
  <c r="AE43" i="2"/>
  <c r="AD41" i="2"/>
  <c r="AD43" i="2" s="1"/>
  <c r="AD44" i="2" s="1"/>
  <c r="AB44" i="2"/>
  <c r="AB43" i="2"/>
  <c r="AB41" i="2"/>
  <c r="F21" i="1"/>
  <c r="V42" i="2"/>
  <c r="V40" i="2"/>
  <c r="V38" i="2"/>
  <c r="O42" i="2"/>
  <c r="O40" i="2"/>
  <c r="O38" i="2"/>
  <c r="N42" i="2" l="1"/>
  <c r="U42" i="2"/>
  <c r="N40" i="2"/>
  <c r="U40" i="2"/>
  <c r="U38" i="2"/>
  <c r="N38" i="2"/>
  <c r="K33" i="1" l="1"/>
  <c r="K32" i="1"/>
  <c r="K31" i="1"/>
  <c r="K30" i="1"/>
  <c r="Y20" i="1"/>
  <c r="Y19" i="1"/>
  <c r="Y18" i="1"/>
  <c r="Y17" i="1"/>
  <c r="F20" i="1"/>
  <c r="F19" i="1"/>
  <c r="F18" i="1"/>
  <c r="Y10" i="1"/>
  <c r="F11" i="1"/>
  <c r="F8" i="1"/>
  <c r="J30" i="1" l="1"/>
  <c r="T41" i="1"/>
  <c r="AK55" i="1"/>
  <c r="AK53" i="1"/>
  <c r="AK51" i="1"/>
  <c r="AJ55" i="1"/>
  <c r="AJ53" i="1"/>
  <c r="AJ51" i="1"/>
  <c r="W55" i="1"/>
  <c r="W53" i="1"/>
  <c r="W51" i="1"/>
  <c r="T54" i="1"/>
  <c r="V55" i="1"/>
  <c r="V53" i="1"/>
  <c r="V51" i="1"/>
  <c r="AK43" i="1"/>
  <c r="AJ43" i="1"/>
  <c r="AH42" i="1"/>
  <c r="W39" i="1"/>
  <c r="W41" i="1"/>
  <c r="W43" i="1"/>
  <c r="V44" i="1"/>
  <c r="V42" i="1"/>
  <c r="V40" i="1"/>
  <c r="K44" i="1"/>
  <c r="K42" i="1"/>
  <c r="K40" i="1"/>
  <c r="J43" i="1"/>
  <c r="J41" i="1"/>
  <c r="J39" i="1"/>
  <c r="J28" i="1"/>
  <c r="J32" i="1"/>
  <c r="H44" i="1"/>
  <c r="AK56" i="1"/>
  <c r="AK54" i="1"/>
  <c r="AK52" i="1"/>
  <c r="AJ56" i="1"/>
  <c r="AJ54" i="1"/>
  <c r="AJ52" i="1"/>
  <c r="W56" i="1"/>
  <c r="W54" i="1"/>
  <c r="W52" i="1"/>
  <c r="T51" i="1"/>
  <c r="V56" i="1"/>
  <c r="V54" i="1"/>
  <c r="V52" i="1"/>
  <c r="K56" i="1"/>
  <c r="J56" i="1"/>
  <c r="AK42" i="1"/>
  <c r="AJ42" i="1"/>
  <c r="AH40" i="1"/>
  <c r="W40" i="1"/>
  <c r="W42" i="1"/>
  <c r="W44" i="1"/>
  <c r="V43" i="1"/>
  <c r="V41" i="1"/>
  <c r="V39" i="1"/>
  <c r="K43" i="1"/>
  <c r="K41" i="1"/>
  <c r="K39" i="1"/>
  <c r="J44" i="1"/>
  <c r="J42" i="1"/>
  <c r="J40" i="1"/>
  <c r="J29" i="1"/>
  <c r="J33" i="1"/>
  <c r="J31" i="1"/>
  <c r="T43" i="2"/>
  <c r="T41" i="2"/>
  <c r="T39" i="2"/>
  <c r="T37" i="2"/>
  <c r="T36" i="2"/>
  <c r="AK72" i="1"/>
  <c r="AK154" i="1" l="1"/>
  <c r="AK4" i="1" l="1"/>
  <c r="Q57" i="2"/>
  <c r="J57" i="2"/>
  <c r="A57" i="2"/>
  <c r="Q56" i="2"/>
  <c r="J56" i="2"/>
  <c r="A56" i="2"/>
  <c r="Q55" i="2"/>
  <c r="J55" i="2"/>
  <c r="A55" i="2"/>
  <c r="Q54" i="2"/>
  <c r="J54" i="2"/>
  <c r="A54" i="2"/>
  <c r="Q53" i="2"/>
  <c r="J53" i="2"/>
  <c r="A53" i="2"/>
  <c r="Q52" i="2"/>
  <c r="J52" i="2"/>
  <c r="A52" i="2"/>
  <c r="Q51" i="2"/>
  <c r="J51" i="2"/>
  <c r="A51" i="2"/>
  <c r="T49" i="2"/>
  <c r="S49" i="2"/>
  <c r="J49" i="2"/>
  <c r="H49" i="2"/>
  <c r="A49" i="2"/>
  <c r="T48" i="2"/>
  <c r="S48" i="2"/>
  <c r="J48" i="2"/>
  <c r="H48" i="2"/>
  <c r="A48" i="2"/>
  <c r="T47" i="2"/>
  <c r="S47" i="2"/>
  <c r="J47" i="2"/>
  <c r="H47" i="2"/>
  <c r="A47" i="2"/>
  <c r="T46" i="2"/>
  <c r="S46" i="2"/>
  <c r="Q46" i="2" s="1"/>
  <c r="J46" i="2"/>
  <c r="H46" i="2"/>
  <c r="A46" i="2"/>
  <c r="T45" i="2"/>
  <c r="S45" i="2"/>
  <c r="Q45" i="2" s="1"/>
  <c r="J45" i="2"/>
  <c r="H45" i="2"/>
  <c r="A45" i="2"/>
  <c r="T44" i="2"/>
  <c r="S44" i="2"/>
  <c r="Q44" i="2" s="1"/>
  <c r="J44" i="2"/>
  <c r="H44" i="2"/>
  <c r="A44" i="2"/>
  <c r="Q43" i="2"/>
  <c r="J43" i="2"/>
  <c r="H43" i="2"/>
  <c r="A43" i="2"/>
  <c r="Q41" i="2"/>
  <c r="J41" i="2"/>
  <c r="H41" i="2"/>
  <c r="A41" i="2"/>
  <c r="Q39" i="2"/>
  <c r="J39" i="2"/>
  <c r="H39" i="2"/>
  <c r="A39" i="2"/>
  <c r="Q37" i="2"/>
  <c r="H37" i="2"/>
  <c r="A37" i="2"/>
  <c r="Q36" i="2"/>
  <c r="J36" i="2"/>
  <c r="H36" i="2"/>
  <c r="A36" i="2"/>
  <c r="T35" i="2"/>
  <c r="Q35" i="2" s="1"/>
  <c r="J35" i="2"/>
  <c r="H35" i="2"/>
  <c r="A35" i="2"/>
  <c r="T34" i="2"/>
  <c r="Q34" i="2" s="1"/>
  <c r="J34" i="2"/>
  <c r="H34" i="2"/>
  <c r="A34" i="2"/>
  <c r="T33" i="2"/>
  <c r="Q33" i="2" s="1"/>
  <c r="J33" i="2"/>
  <c r="H33" i="2"/>
  <c r="A33" i="2"/>
  <c r="T32" i="2"/>
  <c r="Q32" i="2" s="1"/>
  <c r="J32" i="2"/>
  <c r="H32" i="2"/>
  <c r="A32" i="2"/>
  <c r="T31" i="2"/>
  <c r="Q31" i="2" s="1"/>
  <c r="J31" i="2"/>
  <c r="H31" i="2"/>
  <c r="A31" i="2"/>
  <c r="T30" i="2"/>
  <c r="S30" i="2"/>
  <c r="Q30" i="2" s="1"/>
  <c r="J30" i="2"/>
  <c r="H30" i="2"/>
  <c r="A30" i="2"/>
  <c r="T29" i="2"/>
  <c r="S29" i="2"/>
  <c r="Q29" i="2" s="1"/>
  <c r="J29" i="2"/>
  <c r="H29" i="2"/>
  <c r="A29" i="2"/>
  <c r="T28" i="2"/>
  <c r="S28" i="2"/>
  <c r="Q28" i="2" s="1"/>
  <c r="J28" i="2"/>
  <c r="H28" i="2"/>
  <c r="A28" i="2"/>
  <c r="T27" i="2"/>
  <c r="S27" i="2"/>
  <c r="Q27" i="2" s="1"/>
  <c r="J27" i="2"/>
  <c r="H27" i="2"/>
  <c r="A27" i="2"/>
  <c r="T26" i="2"/>
  <c r="S26" i="2"/>
  <c r="Q26" i="2" s="1"/>
  <c r="J26" i="2"/>
  <c r="H26" i="2"/>
  <c r="A26" i="2"/>
  <c r="T25" i="2"/>
  <c r="S25" i="2"/>
  <c r="J25" i="2"/>
  <c r="H25" i="2"/>
  <c r="A25" i="2"/>
  <c r="T24" i="2"/>
  <c r="S24" i="2"/>
  <c r="Q24" i="2" s="1"/>
  <c r="J24" i="2"/>
  <c r="H24" i="2"/>
  <c r="A24" i="2"/>
  <c r="T23" i="2"/>
  <c r="S23" i="2"/>
  <c r="Q23" i="2" s="1"/>
  <c r="J23" i="2"/>
  <c r="H23" i="2"/>
  <c r="A23" i="2"/>
  <c r="T22" i="2"/>
  <c r="S22" i="2"/>
  <c r="Q22" i="2" s="1"/>
  <c r="J22" i="2"/>
  <c r="H22" i="2"/>
  <c r="A22" i="2"/>
  <c r="T21" i="2"/>
  <c r="S21" i="2"/>
  <c r="J21" i="2"/>
  <c r="H21" i="2"/>
  <c r="A21" i="2"/>
  <c r="T20" i="2"/>
  <c r="S20" i="2"/>
  <c r="Q20" i="2" s="1"/>
  <c r="J20" i="2"/>
  <c r="H20" i="2"/>
  <c r="A20" i="2"/>
  <c r="T19" i="2"/>
  <c r="S19" i="2"/>
  <c r="Q19" i="2" s="1"/>
  <c r="J19" i="2"/>
  <c r="H19" i="2"/>
  <c r="A19" i="2"/>
  <c r="T18" i="2"/>
  <c r="S18" i="2"/>
  <c r="Q18" i="2" s="1"/>
  <c r="J18" i="2"/>
  <c r="H18" i="2"/>
  <c r="A18" i="2"/>
  <c r="T17" i="2"/>
  <c r="S17" i="2"/>
  <c r="J17" i="2"/>
  <c r="H17" i="2"/>
  <c r="A17" i="2"/>
  <c r="T16" i="2"/>
  <c r="S16" i="2"/>
  <c r="Q16" i="2" s="1"/>
  <c r="J16" i="2"/>
  <c r="H16" i="2"/>
  <c r="A16" i="2"/>
  <c r="T15" i="2"/>
  <c r="S15" i="2"/>
  <c r="Q15" i="2" s="1"/>
  <c r="J15" i="2"/>
  <c r="H15" i="2"/>
  <c r="A15" i="2"/>
  <c r="T14" i="2"/>
  <c r="S14" i="2"/>
  <c r="Q14" i="2" s="1"/>
  <c r="J14" i="2"/>
  <c r="H14" i="2"/>
  <c r="A14" i="2"/>
  <c r="T13" i="2"/>
  <c r="S13" i="2"/>
  <c r="J13" i="2"/>
  <c r="H13" i="2"/>
  <c r="A13" i="2"/>
  <c r="T12" i="2"/>
  <c r="S12" i="2"/>
  <c r="Q12" i="2" s="1"/>
  <c r="J12" i="2"/>
  <c r="H12" i="2"/>
  <c r="A12" i="2"/>
  <c r="T11" i="2"/>
  <c r="S11" i="2"/>
  <c r="Q11" i="2" s="1"/>
  <c r="J11" i="2"/>
  <c r="H11" i="2"/>
  <c r="A11" i="2"/>
  <c r="T10" i="2"/>
  <c r="S10" i="2"/>
  <c r="Q10" i="2" s="1"/>
  <c r="J10" i="2"/>
  <c r="H10" i="2"/>
  <c r="A10" i="2"/>
  <c r="T9" i="2"/>
  <c r="S9" i="2"/>
  <c r="Q9" i="2" s="1"/>
  <c r="J9" i="2"/>
  <c r="H9" i="2"/>
  <c r="A9" i="2"/>
  <c r="T8" i="2"/>
  <c r="S8" i="2"/>
  <c r="Q8" i="2" s="1"/>
  <c r="J8" i="2"/>
  <c r="H8" i="2"/>
  <c r="A8" i="2"/>
  <c r="T7" i="2"/>
  <c r="S7" i="2"/>
  <c r="Q7" i="2" s="1"/>
  <c r="J7" i="2"/>
  <c r="H7" i="2"/>
  <c r="A7" i="2"/>
  <c r="T6" i="2"/>
  <c r="S6" i="2"/>
  <c r="Q6" i="2" s="1"/>
  <c r="J6" i="2"/>
  <c r="H6" i="2"/>
  <c r="A6" i="2"/>
  <c r="T5" i="2"/>
  <c r="S5" i="2"/>
  <c r="Q5" i="2" s="1"/>
  <c r="J5" i="2"/>
  <c r="H5" i="2"/>
  <c r="A5" i="2"/>
  <c r="T4" i="2"/>
  <c r="S4" i="2"/>
  <c r="Q4" i="2" s="1"/>
  <c r="J4" i="2"/>
  <c r="H4" i="2"/>
  <c r="A4" i="2"/>
  <c r="T3" i="2"/>
  <c r="S3" i="2"/>
  <c r="Q3" i="2" s="1"/>
  <c r="J3" i="2"/>
  <c r="H3" i="2"/>
  <c r="A3" i="2"/>
  <c r="O34" i="2"/>
  <c r="O3" i="2"/>
  <c r="O13" i="2"/>
  <c r="V30" i="2"/>
  <c r="V37" i="2"/>
  <c r="V54" i="2"/>
  <c r="O15" i="2"/>
  <c r="V18" i="2"/>
  <c r="O10" i="2"/>
  <c r="V41" i="2"/>
  <c r="O14" i="2"/>
  <c r="O26" i="2"/>
  <c r="O43" i="2"/>
  <c r="V51" i="2"/>
  <c r="V55" i="2"/>
  <c r="O4" i="2"/>
  <c r="V9" i="2"/>
  <c r="V28" i="2"/>
  <c r="O16" i="2"/>
  <c r="V20" i="2"/>
  <c r="V35" i="2"/>
  <c r="O41" i="2"/>
  <c r="V26" i="2"/>
  <c r="O51" i="2"/>
  <c r="O44" i="2"/>
  <c r="O24" i="2"/>
  <c r="V43" i="2"/>
  <c r="O52" i="2"/>
  <c r="V29" i="2"/>
  <c r="V7" i="2"/>
  <c r="V6" i="2"/>
  <c r="V56" i="2"/>
  <c r="O32" i="2"/>
  <c r="O46" i="2"/>
  <c r="O48" i="2"/>
  <c r="O53" i="2"/>
  <c r="V24" i="2"/>
  <c r="V19" i="2"/>
  <c r="V57" i="2"/>
  <c r="O6" i="2"/>
  <c r="O54" i="2"/>
  <c r="O5" i="2"/>
  <c r="O25" i="2"/>
  <c r="O9" i="2"/>
  <c r="O29" i="2"/>
  <c r="V10" i="2"/>
  <c r="V45" i="2"/>
  <c r="V22" i="2"/>
  <c r="O56" i="2"/>
  <c r="V4" i="2"/>
  <c r="O39" i="2"/>
  <c r="O57" i="2"/>
  <c r="O23" i="2"/>
  <c r="V39" i="2"/>
  <c r="V16" i="2"/>
  <c r="V23" i="2"/>
  <c r="O22" i="2"/>
  <c r="V53" i="2"/>
  <c r="O27" i="2"/>
  <c r="V8" i="2"/>
  <c r="O47" i="2"/>
  <c r="V11" i="2"/>
  <c r="O18" i="2"/>
  <c r="V15" i="2"/>
  <c r="V27" i="2"/>
  <c r="O33" i="2"/>
  <c r="V3" i="2"/>
  <c r="O7" i="2"/>
  <c r="O36" i="2"/>
  <c r="O55" i="2"/>
  <c r="O17" i="2"/>
  <c r="O45" i="2"/>
  <c r="O8" i="2"/>
  <c r="O35" i="2"/>
  <c r="O19" i="2"/>
  <c r="O31" i="2"/>
  <c r="O20" i="2"/>
  <c r="V12" i="2"/>
  <c r="V36" i="2"/>
  <c r="V34" i="2"/>
  <c r="O28" i="2"/>
  <c r="V52" i="2"/>
  <c r="V33" i="2"/>
  <c r="O11" i="2"/>
  <c r="V46" i="2"/>
  <c r="V14" i="2"/>
  <c r="V44" i="2"/>
  <c r="O49" i="2"/>
  <c r="O12" i="2"/>
  <c r="V31" i="2"/>
  <c r="O30" i="2"/>
  <c r="V5" i="2"/>
  <c r="O21" i="2"/>
  <c r="V32" i="2"/>
  <c r="O37" i="2"/>
  <c r="Q17" i="2" l="1"/>
  <c r="Q13" i="2"/>
  <c r="Q47" i="2"/>
  <c r="Q21" i="2"/>
  <c r="Q25" i="2"/>
  <c r="Q48" i="2"/>
  <c r="J48" i="1"/>
  <c r="AB22" i="1"/>
  <c r="AG22" i="1"/>
  <c r="Q49" i="2"/>
  <c r="N15" i="2"/>
  <c r="N16" i="2"/>
  <c r="N17" i="2"/>
  <c r="N32" i="2"/>
  <c r="N34" i="2"/>
  <c r="N36" i="2"/>
  <c r="N39" i="2"/>
  <c r="N43" i="2"/>
  <c r="N51" i="2"/>
  <c r="U52" i="2"/>
  <c r="N53" i="2"/>
  <c r="U54" i="2"/>
  <c r="N55" i="2"/>
  <c r="U56" i="2"/>
  <c r="N57" i="2"/>
  <c r="N3" i="2"/>
  <c r="U4" i="2"/>
  <c r="N5" i="2"/>
  <c r="U6" i="2"/>
  <c r="N7" i="2"/>
  <c r="U8" i="2"/>
  <c r="N9" i="2"/>
  <c r="U10" i="2"/>
  <c r="N11" i="2"/>
  <c r="U12" i="2"/>
  <c r="N13" i="2"/>
  <c r="U14" i="2"/>
  <c r="U15" i="2"/>
  <c r="U16" i="2"/>
  <c r="U18" i="2"/>
  <c r="U20" i="2"/>
  <c r="U22" i="2"/>
  <c r="U24" i="2"/>
  <c r="U26" i="2"/>
  <c r="U28" i="2"/>
  <c r="U30" i="2"/>
  <c r="U34" i="2"/>
  <c r="U39" i="2"/>
  <c r="U44" i="2"/>
  <c r="U46" i="2"/>
  <c r="U3" i="2"/>
  <c r="N4" i="2"/>
  <c r="U5" i="2"/>
  <c r="N6" i="2"/>
  <c r="U7" i="2"/>
  <c r="N8" i="2"/>
  <c r="U9" i="2"/>
  <c r="N10" i="2"/>
  <c r="U11" i="2"/>
  <c r="N12" i="2"/>
  <c r="N14" i="2"/>
  <c r="U19" i="2"/>
  <c r="U23" i="2"/>
  <c r="U27" i="2"/>
  <c r="U29" i="2"/>
  <c r="U32" i="2"/>
  <c r="U36" i="2"/>
  <c r="U43" i="2"/>
  <c r="U45" i="2"/>
  <c r="N18" i="2"/>
  <c r="N20" i="2"/>
  <c r="N22" i="2"/>
  <c r="N24" i="2"/>
  <c r="N26" i="2"/>
  <c r="N28" i="2"/>
  <c r="N30" i="2"/>
  <c r="N33" i="2"/>
  <c r="U33" i="2"/>
  <c r="N37" i="2"/>
  <c r="U37" i="2"/>
  <c r="N44" i="2"/>
  <c r="N46" i="2"/>
  <c r="N48" i="2"/>
  <c r="N19" i="2"/>
  <c r="N21" i="2"/>
  <c r="N23" i="2"/>
  <c r="N25" i="2"/>
  <c r="N27" i="2"/>
  <c r="N29" i="2"/>
  <c r="N31" i="2"/>
  <c r="U31" i="2"/>
  <c r="N35" i="2"/>
  <c r="U35" i="2"/>
  <c r="N41" i="2"/>
  <c r="U41" i="2"/>
  <c r="N45" i="2"/>
  <c r="N47" i="2"/>
  <c r="N49" i="2"/>
  <c r="U51" i="2"/>
  <c r="N52" i="2"/>
  <c r="U53" i="2"/>
  <c r="N54" i="2"/>
  <c r="U55" i="2"/>
  <c r="N56" i="2"/>
  <c r="U57" i="2"/>
  <c r="AK30" i="1"/>
  <c r="AJ30" i="1"/>
  <c r="V17" i="2"/>
  <c r="V48" i="2"/>
  <c r="V13" i="2"/>
  <c r="V25" i="2"/>
  <c r="V47" i="2"/>
  <c r="V21" i="2"/>
  <c r="V49" i="2"/>
  <c r="K53" i="1" l="1"/>
  <c r="J55" i="1"/>
  <c r="K51" i="1"/>
  <c r="K52" i="1"/>
  <c r="J54" i="1"/>
  <c r="J51" i="1"/>
  <c r="K55" i="1"/>
  <c r="H52" i="1"/>
  <c r="J53" i="1"/>
  <c r="K54" i="1"/>
  <c r="J52" i="1"/>
  <c r="U17" i="2"/>
  <c r="U25" i="2"/>
  <c r="U47" i="2"/>
  <c r="U48" i="2"/>
  <c r="U21" i="2"/>
  <c r="U13" i="2"/>
  <c r="U49" i="2"/>
  <c r="Y12" i="1" l="1"/>
  <c r="Y11" i="1"/>
  <c r="F192" i="1" l="1"/>
  <c r="K194" i="1" s="1"/>
  <c r="A189" i="1" s="1"/>
  <c r="A188" i="1" l="1"/>
  <c r="W191" i="1"/>
  <c r="E188" i="1"/>
  <c r="M8" i="1"/>
  <c r="P31" i="1"/>
  <c r="T33" i="1" l="1"/>
  <c r="V30" i="1"/>
  <c r="W30" i="1"/>
  <c r="C194" i="1"/>
  <c r="Z195" i="1"/>
  <c r="N229" i="1"/>
  <c r="I230" i="1"/>
  <c r="AI195" i="1"/>
  <c r="C195" i="1"/>
  <c r="AE194" i="1"/>
  <c r="R194" i="1"/>
  <c r="C229" i="1"/>
  <c r="V33" i="1"/>
  <c r="Y7" i="1"/>
  <c r="F6" i="1"/>
  <c r="V146" i="1" s="1"/>
  <c r="V237" i="1" l="1"/>
  <c r="W32" i="1"/>
  <c r="V32" i="1"/>
  <c r="U228" i="1"/>
  <c r="F12" i="1" l="1"/>
  <c r="Y8" i="1"/>
  <c r="Y6" i="1"/>
  <c r="F9" i="1"/>
  <c r="F7" i="1"/>
  <c r="W229" i="1" s="1"/>
  <c r="Y9" i="1" l="1"/>
</calcChain>
</file>

<file path=xl/comments1.xml><?xml version="1.0" encoding="utf-8"?>
<comments xmlns="http://schemas.openxmlformats.org/spreadsheetml/2006/main">
  <authors>
    <author>Grupo Nacional Provincial</author>
  </authors>
  <commentList>
    <comment ref="J48" authorId="0" shapeId="0">
      <text>
        <r>
          <rPr>
            <sz val="9"/>
            <color indexed="81"/>
            <rFont val="Tahoma"/>
            <family val="2"/>
          </rPr>
          <t>ID de Equipo especial</t>
        </r>
      </text>
    </comment>
    <comment ref="A189" authorId="0" shapeId="0">
      <text>
        <r>
          <rPr>
            <sz val="9"/>
            <color indexed="81"/>
            <rFont val="Tahoma"/>
            <family val="2"/>
          </rPr>
          <t>ID Tipo de unidad</t>
        </r>
      </text>
    </comment>
  </commentList>
</comments>
</file>

<file path=xl/comments2.xml><?xml version="1.0" encoding="utf-8"?>
<comments xmlns="http://schemas.openxmlformats.org/spreadsheetml/2006/main">
  <authors>
    <author>Grupo Nacional Provincial</author>
  </authors>
  <commentList>
    <comment ref="F2" authorId="0" shapeId="0">
      <text>
        <r>
          <rPr>
            <b/>
            <sz val="9"/>
            <color indexed="81"/>
            <rFont val="Tahoma"/>
            <family val="2"/>
          </rPr>
          <t>Importe sin IVA</t>
        </r>
        <r>
          <rPr>
            <sz val="9"/>
            <color indexed="81"/>
            <rFont val="Tahoma"/>
            <family val="2"/>
          </rPr>
          <t xml:space="preserve">
</t>
        </r>
      </text>
    </comment>
    <comment ref="W4" authorId="0" shapeId="0">
      <text>
        <r>
          <rPr>
            <sz val="9"/>
            <color indexed="81"/>
            <rFont val="Tahoma"/>
            <family val="2"/>
          </rPr>
          <t>Nota: Solo aplico un valor de venta de $34,000 para andres de Loza, debido a que la unidad se vendio a 4 años en lugar de los 3 años que originalmente se habian estipulado. (VoBo ARG)</t>
        </r>
      </text>
    </comment>
    <comment ref="F23" authorId="0" shapeId="0">
      <text>
        <r>
          <rPr>
            <sz val="9"/>
            <color indexed="81"/>
            <rFont val="Tahoma"/>
            <family val="2"/>
          </rPr>
          <t>Costo anterior obtenido antes de la renovacion fue de $130,603</t>
        </r>
      </text>
    </comment>
    <comment ref="G27" authorId="0" shapeId="0">
      <text>
        <r>
          <rPr>
            <sz val="9"/>
            <color indexed="81"/>
            <rFont val="Tahoma"/>
            <family val="2"/>
          </rPr>
          <t>El porcentaje cambio a partir del 2017, se tomo como base el correo de Marco del 19 de Octubre de 2017, sin embargo en los descuentos por nomina firmados por los usuarios viene el importe anterior ya que por peticion de Marco se deben preparar los kits de documentos con bastante anticipacion y el cambio de % fue posterior a recibir las facturas y acordar el valor recidual con Valmex</t>
        </r>
      </text>
    </comment>
    <comment ref="G28" authorId="0" shapeId="0">
      <text>
        <r>
          <rPr>
            <sz val="9"/>
            <color indexed="81"/>
            <rFont val="Tahoma"/>
            <family val="2"/>
          </rPr>
          <t>El porcentaje cambio a partir del 2017, se tomo como base el correo de Marco del 19 de Octubre de 2017, sin embargo en los descuentos por nomina firmados por los usuarios viene el importe anterior ya que por peticion de Marco se deben preparar los kits de documentos con bastante anticipacion y el cambio de % fue posterior a recibir las facturas y acordar el valor recidual con Valmex</t>
        </r>
      </text>
    </comment>
    <comment ref="F29" authorId="0" shapeId="0">
      <text>
        <r>
          <rPr>
            <sz val="9"/>
            <color indexed="81"/>
            <rFont val="Tahoma"/>
            <family val="2"/>
          </rPr>
          <t>Costo anterior: $134,940 obtenido en Oct 2016 antes de la renovacion de autos del 2017</t>
        </r>
      </text>
    </comment>
    <comment ref="G29" authorId="0" shapeId="0">
      <text>
        <r>
          <rPr>
            <sz val="9"/>
            <color indexed="81"/>
            <rFont val="Tahoma"/>
            <family val="2"/>
          </rPr>
          <t>El porcentaje cambio a partir del 2017, se tomo como base el correo de Marco del 19 de Octubre de 2017, sin embargo en los descuentos por nomina firmados por los usuarios viene el importe anterior ya que por peticion de Marco se deben preparar los kits de documentos con bastante anticipacion y el cambio de % fue posterior a recibir las facturas y acordar el valor recidual con Valmex</t>
        </r>
      </text>
    </comment>
    <comment ref="G30" authorId="0" shapeId="0">
      <text>
        <r>
          <rPr>
            <sz val="9"/>
            <color indexed="81"/>
            <rFont val="Tahoma"/>
            <family val="2"/>
          </rPr>
          <t>El porcentaje cambio a partir del 2017, se tomo como base el correo de Marco del 19 de Octubre de 2017, sin embargo en los descuentos por nomina firmados por los usuarios viene el importe anterior ya que por peticion de Marco se deben preparar los kits de documentos con bastante anticipacion y el cambio de % fue posterior a recibir las facturas y acordar el valor recidual con Valmex</t>
        </r>
      </text>
    </comment>
    <comment ref="F46" authorId="0" shapeId="0">
      <text>
        <r>
          <rPr>
            <sz val="9"/>
            <color indexed="81"/>
            <rFont val="Tahoma"/>
            <family val="2"/>
          </rPr>
          <t>Costo anterior $129,127.24</t>
        </r>
      </text>
    </comment>
    <comment ref="F48" authorId="0" shapeId="0">
      <text>
        <r>
          <rPr>
            <b/>
            <sz val="9"/>
            <color indexed="81"/>
            <rFont val="Tahoma"/>
            <family val="2"/>
          </rPr>
          <t>Valor de Moto:</t>
        </r>
        <r>
          <rPr>
            <sz val="9"/>
            <color indexed="81"/>
            <rFont val="Tahoma"/>
            <family val="2"/>
          </rPr>
          <t xml:space="preserve">
$154,913.8
Para el descuento a usuariosnEn el correo de Marco del 14/06/2016 a las 9:42am, se indica que se debe calcular cobre el costo de $164,000</t>
        </r>
      </text>
    </comment>
  </commentList>
</comments>
</file>

<file path=xl/sharedStrings.xml><?xml version="1.0" encoding="utf-8"?>
<sst xmlns="http://schemas.openxmlformats.org/spreadsheetml/2006/main" count="505" uniqueCount="253">
  <si>
    <t>Grupo Nacional Provincial S.A.B.</t>
  </si>
  <si>
    <t>Responsiva Autos Utilitarios.</t>
  </si>
  <si>
    <t>I.- DATOS DEL USUARIO.</t>
  </si>
  <si>
    <t>Nombre del Usuario:</t>
  </si>
  <si>
    <t>Unidad de Negocio:</t>
  </si>
  <si>
    <t>Empresa:</t>
  </si>
  <si>
    <t>Dirección de área:</t>
  </si>
  <si>
    <t>Núm. de empleado:</t>
  </si>
  <si>
    <t>R.F.C.:</t>
  </si>
  <si>
    <t>Área:</t>
  </si>
  <si>
    <t>Nivel:</t>
  </si>
  <si>
    <t>Centro costos:</t>
  </si>
  <si>
    <t>Descripción puesto:</t>
  </si>
  <si>
    <t>Núm. Telefónico:</t>
  </si>
  <si>
    <t>Ciudad / Municipio:</t>
  </si>
  <si>
    <t>Correo electrónico:</t>
  </si>
  <si>
    <t>Estado de la republica:</t>
  </si>
  <si>
    <t>Regional:</t>
  </si>
  <si>
    <t>~~~~~~~~~~~~~~~~~~~~~~~~~~~~~~~~~~~~~~~~~~~~~~~~~~~~~~~~~~~~~~~~~~~~~~~~~~~~~~~~~~~~~~~~~~~~~~~~~~~~~~~~~~~~~~~~~~~~~~~~~~~~~~~~~</t>
  </si>
  <si>
    <t>II. DATOS DE LA UNIDAD.</t>
  </si>
  <si>
    <t xml:space="preserve">Núm. Económico: </t>
  </si>
  <si>
    <t>Tipo de servicio:</t>
  </si>
  <si>
    <t>Marca:</t>
  </si>
  <si>
    <t>Identificador adicional:</t>
  </si>
  <si>
    <t>Submarca:</t>
  </si>
  <si>
    <t xml:space="preserve">Núm. de Serie: </t>
  </si>
  <si>
    <t>Modelo:</t>
  </si>
  <si>
    <t xml:space="preserve">Núm. de Motor: </t>
  </si>
  <si>
    <t>Placas:</t>
  </si>
  <si>
    <t>Llaves de la unidad</t>
  </si>
  <si>
    <t>Original</t>
  </si>
  <si>
    <t>( x )</t>
  </si>
  <si>
    <t>Duplicado</t>
  </si>
  <si>
    <t>#</t>
  </si>
  <si>
    <t>Color:</t>
  </si>
  <si>
    <t>Blanco con imagen corporativa</t>
  </si>
  <si>
    <t>Estado de la unidad:</t>
  </si>
  <si>
    <t>Nuevo</t>
  </si>
  <si>
    <t>Usado</t>
  </si>
  <si>
    <t>Si</t>
  </si>
  <si>
    <t>NO</t>
  </si>
  <si>
    <t>1.- Manual de usuario:</t>
  </si>
  <si>
    <t>2.- Carnet de servicio:</t>
  </si>
  <si>
    <t>3.- Manual de asistencia en el camino:</t>
  </si>
  <si>
    <t>Núm.:</t>
  </si>
  <si>
    <t>IV. ACCESORIOS.</t>
  </si>
  <si>
    <t>1.- Llanta de refacción:</t>
  </si>
  <si>
    <t>2.- Gato mecánico:</t>
  </si>
  <si>
    <t>3.- Llave de cruz o "L":</t>
  </si>
  <si>
    <t>4.- Juego de reflejantes:</t>
  </si>
  <si>
    <t>5.- Extintor:</t>
  </si>
  <si>
    <t>Automóvil</t>
  </si>
  <si>
    <t>Motocicleta</t>
  </si>
  <si>
    <t>Imagen institucional.</t>
  </si>
  <si>
    <t>1.- Torreta de Led's:</t>
  </si>
  <si>
    <t>1.- Franjas de color. (Naranja y Azul)</t>
  </si>
  <si>
    <t xml:space="preserve">2.- Tira de Led's en cajuela: </t>
  </si>
  <si>
    <t>2.- Escape especial:</t>
  </si>
  <si>
    <t>2.- Logotipos de GNP.</t>
  </si>
  <si>
    <t>3.- Leyenda trasera de "Ajustes Automóviles":</t>
  </si>
  <si>
    <t>4.- Campaña conductor responsable.</t>
  </si>
  <si>
    <t>6.- Pagina de internet (gnp.com.mx):</t>
  </si>
  <si>
    <t>Observaciones.</t>
  </si>
  <si>
    <t xml:space="preserve">1.- Interior: </t>
  </si>
  <si>
    <t>(Ej. Estado físico de vestiduras)</t>
  </si>
  <si>
    <t xml:space="preserve">2.- Exterior: </t>
  </si>
  <si>
    <t>(Ej. Hojalatería y pintura)</t>
  </si>
  <si>
    <t xml:space="preserve">3.- Mecánico </t>
  </si>
  <si>
    <t>(Ej. Sistema de frenos)</t>
  </si>
  <si>
    <t>Responsiva de Autos Utilitarios.</t>
  </si>
  <si>
    <r>
      <rPr>
        <b/>
        <sz val="7"/>
        <rFont val="Arial"/>
        <family val="2"/>
      </rPr>
      <t>Nota:</t>
    </r>
    <r>
      <rPr>
        <sz val="7"/>
        <rFont val="Arial"/>
        <family val="2"/>
      </rPr>
      <t xml:space="preserve"> En caso de algún desperfecto, favor de marcar sobre la imagen:</t>
    </r>
  </si>
  <si>
    <t>Tallón / Rayón</t>
  </si>
  <si>
    <t>Roto / Dañado</t>
  </si>
  <si>
    <t>Faltante</t>
  </si>
  <si>
    <t>Recibo de Grupo Nacional Provincial, S.A.B., la unidad que ha quedado descrita previamente, misma que recibo como herramienta de trabajo para el mejor desempeño de mis actividades, aceptando que la mencionada unidad es para uso exclusivo de mis labores, restituyéndola de inmediato cuando deje de desempeñar la función por la que me fue asignada, con independencia de la causa que le de origen, cuando así se me requiera y/o al término de la relación laboral.</t>
  </si>
  <si>
    <t>De igual forma me comprometo a no utilizar la unidad para un objeto distinto de aquel al que está destinada y a conservarla en buen estado físico y mecánico, cumpliendo con las políticas de Grupo Nacional Provincial, S.A.B., las disposiciones del Reglamento Interno de Trabajo y de los ordenamientos relativos de la Ley Federal del Trabajo, los cuales se me han dado a conocer de manera previa.</t>
  </si>
  <si>
    <t>De conformidad con lo establecido en el artículo 134 fracción primera de la Ley Federal del Trabajo y los artículos 39, 40 y 41 del Reglamento Interno del  Trabajo, estoy de acuerdo en cumplir las disposiciones establecidas para el uso, cuidado y mantenimiento de las unidades utilitarias así como de los accesorios y dispositivos que me han sido proporcionado por Grupo Nacional Provincial, S.A.B.</t>
  </si>
  <si>
    <t>Por lo que me comprometo a cumplir y hacer cumplir todas las disposiciones establecidas por Grupo Nacional Provincial, S.A.B., así como cumplir las normas, políticas o reglamentos que se generen en el futuro para la regulación de las condiciones del uso de las unidades utilitarias.</t>
  </si>
  <si>
    <t>En caso de incumplimiento o infracciones a los lineamientos establecidos, reconozco que se podrán aplicar sanciones, dependiendo de las circunstancias y gravedad de cada caso y de acuerdo a lo establecido en el Reglamento Interno de Trabajo.</t>
  </si>
  <si>
    <t>Las sanciones son:</t>
  </si>
  <si>
    <t>Amonestación verbal.</t>
  </si>
  <si>
    <t>Llamada de atención por escrito.</t>
  </si>
  <si>
    <t>Suspensión temporal de funciones o de ciertos beneficios.</t>
  </si>
  <si>
    <t>Rescisión y/o Terminación de la relación laboral.</t>
  </si>
  <si>
    <t>Otras acciones que proceden legalmente.</t>
  </si>
  <si>
    <t>Nombre y Firma del Gerente de Autos Utilitarios.</t>
  </si>
  <si>
    <t>Nombre y Firma del Usuario.</t>
  </si>
  <si>
    <t>(Responsable del resguardo, cuidado y conservación de la unidad.)</t>
  </si>
  <si>
    <t>Solicitud y Condiciones del ahorro para la compra del Auto Utilitario.</t>
  </si>
  <si>
    <t>I.</t>
  </si>
  <si>
    <t>CONDICIONES DE COMPRA DEL VEHICULO UTILITARIO.</t>
  </si>
  <si>
    <t>1.-</t>
  </si>
  <si>
    <t>2.-</t>
  </si>
  <si>
    <t>3.-</t>
  </si>
  <si>
    <t>La venta de vehículos, se hará ad corpus, es decir el empleado que cumpla con los requisitos de este documento adquiere la propiedad del mismo, en el estado en que este se encuentre al momento de la compra-venta.</t>
  </si>
  <si>
    <t>4.-</t>
  </si>
  <si>
    <t>II.</t>
  </si>
  <si>
    <t>APORTACIONES PARA EL AHORRO.</t>
  </si>
  <si>
    <t>A partir de que el empleado presente este documento en el área de Recursos Humanos y Servicios Administrativos de GNP, se comprometerá a</t>
  </si>
  <si>
    <t xml:space="preserve">realizar las aportaciones económicas, en forma de ahorro quincenal correspondiente a </t>
  </si>
  <si>
    <t>III.</t>
  </si>
  <si>
    <t>DEVOLUCION DE LAS APORTACIONES.</t>
  </si>
  <si>
    <t>Separación laboral del empleado.</t>
  </si>
  <si>
    <t>Cambio de área del empleado, donde por sus funciones ya no requiere la asignación del vehículo.</t>
  </si>
  <si>
    <t>5.-</t>
  </si>
  <si>
    <t>6.-</t>
  </si>
  <si>
    <t>Si el empleado decide al final del ahorro no comprar la unidad.</t>
  </si>
  <si>
    <t>7.-</t>
  </si>
  <si>
    <t>con número de empleado</t>
  </si>
  <si>
    <t>Acepto las condiciones.</t>
  </si>
  <si>
    <t>Nombre y Firma.</t>
  </si>
  <si>
    <t>Fecha.</t>
  </si>
  <si>
    <t>Unidad</t>
  </si>
  <si>
    <t>Modelo</t>
  </si>
  <si>
    <t>Valor en letra</t>
  </si>
  <si>
    <t>Descuento Quincenal</t>
  </si>
  <si>
    <t>Costo Original</t>
  </si>
  <si>
    <t>Observaciones</t>
  </si>
  <si>
    <t>Estatus</t>
  </si>
  <si>
    <t>Chevy</t>
  </si>
  <si>
    <t>Vendido</t>
  </si>
  <si>
    <t>Dcto x Nomina</t>
  </si>
  <si>
    <t>Aveo</t>
  </si>
  <si>
    <t>Yamaha R6</t>
  </si>
  <si>
    <t>BMW F800R</t>
  </si>
  <si>
    <t>Avenger</t>
  </si>
  <si>
    <t>Subasta</t>
  </si>
  <si>
    <t>Express</t>
  </si>
  <si>
    <t>Trax</t>
  </si>
  <si>
    <t>Izusu</t>
  </si>
  <si>
    <t>Evi</t>
  </si>
  <si>
    <t>Nip:</t>
  </si>
  <si>
    <t>III. DOCUMENTOS Y DISPOSITIVOS ASIGNADOS.</t>
  </si>
  <si>
    <t>Pag. 1 de 2</t>
  </si>
  <si>
    <r>
      <t>9.- Tarjeta de peaje (</t>
    </r>
    <r>
      <rPr>
        <b/>
        <sz val="7"/>
        <rFont val="Arial"/>
        <family val="2"/>
      </rPr>
      <t>IAVE</t>
    </r>
    <r>
      <rPr>
        <sz val="7"/>
        <rFont val="Arial"/>
        <family val="2"/>
      </rPr>
      <t>):</t>
    </r>
  </si>
  <si>
    <r>
      <t>10.- Tarjeta de gasolina (</t>
    </r>
    <r>
      <rPr>
        <b/>
        <sz val="7"/>
        <rFont val="Arial"/>
        <family val="2"/>
      </rPr>
      <t>EdenRed</t>
    </r>
    <r>
      <rPr>
        <sz val="7"/>
        <rFont val="Arial"/>
        <family val="2"/>
      </rPr>
      <t>):</t>
    </r>
  </si>
  <si>
    <t>V. EQUIPO ESPECIAL.</t>
  </si>
  <si>
    <t>VI.- CONDICIONES GENERALES DEL VEHÍCULO.</t>
  </si>
  <si>
    <t>VII. DETALLES ADICIONALES EN CARROCERÍA.</t>
  </si>
  <si>
    <t>VIII. FIRMA DE CONFORMIDAD.</t>
  </si>
  <si>
    <t>(   )</t>
  </si>
  <si>
    <t>7.- Placas (Lamina Del. y Tras.):</t>
  </si>
  <si>
    <t>4.- Certificado de verificación:</t>
  </si>
  <si>
    <t>5.- Engomado de verificación:</t>
  </si>
  <si>
    <t>6.- Engomado de placas:</t>
  </si>
  <si>
    <t>8.- Tarjeta de circulación:</t>
  </si>
  <si>
    <t>11.- Política de autos utilitarios:</t>
  </si>
  <si>
    <t>12.- Tríptico recomendaciones generales del auto:</t>
  </si>
  <si>
    <t>13.- Reglamento de tránsito local:</t>
  </si>
  <si>
    <t>14.- Reglamento de carreteras federales:</t>
  </si>
  <si>
    <t>15.- Manual de conductor responsable:</t>
  </si>
  <si>
    <t>6.- Tapetes:</t>
  </si>
  <si>
    <t>7.- Autoestéreo:</t>
  </si>
  <si>
    <t>8.- Antena autoestéreo:</t>
  </si>
  <si>
    <t>9.- Bocinas autoestéreo:</t>
  </si>
  <si>
    <t>10.- Toma corriente 12 volts:</t>
  </si>
  <si>
    <t>11.- Espejo retrovisor central:</t>
  </si>
  <si>
    <t>12.- Alarma para auto:</t>
  </si>
  <si>
    <t>13.- Faros delanteros:</t>
  </si>
  <si>
    <t>14.- Calaveras traseras:</t>
  </si>
  <si>
    <t>15.- Espejos laterales:</t>
  </si>
  <si>
    <t>16.- Tapones de rueda:</t>
  </si>
  <si>
    <t>17.- Tapón de gasolina:</t>
  </si>
  <si>
    <t>18.- Bocina Claxon:</t>
  </si>
  <si>
    <r>
      <t xml:space="preserve">( </t>
    </r>
    <r>
      <rPr>
        <sz val="4"/>
        <color theme="0"/>
        <rFont val="Arial"/>
        <family val="2"/>
      </rPr>
      <t>x</t>
    </r>
    <r>
      <rPr>
        <sz val="7"/>
        <rFont val="Arial"/>
        <family val="2"/>
      </rPr>
      <t xml:space="preserve"> )</t>
    </r>
  </si>
  <si>
    <t>Pag. 2 de 2</t>
  </si>
  <si>
    <t>Negativa debidamente justificada del Director o Subdirector del área al que reporta el empleado, para la compra-venta de la unidad.</t>
  </si>
  <si>
    <t>El importe ahorrado podrá devolverse al empleado, en caso de que ocurra alguno de los siguientes eventos, en el entendido que pierde el derecho a participar en la compra de la unidad asignada.</t>
  </si>
  <si>
    <t>A petición por escrito del empleado.</t>
  </si>
  <si>
    <t>8.-</t>
  </si>
  <si>
    <r>
      <t xml:space="preserve">Estas condiciones son aplicadas para la opción de compra de un vehículo utilitario propiedad de </t>
    </r>
    <r>
      <rPr>
        <b/>
        <sz val="7"/>
        <rFont val="Arial"/>
        <family val="2"/>
      </rPr>
      <t>Grupo Nacional Provincial, S.A.B. o GNP</t>
    </r>
  </si>
  <si>
    <r>
      <rPr>
        <b/>
        <sz val="7"/>
        <rFont val="Arial"/>
        <family val="2"/>
      </rPr>
      <t>Arrendamiento y Administración de Flotillas, S.A. de C.V.</t>
    </r>
    <r>
      <rPr>
        <sz val="7"/>
        <rFont val="Arial"/>
        <family val="2"/>
      </rPr>
      <t xml:space="preserve">  solicitado por</t>
    </r>
  </si>
  <si>
    <t>RFC:</t>
  </si>
  <si>
    <t xml:space="preserve">de la empresa: </t>
  </si>
  <si>
    <t>Entiendo que el NIP de la Tarjeta de gasolina es mi firma electrónica para realizar cualquier transacción, es personal e intransferible y que todas las transacciones acreditadas con la clave NIP aún después de ser reportada como robada o extraviada son mi responsabilidad, queda estrictamente prohibido cargar combustible en cualquier otra unidad que no sea la qué me fue asignada así como intercambiar efectivo por consumos no realizados.</t>
  </si>
  <si>
    <t>Si el empleado realiza modificación a la unidad sin previa autorización del Área de Autos Utilitarios.</t>
  </si>
  <si>
    <t>El precio futuro de la compra-venta del vehículos será fijado a criterio de GNP, desde el momento en que el empleado presenta este documento debidamente firmado al área de Recursos Humanos y Servicios Administrativos.</t>
  </si>
  <si>
    <t xml:space="preserve">Dcto Original </t>
  </si>
  <si>
    <t>Años de Dcto</t>
  </si>
  <si>
    <t>Tipo</t>
  </si>
  <si>
    <t>,    Placas de circulación</t>
  </si>
  <si>
    <t>,    Número de Motor</t>
  </si>
  <si>
    <t>Marca</t>
  </si>
  <si>
    <t>,     Modelo</t>
  </si>
  <si>
    <t>,   Número de Serie</t>
  </si>
  <si>
    <t>por un periodo de</t>
  </si>
  <si>
    <t>años, vía descuento por nómina, para la adquisición futura de la siguiente unidad:</t>
  </si>
  <si>
    <t>Valor de venta</t>
  </si>
  <si>
    <t>Durante el proceso de ahorro por parte del empleado, la unidad es propiedad de GNP y deberá ser utilizada de acuerdo a las necesidades operativas de la compañía y en apego a todas las Políticas internas establecidas.  El usuario adquiere los derechos sobre la unidad hasta después de haber concluido el proceso de renovación establecido por la Subdirección de Servicios Generales y concluir el proceso de compra-venta.</t>
  </si>
  <si>
    <t>Siniestro por robo o colisión que se declare pérdida total. (Se asigna otra unidad al usuario y si se aplica un nuevo descuento por nomina.)</t>
  </si>
  <si>
    <t>El programa de venta a empleados es de carácter voluntario, por lo que los usuarios no están obligados a participar en dicho programa.</t>
  </si>
  <si>
    <t>16.- Poliza de seguro:</t>
  </si>
  <si>
    <t xml:space="preserve">   y Número económico</t>
  </si>
  <si>
    <t>Tipo de servicio</t>
  </si>
  <si>
    <t>Asesor de Servicio</t>
  </si>
  <si>
    <t>Supervisor Ajustes</t>
  </si>
  <si>
    <t>Dcto Qna Final</t>
  </si>
  <si>
    <t>Costo Total</t>
  </si>
  <si>
    <t>Valor unidad</t>
  </si>
  <si>
    <t>Valor residual</t>
  </si>
  <si>
    <t>Porcentaje de venta</t>
  </si>
  <si>
    <t>Supervisor de Taller</t>
  </si>
  <si>
    <t>Costo Correcto 2</t>
  </si>
  <si>
    <t>Costo Correcto 1</t>
  </si>
  <si>
    <t>Dcto Correcto 1</t>
  </si>
  <si>
    <t>Dcto Correcto 2</t>
  </si>
  <si>
    <t xml:space="preserve">desempeñando actividades de: </t>
  </si>
  <si>
    <t>3.- Escritorio en cajuela:</t>
  </si>
  <si>
    <t>4.- Radio frecuencia:</t>
  </si>
  <si>
    <t>5.- Antena radio frecuencia:</t>
  </si>
  <si>
    <t>6.- Router:</t>
  </si>
  <si>
    <t>ID (Tipo de unidad)</t>
  </si>
  <si>
    <t>Beat</t>
  </si>
  <si>
    <t>Agente Empleado</t>
  </si>
  <si>
    <t>Prius</t>
  </si>
  <si>
    <t>BMW F700GS</t>
  </si>
  <si>
    <t>3.- Sliders o Barras protectoras:</t>
  </si>
  <si>
    <t>4.- Faros adicionales:</t>
  </si>
  <si>
    <t>5.- Top Case o Maleta:</t>
  </si>
  <si>
    <t>6.- Porta paraguas:</t>
  </si>
  <si>
    <t>5.- Línea GNP (015552273999 o 52279000):</t>
  </si>
  <si>
    <t>1.- Torreta o Estrobos Led's:</t>
  </si>
  <si>
    <r>
      <t xml:space="preserve">Así mismo hago constar que estoy enterado y que es mi obligación leer la Política de autos utilitarios, procedimientos para solicitar y utilizar adecuadamente el servicio de mantenimiento, tarjeta de gasolina y dispositivo de peaje, los cuales puedo descargar del portal de Autos Utilitarios. </t>
    </r>
    <r>
      <rPr>
        <b/>
        <sz val="7"/>
        <color rgb="FF0070C0"/>
        <rFont val="Arial"/>
        <family val="2"/>
      </rPr>
      <t xml:space="preserve"> </t>
    </r>
    <r>
      <rPr>
        <sz val="7"/>
        <color rgb="FF0070C0"/>
        <rFont val="Arial"/>
        <family val="2"/>
      </rPr>
      <t>https://sites.google.com/gnp.com.mx/autosutilitarios</t>
    </r>
  </si>
  <si>
    <t>En caso de Siniestro.</t>
  </si>
  <si>
    <t>-</t>
  </si>
  <si>
    <t>El usuario pagará el 100% del deducible aplicable de acuerdo a las condiciones de la póliza del seguro vigente al momento del siniestro.</t>
  </si>
  <si>
    <t>Todo siniestro cuyo monto de reparación sea menor al deducible, el usuario con vehículo utilitario asignado o vehículo utilitario pool, deberá asumir el 100% del monto</t>
  </si>
  <si>
    <t>de la reparación de los daños.</t>
  </si>
  <si>
    <t xml:space="preserve">Para todos los casos debe quedar constancia del ingreso del deducible en la cuenta bancaria correspondiente y en el expediente del siniestro. 
</t>
  </si>
  <si>
    <t>Pagar todas las infracciones de tránsito que sean reportadas por las autoridades, el arrastre de grúas y las pensiones en corralones que resulten de violaciones al reglamento de tránsito.</t>
  </si>
  <si>
    <t>Enterado del contenido y alcance de la presente la Responsiva de Autos Utilitarios, firmo de conformidad el:</t>
  </si>
  <si>
    <t>Marco Antonio Gallardo Alvarez</t>
  </si>
  <si>
    <t>(Encargado de la asignación y control de la flota de autos utilitarios.)</t>
  </si>
  <si>
    <t>GNP podrá vender a los empleados de esta o de sus filiales, los vehículos utilitarios que estén asignados a ellos para el desempeño de sus actividades laborales, exclusivamente a los Asesores de Servicio, Supervisores de Ajustes, Supervisores de Taller y Agentes Empleados, con Nivel Operativo hasta Jefes de Departamento con antigüedad mínima de 1 año en el puesto actual y tener asignada la unidad en el mismo periodo al momento de la venta.</t>
  </si>
  <si>
    <t>Los vehículos que están sujetos a venta son aquellos que cuentan con 3 o 4 años de antigüedad o más de 120,000 kilómetros y en caso de renovación anticipada o mantener la unidad por más tiempo en la operación, el valor de venta será modificado.</t>
  </si>
  <si>
    <t>Al momento de la venta, GNP realizara el proceso de la eliminación de imagen que incluye el retiro Torretas, Router, Radio Frecuencia, Escritorio, Franjas institucionales y Logotipos, el usuario deberá realizar el cambio de propietario y entregar el comprobante al área de Autos Utilitarios.</t>
  </si>
  <si>
    <t>Las unidades que no se adquieran por los empleados, serán puestas a disposición de la Arrendadora Valmex o la Comercializadora de Salvamentos o se venderán por medio de Subasta a Empelados y en ningún caso procederán las peticiones de transferencia de unidades entre los empleados.</t>
  </si>
  <si>
    <t>Una vez que se cumplan las condiciones señaladas en todos los puntos anteriores, la Subdirección de Servicios Generales solicitara por correo electrónico el visto bueno del Director o Subdirector del área a la que reportan los usuarios para poder concretar el proceso de compra-venta.</t>
  </si>
  <si>
    <r>
      <t xml:space="preserve">Es responsabilidad del usuario, dar seguimiento al Descuento por Nómina y notificar al área de Autos Utilitarios en caso de </t>
    </r>
    <r>
      <rPr>
        <b/>
        <sz val="7"/>
        <rFont val="Arial"/>
        <family val="2"/>
      </rPr>
      <t>no</t>
    </r>
    <r>
      <rPr>
        <sz val="7"/>
        <rFont val="Arial"/>
        <family val="2"/>
      </rPr>
      <t xml:space="preserve"> aplicarse el descuento,</t>
    </r>
  </si>
  <si>
    <t>de lo contrario se entenderá que el usuarios esta de acuerdo en no participar en la comprar de la unidad asignada.</t>
  </si>
  <si>
    <t>(Periodo de aclaración valido únicamente dentro de los 30 días naturales posteriores a la firma del presente formato.)</t>
  </si>
  <si>
    <t>Incurrir en 2 o mas faltas estipuladas en la Política de Autos Utilitarios y/o utilizar de forma incorrecta los recursos asignados para el desempeño de sus funciones (Ej. Obtener beneficio personal del uso de la Unidad asignada, Gasolina, Peaje, etc.), durante el periodo que tengan asignada la unidad.</t>
  </si>
  <si>
    <t>9.-</t>
  </si>
  <si>
    <t>Cuándo la unidad sea sustituida y/o dada de baja, debido a su elevado costo de mantenimiento o por su estado físico y mecánico.</t>
  </si>
  <si>
    <t>10.-</t>
  </si>
  <si>
    <t>Si el empleado no responder las encuestas de mantenimiento en 3 ocasiones, durante el periodo que tenga la unidad asignada.</t>
  </si>
  <si>
    <t>Pag. 1 de 1</t>
  </si>
  <si>
    <t>GNP señala que el precio futuro de la compra-venta a favor del empleado que cumpla con todas las condiciones señaladas en el punto anteriores es de:</t>
  </si>
  <si>
    <t>el cual puede cambiar, dependiendo las condiciones de Arrendamiento.</t>
  </si>
  <si>
    <t>Asesor de Servicio Toyota 2020 - 4</t>
  </si>
  <si>
    <t>Supervisor Ajustes Toyota 2020 - 4</t>
  </si>
  <si>
    <t>Supervisor de Taller Toyota 2020 - 4</t>
  </si>
  <si>
    <t>20005</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</si>
</sst>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6" formatCode="&quot;$&quot;#,##0;[Red]\-&quot;$&quot;#,##0"/>
    <numFmt numFmtId="164" formatCode="&quot;$&quot;#,##0"/>
    <numFmt numFmtId="165" formatCode="[$-80A]d&quot; de &quot;mmmm&quot; de &quot;yyyy;@"/>
    <numFmt numFmtId="166" formatCode="&quot;$&quot;#,##0.00"/>
  </numFmts>
  <fonts count="32" x14ac:knownFonts="1">
    <font>
      <sz val="10"/>
      <name val="Times New Roman"/>
      <family val="1"/>
    </font>
    <font>
      <sz val="11"/>
      <color theme="1"/>
      <name val="Calibri"/>
      <family val="2"/>
      <scheme val="minor"/>
    </font>
    <font>
      <sz val="11"/>
      <color theme="1"/>
      <name val="Calibri"/>
      <family val="2"/>
      <scheme val="minor"/>
    </font>
    <font>
      <sz val="10"/>
      <name val="Times New Roman"/>
      <family val="1"/>
    </font>
    <font>
      <sz val="7"/>
      <name val="Arial"/>
      <family val="2"/>
    </font>
    <font>
      <b/>
      <sz val="8"/>
      <name val="Arial"/>
      <family val="2"/>
    </font>
    <font>
      <b/>
      <sz val="7"/>
      <name val="Arial"/>
      <family val="2"/>
    </font>
    <font>
      <sz val="8"/>
      <name val="Arial"/>
      <family val="2"/>
    </font>
    <font>
      <sz val="5"/>
      <name val="Arial"/>
      <family val="2"/>
    </font>
    <font>
      <sz val="6"/>
      <name val="Arial"/>
      <family val="2"/>
    </font>
    <font>
      <sz val="9"/>
      <color indexed="81"/>
      <name val="Tahoma"/>
      <family val="2"/>
    </font>
    <font>
      <sz val="10"/>
      <name val="Arial"/>
      <family val="2"/>
    </font>
    <font>
      <b/>
      <sz val="10"/>
      <color theme="0"/>
      <name val="Arial"/>
      <family val="2"/>
    </font>
    <font>
      <sz val="10"/>
      <color theme="1"/>
      <name val="Arial"/>
      <family val="2"/>
    </font>
    <font>
      <sz val="4"/>
      <name val="Arial"/>
      <family val="2"/>
    </font>
    <font>
      <b/>
      <sz val="12"/>
      <color rgb="FF002060"/>
      <name val="Arial"/>
      <family val="2"/>
    </font>
    <font>
      <b/>
      <sz val="10"/>
      <color rgb="FF002060"/>
      <name val="Arial"/>
      <family val="2"/>
    </font>
    <font>
      <b/>
      <sz val="8"/>
      <color theme="9" tint="-0.249977111117893"/>
      <name val="Arial"/>
      <family val="2"/>
    </font>
    <font>
      <sz val="7"/>
      <color rgb="FF002060"/>
      <name val="Arial"/>
      <family val="2"/>
    </font>
    <font>
      <sz val="4"/>
      <color theme="0"/>
      <name val="Arial"/>
      <family val="2"/>
    </font>
    <font>
      <sz val="7"/>
      <color theme="0"/>
      <name val="Arial"/>
      <family val="2"/>
    </font>
    <font>
      <sz val="8"/>
      <color theme="0"/>
      <name val="Arial"/>
      <family val="2"/>
    </font>
    <font>
      <sz val="10"/>
      <color rgb="FF002060"/>
      <name val="Arial"/>
      <family val="2"/>
    </font>
    <font>
      <sz val="10"/>
      <color rgb="FFFF0000"/>
      <name val="Arial"/>
      <family val="2"/>
    </font>
    <font>
      <b/>
      <i/>
      <sz val="9"/>
      <color rgb="FF002060"/>
      <name val="Arial"/>
      <family val="2"/>
    </font>
    <font>
      <b/>
      <sz val="9"/>
      <color indexed="81"/>
      <name val="Tahoma"/>
      <family val="2"/>
    </font>
    <font>
      <b/>
      <sz val="14"/>
      <color rgb="FF002060"/>
      <name val="Arial"/>
      <family val="2"/>
    </font>
    <font>
      <b/>
      <sz val="11"/>
      <color rgb="FFC00000"/>
      <name val="Arial"/>
      <family val="2"/>
    </font>
    <font>
      <b/>
      <sz val="7"/>
      <color rgb="FFC00000"/>
      <name val="Arial"/>
      <family val="2"/>
    </font>
    <font>
      <b/>
      <sz val="7"/>
      <color rgb="FF0070C0"/>
      <name val="Arial"/>
      <family val="2"/>
    </font>
    <font>
      <sz val="7"/>
      <color rgb="FF0070C0"/>
      <name val="Arial"/>
      <family val="2"/>
    </font>
    <font>
      <sz val="11"/>
      <color rgb="FF000000"/>
      <name val="Calibri"/>
      <family val="2"/>
    </font>
  </fonts>
  <fills count="8">
    <fill>
      <patternFill patternType="none"/>
    </fill>
    <fill>
      <patternFill patternType="gray125"/>
    </fill>
    <fill>
      <patternFill patternType="solid">
        <fgColor rgb="FF002060"/>
        <bgColor indexed="64"/>
      </patternFill>
    </fill>
    <fill>
      <patternFill patternType="solid">
        <fgColor rgb="FFC00000"/>
        <bgColor indexed="64"/>
      </patternFill>
    </fill>
    <fill>
      <patternFill patternType="solid">
        <fgColor rgb="FFFFFF99"/>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79998168889431442"/>
        <bgColor indexed="64"/>
      </patternFill>
    </fill>
  </fills>
  <borders count="7">
    <border>
      <left/>
      <right/>
      <top/>
      <bottom/>
      <diagonal/>
    </border>
    <border>
      <left/>
      <right/>
      <top/>
      <bottom style="thin">
        <color indexed="64"/>
      </bottom>
      <diagonal/>
    </border>
    <border>
      <left/>
      <right/>
      <top style="thin">
        <color indexed="64"/>
      </top>
      <bottom style="thin">
        <color indexed="64"/>
      </bottom>
      <diagonal/>
    </border>
    <border>
      <left/>
      <right/>
      <top/>
      <bottom style="medium">
        <color rgb="FF002060"/>
      </bottom>
      <diagonal/>
    </border>
    <border>
      <left style="thin">
        <color indexed="64"/>
      </left>
      <right style="thin">
        <color indexed="64"/>
      </right>
      <top style="thin">
        <color indexed="64"/>
      </top>
      <bottom style="thin">
        <color indexed="64"/>
      </bottom>
      <diagonal/>
    </border>
    <border>
      <left/>
      <right/>
      <top style="medium">
        <color rgb="FF002060"/>
      </top>
      <bottom/>
      <diagonal/>
    </border>
    <border>
      <left/>
      <right style="thin">
        <color indexed="64"/>
      </right>
      <top style="thin">
        <color indexed="64"/>
      </top>
      <bottom style="thin">
        <color indexed="64"/>
      </bottom>
      <diagonal/>
    </border>
  </borders>
  <cellStyleXfs count="4">
    <xf numFmtId="0" fontId="0" fillId="0" borderId="0"/>
    <xf numFmtId="0" fontId="2" fillId="0" borderId="0"/>
    <xf numFmtId="0" fontId="3" fillId="0" borderId="0"/>
    <xf numFmtId="0" fontId="1" fillId="0" borderId="0"/>
  </cellStyleXfs>
  <cellXfs count="188">
    <xf numFmtId="0" fontId="0" fillId="0" borderId="0" xfId="0"/>
    <xf numFmtId="0" fontId="11" fillId="0" borderId="0" xfId="0" applyFont="1" applyAlignment="1">
      <alignment horizontal="center" vertical="center"/>
    </xf>
    <xf numFmtId="0" fontId="11" fillId="0" borderId="0" xfId="0" applyFont="1"/>
    <xf numFmtId="0" fontId="12" fillId="2" borderId="4" xfId="1" applyFont="1" applyFill="1" applyBorder="1" applyAlignment="1">
      <alignment horizontal="center" vertical="center" wrapText="1"/>
    </xf>
    <xf numFmtId="0" fontId="11" fillId="0" borderId="4" xfId="0" applyFont="1" applyBorder="1"/>
    <xf numFmtId="0" fontId="11" fillId="0" borderId="4" xfId="0" applyFont="1" applyFill="1" applyBorder="1"/>
    <xf numFmtId="0" fontId="11" fillId="0" borderId="4" xfId="1" applyFont="1" applyBorder="1"/>
    <xf numFmtId="0" fontId="22" fillId="0" borderId="4" xfId="1" applyFont="1" applyBorder="1"/>
    <xf numFmtId="0" fontId="22" fillId="0" borderId="4" xfId="0" applyFont="1" applyBorder="1"/>
    <xf numFmtId="0" fontId="22" fillId="0" borderId="4" xfId="0" applyFont="1" applyBorder="1" applyAlignment="1">
      <alignment horizontal="center"/>
    </xf>
    <xf numFmtId="164" fontId="22" fillId="0" borderId="4" xfId="1" applyNumberFormat="1" applyFont="1" applyBorder="1" applyAlignment="1">
      <alignment horizontal="center"/>
    </xf>
    <xf numFmtId="164" fontId="22" fillId="0" borderId="4" xfId="1" applyNumberFormat="1" applyFont="1" applyBorder="1" applyAlignment="1">
      <alignment horizontal="left"/>
    </xf>
    <xf numFmtId="0" fontId="22" fillId="0" borderId="4" xfId="0" applyFont="1" applyFill="1" applyBorder="1"/>
    <xf numFmtId="0" fontId="12" fillId="3" borderId="4" xfId="1" applyFont="1" applyFill="1" applyBorder="1" applyAlignment="1">
      <alignment horizontal="center" vertical="center" wrapText="1"/>
    </xf>
    <xf numFmtId="164" fontId="22" fillId="0" borderId="4" xfId="0" applyNumberFormat="1" applyFont="1" applyBorder="1" applyAlignment="1">
      <alignment horizontal="center"/>
    </xf>
    <xf numFmtId="9" fontId="22" fillId="0" borderId="4" xfId="0" applyNumberFormat="1" applyFont="1" applyBorder="1" applyAlignment="1">
      <alignment horizontal="center"/>
    </xf>
    <xf numFmtId="0" fontId="11" fillId="0" borderId="4" xfId="1" applyFont="1" applyBorder="1" applyAlignment="1">
      <alignment horizontal="center"/>
    </xf>
    <xf numFmtId="164" fontId="11" fillId="0" borderId="4" xfId="1" applyNumberFormat="1" applyFont="1" applyBorder="1" applyAlignment="1">
      <alignment horizontal="center"/>
    </xf>
    <xf numFmtId="9" fontId="11" fillId="0" borderId="4" xfId="1" applyNumberFormat="1" applyFont="1" applyBorder="1" applyAlignment="1">
      <alignment horizontal="center"/>
    </xf>
    <xf numFmtId="164" fontId="11" fillId="0" borderId="4" xfId="1" applyNumberFormat="1" applyFont="1" applyBorder="1" applyAlignment="1">
      <alignment horizontal="left"/>
    </xf>
    <xf numFmtId="0" fontId="22" fillId="0" borderId="4" xfId="1" applyFont="1" applyFill="1" applyBorder="1"/>
    <xf numFmtId="164" fontId="11" fillId="0" borderId="4" xfId="1" applyNumberFormat="1" applyFont="1" applyFill="1" applyBorder="1" applyAlignment="1">
      <alignment horizontal="center"/>
    </xf>
    <xf numFmtId="0" fontId="11" fillId="0" borderId="0" xfId="0" applyFont="1" applyFill="1"/>
    <xf numFmtId="164" fontId="11" fillId="0" borderId="4" xfId="1" applyNumberFormat="1" applyFont="1" applyFill="1" applyBorder="1" applyAlignment="1">
      <alignment horizontal="left"/>
    </xf>
    <xf numFmtId="0" fontId="11" fillId="0" borderId="0" xfId="1" applyFont="1" applyFill="1" applyAlignment="1">
      <alignment horizontal="center"/>
    </xf>
    <xf numFmtId="0" fontId="22" fillId="0" borderId="0" xfId="1" applyFont="1" applyFill="1" applyAlignment="1">
      <alignment horizontal="center"/>
    </xf>
    <xf numFmtId="0" fontId="22" fillId="0" borderId="0" xfId="0" applyFont="1" applyFill="1"/>
    <xf numFmtId="0" fontId="22" fillId="0" borderId="0" xfId="0" applyFont="1" applyBorder="1"/>
    <xf numFmtId="0" fontId="22" fillId="0" borderId="0" xfId="1" applyFont="1" applyFill="1" applyBorder="1"/>
    <xf numFmtId="0" fontId="22" fillId="0" borderId="0" xfId="1" applyFont="1" applyBorder="1"/>
    <xf numFmtId="0" fontId="22" fillId="0" borderId="0" xfId="0" applyFont="1" applyBorder="1" applyAlignment="1">
      <alignment horizontal="center"/>
    </xf>
    <xf numFmtId="164" fontId="22" fillId="0" borderId="0" xfId="0" applyNumberFormat="1" applyFont="1" applyBorder="1" applyAlignment="1">
      <alignment horizontal="center"/>
    </xf>
    <xf numFmtId="9" fontId="22" fillId="0" borderId="0" xfId="0" applyNumberFormat="1" applyFont="1" applyBorder="1" applyAlignment="1">
      <alignment horizontal="center"/>
    </xf>
    <xf numFmtId="0" fontId="22" fillId="0" borderId="0" xfId="1" applyFont="1" applyFill="1" applyBorder="1" applyAlignment="1">
      <alignment horizontal="center"/>
    </xf>
    <xf numFmtId="164" fontId="22" fillId="0" borderId="0" xfId="1" applyNumberFormat="1" applyFont="1" applyBorder="1" applyAlignment="1">
      <alignment horizontal="center"/>
    </xf>
    <xf numFmtId="0" fontId="22" fillId="0" borderId="0" xfId="0" applyFont="1" applyFill="1" applyBorder="1"/>
    <xf numFmtId="164" fontId="22" fillId="0" borderId="0" xfId="1" applyNumberFormat="1" applyFont="1" applyBorder="1" applyAlignment="1">
      <alignment horizontal="left"/>
    </xf>
    <xf numFmtId="0" fontId="11" fillId="4" borderId="4" xfId="1" applyFont="1" applyFill="1" applyBorder="1"/>
    <xf numFmtId="0" fontId="11" fillId="4" borderId="4" xfId="1" applyFont="1" applyFill="1" applyBorder="1" applyAlignment="1">
      <alignment horizontal="center"/>
    </xf>
    <xf numFmtId="164" fontId="11" fillId="4" borderId="4" xfId="1" applyNumberFormat="1" applyFont="1" applyFill="1" applyBorder="1" applyAlignment="1">
      <alignment horizontal="center"/>
    </xf>
    <xf numFmtId="9" fontId="11" fillId="4" borderId="4" xfId="1" applyNumberFormat="1" applyFont="1" applyFill="1" applyBorder="1" applyAlignment="1">
      <alignment horizontal="center"/>
    </xf>
    <xf numFmtId="0" fontId="11" fillId="4" borderId="4" xfId="0" applyFont="1" applyFill="1" applyBorder="1"/>
    <xf numFmtId="164" fontId="11" fillId="4" borderId="4" xfId="1" applyNumberFormat="1" applyFont="1" applyFill="1" applyBorder="1" applyAlignment="1">
      <alignment horizontal="left"/>
    </xf>
    <xf numFmtId="0" fontId="11" fillId="0" borderId="0" xfId="0" applyFont="1" applyFill="1" applyAlignment="1">
      <alignment horizontal="center" vertical="center"/>
    </xf>
    <xf numFmtId="0" fontId="11" fillId="5" borderId="4" xfId="1" applyFont="1" applyFill="1" applyBorder="1"/>
    <xf numFmtId="0" fontId="11" fillId="5" borderId="4" xfId="1" applyFont="1" applyFill="1" applyBorder="1" applyAlignment="1">
      <alignment horizontal="center"/>
    </xf>
    <xf numFmtId="164" fontId="11" fillId="5" borderId="4" xfId="1" applyNumberFormat="1" applyFont="1" applyFill="1" applyBorder="1" applyAlignment="1">
      <alignment horizontal="center"/>
    </xf>
    <xf numFmtId="9" fontId="11" fillId="5" borderId="4" xfId="1" applyNumberFormat="1" applyFont="1" applyFill="1" applyBorder="1" applyAlignment="1">
      <alignment horizontal="center"/>
    </xf>
    <xf numFmtId="0" fontId="11" fillId="5" borderId="4" xfId="0" applyFont="1" applyFill="1" applyBorder="1"/>
    <xf numFmtId="164" fontId="11" fillId="5" borderId="4" xfId="1" applyNumberFormat="1" applyFont="1" applyFill="1" applyBorder="1" applyAlignment="1">
      <alignment horizontal="left"/>
    </xf>
    <xf numFmtId="164" fontId="16" fillId="5" borderId="4" xfId="1" applyNumberFormat="1" applyFont="1" applyFill="1" applyBorder="1" applyAlignment="1">
      <alignment horizontal="center"/>
    </xf>
    <xf numFmtId="164" fontId="16" fillId="0" borderId="4" xfId="1" applyNumberFormat="1" applyFont="1" applyBorder="1" applyAlignment="1">
      <alignment horizontal="center"/>
    </xf>
    <xf numFmtId="0" fontId="13" fillId="0" borderId="0" xfId="1" applyFont="1" applyFill="1" applyAlignment="1">
      <alignment horizontal="center" vertical="center" wrapText="1"/>
    </xf>
    <xf numFmtId="0" fontId="11" fillId="0" borderId="0" xfId="0" applyFont="1" applyFill="1" applyAlignment="1">
      <alignment horizontal="center" vertical="center" wrapText="1"/>
    </xf>
    <xf numFmtId="0" fontId="4" fillId="0" borderId="0" xfId="0" applyFont="1" applyProtection="1">
      <protection hidden="1"/>
    </xf>
    <xf numFmtId="0" fontId="18" fillId="0" borderId="0" xfId="0" applyFont="1" applyProtection="1">
      <protection hidden="1"/>
    </xf>
    <xf numFmtId="0" fontId="18" fillId="0" borderId="0" xfId="0" applyFont="1" applyAlignment="1" applyProtection="1">
      <alignment horizontal="center"/>
      <protection hidden="1"/>
    </xf>
    <xf numFmtId="0" fontId="4" fillId="0" borderId="0" xfId="0" applyFont="1" applyAlignment="1" applyProtection="1">
      <alignment horizontal="center"/>
      <protection hidden="1"/>
    </xf>
    <xf numFmtId="0" fontId="17" fillId="0" borderId="0" xfId="0" applyFont="1" applyProtection="1">
      <protection hidden="1"/>
    </xf>
    <xf numFmtId="0" fontId="4" fillId="0" borderId="0" xfId="0" applyFont="1" applyBorder="1" applyProtection="1">
      <protection hidden="1"/>
    </xf>
    <xf numFmtId="0" fontId="4" fillId="0" borderId="0" xfId="0" applyFont="1" applyBorder="1" applyAlignment="1" applyProtection="1">
      <alignment horizontal="center"/>
      <protection hidden="1"/>
    </xf>
    <xf numFmtId="0" fontId="4" fillId="0" borderId="2" xfId="0" applyFont="1" applyBorder="1" applyAlignment="1" applyProtection="1">
      <protection hidden="1"/>
    </xf>
    <xf numFmtId="0" fontId="4" fillId="0" borderId="0" xfId="0" applyFont="1" applyBorder="1" applyAlignment="1" applyProtection="1">
      <alignment horizontal="left"/>
      <protection hidden="1"/>
    </xf>
    <xf numFmtId="0" fontId="4" fillId="0" borderId="0" xfId="0" applyFont="1" applyBorder="1" applyAlignment="1" applyProtection="1">
      <alignment horizontal="right"/>
      <protection hidden="1"/>
    </xf>
    <xf numFmtId="0" fontId="4" fillId="0" borderId="1" xfId="0" applyFont="1" applyBorder="1" applyAlignment="1" applyProtection="1">
      <protection hidden="1"/>
    </xf>
    <xf numFmtId="0" fontId="4" fillId="0" borderId="0" xfId="0" applyFont="1" applyBorder="1" applyAlignment="1" applyProtection="1">
      <protection hidden="1"/>
    </xf>
    <xf numFmtId="0" fontId="4" fillId="0" borderId="1" xfId="0" applyFont="1" applyBorder="1" applyProtection="1">
      <protection hidden="1"/>
    </xf>
    <xf numFmtId="0" fontId="4" fillId="0" borderId="1" xfId="0" applyFont="1" applyBorder="1" applyAlignment="1" applyProtection="1">
      <alignment horizontal="right"/>
      <protection hidden="1"/>
    </xf>
    <xf numFmtId="0" fontId="5" fillId="0" borderId="0" xfId="0" applyFont="1" applyProtection="1">
      <protection hidden="1"/>
    </xf>
    <xf numFmtId="0" fontId="5" fillId="0" borderId="0" xfId="0" applyFont="1" applyAlignment="1" applyProtection="1">
      <alignment horizontal="center"/>
      <protection hidden="1"/>
    </xf>
    <xf numFmtId="0" fontId="21" fillId="0" borderId="0" xfId="0" applyFont="1" applyProtection="1">
      <protection hidden="1"/>
    </xf>
    <xf numFmtId="0" fontId="7" fillId="0" borderId="0" xfId="0" applyFont="1" applyAlignment="1" applyProtection="1">
      <alignment horizontal="right"/>
      <protection hidden="1"/>
    </xf>
    <xf numFmtId="0" fontId="6" fillId="0" borderId="0" xfId="0" applyFont="1" applyProtection="1">
      <protection hidden="1"/>
    </xf>
    <xf numFmtId="0" fontId="7" fillId="0" borderId="0" xfId="0" applyFont="1" applyProtection="1">
      <protection hidden="1"/>
    </xf>
    <xf numFmtId="0" fontId="7" fillId="0" borderId="0" xfId="0" applyFont="1" applyBorder="1" applyProtection="1">
      <protection hidden="1"/>
    </xf>
    <xf numFmtId="0" fontId="7" fillId="0" borderId="0" xfId="0" applyFont="1" applyAlignment="1" applyProtection="1">
      <alignment horizontal="center"/>
      <protection hidden="1"/>
    </xf>
    <xf numFmtId="0" fontId="8" fillId="0" borderId="0" xfId="0" applyFont="1" applyProtection="1">
      <protection hidden="1"/>
    </xf>
    <xf numFmtId="0" fontId="14" fillId="0" borderId="0" xfId="0" applyFont="1" applyAlignment="1" applyProtection="1">
      <alignment horizontal="right"/>
      <protection hidden="1"/>
    </xf>
    <xf numFmtId="0" fontId="6" fillId="0" borderId="0" xfId="0" applyFont="1" applyAlignment="1" applyProtection="1">
      <alignment horizontal="center"/>
      <protection hidden="1"/>
    </xf>
    <xf numFmtId="0" fontId="6" fillId="0" borderId="0" xfId="0" applyFont="1" applyAlignment="1" applyProtection="1">
      <alignment horizontal="right"/>
      <protection hidden="1"/>
    </xf>
    <xf numFmtId="0" fontId="4" fillId="0" borderId="0" xfId="0" applyFont="1" applyAlignment="1" applyProtection="1">
      <alignment vertical="justify" wrapText="1"/>
      <protection hidden="1"/>
    </xf>
    <xf numFmtId="0" fontId="4" fillId="0" borderId="0" xfId="0" applyFont="1" applyFill="1" applyProtection="1">
      <protection hidden="1"/>
    </xf>
    <xf numFmtId="0" fontId="4" fillId="0" borderId="0" xfId="0" applyFont="1" applyAlignment="1" applyProtection="1">
      <alignment horizontal="right"/>
      <protection hidden="1"/>
    </xf>
    <xf numFmtId="0" fontId="0" fillId="0" borderId="0" xfId="0" applyFont="1" applyAlignment="1" applyProtection="1">
      <alignment vertical="justify" wrapText="1"/>
      <protection hidden="1"/>
    </xf>
    <xf numFmtId="0" fontId="20" fillId="0" borderId="0" xfId="0" applyFont="1" applyAlignment="1" applyProtection="1">
      <protection hidden="1"/>
    </xf>
    <xf numFmtId="6" fontId="4" fillId="0" borderId="0" xfId="0" applyNumberFormat="1" applyFont="1" applyBorder="1" applyAlignment="1" applyProtection="1">
      <protection hidden="1"/>
    </xf>
    <xf numFmtId="164" fontId="23" fillId="5" borderId="4" xfId="1" applyNumberFormat="1" applyFont="1" applyFill="1" applyBorder="1" applyAlignment="1">
      <alignment horizontal="center"/>
    </xf>
    <xf numFmtId="164" fontId="23" fillId="0" borderId="4" xfId="1" applyNumberFormat="1" applyFont="1" applyFill="1" applyBorder="1" applyAlignment="1">
      <alignment horizontal="center"/>
    </xf>
    <xf numFmtId="164" fontId="23" fillId="4" borderId="4" xfId="1" applyNumberFormat="1" applyFont="1" applyFill="1" applyBorder="1" applyAlignment="1">
      <alignment horizontal="center"/>
    </xf>
    <xf numFmtId="0" fontId="4" fillId="0" borderId="1" xfId="0" applyFont="1" applyBorder="1" applyAlignment="1" applyProtection="1">
      <alignment horizontal="center"/>
      <protection hidden="1"/>
    </xf>
    <xf numFmtId="0" fontId="11" fillId="6" borderId="4" xfId="1" applyFont="1" applyFill="1" applyBorder="1"/>
    <xf numFmtId="0" fontId="11" fillId="6" borderId="4" xfId="1" applyFont="1" applyFill="1" applyBorder="1" applyAlignment="1">
      <alignment horizontal="center"/>
    </xf>
    <xf numFmtId="164" fontId="11" fillId="6" borderId="4" xfId="1" applyNumberFormat="1" applyFont="1" applyFill="1" applyBorder="1" applyAlignment="1">
      <alignment horizontal="center"/>
    </xf>
    <xf numFmtId="9" fontId="11" fillId="6" borderId="4" xfId="1" applyNumberFormat="1" applyFont="1" applyFill="1" applyBorder="1" applyAlignment="1">
      <alignment horizontal="center"/>
    </xf>
    <xf numFmtId="164" fontId="23" fillId="6" borderId="4" xfId="1" applyNumberFormat="1" applyFont="1" applyFill="1" applyBorder="1" applyAlignment="1">
      <alignment horizontal="center"/>
    </xf>
    <xf numFmtId="0" fontId="11" fillId="6" borderId="4" xfId="0" applyFont="1" applyFill="1" applyBorder="1"/>
    <xf numFmtId="164" fontId="11" fillId="6" borderId="4" xfId="1" applyNumberFormat="1" applyFont="1" applyFill="1" applyBorder="1" applyAlignment="1">
      <alignment horizontal="left"/>
    </xf>
    <xf numFmtId="0" fontId="11" fillId="7" borderId="4" xfId="1" applyFont="1" applyFill="1" applyBorder="1"/>
    <xf numFmtId="0" fontId="11" fillId="7" borderId="4" xfId="1" applyFont="1" applyFill="1" applyBorder="1" applyAlignment="1">
      <alignment horizontal="center"/>
    </xf>
    <xf numFmtId="164" fontId="11" fillId="7" borderId="4" xfId="1" applyNumberFormat="1" applyFont="1" applyFill="1" applyBorder="1" applyAlignment="1">
      <alignment horizontal="center"/>
    </xf>
    <xf numFmtId="9" fontId="11" fillId="7" borderId="4" xfId="1" applyNumberFormat="1" applyFont="1" applyFill="1" applyBorder="1" applyAlignment="1">
      <alignment horizontal="center"/>
    </xf>
    <xf numFmtId="164" fontId="23" fillId="7" borderId="4" xfId="1" applyNumberFormat="1" applyFont="1" applyFill="1" applyBorder="1" applyAlignment="1">
      <alignment horizontal="center"/>
    </xf>
    <xf numFmtId="0" fontId="11" fillId="7" borderId="4" xfId="0" applyFont="1" applyFill="1" applyBorder="1"/>
    <xf numFmtId="164" fontId="11" fillId="7" borderId="4" xfId="1" applyNumberFormat="1" applyFont="1" applyFill="1" applyBorder="1" applyAlignment="1">
      <alignment horizontal="left"/>
    </xf>
    <xf numFmtId="166" fontId="11" fillId="0" borderId="0" xfId="0" applyNumberFormat="1" applyFont="1"/>
    <xf numFmtId="0" fontId="4" fillId="0" borderId="0" xfId="0" applyFont="1"/>
    <xf numFmtId="0" fontId="18" fillId="0" borderId="0" xfId="0" applyFont="1"/>
    <xf numFmtId="0" fontId="18" fillId="0" borderId="0" xfId="0" applyFont="1" applyAlignment="1">
      <alignment horizontal="center"/>
    </xf>
    <xf numFmtId="0" fontId="4" fillId="0" borderId="0" xfId="0" applyFont="1" applyAlignment="1">
      <alignment horizontal="center"/>
    </xf>
    <xf numFmtId="0" fontId="6" fillId="0" borderId="0" xfId="0" applyFont="1" applyAlignment="1">
      <alignment horizontal="right"/>
    </xf>
    <xf numFmtId="49" fontId="28" fillId="0" borderId="0" xfId="0" applyNumberFormat="1" applyFont="1" applyAlignment="1">
      <alignment horizontal="right"/>
    </xf>
    <xf numFmtId="0" fontId="17" fillId="0" borderId="0" xfId="0" applyFont="1"/>
    <xf numFmtId="0" fontId="4" fillId="0" borderId="0" xfId="0" applyFont="1" applyBorder="1"/>
    <xf numFmtId="49" fontId="4" fillId="0" borderId="0" xfId="0" applyNumberFormat="1" applyFont="1"/>
    <xf numFmtId="49" fontId="6" fillId="0" borderId="0" xfId="0" applyNumberFormat="1" applyFont="1" applyAlignment="1">
      <alignment horizontal="left"/>
    </xf>
    <xf numFmtId="49" fontId="5" fillId="0" borderId="0" xfId="0" applyNumberFormat="1" applyFont="1" applyAlignment="1">
      <alignment horizontal="right"/>
    </xf>
    <xf numFmtId="0" fontId="4" fillId="0" borderId="0" xfId="0" applyFont="1" applyBorder="1" applyAlignment="1">
      <alignment horizontal="center"/>
    </xf>
    <xf numFmtId="0" fontId="4" fillId="0" borderId="0" xfId="0" applyFont="1" applyBorder="1" applyAlignment="1"/>
    <xf numFmtId="0" fontId="5" fillId="0" borderId="0" xfId="0" applyFont="1"/>
    <xf numFmtId="0" fontId="5" fillId="0" borderId="0" xfId="0" applyFont="1" applyAlignment="1">
      <alignment horizontal="center"/>
    </xf>
    <xf numFmtId="0" fontId="4" fillId="0" borderId="0" xfId="0" applyFont="1" applyAlignment="1">
      <alignment vertical="justify" wrapText="1"/>
    </xf>
    <xf numFmtId="0" fontId="4" fillId="0" borderId="0" xfId="0" applyFont="1" applyAlignment="1">
      <alignment vertical="top"/>
    </xf>
    <xf numFmtId="0" fontId="4" fillId="0" borderId="0" xfId="0" applyFont="1" applyAlignment="1">
      <alignment vertical="justify"/>
    </xf>
    <xf numFmtId="0" fontId="4" fillId="0" borderId="0" xfId="0" applyFont="1" applyAlignment="1">
      <alignment horizontal="center" vertical="justify"/>
    </xf>
    <xf numFmtId="0" fontId="4" fillId="0" borderId="0" xfId="0" applyFont="1" applyAlignment="1"/>
    <xf numFmtId="0" fontId="4" fillId="0" borderId="0" xfId="0" applyFont="1" applyAlignment="1">
      <alignment horizontal="left"/>
    </xf>
    <xf numFmtId="165" fontId="4" fillId="0" borderId="0" xfId="0" applyNumberFormat="1" applyFont="1" applyBorder="1" applyAlignment="1"/>
    <xf numFmtId="0" fontId="4" fillId="0" borderId="3" xfId="0" applyFont="1" applyBorder="1" applyAlignment="1"/>
    <xf numFmtId="0" fontId="4" fillId="0" borderId="0" xfId="0" applyFont="1" applyFill="1"/>
    <xf numFmtId="0" fontId="14" fillId="0" borderId="0" xfId="0" applyFont="1" applyAlignment="1">
      <alignment horizontal="right"/>
    </xf>
    <xf numFmtId="0" fontId="4" fillId="0" borderId="0" xfId="0" applyFont="1" applyAlignment="1">
      <alignment wrapText="1"/>
    </xf>
    <xf numFmtId="0" fontId="4" fillId="0" borderId="0" xfId="0" applyFont="1" applyAlignment="1">
      <alignment horizontal="justify" vertical="justify" wrapText="1"/>
    </xf>
    <xf numFmtId="0" fontId="4" fillId="0" borderId="0" xfId="0" applyFont="1" applyAlignment="1">
      <alignment horizontal="right"/>
    </xf>
    <xf numFmtId="0" fontId="4" fillId="0" borderId="0" xfId="0" applyFont="1" applyAlignment="1">
      <alignment horizontal="justify" vertical="top" wrapText="1"/>
    </xf>
    <xf numFmtId="0" fontId="4" fillId="0" borderId="0" xfId="0" applyFont="1" applyAlignment="1">
      <alignment horizontal="left" vertical="justify" wrapText="1"/>
    </xf>
    <xf numFmtId="0" fontId="4" fillId="0" borderId="0" xfId="0" applyFont="1" applyBorder="1" applyAlignment="1">
      <alignment vertical="top"/>
    </xf>
    <xf numFmtId="0" fontId="0" fillId="0" borderId="0" xfId="0" applyAlignment="1">
      <alignment vertical="top" wrapText="1"/>
    </xf>
    <xf numFmtId="0" fontId="4" fillId="0" borderId="0" xfId="0" applyFont="1" applyFill="1" applyAlignment="1">
      <alignment vertical="top"/>
    </xf>
    <xf numFmtId="0" fontId="6" fillId="0" borderId="0" xfId="0" applyFont="1"/>
    <xf numFmtId="164" fontId="4" fillId="0" borderId="1" xfId="0" applyNumberFormat="1" applyFont="1" applyBorder="1" applyAlignment="1" applyProtection="1">
      <protection hidden="1"/>
    </xf>
    <xf numFmtId="0" fontId="31" fillId="0" borderId="0" xfId="0" applyFont="1" applyAlignment="1">
      <alignment horizontal="right"/>
    </xf>
    <xf numFmtId="0" fontId="11" fillId="0" borderId="0" xfId="0" applyFont="1" applyFill="1"/>
    <xf numFmtId="0" fontId="22" fillId="0" borderId="0" xfId="0" applyFont="1" applyFill="1"/>
    <xf numFmtId="0" fontId="22" fillId="0" borderId="0" xfId="0" applyFont="1" applyFill="1" applyBorder="1"/>
    <xf numFmtId="0" fontId="11" fillId="5" borderId="4" xfId="0" applyFont="1" applyFill="1" applyBorder="1"/>
    <xf numFmtId="0" fontId="4" fillId="0" borderId="0" xfId="0" applyFont="1" applyProtection="1">
      <protection hidden="1"/>
    </xf>
    <xf numFmtId="4" fontId="11" fillId="0" borderId="4" xfId="0" applyNumberFormat="1" applyFont="1" applyBorder="1" applyAlignment="1">
      <alignment horizontal="right" vertical="center"/>
    </xf>
    <xf numFmtId="4" fontId="11" fillId="0" borderId="6" xfId="0" applyNumberFormat="1" applyFont="1" applyBorder="1" applyAlignment="1">
      <alignment horizontal="right" vertical="center"/>
    </xf>
    <xf numFmtId="4" fontId="11" fillId="0" borderId="0" xfId="0" applyNumberFormat="1" applyFont="1" applyBorder="1" applyAlignment="1">
      <alignment horizontal="right" vertical="center"/>
    </xf>
    <xf numFmtId="0" fontId="4" fillId="0" borderId="1" xfId="0" applyFont="1" applyBorder="1" applyAlignment="1" applyProtection="1">
      <alignment horizontal="center"/>
      <protection hidden="1"/>
    </xf>
    <xf numFmtId="6" fontId="4" fillId="0" borderId="1" xfId="0" applyNumberFormat="1" applyFont="1" applyBorder="1" applyAlignment="1" applyProtection="1">
      <alignment horizontal="center"/>
      <protection hidden="1"/>
    </xf>
    <xf numFmtId="0" fontId="6" fillId="0" borderId="2" xfId="0" applyNumberFormat="1" applyFont="1" applyBorder="1" applyAlignment="1" applyProtection="1">
      <alignment horizontal="center"/>
      <protection hidden="1"/>
    </xf>
    <xf numFmtId="0" fontId="4" fillId="0" borderId="0" xfId="0" applyFont="1" applyAlignment="1" applyProtection="1">
      <alignment horizontal="distributed" vertical="justify" wrapText="1"/>
      <protection hidden="1"/>
    </xf>
    <xf numFmtId="0" fontId="4" fillId="0" borderId="0" xfId="0" applyFont="1" applyAlignment="1">
      <alignment horizontal="justify" vertical="top" wrapText="1"/>
    </xf>
    <xf numFmtId="0" fontId="4" fillId="0" borderId="0" xfId="0" applyFont="1" applyBorder="1" applyAlignment="1">
      <alignment horizontal="left"/>
    </xf>
    <xf numFmtId="0" fontId="4" fillId="0" borderId="2" xfId="0" applyFont="1" applyBorder="1" applyAlignment="1" applyProtection="1">
      <alignment horizontal="center"/>
      <protection hidden="1"/>
    </xf>
    <xf numFmtId="0" fontId="4" fillId="0" borderId="0" xfId="0" applyFont="1" applyAlignment="1">
      <alignment horizontal="distributed" vertical="justify" wrapText="1"/>
    </xf>
    <xf numFmtId="0" fontId="4" fillId="0" borderId="0" xfId="0" applyFont="1" applyAlignment="1">
      <alignment horizontal="left" vertical="justify" wrapText="1"/>
    </xf>
    <xf numFmtId="0" fontId="4" fillId="0" borderId="0" xfId="0" applyFont="1" applyAlignment="1">
      <alignment horizontal="left" vertical="top" wrapText="1"/>
    </xf>
    <xf numFmtId="0" fontId="4" fillId="0" borderId="0" xfId="0" applyFont="1" applyFill="1" applyAlignment="1">
      <alignment horizontal="left" vertical="top" wrapText="1"/>
    </xf>
    <xf numFmtId="0" fontId="4" fillId="0" borderId="0" xfId="0" applyFont="1" applyAlignment="1">
      <alignment horizontal="justify" vertical="justify" wrapText="1"/>
    </xf>
    <xf numFmtId="0" fontId="4" fillId="0" borderId="5" xfId="0" applyFont="1" applyBorder="1" applyAlignment="1">
      <alignment horizontal="center"/>
    </xf>
    <xf numFmtId="0" fontId="26" fillId="0" borderId="0" xfId="0" applyFont="1" applyAlignment="1">
      <alignment horizontal="center" vertical="top"/>
    </xf>
    <xf numFmtId="164" fontId="4" fillId="0" borderId="1" xfId="0" applyNumberFormat="1" applyFont="1" applyBorder="1" applyAlignment="1" applyProtection="1">
      <alignment horizontal="center"/>
      <protection hidden="1"/>
    </xf>
    <xf numFmtId="0" fontId="4" fillId="0" borderId="0" xfId="0" applyFont="1" applyAlignment="1">
      <alignment horizontal="justify" wrapText="1"/>
    </xf>
    <xf numFmtId="0" fontId="17" fillId="0" borderId="0" xfId="0" applyFont="1" applyAlignment="1">
      <alignment horizontal="left"/>
    </xf>
    <xf numFmtId="0" fontId="4" fillId="0" borderId="0" xfId="0" applyFont="1" applyAlignment="1">
      <alignment horizontal="right"/>
    </xf>
    <xf numFmtId="0" fontId="4" fillId="0" borderId="3" xfId="0" applyFont="1" applyBorder="1" applyAlignment="1">
      <alignment horizontal="center"/>
    </xf>
    <xf numFmtId="0" fontId="4" fillId="0" borderId="0" xfId="0" applyFont="1" applyBorder="1" applyAlignment="1">
      <alignment horizontal="center"/>
    </xf>
    <xf numFmtId="0" fontId="9" fillId="0" borderId="0" xfId="0" applyFont="1" applyAlignment="1">
      <alignment horizontal="center"/>
    </xf>
    <xf numFmtId="0" fontId="4" fillId="0" borderId="0" xfId="0" applyFont="1" applyAlignment="1">
      <alignment horizontal="left" vertical="top"/>
    </xf>
    <xf numFmtId="0" fontId="4" fillId="0" borderId="0" xfId="0" applyFont="1" applyAlignment="1">
      <alignment horizontal="left"/>
    </xf>
    <xf numFmtId="0" fontId="4" fillId="0" borderId="0" xfId="0" applyFont="1" applyAlignment="1">
      <alignment horizontal="left" wrapText="1"/>
    </xf>
    <xf numFmtId="0" fontId="6" fillId="0" borderId="0" xfId="0" applyFont="1" applyAlignment="1" applyProtection="1">
      <alignment horizontal="center"/>
      <protection hidden="1"/>
    </xf>
    <xf numFmtId="0" fontId="4" fillId="0" borderId="1" xfId="0" applyFont="1" applyBorder="1" applyAlignment="1" applyProtection="1">
      <alignment horizontal="left"/>
      <protection hidden="1"/>
    </xf>
    <xf numFmtId="0" fontId="15" fillId="0" borderId="0" xfId="0" applyFont="1" applyAlignment="1" applyProtection="1">
      <alignment horizontal="center"/>
      <protection hidden="1"/>
    </xf>
    <xf numFmtId="0" fontId="16" fillId="0" borderId="0" xfId="0" applyFont="1" applyAlignment="1" applyProtection="1">
      <alignment horizontal="center"/>
      <protection hidden="1"/>
    </xf>
    <xf numFmtId="0" fontId="4" fillId="0" borderId="2" xfId="0" applyFont="1" applyBorder="1" applyAlignment="1" applyProtection="1">
      <alignment horizontal="left"/>
      <protection hidden="1"/>
    </xf>
    <xf numFmtId="0" fontId="4" fillId="0" borderId="1" xfId="0" applyFont="1" applyBorder="1" applyAlignment="1">
      <alignment horizontal="center"/>
    </xf>
    <xf numFmtId="0" fontId="4" fillId="0" borderId="2" xfId="0" applyFont="1" applyBorder="1" applyAlignment="1">
      <alignment horizontal="center"/>
    </xf>
    <xf numFmtId="0" fontId="27" fillId="0" borderId="0" xfId="0" applyFont="1" applyAlignment="1">
      <alignment horizontal="center" vertical="center"/>
    </xf>
    <xf numFmtId="49" fontId="6" fillId="0" borderId="1" xfId="0" applyNumberFormat="1" applyFont="1" applyBorder="1" applyAlignment="1">
      <alignment horizontal="left"/>
    </xf>
    <xf numFmtId="0" fontId="27" fillId="0" borderId="0" xfId="0" applyFont="1" applyAlignment="1">
      <alignment horizontal="center" vertical="top"/>
    </xf>
    <xf numFmtId="165" fontId="4" fillId="0" borderId="3" xfId="0" applyNumberFormat="1" applyFont="1" applyBorder="1" applyAlignment="1" applyProtection="1">
      <alignment horizontal="center"/>
      <protection hidden="1"/>
    </xf>
    <xf numFmtId="0" fontId="4" fillId="0" borderId="3" xfId="0" applyNumberFormat="1" applyFont="1" applyBorder="1" applyAlignment="1" applyProtection="1">
      <alignment horizontal="center"/>
      <protection hidden="1"/>
    </xf>
    <xf numFmtId="0" fontId="6" fillId="0" borderId="0" xfId="0" applyFont="1" applyBorder="1" applyAlignment="1">
      <alignment horizontal="center"/>
    </xf>
    <xf numFmtId="0" fontId="24" fillId="0" borderId="0" xfId="0" applyFont="1" applyAlignment="1">
      <alignment horizontal="center" vertical="center"/>
    </xf>
    <xf numFmtId="0" fontId="4" fillId="0" borderId="0" xfId="0" applyFont="1" applyBorder="1" applyAlignment="1" applyProtection="1">
      <alignment horizontal="left"/>
      <protection hidden="1"/>
    </xf>
  </cellXfs>
  <cellStyles count="4">
    <cellStyle name="Normal" xfId="0" builtinId="0"/>
    <cellStyle name="Normal 2" xfId="2"/>
    <cellStyle name="Normal 3" xfId="1"/>
    <cellStyle name="Normal 3 2" xfId="3"/>
  </cellStyles>
  <dxfs count="5">
    <dxf>
      <font>
        <color theme="0"/>
      </font>
    </dxf>
    <dxf>
      <font>
        <color theme="0"/>
      </font>
    </dxf>
    <dxf>
      <font>
        <color auto="1"/>
      </font>
    </dxf>
    <dxf>
      <font>
        <color auto="1"/>
      </font>
    </dxf>
    <dxf>
      <font>
        <color theme="0"/>
      </font>
    </dxf>
  </dxfs>
  <tableStyles count="0" defaultTableStyle="TableStyleMedium2" defaultPivotStyle="PivotStyleLight16"/>
  <colors>
    <mruColors>
      <color rgb="FF00FF00"/>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4C599241-6926-101B-9992-00000B65C6F9}"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wmf"/><Relationship Id="rId4"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19</xdr:col>
      <xdr:colOff>99060</xdr:colOff>
      <xdr:row>94</xdr:row>
      <xdr:rowOff>7461</xdr:rowOff>
    </xdr:from>
    <xdr:to>
      <xdr:col>20</xdr:col>
      <xdr:colOff>163830</xdr:colOff>
      <xdr:row>94</xdr:row>
      <xdr:rowOff>113637</xdr:rowOff>
    </xdr:to>
    <xdr:sp macro="" textlink="">
      <xdr:nvSpPr>
        <xdr:cNvPr id="9" name="8 Forma libre"/>
        <xdr:cNvSpPr/>
      </xdr:nvSpPr>
      <xdr:spPr>
        <a:xfrm>
          <a:off x="3175635" y="12409011"/>
          <a:ext cx="226695" cy="106176"/>
        </a:xfrm>
        <a:custGeom>
          <a:avLst/>
          <a:gdLst>
            <a:gd name="connsiteX0" fmla="*/ 0 w 320040"/>
            <a:gd name="connsiteY0" fmla="*/ 106839 h 123872"/>
            <a:gd name="connsiteX1" fmla="*/ 38100 w 320040"/>
            <a:gd name="connsiteY1" fmla="*/ 99219 h 123872"/>
            <a:gd name="connsiteX2" fmla="*/ 152400 w 320040"/>
            <a:gd name="connsiteY2" fmla="*/ 38259 h 123872"/>
            <a:gd name="connsiteX3" fmla="*/ 160020 w 320040"/>
            <a:gd name="connsiteY3" fmla="*/ 122079 h 123872"/>
            <a:gd name="connsiteX4" fmla="*/ 175260 w 320040"/>
            <a:gd name="connsiteY4" fmla="*/ 99219 h 123872"/>
            <a:gd name="connsiteX5" fmla="*/ 220980 w 320040"/>
            <a:gd name="connsiteY5" fmla="*/ 53499 h 123872"/>
            <a:gd name="connsiteX6" fmla="*/ 243840 w 320040"/>
            <a:gd name="connsiteY6" fmla="*/ 30639 h 123872"/>
            <a:gd name="connsiteX7" fmla="*/ 312420 w 320040"/>
            <a:gd name="connsiteY7" fmla="*/ 159 h 123872"/>
            <a:gd name="connsiteX8" fmla="*/ 320040 w 320040"/>
            <a:gd name="connsiteY8" fmla="*/ 159 h 12387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320040" h="123872">
              <a:moveTo>
                <a:pt x="0" y="106839"/>
              </a:moveTo>
              <a:cubicBezTo>
                <a:pt x="12700" y="104299"/>
                <a:pt x="26381" y="104734"/>
                <a:pt x="38100" y="99219"/>
              </a:cubicBezTo>
              <a:cubicBezTo>
                <a:pt x="217289" y="14895"/>
                <a:pt x="77669" y="63169"/>
                <a:pt x="152400" y="38259"/>
              </a:cubicBezTo>
              <a:cubicBezTo>
                <a:pt x="154940" y="66199"/>
                <a:pt x="150169" y="95810"/>
                <a:pt x="160020" y="122079"/>
              </a:cubicBezTo>
              <a:cubicBezTo>
                <a:pt x="163236" y="130654"/>
                <a:pt x="169176" y="106064"/>
                <a:pt x="175260" y="99219"/>
              </a:cubicBezTo>
              <a:cubicBezTo>
                <a:pt x="189579" y="83110"/>
                <a:pt x="205740" y="68739"/>
                <a:pt x="220980" y="53499"/>
              </a:cubicBezTo>
              <a:lnTo>
                <a:pt x="243840" y="30639"/>
              </a:lnTo>
              <a:cubicBezTo>
                <a:pt x="276533" y="-2054"/>
                <a:pt x="257636" y="7985"/>
                <a:pt x="312420" y="159"/>
              </a:cubicBezTo>
              <a:cubicBezTo>
                <a:pt x="314934" y="-200"/>
                <a:pt x="317500" y="159"/>
                <a:pt x="320040" y="159"/>
              </a:cubicBezTo>
            </a:path>
          </a:pathLst>
        </a:custGeom>
        <a:noFill/>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33</xdr:col>
      <xdr:colOff>129540</xdr:colOff>
      <xdr:row>93</xdr:row>
      <xdr:rowOff>91440</xdr:rowOff>
    </xdr:from>
    <xdr:to>
      <xdr:col>34</xdr:col>
      <xdr:colOff>93980</xdr:colOff>
      <xdr:row>94</xdr:row>
      <xdr:rowOff>106680</xdr:rowOff>
    </xdr:to>
    <xdr:sp macro="" textlink="">
      <xdr:nvSpPr>
        <xdr:cNvPr id="10" name="9 Elipse"/>
        <xdr:cNvSpPr/>
      </xdr:nvSpPr>
      <xdr:spPr>
        <a:xfrm>
          <a:off x="5473065" y="12378690"/>
          <a:ext cx="126365" cy="129540"/>
        </a:xfrm>
        <a:prstGeom prst="ellipse">
          <a:avLst/>
        </a:prstGeom>
        <a:noFill/>
        <a:ln>
          <a:solidFill>
            <a:schemeClr val="accent1">
              <a:lumMod val="7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s-MX" sz="1100">
            <a:solidFill>
              <a:sysClr val="windowText" lastClr="000000"/>
            </a:solidFill>
          </a:endParaRPr>
        </a:p>
      </xdr:txBody>
    </xdr:sp>
    <xdr:clientData/>
  </xdr:twoCellAnchor>
  <xdr:twoCellAnchor>
    <xdr:from>
      <xdr:col>26</xdr:col>
      <xdr:colOff>129541</xdr:colOff>
      <xdr:row>93</xdr:row>
      <xdr:rowOff>106680</xdr:rowOff>
    </xdr:from>
    <xdr:to>
      <xdr:col>27</xdr:col>
      <xdr:colOff>106681</xdr:colOff>
      <xdr:row>95</xdr:row>
      <xdr:rowOff>0</xdr:rowOff>
    </xdr:to>
    <xdr:sp macro="" textlink="">
      <xdr:nvSpPr>
        <xdr:cNvPr id="11" name="10 Forma libre"/>
        <xdr:cNvSpPr/>
      </xdr:nvSpPr>
      <xdr:spPr>
        <a:xfrm>
          <a:off x="4339591" y="12393930"/>
          <a:ext cx="139065" cy="121920"/>
        </a:xfrm>
        <a:custGeom>
          <a:avLst/>
          <a:gdLst>
            <a:gd name="connsiteX0" fmla="*/ 0 w 160020"/>
            <a:gd name="connsiteY0" fmla="*/ 137160 h 137160"/>
            <a:gd name="connsiteX1" fmla="*/ 38100 w 160020"/>
            <a:gd name="connsiteY1" fmla="*/ 106680 h 137160"/>
            <a:gd name="connsiteX2" fmla="*/ 60960 w 160020"/>
            <a:gd name="connsiteY2" fmla="*/ 91440 h 137160"/>
            <a:gd name="connsiteX3" fmla="*/ 106680 w 160020"/>
            <a:gd name="connsiteY3" fmla="*/ 60960 h 137160"/>
            <a:gd name="connsiteX4" fmla="*/ 137160 w 160020"/>
            <a:gd name="connsiteY4" fmla="*/ 15240 h 137160"/>
            <a:gd name="connsiteX5" fmla="*/ 160020 w 160020"/>
            <a:gd name="connsiteY5" fmla="*/ 0 h 1371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160020" h="137160">
              <a:moveTo>
                <a:pt x="0" y="137160"/>
              </a:moveTo>
              <a:cubicBezTo>
                <a:pt x="12700" y="127000"/>
                <a:pt x="25089" y="116438"/>
                <a:pt x="38100" y="106680"/>
              </a:cubicBezTo>
              <a:cubicBezTo>
                <a:pt x="45426" y="101185"/>
                <a:pt x="53925" y="97303"/>
                <a:pt x="60960" y="91440"/>
              </a:cubicBezTo>
              <a:cubicBezTo>
                <a:pt x="99013" y="59729"/>
                <a:pt x="66506" y="74351"/>
                <a:pt x="106680" y="60960"/>
              </a:cubicBezTo>
              <a:lnTo>
                <a:pt x="137160" y="15240"/>
              </a:lnTo>
              <a:cubicBezTo>
                <a:pt x="142240" y="7620"/>
                <a:pt x="160020" y="0"/>
                <a:pt x="160020" y="0"/>
              </a:cubicBezTo>
            </a:path>
          </a:pathLst>
        </a:custGeom>
        <a:noFill/>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26</xdr:col>
      <xdr:colOff>140970</xdr:colOff>
      <xdr:row>93</xdr:row>
      <xdr:rowOff>102871</xdr:rowOff>
    </xdr:from>
    <xdr:to>
      <xdr:col>27</xdr:col>
      <xdr:colOff>97792</xdr:colOff>
      <xdr:row>95</xdr:row>
      <xdr:rowOff>16513</xdr:rowOff>
    </xdr:to>
    <xdr:sp macro="" textlink="">
      <xdr:nvSpPr>
        <xdr:cNvPr id="12" name="11 Forma libre"/>
        <xdr:cNvSpPr/>
      </xdr:nvSpPr>
      <xdr:spPr>
        <a:xfrm rot="15540000">
          <a:off x="4339273" y="12401868"/>
          <a:ext cx="142242" cy="118747"/>
        </a:xfrm>
        <a:custGeom>
          <a:avLst/>
          <a:gdLst>
            <a:gd name="connsiteX0" fmla="*/ 0 w 160020"/>
            <a:gd name="connsiteY0" fmla="*/ 137160 h 137160"/>
            <a:gd name="connsiteX1" fmla="*/ 38100 w 160020"/>
            <a:gd name="connsiteY1" fmla="*/ 106680 h 137160"/>
            <a:gd name="connsiteX2" fmla="*/ 60960 w 160020"/>
            <a:gd name="connsiteY2" fmla="*/ 91440 h 137160"/>
            <a:gd name="connsiteX3" fmla="*/ 106680 w 160020"/>
            <a:gd name="connsiteY3" fmla="*/ 60960 h 137160"/>
            <a:gd name="connsiteX4" fmla="*/ 137160 w 160020"/>
            <a:gd name="connsiteY4" fmla="*/ 15240 h 137160"/>
            <a:gd name="connsiteX5" fmla="*/ 160020 w 160020"/>
            <a:gd name="connsiteY5" fmla="*/ 0 h 1371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160020" h="137160">
              <a:moveTo>
                <a:pt x="0" y="137160"/>
              </a:moveTo>
              <a:cubicBezTo>
                <a:pt x="12700" y="127000"/>
                <a:pt x="25089" y="116438"/>
                <a:pt x="38100" y="106680"/>
              </a:cubicBezTo>
              <a:cubicBezTo>
                <a:pt x="45426" y="101185"/>
                <a:pt x="53925" y="97303"/>
                <a:pt x="60960" y="91440"/>
              </a:cubicBezTo>
              <a:cubicBezTo>
                <a:pt x="99013" y="59729"/>
                <a:pt x="66506" y="74351"/>
                <a:pt x="106680" y="60960"/>
              </a:cubicBezTo>
              <a:lnTo>
                <a:pt x="137160" y="15240"/>
              </a:lnTo>
              <a:cubicBezTo>
                <a:pt x="142240" y="7620"/>
                <a:pt x="160020" y="0"/>
                <a:pt x="160020" y="0"/>
              </a:cubicBezTo>
            </a:path>
          </a:pathLst>
        </a:custGeom>
        <a:noFill/>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31</xdr:col>
      <xdr:colOff>45720</xdr:colOff>
      <xdr:row>68</xdr:row>
      <xdr:rowOff>13970</xdr:rowOff>
    </xdr:from>
    <xdr:to>
      <xdr:col>36</xdr:col>
      <xdr:colOff>163830</xdr:colOff>
      <xdr:row>70</xdr:row>
      <xdr:rowOff>44450</xdr:rowOff>
    </xdr:to>
    <xdr:pic>
      <xdr:nvPicPr>
        <xdr:cNvPr id="15" name="Picture 1" descr="nuevo logo GNP"/>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65395" y="8834120"/>
          <a:ext cx="927735" cy="3448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68</xdr:row>
      <xdr:rowOff>68580</xdr:rowOff>
    </xdr:from>
    <xdr:to>
      <xdr:col>6</xdr:col>
      <xdr:colOff>137160</xdr:colOff>
      <xdr:row>69</xdr:row>
      <xdr:rowOff>81915</xdr:rowOff>
    </xdr:to>
    <xdr:pic>
      <xdr:nvPicPr>
        <xdr:cNvPr id="16" name="Picture 2" descr="nuevo-slogan-200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0" y="8888730"/>
          <a:ext cx="1108710" cy="213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38100</xdr:colOff>
          <xdr:row>74</xdr:row>
          <xdr:rowOff>9525</xdr:rowOff>
        </xdr:from>
        <xdr:to>
          <xdr:col>26</xdr:col>
          <xdr:colOff>152400</xdr:colOff>
          <xdr:row>93</xdr:row>
          <xdr:rowOff>19050</xdr:rowOff>
        </xdr:to>
        <xdr:sp macro="" textlink="">
          <xdr:nvSpPr>
            <xdr:cNvPr id="1031" name="Image1"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158750</xdr:colOff>
      <xdr:row>73</xdr:row>
      <xdr:rowOff>25400</xdr:rowOff>
    </xdr:from>
    <xdr:to>
      <xdr:col>35</xdr:col>
      <xdr:colOff>76200</xdr:colOff>
      <xdr:row>74</xdr:row>
      <xdr:rowOff>88900</xdr:rowOff>
    </xdr:to>
    <xdr:sp macro="" textlink="">
      <xdr:nvSpPr>
        <xdr:cNvPr id="4" name="3 Rectángulo"/>
        <xdr:cNvSpPr/>
      </xdr:nvSpPr>
      <xdr:spPr>
        <a:xfrm>
          <a:off x="158750" y="9658350"/>
          <a:ext cx="5689600" cy="177800"/>
        </a:xfrm>
        <a:prstGeom prst="rect">
          <a:avLst/>
        </a:prstGeom>
        <a:solidFill>
          <a:schemeClr val="bg1"/>
        </a:solidFill>
        <a:ln>
          <a:noFill/>
          <a:prstDash val="sys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0</xdr:col>
      <xdr:colOff>88900</xdr:colOff>
      <xdr:row>92</xdr:row>
      <xdr:rowOff>0</xdr:rowOff>
    </xdr:from>
    <xdr:to>
      <xdr:col>36</xdr:col>
      <xdr:colOff>127000</xdr:colOff>
      <xdr:row>93</xdr:row>
      <xdr:rowOff>63500</xdr:rowOff>
    </xdr:to>
    <xdr:sp macro="" textlink="">
      <xdr:nvSpPr>
        <xdr:cNvPr id="18" name="17 Rectángulo"/>
        <xdr:cNvSpPr/>
      </xdr:nvSpPr>
      <xdr:spPr>
        <a:xfrm>
          <a:off x="88900" y="11804650"/>
          <a:ext cx="5975350" cy="177800"/>
        </a:xfrm>
        <a:prstGeom prst="rect">
          <a:avLst/>
        </a:prstGeom>
        <a:solidFill>
          <a:schemeClr val="bg1"/>
        </a:solidFill>
        <a:ln>
          <a:noFill/>
          <a:prstDash val="sys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0</xdr:col>
      <xdr:colOff>101599</xdr:colOff>
      <xdr:row>73</xdr:row>
      <xdr:rowOff>28575</xdr:rowOff>
    </xdr:from>
    <xdr:to>
      <xdr:col>2</xdr:col>
      <xdr:colOff>60264</xdr:colOff>
      <xdr:row>92</xdr:row>
      <xdr:rowOff>69850</xdr:rowOff>
    </xdr:to>
    <xdr:sp macro="" textlink="">
      <xdr:nvSpPr>
        <xdr:cNvPr id="19" name="18 Rectángulo"/>
        <xdr:cNvSpPr/>
      </xdr:nvSpPr>
      <xdr:spPr>
        <a:xfrm rot="5400000">
          <a:off x="-860456" y="10598180"/>
          <a:ext cx="2212975" cy="288865"/>
        </a:xfrm>
        <a:prstGeom prst="rect">
          <a:avLst/>
        </a:prstGeom>
        <a:solidFill>
          <a:schemeClr val="bg1"/>
        </a:solidFill>
        <a:ln>
          <a:noFill/>
          <a:prstDash val="sys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35</xdr:col>
      <xdr:colOff>59871</xdr:colOff>
      <xdr:row>72</xdr:row>
      <xdr:rowOff>76203</xdr:rowOff>
    </xdr:from>
    <xdr:to>
      <xdr:col>36</xdr:col>
      <xdr:colOff>146049</xdr:colOff>
      <xdr:row>93</xdr:row>
      <xdr:rowOff>82554</xdr:rowOff>
    </xdr:to>
    <xdr:sp macro="" textlink="">
      <xdr:nvSpPr>
        <xdr:cNvPr id="20" name="19 Rectángulo"/>
        <xdr:cNvSpPr/>
      </xdr:nvSpPr>
      <xdr:spPr>
        <a:xfrm rot="5400000">
          <a:off x="4751159" y="10637615"/>
          <a:ext cx="2425701" cy="251278"/>
        </a:xfrm>
        <a:prstGeom prst="rect">
          <a:avLst/>
        </a:prstGeom>
        <a:solidFill>
          <a:schemeClr val="bg1"/>
        </a:solidFill>
        <a:ln>
          <a:noFill/>
          <a:prstDash val="sys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solidFill>
              <a:srgbClr val="FF0000"/>
            </a:solidFill>
          </a:endParaRPr>
        </a:p>
      </xdr:txBody>
    </xdr:sp>
    <xdr:clientData/>
  </xdr:twoCellAnchor>
  <xdr:twoCellAnchor editAs="oneCell">
    <xdr:from>
      <xdr:col>30</xdr:col>
      <xdr:colOff>119738</xdr:colOff>
      <xdr:row>0</xdr:row>
      <xdr:rowOff>3333</xdr:rowOff>
    </xdr:from>
    <xdr:to>
      <xdr:col>35</xdr:col>
      <xdr:colOff>313311</xdr:colOff>
      <xdr:row>2</xdr:row>
      <xdr:rowOff>54497</xdr:rowOff>
    </xdr:to>
    <xdr:pic>
      <xdr:nvPicPr>
        <xdr:cNvPr id="17" name="Picture 3" descr="C:\Alex\Autos Utilitarios\Varios\Imagen Corporativa\Logo GNP.png"/>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967963" y="3333"/>
          <a:ext cx="1009548" cy="3813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30</xdr:col>
      <xdr:colOff>119738</xdr:colOff>
      <xdr:row>149</xdr:row>
      <xdr:rowOff>28306</xdr:rowOff>
    </xdr:from>
    <xdr:to>
      <xdr:col>35</xdr:col>
      <xdr:colOff>313311</xdr:colOff>
      <xdr:row>151</xdr:row>
      <xdr:rowOff>67960</xdr:rowOff>
    </xdr:to>
    <xdr:pic>
      <xdr:nvPicPr>
        <xdr:cNvPr id="28" name="Picture 3" descr="C:\Alex\Autos Utilitarios\Varios\Imagen Corporativa\Logo GNP.png"/>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967963" y="18068656"/>
          <a:ext cx="1009548" cy="3825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149</xdr:row>
      <xdr:rowOff>24973</xdr:rowOff>
    </xdr:from>
    <xdr:to>
      <xdr:col>4</xdr:col>
      <xdr:colOff>71657</xdr:colOff>
      <xdr:row>151</xdr:row>
      <xdr:rowOff>76051</xdr:rowOff>
    </xdr:to>
    <xdr:pic>
      <xdr:nvPicPr>
        <xdr:cNvPr id="29" name="Picture 2" descr="C:\Alex\Autos Utilitarios\Varios\Imagen Corporativa\Logo Servicios Generales.png"/>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0" y="18065323"/>
          <a:ext cx="719357" cy="3939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BD's%20AU.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ja1"/>
      <sheetName val="BD's AU"/>
      <sheetName val="BD's RH"/>
      <sheetName val="Fun"/>
      <sheetName val="Empleados"/>
      <sheetName val="TG Accor"/>
      <sheetName val="TG Nip's"/>
      <sheetName val="Peaje I+D"/>
      <sheetName val="Dcto Nom"/>
      <sheetName val="Valmex"/>
      <sheetName val="GPS"/>
      <sheetName val="CC EdenREd"/>
      <sheetName val="Region"/>
      <sheetName val="Menu"/>
    </sheetNames>
    <sheetDataSet>
      <sheetData sheetId="0" refreshError="1"/>
      <sheetData sheetId="1">
        <row r="2">
          <cell r="A2" t="str">
            <v>Número económico</v>
          </cell>
          <cell r="B2" t="str">
            <v>Placas de circulación</v>
          </cell>
          <cell r="C2" t="str">
            <v>Placas actual del estado de:</v>
          </cell>
          <cell r="D2" t="str">
            <v>Placa de circulación Anterior</v>
          </cell>
          <cell r="E2" t="str">
            <v>Unidad</v>
          </cell>
          <cell r="F2" t="str">
            <v>Tipo de unidad</v>
          </cell>
          <cell r="G2" t="str">
            <v>Marca</v>
          </cell>
          <cell r="H2" t="str">
            <v>Submarca</v>
          </cell>
          <cell r="I2" t="str">
            <v>Número de serie</v>
          </cell>
          <cell r="J2" t="str">
            <v>Número de motor</v>
          </cell>
          <cell r="K2" t="str">
            <v>Tipo de combustible</v>
          </cell>
          <cell r="L2" t="str">
            <v>Número de Cilindros</v>
          </cell>
          <cell r="M2" t="str">
            <v>Capacidad de tanque</v>
          </cell>
          <cell r="N2" t="str">
            <v>Modelo</v>
          </cell>
          <cell r="O2" t="str">
            <v>Ciudad o Municipio</v>
          </cell>
          <cell r="P2" t="str">
            <v>Estado de la Republica</v>
          </cell>
          <cell r="Q2" t="str">
            <v>Regional</v>
          </cell>
          <cell r="R2" t="str">
            <v>Estatus del vehículo</v>
          </cell>
          <cell r="S2" t="str">
            <v>Detalle del Estatus</v>
          </cell>
          <cell r="T2" t="str">
            <v>Empresa</v>
          </cell>
          <cell r="U2" t="str">
            <v>Razón social</v>
          </cell>
          <cell r="V2" t="str">
            <v>Tipo de servicio</v>
          </cell>
          <cell r="W2" t="str">
            <v>Identificador adicional o Clave Siebel para Ajustes</v>
          </cell>
          <cell r="X2" t="str">
            <v>Ubicación del vehículo</v>
          </cell>
          <cell r="Y2" t="str">
            <v>Clasificación</v>
          </cell>
          <cell r="Z2" t="str">
            <v>Numero de empleado</v>
          </cell>
          <cell r="AA2" t="str">
            <v>Nombre del empleado</v>
          </cell>
          <cell r="AB2" t="str">
            <v>Empresa</v>
          </cell>
          <cell r="AC2" t="str">
            <v>RFC del empleado</v>
          </cell>
          <cell r="AD2" t="str">
            <v>Nivel</v>
          </cell>
          <cell r="AE2" t="str">
            <v>Descripción del puesto</v>
          </cell>
          <cell r="AF2" t="str">
            <v>Unidad de negocio</v>
          </cell>
          <cell r="AG2" t="str">
            <v>Dirección</v>
          </cell>
          <cell r="AH2" t="str">
            <v>Área</v>
          </cell>
          <cell r="AI2" t="str">
            <v>Centro costos</v>
          </cell>
          <cell r="AJ2" t="str">
            <v>Titular del centro costos</v>
          </cell>
          <cell r="AK2" t="str">
            <v>Ubicación</v>
          </cell>
          <cell r="AL2" t="str">
            <v>Oficina</v>
          </cell>
          <cell r="AM2" t="str">
            <v>Extensión</v>
          </cell>
          <cell r="AN2" t="str">
            <v>Correo electrónico</v>
          </cell>
          <cell r="AO2" t="str">
            <v>Correo electrónico (GNP)</v>
          </cell>
          <cell r="AP2" t="str">
            <v>Correo electrónico (Alterno)</v>
          </cell>
          <cell r="AQ2" t="str">
            <v>Número celular</v>
          </cell>
          <cell r="AR2" t="str">
            <v>Tarjeta gasolina Ticket Car</v>
          </cell>
          <cell r="AS2" t="str">
            <v>Estatus Ticket Car</v>
          </cell>
          <cell r="AT2" t="str">
            <v>Nip Ticket Car</v>
          </cell>
          <cell r="AU2" t="str">
            <v>Cód. Seg. Ticket Car</v>
          </cell>
          <cell r="AV2" t="str">
            <v>Vigencia Ticket Car</v>
          </cell>
          <cell r="AW2" t="str">
            <v>Tarjeta IAVE</v>
          </cell>
          <cell r="AX2" t="str">
            <v>Estatus IAVE</v>
          </cell>
          <cell r="AY2" t="str">
            <v>Descuento por nomina</v>
          </cell>
          <cell r="AZ2" t="str">
            <v>Descuento Quincenal</v>
          </cell>
          <cell r="BA2" t="str">
            <v>Fecha de nomina</v>
          </cell>
          <cell r="BB2" t="str">
            <v>Ahorrado</v>
          </cell>
          <cell r="BC2" t="str">
            <v>Pendiente por pagar</v>
          </cell>
          <cell r="BD2" t="str">
            <v>Valor Unidad</v>
          </cell>
          <cell r="BE2" t="str">
            <v>Inicio del descuento</v>
          </cell>
          <cell r="BF2" t="str">
            <v>Fin del descuento</v>
          </cell>
          <cell r="BG2" t="str">
            <v>Descuento (Años)</v>
          </cell>
          <cell r="BH2" t="str">
            <v>Próxima renovación</v>
          </cell>
          <cell r="BI2" t="str">
            <v>Años de servicio</v>
          </cell>
          <cell r="BJ2" t="str">
            <v>Tipo de adquisición</v>
          </cell>
          <cell r="BK2" t="str">
            <v>Factura de la unidad</v>
          </cell>
          <cell r="BL2" t="str">
            <v>Agencia automotriz</v>
          </cell>
          <cell r="BM2" t="str">
            <v>Importe Factura</v>
          </cell>
          <cell r="BN2" t="str">
            <v>IVA Factura</v>
          </cell>
          <cell r="BO2" t="str">
            <v>Valor Factura</v>
          </cell>
          <cell r="BP2" t="str">
            <v>Factura accesorios</v>
          </cell>
          <cell r="BQ2" t="str">
            <v>Fecha de la renta</v>
          </cell>
          <cell r="BR2" t="str">
            <v>Contrato</v>
          </cell>
          <cell r="BS2" t="str">
            <v>Anexo</v>
          </cell>
          <cell r="BT2" t="str">
            <v>Renta</v>
          </cell>
          <cell r="BU2" t="str">
            <v>Amortización capital</v>
          </cell>
          <cell r="BV2" t="str">
            <v>Interés</v>
          </cell>
          <cell r="BW2" t="str">
            <v>Subtotal</v>
          </cell>
          <cell r="BX2" t="str">
            <v>IVA</v>
          </cell>
          <cell r="BY2" t="str">
            <v>Total renta</v>
          </cell>
          <cell r="BZ2" t="str">
            <v>Saldo insoluto</v>
          </cell>
          <cell r="CA2" t="str">
            <v>Inicio de contrato</v>
          </cell>
          <cell r="CB2" t="str">
            <v>Termino contrato</v>
          </cell>
          <cell r="CC2" t="str">
            <v>Descansa CDMX (Día)</v>
          </cell>
          <cell r="CD2" t="str">
            <v>Placa numérica</v>
          </cell>
          <cell r="CE2" t="str">
            <v>Terminación de Placa</v>
          </cell>
          <cell r="CF2" t="str">
            <v>Color del Holograma</v>
          </cell>
          <cell r="CG2" t="str">
            <v>Descansa (Fin Semana)</v>
          </cell>
          <cell r="CH2" t="str">
            <v>1er periodo de Verificación</v>
          </cell>
          <cell r="CI2" t="str">
            <v>2o periodo de Verificación</v>
          </cell>
          <cell r="CJ2" t="str">
            <v>CC EdenRed</v>
          </cell>
          <cell r="CK2" t="str">
            <v>Litros Semanal</v>
          </cell>
          <cell r="CL2" t="str">
            <v>Tipo de combustible</v>
          </cell>
          <cell r="CM2" t="str">
            <v>Número económico</v>
          </cell>
          <cell r="CN2" t="str">
            <v>Neumáticos</v>
          </cell>
          <cell r="CO2" t="str">
            <v>Motor</v>
          </cell>
          <cell r="CP2" t="str">
            <v>GPS</v>
          </cell>
        </row>
        <row r="3">
          <cell r="A3" t="str">
            <v>COMODIN 1</v>
          </cell>
          <cell r="B3" t="str">
            <v>Sin Placas</v>
          </cell>
          <cell r="C3" t="str">
            <v>No aplica</v>
          </cell>
          <cell r="D3" t="str">
            <v>No aplica</v>
          </cell>
          <cell r="E3" t="str">
            <v>Comodín</v>
          </cell>
          <cell r="F3" t="str">
            <v>No aplica</v>
          </cell>
          <cell r="G3" t="str">
            <v>No aplica</v>
          </cell>
          <cell r="H3" t="str">
            <v>No aplica</v>
          </cell>
          <cell r="I3" t="str">
            <v>No aplica</v>
          </cell>
          <cell r="J3" t="str">
            <v>No aplica</v>
          </cell>
          <cell r="K3" t="str">
            <v>Varios</v>
          </cell>
          <cell r="L3">
            <v>6</v>
          </cell>
          <cell r="M3">
            <v>117</v>
          </cell>
          <cell r="N3" t="str">
            <v>No aplica</v>
          </cell>
          <cell r="O3" t="str">
            <v>Ciudad de México</v>
          </cell>
          <cell r="P3" t="str">
            <v>Ciudad de México</v>
          </cell>
          <cell r="Q3" t="str">
            <v>Zona Metropolitana</v>
          </cell>
          <cell r="R3" t="str">
            <v>No aplica</v>
          </cell>
          <cell r="S3" t="str">
            <v>No aplica</v>
          </cell>
          <cell r="T3" t="str">
            <v>GNP</v>
          </cell>
          <cell r="U3" t="str">
            <v>Grupo Nacional Provincial, S.A.B.</v>
          </cell>
          <cell r="V3" t="str">
            <v>Tarjeta Comodín</v>
          </cell>
          <cell r="W3" t="str">
            <v>-</v>
          </cell>
          <cell r="X3" t="str">
            <v>Plaza GNP</v>
          </cell>
          <cell r="Y3" t="str">
            <v>Asignado</v>
          </cell>
          <cell r="Z3" t="str">
            <v>N93459</v>
          </cell>
          <cell r="AA3" t="str">
            <v>Gallardo Álvarez Marco Antonio</v>
          </cell>
          <cell r="AB3" t="str">
            <v>Grupo Nacional Provincial, S.A.B.</v>
          </cell>
          <cell r="AC3" t="str">
            <v>GAAM680530NZ6</v>
          </cell>
          <cell r="AD3" t="str">
            <v>Gerente</v>
          </cell>
          <cell r="AE3" t="str">
            <v>Gerencia Autos Utilitarios</v>
          </cell>
          <cell r="AF3" t="str">
            <v>Unidad Staff</v>
          </cell>
          <cell r="AG3" t="str">
            <v>Dirección Recursos Humanos y Servicios Administrativos</v>
          </cell>
          <cell r="AH3" t="str">
            <v>Subdir. Servicios Generales</v>
          </cell>
          <cell r="AI3" t="str">
            <v>C6705</v>
          </cell>
          <cell r="AJ3" t="str">
            <v>Ramirez Granados Arturo</v>
          </cell>
          <cell r="AK3" t="str">
            <v>Sur P2 C-4</v>
          </cell>
          <cell r="AL3" t="str">
            <v>Plaza GNP</v>
          </cell>
          <cell r="AM3">
            <v>80644</v>
          </cell>
          <cell r="AN3" t="str">
            <v>marco.gallardo@gnp.com.mx</v>
          </cell>
          <cell r="AO3" t="str">
            <v>marco.gallardo@gnp.com.mx</v>
          </cell>
          <cell r="AQ3">
            <v>5543713366</v>
          </cell>
          <cell r="AR3" t="str">
            <v>-</v>
          </cell>
          <cell r="AS3" t="str">
            <v>-</v>
          </cell>
          <cell r="AT3" t="str">
            <v>-</v>
          </cell>
          <cell r="AU3" t="str">
            <v>-</v>
          </cell>
          <cell r="AV3" t="str">
            <v>-</v>
          </cell>
          <cell r="AW3" t="str">
            <v>-</v>
          </cell>
          <cell r="AX3" t="str">
            <v>-</v>
          </cell>
          <cell r="AY3" t="str">
            <v>No</v>
          </cell>
          <cell r="AZ3" t="str">
            <v>-</v>
          </cell>
          <cell r="BA3" t="str">
            <v>-</v>
          </cell>
          <cell r="BB3" t="str">
            <v>-</v>
          </cell>
          <cell r="BC3" t="str">
            <v>-</v>
          </cell>
          <cell r="BD3" t="str">
            <v>-</v>
          </cell>
          <cell r="BE3" t="str">
            <v>-</v>
          </cell>
          <cell r="BF3" t="str">
            <v>-</v>
          </cell>
          <cell r="BG3" t="str">
            <v>-</v>
          </cell>
          <cell r="BH3" t="str">
            <v>-</v>
          </cell>
          <cell r="BI3" t="str">
            <v>-</v>
          </cell>
          <cell r="BJ3" t="str">
            <v>No aplica</v>
          </cell>
          <cell r="BK3" t="str">
            <v>No aplica</v>
          </cell>
          <cell r="BL3" t="str">
            <v>No aplica</v>
          </cell>
          <cell r="BO3" t="str">
            <v>No aplica</v>
          </cell>
          <cell r="BP3" t="str">
            <v>-</v>
          </cell>
          <cell r="BQ3" t="str">
            <v>-</v>
          </cell>
          <cell r="BR3" t="str">
            <v>-</v>
          </cell>
          <cell r="BS3" t="str">
            <v>-</v>
          </cell>
          <cell r="BT3" t="str">
            <v>-</v>
          </cell>
          <cell r="BU3" t="str">
            <v>-</v>
          </cell>
          <cell r="BV3" t="str">
            <v>-</v>
          </cell>
          <cell r="BW3" t="str">
            <v>-</v>
          </cell>
          <cell r="BX3" t="str">
            <v>-</v>
          </cell>
          <cell r="BY3" t="str">
            <v>-</v>
          </cell>
          <cell r="BZ3" t="str">
            <v>-</v>
          </cell>
          <cell r="CA3" t="str">
            <v>-</v>
          </cell>
          <cell r="CB3" t="str">
            <v>-</v>
          </cell>
          <cell r="CC3" t="str">
            <v>-</v>
          </cell>
          <cell r="CD3" t="str">
            <v>-</v>
          </cell>
          <cell r="CE3" t="str">
            <v>-</v>
          </cell>
          <cell r="CF3" t="str">
            <v>-</v>
          </cell>
          <cell r="CG3" t="str">
            <v>-</v>
          </cell>
          <cell r="CH3" t="str">
            <v>-</v>
          </cell>
          <cell r="CI3" t="str">
            <v>-</v>
          </cell>
          <cell r="CJ3" t="str">
            <v>-</v>
          </cell>
          <cell r="CK3">
            <v>234</v>
          </cell>
          <cell r="CL3" t="str">
            <v>101 - MAGNA</v>
          </cell>
          <cell r="CM3" t="str">
            <v>COMODIN 1</v>
          </cell>
          <cell r="CP3" t="str">
            <v>-</v>
          </cell>
        </row>
        <row r="4">
          <cell r="A4" t="str">
            <v>COMODIN 2</v>
          </cell>
          <cell r="B4" t="str">
            <v>Sin Placas</v>
          </cell>
          <cell r="C4" t="str">
            <v>No aplica</v>
          </cell>
          <cell r="D4" t="str">
            <v>No aplica</v>
          </cell>
          <cell r="E4" t="str">
            <v>Comodín</v>
          </cell>
          <cell r="F4" t="str">
            <v>No aplica</v>
          </cell>
          <cell r="G4" t="str">
            <v>No aplica</v>
          </cell>
          <cell r="H4" t="str">
            <v>No aplica</v>
          </cell>
          <cell r="I4" t="str">
            <v>No aplica</v>
          </cell>
          <cell r="J4" t="str">
            <v>No aplica</v>
          </cell>
          <cell r="K4" t="str">
            <v>Varios</v>
          </cell>
          <cell r="L4">
            <v>6</v>
          </cell>
          <cell r="M4">
            <v>117</v>
          </cell>
          <cell r="N4" t="str">
            <v>No aplica</v>
          </cell>
          <cell r="O4" t="str">
            <v>Ciudad de México</v>
          </cell>
          <cell r="P4" t="str">
            <v>Ciudad de México</v>
          </cell>
          <cell r="Q4" t="str">
            <v>Zona Metropolitana</v>
          </cell>
          <cell r="R4" t="str">
            <v>No aplica</v>
          </cell>
          <cell r="S4" t="str">
            <v>No aplica</v>
          </cell>
          <cell r="T4" t="str">
            <v>GNP</v>
          </cell>
          <cell r="U4" t="str">
            <v>Grupo Nacional Provincial, S.A.B.</v>
          </cell>
          <cell r="V4" t="str">
            <v>Tarjeta Comodín</v>
          </cell>
          <cell r="W4" t="str">
            <v>-</v>
          </cell>
          <cell r="X4" t="str">
            <v>Plaza GNP</v>
          </cell>
          <cell r="Y4" t="str">
            <v>Asignado</v>
          </cell>
          <cell r="Z4" t="str">
            <v>N38132</v>
          </cell>
          <cell r="AA4" t="str">
            <v>-</v>
          </cell>
          <cell r="AB4" t="str">
            <v>-</v>
          </cell>
          <cell r="AC4" t="str">
            <v>-</v>
          </cell>
          <cell r="AD4" t="str">
            <v>-</v>
          </cell>
          <cell r="AE4" t="str">
            <v>-</v>
          </cell>
          <cell r="AF4" t="str">
            <v>-</v>
          </cell>
          <cell r="AG4" t="str">
            <v>-</v>
          </cell>
          <cell r="AH4" t="str">
            <v>-</v>
          </cell>
          <cell r="AI4" t="str">
            <v>C6705</v>
          </cell>
          <cell r="AJ4" t="str">
            <v>Ramirez Granados Arturo</v>
          </cell>
          <cell r="AK4" t="str">
            <v>-</v>
          </cell>
          <cell r="AL4" t="str">
            <v>-</v>
          </cell>
          <cell r="AM4" t="str">
            <v>-</v>
          </cell>
          <cell r="AN4">
            <v>0</v>
          </cell>
          <cell r="AO4" t="str">
            <v>-</v>
          </cell>
          <cell r="AQ4">
            <v>5545001393</v>
          </cell>
          <cell r="AR4" t="str">
            <v>-</v>
          </cell>
          <cell r="AS4" t="str">
            <v>-</v>
          </cell>
          <cell r="AT4" t="str">
            <v>-</v>
          </cell>
          <cell r="AU4" t="str">
            <v>-</v>
          </cell>
          <cell r="AV4" t="str">
            <v>-</v>
          </cell>
          <cell r="AW4" t="str">
            <v>-</v>
          </cell>
          <cell r="AX4" t="str">
            <v>-</v>
          </cell>
          <cell r="AY4" t="str">
            <v>No</v>
          </cell>
          <cell r="AZ4" t="str">
            <v>-</v>
          </cell>
          <cell r="BA4" t="str">
            <v>-</v>
          </cell>
          <cell r="BB4" t="str">
            <v>-</v>
          </cell>
          <cell r="BC4" t="str">
            <v>-</v>
          </cell>
          <cell r="BD4" t="str">
            <v>-</v>
          </cell>
          <cell r="BE4" t="str">
            <v>-</v>
          </cell>
          <cell r="BF4" t="str">
            <v>-</v>
          </cell>
          <cell r="BG4" t="str">
            <v>-</v>
          </cell>
          <cell r="BH4" t="str">
            <v>-</v>
          </cell>
          <cell r="BI4" t="str">
            <v>-</v>
          </cell>
          <cell r="BJ4" t="str">
            <v>No aplica</v>
          </cell>
          <cell r="BK4" t="str">
            <v>No aplica</v>
          </cell>
          <cell r="BL4" t="str">
            <v>No aplica</v>
          </cell>
          <cell r="BO4" t="str">
            <v>No aplica</v>
          </cell>
          <cell r="BP4" t="str">
            <v>-</v>
          </cell>
          <cell r="BQ4" t="str">
            <v>-</v>
          </cell>
          <cell r="BR4" t="str">
            <v>-</v>
          </cell>
          <cell r="BS4" t="str">
            <v>-</v>
          </cell>
          <cell r="BT4" t="str">
            <v>-</v>
          </cell>
          <cell r="BU4" t="str">
            <v>-</v>
          </cell>
          <cell r="BV4" t="str">
            <v>-</v>
          </cell>
          <cell r="BW4" t="str">
            <v>-</v>
          </cell>
          <cell r="BX4" t="str">
            <v>-</v>
          </cell>
          <cell r="BY4" t="str">
            <v>-</v>
          </cell>
          <cell r="BZ4" t="str">
            <v>-</v>
          </cell>
          <cell r="CA4" t="str">
            <v>-</v>
          </cell>
          <cell r="CB4" t="str">
            <v>-</v>
          </cell>
          <cell r="CC4" t="str">
            <v>-</v>
          </cell>
          <cell r="CD4" t="str">
            <v>-</v>
          </cell>
          <cell r="CE4" t="str">
            <v>-</v>
          </cell>
          <cell r="CF4" t="str">
            <v>-</v>
          </cell>
          <cell r="CG4" t="str">
            <v>-</v>
          </cell>
          <cell r="CH4" t="str">
            <v>-</v>
          </cell>
          <cell r="CI4" t="str">
            <v>-</v>
          </cell>
          <cell r="CJ4" t="str">
            <v>-</v>
          </cell>
          <cell r="CK4">
            <v>234</v>
          </cell>
          <cell r="CL4" t="str">
            <v>101 - MAGNA</v>
          </cell>
          <cell r="CM4" t="str">
            <v>COMODIN 2</v>
          </cell>
          <cell r="CP4" t="str">
            <v>-</v>
          </cell>
        </row>
        <row r="5">
          <cell r="A5" t="str">
            <v>COMODIN 3</v>
          </cell>
          <cell r="B5" t="str">
            <v>Sin Placas</v>
          </cell>
          <cell r="C5" t="str">
            <v>No aplica</v>
          </cell>
          <cell r="D5" t="str">
            <v>No aplica</v>
          </cell>
          <cell r="E5" t="str">
            <v>Comodín</v>
          </cell>
          <cell r="F5" t="str">
            <v>No aplica</v>
          </cell>
          <cell r="G5" t="str">
            <v>No aplica</v>
          </cell>
          <cell r="H5" t="str">
            <v>No aplica</v>
          </cell>
          <cell r="I5" t="str">
            <v>No aplica</v>
          </cell>
          <cell r="J5" t="str">
            <v>No aplica</v>
          </cell>
          <cell r="K5" t="str">
            <v>Varios</v>
          </cell>
          <cell r="L5">
            <v>6</v>
          </cell>
          <cell r="M5">
            <v>117</v>
          </cell>
          <cell r="N5" t="str">
            <v>No aplica</v>
          </cell>
          <cell r="O5" t="str">
            <v>Ciudad de México</v>
          </cell>
          <cell r="P5" t="str">
            <v>Ciudad de México</v>
          </cell>
          <cell r="Q5" t="str">
            <v>Zona Metropolitana</v>
          </cell>
          <cell r="R5" t="str">
            <v>No aplica</v>
          </cell>
          <cell r="S5" t="str">
            <v>No aplica</v>
          </cell>
          <cell r="T5" t="str">
            <v>GNP</v>
          </cell>
          <cell r="U5" t="str">
            <v>Grupo Nacional Provincial, S.A.B.</v>
          </cell>
          <cell r="V5" t="str">
            <v>Tarjeta Comodín</v>
          </cell>
          <cell r="W5" t="str">
            <v>-</v>
          </cell>
          <cell r="X5" t="str">
            <v>Plaza GNP</v>
          </cell>
          <cell r="Y5" t="str">
            <v>Asignado</v>
          </cell>
          <cell r="Z5" t="str">
            <v>N38132</v>
          </cell>
          <cell r="AA5" t="str">
            <v>-</v>
          </cell>
          <cell r="AB5" t="str">
            <v>-</v>
          </cell>
          <cell r="AC5" t="str">
            <v>-</v>
          </cell>
          <cell r="AD5" t="str">
            <v>-</v>
          </cell>
          <cell r="AE5" t="str">
            <v>-</v>
          </cell>
          <cell r="AF5" t="str">
            <v>-</v>
          </cell>
          <cell r="AG5" t="str">
            <v>-</v>
          </cell>
          <cell r="AH5" t="str">
            <v>-</v>
          </cell>
          <cell r="AI5" t="str">
            <v>C6705</v>
          </cell>
          <cell r="AJ5" t="str">
            <v>Ramirez Granados Arturo</v>
          </cell>
          <cell r="AK5" t="str">
            <v>-</v>
          </cell>
          <cell r="AL5" t="str">
            <v>-</v>
          </cell>
          <cell r="AM5" t="str">
            <v>-</v>
          </cell>
          <cell r="AN5">
            <v>0</v>
          </cell>
          <cell r="AO5" t="str">
            <v>-</v>
          </cell>
          <cell r="AQ5">
            <v>5545001393</v>
          </cell>
          <cell r="AR5" t="str">
            <v>-</v>
          </cell>
          <cell r="AS5" t="str">
            <v>-</v>
          </cell>
          <cell r="AT5" t="str">
            <v>-</v>
          </cell>
          <cell r="AU5" t="str">
            <v>-</v>
          </cell>
          <cell r="AV5" t="str">
            <v>-</v>
          </cell>
          <cell r="AW5" t="str">
            <v>-</v>
          </cell>
          <cell r="AX5" t="str">
            <v>-</v>
          </cell>
          <cell r="AY5" t="str">
            <v>No</v>
          </cell>
          <cell r="AZ5" t="str">
            <v>-</v>
          </cell>
          <cell r="BA5" t="str">
            <v>-</v>
          </cell>
          <cell r="BB5" t="str">
            <v>-</v>
          </cell>
          <cell r="BC5" t="str">
            <v>-</v>
          </cell>
          <cell r="BD5" t="str">
            <v>-</v>
          </cell>
          <cell r="BE5" t="str">
            <v>-</v>
          </cell>
          <cell r="BF5" t="str">
            <v>-</v>
          </cell>
          <cell r="BG5" t="str">
            <v>-</v>
          </cell>
          <cell r="BH5" t="str">
            <v>-</v>
          </cell>
          <cell r="BI5" t="str">
            <v>-</v>
          </cell>
          <cell r="BJ5" t="str">
            <v>No aplica</v>
          </cell>
          <cell r="BK5" t="str">
            <v>No aplica</v>
          </cell>
          <cell r="BL5" t="str">
            <v>No aplica</v>
          </cell>
          <cell r="BO5" t="str">
            <v>No aplica</v>
          </cell>
          <cell r="BP5" t="str">
            <v>-</v>
          </cell>
          <cell r="BQ5" t="str">
            <v>-</v>
          </cell>
          <cell r="BR5" t="str">
            <v>-</v>
          </cell>
          <cell r="BS5" t="str">
            <v>-</v>
          </cell>
          <cell r="BT5" t="str">
            <v>-</v>
          </cell>
          <cell r="BU5" t="str">
            <v>-</v>
          </cell>
          <cell r="BV5" t="str">
            <v>-</v>
          </cell>
          <cell r="BW5" t="str">
            <v>-</v>
          </cell>
          <cell r="BX5" t="str">
            <v>-</v>
          </cell>
          <cell r="BY5" t="str">
            <v>-</v>
          </cell>
          <cell r="BZ5" t="str">
            <v>-</v>
          </cell>
          <cell r="CA5" t="str">
            <v>-</v>
          </cell>
          <cell r="CB5" t="str">
            <v>-</v>
          </cell>
          <cell r="CC5" t="str">
            <v>-</v>
          </cell>
          <cell r="CD5" t="str">
            <v>-</v>
          </cell>
          <cell r="CE5" t="str">
            <v>-</v>
          </cell>
          <cell r="CF5" t="str">
            <v>-</v>
          </cell>
          <cell r="CG5" t="str">
            <v>-</v>
          </cell>
          <cell r="CH5" t="str">
            <v>-</v>
          </cell>
          <cell r="CI5" t="str">
            <v>-</v>
          </cell>
          <cell r="CJ5" t="str">
            <v>-</v>
          </cell>
          <cell r="CK5">
            <v>234</v>
          </cell>
          <cell r="CL5" t="str">
            <v>101 - MAGNA</v>
          </cell>
          <cell r="CM5" t="str">
            <v>COMODIN 3</v>
          </cell>
          <cell r="CP5" t="str">
            <v>-</v>
          </cell>
        </row>
        <row r="6">
          <cell r="A6" t="str">
            <v>COMODIN 4</v>
          </cell>
          <cell r="B6" t="str">
            <v>Sin Placas</v>
          </cell>
          <cell r="C6" t="str">
            <v>No aplica</v>
          </cell>
          <cell r="D6" t="str">
            <v>No aplica</v>
          </cell>
          <cell r="E6" t="str">
            <v>Comodín</v>
          </cell>
          <cell r="F6" t="str">
            <v>No aplica</v>
          </cell>
          <cell r="G6" t="str">
            <v>No aplica</v>
          </cell>
          <cell r="H6" t="str">
            <v>No aplica</v>
          </cell>
          <cell r="I6" t="str">
            <v>No aplica</v>
          </cell>
          <cell r="J6" t="str">
            <v>No aplica</v>
          </cell>
          <cell r="K6" t="str">
            <v>Varios</v>
          </cell>
          <cell r="L6">
            <v>6</v>
          </cell>
          <cell r="M6">
            <v>117</v>
          </cell>
          <cell r="N6" t="str">
            <v>No aplica</v>
          </cell>
          <cell r="O6" t="str">
            <v>Ciudad de México</v>
          </cell>
          <cell r="P6" t="str">
            <v>Ciudad de México</v>
          </cell>
          <cell r="Q6" t="str">
            <v>Zona Metropolitana</v>
          </cell>
          <cell r="R6" t="str">
            <v>No aplica</v>
          </cell>
          <cell r="S6" t="str">
            <v>No aplica</v>
          </cell>
          <cell r="T6" t="str">
            <v>GNP</v>
          </cell>
          <cell r="U6" t="str">
            <v>Grupo Nacional Provincial, S.A.B.</v>
          </cell>
          <cell r="V6" t="str">
            <v>Tarjeta Comodín</v>
          </cell>
          <cell r="W6" t="str">
            <v>-</v>
          </cell>
          <cell r="X6" t="str">
            <v>Plaza GNP</v>
          </cell>
          <cell r="Y6" t="str">
            <v>Asignado</v>
          </cell>
          <cell r="Z6" t="str">
            <v>N75401</v>
          </cell>
          <cell r="AA6" t="str">
            <v>Ramirez Granados Arturo</v>
          </cell>
          <cell r="AB6" t="str">
            <v>Grupo Nacional Provincial, S.A.B.</v>
          </cell>
          <cell r="AC6" t="str">
            <v>RAGA620725PX8</v>
          </cell>
          <cell r="AD6" t="str">
            <v>Ejecutivo</v>
          </cell>
          <cell r="AE6" t="str">
            <v>Subdirección Servicios Generales</v>
          </cell>
          <cell r="AF6" t="str">
            <v>Unidad Staff</v>
          </cell>
          <cell r="AG6" t="str">
            <v>Dirección Recursos Humanos y Servicios Administrativos</v>
          </cell>
          <cell r="AH6" t="str">
            <v>Subdir. Servicios Generales</v>
          </cell>
          <cell r="AI6" t="str">
            <v>C6705</v>
          </cell>
          <cell r="AJ6" t="str">
            <v>Ramirez Granados Arturo</v>
          </cell>
          <cell r="AK6" t="str">
            <v>Central PB C-A</v>
          </cell>
          <cell r="AL6" t="str">
            <v>Plaza GNP</v>
          </cell>
          <cell r="AM6">
            <v>3860</v>
          </cell>
          <cell r="AN6" t="str">
            <v>arturo.ramirezgranados@gnp.com.mx</v>
          </cell>
          <cell r="AO6" t="str">
            <v>arturo.ramirezgranados@gnp.com.mx</v>
          </cell>
          <cell r="AQ6">
            <v>5514526798</v>
          </cell>
          <cell r="AR6" t="str">
            <v>-</v>
          </cell>
          <cell r="AS6" t="str">
            <v>-</v>
          </cell>
          <cell r="AT6" t="str">
            <v>-</v>
          </cell>
          <cell r="AU6" t="str">
            <v>-</v>
          </cell>
          <cell r="AV6" t="str">
            <v>-</v>
          </cell>
          <cell r="AW6" t="str">
            <v>-</v>
          </cell>
          <cell r="AX6" t="str">
            <v>-</v>
          </cell>
          <cell r="AY6" t="str">
            <v>No</v>
          </cell>
          <cell r="AZ6" t="str">
            <v>-</v>
          </cell>
          <cell r="BA6" t="str">
            <v>-</v>
          </cell>
          <cell r="BB6" t="str">
            <v>-</v>
          </cell>
          <cell r="BC6" t="str">
            <v>-</v>
          </cell>
          <cell r="BD6" t="str">
            <v>-</v>
          </cell>
          <cell r="BE6" t="str">
            <v>-</v>
          </cell>
          <cell r="BF6" t="str">
            <v>-</v>
          </cell>
          <cell r="BG6" t="str">
            <v>-</v>
          </cell>
          <cell r="BH6" t="str">
            <v>-</v>
          </cell>
          <cell r="BI6" t="str">
            <v>-</v>
          </cell>
          <cell r="BJ6" t="str">
            <v>No aplica</v>
          </cell>
          <cell r="BK6" t="str">
            <v>No aplica</v>
          </cell>
          <cell r="BL6" t="str">
            <v>No aplica</v>
          </cell>
          <cell r="BO6" t="str">
            <v>No aplica</v>
          </cell>
          <cell r="BP6" t="str">
            <v>-</v>
          </cell>
          <cell r="BQ6" t="str">
            <v>-</v>
          </cell>
          <cell r="BR6" t="str">
            <v>-</v>
          </cell>
          <cell r="BS6" t="str">
            <v>-</v>
          </cell>
          <cell r="BT6" t="str">
            <v>-</v>
          </cell>
          <cell r="BU6" t="str">
            <v>-</v>
          </cell>
          <cell r="BV6" t="str">
            <v>-</v>
          </cell>
          <cell r="BW6" t="str">
            <v>-</v>
          </cell>
          <cell r="BX6" t="str">
            <v>-</v>
          </cell>
          <cell r="BY6" t="str">
            <v>-</v>
          </cell>
          <cell r="BZ6" t="str">
            <v>-</v>
          </cell>
          <cell r="CA6" t="str">
            <v>-</v>
          </cell>
          <cell r="CB6" t="str">
            <v>-</v>
          </cell>
          <cell r="CC6" t="str">
            <v>-</v>
          </cell>
          <cell r="CD6" t="str">
            <v>-</v>
          </cell>
          <cell r="CE6" t="str">
            <v>-</v>
          </cell>
          <cell r="CF6" t="str">
            <v>-</v>
          </cell>
          <cell r="CG6" t="str">
            <v>-</v>
          </cell>
          <cell r="CH6" t="str">
            <v>-</v>
          </cell>
          <cell r="CI6" t="str">
            <v>-</v>
          </cell>
          <cell r="CJ6" t="str">
            <v>-</v>
          </cell>
          <cell r="CK6">
            <v>234</v>
          </cell>
          <cell r="CL6" t="str">
            <v>101 - MAGNA</v>
          </cell>
          <cell r="CM6" t="str">
            <v>COMODIN 4</v>
          </cell>
          <cell r="CP6" t="str">
            <v>-</v>
          </cell>
        </row>
        <row r="7">
          <cell r="A7" t="str">
            <v>Comodin01</v>
          </cell>
          <cell r="B7" t="str">
            <v>Sin Placas</v>
          </cell>
          <cell r="C7" t="str">
            <v>No aplica</v>
          </cell>
          <cell r="D7" t="str">
            <v>No aplica</v>
          </cell>
          <cell r="E7" t="str">
            <v>Comodín</v>
          </cell>
          <cell r="F7" t="str">
            <v>No aplica</v>
          </cell>
          <cell r="G7" t="str">
            <v>No aplica</v>
          </cell>
          <cell r="H7" t="str">
            <v>No aplica</v>
          </cell>
          <cell r="I7" t="str">
            <v>No aplica</v>
          </cell>
          <cell r="J7" t="str">
            <v>No aplica</v>
          </cell>
          <cell r="K7" t="str">
            <v>Varios</v>
          </cell>
          <cell r="L7">
            <v>6</v>
          </cell>
          <cell r="M7">
            <v>117</v>
          </cell>
          <cell r="N7" t="str">
            <v>No aplica</v>
          </cell>
          <cell r="O7" t="str">
            <v>Ciudad de México</v>
          </cell>
          <cell r="P7" t="str">
            <v>Ciudad de México</v>
          </cell>
          <cell r="Q7" t="str">
            <v>Zona Metropolitana</v>
          </cell>
          <cell r="R7" t="str">
            <v>No aplica</v>
          </cell>
          <cell r="S7" t="str">
            <v>No aplica</v>
          </cell>
          <cell r="T7" t="str">
            <v>GNP</v>
          </cell>
          <cell r="U7" t="str">
            <v>Grupo Nacional Provincial, S.A.B.</v>
          </cell>
          <cell r="V7" t="str">
            <v>Tarjeta Comodín</v>
          </cell>
          <cell r="W7" t="str">
            <v>-</v>
          </cell>
          <cell r="X7" t="str">
            <v>Plaza GNP</v>
          </cell>
          <cell r="Y7" t="str">
            <v>Asignado</v>
          </cell>
          <cell r="Z7" t="str">
            <v>N93459</v>
          </cell>
          <cell r="AA7" t="str">
            <v>Gallardo Álvarez Marco Antonio</v>
          </cell>
          <cell r="AB7" t="str">
            <v>Grupo Nacional Provincial, S.A.B.</v>
          </cell>
          <cell r="AC7" t="str">
            <v>GAAM680530NZ6</v>
          </cell>
          <cell r="AD7" t="str">
            <v>Gerente</v>
          </cell>
          <cell r="AE7" t="str">
            <v>Gerencia Autos Utilitarios</v>
          </cell>
          <cell r="AF7" t="str">
            <v>Unidad Staff</v>
          </cell>
          <cell r="AG7" t="str">
            <v>Dirección Recursos Humanos y Servicios Administrativos</v>
          </cell>
          <cell r="AH7" t="str">
            <v>Subdir. Servicios Generales</v>
          </cell>
          <cell r="AI7" t="str">
            <v>C6705</v>
          </cell>
          <cell r="AJ7" t="str">
            <v>Ramirez Granados Arturo</v>
          </cell>
          <cell r="AK7" t="str">
            <v>Sur P2 C-4</v>
          </cell>
          <cell r="AL7" t="str">
            <v>Plaza GNP</v>
          </cell>
          <cell r="AM7">
            <v>80644</v>
          </cell>
          <cell r="AN7" t="str">
            <v>marco.gallardo@gnp.com.mx</v>
          </cell>
          <cell r="AO7" t="str">
            <v>marco.gallardo@gnp.com.mx</v>
          </cell>
          <cell r="AQ7">
            <v>5543713366</v>
          </cell>
          <cell r="AR7" t="str">
            <v>6363180010390837</v>
          </cell>
          <cell r="AS7" t="str">
            <v>ACTIVO</v>
          </cell>
          <cell r="AT7" t="str">
            <v>2471</v>
          </cell>
          <cell r="AU7" t="str">
            <v>124</v>
          </cell>
          <cell r="AV7" t="str">
            <v>05/26</v>
          </cell>
          <cell r="AW7" t="str">
            <v>IMDM21798388..</v>
          </cell>
          <cell r="AX7" t="str">
            <v>Activo</v>
          </cell>
          <cell r="AY7" t="str">
            <v>No</v>
          </cell>
          <cell r="AZ7" t="str">
            <v>-</v>
          </cell>
          <cell r="BA7" t="str">
            <v>-</v>
          </cell>
          <cell r="BB7" t="str">
            <v>-</v>
          </cell>
          <cell r="BC7" t="str">
            <v>-</v>
          </cell>
          <cell r="BD7" t="str">
            <v>-</v>
          </cell>
          <cell r="BE7" t="str">
            <v>-</v>
          </cell>
          <cell r="BF7" t="str">
            <v>-</v>
          </cell>
          <cell r="BG7" t="str">
            <v>-</v>
          </cell>
          <cell r="BH7" t="str">
            <v>-</v>
          </cell>
          <cell r="BI7" t="str">
            <v>-</v>
          </cell>
          <cell r="BJ7" t="str">
            <v>No aplica</v>
          </cell>
          <cell r="BK7" t="str">
            <v>No aplica</v>
          </cell>
          <cell r="BL7" t="str">
            <v>No aplica</v>
          </cell>
          <cell r="BO7" t="str">
            <v>No aplica</v>
          </cell>
          <cell r="BP7" t="str">
            <v>-</v>
          </cell>
          <cell r="BQ7" t="str">
            <v>-</v>
          </cell>
          <cell r="BR7" t="str">
            <v>-</v>
          </cell>
          <cell r="BS7" t="str">
            <v>-</v>
          </cell>
          <cell r="BT7" t="str">
            <v>-</v>
          </cell>
          <cell r="BU7" t="str">
            <v>-</v>
          </cell>
          <cell r="BV7" t="str">
            <v>-</v>
          </cell>
          <cell r="BW7" t="str">
            <v>-</v>
          </cell>
          <cell r="BX7" t="str">
            <v>-</v>
          </cell>
          <cell r="BY7" t="str">
            <v>-</v>
          </cell>
          <cell r="BZ7" t="str">
            <v>-</v>
          </cell>
          <cell r="CA7" t="str">
            <v>-</v>
          </cell>
          <cell r="CB7" t="str">
            <v>-</v>
          </cell>
          <cell r="CC7" t="str">
            <v>-</v>
          </cell>
          <cell r="CD7" t="str">
            <v>-</v>
          </cell>
          <cell r="CE7" t="str">
            <v>-</v>
          </cell>
          <cell r="CF7" t="str">
            <v>-</v>
          </cell>
          <cell r="CG7" t="str">
            <v>-</v>
          </cell>
          <cell r="CH7" t="str">
            <v>-</v>
          </cell>
          <cell r="CI7" t="str">
            <v>-</v>
          </cell>
          <cell r="CJ7" t="str">
            <v>MG</v>
          </cell>
          <cell r="CK7">
            <v>234</v>
          </cell>
          <cell r="CL7" t="str">
            <v>101 - MAGNA</v>
          </cell>
          <cell r="CM7" t="str">
            <v>Comodin01</v>
          </cell>
          <cell r="CP7" t="str">
            <v>-</v>
          </cell>
        </row>
        <row r="8">
          <cell r="A8" t="str">
            <v>Comodin02</v>
          </cell>
          <cell r="B8" t="str">
            <v>Sin Placas</v>
          </cell>
          <cell r="C8" t="str">
            <v>No aplica</v>
          </cell>
          <cell r="D8" t="str">
            <v>No aplica</v>
          </cell>
          <cell r="E8" t="str">
            <v>Comodín</v>
          </cell>
          <cell r="F8" t="str">
            <v>No aplica</v>
          </cell>
          <cell r="G8" t="str">
            <v>No aplica</v>
          </cell>
          <cell r="H8" t="str">
            <v>No aplica</v>
          </cell>
          <cell r="I8" t="str">
            <v>No aplica</v>
          </cell>
          <cell r="J8" t="str">
            <v>No aplica</v>
          </cell>
          <cell r="K8" t="str">
            <v>Varios</v>
          </cell>
          <cell r="L8">
            <v>6</v>
          </cell>
          <cell r="M8">
            <v>117</v>
          </cell>
          <cell r="N8" t="str">
            <v>No aplica</v>
          </cell>
          <cell r="O8" t="str">
            <v>Ciudad de México</v>
          </cell>
          <cell r="P8" t="str">
            <v>Ciudad de México</v>
          </cell>
          <cell r="Q8" t="str">
            <v>Zona Metropolitana</v>
          </cell>
          <cell r="R8" t="str">
            <v>No aplica</v>
          </cell>
          <cell r="S8" t="str">
            <v>No aplica</v>
          </cell>
          <cell r="T8" t="str">
            <v>GNP</v>
          </cell>
          <cell r="U8" t="str">
            <v>Grupo Nacional Provincial, S.A.B.</v>
          </cell>
          <cell r="V8" t="str">
            <v>Tarjeta Comodín</v>
          </cell>
          <cell r="W8" t="str">
            <v>-</v>
          </cell>
          <cell r="X8" t="str">
            <v>Plaza GNP</v>
          </cell>
          <cell r="Y8" t="str">
            <v>Asignado</v>
          </cell>
          <cell r="Z8" t="str">
            <v>N89927</v>
          </cell>
          <cell r="AA8" t="str">
            <v>Salazar Hernández Alejandro</v>
          </cell>
          <cell r="AB8" t="str">
            <v>Grupo Nacional Provincial, S.A.B.</v>
          </cell>
          <cell r="AC8" t="str">
            <v>SAHA7905127X5</v>
          </cell>
          <cell r="AD8" t="str">
            <v>Jefe de departamento</v>
          </cell>
          <cell r="AE8" t="str">
            <v>Jefe de Departamento A</v>
          </cell>
          <cell r="AF8" t="str">
            <v>Unidad Staff</v>
          </cell>
          <cell r="AG8" t="str">
            <v>Dirección Recursos Humanos y Servicios Administrativos</v>
          </cell>
          <cell r="AH8" t="str">
            <v>Subdir. Servicios Generales</v>
          </cell>
          <cell r="AI8" t="str">
            <v>C6705</v>
          </cell>
          <cell r="AJ8" t="str">
            <v>Ramirez Granados Arturo</v>
          </cell>
          <cell r="AK8" t="str">
            <v>Sur P2 C-4</v>
          </cell>
          <cell r="AL8" t="str">
            <v>Plaza GNP</v>
          </cell>
          <cell r="AM8">
            <v>3398</v>
          </cell>
          <cell r="AN8" t="str">
            <v>alejandro.salazar@gnp.com.mx</v>
          </cell>
          <cell r="AO8" t="str">
            <v>alejandro.salazar@gnp.com.mx</v>
          </cell>
          <cell r="AQ8">
            <v>5543868222</v>
          </cell>
          <cell r="AR8" t="str">
            <v>6363180010390860</v>
          </cell>
          <cell r="AS8" t="str">
            <v>ACTIVO</v>
          </cell>
          <cell r="AT8" t="str">
            <v>1725</v>
          </cell>
          <cell r="AU8" t="str">
            <v>830</v>
          </cell>
          <cell r="AV8" t="str">
            <v>05/26</v>
          </cell>
          <cell r="AW8" t="str">
            <v>IMDM21798389..</v>
          </cell>
          <cell r="AX8" t="str">
            <v>Activo</v>
          </cell>
          <cell r="AY8" t="str">
            <v>No</v>
          </cell>
          <cell r="AZ8" t="str">
            <v>-</v>
          </cell>
          <cell r="BA8" t="str">
            <v>-</v>
          </cell>
          <cell r="BB8" t="str">
            <v>-</v>
          </cell>
          <cell r="BC8" t="str">
            <v>-</v>
          </cell>
          <cell r="BD8" t="str">
            <v>-</v>
          </cell>
          <cell r="BE8" t="str">
            <v>-</v>
          </cell>
          <cell r="BF8" t="str">
            <v>-</v>
          </cell>
          <cell r="BG8" t="str">
            <v>-</v>
          </cell>
          <cell r="BH8" t="str">
            <v>-</v>
          </cell>
          <cell r="BI8" t="str">
            <v>-</v>
          </cell>
          <cell r="BJ8" t="str">
            <v>No aplica</v>
          </cell>
          <cell r="BK8" t="str">
            <v>No aplica</v>
          </cell>
          <cell r="BL8" t="str">
            <v>No aplica</v>
          </cell>
          <cell r="BO8" t="str">
            <v>No aplica</v>
          </cell>
          <cell r="BP8" t="str">
            <v>-</v>
          </cell>
          <cell r="BQ8" t="str">
            <v>-</v>
          </cell>
          <cell r="BR8" t="str">
            <v>-</v>
          </cell>
          <cell r="BS8" t="str">
            <v>-</v>
          </cell>
          <cell r="BT8" t="str">
            <v>-</v>
          </cell>
          <cell r="BU8" t="str">
            <v>-</v>
          </cell>
          <cell r="BV8" t="str">
            <v>-</v>
          </cell>
          <cell r="BW8" t="str">
            <v>-</v>
          </cell>
          <cell r="BX8" t="str">
            <v>-</v>
          </cell>
          <cell r="BY8" t="str">
            <v>-</v>
          </cell>
          <cell r="BZ8" t="str">
            <v>-</v>
          </cell>
          <cell r="CA8" t="str">
            <v>-</v>
          </cell>
          <cell r="CB8" t="str">
            <v>-</v>
          </cell>
          <cell r="CC8" t="str">
            <v>-</v>
          </cell>
          <cell r="CD8" t="str">
            <v>-</v>
          </cell>
          <cell r="CE8" t="str">
            <v>-</v>
          </cell>
          <cell r="CF8" t="str">
            <v>-</v>
          </cell>
          <cell r="CG8" t="str">
            <v>-</v>
          </cell>
          <cell r="CH8" t="str">
            <v>-</v>
          </cell>
          <cell r="CI8" t="str">
            <v>-</v>
          </cell>
          <cell r="CJ8" t="str">
            <v>TComodin</v>
          </cell>
          <cell r="CK8">
            <v>234</v>
          </cell>
          <cell r="CL8" t="str">
            <v>101 - MAGNA</v>
          </cell>
          <cell r="CM8" t="str">
            <v>Comodin02</v>
          </cell>
          <cell r="CP8" t="str">
            <v>-</v>
          </cell>
        </row>
        <row r="9">
          <cell r="A9" t="str">
            <v>Comodin03</v>
          </cell>
          <cell r="B9" t="str">
            <v>Sin Placas</v>
          </cell>
          <cell r="C9" t="str">
            <v>No aplica</v>
          </cell>
          <cell r="D9" t="str">
            <v>No aplica</v>
          </cell>
          <cell r="E9" t="str">
            <v>Comodín</v>
          </cell>
          <cell r="F9" t="str">
            <v>No aplica</v>
          </cell>
          <cell r="G9" t="str">
            <v>No aplica</v>
          </cell>
          <cell r="H9" t="str">
            <v>No aplica</v>
          </cell>
          <cell r="I9" t="str">
            <v>No aplica</v>
          </cell>
          <cell r="J9" t="str">
            <v>No aplica</v>
          </cell>
          <cell r="K9" t="str">
            <v>Varios</v>
          </cell>
          <cell r="L9">
            <v>6</v>
          </cell>
          <cell r="M9">
            <v>117</v>
          </cell>
          <cell r="N9" t="str">
            <v>No aplica</v>
          </cell>
          <cell r="O9" t="str">
            <v>Ciudad de México</v>
          </cell>
          <cell r="P9" t="str">
            <v>Ciudad de México</v>
          </cell>
          <cell r="Q9" t="str">
            <v>Zona Metropolitana</v>
          </cell>
          <cell r="R9" t="str">
            <v>No aplica</v>
          </cell>
          <cell r="S9" t="str">
            <v>No aplica</v>
          </cell>
          <cell r="T9" t="str">
            <v>GNP</v>
          </cell>
          <cell r="U9" t="str">
            <v>Grupo Nacional Provincial, S.A.B.</v>
          </cell>
          <cell r="V9" t="str">
            <v>Tarjeta Comodín</v>
          </cell>
          <cell r="W9" t="str">
            <v>-</v>
          </cell>
          <cell r="X9" t="str">
            <v>Plaza GNP</v>
          </cell>
          <cell r="Y9" t="str">
            <v>Asignado</v>
          </cell>
          <cell r="Z9" t="str">
            <v>N89927</v>
          </cell>
          <cell r="AA9" t="str">
            <v>Salazar Hernández Alejandro</v>
          </cell>
          <cell r="AB9" t="str">
            <v>Grupo Nacional Provincial, S.A.B.</v>
          </cell>
          <cell r="AC9" t="str">
            <v>SAHA7905127X5</v>
          </cell>
          <cell r="AD9" t="str">
            <v>Jefe de departamento</v>
          </cell>
          <cell r="AE9" t="str">
            <v>Jefe de Departamento A</v>
          </cell>
          <cell r="AF9" t="str">
            <v>Unidad Staff</v>
          </cell>
          <cell r="AG9" t="str">
            <v>Dirección Recursos Humanos y Servicios Administrativos</v>
          </cell>
          <cell r="AH9" t="str">
            <v>Subdir. Servicios Generales</v>
          </cell>
          <cell r="AI9" t="str">
            <v>C6705</v>
          </cell>
          <cell r="AJ9" t="str">
            <v>Ramirez Granados Arturo</v>
          </cell>
          <cell r="AK9" t="str">
            <v>Sur P2 C-4</v>
          </cell>
          <cell r="AL9" t="str">
            <v>Plaza GNP</v>
          </cell>
          <cell r="AM9">
            <v>3398</v>
          </cell>
          <cell r="AN9" t="str">
            <v>alejandro.salazar@gnp.com.mx</v>
          </cell>
          <cell r="AO9" t="str">
            <v>alejandro.salazar@gnp.com.mx</v>
          </cell>
          <cell r="AQ9">
            <v>5543868222</v>
          </cell>
          <cell r="AR9" t="str">
            <v>6363180010390878</v>
          </cell>
          <cell r="AS9" t="str">
            <v>ACTIVO</v>
          </cell>
          <cell r="AT9" t="str">
            <v>0332</v>
          </cell>
          <cell r="AU9" t="str">
            <v>787</v>
          </cell>
          <cell r="AV9" t="str">
            <v>05/26</v>
          </cell>
          <cell r="AW9" t="str">
            <v>IMDM21798390..</v>
          </cell>
          <cell r="AX9" t="str">
            <v>Activo</v>
          </cell>
          <cell r="AY9" t="str">
            <v>No</v>
          </cell>
          <cell r="AZ9" t="str">
            <v>-</v>
          </cell>
          <cell r="BA9" t="str">
            <v>-</v>
          </cell>
          <cell r="BB9" t="str">
            <v>-</v>
          </cell>
          <cell r="BC9" t="str">
            <v>-</v>
          </cell>
          <cell r="BD9" t="str">
            <v>-</v>
          </cell>
          <cell r="BE9" t="str">
            <v>-</v>
          </cell>
          <cell r="BF9" t="str">
            <v>-</v>
          </cell>
          <cell r="BG9" t="str">
            <v>-</v>
          </cell>
          <cell r="BH9" t="str">
            <v>-</v>
          </cell>
          <cell r="BI9" t="str">
            <v>-</v>
          </cell>
          <cell r="BJ9" t="str">
            <v>No aplica</v>
          </cell>
          <cell r="BK9" t="str">
            <v>No aplica</v>
          </cell>
          <cell r="BL9" t="str">
            <v>No aplica</v>
          </cell>
          <cell r="BO9" t="str">
            <v>No aplica</v>
          </cell>
          <cell r="BP9" t="str">
            <v>-</v>
          </cell>
          <cell r="BQ9" t="str">
            <v>-</v>
          </cell>
          <cell r="BR9" t="str">
            <v>-</v>
          </cell>
          <cell r="BS9" t="str">
            <v>-</v>
          </cell>
          <cell r="BT9" t="str">
            <v>-</v>
          </cell>
          <cell r="BU9" t="str">
            <v>-</v>
          </cell>
          <cell r="BV9" t="str">
            <v>-</v>
          </cell>
          <cell r="BW9" t="str">
            <v>-</v>
          </cell>
          <cell r="BX9" t="str">
            <v>-</v>
          </cell>
          <cell r="BY9" t="str">
            <v>-</v>
          </cell>
          <cell r="BZ9" t="str">
            <v>-</v>
          </cell>
          <cell r="CA9" t="str">
            <v>-</v>
          </cell>
          <cell r="CB9" t="str">
            <v>-</v>
          </cell>
          <cell r="CC9" t="str">
            <v>-</v>
          </cell>
          <cell r="CD9" t="str">
            <v>-</v>
          </cell>
          <cell r="CE9" t="str">
            <v>-</v>
          </cell>
          <cell r="CF9" t="str">
            <v>-</v>
          </cell>
          <cell r="CG9" t="str">
            <v>-</v>
          </cell>
          <cell r="CH9" t="str">
            <v>-</v>
          </cell>
          <cell r="CI9" t="str">
            <v>-</v>
          </cell>
          <cell r="CJ9" t="str">
            <v>TComodin</v>
          </cell>
          <cell r="CK9">
            <v>234</v>
          </cell>
          <cell r="CL9" t="str">
            <v>101 - MAGNA</v>
          </cell>
          <cell r="CM9" t="str">
            <v>Comodin03</v>
          </cell>
          <cell r="CP9" t="str">
            <v>-</v>
          </cell>
        </row>
        <row r="10">
          <cell r="A10" t="str">
            <v>Comodin04</v>
          </cell>
          <cell r="B10" t="str">
            <v>Sin Placas</v>
          </cell>
          <cell r="C10" t="str">
            <v>No aplica</v>
          </cell>
          <cell r="D10" t="str">
            <v>No aplica</v>
          </cell>
          <cell r="E10" t="str">
            <v>Comodín</v>
          </cell>
          <cell r="F10" t="str">
            <v>No aplica</v>
          </cell>
          <cell r="G10" t="str">
            <v>No aplica</v>
          </cell>
          <cell r="H10" t="str">
            <v>No aplica</v>
          </cell>
          <cell r="I10" t="str">
            <v>No aplica</v>
          </cell>
          <cell r="J10" t="str">
            <v>No aplica</v>
          </cell>
          <cell r="K10" t="str">
            <v>Varios</v>
          </cell>
          <cell r="L10">
            <v>6</v>
          </cell>
          <cell r="M10">
            <v>117</v>
          </cell>
          <cell r="N10" t="str">
            <v>No aplica</v>
          </cell>
          <cell r="O10" t="str">
            <v>Ciudad de México</v>
          </cell>
          <cell r="P10" t="str">
            <v>Ciudad de México</v>
          </cell>
          <cell r="Q10" t="str">
            <v>Zona Metropolitana</v>
          </cell>
          <cell r="R10" t="str">
            <v>No aplica</v>
          </cell>
          <cell r="S10" t="str">
            <v>No aplica</v>
          </cell>
          <cell r="T10" t="str">
            <v>GNP</v>
          </cell>
          <cell r="U10" t="str">
            <v>Grupo Nacional Provincial, S.A.B.</v>
          </cell>
          <cell r="V10" t="str">
            <v>Tarjeta Comodín</v>
          </cell>
          <cell r="W10" t="str">
            <v>-</v>
          </cell>
          <cell r="X10" t="str">
            <v>Plaza GNP</v>
          </cell>
          <cell r="Y10" t="str">
            <v>Asignado</v>
          </cell>
          <cell r="Z10" t="str">
            <v>N75401</v>
          </cell>
          <cell r="AA10" t="str">
            <v>Ramirez Granados Arturo</v>
          </cell>
          <cell r="AB10" t="str">
            <v>Grupo Nacional Provincial, S.A.B.</v>
          </cell>
          <cell r="AC10" t="str">
            <v>RAGA620725PX8</v>
          </cell>
          <cell r="AD10" t="str">
            <v>Ejecutivo</v>
          </cell>
          <cell r="AE10" t="str">
            <v>Subdirección Servicios Generales</v>
          </cell>
          <cell r="AF10" t="str">
            <v>Unidad Staff</v>
          </cell>
          <cell r="AG10" t="str">
            <v>Dirección Recursos Humanos y Servicios Administrativos</v>
          </cell>
          <cell r="AH10" t="str">
            <v>Subdir. Servicios Generales</v>
          </cell>
          <cell r="AI10" t="str">
            <v>C6705</v>
          </cell>
          <cell r="AJ10" t="str">
            <v>Ramirez Granados Arturo</v>
          </cell>
          <cell r="AK10" t="str">
            <v>Central PB C-A</v>
          </cell>
          <cell r="AL10" t="str">
            <v>Plaza GNP</v>
          </cell>
          <cell r="AM10">
            <v>3860</v>
          </cell>
          <cell r="AN10" t="str">
            <v>arturo.ramirezgranados@gnp.com.mx</v>
          </cell>
          <cell r="AO10" t="str">
            <v>arturo.ramirezgranados@gnp.com.mx</v>
          </cell>
          <cell r="AQ10">
            <v>5514526798</v>
          </cell>
          <cell r="AR10" t="str">
            <v>6363180010391124</v>
          </cell>
          <cell r="AS10" t="str">
            <v>ACTIVO</v>
          </cell>
          <cell r="AT10" t="str">
            <v>0084</v>
          </cell>
          <cell r="AU10" t="str">
            <v>376</v>
          </cell>
          <cell r="AV10" t="str">
            <v>05/26</v>
          </cell>
          <cell r="AW10" t="str">
            <v>IMDM21798391..</v>
          </cell>
          <cell r="AX10" t="str">
            <v>Activo</v>
          </cell>
          <cell r="AY10" t="str">
            <v>No</v>
          </cell>
          <cell r="AZ10" t="str">
            <v>-</v>
          </cell>
          <cell r="BA10" t="str">
            <v>-</v>
          </cell>
          <cell r="BB10" t="str">
            <v>-</v>
          </cell>
          <cell r="BC10" t="str">
            <v>-</v>
          </cell>
          <cell r="BD10" t="str">
            <v>-</v>
          </cell>
          <cell r="BE10" t="str">
            <v>-</v>
          </cell>
          <cell r="BF10" t="str">
            <v>-</v>
          </cell>
          <cell r="BG10" t="str">
            <v>-</v>
          </cell>
          <cell r="BH10" t="str">
            <v>-</v>
          </cell>
          <cell r="BI10" t="str">
            <v>-</v>
          </cell>
          <cell r="BJ10" t="str">
            <v>No aplica</v>
          </cell>
          <cell r="BK10" t="str">
            <v>No aplica</v>
          </cell>
          <cell r="BL10" t="str">
            <v>No aplica</v>
          </cell>
          <cell r="BO10" t="str">
            <v>No aplica</v>
          </cell>
          <cell r="BP10" t="str">
            <v>-</v>
          </cell>
          <cell r="BQ10" t="str">
            <v>-</v>
          </cell>
          <cell r="BR10" t="str">
            <v>-</v>
          </cell>
          <cell r="BS10" t="str">
            <v>-</v>
          </cell>
          <cell r="BT10" t="str">
            <v>-</v>
          </cell>
          <cell r="BU10" t="str">
            <v>-</v>
          </cell>
          <cell r="BV10" t="str">
            <v>-</v>
          </cell>
          <cell r="BW10" t="str">
            <v>-</v>
          </cell>
          <cell r="BX10" t="str">
            <v>-</v>
          </cell>
          <cell r="BY10" t="str">
            <v>-</v>
          </cell>
          <cell r="BZ10" t="str">
            <v>-</v>
          </cell>
          <cell r="CA10" t="str">
            <v>-</v>
          </cell>
          <cell r="CB10" t="str">
            <v>-</v>
          </cell>
          <cell r="CC10" t="str">
            <v>-</v>
          </cell>
          <cell r="CD10" t="str">
            <v>-</v>
          </cell>
          <cell r="CE10" t="str">
            <v>-</v>
          </cell>
          <cell r="CF10" t="str">
            <v>-</v>
          </cell>
          <cell r="CG10" t="str">
            <v>-</v>
          </cell>
          <cell r="CH10" t="str">
            <v>-</v>
          </cell>
          <cell r="CI10" t="str">
            <v>-</v>
          </cell>
          <cell r="CJ10" t="str">
            <v>AR</v>
          </cell>
          <cell r="CK10">
            <v>234</v>
          </cell>
          <cell r="CL10" t="str">
            <v>101 - MAGNA</v>
          </cell>
          <cell r="CM10" t="str">
            <v>Comodin04</v>
          </cell>
          <cell r="CP10" t="str">
            <v>-</v>
          </cell>
        </row>
        <row r="11">
          <cell r="A11" t="str">
            <v>Comodin05</v>
          </cell>
          <cell r="B11" t="str">
            <v>Sin Placas</v>
          </cell>
          <cell r="C11" t="str">
            <v>No aplica</v>
          </cell>
          <cell r="D11" t="str">
            <v>No aplica</v>
          </cell>
          <cell r="E11" t="str">
            <v>Comodín</v>
          </cell>
          <cell r="F11" t="str">
            <v>No aplica</v>
          </cell>
          <cell r="G11" t="str">
            <v>No aplica</v>
          </cell>
          <cell r="H11" t="str">
            <v>No aplica</v>
          </cell>
          <cell r="I11" t="str">
            <v>No aplica</v>
          </cell>
          <cell r="J11" t="str">
            <v>No aplica</v>
          </cell>
          <cell r="K11" t="str">
            <v>Varios</v>
          </cell>
          <cell r="L11">
            <v>6</v>
          </cell>
          <cell r="M11">
            <v>117</v>
          </cell>
          <cell r="N11" t="str">
            <v>No aplica</v>
          </cell>
          <cell r="O11" t="str">
            <v>Ciudad de México</v>
          </cell>
          <cell r="P11" t="str">
            <v>Ciudad de México</v>
          </cell>
          <cell r="Q11" t="str">
            <v>Zona Metropolitana</v>
          </cell>
          <cell r="R11" t="str">
            <v>No aplica</v>
          </cell>
          <cell r="S11" t="str">
            <v>No aplica</v>
          </cell>
          <cell r="T11" t="str">
            <v>GNP</v>
          </cell>
          <cell r="U11" t="str">
            <v>Grupo Nacional Provincial, S.A.B.</v>
          </cell>
          <cell r="V11" t="str">
            <v>Tarjeta Comodín</v>
          </cell>
          <cell r="W11" t="str">
            <v>-</v>
          </cell>
          <cell r="X11" t="str">
            <v>Plaza GNP</v>
          </cell>
          <cell r="Y11" t="str">
            <v>Asignado</v>
          </cell>
          <cell r="Z11" t="str">
            <v>N89927</v>
          </cell>
          <cell r="AA11" t="str">
            <v>Salazar Hernández Alejandro</v>
          </cell>
          <cell r="AB11" t="str">
            <v>Grupo Nacional Provincial, S.A.B.</v>
          </cell>
          <cell r="AC11" t="str">
            <v>SAHA7905127X5</v>
          </cell>
          <cell r="AD11" t="str">
            <v>Jefe de departamento</v>
          </cell>
          <cell r="AE11" t="str">
            <v>Jefe de Departamento A</v>
          </cell>
          <cell r="AF11" t="str">
            <v>Unidad Staff</v>
          </cell>
          <cell r="AG11" t="str">
            <v>Dirección Recursos Humanos y Servicios Administrativos</v>
          </cell>
          <cell r="AH11" t="str">
            <v>Subdir. Servicios Generales</v>
          </cell>
          <cell r="AI11" t="str">
            <v>C6705</v>
          </cell>
          <cell r="AJ11" t="str">
            <v>Ramirez Granados Arturo</v>
          </cell>
          <cell r="AK11" t="str">
            <v>Sur P2 C-4</v>
          </cell>
          <cell r="AL11" t="str">
            <v>Plaza GNP</v>
          </cell>
          <cell r="AM11">
            <v>3398</v>
          </cell>
          <cell r="AN11" t="str">
            <v>alejandro.salazar@gnp.com.mx</v>
          </cell>
          <cell r="AO11" t="str">
            <v>alejandro.salazar@gnp.com.mx</v>
          </cell>
          <cell r="AQ11">
            <v>5543868222</v>
          </cell>
          <cell r="AR11" t="str">
            <v>6363180010391132</v>
          </cell>
          <cell r="AS11" t="str">
            <v>ACTIVO</v>
          </cell>
          <cell r="AT11" t="str">
            <v>2328</v>
          </cell>
          <cell r="AU11" t="str">
            <v>650</v>
          </cell>
          <cell r="AV11" t="str">
            <v>05/26</v>
          </cell>
          <cell r="AW11" t="str">
            <v>IMDM21798392..</v>
          </cell>
          <cell r="AX11" t="str">
            <v>Activo</v>
          </cell>
          <cell r="AY11" t="str">
            <v>No</v>
          </cell>
          <cell r="AZ11" t="str">
            <v>-</v>
          </cell>
          <cell r="BA11" t="str">
            <v>-</v>
          </cell>
          <cell r="BB11" t="str">
            <v>-</v>
          </cell>
          <cell r="BC11" t="str">
            <v>-</v>
          </cell>
          <cell r="BD11" t="str">
            <v>-</v>
          </cell>
          <cell r="BE11" t="str">
            <v>-</v>
          </cell>
          <cell r="BF11" t="str">
            <v>-</v>
          </cell>
          <cell r="BG11" t="str">
            <v>-</v>
          </cell>
          <cell r="BH11" t="str">
            <v>-</v>
          </cell>
          <cell r="BI11" t="str">
            <v>-</v>
          </cell>
          <cell r="BJ11" t="str">
            <v>No aplica</v>
          </cell>
          <cell r="BK11" t="str">
            <v>No aplica</v>
          </cell>
          <cell r="BL11" t="str">
            <v>No aplica</v>
          </cell>
          <cell r="BO11" t="str">
            <v>No aplica</v>
          </cell>
          <cell r="BP11" t="str">
            <v>-</v>
          </cell>
          <cell r="BQ11" t="str">
            <v>-</v>
          </cell>
          <cell r="BR11" t="str">
            <v>-</v>
          </cell>
          <cell r="BS11" t="str">
            <v>-</v>
          </cell>
          <cell r="BT11" t="str">
            <v>-</v>
          </cell>
          <cell r="BU11" t="str">
            <v>-</v>
          </cell>
          <cell r="BV11" t="str">
            <v>-</v>
          </cell>
          <cell r="BW11" t="str">
            <v>-</v>
          </cell>
          <cell r="BX11" t="str">
            <v>-</v>
          </cell>
          <cell r="BY11" t="str">
            <v>-</v>
          </cell>
          <cell r="BZ11" t="str">
            <v>-</v>
          </cell>
          <cell r="CA11" t="str">
            <v>-</v>
          </cell>
          <cell r="CB11" t="str">
            <v>-</v>
          </cell>
          <cell r="CC11" t="str">
            <v>-</v>
          </cell>
          <cell r="CD11" t="str">
            <v>-</v>
          </cell>
          <cell r="CE11" t="str">
            <v>-</v>
          </cell>
          <cell r="CF11" t="str">
            <v>-</v>
          </cell>
          <cell r="CG11" t="str">
            <v>-</v>
          </cell>
          <cell r="CH11" t="str">
            <v>-</v>
          </cell>
          <cell r="CI11" t="str">
            <v>-</v>
          </cell>
          <cell r="CJ11" t="str">
            <v>TComodin</v>
          </cell>
          <cell r="CK11">
            <v>234</v>
          </cell>
          <cell r="CL11" t="str">
            <v>101 - MAGNA</v>
          </cell>
          <cell r="CM11" t="str">
            <v>Comodin05</v>
          </cell>
          <cell r="CP11" t="str">
            <v>-</v>
          </cell>
        </row>
        <row r="12">
          <cell r="A12" t="str">
            <v>Comodin06</v>
          </cell>
          <cell r="B12" t="str">
            <v>Sin Placas</v>
          </cell>
          <cell r="C12" t="str">
            <v>No aplica</v>
          </cell>
          <cell r="D12" t="str">
            <v>No aplica</v>
          </cell>
          <cell r="E12" t="str">
            <v>Comodín</v>
          </cell>
          <cell r="F12" t="str">
            <v>No aplica</v>
          </cell>
          <cell r="G12" t="str">
            <v>No aplica</v>
          </cell>
          <cell r="H12" t="str">
            <v>No aplica</v>
          </cell>
          <cell r="I12" t="str">
            <v>No aplica</v>
          </cell>
          <cell r="J12" t="str">
            <v>No aplica</v>
          </cell>
          <cell r="K12" t="str">
            <v>Varios</v>
          </cell>
          <cell r="L12">
            <v>6</v>
          </cell>
          <cell r="M12">
            <v>117</v>
          </cell>
          <cell r="N12" t="str">
            <v>No aplica</v>
          </cell>
          <cell r="O12" t="str">
            <v>Ciudad de México</v>
          </cell>
          <cell r="P12" t="str">
            <v>Ciudad de México</v>
          </cell>
          <cell r="Q12" t="str">
            <v>Zona Metropolitana</v>
          </cell>
          <cell r="R12" t="str">
            <v>No aplica</v>
          </cell>
          <cell r="S12" t="str">
            <v>No aplica</v>
          </cell>
          <cell r="T12" t="str">
            <v>GNP</v>
          </cell>
          <cell r="U12" t="str">
            <v>Grupo Nacional Provincial, S.A.B.</v>
          </cell>
          <cell r="V12" t="str">
            <v>Tarjeta Comodín</v>
          </cell>
          <cell r="W12" t="str">
            <v>-</v>
          </cell>
          <cell r="X12" t="str">
            <v>Plaza GNP</v>
          </cell>
          <cell r="Y12" t="str">
            <v>Asignado</v>
          </cell>
          <cell r="Z12" t="str">
            <v>N89927</v>
          </cell>
          <cell r="AA12" t="str">
            <v>Salazar Hernández Alejandro</v>
          </cell>
          <cell r="AB12" t="str">
            <v>Grupo Nacional Provincial, S.A.B.</v>
          </cell>
          <cell r="AC12" t="str">
            <v>SAHA7905127X5</v>
          </cell>
          <cell r="AD12" t="str">
            <v>Jefe de departamento</v>
          </cell>
          <cell r="AE12" t="str">
            <v>Jefe de Departamento A</v>
          </cell>
          <cell r="AF12" t="str">
            <v>Unidad Staff</v>
          </cell>
          <cell r="AG12" t="str">
            <v>Dirección Recursos Humanos y Servicios Administrativos</v>
          </cell>
          <cell r="AH12" t="str">
            <v>Subdir. Servicios Generales</v>
          </cell>
          <cell r="AI12" t="str">
            <v>C6705</v>
          </cell>
          <cell r="AJ12" t="str">
            <v>Ramirez Granados Arturo</v>
          </cell>
          <cell r="AK12" t="str">
            <v>Sur P2 C-4</v>
          </cell>
          <cell r="AL12" t="str">
            <v>Plaza GNP</v>
          </cell>
          <cell r="AM12">
            <v>3398</v>
          </cell>
          <cell r="AN12" t="str">
            <v>alejandro.salazar@gnp.com.mx</v>
          </cell>
          <cell r="AO12" t="str">
            <v>alejandro.salazar@gnp.com.mx</v>
          </cell>
          <cell r="AQ12">
            <v>5543868222</v>
          </cell>
          <cell r="AR12" t="str">
            <v>6363180010391223</v>
          </cell>
          <cell r="AS12" t="str">
            <v>ACTIVO</v>
          </cell>
          <cell r="AT12" t="str">
            <v>7284</v>
          </cell>
          <cell r="AU12" t="str">
            <v>896</v>
          </cell>
          <cell r="AV12" t="str">
            <v>05/26</v>
          </cell>
          <cell r="AW12" t="str">
            <v>IMDM21798393..</v>
          </cell>
          <cell r="AX12" t="str">
            <v>Activo</v>
          </cell>
          <cell r="AY12" t="str">
            <v>No</v>
          </cell>
          <cell r="AZ12" t="str">
            <v>-</v>
          </cell>
          <cell r="BA12" t="str">
            <v>-</v>
          </cell>
          <cell r="BB12" t="str">
            <v>-</v>
          </cell>
          <cell r="BC12" t="str">
            <v>-</v>
          </cell>
          <cell r="BD12" t="str">
            <v>-</v>
          </cell>
          <cell r="BE12" t="str">
            <v>-</v>
          </cell>
          <cell r="BF12" t="str">
            <v>-</v>
          </cell>
          <cell r="BG12" t="str">
            <v>-</v>
          </cell>
          <cell r="BH12" t="str">
            <v>-</v>
          </cell>
          <cell r="BI12" t="str">
            <v>-</v>
          </cell>
          <cell r="BJ12" t="str">
            <v>No aplica</v>
          </cell>
          <cell r="BK12" t="str">
            <v>No aplica</v>
          </cell>
          <cell r="BL12" t="str">
            <v>No aplica</v>
          </cell>
          <cell r="BO12" t="str">
            <v>No aplica</v>
          </cell>
          <cell r="BP12" t="str">
            <v>-</v>
          </cell>
          <cell r="BQ12" t="str">
            <v>-</v>
          </cell>
          <cell r="BR12" t="str">
            <v>-</v>
          </cell>
          <cell r="BS12" t="str">
            <v>-</v>
          </cell>
          <cell r="BT12" t="str">
            <v>-</v>
          </cell>
          <cell r="BU12" t="str">
            <v>-</v>
          </cell>
          <cell r="BV12" t="str">
            <v>-</v>
          </cell>
          <cell r="BW12" t="str">
            <v>-</v>
          </cell>
          <cell r="BX12" t="str">
            <v>-</v>
          </cell>
          <cell r="BY12" t="str">
            <v>-</v>
          </cell>
          <cell r="BZ12" t="str">
            <v>-</v>
          </cell>
          <cell r="CA12" t="str">
            <v>-</v>
          </cell>
          <cell r="CB12" t="str">
            <v>-</v>
          </cell>
          <cell r="CC12" t="str">
            <v>-</v>
          </cell>
          <cell r="CD12" t="str">
            <v>-</v>
          </cell>
          <cell r="CE12" t="str">
            <v>-</v>
          </cell>
          <cell r="CF12" t="str">
            <v>-</v>
          </cell>
          <cell r="CG12" t="str">
            <v>-</v>
          </cell>
          <cell r="CH12" t="str">
            <v>-</v>
          </cell>
          <cell r="CI12" t="str">
            <v>-</v>
          </cell>
          <cell r="CJ12" t="str">
            <v>TComodin</v>
          </cell>
          <cell r="CK12">
            <v>234</v>
          </cell>
          <cell r="CL12" t="str">
            <v>101 - MAGNA</v>
          </cell>
          <cell r="CM12" t="str">
            <v>Comodin06</v>
          </cell>
          <cell r="CP12" t="str">
            <v>-</v>
          </cell>
        </row>
        <row r="13">
          <cell r="A13" t="str">
            <v>Comodin07</v>
          </cell>
          <cell r="B13" t="str">
            <v>Sin Placas</v>
          </cell>
          <cell r="C13" t="str">
            <v>No aplica</v>
          </cell>
          <cell r="D13" t="str">
            <v>No aplica</v>
          </cell>
          <cell r="E13" t="str">
            <v>Comodín</v>
          </cell>
          <cell r="F13" t="str">
            <v>No aplica</v>
          </cell>
          <cell r="G13" t="str">
            <v>No aplica</v>
          </cell>
          <cell r="H13" t="str">
            <v>No aplica</v>
          </cell>
          <cell r="I13" t="str">
            <v>No aplica</v>
          </cell>
          <cell r="J13" t="str">
            <v>No aplica</v>
          </cell>
          <cell r="K13" t="str">
            <v>Varios</v>
          </cell>
          <cell r="L13">
            <v>6</v>
          </cell>
          <cell r="M13">
            <v>117</v>
          </cell>
          <cell r="N13" t="str">
            <v>No aplica</v>
          </cell>
          <cell r="O13" t="str">
            <v>Ciudad de México</v>
          </cell>
          <cell r="P13" t="str">
            <v>Ciudad de México</v>
          </cell>
          <cell r="Q13" t="str">
            <v>Zona Metropolitana</v>
          </cell>
          <cell r="R13" t="str">
            <v>No aplica</v>
          </cell>
          <cell r="S13" t="str">
            <v>No aplica</v>
          </cell>
          <cell r="T13" t="str">
            <v>GNP</v>
          </cell>
          <cell r="U13" t="str">
            <v>Grupo Nacional Provincial, S.A.B.</v>
          </cell>
          <cell r="V13" t="str">
            <v>Tarjeta Comodín</v>
          </cell>
          <cell r="W13" t="str">
            <v>-</v>
          </cell>
          <cell r="X13" t="str">
            <v>Plaza GNP</v>
          </cell>
          <cell r="Y13" t="str">
            <v>Asignado</v>
          </cell>
          <cell r="Z13" t="str">
            <v>N89927</v>
          </cell>
          <cell r="AA13" t="str">
            <v>Salazar Hernández Alejandro</v>
          </cell>
          <cell r="AB13" t="str">
            <v>Grupo Nacional Provincial, S.A.B.</v>
          </cell>
          <cell r="AC13" t="str">
            <v>SAHA7905127X5</v>
          </cell>
          <cell r="AD13" t="str">
            <v>Jefe de departamento</v>
          </cell>
          <cell r="AE13" t="str">
            <v>Jefe de Departamento A</v>
          </cell>
          <cell r="AF13" t="str">
            <v>Unidad Staff</v>
          </cell>
          <cell r="AG13" t="str">
            <v>Dirección Recursos Humanos y Servicios Administrativos</v>
          </cell>
          <cell r="AH13" t="str">
            <v>Subdir. Servicios Generales</v>
          </cell>
          <cell r="AI13" t="str">
            <v>C6705</v>
          </cell>
          <cell r="AJ13" t="str">
            <v>Ramirez Granados Arturo</v>
          </cell>
          <cell r="AK13" t="str">
            <v>Sur P2 C-4</v>
          </cell>
          <cell r="AL13" t="str">
            <v>Plaza GNP</v>
          </cell>
          <cell r="AM13">
            <v>3398</v>
          </cell>
          <cell r="AN13" t="str">
            <v>alejandro.salazar@gnp.com.mx</v>
          </cell>
          <cell r="AO13" t="str">
            <v>alejandro.salazar@gnp.com.mx</v>
          </cell>
          <cell r="AQ13">
            <v>5543868222</v>
          </cell>
          <cell r="AR13" t="str">
            <v>6363180010391231</v>
          </cell>
          <cell r="AS13" t="str">
            <v>ACTIVO</v>
          </cell>
          <cell r="AT13" t="str">
            <v>8045</v>
          </cell>
          <cell r="AU13" t="str">
            <v>208</v>
          </cell>
          <cell r="AV13" t="str">
            <v>05/26</v>
          </cell>
          <cell r="AW13" t="str">
            <v>IMDM21798394..</v>
          </cell>
          <cell r="AX13" t="str">
            <v>Activo</v>
          </cell>
          <cell r="AY13" t="str">
            <v>No</v>
          </cell>
          <cell r="AZ13" t="str">
            <v>-</v>
          </cell>
          <cell r="BA13" t="str">
            <v>-</v>
          </cell>
          <cell r="BB13" t="str">
            <v>-</v>
          </cell>
          <cell r="BC13" t="str">
            <v>-</v>
          </cell>
          <cell r="BD13" t="str">
            <v>-</v>
          </cell>
          <cell r="BE13" t="str">
            <v>-</v>
          </cell>
          <cell r="BF13" t="str">
            <v>-</v>
          </cell>
          <cell r="BG13" t="str">
            <v>-</v>
          </cell>
          <cell r="BH13" t="str">
            <v>-</v>
          </cell>
          <cell r="BI13" t="str">
            <v>-</v>
          </cell>
          <cell r="BJ13" t="str">
            <v>No aplica</v>
          </cell>
          <cell r="BK13" t="str">
            <v>No aplica</v>
          </cell>
          <cell r="BL13" t="str">
            <v>No aplica</v>
          </cell>
          <cell r="BO13" t="str">
            <v>No aplica</v>
          </cell>
          <cell r="BP13" t="str">
            <v>-</v>
          </cell>
          <cell r="BQ13" t="str">
            <v>-</v>
          </cell>
          <cell r="BR13" t="str">
            <v>-</v>
          </cell>
          <cell r="BS13" t="str">
            <v>-</v>
          </cell>
          <cell r="BT13" t="str">
            <v>-</v>
          </cell>
          <cell r="BU13" t="str">
            <v>-</v>
          </cell>
          <cell r="BV13" t="str">
            <v>-</v>
          </cell>
          <cell r="BW13" t="str">
            <v>-</v>
          </cell>
          <cell r="BX13" t="str">
            <v>-</v>
          </cell>
          <cell r="BY13" t="str">
            <v>-</v>
          </cell>
          <cell r="BZ13" t="str">
            <v>-</v>
          </cell>
          <cell r="CA13" t="str">
            <v>-</v>
          </cell>
          <cell r="CB13" t="str">
            <v>-</v>
          </cell>
          <cell r="CC13" t="str">
            <v>-</v>
          </cell>
          <cell r="CD13" t="str">
            <v>-</v>
          </cell>
          <cell r="CE13" t="str">
            <v>-</v>
          </cell>
          <cell r="CF13" t="str">
            <v>-</v>
          </cell>
          <cell r="CG13" t="str">
            <v>-</v>
          </cell>
          <cell r="CH13" t="str">
            <v>-</v>
          </cell>
          <cell r="CI13" t="str">
            <v>-</v>
          </cell>
          <cell r="CJ13" t="str">
            <v>TComodin</v>
          </cell>
          <cell r="CK13">
            <v>234</v>
          </cell>
          <cell r="CL13" t="str">
            <v>101 - MAGNA</v>
          </cell>
          <cell r="CM13" t="str">
            <v>Comodin07</v>
          </cell>
          <cell r="CP13" t="str">
            <v>-</v>
          </cell>
        </row>
        <row r="14">
          <cell r="A14" t="str">
            <v>DG01</v>
          </cell>
          <cell r="B14" t="str">
            <v>Sin Placas</v>
          </cell>
          <cell r="C14" t="str">
            <v>No aplica</v>
          </cell>
          <cell r="D14" t="str">
            <v>No aplica</v>
          </cell>
          <cell r="E14" t="str">
            <v>DG</v>
          </cell>
          <cell r="F14" t="str">
            <v>No aplica</v>
          </cell>
          <cell r="G14" t="str">
            <v>No aplica</v>
          </cell>
          <cell r="H14" t="str">
            <v>No aplica</v>
          </cell>
          <cell r="I14" t="str">
            <v>No aplica</v>
          </cell>
          <cell r="J14" t="str">
            <v>No aplica</v>
          </cell>
          <cell r="K14" t="str">
            <v>Varios</v>
          </cell>
          <cell r="L14">
            <v>6</v>
          </cell>
          <cell r="M14">
            <v>117</v>
          </cell>
          <cell r="N14" t="str">
            <v>No aplica</v>
          </cell>
          <cell r="O14" t="str">
            <v>Ciudad de México</v>
          </cell>
          <cell r="P14" t="str">
            <v>Ciudad de México</v>
          </cell>
          <cell r="Q14" t="str">
            <v>Zona Metropolitana</v>
          </cell>
          <cell r="R14" t="str">
            <v>No aplica</v>
          </cell>
          <cell r="S14" t="str">
            <v>No aplica</v>
          </cell>
          <cell r="T14" t="str">
            <v>GNP</v>
          </cell>
          <cell r="U14" t="str">
            <v>Grupo Nacional Provincial, S.A.B.</v>
          </cell>
          <cell r="V14" t="str">
            <v>Dirección General</v>
          </cell>
          <cell r="W14" t="str">
            <v>-</v>
          </cell>
          <cell r="X14" t="str">
            <v>Plaza GNP</v>
          </cell>
          <cell r="Y14" t="str">
            <v>Asignado</v>
          </cell>
          <cell r="Z14" t="str">
            <v>N88108</v>
          </cell>
          <cell r="AA14" t="str">
            <v>Baillères Gual Alejandro</v>
          </cell>
          <cell r="AB14" t="str">
            <v>Grupo Nacional Provincial, S.A.B.</v>
          </cell>
          <cell r="AC14" t="str">
            <v xml:space="preserve">BAGA600503CW0 </v>
          </cell>
          <cell r="AD14" t="str">
            <v>Ejecutivo</v>
          </cell>
          <cell r="AE14" t="str">
            <v>Presidencia Adjunta de Grupo BAL</v>
          </cell>
          <cell r="AF14" t="str">
            <v>Unidad Estratégica</v>
          </cell>
          <cell r="AG14" t="str">
            <v>Presidencia Adjunta de Grupo BAL</v>
          </cell>
          <cell r="AH14" t="str">
            <v>Presidencia Adjunta de Grupo BAL</v>
          </cell>
          <cell r="AI14" t="str">
            <v>C3001</v>
          </cell>
          <cell r="AJ14" t="str">
            <v>Baillères Gual Alejandro</v>
          </cell>
          <cell r="AK14" t="str">
            <v>Central PB C-D</v>
          </cell>
          <cell r="AL14" t="str">
            <v>Plaza GNP</v>
          </cell>
          <cell r="AM14">
            <v>0</v>
          </cell>
          <cell r="AN14">
            <v>0</v>
          </cell>
          <cell r="AO14">
            <v>0</v>
          </cell>
          <cell r="AQ14" t="str">
            <v>-</v>
          </cell>
          <cell r="AR14" t="str">
            <v>6363180010382388</v>
          </cell>
          <cell r="AS14" t="str">
            <v>ACTIVO</v>
          </cell>
          <cell r="AT14" t="str">
            <v>8678</v>
          </cell>
          <cell r="AU14" t="str">
            <v>058</v>
          </cell>
          <cell r="AV14" t="str">
            <v>05/26</v>
          </cell>
          <cell r="AW14" t="str">
            <v>CPFI01356724..</v>
          </cell>
          <cell r="AX14" t="str">
            <v>Activo</v>
          </cell>
          <cell r="AY14" t="str">
            <v>No</v>
          </cell>
          <cell r="AZ14" t="str">
            <v>-</v>
          </cell>
          <cell r="BA14" t="str">
            <v>-</v>
          </cell>
          <cell r="BB14" t="str">
            <v>-</v>
          </cell>
          <cell r="BC14" t="str">
            <v>-</v>
          </cell>
          <cell r="BD14" t="str">
            <v>-</v>
          </cell>
          <cell r="BE14" t="str">
            <v>-</v>
          </cell>
          <cell r="BF14" t="str">
            <v>-</v>
          </cell>
          <cell r="BG14" t="str">
            <v>-</v>
          </cell>
          <cell r="BH14" t="str">
            <v>-</v>
          </cell>
          <cell r="BI14" t="str">
            <v>-</v>
          </cell>
          <cell r="BJ14" t="str">
            <v>No aplica</v>
          </cell>
          <cell r="BK14" t="str">
            <v>No aplica</v>
          </cell>
          <cell r="BL14" t="str">
            <v>No aplica</v>
          </cell>
          <cell r="BO14" t="str">
            <v>No aplica</v>
          </cell>
          <cell r="BP14" t="str">
            <v>-</v>
          </cell>
          <cell r="BQ14" t="str">
            <v>-</v>
          </cell>
          <cell r="BR14" t="str">
            <v>-</v>
          </cell>
          <cell r="BS14" t="str">
            <v>-</v>
          </cell>
          <cell r="BT14" t="str">
            <v>-</v>
          </cell>
          <cell r="BU14" t="str">
            <v>-</v>
          </cell>
          <cell r="BV14" t="str">
            <v>-</v>
          </cell>
          <cell r="BW14" t="str">
            <v>-</v>
          </cell>
          <cell r="BX14" t="str">
            <v>-</v>
          </cell>
          <cell r="BY14" t="str">
            <v>-</v>
          </cell>
          <cell r="BZ14" t="str">
            <v>-</v>
          </cell>
          <cell r="CA14" t="str">
            <v>-</v>
          </cell>
          <cell r="CB14" t="str">
            <v>-</v>
          </cell>
          <cell r="CC14" t="str">
            <v>-</v>
          </cell>
          <cell r="CD14" t="str">
            <v>-</v>
          </cell>
          <cell r="CE14" t="str">
            <v>-</v>
          </cell>
          <cell r="CF14" t="str">
            <v>-</v>
          </cell>
          <cell r="CG14" t="str">
            <v>-</v>
          </cell>
          <cell r="CH14" t="str">
            <v>-</v>
          </cell>
          <cell r="CI14" t="str">
            <v>-</v>
          </cell>
          <cell r="CJ14" t="str">
            <v>GLC</v>
          </cell>
          <cell r="CK14">
            <v>234</v>
          </cell>
          <cell r="CL14" t="str">
            <v>101 - MAGNA</v>
          </cell>
          <cell r="CM14" t="str">
            <v>DG01</v>
          </cell>
          <cell r="CP14" t="str">
            <v>-</v>
          </cell>
        </row>
        <row r="15">
          <cell r="A15" t="str">
            <v>DG02</v>
          </cell>
          <cell r="B15" t="str">
            <v>Sin Placas</v>
          </cell>
          <cell r="C15" t="str">
            <v>No aplica</v>
          </cell>
          <cell r="D15" t="str">
            <v>No aplica</v>
          </cell>
          <cell r="E15" t="str">
            <v>DG</v>
          </cell>
          <cell r="F15" t="str">
            <v>No aplica</v>
          </cell>
          <cell r="G15" t="str">
            <v>No aplica</v>
          </cell>
          <cell r="H15" t="str">
            <v>No aplica</v>
          </cell>
          <cell r="I15" t="str">
            <v>No aplica</v>
          </cell>
          <cell r="J15" t="str">
            <v>No aplica</v>
          </cell>
          <cell r="K15" t="str">
            <v>Varios</v>
          </cell>
          <cell r="L15">
            <v>6</v>
          </cell>
          <cell r="M15">
            <v>117</v>
          </cell>
          <cell r="N15" t="str">
            <v>No aplica</v>
          </cell>
          <cell r="O15" t="str">
            <v>Ciudad de México</v>
          </cell>
          <cell r="P15" t="str">
            <v>Ciudad de México</v>
          </cell>
          <cell r="Q15" t="str">
            <v>Zona Metropolitana</v>
          </cell>
          <cell r="R15" t="str">
            <v>No aplica</v>
          </cell>
          <cell r="S15" t="str">
            <v>No aplica</v>
          </cell>
          <cell r="T15" t="str">
            <v>GNP</v>
          </cell>
          <cell r="U15" t="str">
            <v>Grupo Nacional Provincial, S.A.B.</v>
          </cell>
          <cell r="V15" t="str">
            <v>Dirección General</v>
          </cell>
          <cell r="W15" t="str">
            <v>-</v>
          </cell>
          <cell r="X15" t="str">
            <v>Plaza GNP</v>
          </cell>
          <cell r="Y15" t="str">
            <v>Asignado</v>
          </cell>
          <cell r="Z15" t="str">
            <v>N88108</v>
          </cell>
          <cell r="AA15" t="str">
            <v>Baillères Gual Alejandro</v>
          </cell>
          <cell r="AB15" t="str">
            <v>Grupo Nacional Provincial, S.A.B.</v>
          </cell>
          <cell r="AC15" t="str">
            <v xml:space="preserve">BAGA600503CW0 </v>
          </cell>
          <cell r="AD15" t="str">
            <v>Ejecutivo</v>
          </cell>
          <cell r="AE15" t="str">
            <v>Presidencia Adjunta de Grupo BAL</v>
          </cell>
          <cell r="AF15" t="str">
            <v>Unidad Estratégica</v>
          </cell>
          <cell r="AG15" t="str">
            <v>Presidencia Adjunta de Grupo BAL</v>
          </cell>
          <cell r="AH15" t="str">
            <v>Presidencia Adjunta de Grupo BAL</v>
          </cell>
          <cell r="AI15" t="str">
            <v>C3001</v>
          </cell>
          <cell r="AJ15" t="str">
            <v>Baillères Gual Alejandro</v>
          </cell>
          <cell r="AK15" t="str">
            <v>Central PB C-D</v>
          </cell>
          <cell r="AL15" t="str">
            <v>Plaza GNP</v>
          </cell>
          <cell r="AM15">
            <v>0</v>
          </cell>
          <cell r="AN15" t="str">
            <v>-</v>
          </cell>
          <cell r="AO15">
            <v>0</v>
          </cell>
          <cell r="AP15" t="str">
            <v>-</v>
          </cell>
          <cell r="AQ15" t="str">
            <v>-</v>
          </cell>
          <cell r="AR15" t="str">
            <v>6363180010382396</v>
          </cell>
          <cell r="AS15" t="str">
            <v>ACTIVO</v>
          </cell>
          <cell r="AT15" t="str">
            <v>5323</v>
          </cell>
          <cell r="AU15" t="str">
            <v>446</v>
          </cell>
          <cell r="AV15" t="str">
            <v>05/26</v>
          </cell>
          <cell r="AW15" t="str">
            <v>CPFI01356725..</v>
          </cell>
          <cell r="AX15" t="str">
            <v>Activo</v>
          </cell>
          <cell r="AY15" t="str">
            <v>No</v>
          </cell>
          <cell r="AZ15" t="str">
            <v>-</v>
          </cell>
          <cell r="BA15" t="str">
            <v>-</v>
          </cell>
          <cell r="BB15" t="str">
            <v>-</v>
          </cell>
          <cell r="BC15" t="str">
            <v>-</v>
          </cell>
          <cell r="BD15" t="str">
            <v>-</v>
          </cell>
          <cell r="BE15" t="str">
            <v>-</v>
          </cell>
          <cell r="BF15" t="str">
            <v>-</v>
          </cell>
          <cell r="BG15" t="str">
            <v>-</v>
          </cell>
          <cell r="BH15" t="str">
            <v>-</v>
          </cell>
          <cell r="BI15" t="str">
            <v>-</v>
          </cell>
          <cell r="BJ15" t="str">
            <v>No aplica</v>
          </cell>
          <cell r="BK15" t="str">
            <v>No aplica</v>
          </cell>
          <cell r="BL15" t="str">
            <v>No aplica</v>
          </cell>
          <cell r="BO15" t="str">
            <v>No aplica</v>
          </cell>
          <cell r="BP15" t="str">
            <v>-</v>
          </cell>
          <cell r="BQ15" t="str">
            <v>-</v>
          </cell>
          <cell r="BR15" t="str">
            <v>-</v>
          </cell>
          <cell r="BS15" t="str">
            <v>-</v>
          </cell>
          <cell r="BT15" t="str">
            <v>-</v>
          </cell>
          <cell r="BU15" t="str">
            <v>-</v>
          </cell>
          <cell r="BV15" t="str">
            <v>-</v>
          </cell>
          <cell r="BW15" t="str">
            <v>-</v>
          </cell>
          <cell r="BX15" t="str">
            <v>-</v>
          </cell>
          <cell r="BY15" t="str">
            <v>-</v>
          </cell>
          <cell r="BZ15" t="str">
            <v>-</v>
          </cell>
          <cell r="CA15" t="str">
            <v>-</v>
          </cell>
          <cell r="CB15" t="str">
            <v>-</v>
          </cell>
          <cell r="CC15" t="str">
            <v>-</v>
          </cell>
          <cell r="CD15" t="str">
            <v>-</v>
          </cell>
          <cell r="CE15" t="str">
            <v>-</v>
          </cell>
          <cell r="CF15" t="str">
            <v>-</v>
          </cell>
          <cell r="CG15" t="str">
            <v>-</v>
          </cell>
          <cell r="CH15" t="str">
            <v>-</v>
          </cell>
          <cell r="CI15" t="str">
            <v>-</v>
          </cell>
          <cell r="CJ15" t="str">
            <v>HRV</v>
          </cell>
          <cell r="CK15">
            <v>234</v>
          </cell>
          <cell r="CL15" t="str">
            <v>101 - MAGNA</v>
          </cell>
          <cell r="CM15" t="str">
            <v>DG02</v>
          </cell>
          <cell r="CP15" t="str">
            <v>-</v>
          </cell>
        </row>
        <row r="16">
          <cell r="A16" t="str">
            <v>DG03</v>
          </cell>
          <cell r="B16" t="str">
            <v>Sin Placas</v>
          </cell>
          <cell r="C16" t="str">
            <v>No aplica</v>
          </cell>
          <cell r="D16" t="str">
            <v>No aplica</v>
          </cell>
          <cell r="E16" t="str">
            <v>DG</v>
          </cell>
          <cell r="F16" t="str">
            <v>No aplica</v>
          </cell>
          <cell r="G16" t="str">
            <v>No aplica</v>
          </cell>
          <cell r="H16" t="str">
            <v>No aplica</v>
          </cell>
          <cell r="I16" t="str">
            <v>No aplica</v>
          </cell>
          <cell r="J16" t="str">
            <v>No aplica</v>
          </cell>
          <cell r="K16" t="str">
            <v>Varios</v>
          </cell>
          <cell r="L16">
            <v>6</v>
          </cell>
          <cell r="M16">
            <v>117</v>
          </cell>
          <cell r="N16" t="str">
            <v>No aplica</v>
          </cell>
          <cell r="O16" t="str">
            <v>Ciudad de México</v>
          </cell>
          <cell r="P16" t="str">
            <v>Ciudad de México</v>
          </cell>
          <cell r="Q16" t="str">
            <v>Zona Metropolitana</v>
          </cell>
          <cell r="R16" t="str">
            <v>No aplica</v>
          </cell>
          <cell r="S16" t="str">
            <v>No aplica</v>
          </cell>
          <cell r="T16" t="str">
            <v>GNP</v>
          </cell>
          <cell r="U16" t="str">
            <v>Grupo Nacional Provincial, S.A.B.</v>
          </cell>
          <cell r="V16" t="str">
            <v>Dirección General</v>
          </cell>
          <cell r="W16" t="str">
            <v>-</v>
          </cell>
          <cell r="X16" t="str">
            <v>Plaza GNP</v>
          </cell>
          <cell r="Y16" t="str">
            <v>Asignado</v>
          </cell>
          <cell r="Z16" t="str">
            <v>N88108</v>
          </cell>
          <cell r="AA16" t="str">
            <v>Baillères Gual Alejandro</v>
          </cell>
          <cell r="AB16" t="str">
            <v>Grupo Nacional Provincial, S.A.B.</v>
          </cell>
          <cell r="AC16" t="str">
            <v xml:space="preserve">BAGA600503CW0 </v>
          </cell>
          <cell r="AD16" t="str">
            <v>Ejecutivo</v>
          </cell>
          <cell r="AE16" t="str">
            <v>Presidencia Adjunta de Grupo BAL</v>
          </cell>
          <cell r="AF16" t="str">
            <v>Unidad Estratégica</v>
          </cell>
          <cell r="AG16" t="str">
            <v>Presidencia Adjunta de Grupo BAL</v>
          </cell>
          <cell r="AH16" t="str">
            <v>Presidencia Adjunta de Grupo BAL</v>
          </cell>
          <cell r="AI16" t="str">
            <v>C3001</v>
          </cell>
          <cell r="AJ16" t="str">
            <v>Baillères Gual Alejandro</v>
          </cell>
          <cell r="AK16" t="str">
            <v>Central PB C-D</v>
          </cell>
          <cell r="AL16" t="str">
            <v>Plaza GNP</v>
          </cell>
          <cell r="AM16">
            <v>0</v>
          </cell>
          <cell r="AN16" t="str">
            <v>-</v>
          </cell>
          <cell r="AO16">
            <v>0</v>
          </cell>
          <cell r="AP16" t="str">
            <v>-</v>
          </cell>
          <cell r="AQ16" t="str">
            <v>-</v>
          </cell>
          <cell r="AR16" t="str">
            <v>6363180010382404</v>
          </cell>
          <cell r="AS16" t="str">
            <v>CANCELADO</v>
          </cell>
          <cell r="AT16" t="str">
            <v>4309</v>
          </cell>
          <cell r="AU16" t="str">
            <v>693</v>
          </cell>
          <cell r="AV16" t="str">
            <v>05/26</v>
          </cell>
          <cell r="AW16" t="str">
            <v>CPFI01356726..</v>
          </cell>
          <cell r="AX16" t="str">
            <v>Activo</v>
          </cell>
          <cell r="AY16" t="str">
            <v>No</v>
          </cell>
          <cell r="AZ16" t="str">
            <v>-</v>
          </cell>
          <cell r="BA16" t="str">
            <v>-</v>
          </cell>
          <cell r="BB16" t="str">
            <v>-</v>
          </cell>
          <cell r="BC16" t="str">
            <v>-</v>
          </cell>
          <cell r="BD16" t="str">
            <v>-</v>
          </cell>
          <cell r="BE16" t="str">
            <v>-</v>
          </cell>
          <cell r="BF16" t="str">
            <v>-</v>
          </cell>
          <cell r="BG16" t="str">
            <v>-</v>
          </cell>
          <cell r="BH16" t="str">
            <v>-</v>
          </cell>
          <cell r="BI16" t="str">
            <v>-</v>
          </cell>
          <cell r="BJ16" t="str">
            <v>No aplica</v>
          </cell>
          <cell r="BK16" t="str">
            <v>No aplica</v>
          </cell>
          <cell r="BL16" t="str">
            <v>No aplica</v>
          </cell>
          <cell r="BO16" t="str">
            <v>No aplica</v>
          </cell>
          <cell r="BP16" t="str">
            <v>-</v>
          </cell>
          <cell r="BQ16" t="str">
            <v>-</v>
          </cell>
          <cell r="BR16" t="str">
            <v>-</v>
          </cell>
          <cell r="BS16" t="str">
            <v>-</v>
          </cell>
          <cell r="BT16" t="str">
            <v>-</v>
          </cell>
          <cell r="BU16" t="str">
            <v>-</v>
          </cell>
          <cell r="BV16" t="str">
            <v>-</v>
          </cell>
          <cell r="BW16" t="str">
            <v>-</v>
          </cell>
          <cell r="BX16" t="str">
            <v>-</v>
          </cell>
          <cell r="BY16" t="str">
            <v>-</v>
          </cell>
          <cell r="BZ16" t="str">
            <v>-</v>
          </cell>
          <cell r="CA16" t="str">
            <v>-</v>
          </cell>
          <cell r="CB16" t="str">
            <v>-</v>
          </cell>
          <cell r="CC16" t="str">
            <v>-</v>
          </cell>
          <cell r="CD16" t="str">
            <v>-</v>
          </cell>
          <cell r="CE16" t="str">
            <v>-</v>
          </cell>
          <cell r="CF16" t="str">
            <v>-</v>
          </cell>
          <cell r="CG16" t="str">
            <v>-</v>
          </cell>
          <cell r="CH16" t="str">
            <v>-</v>
          </cell>
          <cell r="CI16" t="str">
            <v>-</v>
          </cell>
          <cell r="CJ16" t="str">
            <v>JOO</v>
          </cell>
          <cell r="CK16">
            <v>234</v>
          </cell>
          <cell r="CL16" t="str">
            <v>101 - MAGNA</v>
          </cell>
          <cell r="CM16" t="str">
            <v>DG03</v>
          </cell>
          <cell r="CP16" t="str">
            <v>-</v>
          </cell>
        </row>
        <row r="17">
          <cell r="A17" t="str">
            <v>DG04</v>
          </cell>
          <cell r="B17" t="str">
            <v>Sin Placas</v>
          </cell>
          <cell r="C17" t="str">
            <v>No aplica</v>
          </cell>
          <cell r="D17" t="str">
            <v>No aplica</v>
          </cell>
          <cell r="E17" t="str">
            <v>DG</v>
          </cell>
          <cell r="F17" t="str">
            <v>No aplica</v>
          </cell>
          <cell r="G17" t="str">
            <v>No aplica</v>
          </cell>
          <cell r="H17" t="str">
            <v>No aplica</v>
          </cell>
          <cell r="I17" t="str">
            <v>No aplica</v>
          </cell>
          <cell r="J17" t="str">
            <v>No aplica</v>
          </cell>
          <cell r="K17" t="str">
            <v>Varios</v>
          </cell>
          <cell r="L17">
            <v>6</v>
          </cell>
          <cell r="M17">
            <v>117</v>
          </cell>
          <cell r="N17" t="str">
            <v>No aplica</v>
          </cell>
          <cell r="O17" t="str">
            <v>Ciudad de México</v>
          </cell>
          <cell r="P17" t="str">
            <v>Ciudad de México</v>
          </cell>
          <cell r="Q17" t="str">
            <v>Zona Metropolitana</v>
          </cell>
          <cell r="R17" t="str">
            <v>No aplica</v>
          </cell>
          <cell r="S17" t="str">
            <v>No aplica</v>
          </cell>
          <cell r="T17" t="str">
            <v>GNP</v>
          </cell>
          <cell r="U17" t="str">
            <v>Grupo Nacional Provincial, S.A.B.</v>
          </cell>
          <cell r="V17" t="str">
            <v>Dirección General</v>
          </cell>
          <cell r="W17" t="str">
            <v>-</v>
          </cell>
          <cell r="X17" t="str">
            <v>Plaza GNP</v>
          </cell>
          <cell r="Y17" t="str">
            <v>Asignado</v>
          </cell>
          <cell r="Z17" t="str">
            <v>N88108</v>
          </cell>
          <cell r="AA17" t="str">
            <v>Baillères Gual Alejandro</v>
          </cell>
          <cell r="AB17" t="str">
            <v>Grupo Nacional Provincial, S.A.B.</v>
          </cell>
          <cell r="AC17" t="str">
            <v xml:space="preserve">BAGA600503CW0 </v>
          </cell>
          <cell r="AD17" t="str">
            <v>Ejecutivo</v>
          </cell>
          <cell r="AE17" t="str">
            <v>Presidencia Adjunta de Grupo BAL</v>
          </cell>
          <cell r="AF17" t="str">
            <v>Unidad Estratégica</v>
          </cell>
          <cell r="AG17" t="str">
            <v>Presidencia Adjunta de Grupo BAL</v>
          </cell>
          <cell r="AH17" t="str">
            <v>Presidencia Adjunta de Grupo BAL</v>
          </cell>
          <cell r="AI17" t="str">
            <v>C3001</v>
          </cell>
          <cell r="AJ17" t="str">
            <v>Baillères Gual Alejandro</v>
          </cell>
          <cell r="AK17" t="str">
            <v>Central PB C-D</v>
          </cell>
          <cell r="AL17" t="str">
            <v>Plaza GNP</v>
          </cell>
          <cell r="AM17">
            <v>0</v>
          </cell>
          <cell r="AN17" t="str">
            <v>-</v>
          </cell>
          <cell r="AO17">
            <v>0</v>
          </cell>
          <cell r="AP17" t="str">
            <v>-</v>
          </cell>
          <cell r="AQ17" t="str">
            <v>-</v>
          </cell>
          <cell r="AR17" t="str">
            <v>6363180015619024</v>
          </cell>
          <cell r="AS17" t="str">
            <v>INACTIVO</v>
          </cell>
          <cell r="AT17" t="str">
            <v>-</v>
          </cell>
          <cell r="AU17" t="str">
            <v>-</v>
          </cell>
          <cell r="AV17" t="str">
            <v>-</v>
          </cell>
          <cell r="AW17" t="str">
            <v>CPFI01356727..</v>
          </cell>
          <cell r="AX17" t="str">
            <v>Activo</v>
          </cell>
          <cell r="AY17" t="str">
            <v>No</v>
          </cell>
          <cell r="AZ17" t="str">
            <v>-</v>
          </cell>
          <cell r="BA17" t="str">
            <v>-</v>
          </cell>
          <cell r="BB17" t="str">
            <v>-</v>
          </cell>
          <cell r="BC17" t="str">
            <v>-</v>
          </cell>
          <cell r="BD17" t="str">
            <v>-</v>
          </cell>
          <cell r="BE17" t="str">
            <v>-</v>
          </cell>
          <cell r="BF17" t="str">
            <v>-</v>
          </cell>
          <cell r="BG17" t="str">
            <v>-</v>
          </cell>
          <cell r="BH17" t="str">
            <v>-</v>
          </cell>
          <cell r="BI17" t="str">
            <v>-</v>
          </cell>
          <cell r="BJ17" t="str">
            <v>No aplica</v>
          </cell>
          <cell r="BK17" t="str">
            <v>No aplica</v>
          </cell>
          <cell r="BL17" t="str">
            <v>No aplica</v>
          </cell>
          <cell r="BO17" t="str">
            <v>No aplica</v>
          </cell>
          <cell r="BP17" t="str">
            <v>-</v>
          </cell>
          <cell r="BQ17" t="str">
            <v>-</v>
          </cell>
          <cell r="BR17" t="str">
            <v>-</v>
          </cell>
          <cell r="BS17" t="str">
            <v>-</v>
          </cell>
          <cell r="BT17" t="str">
            <v>-</v>
          </cell>
          <cell r="BU17" t="str">
            <v>-</v>
          </cell>
          <cell r="BV17" t="str">
            <v>-</v>
          </cell>
          <cell r="BW17" t="str">
            <v>-</v>
          </cell>
          <cell r="BX17" t="str">
            <v>-</v>
          </cell>
          <cell r="BY17" t="str">
            <v>-</v>
          </cell>
          <cell r="BZ17" t="str">
            <v>-</v>
          </cell>
          <cell r="CA17" t="str">
            <v>-</v>
          </cell>
          <cell r="CB17" t="str">
            <v>-</v>
          </cell>
          <cell r="CC17" t="str">
            <v>-</v>
          </cell>
          <cell r="CD17" t="str">
            <v>-</v>
          </cell>
          <cell r="CE17" t="str">
            <v>-</v>
          </cell>
          <cell r="CF17" t="str">
            <v>-</v>
          </cell>
          <cell r="CG17" t="str">
            <v>-</v>
          </cell>
          <cell r="CH17" t="str">
            <v>-</v>
          </cell>
          <cell r="CI17" t="str">
            <v>-</v>
          </cell>
          <cell r="CJ17" t="str">
            <v>JFB</v>
          </cell>
          <cell r="CK17">
            <v>234</v>
          </cell>
          <cell r="CL17" t="str">
            <v>101 - MAGNA</v>
          </cell>
          <cell r="CM17" t="str">
            <v>DG04</v>
          </cell>
          <cell r="CP17" t="str">
            <v>-</v>
          </cell>
        </row>
        <row r="18">
          <cell r="A18" t="str">
            <v>DG05</v>
          </cell>
          <cell r="B18" t="str">
            <v>Sin Placas</v>
          </cell>
          <cell r="C18" t="str">
            <v>No aplica</v>
          </cell>
          <cell r="D18" t="str">
            <v>No aplica</v>
          </cell>
          <cell r="E18" t="str">
            <v>DG</v>
          </cell>
          <cell r="F18" t="str">
            <v>No aplica</v>
          </cell>
          <cell r="G18" t="str">
            <v>No aplica</v>
          </cell>
          <cell r="H18" t="str">
            <v>No aplica</v>
          </cell>
          <cell r="I18" t="str">
            <v>No aplica</v>
          </cell>
          <cell r="J18" t="str">
            <v>No aplica</v>
          </cell>
          <cell r="K18" t="str">
            <v>Varios</v>
          </cell>
          <cell r="L18">
            <v>6</v>
          </cell>
          <cell r="M18">
            <v>117</v>
          </cell>
          <cell r="N18" t="str">
            <v>No aplica</v>
          </cell>
          <cell r="O18" t="str">
            <v>Ciudad de México</v>
          </cell>
          <cell r="P18" t="str">
            <v>Ciudad de México</v>
          </cell>
          <cell r="Q18" t="str">
            <v>Zona Metropolitana</v>
          </cell>
          <cell r="R18" t="str">
            <v>No aplica</v>
          </cell>
          <cell r="S18" t="str">
            <v>No aplica</v>
          </cell>
          <cell r="T18" t="str">
            <v>GNP</v>
          </cell>
          <cell r="U18" t="str">
            <v>Grupo Nacional Provincial, S.A.B.</v>
          </cell>
          <cell r="V18" t="str">
            <v>Dirección General</v>
          </cell>
          <cell r="W18" t="str">
            <v>-</v>
          </cell>
          <cell r="X18" t="str">
            <v>Plaza GNP</v>
          </cell>
          <cell r="Y18" t="str">
            <v>Asignado</v>
          </cell>
          <cell r="Z18" t="str">
            <v>N88108</v>
          </cell>
          <cell r="AA18" t="str">
            <v>Baillères Gual Alejandro</v>
          </cell>
          <cell r="AB18" t="str">
            <v>Grupo Nacional Provincial, S.A.B.</v>
          </cell>
          <cell r="AC18" t="str">
            <v xml:space="preserve">BAGA600503CW0 </v>
          </cell>
          <cell r="AD18" t="str">
            <v>Ejecutivo</v>
          </cell>
          <cell r="AE18" t="str">
            <v>Presidencia Adjunta de Grupo BAL</v>
          </cell>
          <cell r="AF18" t="str">
            <v>Unidad Estratégica</v>
          </cell>
          <cell r="AG18" t="str">
            <v>Presidencia Adjunta de Grupo BAL</v>
          </cell>
          <cell r="AH18" t="str">
            <v>Presidencia Adjunta de Grupo BAL</v>
          </cell>
          <cell r="AI18" t="str">
            <v>C3001</v>
          </cell>
          <cell r="AJ18" t="str">
            <v>Baillères Gual Alejandro</v>
          </cell>
          <cell r="AK18" t="str">
            <v>Central PB C-D</v>
          </cell>
          <cell r="AL18" t="str">
            <v>Plaza GNP</v>
          </cell>
          <cell r="AM18">
            <v>0</v>
          </cell>
          <cell r="AN18" t="str">
            <v>-</v>
          </cell>
          <cell r="AO18">
            <v>0</v>
          </cell>
          <cell r="AP18" t="str">
            <v>-</v>
          </cell>
          <cell r="AQ18" t="str">
            <v>-</v>
          </cell>
          <cell r="AR18" t="str">
            <v>6363180010382420</v>
          </cell>
          <cell r="AS18" t="str">
            <v>ACTIVO</v>
          </cell>
          <cell r="AT18" t="str">
            <v>0440</v>
          </cell>
          <cell r="AU18" t="str">
            <v>630</v>
          </cell>
          <cell r="AV18" t="str">
            <v>05/26</v>
          </cell>
          <cell r="AW18" t="str">
            <v>CPFI01356728..</v>
          </cell>
          <cell r="AX18" t="str">
            <v>Activo</v>
          </cell>
          <cell r="AY18" t="str">
            <v>No</v>
          </cell>
          <cell r="AZ18" t="str">
            <v>-</v>
          </cell>
          <cell r="BA18" t="str">
            <v>-</v>
          </cell>
          <cell r="BB18" t="str">
            <v>-</v>
          </cell>
          <cell r="BC18" t="str">
            <v>-</v>
          </cell>
          <cell r="BD18" t="str">
            <v>-</v>
          </cell>
          <cell r="BE18" t="str">
            <v>-</v>
          </cell>
          <cell r="BF18" t="str">
            <v>-</v>
          </cell>
          <cell r="BG18" t="str">
            <v>-</v>
          </cell>
          <cell r="BH18" t="str">
            <v>-</v>
          </cell>
          <cell r="BI18" t="str">
            <v>-</v>
          </cell>
          <cell r="BJ18" t="str">
            <v>No aplica</v>
          </cell>
          <cell r="BK18" t="str">
            <v>No aplica</v>
          </cell>
          <cell r="BL18" t="str">
            <v>No aplica</v>
          </cell>
          <cell r="BO18" t="str">
            <v>No aplica</v>
          </cell>
          <cell r="BP18" t="str">
            <v>-</v>
          </cell>
          <cell r="BQ18" t="str">
            <v>-</v>
          </cell>
          <cell r="BR18" t="str">
            <v>-</v>
          </cell>
          <cell r="BS18" t="str">
            <v>-</v>
          </cell>
          <cell r="BT18" t="str">
            <v>-</v>
          </cell>
          <cell r="BU18" t="str">
            <v>-</v>
          </cell>
          <cell r="BV18" t="str">
            <v>-</v>
          </cell>
          <cell r="BW18" t="str">
            <v>-</v>
          </cell>
          <cell r="BX18" t="str">
            <v>-</v>
          </cell>
          <cell r="BY18" t="str">
            <v>-</v>
          </cell>
          <cell r="BZ18" t="str">
            <v>-</v>
          </cell>
          <cell r="CA18" t="str">
            <v>-</v>
          </cell>
          <cell r="CB18" t="str">
            <v>-</v>
          </cell>
          <cell r="CC18" t="str">
            <v>-</v>
          </cell>
          <cell r="CD18" t="str">
            <v>-</v>
          </cell>
          <cell r="CE18" t="str">
            <v>-</v>
          </cell>
          <cell r="CF18" t="str">
            <v>-</v>
          </cell>
          <cell r="CG18" t="str">
            <v>-</v>
          </cell>
          <cell r="CH18" t="str">
            <v>-</v>
          </cell>
          <cell r="CI18" t="str">
            <v>-</v>
          </cell>
          <cell r="CJ18" t="str">
            <v>MRB</v>
          </cell>
          <cell r="CK18">
            <v>234</v>
          </cell>
          <cell r="CL18" t="str">
            <v>101 - MAGNA</v>
          </cell>
          <cell r="CM18" t="str">
            <v>DG05</v>
          </cell>
          <cell r="CP18" t="str">
            <v>-</v>
          </cell>
        </row>
        <row r="19">
          <cell r="A19" t="str">
            <v>DG06</v>
          </cell>
          <cell r="B19" t="str">
            <v>Sin Placas</v>
          </cell>
          <cell r="C19" t="str">
            <v>No aplica</v>
          </cell>
          <cell r="D19" t="str">
            <v>No aplica</v>
          </cell>
          <cell r="E19" t="str">
            <v>DG</v>
          </cell>
          <cell r="F19" t="str">
            <v>No aplica</v>
          </cell>
          <cell r="G19" t="str">
            <v>No aplica</v>
          </cell>
          <cell r="H19" t="str">
            <v>No aplica</v>
          </cell>
          <cell r="I19" t="str">
            <v>No aplica</v>
          </cell>
          <cell r="J19" t="str">
            <v>No aplica</v>
          </cell>
          <cell r="K19" t="str">
            <v>Varios</v>
          </cell>
          <cell r="L19">
            <v>6</v>
          </cell>
          <cell r="M19">
            <v>117</v>
          </cell>
          <cell r="N19" t="str">
            <v>No aplica</v>
          </cell>
          <cell r="O19" t="str">
            <v>Ciudad de México</v>
          </cell>
          <cell r="P19" t="str">
            <v>Ciudad de México</v>
          </cell>
          <cell r="Q19" t="str">
            <v>Zona Metropolitana</v>
          </cell>
          <cell r="R19" t="str">
            <v>No aplica</v>
          </cell>
          <cell r="S19" t="str">
            <v>No aplica</v>
          </cell>
          <cell r="T19" t="str">
            <v>GNP</v>
          </cell>
          <cell r="U19" t="str">
            <v>Grupo Nacional Provincial, S.A.B.</v>
          </cell>
          <cell r="V19" t="str">
            <v>Dirección General</v>
          </cell>
          <cell r="W19" t="str">
            <v>-</v>
          </cell>
          <cell r="X19" t="str">
            <v>Plaza GNP</v>
          </cell>
          <cell r="Y19" t="str">
            <v>Asignado</v>
          </cell>
          <cell r="Z19" t="str">
            <v>N88108</v>
          </cell>
          <cell r="AA19" t="str">
            <v>Baillères Gual Alejandro</v>
          </cell>
          <cell r="AB19" t="str">
            <v>Grupo Nacional Provincial, S.A.B.</v>
          </cell>
          <cell r="AC19" t="str">
            <v xml:space="preserve">BAGA600503CW0 </v>
          </cell>
          <cell r="AD19" t="str">
            <v>Ejecutivo</v>
          </cell>
          <cell r="AE19" t="str">
            <v>Presidencia Adjunta de Grupo BAL</v>
          </cell>
          <cell r="AF19" t="str">
            <v>Unidad Estratégica</v>
          </cell>
          <cell r="AG19" t="str">
            <v>Presidencia Adjunta de Grupo BAL</v>
          </cell>
          <cell r="AH19" t="str">
            <v>Presidencia Adjunta de Grupo BAL</v>
          </cell>
          <cell r="AI19" t="str">
            <v>C3001</v>
          </cell>
          <cell r="AJ19" t="str">
            <v>Baillères Gual Alejandro</v>
          </cell>
          <cell r="AK19" t="str">
            <v>Central PB C-D</v>
          </cell>
          <cell r="AL19" t="str">
            <v>Plaza GNP</v>
          </cell>
          <cell r="AM19">
            <v>0</v>
          </cell>
          <cell r="AN19" t="str">
            <v>-</v>
          </cell>
          <cell r="AO19">
            <v>0</v>
          </cell>
          <cell r="AP19" t="str">
            <v>-</v>
          </cell>
          <cell r="AQ19" t="str">
            <v>-</v>
          </cell>
          <cell r="AR19" t="str">
            <v>6363180010382438</v>
          </cell>
          <cell r="AS19" t="str">
            <v>ACTIVO</v>
          </cell>
          <cell r="AT19" t="str">
            <v>4230</v>
          </cell>
          <cell r="AU19" t="str">
            <v>136</v>
          </cell>
          <cell r="AV19" t="str">
            <v>05/26</v>
          </cell>
          <cell r="AW19" t="str">
            <v>CPFI01356729..</v>
          </cell>
          <cell r="AX19" t="str">
            <v>Activo</v>
          </cell>
          <cell r="AY19" t="str">
            <v>No</v>
          </cell>
          <cell r="AZ19" t="str">
            <v>-</v>
          </cell>
          <cell r="BA19" t="str">
            <v>-</v>
          </cell>
          <cell r="BB19" t="str">
            <v>-</v>
          </cell>
          <cell r="BC19" t="str">
            <v>-</v>
          </cell>
          <cell r="BD19" t="str">
            <v>-</v>
          </cell>
          <cell r="BE19" t="str">
            <v>-</v>
          </cell>
          <cell r="BF19" t="str">
            <v>-</v>
          </cell>
          <cell r="BG19" t="str">
            <v>-</v>
          </cell>
          <cell r="BH19" t="str">
            <v>-</v>
          </cell>
          <cell r="BI19" t="str">
            <v>-</v>
          </cell>
          <cell r="BJ19" t="str">
            <v>No aplica</v>
          </cell>
          <cell r="BK19" t="str">
            <v>No aplica</v>
          </cell>
          <cell r="BL19" t="str">
            <v>No aplica</v>
          </cell>
          <cell r="BO19" t="str">
            <v>No aplica</v>
          </cell>
          <cell r="BP19" t="str">
            <v>-</v>
          </cell>
          <cell r="BQ19" t="str">
            <v>-</v>
          </cell>
          <cell r="BR19" t="str">
            <v>-</v>
          </cell>
          <cell r="BS19" t="str">
            <v>-</v>
          </cell>
          <cell r="BT19" t="str">
            <v>-</v>
          </cell>
          <cell r="BU19" t="str">
            <v>-</v>
          </cell>
          <cell r="BV19" t="str">
            <v>-</v>
          </cell>
          <cell r="BW19" t="str">
            <v>-</v>
          </cell>
          <cell r="BX19" t="str">
            <v>-</v>
          </cell>
          <cell r="BY19" t="str">
            <v>-</v>
          </cell>
          <cell r="BZ19" t="str">
            <v>-</v>
          </cell>
          <cell r="CA19" t="str">
            <v>-</v>
          </cell>
          <cell r="CB19" t="str">
            <v>-</v>
          </cell>
          <cell r="CC19" t="str">
            <v>-</v>
          </cell>
          <cell r="CD19" t="str">
            <v>-</v>
          </cell>
          <cell r="CE19" t="str">
            <v>-</v>
          </cell>
          <cell r="CF19" t="str">
            <v>-</v>
          </cell>
          <cell r="CG19" t="str">
            <v>-</v>
          </cell>
          <cell r="CH19" t="str">
            <v>-</v>
          </cell>
          <cell r="CI19" t="str">
            <v>-</v>
          </cell>
          <cell r="CJ19" t="str">
            <v>RCM</v>
          </cell>
          <cell r="CK19">
            <v>234</v>
          </cell>
          <cell r="CL19" t="str">
            <v>101 - MAGNA</v>
          </cell>
          <cell r="CM19" t="str">
            <v>DG06</v>
          </cell>
          <cell r="CP19" t="str">
            <v>-</v>
          </cell>
        </row>
        <row r="20">
          <cell r="A20" t="str">
            <v>DG07</v>
          </cell>
          <cell r="B20" t="str">
            <v>Sin Placas</v>
          </cell>
          <cell r="C20" t="str">
            <v>No aplica</v>
          </cell>
          <cell r="D20" t="str">
            <v>No aplica</v>
          </cell>
          <cell r="E20" t="str">
            <v>DG</v>
          </cell>
          <cell r="F20" t="str">
            <v>No aplica</v>
          </cell>
          <cell r="G20" t="str">
            <v>No aplica</v>
          </cell>
          <cell r="H20" t="str">
            <v>No aplica</v>
          </cell>
          <cell r="I20" t="str">
            <v>No aplica</v>
          </cell>
          <cell r="J20" t="str">
            <v>No aplica</v>
          </cell>
          <cell r="K20" t="str">
            <v>Varios</v>
          </cell>
          <cell r="L20">
            <v>6</v>
          </cell>
          <cell r="M20">
            <v>117</v>
          </cell>
          <cell r="N20" t="str">
            <v>No aplica</v>
          </cell>
          <cell r="O20" t="str">
            <v>Ciudad de México</v>
          </cell>
          <cell r="P20" t="str">
            <v>Ciudad de México</v>
          </cell>
          <cell r="Q20" t="str">
            <v>Zona Metropolitana</v>
          </cell>
          <cell r="R20" t="str">
            <v>No aplica</v>
          </cell>
          <cell r="S20" t="str">
            <v>No aplica</v>
          </cell>
          <cell r="T20" t="str">
            <v>GNP</v>
          </cell>
          <cell r="U20" t="str">
            <v>Grupo Nacional Provincial, S.A.B.</v>
          </cell>
          <cell r="V20" t="str">
            <v>Dirección General</v>
          </cell>
          <cell r="W20" t="str">
            <v>-</v>
          </cell>
          <cell r="X20" t="str">
            <v>Plaza GNP</v>
          </cell>
          <cell r="Y20" t="str">
            <v>Asignado</v>
          </cell>
          <cell r="Z20" t="str">
            <v>N88108</v>
          </cell>
          <cell r="AA20" t="str">
            <v>Baillères Gual Alejandro</v>
          </cell>
          <cell r="AB20" t="str">
            <v>Grupo Nacional Provincial, S.A.B.</v>
          </cell>
          <cell r="AC20" t="str">
            <v xml:space="preserve">BAGA600503CW0 </v>
          </cell>
          <cell r="AD20" t="str">
            <v>Ejecutivo</v>
          </cell>
          <cell r="AE20" t="str">
            <v>Presidencia Adjunta de Grupo BAL</v>
          </cell>
          <cell r="AF20" t="str">
            <v>Unidad Estratégica</v>
          </cell>
          <cell r="AG20" t="str">
            <v>Presidencia Adjunta de Grupo BAL</v>
          </cell>
          <cell r="AH20" t="str">
            <v>Presidencia Adjunta de Grupo BAL</v>
          </cell>
          <cell r="AI20" t="str">
            <v>C3001</v>
          </cell>
          <cell r="AJ20" t="str">
            <v>Baillères Gual Alejandro</v>
          </cell>
          <cell r="AK20" t="str">
            <v>Central PB C-D</v>
          </cell>
          <cell r="AL20" t="str">
            <v>Plaza GNP</v>
          </cell>
          <cell r="AM20">
            <v>0</v>
          </cell>
          <cell r="AN20" t="str">
            <v>-</v>
          </cell>
          <cell r="AO20">
            <v>0</v>
          </cell>
          <cell r="AP20" t="str">
            <v>-</v>
          </cell>
          <cell r="AQ20" t="str">
            <v>-</v>
          </cell>
          <cell r="AR20" t="str">
            <v>6363180010382446</v>
          </cell>
          <cell r="AS20" t="str">
            <v>ACTIVO</v>
          </cell>
          <cell r="AT20" t="str">
            <v>2435</v>
          </cell>
          <cell r="AU20" t="str">
            <v>847</v>
          </cell>
          <cell r="AV20" t="str">
            <v>05/26</v>
          </cell>
          <cell r="AW20" t="str">
            <v>CPFI01356730..</v>
          </cell>
          <cell r="AX20" t="str">
            <v>Activo</v>
          </cell>
          <cell r="AY20" t="str">
            <v>No</v>
          </cell>
          <cell r="AZ20" t="str">
            <v>-</v>
          </cell>
          <cell r="BA20" t="str">
            <v>-</v>
          </cell>
          <cell r="BB20" t="str">
            <v>-</v>
          </cell>
          <cell r="BC20" t="str">
            <v>-</v>
          </cell>
          <cell r="BD20" t="str">
            <v>-</v>
          </cell>
          <cell r="BE20" t="str">
            <v>-</v>
          </cell>
          <cell r="BF20" t="str">
            <v>-</v>
          </cell>
          <cell r="BG20" t="str">
            <v>-</v>
          </cell>
          <cell r="BH20" t="str">
            <v>-</v>
          </cell>
          <cell r="BI20" t="str">
            <v>-</v>
          </cell>
          <cell r="BJ20" t="str">
            <v>No aplica</v>
          </cell>
          <cell r="BK20" t="str">
            <v>No aplica</v>
          </cell>
          <cell r="BL20" t="str">
            <v>No aplica</v>
          </cell>
          <cell r="BO20" t="str">
            <v>No aplica</v>
          </cell>
          <cell r="BP20" t="str">
            <v>-</v>
          </cell>
          <cell r="BQ20" t="str">
            <v>-</v>
          </cell>
          <cell r="BR20" t="str">
            <v>-</v>
          </cell>
          <cell r="BS20" t="str">
            <v>-</v>
          </cell>
          <cell r="BT20" t="str">
            <v>-</v>
          </cell>
          <cell r="BU20" t="str">
            <v>-</v>
          </cell>
          <cell r="BV20" t="str">
            <v>-</v>
          </cell>
          <cell r="BW20" t="str">
            <v>-</v>
          </cell>
          <cell r="BX20" t="str">
            <v>-</v>
          </cell>
          <cell r="BY20" t="str">
            <v>-</v>
          </cell>
          <cell r="BZ20" t="str">
            <v>-</v>
          </cell>
          <cell r="CA20" t="str">
            <v>-</v>
          </cell>
          <cell r="CB20" t="str">
            <v>-</v>
          </cell>
          <cell r="CC20" t="str">
            <v>-</v>
          </cell>
          <cell r="CD20" t="str">
            <v>-</v>
          </cell>
          <cell r="CE20" t="str">
            <v>-</v>
          </cell>
          <cell r="CF20" t="str">
            <v>-</v>
          </cell>
          <cell r="CG20" t="str">
            <v>-</v>
          </cell>
          <cell r="CH20" t="str">
            <v>-</v>
          </cell>
          <cell r="CI20" t="str">
            <v>-</v>
          </cell>
          <cell r="CJ20" t="str">
            <v>MQF</v>
          </cell>
          <cell r="CK20">
            <v>234</v>
          </cell>
          <cell r="CL20" t="str">
            <v>101 - MAGNA</v>
          </cell>
          <cell r="CM20" t="str">
            <v>DG07</v>
          </cell>
          <cell r="CP20" t="str">
            <v>-</v>
          </cell>
        </row>
        <row r="21">
          <cell r="A21" t="str">
            <v>DG08</v>
          </cell>
          <cell r="B21" t="str">
            <v>Sin Placas</v>
          </cell>
          <cell r="C21" t="str">
            <v>No aplica</v>
          </cell>
          <cell r="D21" t="str">
            <v>No aplica</v>
          </cell>
          <cell r="E21" t="str">
            <v>DG</v>
          </cell>
          <cell r="F21" t="str">
            <v>No aplica</v>
          </cell>
          <cell r="G21" t="str">
            <v>No aplica</v>
          </cell>
          <cell r="H21" t="str">
            <v>No aplica</v>
          </cell>
          <cell r="I21" t="str">
            <v>No aplica</v>
          </cell>
          <cell r="J21" t="str">
            <v>No aplica</v>
          </cell>
          <cell r="K21" t="str">
            <v>Varios</v>
          </cell>
          <cell r="L21">
            <v>6</v>
          </cell>
          <cell r="M21">
            <v>117</v>
          </cell>
          <cell r="N21" t="str">
            <v>No aplica</v>
          </cell>
          <cell r="O21" t="str">
            <v>Ciudad de México</v>
          </cell>
          <cell r="P21" t="str">
            <v>Ciudad de México</v>
          </cell>
          <cell r="Q21" t="str">
            <v>Zona Metropolitana</v>
          </cell>
          <cell r="R21" t="str">
            <v>No aplica</v>
          </cell>
          <cell r="S21" t="str">
            <v>No aplica</v>
          </cell>
          <cell r="T21" t="str">
            <v>GNP</v>
          </cell>
          <cell r="U21" t="str">
            <v>Grupo Nacional Provincial, S.A.B.</v>
          </cell>
          <cell r="V21" t="str">
            <v>Dirección General</v>
          </cell>
          <cell r="W21" t="str">
            <v>-</v>
          </cell>
          <cell r="X21" t="str">
            <v>Plaza GNP</v>
          </cell>
          <cell r="Y21" t="str">
            <v>Asignado</v>
          </cell>
          <cell r="Z21" t="str">
            <v>N88108</v>
          </cell>
          <cell r="AA21" t="str">
            <v>Baillères Gual Alejandro</v>
          </cell>
          <cell r="AB21" t="str">
            <v>Grupo Nacional Provincial, S.A.B.</v>
          </cell>
          <cell r="AC21" t="str">
            <v xml:space="preserve">BAGA600503CW0 </v>
          </cell>
          <cell r="AD21" t="str">
            <v>Ejecutivo</v>
          </cell>
          <cell r="AE21" t="str">
            <v>Presidencia Adjunta de Grupo BAL</v>
          </cell>
          <cell r="AF21" t="str">
            <v>Unidad Estratégica</v>
          </cell>
          <cell r="AG21" t="str">
            <v>Presidencia Adjunta de Grupo BAL</v>
          </cell>
          <cell r="AH21" t="str">
            <v>Presidencia Adjunta de Grupo BAL</v>
          </cell>
          <cell r="AI21" t="str">
            <v>C3001</v>
          </cell>
          <cell r="AJ21" t="str">
            <v>Baillères Gual Alejandro</v>
          </cell>
          <cell r="AK21" t="str">
            <v>Central PB C-D</v>
          </cell>
          <cell r="AL21" t="str">
            <v>Plaza GNP</v>
          </cell>
          <cell r="AM21">
            <v>0</v>
          </cell>
          <cell r="AN21" t="str">
            <v>-</v>
          </cell>
          <cell r="AO21">
            <v>0</v>
          </cell>
          <cell r="AP21" t="str">
            <v>-</v>
          </cell>
          <cell r="AQ21" t="str">
            <v>-</v>
          </cell>
          <cell r="AR21" t="str">
            <v>6363180010382453</v>
          </cell>
          <cell r="AS21" t="str">
            <v>ACTIVO</v>
          </cell>
          <cell r="AT21" t="str">
            <v>1616</v>
          </cell>
          <cell r="AU21" t="str">
            <v>778</v>
          </cell>
          <cell r="AV21" t="str">
            <v>05/26</v>
          </cell>
          <cell r="AW21" t="str">
            <v>CPFI01356731..</v>
          </cell>
          <cell r="AX21" t="str">
            <v>Activo</v>
          </cell>
          <cell r="AY21" t="str">
            <v>No</v>
          </cell>
          <cell r="AZ21" t="str">
            <v>-</v>
          </cell>
          <cell r="BA21" t="str">
            <v>-</v>
          </cell>
          <cell r="BB21" t="str">
            <v>-</v>
          </cell>
          <cell r="BC21" t="str">
            <v>-</v>
          </cell>
          <cell r="BD21" t="str">
            <v>-</v>
          </cell>
          <cell r="BE21" t="str">
            <v>-</v>
          </cell>
          <cell r="BF21" t="str">
            <v>-</v>
          </cell>
          <cell r="BG21" t="str">
            <v>-</v>
          </cell>
          <cell r="BH21" t="str">
            <v>-</v>
          </cell>
          <cell r="BI21" t="str">
            <v>-</v>
          </cell>
          <cell r="BJ21" t="str">
            <v>No aplica</v>
          </cell>
          <cell r="BK21" t="str">
            <v>No aplica</v>
          </cell>
          <cell r="BL21" t="str">
            <v>No aplica</v>
          </cell>
          <cell r="BO21" t="str">
            <v>No aplica</v>
          </cell>
          <cell r="BP21" t="str">
            <v>-</v>
          </cell>
          <cell r="BQ21" t="str">
            <v>-</v>
          </cell>
          <cell r="BR21" t="str">
            <v>-</v>
          </cell>
          <cell r="BS21" t="str">
            <v>-</v>
          </cell>
          <cell r="BT21" t="str">
            <v>-</v>
          </cell>
          <cell r="BU21" t="str">
            <v>-</v>
          </cell>
          <cell r="BV21" t="str">
            <v>-</v>
          </cell>
          <cell r="BW21" t="str">
            <v>-</v>
          </cell>
          <cell r="BX21" t="str">
            <v>-</v>
          </cell>
          <cell r="BY21" t="str">
            <v>-</v>
          </cell>
          <cell r="BZ21" t="str">
            <v>-</v>
          </cell>
          <cell r="CA21" t="str">
            <v>-</v>
          </cell>
          <cell r="CB21" t="str">
            <v>-</v>
          </cell>
          <cell r="CC21" t="str">
            <v>-</v>
          </cell>
          <cell r="CD21" t="str">
            <v>-</v>
          </cell>
          <cell r="CE21" t="str">
            <v>-</v>
          </cell>
          <cell r="CF21" t="str">
            <v>-</v>
          </cell>
          <cell r="CG21" t="str">
            <v>-</v>
          </cell>
          <cell r="CH21" t="str">
            <v>-</v>
          </cell>
          <cell r="CI21" t="str">
            <v>-</v>
          </cell>
          <cell r="CJ21" t="str">
            <v>VVQ</v>
          </cell>
          <cell r="CK21">
            <v>234</v>
          </cell>
          <cell r="CL21" t="str">
            <v>101 - MAGNA</v>
          </cell>
          <cell r="CM21" t="str">
            <v>DG08</v>
          </cell>
          <cell r="CP21" t="str">
            <v>-</v>
          </cell>
        </row>
        <row r="22">
          <cell r="A22" t="str">
            <v>DG09</v>
          </cell>
          <cell r="B22" t="str">
            <v>Sin Placas</v>
          </cell>
          <cell r="C22" t="str">
            <v>No aplica</v>
          </cell>
          <cell r="D22" t="str">
            <v>No aplica</v>
          </cell>
          <cell r="E22" t="str">
            <v>DG</v>
          </cell>
          <cell r="F22" t="str">
            <v>No aplica</v>
          </cell>
          <cell r="G22" t="str">
            <v>No aplica</v>
          </cell>
          <cell r="H22" t="str">
            <v>No aplica</v>
          </cell>
          <cell r="I22" t="str">
            <v>No aplica</v>
          </cell>
          <cell r="J22" t="str">
            <v>No aplica</v>
          </cell>
          <cell r="K22" t="str">
            <v>Varios</v>
          </cell>
          <cell r="L22">
            <v>6</v>
          </cell>
          <cell r="M22">
            <v>117</v>
          </cell>
          <cell r="N22" t="str">
            <v>No aplica</v>
          </cell>
          <cell r="O22" t="str">
            <v>Ciudad de México</v>
          </cell>
          <cell r="P22" t="str">
            <v>Ciudad de México</v>
          </cell>
          <cell r="Q22" t="str">
            <v>Zona Metropolitana</v>
          </cell>
          <cell r="R22" t="str">
            <v>No aplica</v>
          </cell>
          <cell r="S22" t="str">
            <v>No aplica</v>
          </cell>
          <cell r="T22" t="str">
            <v>GNP</v>
          </cell>
          <cell r="U22" t="str">
            <v>Grupo Nacional Provincial, S.A.B.</v>
          </cell>
          <cell r="V22" t="str">
            <v>Dirección General</v>
          </cell>
          <cell r="W22" t="str">
            <v>-</v>
          </cell>
          <cell r="X22" t="str">
            <v>Plaza GNP</v>
          </cell>
          <cell r="Y22" t="str">
            <v>Asignado</v>
          </cell>
          <cell r="Z22" t="str">
            <v>N88108</v>
          </cell>
          <cell r="AA22" t="str">
            <v>Baillères Gual Alejandro</v>
          </cell>
          <cell r="AB22" t="str">
            <v>Grupo Nacional Provincial, S.A.B.</v>
          </cell>
          <cell r="AC22" t="str">
            <v xml:space="preserve">BAGA600503CW0 </v>
          </cell>
          <cell r="AD22" t="str">
            <v>Ejecutivo</v>
          </cell>
          <cell r="AE22" t="str">
            <v>Presidencia Adjunta de Grupo BAL</v>
          </cell>
          <cell r="AF22" t="str">
            <v>Unidad Estratégica</v>
          </cell>
          <cell r="AG22" t="str">
            <v>Presidencia Adjunta de Grupo BAL</v>
          </cell>
          <cell r="AH22" t="str">
            <v>Presidencia Adjunta de Grupo BAL</v>
          </cell>
          <cell r="AI22" t="str">
            <v>C3001</v>
          </cell>
          <cell r="AJ22" t="str">
            <v>Baillères Gual Alejandro</v>
          </cell>
          <cell r="AK22" t="str">
            <v>Central PB C-D</v>
          </cell>
          <cell r="AL22" t="str">
            <v>Plaza GNP</v>
          </cell>
          <cell r="AM22">
            <v>0</v>
          </cell>
          <cell r="AN22" t="str">
            <v>-</v>
          </cell>
          <cell r="AO22">
            <v>0</v>
          </cell>
          <cell r="AP22" t="str">
            <v>-</v>
          </cell>
          <cell r="AQ22" t="str">
            <v>-</v>
          </cell>
          <cell r="AR22" t="str">
            <v>6363180010382461</v>
          </cell>
          <cell r="AS22" t="str">
            <v>ACTIVO</v>
          </cell>
          <cell r="AT22" t="str">
            <v>7773</v>
          </cell>
          <cell r="AU22" t="str">
            <v>935</v>
          </cell>
          <cell r="AV22" t="str">
            <v>05/26</v>
          </cell>
          <cell r="AW22" t="str">
            <v>CPFI01356732..</v>
          </cell>
          <cell r="AX22" t="str">
            <v>Activo</v>
          </cell>
          <cell r="AY22" t="str">
            <v>No</v>
          </cell>
          <cell r="AZ22" t="str">
            <v>-</v>
          </cell>
          <cell r="BA22" t="str">
            <v>-</v>
          </cell>
          <cell r="BB22" t="str">
            <v>-</v>
          </cell>
          <cell r="BC22" t="str">
            <v>-</v>
          </cell>
          <cell r="BD22" t="str">
            <v>-</v>
          </cell>
          <cell r="BE22" t="str">
            <v>-</v>
          </cell>
          <cell r="BF22" t="str">
            <v>-</v>
          </cell>
          <cell r="BG22" t="str">
            <v>-</v>
          </cell>
          <cell r="BH22" t="str">
            <v>-</v>
          </cell>
          <cell r="BI22" t="str">
            <v>-</v>
          </cell>
          <cell r="BJ22" t="str">
            <v>No aplica</v>
          </cell>
          <cell r="BK22" t="str">
            <v>No aplica</v>
          </cell>
          <cell r="BL22" t="str">
            <v>No aplica</v>
          </cell>
          <cell r="BO22" t="str">
            <v>No aplica</v>
          </cell>
          <cell r="BP22" t="str">
            <v>-</v>
          </cell>
          <cell r="BQ22" t="str">
            <v>-</v>
          </cell>
          <cell r="BR22" t="str">
            <v>-</v>
          </cell>
          <cell r="BS22" t="str">
            <v>-</v>
          </cell>
          <cell r="BT22" t="str">
            <v>-</v>
          </cell>
          <cell r="BU22" t="str">
            <v>-</v>
          </cell>
          <cell r="BV22" t="str">
            <v>-</v>
          </cell>
          <cell r="BW22" t="str">
            <v>-</v>
          </cell>
          <cell r="BX22" t="str">
            <v>-</v>
          </cell>
          <cell r="BY22" t="str">
            <v>-</v>
          </cell>
          <cell r="BZ22" t="str">
            <v>-</v>
          </cell>
          <cell r="CA22" t="str">
            <v>-</v>
          </cell>
          <cell r="CB22" t="str">
            <v>-</v>
          </cell>
          <cell r="CC22" t="str">
            <v>-</v>
          </cell>
          <cell r="CD22" t="str">
            <v>-</v>
          </cell>
          <cell r="CE22" t="str">
            <v>-</v>
          </cell>
          <cell r="CF22" t="str">
            <v>-</v>
          </cell>
          <cell r="CG22" t="str">
            <v>-</v>
          </cell>
          <cell r="CH22" t="str">
            <v>-</v>
          </cell>
          <cell r="CI22" t="str">
            <v>-</v>
          </cell>
          <cell r="CJ22" t="str">
            <v>LCR</v>
          </cell>
          <cell r="CK22">
            <v>234</v>
          </cell>
          <cell r="CL22" t="str">
            <v>101 - MAGNA</v>
          </cell>
          <cell r="CM22" t="str">
            <v>DG09</v>
          </cell>
          <cell r="CP22" t="str">
            <v>-</v>
          </cell>
        </row>
        <row r="23">
          <cell r="A23" t="str">
            <v>DG10</v>
          </cell>
          <cell r="B23" t="str">
            <v>Sin Placas</v>
          </cell>
          <cell r="C23" t="str">
            <v>No aplica</v>
          </cell>
          <cell r="D23" t="str">
            <v>No aplica</v>
          </cell>
          <cell r="E23" t="str">
            <v>DG</v>
          </cell>
          <cell r="F23" t="str">
            <v>No aplica</v>
          </cell>
          <cell r="G23" t="str">
            <v>No aplica</v>
          </cell>
          <cell r="H23" t="str">
            <v>No aplica</v>
          </cell>
          <cell r="I23" t="str">
            <v>No aplica</v>
          </cell>
          <cell r="J23" t="str">
            <v>No aplica</v>
          </cell>
          <cell r="K23" t="str">
            <v>Varios</v>
          </cell>
          <cell r="L23">
            <v>6</v>
          </cell>
          <cell r="M23">
            <v>117</v>
          </cell>
          <cell r="N23" t="str">
            <v>No aplica</v>
          </cell>
          <cell r="O23" t="str">
            <v>Ciudad de México</v>
          </cell>
          <cell r="P23" t="str">
            <v>Ciudad de México</v>
          </cell>
          <cell r="Q23" t="str">
            <v>Zona Metropolitana</v>
          </cell>
          <cell r="R23" t="str">
            <v>No aplica</v>
          </cell>
          <cell r="S23" t="str">
            <v>No aplica</v>
          </cell>
          <cell r="T23" t="str">
            <v>GNP</v>
          </cell>
          <cell r="U23" t="str">
            <v>Grupo Nacional Provincial, S.A.B.</v>
          </cell>
          <cell r="V23" t="str">
            <v>Dirección General</v>
          </cell>
          <cell r="W23" t="str">
            <v>-</v>
          </cell>
          <cell r="X23" t="str">
            <v>Plaza GNP</v>
          </cell>
          <cell r="Y23" t="str">
            <v>Asignado</v>
          </cell>
          <cell r="Z23" t="str">
            <v>N88108</v>
          </cell>
          <cell r="AA23" t="str">
            <v>Baillères Gual Alejandro</v>
          </cell>
          <cell r="AB23" t="str">
            <v>Grupo Nacional Provincial, S.A.B.</v>
          </cell>
          <cell r="AC23" t="str">
            <v xml:space="preserve">BAGA600503CW0 </v>
          </cell>
          <cell r="AD23" t="str">
            <v>Ejecutivo</v>
          </cell>
          <cell r="AE23" t="str">
            <v>Presidencia Adjunta de Grupo BAL</v>
          </cell>
          <cell r="AF23" t="str">
            <v>Unidad Estratégica</v>
          </cell>
          <cell r="AG23" t="str">
            <v>Presidencia Adjunta de Grupo BAL</v>
          </cell>
          <cell r="AH23" t="str">
            <v>Presidencia Adjunta de Grupo BAL</v>
          </cell>
          <cell r="AI23" t="str">
            <v>C3001</v>
          </cell>
          <cell r="AJ23" t="str">
            <v>Baillères Gual Alejandro</v>
          </cell>
          <cell r="AK23" t="str">
            <v>Central PB C-D</v>
          </cell>
          <cell r="AL23" t="str">
            <v>Plaza GNP</v>
          </cell>
          <cell r="AM23">
            <v>0</v>
          </cell>
          <cell r="AN23" t="str">
            <v>-</v>
          </cell>
          <cell r="AO23">
            <v>0</v>
          </cell>
          <cell r="AP23" t="str">
            <v>-</v>
          </cell>
          <cell r="AQ23" t="str">
            <v>-</v>
          </cell>
          <cell r="AR23" t="str">
            <v>6363180010382479</v>
          </cell>
          <cell r="AS23" t="str">
            <v>ACTIVO</v>
          </cell>
          <cell r="AT23" t="str">
            <v>8717</v>
          </cell>
          <cell r="AU23" t="str">
            <v>275</v>
          </cell>
          <cell r="AV23" t="str">
            <v>05/26</v>
          </cell>
          <cell r="AW23" t="str">
            <v>CPFI01371620..</v>
          </cell>
          <cell r="AX23" t="str">
            <v>Activo</v>
          </cell>
          <cell r="AY23" t="str">
            <v>No</v>
          </cell>
          <cell r="AZ23" t="str">
            <v>-</v>
          </cell>
          <cell r="BA23" t="str">
            <v>-</v>
          </cell>
          <cell r="BB23" t="str">
            <v>-</v>
          </cell>
          <cell r="BC23" t="str">
            <v>-</v>
          </cell>
          <cell r="BD23" t="str">
            <v>-</v>
          </cell>
          <cell r="BE23" t="str">
            <v>-</v>
          </cell>
          <cell r="BF23" t="str">
            <v>-</v>
          </cell>
          <cell r="BG23" t="str">
            <v>-</v>
          </cell>
          <cell r="BH23" t="str">
            <v>-</v>
          </cell>
          <cell r="BI23" t="str">
            <v>-</v>
          </cell>
          <cell r="BJ23" t="str">
            <v>No aplica</v>
          </cell>
          <cell r="BK23" t="str">
            <v>No aplica</v>
          </cell>
          <cell r="BL23" t="str">
            <v>No aplica</v>
          </cell>
          <cell r="BO23" t="str">
            <v>No aplica</v>
          </cell>
          <cell r="BP23" t="str">
            <v>-</v>
          </cell>
          <cell r="BQ23" t="str">
            <v>-</v>
          </cell>
          <cell r="BR23" t="str">
            <v>-</v>
          </cell>
          <cell r="BS23" t="str">
            <v>-</v>
          </cell>
          <cell r="BT23" t="str">
            <v>-</v>
          </cell>
          <cell r="BU23" t="str">
            <v>-</v>
          </cell>
          <cell r="BV23" t="str">
            <v>-</v>
          </cell>
          <cell r="BW23" t="str">
            <v>-</v>
          </cell>
          <cell r="BX23" t="str">
            <v>-</v>
          </cell>
          <cell r="BY23" t="str">
            <v>-</v>
          </cell>
          <cell r="BZ23" t="str">
            <v>-</v>
          </cell>
          <cell r="CA23" t="str">
            <v>-</v>
          </cell>
          <cell r="CB23" t="str">
            <v>-</v>
          </cell>
          <cell r="CC23" t="str">
            <v>-</v>
          </cell>
          <cell r="CD23" t="str">
            <v>-</v>
          </cell>
          <cell r="CE23" t="str">
            <v>-</v>
          </cell>
          <cell r="CF23" t="str">
            <v>-</v>
          </cell>
          <cell r="CG23" t="str">
            <v>-</v>
          </cell>
          <cell r="CH23" t="str">
            <v>-</v>
          </cell>
          <cell r="CI23" t="str">
            <v>-</v>
          </cell>
          <cell r="CJ23" t="str">
            <v>EPS</v>
          </cell>
          <cell r="CK23">
            <v>234</v>
          </cell>
          <cell r="CL23" t="str">
            <v>101 - MAGNA</v>
          </cell>
          <cell r="CM23" t="str">
            <v>DG10</v>
          </cell>
          <cell r="CP23" t="str">
            <v>-</v>
          </cell>
        </row>
        <row r="24">
          <cell r="A24" t="str">
            <v>DG011</v>
          </cell>
          <cell r="B24" t="str">
            <v>Sin Placas</v>
          </cell>
          <cell r="C24" t="str">
            <v>No aplica</v>
          </cell>
          <cell r="D24" t="str">
            <v>No aplica</v>
          </cell>
          <cell r="E24" t="str">
            <v>DG</v>
          </cell>
          <cell r="F24" t="str">
            <v>No aplica</v>
          </cell>
          <cell r="G24" t="str">
            <v>No aplica</v>
          </cell>
          <cell r="H24" t="str">
            <v>No aplica</v>
          </cell>
          <cell r="I24" t="str">
            <v>No aplica</v>
          </cell>
          <cell r="J24" t="str">
            <v>No aplica</v>
          </cell>
          <cell r="K24" t="str">
            <v>Varios</v>
          </cell>
          <cell r="L24">
            <v>6</v>
          </cell>
          <cell r="M24">
            <v>117</v>
          </cell>
          <cell r="N24" t="str">
            <v>No aplica</v>
          </cell>
          <cell r="O24" t="str">
            <v>Ciudad de México</v>
          </cell>
          <cell r="P24" t="str">
            <v>Ciudad de México</v>
          </cell>
          <cell r="Q24" t="str">
            <v>Zona Metropolitana</v>
          </cell>
          <cell r="R24" t="str">
            <v>No aplica</v>
          </cell>
          <cell r="S24" t="str">
            <v>No aplica</v>
          </cell>
          <cell r="T24" t="str">
            <v>GNP</v>
          </cell>
          <cell r="U24" t="str">
            <v>Grupo Nacional Provincial, S.A.B.</v>
          </cell>
          <cell r="V24" t="str">
            <v>Dirección General</v>
          </cell>
          <cell r="W24" t="str">
            <v>-</v>
          </cell>
          <cell r="X24" t="str">
            <v>Plaza GNP</v>
          </cell>
          <cell r="Y24" t="str">
            <v>Asignado</v>
          </cell>
          <cell r="Z24" t="str">
            <v>N88108</v>
          </cell>
          <cell r="AA24" t="str">
            <v>Baillères Gual Alejandro</v>
          </cell>
          <cell r="AB24" t="str">
            <v>Grupo Nacional Provincial, S.A.B.</v>
          </cell>
          <cell r="AC24" t="str">
            <v xml:space="preserve">BAGA600503CW0 </v>
          </cell>
          <cell r="AD24" t="str">
            <v>Ejecutivo</v>
          </cell>
          <cell r="AE24" t="str">
            <v>Presidencia Adjunta de Grupo BAL</v>
          </cell>
          <cell r="AF24" t="str">
            <v>Unidad Estratégica</v>
          </cell>
          <cell r="AG24" t="str">
            <v>Presidencia Adjunta de Grupo BAL</v>
          </cell>
          <cell r="AH24" t="str">
            <v>Presidencia Adjunta de Grupo BAL</v>
          </cell>
          <cell r="AI24" t="str">
            <v>C3001</v>
          </cell>
          <cell r="AJ24" t="str">
            <v>Baillères Gual Alejandro</v>
          </cell>
          <cell r="AK24" t="str">
            <v>Central PB C-D</v>
          </cell>
          <cell r="AL24" t="str">
            <v>Plaza GNP</v>
          </cell>
          <cell r="AM24">
            <v>0</v>
          </cell>
          <cell r="AN24" t="str">
            <v>-</v>
          </cell>
          <cell r="AO24">
            <v>0</v>
          </cell>
          <cell r="AP24" t="str">
            <v>-</v>
          </cell>
          <cell r="AQ24" t="str">
            <v>-</v>
          </cell>
          <cell r="AR24" t="str">
            <v>6363180014463788</v>
          </cell>
          <cell r="AS24" t="str">
            <v>ACTIVO</v>
          </cell>
          <cell r="AW24" t="str">
            <v>-</v>
          </cell>
          <cell r="CJ24" t="str">
            <v>GAJE</v>
          </cell>
          <cell r="CP24" t="str">
            <v>-</v>
          </cell>
        </row>
        <row r="25">
          <cell r="A25" t="str">
            <v>DG012</v>
          </cell>
          <cell r="B25" t="str">
            <v>Sin Placas</v>
          </cell>
          <cell r="C25" t="str">
            <v>No aplica</v>
          </cell>
          <cell r="D25" t="str">
            <v>No aplica</v>
          </cell>
          <cell r="E25" t="str">
            <v>DG</v>
          </cell>
          <cell r="F25" t="str">
            <v>No aplica</v>
          </cell>
          <cell r="G25" t="str">
            <v>No aplica</v>
          </cell>
          <cell r="H25" t="str">
            <v>No aplica</v>
          </cell>
          <cell r="I25" t="str">
            <v>No aplica</v>
          </cell>
          <cell r="J25" t="str">
            <v>No aplica</v>
          </cell>
          <cell r="K25" t="str">
            <v>Varios</v>
          </cell>
          <cell r="L25">
            <v>6</v>
          </cell>
          <cell r="M25">
            <v>117</v>
          </cell>
          <cell r="N25" t="str">
            <v>No aplica</v>
          </cell>
          <cell r="O25" t="str">
            <v>Ciudad de México</v>
          </cell>
          <cell r="P25" t="str">
            <v>Ciudad de México</v>
          </cell>
          <cell r="Q25" t="str">
            <v>Zona Metropolitana</v>
          </cell>
          <cell r="R25" t="str">
            <v>No aplica</v>
          </cell>
          <cell r="S25" t="str">
            <v>No aplica</v>
          </cell>
          <cell r="T25" t="str">
            <v>GNP</v>
          </cell>
          <cell r="U25" t="str">
            <v>Grupo Nacional Provincial, S.A.B.</v>
          </cell>
          <cell r="V25" t="str">
            <v>Dirección General</v>
          </cell>
          <cell r="W25" t="str">
            <v>-</v>
          </cell>
          <cell r="X25" t="str">
            <v>Plaza GNP</v>
          </cell>
          <cell r="Y25" t="str">
            <v>Asignado</v>
          </cell>
          <cell r="Z25" t="str">
            <v>N88108</v>
          </cell>
          <cell r="AA25" t="str">
            <v>Baillères Gual Alejandro</v>
          </cell>
          <cell r="AB25" t="str">
            <v>Grupo Nacional Provincial, S.A.B.</v>
          </cell>
          <cell r="AC25" t="str">
            <v xml:space="preserve">BAGA600503CW0 </v>
          </cell>
          <cell r="AD25" t="str">
            <v>Ejecutivo</v>
          </cell>
          <cell r="AE25" t="str">
            <v>Presidencia Adjunta de Grupo BAL</v>
          </cell>
          <cell r="AF25" t="str">
            <v>Unidad Estratégica</v>
          </cell>
          <cell r="AG25" t="str">
            <v>Presidencia Adjunta de Grupo BAL</v>
          </cell>
          <cell r="AH25" t="str">
            <v>Presidencia Adjunta de Grupo BAL</v>
          </cell>
          <cell r="AI25" t="str">
            <v>C3001</v>
          </cell>
          <cell r="AJ25" t="str">
            <v>Baillères Gual Alejandro</v>
          </cell>
          <cell r="AK25" t="str">
            <v>Central PB C-D</v>
          </cell>
          <cell r="AL25" t="str">
            <v>Plaza GNP</v>
          </cell>
          <cell r="AM25">
            <v>0</v>
          </cell>
          <cell r="AN25" t="str">
            <v>-</v>
          </cell>
          <cell r="AO25">
            <v>0</v>
          </cell>
          <cell r="AP25" t="str">
            <v>-</v>
          </cell>
          <cell r="AQ25" t="str">
            <v>-</v>
          </cell>
          <cell r="AR25" t="str">
            <v>6363180014463804</v>
          </cell>
          <cell r="AS25" t="str">
            <v>ACTIVO</v>
          </cell>
          <cell r="AW25" t="str">
            <v>-</v>
          </cell>
          <cell r="CJ25" t="str">
            <v>SAOR</v>
          </cell>
          <cell r="CP25" t="str">
            <v>-</v>
          </cell>
        </row>
        <row r="26">
          <cell r="A26" t="str">
            <v>ML01</v>
          </cell>
          <cell r="B26" t="str">
            <v>Sin Placas</v>
          </cell>
          <cell r="C26" t="str">
            <v>No aplica</v>
          </cell>
          <cell r="D26" t="str">
            <v>No aplica</v>
          </cell>
          <cell r="E26" t="str">
            <v>DG</v>
          </cell>
          <cell r="F26" t="str">
            <v>No aplica</v>
          </cell>
          <cell r="G26" t="str">
            <v>No aplica</v>
          </cell>
          <cell r="H26" t="str">
            <v>No aplica</v>
          </cell>
          <cell r="I26" t="str">
            <v>No aplica</v>
          </cell>
          <cell r="J26" t="str">
            <v>No aplica</v>
          </cell>
          <cell r="K26" t="str">
            <v>Varios</v>
          </cell>
          <cell r="L26">
            <v>6</v>
          </cell>
          <cell r="M26">
            <v>117</v>
          </cell>
          <cell r="N26" t="str">
            <v>No aplica</v>
          </cell>
          <cell r="O26" t="str">
            <v>Ciudad de México</v>
          </cell>
          <cell r="P26" t="str">
            <v>Ciudad de México</v>
          </cell>
          <cell r="Q26" t="str">
            <v>Zona Metropolitana</v>
          </cell>
          <cell r="R26" t="str">
            <v>No aplica</v>
          </cell>
          <cell r="S26" t="str">
            <v>No aplica</v>
          </cell>
          <cell r="T26" t="str">
            <v>GNP</v>
          </cell>
          <cell r="U26" t="str">
            <v>Grupo Nacional Provincial, S.A.B.</v>
          </cell>
          <cell r="V26" t="str">
            <v>Dirección General</v>
          </cell>
          <cell r="W26" t="str">
            <v>-</v>
          </cell>
          <cell r="X26" t="str">
            <v>Plaza GNP</v>
          </cell>
          <cell r="Y26" t="str">
            <v>Asignado</v>
          </cell>
          <cell r="Z26" t="str">
            <v>N88358</v>
          </cell>
          <cell r="AA26" t="str">
            <v>-</v>
          </cell>
          <cell r="AB26" t="str">
            <v>-</v>
          </cell>
          <cell r="AC26" t="str">
            <v>-</v>
          </cell>
          <cell r="AD26" t="str">
            <v>-</v>
          </cell>
          <cell r="AE26" t="str">
            <v>-</v>
          </cell>
          <cell r="AF26" t="str">
            <v>-</v>
          </cell>
          <cell r="AG26" t="str">
            <v>-</v>
          </cell>
          <cell r="AH26" t="str">
            <v>-</v>
          </cell>
          <cell r="AI26" t="str">
            <v>C6705</v>
          </cell>
          <cell r="AJ26" t="str">
            <v>Ramirez Granados Arturo</v>
          </cell>
          <cell r="AK26" t="str">
            <v>-</v>
          </cell>
          <cell r="AL26" t="str">
            <v>-</v>
          </cell>
          <cell r="AM26" t="str">
            <v>-</v>
          </cell>
          <cell r="AN26" t="str">
            <v>-</v>
          </cell>
          <cell r="AO26" t="str">
            <v>-</v>
          </cell>
          <cell r="AP26" t="str">
            <v>-</v>
          </cell>
          <cell r="AQ26">
            <v>5532320522</v>
          </cell>
          <cell r="AR26" t="str">
            <v>-</v>
          </cell>
          <cell r="AS26" t="str">
            <v>-</v>
          </cell>
          <cell r="AT26" t="str">
            <v>-</v>
          </cell>
          <cell r="AU26" t="str">
            <v>-</v>
          </cell>
          <cell r="AV26" t="str">
            <v>-</v>
          </cell>
          <cell r="AW26" t="str">
            <v>IMDM20552838..</v>
          </cell>
          <cell r="AX26" t="str">
            <v>Activo</v>
          </cell>
          <cell r="AY26" t="str">
            <v>No</v>
          </cell>
          <cell r="AZ26" t="str">
            <v>-</v>
          </cell>
          <cell r="BA26" t="str">
            <v>-</v>
          </cell>
          <cell r="BB26" t="str">
            <v>-</v>
          </cell>
          <cell r="BC26" t="str">
            <v>-</v>
          </cell>
          <cell r="BD26" t="str">
            <v>-</v>
          </cell>
          <cell r="BE26" t="str">
            <v>-</v>
          </cell>
          <cell r="BF26" t="str">
            <v>-</v>
          </cell>
          <cell r="BG26" t="str">
            <v>-</v>
          </cell>
          <cell r="BH26" t="str">
            <v>-</v>
          </cell>
          <cell r="BI26" t="str">
            <v>-</v>
          </cell>
          <cell r="BJ26" t="str">
            <v>No aplica</v>
          </cell>
          <cell r="BK26" t="str">
            <v>No aplica</v>
          </cell>
          <cell r="BL26" t="str">
            <v>No aplica</v>
          </cell>
          <cell r="BO26" t="str">
            <v>No aplica</v>
          </cell>
          <cell r="BP26" t="str">
            <v>-</v>
          </cell>
          <cell r="BQ26" t="str">
            <v>-</v>
          </cell>
          <cell r="BR26" t="str">
            <v>-</v>
          </cell>
          <cell r="BS26" t="str">
            <v>-</v>
          </cell>
          <cell r="BT26" t="str">
            <v>-</v>
          </cell>
          <cell r="BU26" t="str">
            <v>-</v>
          </cell>
          <cell r="BV26" t="str">
            <v>-</v>
          </cell>
          <cell r="BW26" t="str">
            <v>-</v>
          </cell>
          <cell r="BX26" t="str">
            <v>-</v>
          </cell>
          <cell r="BY26" t="str">
            <v>-</v>
          </cell>
          <cell r="BZ26" t="str">
            <v>-</v>
          </cell>
          <cell r="CA26" t="str">
            <v>-</v>
          </cell>
          <cell r="CB26" t="str">
            <v>-</v>
          </cell>
          <cell r="CC26" t="str">
            <v>-</v>
          </cell>
          <cell r="CD26" t="str">
            <v>-</v>
          </cell>
          <cell r="CE26" t="str">
            <v>-</v>
          </cell>
          <cell r="CF26" t="str">
            <v>-</v>
          </cell>
          <cell r="CG26" t="str">
            <v>-</v>
          </cell>
          <cell r="CH26" t="str">
            <v>-</v>
          </cell>
          <cell r="CI26" t="str">
            <v>-</v>
          </cell>
          <cell r="CJ26" t="str">
            <v>-</v>
          </cell>
          <cell r="CK26">
            <v>234</v>
          </cell>
          <cell r="CL26" t="str">
            <v>101 - MAGNA</v>
          </cell>
          <cell r="CM26" t="str">
            <v>ML01</v>
          </cell>
          <cell r="CP26" t="str">
            <v>-</v>
          </cell>
        </row>
        <row r="27">
          <cell r="A27" t="str">
            <v>02010</v>
          </cell>
          <cell r="B27" t="str">
            <v>764REL</v>
          </cell>
          <cell r="C27" t="str">
            <v>Distrito Federal</v>
          </cell>
          <cell r="D27" t="str">
            <v>No aplica</v>
          </cell>
          <cell r="E27" t="str">
            <v>Atos</v>
          </cell>
          <cell r="F27" t="str">
            <v>Automóvil</v>
          </cell>
          <cell r="G27" t="str">
            <v>Dodge</v>
          </cell>
          <cell r="H27" t="str">
            <v>Atos Básico</v>
          </cell>
          <cell r="I27" t="str">
            <v>KMHAG51GX2U262611</v>
          </cell>
          <cell r="J27" t="str">
            <v>Hecho en Corea</v>
          </cell>
          <cell r="K27" t="str">
            <v>Magna</v>
          </cell>
          <cell r="L27">
            <v>4</v>
          </cell>
          <cell r="M27" t="str">
            <v>-</v>
          </cell>
          <cell r="N27">
            <v>2002</v>
          </cell>
          <cell r="O27" t="str">
            <v>Ciudad de México</v>
          </cell>
          <cell r="P27" t="str">
            <v>Ciudad de México</v>
          </cell>
          <cell r="Q27" t="str">
            <v>Zona Metropolitana</v>
          </cell>
          <cell r="R27" t="str">
            <v>Baja</v>
          </cell>
          <cell r="S27" t="str">
            <v>Devolución Salvamentos</v>
          </cell>
          <cell r="T27" t="str">
            <v>GNP</v>
          </cell>
          <cell r="U27" t="str">
            <v>Grupo Nacional Provincial, S.A.B.</v>
          </cell>
          <cell r="V27" t="str">
            <v>Asesor de Servicio</v>
          </cell>
          <cell r="W27" t="str">
            <v>-</v>
          </cell>
          <cell r="X27" t="str">
            <v>-</v>
          </cell>
          <cell r="Y27" t="str">
            <v>Asignado</v>
          </cell>
          <cell r="Z27" t="str">
            <v>N87249</v>
          </cell>
          <cell r="AA27" t="str">
            <v>-</v>
          </cell>
          <cell r="AB27" t="str">
            <v>-</v>
          </cell>
          <cell r="AC27" t="str">
            <v>-</v>
          </cell>
          <cell r="AD27" t="str">
            <v>-</v>
          </cell>
          <cell r="AE27" t="str">
            <v>-</v>
          </cell>
          <cell r="AF27" t="str">
            <v>-</v>
          </cell>
          <cell r="AG27" t="str">
            <v>-</v>
          </cell>
          <cell r="AH27" t="str">
            <v>-</v>
          </cell>
          <cell r="AI27" t="str">
            <v>C6705</v>
          </cell>
          <cell r="AJ27" t="str">
            <v>Ramirez Granados Arturo</v>
          </cell>
          <cell r="AK27" t="str">
            <v>-</v>
          </cell>
          <cell r="AL27" t="str">
            <v>-</v>
          </cell>
          <cell r="AM27" t="str">
            <v>-</v>
          </cell>
          <cell r="AN27" t="str">
            <v>victor.nava@gnp.com.mx</v>
          </cell>
          <cell r="AO27" t="str">
            <v>-</v>
          </cell>
          <cell r="AP27" t="str">
            <v>victor.nava@gnp.com.mx</v>
          </cell>
          <cell r="AQ27" t="str">
            <v>-</v>
          </cell>
          <cell r="AR27" t="str">
            <v>-</v>
          </cell>
          <cell r="AS27" t="str">
            <v>-</v>
          </cell>
          <cell r="AT27" t="str">
            <v>-</v>
          </cell>
          <cell r="AU27" t="str">
            <v>-</v>
          </cell>
          <cell r="AV27" t="str">
            <v>-</v>
          </cell>
          <cell r="AW27" t="str">
            <v>-</v>
          </cell>
          <cell r="AX27" t="str">
            <v>-</v>
          </cell>
          <cell r="AY27" t="str">
            <v>No</v>
          </cell>
          <cell r="AZ27" t="str">
            <v>-</v>
          </cell>
          <cell r="BA27" t="str">
            <v>-</v>
          </cell>
          <cell r="BB27" t="str">
            <v>-</v>
          </cell>
          <cell r="BC27" t="str">
            <v>-</v>
          </cell>
          <cell r="BD27" t="str">
            <v>-</v>
          </cell>
          <cell r="BE27" t="str">
            <v>-</v>
          </cell>
          <cell r="BF27" t="str">
            <v>-</v>
          </cell>
          <cell r="BG27" t="str">
            <v>-</v>
          </cell>
          <cell r="BH27" t="str">
            <v>-</v>
          </cell>
          <cell r="BI27" t="str">
            <v>-</v>
          </cell>
          <cell r="BJ27" t="str">
            <v>Propio</v>
          </cell>
          <cell r="BK27" t="str">
            <v>13356</v>
          </cell>
          <cell r="BL27" t="str">
            <v xml:space="preserve">GUILLERMO PRIETO Y CIA. S.A. DE C.V. </v>
          </cell>
          <cell r="BO27">
            <v>54565.22</v>
          </cell>
          <cell r="BP27" t="str">
            <v>-</v>
          </cell>
          <cell r="BQ27" t="str">
            <v>-</v>
          </cell>
          <cell r="BR27" t="str">
            <v>-</v>
          </cell>
          <cell r="BS27" t="str">
            <v>-</v>
          </cell>
          <cell r="BT27" t="str">
            <v>-</v>
          </cell>
          <cell r="BU27" t="str">
            <v>-</v>
          </cell>
          <cell r="BV27" t="str">
            <v>-</v>
          </cell>
          <cell r="BW27" t="str">
            <v>-</v>
          </cell>
          <cell r="BX27" t="str">
            <v>-</v>
          </cell>
          <cell r="BY27" t="str">
            <v>-</v>
          </cell>
          <cell r="BZ27" t="str">
            <v>-</v>
          </cell>
          <cell r="CA27" t="str">
            <v>-</v>
          </cell>
          <cell r="CB27" t="str">
            <v>-</v>
          </cell>
          <cell r="CC27" t="str">
            <v>Miércoles</v>
          </cell>
          <cell r="CD27" t="str">
            <v>764</v>
          </cell>
          <cell r="CE27" t="str">
            <v>4</v>
          </cell>
          <cell r="CF27" t="str">
            <v>Rojo</v>
          </cell>
          <cell r="CG27" t="str">
            <v>3er Sábado</v>
          </cell>
          <cell r="CH27" t="str">
            <v>Mzo y Abr</v>
          </cell>
          <cell r="CI27" t="str">
            <v>Sep y Oct</v>
          </cell>
          <cell r="CJ27" t="str">
            <v>-</v>
          </cell>
          <cell r="CK27" t="str">
            <v>-</v>
          </cell>
          <cell r="CL27" t="str">
            <v>101 - MAGNA</v>
          </cell>
          <cell r="CM27" t="str">
            <v>02010</v>
          </cell>
          <cell r="CP27" t="str">
            <v>-</v>
          </cell>
        </row>
        <row r="28">
          <cell r="A28" t="str">
            <v>02014</v>
          </cell>
          <cell r="B28" t="str">
            <v>732REL</v>
          </cell>
          <cell r="C28" t="str">
            <v>Distrito Federal</v>
          </cell>
          <cell r="D28" t="str">
            <v>No aplica</v>
          </cell>
          <cell r="E28" t="str">
            <v>Atos</v>
          </cell>
          <cell r="F28" t="str">
            <v>Automóvil</v>
          </cell>
          <cell r="G28" t="str">
            <v>Dodge</v>
          </cell>
          <cell r="H28" t="str">
            <v>Atos Básico</v>
          </cell>
          <cell r="I28" t="str">
            <v>KMHAG51G42U262555</v>
          </cell>
          <cell r="J28" t="str">
            <v>Hecho en Corea</v>
          </cell>
          <cell r="K28" t="str">
            <v>Magna</v>
          </cell>
          <cell r="L28">
            <v>4</v>
          </cell>
          <cell r="M28" t="str">
            <v>-</v>
          </cell>
          <cell r="N28">
            <v>2002</v>
          </cell>
          <cell r="O28" t="str">
            <v>Ciudad de México</v>
          </cell>
          <cell r="P28" t="str">
            <v>Ciudad de México</v>
          </cell>
          <cell r="Q28" t="str">
            <v>Zona Metropolitana</v>
          </cell>
          <cell r="R28" t="str">
            <v>Baja</v>
          </cell>
          <cell r="S28" t="str">
            <v>Devolución Salvamentos</v>
          </cell>
          <cell r="T28" t="str">
            <v>GNP</v>
          </cell>
          <cell r="U28" t="str">
            <v>Grupo Nacional Provincial, S.A.B.</v>
          </cell>
          <cell r="V28" t="str">
            <v>Asesor de Servicio</v>
          </cell>
          <cell r="W28" t="str">
            <v>-</v>
          </cell>
          <cell r="X28" t="str">
            <v>-</v>
          </cell>
          <cell r="Y28" t="str">
            <v>Asignado</v>
          </cell>
          <cell r="Z28" t="str">
            <v>-</v>
          </cell>
          <cell r="AA28" t="str">
            <v>-</v>
          </cell>
          <cell r="AB28" t="str">
            <v>-</v>
          </cell>
          <cell r="AC28" t="str">
            <v>-</v>
          </cell>
          <cell r="AD28" t="str">
            <v>-</v>
          </cell>
          <cell r="AE28" t="str">
            <v>-</v>
          </cell>
          <cell r="AF28" t="str">
            <v>-</v>
          </cell>
          <cell r="AG28" t="str">
            <v>-</v>
          </cell>
          <cell r="AH28" t="str">
            <v>-</v>
          </cell>
          <cell r="AI28" t="str">
            <v>C6705</v>
          </cell>
          <cell r="AJ28" t="str">
            <v>Ramirez Granados Arturo</v>
          </cell>
          <cell r="AK28" t="str">
            <v>-</v>
          </cell>
          <cell r="AL28" t="str">
            <v>-</v>
          </cell>
          <cell r="AM28" t="str">
            <v>-</v>
          </cell>
          <cell r="AN28">
            <v>0</v>
          </cell>
          <cell r="AO28" t="str">
            <v>-</v>
          </cell>
          <cell r="AQ28" t="str">
            <v>-</v>
          </cell>
          <cell r="AR28" t="str">
            <v>-</v>
          </cell>
          <cell r="AS28" t="str">
            <v>-</v>
          </cell>
          <cell r="AT28" t="str">
            <v>-</v>
          </cell>
          <cell r="AU28" t="str">
            <v>-</v>
          </cell>
          <cell r="AV28" t="str">
            <v>-</v>
          </cell>
          <cell r="AW28" t="str">
            <v>-</v>
          </cell>
          <cell r="AX28" t="str">
            <v>-</v>
          </cell>
          <cell r="AY28" t="str">
            <v>No</v>
          </cell>
          <cell r="AZ28" t="str">
            <v>-</v>
          </cell>
          <cell r="BA28" t="str">
            <v>-</v>
          </cell>
          <cell r="BB28" t="str">
            <v>-</v>
          </cell>
          <cell r="BC28" t="str">
            <v>-</v>
          </cell>
          <cell r="BD28" t="str">
            <v>-</v>
          </cell>
          <cell r="BE28" t="str">
            <v>-</v>
          </cell>
          <cell r="BF28" t="str">
            <v>-</v>
          </cell>
          <cell r="BG28" t="str">
            <v>-</v>
          </cell>
          <cell r="BH28" t="str">
            <v>-</v>
          </cell>
          <cell r="BI28" t="str">
            <v>-</v>
          </cell>
          <cell r="BJ28" t="str">
            <v>Propio</v>
          </cell>
          <cell r="BK28" t="str">
            <v>13355</v>
          </cell>
          <cell r="BL28" t="str">
            <v xml:space="preserve">GUILLERMO PRIETO Y CIA. S.A. DE C.V. </v>
          </cell>
          <cell r="BO28">
            <v>54565.22</v>
          </cell>
          <cell r="BP28" t="str">
            <v>-</v>
          </cell>
          <cell r="BQ28" t="str">
            <v>-</v>
          </cell>
          <cell r="BR28" t="str">
            <v>-</v>
          </cell>
          <cell r="BS28" t="str">
            <v>-</v>
          </cell>
          <cell r="BT28" t="str">
            <v>-</v>
          </cell>
          <cell r="BU28" t="str">
            <v>-</v>
          </cell>
          <cell r="BV28" t="str">
            <v>-</v>
          </cell>
          <cell r="BW28" t="str">
            <v>-</v>
          </cell>
          <cell r="BX28" t="str">
            <v>-</v>
          </cell>
          <cell r="BY28" t="str">
            <v>-</v>
          </cell>
          <cell r="BZ28" t="str">
            <v>-</v>
          </cell>
          <cell r="CA28" t="str">
            <v>-</v>
          </cell>
          <cell r="CB28" t="str">
            <v>-</v>
          </cell>
          <cell r="CC28" t="str">
            <v>Jueves</v>
          </cell>
          <cell r="CD28" t="str">
            <v>732</v>
          </cell>
          <cell r="CE28" t="str">
            <v>2</v>
          </cell>
          <cell r="CF28" t="str">
            <v>Verde</v>
          </cell>
          <cell r="CG28" t="str">
            <v>4o Sábado</v>
          </cell>
          <cell r="CH28" t="str">
            <v>Abr y May</v>
          </cell>
          <cell r="CI28" t="str">
            <v>Oct y Nov</v>
          </cell>
          <cell r="CJ28" t="str">
            <v>-</v>
          </cell>
          <cell r="CK28" t="str">
            <v>-</v>
          </cell>
          <cell r="CL28" t="str">
            <v>101 - MAGNA</v>
          </cell>
          <cell r="CM28" t="str">
            <v>02014</v>
          </cell>
          <cell r="CP28" t="str">
            <v>-</v>
          </cell>
        </row>
        <row r="29">
          <cell r="A29" t="str">
            <v>02026</v>
          </cell>
          <cell r="B29" t="str">
            <v>997RDF</v>
          </cell>
          <cell r="C29" t="str">
            <v>Distrito Federal</v>
          </cell>
          <cell r="D29" t="str">
            <v>No aplica</v>
          </cell>
          <cell r="E29" t="str">
            <v>Atos</v>
          </cell>
          <cell r="F29" t="str">
            <v>Automóvil</v>
          </cell>
          <cell r="G29" t="str">
            <v>Dodge</v>
          </cell>
          <cell r="H29" t="str">
            <v>Atos Básico</v>
          </cell>
          <cell r="I29" t="str">
            <v>KMHAG51G12U262552</v>
          </cell>
          <cell r="J29" t="str">
            <v>Hecho en Corea</v>
          </cell>
          <cell r="K29" t="str">
            <v>Magna</v>
          </cell>
          <cell r="L29">
            <v>4</v>
          </cell>
          <cell r="M29" t="str">
            <v>-</v>
          </cell>
          <cell r="N29">
            <v>2002</v>
          </cell>
          <cell r="O29" t="str">
            <v>Ciudad de México</v>
          </cell>
          <cell r="P29" t="str">
            <v>Ciudad de México</v>
          </cell>
          <cell r="Q29" t="str">
            <v>Zona Metropolitana</v>
          </cell>
          <cell r="R29" t="str">
            <v>Baja</v>
          </cell>
          <cell r="S29" t="str">
            <v>Devolución Salvamentos</v>
          </cell>
          <cell r="T29" t="str">
            <v>GNP</v>
          </cell>
          <cell r="U29" t="str">
            <v>Grupo Nacional Provincial, S.A.B.</v>
          </cell>
          <cell r="V29" t="str">
            <v>Asesor de Servicio</v>
          </cell>
          <cell r="W29" t="str">
            <v>-</v>
          </cell>
          <cell r="X29" t="str">
            <v>-</v>
          </cell>
          <cell r="Y29" t="str">
            <v>Asignado</v>
          </cell>
          <cell r="Z29" t="str">
            <v>-</v>
          </cell>
          <cell r="AA29" t="str">
            <v>-</v>
          </cell>
          <cell r="AB29" t="str">
            <v>-</v>
          </cell>
          <cell r="AC29" t="str">
            <v>-</v>
          </cell>
          <cell r="AD29" t="str">
            <v>-</v>
          </cell>
          <cell r="AE29" t="str">
            <v>-</v>
          </cell>
          <cell r="AF29" t="str">
            <v>-</v>
          </cell>
          <cell r="AG29" t="str">
            <v>-</v>
          </cell>
          <cell r="AH29" t="str">
            <v>-</v>
          </cell>
          <cell r="AI29" t="str">
            <v>C6705</v>
          </cell>
          <cell r="AJ29" t="str">
            <v>Ramirez Granados Arturo</v>
          </cell>
          <cell r="AK29" t="str">
            <v>-</v>
          </cell>
          <cell r="AL29" t="str">
            <v>-</v>
          </cell>
          <cell r="AM29" t="str">
            <v>-</v>
          </cell>
          <cell r="AN29">
            <v>0</v>
          </cell>
          <cell r="AO29" t="str">
            <v>-</v>
          </cell>
          <cell r="AQ29" t="str">
            <v>-</v>
          </cell>
          <cell r="AR29" t="str">
            <v>-</v>
          </cell>
          <cell r="AS29" t="str">
            <v>-</v>
          </cell>
          <cell r="AT29" t="str">
            <v>-</v>
          </cell>
          <cell r="AU29" t="str">
            <v>-</v>
          </cell>
          <cell r="AV29" t="str">
            <v>-</v>
          </cell>
          <cell r="AW29" t="str">
            <v>-</v>
          </cell>
          <cell r="AX29" t="str">
            <v>-</v>
          </cell>
          <cell r="AY29" t="str">
            <v>No</v>
          </cell>
          <cell r="AZ29" t="str">
            <v>-</v>
          </cell>
          <cell r="BA29" t="str">
            <v>-</v>
          </cell>
          <cell r="BB29" t="str">
            <v>-</v>
          </cell>
          <cell r="BC29" t="str">
            <v>-</v>
          </cell>
          <cell r="BD29" t="str">
            <v>-</v>
          </cell>
          <cell r="BE29" t="str">
            <v>-</v>
          </cell>
          <cell r="BF29" t="str">
            <v>-</v>
          </cell>
          <cell r="BG29" t="str">
            <v>-</v>
          </cell>
          <cell r="BH29" t="str">
            <v>-</v>
          </cell>
          <cell r="BI29" t="str">
            <v>-</v>
          </cell>
          <cell r="BJ29" t="str">
            <v>Propio</v>
          </cell>
          <cell r="BO29">
            <v>54565.22</v>
          </cell>
          <cell r="BP29" t="str">
            <v>-</v>
          </cell>
          <cell r="BQ29" t="str">
            <v>-</v>
          </cell>
          <cell r="BR29" t="str">
            <v>-</v>
          </cell>
          <cell r="BS29" t="str">
            <v>-</v>
          </cell>
          <cell r="BT29" t="str">
            <v>-</v>
          </cell>
          <cell r="BU29" t="str">
            <v>-</v>
          </cell>
          <cell r="BV29" t="str">
            <v>-</v>
          </cell>
          <cell r="BW29" t="str">
            <v>-</v>
          </cell>
          <cell r="BX29" t="str">
            <v>-</v>
          </cell>
          <cell r="BY29" t="str">
            <v>-</v>
          </cell>
          <cell r="BZ29" t="str">
            <v>-</v>
          </cell>
          <cell r="CA29" t="str">
            <v>-</v>
          </cell>
          <cell r="CB29" t="str">
            <v>-</v>
          </cell>
          <cell r="CC29" t="str">
            <v>Martes</v>
          </cell>
          <cell r="CD29" t="str">
            <v>997</v>
          </cell>
          <cell r="CE29" t="str">
            <v>7</v>
          </cell>
          <cell r="CF29" t="str">
            <v>Rosa</v>
          </cell>
          <cell r="CG29" t="str">
            <v>2o Sábado</v>
          </cell>
          <cell r="CH29" t="str">
            <v>Feb y Mzo</v>
          </cell>
          <cell r="CI29" t="str">
            <v>Ago y Sep</v>
          </cell>
          <cell r="CJ29" t="str">
            <v>-</v>
          </cell>
          <cell r="CK29" t="str">
            <v>-</v>
          </cell>
          <cell r="CL29" t="str">
            <v>101 - MAGNA</v>
          </cell>
          <cell r="CM29" t="str">
            <v>02026</v>
          </cell>
          <cell r="CP29" t="str">
            <v>-</v>
          </cell>
        </row>
        <row r="30">
          <cell r="A30" t="str">
            <v>02051</v>
          </cell>
          <cell r="B30" t="str">
            <v>DMT9104</v>
          </cell>
          <cell r="C30" t="str">
            <v>Chiapas</v>
          </cell>
          <cell r="D30" t="str">
            <v>No aplica</v>
          </cell>
          <cell r="E30" t="str">
            <v>Tsuru</v>
          </cell>
          <cell r="F30" t="str">
            <v>Automóvil</v>
          </cell>
          <cell r="G30" t="str">
            <v>Nissan</v>
          </cell>
          <cell r="H30" t="str">
            <v>Tsuru GS II 4 Puertas C/A.A. STD</v>
          </cell>
          <cell r="I30" t="str">
            <v>3N1EB31S12K426845</v>
          </cell>
          <cell r="J30" t="str">
            <v>Hecho en México</v>
          </cell>
          <cell r="K30" t="str">
            <v>Magna</v>
          </cell>
          <cell r="L30">
            <v>4</v>
          </cell>
          <cell r="M30" t="str">
            <v>-</v>
          </cell>
          <cell r="N30">
            <v>2002</v>
          </cell>
          <cell r="O30" t="str">
            <v>Tuxtla Gutierrez</v>
          </cell>
          <cell r="P30" t="str">
            <v>Chiapas</v>
          </cell>
          <cell r="Q30" t="str">
            <v>Sureste</v>
          </cell>
          <cell r="R30" t="str">
            <v>Baja</v>
          </cell>
          <cell r="S30" t="str">
            <v>Devolución Salvamentos</v>
          </cell>
          <cell r="T30" t="str">
            <v>GNP</v>
          </cell>
          <cell r="U30" t="str">
            <v>Grupo Nacional Provincial, S.A.B.</v>
          </cell>
          <cell r="V30" t="str">
            <v>Asesor de Servicio</v>
          </cell>
          <cell r="W30" t="str">
            <v>-</v>
          </cell>
          <cell r="X30" t="str">
            <v>-</v>
          </cell>
          <cell r="Y30" t="str">
            <v>Asignado</v>
          </cell>
          <cell r="Z30" t="str">
            <v>-</v>
          </cell>
          <cell r="AA30" t="str">
            <v>-</v>
          </cell>
          <cell r="AB30" t="str">
            <v>-</v>
          </cell>
          <cell r="AC30" t="str">
            <v>-</v>
          </cell>
          <cell r="AD30" t="str">
            <v>-</v>
          </cell>
          <cell r="AE30" t="str">
            <v>-</v>
          </cell>
          <cell r="AF30" t="str">
            <v>-</v>
          </cell>
          <cell r="AG30" t="str">
            <v>-</v>
          </cell>
          <cell r="AH30" t="str">
            <v>-</v>
          </cell>
          <cell r="AI30" t="str">
            <v>C6705</v>
          </cell>
          <cell r="AJ30" t="str">
            <v>Ramirez Granados Arturo</v>
          </cell>
          <cell r="AK30" t="str">
            <v>-</v>
          </cell>
          <cell r="AL30" t="str">
            <v>-</v>
          </cell>
          <cell r="AM30" t="str">
            <v>-</v>
          </cell>
          <cell r="AN30">
            <v>0</v>
          </cell>
          <cell r="AO30" t="str">
            <v>-</v>
          </cell>
          <cell r="AQ30" t="str">
            <v>-</v>
          </cell>
          <cell r="AR30" t="str">
            <v>-</v>
          </cell>
          <cell r="AS30" t="str">
            <v>-</v>
          </cell>
          <cell r="AT30" t="str">
            <v>-</v>
          </cell>
          <cell r="AU30" t="str">
            <v>-</v>
          </cell>
          <cell r="AV30" t="str">
            <v>-</v>
          </cell>
          <cell r="AW30" t="str">
            <v>-</v>
          </cell>
          <cell r="AX30" t="str">
            <v>-</v>
          </cell>
          <cell r="AY30" t="str">
            <v>No</v>
          </cell>
          <cell r="AZ30" t="str">
            <v>-</v>
          </cell>
          <cell r="BA30" t="str">
            <v>-</v>
          </cell>
          <cell r="BB30" t="str">
            <v>-</v>
          </cell>
          <cell r="BC30" t="str">
            <v>-</v>
          </cell>
          <cell r="BD30" t="str">
            <v>-</v>
          </cell>
          <cell r="BE30" t="str">
            <v>-</v>
          </cell>
          <cell r="BF30" t="str">
            <v>-</v>
          </cell>
          <cell r="BG30" t="str">
            <v>-</v>
          </cell>
          <cell r="BH30" t="str">
            <v>-</v>
          </cell>
          <cell r="BI30" t="str">
            <v>-</v>
          </cell>
          <cell r="BJ30" t="str">
            <v>Propio</v>
          </cell>
          <cell r="BO30">
            <v>90243.26</v>
          </cell>
          <cell r="BP30" t="str">
            <v>-</v>
          </cell>
          <cell r="BQ30" t="str">
            <v>-</v>
          </cell>
          <cell r="BR30" t="str">
            <v>-</v>
          </cell>
          <cell r="BS30" t="str">
            <v>-</v>
          </cell>
          <cell r="BT30" t="str">
            <v>-</v>
          </cell>
          <cell r="BU30" t="str">
            <v>-</v>
          </cell>
          <cell r="BV30" t="str">
            <v>-</v>
          </cell>
          <cell r="BW30" t="str">
            <v>-</v>
          </cell>
          <cell r="BX30" t="str">
            <v>-</v>
          </cell>
          <cell r="BY30" t="str">
            <v>-</v>
          </cell>
          <cell r="BZ30" t="str">
            <v>-</v>
          </cell>
          <cell r="CA30" t="str">
            <v>-</v>
          </cell>
          <cell r="CB30" t="str">
            <v>-</v>
          </cell>
          <cell r="CC30" t="str">
            <v>Miércoles</v>
          </cell>
          <cell r="CD30" t="str">
            <v>9104</v>
          </cell>
          <cell r="CE30" t="str">
            <v>4</v>
          </cell>
          <cell r="CF30" t="str">
            <v>Rojo</v>
          </cell>
          <cell r="CG30" t="str">
            <v>3er Sábado</v>
          </cell>
          <cell r="CH30" t="str">
            <v>Mzo y Abr</v>
          </cell>
          <cell r="CI30" t="str">
            <v>Sep y Oct</v>
          </cell>
          <cell r="CJ30" t="str">
            <v>-</v>
          </cell>
          <cell r="CK30" t="str">
            <v>-</v>
          </cell>
          <cell r="CL30" t="str">
            <v>101 - MAGNA</v>
          </cell>
          <cell r="CM30" t="str">
            <v>02051</v>
          </cell>
          <cell r="CP30" t="str">
            <v>-</v>
          </cell>
        </row>
        <row r="31">
          <cell r="A31" t="str">
            <v>02060</v>
          </cell>
          <cell r="B31" t="str">
            <v>YXN6636</v>
          </cell>
          <cell r="C31" t="str">
            <v>Mérida</v>
          </cell>
          <cell r="D31" t="str">
            <v>No aplica</v>
          </cell>
          <cell r="E31" t="str">
            <v>Tsuru</v>
          </cell>
          <cell r="F31" t="str">
            <v>Automóvil</v>
          </cell>
          <cell r="G31" t="str">
            <v>Nissan</v>
          </cell>
          <cell r="H31" t="str">
            <v>Tsuru GS II 4 Puertas C/A.A. STD</v>
          </cell>
          <cell r="I31" t="str">
            <v>3N1EB31S52K428078</v>
          </cell>
          <cell r="J31" t="str">
            <v>GA16846293R</v>
          </cell>
          <cell r="K31" t="str">
            <v>Magna</v>
          </cell>
          <cell r="L31">
            <v>4</v>
          </cell>
          <cell r="M31" t="str">
            <v>-</v>
          </cell>
          <cell r="N31">
            <v>2002</v>
          </cell>
          <cell r="O31" t="str">
            <v>Mérida</v>
          </cell>
          <cell r="P31" t="str">
            <v>Yucatán</v>
          </cell>
          <cell r="Q31" t="str">
            <v>Sureste</v>
          </cell>
          <cell r="R31" t="str">
            <v>Baja</v>
          </cell>
          <cell r="S31" t="str">
            <v>Devolución Salvamentos</v>
          </cell>
          <cell r="T31" t="str">
            <v>GNP</v>
          </cell>
          <cell r="U31" t="str">
            <v>Grupo Nacional Provincial, S.A.B.</v>
          </cell>
          <cell r="V31" t="str">
            <v>Asesor de Servicio</v>
          </cell>
          <cell r="W31" t="str">
            <v>-</v>
          </cell>
          <cell r="X31" t="str">
            <v>-</v>
          </cell>
          <cell r="Y31" t="str">
            <v>Asignado</v>
          </cell>
          <cell r="Z31" t="str">
            <v>-</v>
          </cell>
          <cell r="AA31" t="str">
            <v>-</v>
          </cell>
          <cell r="AB31" t="str">
            <v>-</v>
          </cell>
          <cell r="AC31" t="str">
            <v>-</v>
          </cell>
          <cell r="AD31" t="str">
            <v>-</v>
          </cell>
          <cell r="AE31" t="str">
            <v>-</v>
          </cell>
          <cell r="AF31" t="str">
            <v>-</v>
          </cell>
          <cell r="AG31" t="str">
            <v>-</v>
          </cell>
          <cell r="AH31" t="str">
            <v>-</v>
          </cell>
          <cell r="AI31" t="str">
            <v>C6705</v>
          </cell>
          <cell r="AJ31" t="str">
            <v>Ramirez Granados Arturo</v>
          </cell>
          <cell r="AK31" t="str">
            <v>-</v>
          </cell>
          <cell r="AL31" t="str">
            <v>-</v>
          </cell>
          <cell r="AM31" t="str">
            <v>-</v>
          </cell>
          <cell r="AN31">
            <v>0</v>
          </cell>
          <cell r="AO31" t="str">
            <v>-</v>
          </cell>
          <cell r="AQ31" t="str">
            <v>-</v>
          </cell>
          <cell r="AR31" t="str">
            <v>-</v>
          </cell>
          <cell r="AS31" t="str">
            <v>-</v>
          </cell>
          <cell r="AT31" t="str">
            <v>-</v>
          </cell>
          <cell r="AU31" t="str">
            <v>-</v>
          </cell>
          <cell r="AV31" t="str">
            <v>-</v>
          </cell>
          <cell r="AW31" t="str">
            <v>-</v>
          </cell>
          <cell r="AX31" t="str">
            <v>-</v>
          </cell>
          <cell r="AY31" t="str">
            <v>No</v>
          </cell>
          <cell r="AZ31" t="str">
            <v>-</v>
          </cell>
          <cell r="BA31" t="str">
            <v>-</v>
          </cell>
          <cell r="BB31" t="str">
            <v>-</v>
          </cell>
          <cell r="BC31" t="str">
            <v>-</v>
          </cell>
          <cell r="BD31" t="str">
            <v>-</v>
          </cell>
          <cell r="BE31" t="str">
            <v>-</v>
          </cell>
          <cell r="BF31" t="str">
            <v>-</v>
          </cell>
          <cell r="BG31" t="str">
            <v>-</v>
          </cell>
          <cell r="BH31" t="str">
            <v>-</v>
          </cell>
          <cell r="BI31" t="str">
            <v>-</v>
          </cell>
          <cell r="BJ31" t="str">
            <v>Propio</v>
          </cell>
          <cell r="BK31" t="str">
            <v>16536</v>
          </cell>
          <cell r="BL31" t="str">
            <v xml:space="preserve">AUTOMOTRIZ SANJE S.A. DE C.V. </v>
          </cell>
          <cell r="BO31">
            <v>90243.26</v>
          </cell>
          <cell r="BP31" t="str">
            <v>-</v>
          </cell>
          <cell r="BQ31" t="str">
            <v>-</v>
          </cell>
          <cell r="BR31" t="str">
            <v>-</v>
          </cell>
          <cell r="BS31" t="str">
            <v>-</v>
          </cell>
          <cell r="BT31" t="str">
            <v>-</v>
          </cell>
          <cell r="BU31" t="str">
            <v>-</v>
          </cell>
          <cell r="BV31" t="str">
            <v>-</v>
          </cell>
          <cell r="BW31" t="str">
            <v>-</v>
          </cell>
          <cell r="BX31" t="str">
            <v>-</v>
          </cell>
          <cell r="BY31" t="str">
            <v>-</v>
          </cell>
          <cell r="BZ31" t="str">
            <v>-</v>
          </cell>
          <cell r="CA31" t="str">
            <v>-</v>
          </cell>
          <cell r="CB31" t="str">
            <v>-</v>
          </cell>
          <cell r="CC31" t="str">
            <v>Lunes</v>
          </cell>
          <cell r="CD31" t="str">
            <v>6636</v>
          </cell>
          <cell r="CE31" t="str">
            <v>6</v>
          </cell>
          <cell r="CF31" t="str">
            <v>Amarillo</v>
          </cell>
          <cell r="CG31" t="str">
            <v>1er Sábado</v>
          </cell>
          <cell r="CH31" t="str">
            <v>Ene y Feb</v>
          </cell>
          <cell r="CI31" t="str">
            <v>Jul y Ago</v>
          </cell>
          <cell r="CJ31" t="str">
            <v>-</v>
          </cell>
          <cell r="CK31" t="str">
            <v>-</v>
          </cell>
          <cell r="CL31" t="str">
            <v>101 - MAGNA</v>
          </cell>
          <cell r="CM31" t="str">
            <v>02060</v>
          </cell>
          <cell r="CP31" t="str">
            <v>-</v>
          </cell>
        </row>
        <row r="32">
          <cell r="A32" t="str">
            <v>03005</v>
          </cell>
          <cell r="B32" t="str">
            <v>688SVL</v>
          </cell>
          <cell r="C32" t="str">
            <v>Distrito Federal</v>
          </cell>
          <cell r="D32" t="str">
            <v>No aplica</v>
          </cell>
          <cell r="E32" t="str">
            <v>Chevy</v>
          </cell>
          <cell r="F32" t="str">
            <v>Automóvil</v>
          </cell>
          <cell r="G32" t="str">
            <v>Chevrolet</v>
          </cell>
          <cell r="H32" t="str">
            <v>Chevy 3 Puertas C/AA Paquete H</v>
          </cell>
          <cell r="I32" t="str">
            <v>KMHAG51G43U333030</v>
          </cell>
          <cell r="J32" t="str">
            <v>Hecho en Corea</v>
          </cell>
          <cell r="K32" t="str">
            <v>Magna</v>
          </cell>
          <cell r="L32">
            <v>4</v>
          </cell>
          <cell r="M32">
            <v>46</v>
          </cell>
          <cell r="N32">
            <v>2003</v>
          </cell>
          <cell r="O32" t="str">
            <v>Ciudad de México</v>
          </cell>
          <cell r="P32" t="str">
            <v>Ciudad de México</v>
          </cell>
          <cell r="Q32" t="str">
            <v>Zona Metropolitana</v>
          </cell>
          <cell r="R32" t="str">
            <v>Baja</v>
          </cell>
          <cell r="S32" t="str">
            <v>Devolución Salvamentos</v>
          </cell>
          <cell r="T32" t="str">
            <v>GNP</v>
          </cell>
          <cell r="U32" t="str">
            <v>Grupo Nacional Provincial, S.A.B.</v>
          </cell>
          <cell r="V32" t="str">
            <v>Pool Administrativo</v>
          </cell>
          <cell r="W32" t="str">
            <v>Pool Administrativo</v>
          </cell>
          <cell r="X32" t="str">
            <v>Plaza GNP</v>
          </cell>
          <cell r="Y32" t="str">
            <v>Pool</v>
          </cell>
          <cell r="Z32" t="str">
            <v>N38132</v>
          </cell>
          <cell r="AA32" t="str">
            <v>-</v>
          </cell>
          <cell r="AB32" t="str">
            <v>-</v>
          </cell>
          <cell r="AC32" t="str">
            <v>-</v>
          </cell>
          <cell r="AD32" t="str">
            <v>-</v>
          </cell>
          <cell r="AE32" t="str">
            <v>-</v>
          </cell>
          <cell r="AF32" t="str">
            <v>-</v>
          </cell>
          <cell r="AG32" t="str">
            <v>-</v>
          </cell>
          <cell r="AH32" t="str">
            <v>-</v>
          </cell>
          <cell r="AI32" t="str">
            <v>C6705</v>
          </cell>
          <cell r="AJ32" t="str">
            <v>Ramirez Granados Arturo</v>
          </cell>
          <cell r="AK32" t="str">
            <v>-</v>
          </cell>
          <cell r="AL32" t="str">
            <v>-</v>
          </cell>
          <cell r="AM32" t="str">
            <v>-</v>
          </cell>
          <cell r="AN32">
            <v>0</v>
          </cell>
          <cell r="AO32" t="str">
            <v>-</v>
          </cell>
          <cell r="AQ32">
            <v>5545001393</v>
          </cell>
          <cell r="AR32" t="str">
            <v>-</v>
          </cell>
          <cell r="AS32" t="str">
            <v>-</v>
          </cell>
          <cell r="AT32" t="str">
            <v>-</v>
          </cell>
          <cell r="AU32" t="str">
            <v>-</v>
          </cell>
          <cell r="AV32" t="str">
            <v>-</v>
          </cell>
          <cell r="AW32" t="str">
            <v>-</v>
          </cell>
          <cell r="AX32" t="str">
            <v>-</v>
          </cell>
          <cell r="AY32" t="str">
            <v>No</v>
          </cell>
          <cell r="AZ32" t="str">
            <v>-</v>
          </cell>
          <cell r="BA32" t="str">
            <v>-</v>
          </cell>
          <cell r="BB32" t="str">
            <v>-</v>
          </cell>
          <cell r="BC32" t="str">
            <v>-</v>
          </cell>
          <cell r="BD32" t="str">
            <v>-</v>
          </cell>
          <cell r="BE32" t="str">
            <v>-</v>
          </cell>
          <cell r="BF32" t="str">
            <v>-</v>
          </cell>
          <cell r="BG32" t="str">
            <v>-</v>
          </cell>
          <cell r="BH32" t="str">
            <v>-</v>
          </cell>
          <cell r="BI32" t="str">
            <v>-</v>
          </cell>
          <cell r="BJ32" t="str">
            <v>Propio</v>
          </cell>
          <cell r="BK32" t="str">
            <v>16728</v>
          </cell>
          <cell r="BL32" t="str">
            <v>AUTOMOTORES DE MEXICO S.A. DE C.V.</v>
          </cell>
          <cell r="BO32">
            <v>51764.35</v>
          </cell>
          <cell r="BP32" t="str">
            <v>-</v>
          </cell>
          <cell r="BQ32" t="str">
            <v>-</v>
          </cell>
          <cell r="BR32" t="str">
            <v>-</v>
          </cell>
          <cell r="BS32" t="str">
            <v>-</v>
          </cell>
          <cell r="BT32" t="str">
            <v>-</v>
          </cell>
          <cell r="BU32" t="str">
            <v>-</v>
          </cell>
          <cell r="BV32" t="str">
            <v>-</v>
          </cell>
          <cell r="BW32" t="str">
            <v>-</v>
          </cell>
          <cell r="BX32" t="str">
            <v>-</v>
          </cell>
          <cell r="BY32" t="str">
            <v>-</v>
          </cell>
          <cell r="BZ32" t="str">
            <v>-</v>
          </cell>
          <cell r="CA32" t="str">
            <v>-</v>
          </cell>
          <cell r="CB32" t="str">
            <v>-</v>
          </cell>
          <cell r="CC32" t="str">
            <v>Martes</v>
          </cell>
          <cell r="CD32" t="str">
            <v>688</v>
          </cell>
          <cell r="CE32" t="str">
            <v>8</v>
          </cell>
          <cell r="CF32" t="str">
            <v>Rosa</v>
          </cell>
          <cell r="CG32" t="str">
            <v>2o Sábado</v>
          </cell>
          <cell r="CH32" t="str">
            <v>Feb y Mzo</v>
          </cell>
          <cell r="CI32" t="str">
            <v>Ago y Sep</v>
          </cell>
          <cell r="CJ32" t="str">
            <v>-</v>
          </cell>
          <cell r="CK32">
            <v>92</v>
          </cell>
          <cell r="CL32" t="str">
            <v>101 - MAGNA</v>
          </cell>
          <cell r="CM32" t="str">
            <v>03005</v>
          </cell>
          <cell r="CP32" t="str">
            <v>-</v>
          </cell>
        </row>
        <row r="33">
          <cell r="A33" t="str">
            <v>03010</v>
          </cell>
          <cell r="B33" t="str">
            <v>694SVL</v>
          </cell>
          <cell r="C33" t="str">
            <v>Distrito Federal</v>
          </cell>
          <cell r="D33" t="str">
            <v>No aplica</v>
          </cell>
          <cell r="E33" t="str">
            <v>Atos</v>
          </cell>
          <cell r="F33" t="str">
            <v>Automóvil</v>
          </cell>
          <cell r="G33" t="str">
            <v>Dodge</v>
          </cell>
          <cell r="H33" t="str">
            <v>Atos Básico</v>
          </cell>
          <cell r="I33" t="str">
            <v>KMHAG51G33U331107</v>
          </cell>
          <cell r="J33" t="str">
            <v>Hecho en Corea</v>
          </cell>
          <cell r="K33" t="str">
            <v>Magna</v>
          </cell>
          <cell r="L33">
            <v>4</v>
          </cell>
          <cell r="M33" t="str">
            <v>-</v>
          </cell>
          <cell r="N33">
            <v>2003</v>
          </cell>
          <cell r="O33" t="str">
            <v>Ciudad de México</v>
          </cell>
          <cell r="P33" t="str">
            <v>Ciudad de México</v>
          </cell>
          <cell r="Q33" t="str">
            <v>Zona Metropolitana</v>
          </cell>
          <cell r="R33" t="str">
            <v>Baja</v>
          </cell>
          <cell r="S33" t="str">
            <v>Devolución Salvamentos</v>
          </cell>
          <cell r="T33" t="str">
            <v>GNP</v>
          </cell>
          <cell r="U33" t="str">
            <v>Grupo Nacional Provincial, S.A.B.</v>
          </cell>
          <cell r="V33" t="str">
            <v>Asesor de Servicio</v>
          </cell>
          <cell r="W33" t="str">
            <v>-</v>
          </cell>
          <cell r="X33" t="str">
            <v>-</v>
          </cell>
          <cell r="Y33" t="str">
            <v>Asignado</v>
          </cell>
          <cell r="Z33" t="str">
            <v>-</v>
          </cell>
          <cell r="AA33" t="str">
            <v>-</v>
          </cell>
          <cell r="AB33" t="str">
            <v>-</v>
          </cell>
          <cell r="AC33" t="str">
            <v>-</v>
          </cell>
          <cell r="AD33" t="str">
            <v>-</v>
          </cell>
          <cell r="AE33" t="str">
            <v>-</v>
          </cell>
          <cell r="AF33" t="str">
            <v>-</v>
          </cell>
          <cell r="AG33" t="str">
            <v>-</v>
          </cell>
          <cell r="AH33" t="str">
            <v>-</v>
          </cell>
          <cell r="AI33" t="str">
            <v>C6705</v>
          </cell>
          <cell r="AJ33" t="str">
            <v>Ramirez Granados Arturo</v>
          </cell>
          <cell r="AK33" t="str">
            <v>-</v>
          </cell>
          <cell r="AL33" t="str">
            <v>-</v>
          </cell>
          <cell r="AM33" t="str">
            <v>-</v>
          </cell>
          <cell r="AN33">
            <v>0</v>
          </cell>
          <cell r="AO33" t="str">
            <v>-</v>
          </cell>
          <cell r="AQ33" t="str">
            <v>-</v>
          </cell>
          <cell r="AR33" t="str">
            <v>-</v>
          </cell>
          <cell r="AS33" t="str">
            <v>-</v>
          </cell>
          <cell r="AT33" t="str">
            <v>-</v>
          </cell>
          <cell r="AU33" t="str">
            <v>-</v>
          </cell>
          <cell r="AV33" t="str">
            <v>-</v>
          </cell>
          <cell r="AW33" t="str">
            <v>-</v>
          </cell>
          <cell r="AX33" t="str">
            <v>-</v>
          </cell>
          <cell r="AY33" t="str">
            <v>No</v>
          </cell>
          <cell r="AZ33" t="str">
            <v>-</v>
          </cell>
          <cell r="BA33" t="str">
            <v>-</v>
          </cell>
          <cell r="BB33" t="str">
            <v>-</v>
          </cell>
          <cell r="BC33" t="str">
            <v>-</v>
          </cell>
          <cell r="BD33" t="str">
            <v>-</v>
          </cell>
          <cell r="BE33" t="str">
            <v>-</v>
          </cell>
          <cell r="BF33" t="str">
            <v>-</v>
          </cell>
          <cell r="BG33" t="str">
            <v>-</v>
          </cell>
          <cell r="BH33" t="str">
            <v>-</v>
          </cell>
          <cell r="BI33" t="str">
            <v>-</v>
          </cell>
          <cell r="BJ33" t="str">
            <v>Propio</v>
          </cell>
          <cell r="BO33">
            <v>51764.35</v>
          </cell>
          <cell r="BP33" t="str">
            <v>-</v>
          </cell>
          <cell r="BQ33" t="str">
            <v>-</v>
          </cell>
          <cell r="BR33" t="str">
            <v>-</v>
          </cell>
          <cell r="BS33" t="str">
            <v>-</v>
          </cell>
          <cell r="BT33" t="str">
            <v>-</v>
          </cell>
          <cell r="BU33" t="str">
            <v>-</v>
          </cell>
          <cell r="BV33" t="str">
            <v>-</v>
          </cell>
          <cell r="BW33" t="str">
            <v>-</v>
          </cell>
          <cell r="BX33" t="str">
            <v>-</v>
          </cell>
          <cell r="BY33" t="str">
            <v>-</v>
          </cell>
          <cell r="BZ33" t="str">
            <v>-</v>
          </cell>
          <cell r="CA33" t="str">
            <v>-</v>
          </cell>
          <cell r="CB33" t="str">
            <v>-</v>
          </cell>
          <cell r="CC33" t="str">
            <v>Miércoles</v>
          </cell>
          <cell r="CD33" t="str">
            <v>694</v>
          </cell>
          <cell r="CE33" t="str">
            <v>4</v>
          </cell>
          <cell r="CF33" t="str">
            <v>Rojo</v>
          </cell>
          <cell r="CG33" t="str">
            <v>3er Sábado</v>
          </cell>
          <cell r="CH33" t="str">
            <v>Mzo y Abr</v>
          </cell>
          <cell r="CI33" t="str">
            <v>Sep y Oct</v>
          </cell>
          <cell r="CJ33" t="str">
            <v>-</v>
          </cell>
          <cell r="CK33" t="str">
            <v>-</v>
          </cell>
          <cell r="CL33" t="str">
            <v>101 - MAGNA</v>
          </cell>
          <cell r="CM33" t="str">
            <v>03010</v>
          </cell>
          <cell r="CP33" t="str">
            <v>-</v>
          </cell>
        </row>
        <row r="34">
          <cell r="A34" t="str">
            <v>03014</v>
          </cell>
          <cell r="B34" t="str">
            <v>368SVS</v>
          </cell>
          <cell r="C34" t="str">
            <v>Distrito Federal</v>
          </cell>
          <cell r="D34" t="str">
            <v>No aplica</v>
          </cell>
          <cell r="E34" t="str">
            <v>Chevy</v>
          </cell>
          <cell r="F34" t="str">
            <v>Automóvil</v>
          </cell>
          <cell r="G34" t="str">
            <v>Chevrolet</v>
          </cell>
          <cell r="H34" t="str">
            <v>Chevy POP S/AA 3 Puertas</v>
          </cell>
          <cell r="I34" t="str">
            <v>3G1SF21603S200629</v>
          </cell>
          <cell r="J34" t="str">
            <v>Hecho en México</v>
          </cell>
          <cell r="K34" t="str">
            <v>Magna</v>
          </cell>
          <cell r="L34">
            <v>4</v>
          </cell>
          <cell r="M34">
            <v>46</v>
          </cell>
          <cell r="N34">
            <v>2003</v>
          </cell>
          <cell r="O34" t="str">
            <v>Ciudad de México</v>
          </cell>
          <cell r="P34" t="str">
            <v>Ciudad de México</v>
          </cell>
          <cell r="Q34" t="str">
            <v>Zona Metropolitana</v>
          </cell>
          <cell r="R34" t="str">
            <v>Baja</v>
          </cell>
          <cell r="S34" t="str">
            <v>Devolución Salvamentos</v>
          </cell>
          <cell r="T34" t="str">
            <v>GNP</v>
          </cell>
          <cell r="U34" t="str">
            <v>Grupo Nacional Provincial, S.A.B.</v>
          </cell>
          <cell r="V34" t="str">
            <v>Asesor de Servicio</v>
          </cell>
          <cell r="W34" t="str">
            <v>-</v>
          </cell>
          <cell r="X34" t="str">
            <v>-</v>
          </cell>
          <cell r="Y34" t="str">
            <v>Asignado</v>
          </cell>
          <cell r="Z34" t="str">
            <v>N87249</v>
          </cell>
          <cell r="AA34" t="str">
            <v>-</v>
          </cell>
          <cell r="AB34" t="str">
            <v>-</v>
          </cell>
          <cell r="AC34" t="str">
            <v>-</v>
          </cell>
          <cell r="AD34" t="str">
            <v>-</v>
          </cell>
          <cell r="AE34" t="str">
            <v>-</v>
          </cell>
          <cell r="AF34" t="str">
            <v>-</v>
          </cell>
          <cell r="AG34" t="str">
            <v>-</v>
          </cell>
          <cell r="AH34" t="str">
            <v>-</v>
          </cell>
          <cell r="AI34" t="str">
            <v>C6705</v>
          </cell>
          <cell r="AJ34" t="str">
            <v>Ramirez Granados Arturo</v>
          </cell>
          <cell r="AK34" t="str">
            <v>-</v>
          </cell>
          <cell r="AL34" t="str">
            <v>-</v>
          </cell>
          <cell r="AM34" t="str">
            <v>-</v>
          </cell>
          <cell r="AN34" t="str">
            <v>victor.nava@gnp.com.mx</v>
          </cell>
          <cell r="AO34" t="str">
            <v>-</v>
          </cell>
          <cell r="AP34" t="str">
            <v>victor.nava@gnp.com.mx</v>
          </cell>
          <cell r="AQ34" t="str">
            <v>-</v>
          </cell>
          <cell r="AR34" t="str">
            <v>-</v>
          </cell>
          <cell r="AS34" t="str">
            <v>-</v>
          </cell>
          <cell r="AT34" t="str">
            <v>-</v>
          </cell>
          <cell r="AU34" t="str">
            <v>-</v>
          </cell>
          <cell r="AV34" t="str">
            <v>-</v>
          </cell>
          <cell r="AW34" t="str">
            <v>-</v>
          </cell>
          <cell r="AX34" t="str">
            <v>-</v>
          </cell>
          <cell r="AY34" t="str">
            <v>No</v>
          </cell>
          <cell r="AZ34" t="str">
            <v>-</v>
          </cell>
          <cell r="BA34" t="str">
            <v>-</v>
          </cell>
          <cell r="BB34" t="str">
            <v>-</v>
          </cell>
          <cell r="BC34" t="str">
            <v>-</v>
          </cell>
          <cell r="BD34" t="str">
            <v>-</v>
          </cell>
          <cell r="BE34" t="str">
            <v>-</v>
          </cell>
          <cell r="BF34" t="str">
            <v>-</v>
          </cell>
          <cell r="BG34" t="str">
            <v>-</v>
          </cell>
          <cell r="BH34" t="str">
            <v>-</v>
          </cell>
          <cell r="BI34" t="str">
            <v>-</v>
          </cell>
          <cell r="BJ34" t="str">
            <v>Propio</v>
          </cell>
          <cell r="BK34" t="str">
            <v>AM 02210</v>
          </cell>
          <cell r="BL34" t="str">
            <v xml:space="preserve">AMERICAS MOTORS S.A. DE C.V. </v>
          </cell>
          <cell r="BO34">
            <v>60466.96</v>
          </cell>
          <cell r="BP34" t="str">
            <v>-</v>
          </cell>
          <cell r="BQ34" t="str">
            <v>-</v>
          </cell>
          <cell r="BR34" t="str">
            <v>-</v>
          </cell>
          <cell r="BS34" t="str">
            <v>-</v>
          </cell>
          <cell r="BT34" t="str">
            <v>-</v>
          </cell>
          <cell r="BU34" t="str">
            <v>-</v>
          </cell>
          <cell r="BV34" t="str">
            <v>-</v>
          </cell>
          <cell r="BW34" t="str">
            <v>-</v>
          </cell>
          <cell r="BX34" t="str">
            <v>-</v>
          </cell>
          <cell r="BY34" t="str">
            <v>-</v>
          </cell>
          <cell r="BZ34" t="str">
            <v>-</v>
          </cell>
          <cell r="CA34" t="str">
            <v>-</v>
          </cell>
          <cell r="CB34" t="str">
            <v>-</v>
          </cell>
          <cell r="CC34" t="str">
            <v>Martes</v>
          </cell>
          <cell r="CD34" t="str">
            <v>368</v>
          </cell>
          <cell r="CE34" t="str">
            <v>8</v>
          </cell>
          <cell r="CF34" t="str">
            <v>Rosa</v>
          </cell>
          <cell r="CG34" t="str">
            <v>2o Sábado</v>
          </cell>
          <cell r="CH34" t="str">
            <v>Feb y Mzo</v>
          </cell>
          <cell r="CI34" t="str">
            <v>Ago y Sep</v>
          </cell>
          <cell r="CJ34" t="str">
            <v>-</v>
          </cell>
          <cell r="CK34">
            <v>92</v>
          </cell>
          <cell r="CL34" t="str">
            <v>101 - MAGNA</v>
          </cell>
          <cell r="CM34" t="str">
            <v>03014</v>
          </cell>
          <cell r="CP34" t="str">
            <v>-</v>
          </cell>
        </row>
        <row r="35">
          <cell r="A35" t="str">
            <v>04013</v>
          </cell>
          <cell r="B35" t="str">
            <v>225SJA</v>
          </cell>
          <cell r="C35" t="str">
            <v>Distrito Federal</v>
          </cell>
          <cell r="D35" t="str">
            <v>No aplica</v>
          </cell>
          <cell r="E35" t="str">
            <v>Chevy</v>
          </cell>
          <cell r="F35" t="str">
            <v>Automóvil</v>
          </cell>
          <cell r="G35" t="str">
            <v>Chevrolet</v>
          </cell>
          <cell r="H35" t="str">
            <v>Chevy C2 S/AA 3 Puertas</v>
          </cell>
          <cell r="I35" t="str">
            <v>3G1SF21664S193283</v>
          </cell>
          <cell r="J35" t="str">
            <v xml:space="preserve">Hecho en México      </v>
          </cell>
          <cell r="K35" t="str">
            <v>Magna</v>
          </cell>
          <cell r="L35">
            <v>4</v>
          </cell>
          <cell r="M35">
            <v>46</v>
          </cell>
          <cell r="N35">
            <v>2004</v>
          </cell>
          <cell r="O35" t="str">
            <v>Ciudad de México</v>
          </cell>
          <cell r="P35" t="str">
            <v>Ciudad de México</v>
          </cell>
          <cell r="Q35" t="str">
            <v>Zona Metropolitana</v>
          </cell>
          <cell r="R35" t="str">
            <v>Baja</v>
          </cell>
          <cell r="S35" t="str">
            <v>Devolución Valmex</v>
          </cell>
          <cell r="T35" t="str">
            <v>GNP</v>
          </cell>
          <cell r="U35" t="str">
            <v>Grupo Nacional Provincial, S.A.B.</v>
          </cell>
          <cell r="V35" t="str">
            <v>Asesor de Servicio</v>
          </cell>
          <cell r="W35" t="str">
            <v>-</v>
          </cell>
          <cell r="X35" t="str">
            <v>-</v>
          </cell>
          <cell r="Y35" t="str">
            <v>Asignado</v>
          </cell>
          <cell r="Z35" t="str">
            <v>N87249</v>
          </cell>
          <cell r="AA35" t="str">
            <v>-</v>
          </cell>
          <cell r="AB35" t="str">
            <v>-</v>
          </cell>
          <cell r="AC35" t="str">
            <v>-</v>
          </cell>
          <cell r="AD35" t="str">
            <v>-</v>
          </cell>
          <cell r="AE35" t="str">
            <v>-</v>
          </cell>
          <cell r="AF35" t="str">
            <v>-</v>
          </cell>
          <cell r="AG35" t="str">
            <v>-</v>
          </cell>
          <cell r="AH35" t="str">
            <v>-</v>
          </cell>
          <cell r="AI35" t="str">
            <v>C6705</v>
          </cell>
          <cell r="AJ35" t="str">
            <v>Ramirez Granados Arturo</v>
          </cell>
          <cell r="AK35" t="str">
            <v>-</v>
          </cell>
          <cell r="AL35" t="str">
            <v>-</v>
          </cell>
          <cell r="AM35" t="str">
            <v>-</v>
          </cell>
          <cell r="AN35" t="str">
            <v>victor.nava@gnp.com.mx</v>
          </cell>
          <cell r="AO35" t="str">
            <v>-</v>
          </cell>
          <cell r="AP35" t="str">
            <v>victor.nava@gnp.com.mx</v>
          </cell>
          <cell r="AQ35" t="str">
            <v>-</v>
          </cell>
          <cell r="AR35" t="str">
            <v>-</v>
          </cell>
          <cell r="AS35" t="str">
            <v>-</v>
          </cell>
          <cell r="AT35" t="str">
            <v>-</v>
          </cell>
          <cell r="AU35" t="str">
            <v>-</v>
          </cell>
          <cell r="AV35" t="str">
            <v>-</v>
          </cell>
          <cell r="AW35" t="str">
            <v>-</v>
          </cell>
          <cell r="AX35" t="str">
            <v>-</v>
          </cell>
          <cell r="AY35" t="str">
            <v>No</v>
          </cell>
          <cell r="AZ35" t="str">
            <v>-</v>
          </cell>
          <cell r="BA35" t="str">
            <v>-</v>
          </cell>
          <cell r="BB35" t="str">
            <v>-</v>
          </cell>
          <cell r="BC35" t="str">
            <v>-</v>
          </cell>
          <cell r="BD35" t="str">
            <v>-</v>
          </cell>
          <cell r="BE35" t="str">
            <v>-</v>
          </cell>
          <cell r="BF35" t="str">
            <v>-</v>
          </cell>
          <cell r="BG35" t="str">
            <v>-</v>
          </cell>
          <cell r="BH35" t="str">
            <v>-</v>
          </cell>
          <cell r="BI35" t="str">
            <v>-</v>
          </cell>
          <cell r="BJ35" t="str">
            <v>Arrendado</v>
          </cell>
          <cell r="BK35" t="str">
            <v>ZA 26956</v>
          </cell>
          <cell r="BL35" t="str">
            <v xml:space="preserve">FAME ZAMORA S.A. DE C.V. </v>
          </cell>
          <cell r="BO35">
            <v>60000</v>
          </cell>
          <cell r="BP35" t="str">
            <v>-</v>
          </cell>
          <cell r="BQ35" t="str">
            <v>-</v>
          </cell>
          <cell r="BR35" t="str">
            <v>-</v>
          </cell>
          <cell r="BS35" t="str">
            <v>-</v>
          </cell>
          <cell r="BT35" t="str">
            <v>-</v>
          </cell>
          <cell r="BU35" t="str">
            <v>-</v>
          </cell>
          <cell r="BV35" t="str">
            <v>-</v>
          </cell>
          <cell r="BW35" t="str">
            <v>-</v>
          </cell>
          <cell r="BX35" t="str">
            <v>-</v>
          </cell>
          <cell r="BY35" t="str">
            <v>-</v>
          </cell>
          <cell r="BZ35" t="str">
            <v>-</v>
          </cell>
          <cell r="CA35" t="str">
            <v>-</v>
          </cell>
          <cell r="CB35" t="str">
            <v>-</v>
          </cell>
          <cell r="CC35" t="str">
            <v>Lunes</v>
          </cell>
          <cell r="CD35" t="str">
            <v>225</v>
          </cell>
          <cell r="CE35" t="str">
            <v>5</v>
          </cell>
          <cell r="CF35" t="str">
            <v>Amarillo</v>
          </cell>
          <cell r="CG35" t="str">
            <v>1er Sábado</v>
          </cell>
          <cell r="CH35" t="str">
            <v>Ene y Feb</v>
          </cell>
          <cell r="CI35" t="str">
            <v>Jul y Ago</v>
          </cell>
          <cell r="CJ35" t="str">
            <v>-</v>
          </cell>
          <cell r="CK35">
            <v>92</v>
          </cell>
          <cell r="CL35" t="str">
            <v>101 - MAGNA</v>
          </cell>
          <cell r="CM35" t="str">
            <v>04013</v>
          </cell>
          <cell r="CP35" t="str">
            <v>-</v>
          </cell>
        </row>
        <row r="36">
          <cell r="A36" t="str">
            <v>04020</v>
          </cell>
          <cell r="B36" t="str">
            <v>233SJA</v>
          </cell>
          <cell r="C36" t="str">
            <v>Distrito Federal</v>
          </cell>
          <cell r="D36" t="str">
            <v>No aplica</v>
          </cell>
          <cell r="E36" t="str">
            <v>Chevy</v>
          </cell>
          <cell r="F36" t="str">
            <v>Automóvil</v>
          </cell>
          <cell r="G36" t="str">
            <v>Chevrolet</v>
          </cell>
          <cell r="H36" t="str">
            <v>Chevy C2 S/AA 3 Puertas</v>
          </cell>
          <cell r="I36" t="str">
            <v>3G1SF21694S188188</v>
          </cell>
          <cell r="J36" t="str">
            <v>Hecho en México</v>
          </cell>
          <cell r="K36" t="str">
            <v>Magna</v>
          </cell>
          <cell r="L36">
            <v>4</v>
          </cell>
          <cell r="M36">
            <v>46</v>
          </cell>
          <cell r="N36">
            <v>2004</v>
          </cell>
          <cell r="O36" t="str">
            <v>Ciudad de México</v>
          </cell>
          <cell r="P36" t="str">
            <v>Ciudad de México</v>
          </cell>
          <cell r="Q36" t="str">
            <v>Zona Metropolitana</v>
          </cell>
          <cell r="R36" t="str">
            <v>Baja</v>
          </cell>
          <cell r="S36" t="str">
            <v>Devolución Valmex</v>
          </cell>
          <cell r="T36" t="str">
            <v>GNP</v>
          </cell>
          <cell r="U36" t="str">
            <v>Grupo Nacional Provincial, S.A.B.</v>
          </cell>
          <cell r="V36" t="str">
            <v>Supervisor Ajustes</v>
          </cell>
          <cell r="W36" t="str">
            <v>006</v>
          </cell>
          <cell r="X36" t="str">
            <v>-</v>
          </cell>
          <cell r="Y36" t="str">
            <v>Asignado</v>
          </cell>
          <cell r="Z36" t="str">
            <v>N58424</v>
          </cell>
          <cell r="AA36" t="str">
            <v>Benitez Baltazar Mauro</v>
          </cell>
          <cell r="AB36" t="str">
            <v>Grupo Nacional Provincial, S.A.B.</v>
          </cell>
          <cell r="AC36" t="str">
            <v>BEBM600311MX2</v>
          </cell>
          <cell r="AD36" t="str">
            <v>Gerente</v>
          </cell>
          <cell r="AE36" t="str">
            <v>Gerencia Ajustes (CDMX)</v>
          </cell>
          <cell r="AF36" t="str">
            <v>Unidad Operativa</v>
          </cell>
          <cell r="AG36" t="str">
            <v>Dirección Servicio y Operaciones</v>
          </cell>
          <cell r="AH36" t="str">
            <v>Subdir. Siniestros CDMX y Sureste</v>
          </cell>
          <cell r="AI36" t="str">
            <v>C9208</v>
          </cell>
          <cell r="AJ36" t="str">
            <v>Lasa Estrada Antxon</v>
          </cell>
          <cell r="AK36" t="str">
            <v>Amores A1 PB</v>
          </cell>
          <cell r="AL36" t="str">
            <v>Amores</v>
          </cell>
          <cell r="AM36" t="str">
            <v>-------</v>
          </cell>
          <cell r="AN36" t="str">
            <v>mauro.benitez@gnp.com.mx</v>
          </cell>
          <cell r="AO36" t="str">
            <v>mauro.benitez@gnp.com.mx</v>
          </cell>
          <cell r="AQ36">
            <v>5535228299</v>
          </cell>
          <cell r="AR36" t="str">
            <v>-</v>
          </cell>
          <cell r="AS36" t="str">
            <v>-</v>
          </cell>
          <cell r="AT36" t="str">
            <v>-</v>
          </cell>
          <cell r="AU36" t="str">
            <v>-</v>
          </cell>
          <cell r="AV36" t="str">
            <v>-</v>
          </cell>
          <cell r="AW36" t="str">
            <v>-</v>
          </cell>
          <cell r="AX36" t="str">
            <v>-</v>
          </cell>
          <cell r="AY36" t="str">
            <v>No</v>
          </cell>
          <cell r="AZ36" t="str">
            <v>-</v>
          </cell>
          <cell r="BA36" t="str">
            <v>-</v>
          </cell>
          <cell r="BB36" t="str">
            <v>-</v>
          </cell>
          <cell r="BC36" t="str">
            <v>-</v>
          </cell>
          <cell r="BD36" t="str">
            <v>-</v>
          </cell>
          <cell r="BE36" t="str">
            <v>-</v>
          </cell>
          <cell r="BF36" t="str">
            <v>-</v>
          </cell>
          <cell r="BG36">
            <v>3</v>
          </cell>
          <cell r="BH36" t="str">
            <v>-</v>
          </cell>
          <cell r="BI36" t="str">
            <v>-</v>
          </cell>
          <cell r="BJ36" t="str">
            <v>Arrendado</v>
          </cell>
          <cell r="BK36" t="str">
            <v>ZA 26874</v>
          </cell>
          <cell r="BL36" t="str">
            <v xml:space="preserve">FAME ZAMORA S.A. DE C.V. </v>
          </cell>
          <cell r="BO36">
            <v>61165.22</v>
          </cell>
          <cell r="BP36" t="str">
            <v>-</v>
          </cell>
          <cell r="BQ36" t="str">
            <v>-</v>
          </cell>
          <cell r="BR36" t="str">
            <v>-</v>
          </cell>
          <cell r="BS36" t="str">
            <v>-</v>
          </cell>
          <cell r="BT36" t="str">
            <v>-</v>
          </cell>
          <cell r="BU36" t="str">
            <v>-</v>
          </cell>
          <cell r="BV36" t="str">
            <v>-</v>
          </cell>
          <cell r="BW36" t="str">
            <v>-</v>
          </cell>
          <cell r="BX36" t="str">
            <v>-</v>
          </cell>
          <cell r="BY36" t="str">
            <v>-</v>
          </cell>
          <cell r="BZ36" t="str">
            <v>-</v>
          </cell>
          <cell r="CA36" t="str">
            <v>-</v>
          </cell>
          <cell r="CB36" t="str">
            <v>-</v>
          </cell>
          <cell r="CC36" t="str">
            <v>Miércoles</v>
          </cell>
          <cell r="CD36" t="str">
            <v>233</v>
          </cell>
          <cell r="CE36" t="str">
            <v>3</v>
          </cell>
          <cell r="CF36" t="str">
            <v>Rojo</v>
          </cell>
          <cell r="CG36" t="str">
            <v>3er Sábado</v>
          </cell>
          <cell r="CH36" t="str">
            <v>Mzo y Abr</v>
          </cell>
          <cell r="CI36" t="str">
            <v>Sep y Oct</v>
          </cell>
          <cell r="CJ36" t="str">
            <v>-</v>
          </cell>
          <cell r="CK36">
            <v>92</v>
          </cell>
          <cell r="CL36" t="str">
            <v>101 - MAGNA</v>
          </cell>
          <cell r="CM36" t="str">
            <v>04020</v>
          </cell>
          <cell r="CP36" t="str">
            <v>-</v>
          </cell>
        </row>
        <row r="37">
          <cell r="A37" t="str">
            <v>04023</v>
          </cell>
          <cell r="B37" t="str">
            <v>236SJA</v>
          </cell>
          <cell r="C37" t="str">
            <v>Distrito Federal</v>
          </cell>
          <cell r="D37" t="str">
            <v>No aplica</v>
          </cell>
          <cell r="E37" t="str">
            <v>Chevy</v>
          </cell>
          <cell r="F37" t="str">
            <v>Automóvil</v>
          </cell>
          <cell r="G37" t="str">
            <v>Chevrolet</v>
          </cell>
          <cell r="H37" t="str">
            <v>Chevy C2 S/AA 3 Puertas</v>
          </cell>
          <cell r="I37" t="str">
            <v>3G1SF21684S188182</v>
          </cell>
          <cell r="J37" t="str">
            <v>Hecho en México</v>
          </cell>
          <cell r="K37" t="str">
            <v>Magna</v>
          </cell>
          <cell r="L37">
            <v>4</v>
          </cell>
          <cell r="M37">
            <v>46</v>
          </cell>
          <cell r="N37">
            <v>2004</v>
          </cell>
          <cell r="O37" t="str">
            <v>Ciudad de México</v>
          </cell>
          <cell r="P37" t="str">
            <v>Ciudad de México</v>
          </cell>
          <cell r="Q37" t="str">
            <v>Zona Metropolitana</v>
          </cell>
          <cell r="R37" t="str">
            <v>Baja</v>
          </cell>
          <cell r="S37" t="str">
            <v>Devolución Valmex</v>
          </cell>
          <cell r="T37" t="str">
            <v>GNP</v>
          </cell>
          <cell r="U37" t="str">
            <v>Grupo Nacional Provincial, S.A.B.</v>
          </cell>
          <cell r="V37" t="str">
            <v>Asesor de Servicio</v>
          </cell>
          <cell r="W37" t="str">
            <v>-</v>
          </cell>
          <cell r="X37" t="str">
            <v>-</v>
          </cell>
          <cell r="Y37" t="str">
            <v>Asignado</v>
          </cell>
          <cell r="Z37" t="str">
            <v>-</v>
          </cell>
          <cell r="AA37" t="str">
            <v>-</v>
          </cell>
          <cell r="AB37" t="str">
            <v>-</v>
          </cell>
          <cell r="AC37" t="str">
            <v>-</v>
          </cell>
          <cell r="AD37" t="str">
            <v>-</v>
          </cell>
          <cell r="AE37" t="str">
            <v>-</v>
          </cell>
          <cell r="AF37" t="str">
            <v>-</v>
          </cell>
          <cell r="AG37" t="str">
            <v>-</v>
          </cell>
          <cell r="AH37" t="str">
            <v>-</v>
          </cell>
          <cell r="AI37" t="str">
            <v>C6705</v>
          </cell>
          <cell r="AJ37" t="str">
            <v>Ramirez Granados Arturo</v>
          </cell>
          <cell r="AK37" t="str">
            <v>-</v>
          </cell>
          <cell r="AL37" t="str">
            <v>-</v>
          </cell>
          <cell r="AM37" t="str">
            <v>-</v>
          </cell>
          <cell r="AN37">
            <v>0</v>
          </cell>
          <cell r="AO37" t="str">
            <v>-</v>
          </cell>
          <cell r="AQ37" t="str">
            <v>-</v>
          </cell>
          <cell r="AR37" t="str">
            <v>-</v>
          </cell>
          <cell r="AS37" t="str">
            <v>-</v>
          </cell>
          <cell r="AT37" t="str">
            <v>-</v>
          </cell>
          <cell r="AU37" t="str">
            <v>-</v>
          </cell>
          <cell r="AV37" t="str">
            <v>-</v>
          </cell>
          <cell r="AW37" t="str">
            <v>-</v>
          </cell>
          <cell r="AX37" t="str">
            <v>-</v>
          </cell>
          <cell r="AY37" t="str">
            <v>No</v>
          </cell>
          <cell r="AZ37" t="str">
            <v>-</v>
          </cell>
          <cell r="BA37" t="str">
            <v>-</v>
          </cell>
          <cell r="BB37" t="str">
            <v>-</v>
          </cell>
          <cell r="BC37" t="str">
            <v>-</v>
          </cell>
          <cell r="BD37" t="str">
            <v>-</v>
          </cell>
          <cell r="BE37" t="str">
            <v>-</v>
          </cell>
          <cell r="BF37" t="str">
            <v>-</v>
          </cell>
          <cell r="BG37" t="str">
            <v>-</v>
          </cell>
          <cell r="BH37" t="str">
            <v>-</v>
          </cell>
          <cell r="BI37" t="str">
            <v>-</v>
          </cell>
          <cell r="BJ37" t="str">
            <v>Arrendado</v>
          </cell>
          <cell r="BK37" t="str">
            <v>ZA 26873</v>
          </cell>
          <cell r="BL37" t="str">
            <v xml:space="preserve">FAME ZAMORA S.A. DE C.V. </v>
          </cell>
          <cell r="BO37">
            <v>65165.22</v>
          </cell>
          <cell r="BP37" t="str">
            <v>-</v>
          </cell>
          <cell r="BQ37" t="str">
            <v>-</v>
          </cell>
          <cell r="BR37" t="str">
            <v>-</v>
          </cell>
          <cell r="BS37" t="str">
            <v>-</v>
          </cell>
          <cell r="BT37" t="str">
            <v>-</v>
          </cell>
          <cell r="BU37" t="str">
            <v>-</v>
          </cell>
          <cell r="BV37" t="str">
            <v>-</v>
          </cell>
          <cell r="BW37" t="str">
            <v>-</v>
          </cell>
          <cell r="BX37" t="str">
            <v>-</v>
          </cell>
          <cell r="BY37" t="str">
            <v>-</v>
          </cell>
          <cell r="BZ37" t="str">
            <v>-</v>
          </cell>
          <cell r="CA37" t="str">
            <v>-</v>
          </cell>
          <cell r="CB37" t="str">
            <v>-</v>
          </cell>
          <cell r="CC37" t="str">
            <v>Lunes</v>
          </cell>
          <cell r="CD37" t="str">
            <v>236</v>
          </cell>
          <cell r="CE37" t="str">
            <v>6</v>
          </cell>
          <cell r="CF37" t="str">
            <v>Amarillo</v>
          </cell>
          <cell r="CG37" t="str">
            <v>1er Sábado</v>
          </cell>
          <cell r="CH37" t="str">
            <v>Ene y Feb</v>
          </cell>
          <cell r="CI37" t="str">
            <v>Jul y Ago</v>
          </cell>
          <cell r="CJ37" t="str">
            <v>-</v>
          </cell>
          <cell r="CK37">
            <v>92</v>
          </cell>
          <cell r="CL37" t="str">
            <v>101 - MAGNA</v>
          </cell>
          <cell r="CM37" t="str">
            <v>04023</v>
          </cell>
          <cell r="CP37" t="str">
            <v>-</v>
          </cell>
        </row>
        <row r="38">
          <cell r="A38" t="str">
            <v>04028</v>
          </cell>
          <cell r="B38" t="str">
            <v>245SJA</v>
          </cell>
          <cell r="C38" t="str">
            <v>Distrito Federal</v>
          </cell>
          <cell r="D38" t="str">
            <v>No aplica</v>
          </cell>
          <cell r="E38" t="str">
            <v>Chevy</v>
          </cell>
          <cell r="F38" t="str">
            <v>Automóvil</v>
          </cell>
          <cell r="G38" t="str">
            <v>Chevrolet</v>
          </cell>
          <cell r="H38" t="str">
            <v>Chevy C2 S/AA 3 Puertas</v>
          </cell>
          <cell r="I38" t="str">
            <v>3G1SF21684S192359</v>
          </cell>
          <cell r="J38" t="str">
            <v xml:space="preserve">Hecho en México      </v>
          </cell>
          <cell r="K38" t="str">
            <v>Magna</v>
          </cell>
          <cell r="L38">
            <v>4</v>
          </cell>
          <cell r="M38">
            <v>46</v>
          </cell>
          <cell r="N38">
            <v>2004</v>
          </cell>
          <cell r="O38" t="str">
            <v>Ciudad de México</v>
          </cell>
          <cell r="P38" t="str">
            <v>Ciudad de México</v>
          </cell>
          <cell r="Q38" t="str">
            <v>Zona Metropolitana</v>
          </cell>
          <cell r="R38" t="str">
            <v>Baja</v>
          </cell>
          <cell r="S38" t="str">
            <v>Devolución Valmex</v>
          </cell>
          <cell r="T38" t="str">
            <v>GNP</v>
          </cell>
          <cell r="U38" t="str">
            <v>Grupo Nacional Provincial, S.A.B.</v>
          </cell>
          <cell r="V38" t="str">
            <v>Pool Administrativo</v>
          </cell>
          <cell r="W38" t="str">
            <v>Pool Administrativo</v>
          </cell>
          <cell r="X38" t="str">
            <v>Plaza GNP</v>
          </cell>
          <cell r="Y38" t="str">
            <v>Pool</v>
          </cell>
          <cell r="Z38" t="str">
            <v>N38132</v>
          </cell>
          <cell r="AA38" t="str">
            <v>-</v>
          </cell>
          <cell r="AB38" t="str">
            <v>-</v>
          </cell>
          <cell r="AC38" t="str">
            <v>-</v>
          </cell>
          <cell r="AD38" t="str">
            <v>-</v>
          </cell>
          <cell r="AE38" t="str">
            <v>-</v>
          </cell>
          <cell r="AF38" t="str">
            <v>-</v>
          </cell>
          <cell r="AG38" t="str">
            <v>-</v>
          </cell>
          <cell r="AH38" t="str">
            <v>-</v>
          </cell>
          <cell r="AI38" t="str">
            <v>C6705</v>
          </cell>
          <cell r="AJ38" t="str">
            <v>Ramirez Granados Arturo</v>
          </cell>
          <cell r="AK38" t="str">
            <v>-</v>
          </cell>
          <cell r="AL38" t="str">
            <v>-</v>
          </cell>
          <cell r="AM38" t="str">
            <v>-</v>
          </cell>
          <cell r="AN38">
            <v>0</v>
          </cell>
          <cell r="AO38" t="str">
            <v>-</v>
          </cell>
          <cell r="AQ38">
            <v>5545001393</v>
          </cell>
          <cell r="AR38" t="str">
            <v>-</v>
          </cell>
          <cell r="AS38" t="str">
            <v>-</v>
          </cell>
          <cell r="AT38" t="str">
            <v>-</v>
          </cell>
          <cell r="AU38" t="str">
            <v>-</v>
          </cell>
          <cell r="AV38" t="str">
            <v>-</v>
          </cell>
          <cell r="AW38" t="str">
            <v>-</v>
          </cell>
          <cell r="AX38" t="str">
            <v>-</v>
          </cell>
          <cell r="AY38" t="str">
            <v>No</v>
          </cell>
          <cell r="AZ38" t="str">
            <v>-</v>
          </cell>
          <cell r="BA38" t="str">
            <v>-</v>
          </cell>
          <cell r="BB38" t="str">
            <v>-</v>
          </cell>
          <cell r="BC38" t="str">
            <v>-</v>
          </cell>
          <cell r="BD38" t="str">
            <v>-</v>
          </cell>
          <cell r="BE38" t="str">
            <v>-</v>
          </cell>
          <cell r="BF38" t="str">
            <v>-</v>
          </cell>
          <cell r="BG38" t="str">
            <v>-</v>
          </cell>
          <cell r="BH38" t="str">
            <v>-</v>
          </cell>
          <cell r="BI38" t="str">
            <v>-</v>
          </cell>
          <cell r="BJ38" t="str">
            <v>Arrendado</v>
          </cell>
          <cell r="BK38" t="str">
            <v>ZA 26946</v>
          </cell>
          <cell r="BL38" t="str">
            <v xml:space="preserve">FAME ZAMORA S.A. DE C.V. </v>
          </cell>
          <cell r="BO38">
            <v>61165.22</v>
          </cell>
          <cell r="BP38" t="str">
            <v>-</v>
          </cell>
          <cell r="BQ38" t="str">
            <v>-</v>
          </cell>
          <cell r="BR38" t="str">
            <v>-</v>
          </cell>
          <cell r="BS38" t="str">
            <v>-</v>
          </cell>
          <cell r="BT38" t="str">
            <v>-</v>
          </cell>
          <cell r="BU38" t="str">
            <v>-</v>
          </cell>
          <cell r="BV38" t="str">
            <v>-</v>
          </cell>
          <cell r="BW38" t="str">
            <v>-</v>
          </cell>
          <cell r="BX38" t="str">
            <v>-</v>
          </cell>
          <cell r="BY38" t="str">
            <v>-</v>
          </cell>
          <cell r="BZ38" t="str">
            <v>-</v>
          </cell>
          <cell r="CA38" t="str">
            <v>-</v>
          </cell>
          <cell r="CB38" t="str">
            <v>-</v>
          </cell>
          <cell r="CC38" t="str">
            <v>Lunes</v>
          </cell>
          <cell r="CD38" t="str">
            <v>245</v>
          </cell>
          <cell r="CE38" t="str">
            <v>5</v>
          </cell>
          <cell r="CF38" t="str">
            <v>Amarillo</v>
          </cell>
          <cell r="CG38" t="str">
            <v>1er Sábado</v>
          </cell>
          <cell r="CH38" t="str">
            <v>Ene y Feb</v>
          </cell>
          <cell r="CI38" t="str">
            <v>Jul y Ago</v>
          </cell>
          <cell r="CJ38" t="str">
            <v>-</v>
          </cell>
          <cell r="CK38">
            <v>92</v>
          </cell>
          <cell r="CL38" t="str">
            <v>101 - MAGNA</v>
          </cell>
          <cell r="CM38" t="str">
            <v>04028</v>
          </cell>
          <cell r="CP38" t="str">
            <v>-</v>
          </cell>
        </row>
        <row r="39">
          <cell r="A39" t="str">
            <v>04034</v>
          </cell>
          <cell r="B39" t="str">
            <v>249SJA</v>
          </cell>
          <cell r="C39" t="str">
            <v>Distrito Federal</v>
          </cell>
          <cell r="D39" t="str">
            <v>No aplica</v>
          </cell>
          <cell r="E39" t="str">
            <v>Chevy</v>
          </cell>
          <cell r="F39" t="str">
            <v>Automóvil</v>
          </cell>
          <cell r="G39" t="str">
            <v>Chevrolet</v>
          </cell>
          <cell r="H39" t="str">
            <v>Chevy C2 S/AA 3 Puertas</v>
          </cell>
          <cell r="I39" t="str">
            <v>3G1SF21664S192084</v>
          </cell>
          <cell r="J39" t="str">
            <v xml:space="preserve">Hecho en México </v>
          </cell>
          <cell r="K39" t="str">
            <v>Magna</v>
          </cell>
          <cell r="L39">
            <v>4</v>
          </cell>
          <cell r="M39">
            <v>46</v>
          </cell>
          <cell r="N39">
            <v>2004</v>
          </cell>
          <cell r="O39" t="str">
            <v>Ciudad de México</v>
          </cell>
          <cell r="P39" t="str">
            <v>Ciudad de México</v>
          </cell>
          <cell r="Q39" t="str">
            <v>Zona Metropolitana</v>
          </cell>
          <cell r="R39" t="str">
            <v>Baja</v>
          </cell>
          <cell r="S39" t="str">
            <v>Devolución Valmex</v>
          </cell>
          <cell r="T39" t="str">
            <v>GNP</v>
          </cell>
          <cell r="U39" t="str">
            <v>Grupo Nacional Provincial, S.A.B.</v>
          </cell>
          <cell r="V39" t="str">
            <v>Pool Administrativo</v>
          </cell>
          <cell r="W39" t="str">
            <v>Pool Administrativo</v>
          </cell>
          <cell r="X39" t="str">
            <v>Plaza GNP</v>
          </cell>
          <cell r="Y39" t="str">
            <v>Pool</v>
          </cell>
          <cell r="Z39" t="str">
            <v>N38132</v>
          </cell>
          <cell r="AA39" t="str">
            <v>-</v>
          </cell>
          <cell r="AB39" t="str">
            <v>-</v>
          </cell>
          <cell r="AC39" t="str">
            <v>-</v>
          </cell>
          <cell r="AD39" t="str">
            <v>-</v>
          </cell>
          <cell r="AE39" t="str">
            <v>-</v>
          </cell>
          <cell r="AF39" t="str">
            <v>-</v>
          </cell>
          <cell r="AG39" t="str">
            <v>-</v>
          </cell>
          <cell r="AH39" t="str">
            <v>-</v>
          </cell>
          <cell r="AI39" t="str">
            <v>C6705</v>
          </cell>
          <cell r="AJ39" t="str">
            <v>Ramirez Granados Arturo</v>
          </cell>
          <cell r="AK39" t="str">
            <v>-</v>
          </cell>
          <cell r="AL39" t="str">
            <v>-</v>
          </cell>
          <cell r="AM39" t="str">
            <v>-</v>
          </cell>
          <cell r="AN39">
            <v>0</v>
          </cell>
          <cell r="AO39" t="str">
            <v>-</v>
          </cell>
          <cell r="AQ39">
            <v>5545001393</v>
          </cell>
          <cell r="AR39" t="str">
            <v>-</v>
          </cell>
          <cell r="AS39" t="str">
            <v>-</v>
          </cell>
          <cell r="AT39" t="str">
            <v>-</v>
          </cell>
          <cell r="AU39" t="str">
            <v>-</v>
          </cell>
          <cell r="AV39" t="str">
            <v>-</v>
          </cell>
          <cell r="AW39" t="str">
            <v>-</v>
          </cell>
          <cell r="AX39" t="str">
            <v>-</v>
          </cell>
          <cell r="AY39" t="str">
            <v>No</v>
          </cell>
          <cell r="AZ39" t="str">
            <v>-</v>
          </cell>
          <cell r="BA39" t="str">
            <v>-</v>
          </cell>
          <cell r="BB39" t="str">
            <v>-</v>
          </cell>
          <cell r="BC39" t="str">
            <v>-</v>
          </cell>
          <cell r="BD39" t="str">
            <v>-</v>
          </cell>
          <cell r="BE39" t="str">
            <v>-</v>
          </cell>
          <cell r="BF39" t="str">
            <v>-</v>
          </cell>
          <cell r="BG39" t="str">
            <v>-</v>
          </cell>
          <cell r="BH39" t="str">
            <v>-</v>
          </cell>
          <cell r="BI39" t="str">
            <v>-</v>
          </cell>
          <cell r="BJ39" t="str">
            <v>Arrendado</v>
          </cell>
          <cell r="BK39" t="str">
            <v>ZA 26945</v>
          </cell>
          <cell r="BL39" t="str">
            <v xml:space="preserve">FAME ZAMORA S.A. DE C.V. </v>
          </cell>
          <cell r="BO39">
            <v>61165.22</v>
          </cell>
          <cell r="BP39" t="str">
            <v>-</v>
          </cell>
          <cell r="BQ39" t="str">
            <v>-</v>
          </cell>
          <cell r="BR39" t="str">
            <v>-</v>
          </cell>
          <cell r="BS39" t="str">
            <v>-</v>
          </cell>
          <cell r="BT39" t="str">
            <v>-</v>
          </cell>
          <cell r="BU39" t="str">
            <v>-</v>
          </cell>
          <cell r="BV39" t="str">
            <v>-</v>
          </cell>
          <cell r="BW39" t="str">
            <v>-</v>
          </cell>
          <cell r="BX39" t="str">
            <v>-</v>
          </cell>
          <cell r="BY39" t="str">
            <v>-</v>
          </cell>
          <cell r="BZ39" t="str">
            <v>-</v>
          </cell>
          <cell r="CA39" t="str">
            <v>-</v>
          </cell>
          <cell r="CB39" t="str">
            <v>-</v>
          </cell>
          <cell r="CC39" t="str">
            <v>Viernes</v>
          </cell>
          <cell r="CD39" t="str">
            <v>249</v>
          </cell>
          <cell r="CE39" t="str">
            <v>9</v>
          </cell>
          <cell r="CF39" t="str">
            <v>Azul</v>
          </cell>
          <cell r="CG39" t="str">
            <v>5o Sábado</v>
          </cell>
          <cell r="CH39" t="str">
            <v>May y Jun</v>
          </cell>
          <cell r="CI39" t="str">
            <v>Nov y Dic</v>
          </cell>
          <cell r="CJ39" t="str">
            <v>-</v>
          </cell>
          <cell r="CK39">
            <v>92</v>
          </cell>
          <cell r="CL39" t="str">
            <v>101 - MAGNA</v>
          </cell>
          <cell r="CM39" t="str">
            <v>04034</v>
          </cell>
          <cell r="CP39" t="str">
            <v>-</v>
          </cell>
        </row>
        <row r="40">
          <cell r="A40" t="str">
            <v>04038</v>
          </cell>
          <cell r="B40" t="str">
            <v>JDM7942</v>
          </cell>
          <cell r="C40" t="str">
            <v>Jalisco</v>
          </cell>
          <cell r="D40" t="str">
            <v>No aplica</v>
          </cell>
          <cell r="E40" t="str">
            <v>Chevy</v>
          </cell>
          <cell r="F40" t="str">
            <v>Automóvil</v>
          </cell>
          <cell r="G40" t="str">
            <v>Chevrolet</v>
          </cell>
          <cell r="H40" t="str">
            <v>Chevy C2 C/AA 3 Puertas</v>
          </cell>
          <cell r="I40" t="str">
            <v>3G1SF21604S199905</v>
          </cell>
          <cell r="J40" t="str">
            <v>Hecho en México</v>
          </cell>
          <cell r="K40" t="str">
            <v>Magna</v>
          </cell>
          <cell r="L40">
            <v>4</v>
          </cell>
          <cell r="M40">
            <v>46</v>
          </cell>
          <cell r="N40">
            <v>2004</v>
          </cell>
          <cell r="O40" t="str">
            <v>Los Mochis</v>
          </cell>
          <cell r="P40" t="str">
            <v>Sinaloa</v>
          </cell>
          <cell r="Q40" t="str">
            <v>Noroeste</v>
          </cell>
          <cell r="R40" t="str">
            <v>Baja</v>
          </cell>
          <cell r="S40" t="str">
            <v>Devolución Valmex</v>
          </cell>
          <cell r="T40" t="str">
            <v>GNP</v>
          </cell>
          <cell r="U40" t="str">
            <v>Grupo Nacional Provincial, S.A.B.</v>
          </cell>
          <cell r="V40" t="str">
            <v>Asesor de Servicio</v>
          </cell>
          <cell r="W40" t="str">
            <v>-</v>
          </cell>
          <cell r="X40" t="str">
            <v>-</v>
          </cell>
          <cell r="Y40" t="str">
            <v>Asignado</v>
          </cell>
          <cell r="Z40" t="str">
            <v>-</v>
          </cell>
          <cell r="AA40" t="str">
            <v>-</v>
          </cell>
          <cell r="AB40" t="str">
            <v>-</v>
          </cell>
          <cell r="AC40" t="str">
            <v>-</v>
          </cell>
          <cell r="AD40" t="str">
            <v>-</v>
          </cell>
          <cell r="AE40" t="str">
            <v>-</v>
          </cell>
          <cell r="AF40" t="str">
            <v>-</v>
          </cell>
          <cell r="AG40" t="str">
            <v>-</v>
          </cell>
          <cell r="AH40" t="str">
            <v>-</v>
          </cell>
          <cell r="AI40" t="str">
            <v>C6705</v>
          </cell>
          <cell r="AJ40" t="str">
            <v>Ramirez Granados Arturo</v>
          </cell>
          <cell r="AK40" t="str">
            <v>-</v>
          </cell>
          <cell r="AL40" t="str">
            <v>-</v>
          </cell>
          <cell r="AM40" t="str">
            <v>-</v>
          </cell>
          <cell r="AN40">
            <v>0</v>
          </cell>
          <cell r="AO40" t="str">
            <v>-</v>
          </cell>
          <cell r="AQ40" t="str">
            <v>-</v>
          </cell>
          <cell r="AR40" t="str">
            <v>-</v>
          </cell>
          <cell r="AS40" t="str">
            <v>-</v>
          </cell>
          <cell r="AT40" t="str">
            <v>-</v>
          </cell>
          <cell r="AU40" t="str">
            <v>-</v>
          </cell>
          <cell r="AV40" t="str">
            <v>-</v>
          </cell>
          <cell r="AW40" t="str">
            <v>-</v>
          </cell>
          <cell r="AX40" t="str">
            <v>-</v>
          </cell>
          <cell r="AY40" t="str">
            <v>No</v>
          </cell>
          <cell r="AZ40" t="str">
            <v>-</v>
          </cell>
          <cell r="BA40" t="str">
            <v>-</v>
          </cell>
          <cell r="BB40" t="str">
            <v>-</v>
          </cell>
          <cell r="BC40" t="str">
            <v>-</v>
          </cell>
          <cell r="BD40" t="str">
            <v>-</v>
          </cell>
          <cell r="BE40" t="str">
            <v>-</v>
          </cell>
          <cell r="BF40" t="str">
            <v>-</v>
          </cell>
          <cell r="BG40" t="str">
            <v>-</v>
          </cell>
          <cell r="BH40" t="str">
            <v>-</v>
          </cell>
          <cell r="BI40" t="str">
            <v>-</v>
          </cell>
          <cell r="BJ40" t="str">
            <v>Arrendado</v>
          </cell>
          <cell r="BK40" t="str">
            <v>ZA 27114</v>
          </cell>
          <cell r="BL40" t="str">
            <v xml:space="preserve">FAME ZAMORA S.A. DE C.V. </v>
          </cell>
          <cell r="BO40">
            <v>67861</v>
          </cell>
          <cell r="BP40" t="str">
            <v>-</v>
          </cell>
          <cell r="BQ40" t="str">
            <v>-</v>
          </cell>
          <cell r="BR40" t="str">
            <v>-</v>
          </cell>
          <cell r="BS40" t="str">
            <v>-</v>
          </cell>
          <cell r="BT40" t="str">
            <v>-</v>
          </cell>
          <cell r="BU40" t="str">
            <v>-</v>
          </cell>
          <cell r="BV40" t="str">
            <v>-</v>
          </cell>
          <cell r="BW40" t="str">
            <v>-</v>
          </cell>
          <cell r="BX40" t="str">
            <v>-</v>
          </cell>
          <cell r="BY40" t="str">
            <v>-</v>
          </cell>
          <cell r="BZ40" t="str">
            <v>-</v>
          </cell>
          <cell r="CA40" t="str">
            <v>-</v>
          </cell>
          <cell r="CB40" t="str">
            <v>-</v>
          </cell>
          <cell r="CC40" t="str">
            <v>Jueves</v>
          </cell>
          <cell r="CD40" t="str">
            <v>7942</v>
          </cell>
          <cell r="CE40" t="str">
            <v>2</v>
          </cell>
          <cell r="CF40" t="str">
            <v>Verde</v>
          </cell>
          <cell r="CG40" t="str">
            <v>4o Sábado</v>
          </cell>
          <cell r="CH40" t="str">
            <v>Abr y May</v>
          </cell>
          <cell r="CI40" t="str">
            <v>Oct y Nov</v>
          </cell>
          <cell r="CJ40" t="str">
            <v>-</v>
          </cell>
          <cell r="CK40">
            <v>92</v>
          </cell>
          <cell r="CL40" t="str">
            <v>101 - MAGNA</v>
          </cell>
          <cell r="CM40" t="str">
            <v>04038</v>
          </cell>
          <cell r="CP40" t="str">
            <v>-</v>
          </cell>
        </row>
        <row r="41">
          <cell r="A41" t="str">
            <v>04042</v>
          </cell>
          <cell r="B41" t="str">
            <v>JDM7947</v>
          </cell>
          <cell r="C41" t="str">
            <v>Jalisco</v>
          </cell>
          <cell r="D41" t="str">
            <v>No aplica</v>
          </cell>
          <cell r="E41" t="str">
            <v>Chevy</v>
          </cell>
          <cell r="F41" t="str">
            <v>Automóvil</v>
          </cell>
          <cell r="G41" t="str">
            <v>Chevrolet</v>
          </cell>
          <cell r="H41" t="str">
            <v>Chevy C2 C/AA 3 Puertas</v>
          </cell>
          <cell r="I41" t="str">
            <v>3G1SF21674S198881</v>
          </cell>
          <cell r="J41" t="str">
            <v>Hecho en México</v>
          </cell>
          <cell r="K41" t="str">
            <v>Magna</v>
          </cell>
          <cell r="L41">
            <v>4</v>
          </cell>
          <cell r="M41">
            <v>46</v>
          </cell>
          <cell r="N41">
            <v>2004</v>
          </cell>
          <cell r="O41" t="str">
            <v>Guadalajara</v>
          </cell>
          <cell r="P41" t="str">
            <v>Jalisco</v>
          </cell>
          <cell r="Q41" t="str">
            <v>Occidente</v>
          </cell>
          <cell r="R41" t="str">
            <v>Baja</v>
          </cell>
          <cell r="S41" t="str">
            <v>Devolución Valmex</v>
          </cell>
          <cell r="T41" t="str">
            <v>GNP</v>
          </cell>
          <cell r="U41" t="str">
            <v>Grupo Nacional Provincial, S.A.B.</v>
          </cell>
          <cell r="V41" t="str">
            <v>Asesor de Servicio</v>
          </cell>
          <cell r="W41" t="str">
            <v>-</v>
          </cell>
          <cell r="X41" t="str">
            <v>-</v>
          </cell>
          <cell r="Y41" t="str">
            <v>Asignado</v>
          </cell>
          <cell r="Z41" t="str">
            <v>-</v>
          </cell>
          <cell r="AA41" t="str">
            <v>-</v>
          </cell>
          <cell r="AB41" t="str">
            <v>-</v>
          </cell>
          <cell r="AC41" t="str">
            <v>-</v>
          </cell>
          <cell r="AD41" t="str">
            <v>-</v>
          </cell>
          <cell r="AE41" t="str">
            <v>-</v>
          </cell>
          <cell r="AF41" t="str">
            <v>-</v>
          </cell>
          <cell r="AG41" t="str">
            <v>-</v>
          </cell>
          <cell r="AH41" t="str">
            <v>-</v>
          </cell>
          <cell r="AI41" t="str">
            <v>C6705</v>
          </cell>
          <cell r="AJ41" t="str">
            <v>Ramirez Granados Arturo</v>
          </cell>
          <cell r="AK41" t="str">
            <v>-</v>
          </cell>
          <cell r="AL41" t="str">
            <v>-</v>
          </cell>
          <cell r="AM41" t="str">
            <v>-</v>
          </cell>
          <cell r="AN41">
            <v>0</v>
          </cell>
          <cell r="AO41" t="str">
            <v>-</v>
          </cell>
          <cell r="AQ41" t="str">
            <v>-</v>
          </cell>
          <cell r="AR41" t="str">
            <v>-</v>
          </cell>
          <cell r="AS41" t="str">
            <v>-</v>
          </cell>
          <cell r="AT41" t="str">
            <v>-</v>
          </cell>
          <cell r="AU41" t="str">
            <v>-</v>
          </cell>
          <cell r="AV41" t="str">
            <v>-</v>
          </cell>
          <cell r="AW41" t="str">
            <v>-</v>
          </cell>
          <cell r="AX41" t="str">
            <v>-</v>
          </cell>
          <cell r="AY41" t="str">
            <v>No</v>
          </cell>
          <cell r="AZ41" t="str">
            <v>-</v>
          </cell>
          <cell r="BA41" t="str">
            <v>-</v>
          </cell>
          <cell r="BB41" t="str">
            <v>-</v>
          </cell>
          <cell r="BC41" t="str">
            <v>-</v>
          </cell>
          <cell r="BD41" t="str">
            <v>-</v>
          </cell>
          <cell r="BE41" t="str">
            <v>-</v>
          </cell>
          <cell r="BF41" t="str">
            <v>-</v>
          </cell>
          <cell r="BG41" t="str">
            <v>-</v>
          </cell>
          <cell r="BH41" t="str">
            <v>-</v>
          </cell>
          <cell r="BI41" t="str">
            <v>-</v>
          </cell>
          <cell r="BJ41" t="str">
            <v>Arrendado</v>
          </cell>
          <cell r="BK41" t="str">
            <v>ZA 27119</v>
          </cell>
          <cell r="BL41" t="str">
            <v xml:space="preserve">FAME ZAMORA S.A. DE C.V. </v>
          </cell>
          <cell r="BO41">
            <v>67861</v>
          </cell>
          <cell r="BP41" t="str">
            <v>-</v>
          </cell>
          <cell r="BQ41" t="str">
            <v>-</v>
          </cell>
          <cell r="BR41" t="str">
            <v>-</v>
          </cell>
          <cell r="BS41" t="str">
            <v>-</v>
          </cell>
          <cell r="BT41" t="str">
            <v>-</v>
          </cell>
          <cell r="BU41" t="str">
            <v>-</v>
          </cell>
          <cell r="BV41" t="str">
            <v>-</v>
          </cell>
          <cell r="BW41" t="str">
            <v>-</v>
          </cell>
          <cell r="BX41" t="str">
            <v>-</v>
          </cell>
          <cell r="BY41" t="str">
            <v>-</v>
          </cell>
          <cell r="BZ41" t="str">
            <v>-</v>
          </cell>
          <cell r="CA41" t="str">
            <v>-</v>
          </cell>
          <cell r="CB41" t="str">
            <v>-</v>
          </cell>
          <cell r="CC41" t="str">
            <v>Martes</v>
          </cell>
          <cell r="CD41" t="str">
            <v>7947</v>
          </cell>
          <cell r="CE41" t="str">
            <v>7</v>
          </cell>
          <cell r="CF41" t="str">
            <v>Rosa</v>
          </cell>
          <cell r="CG41" t="str">
            <v>2o Sábado</v>
          </cell>
          <cell r="CH41" t="str">
            <v>Feb y Mzo</v>
          </cell>
          <cell r="CI41" t="str">
            <v>Ago y Sep</v>
          </cell>
          <cell r="CJ41" t="str">
            <v>-</v>
          </cell>
          <cell r="CK41">
            <v>92</v>
          </cell>
          <cell r="CL41" t="str">
            <v>101 - MAGNA</v>
          </cell>
          <cell r="CM41" t="str">
            <v>04042</v>
          </cell>
          <cell r="CP41" t="str">
            <v>-</v>
          </cell>
        </row>
        <row r="42">
          <cell r="A42" t="str">
            <v>04044</v>
          </cell>
          <cell r="B42" t="str">
            <v>GPG3404</v>
          </cell>
          <cell r="C42" t="str">
            <v>Guanajuato</v>
          </cell>
          <cell r="D42" t="str">
            <v>No aplica</v>
          </cell>
          <cell r="E42" t="str">
            <v>Chevy</v>
          </cell>
          <cell r="F42" t="str">
            <v>Automóvil</v>
          </cell>
          <cell r="G42" t="str">
            <v>Chevrolet</v>
          </cell>
          <cell r="H42" t="str">
            <v>Chevy C2 C/AA 3 Puertas</v>
          </cell>
          <cell r="I42" t="str">
            <v>3G1SF21674S199478</v>
          </cell>
          <cell r="J42" t="str">
            <v xml:space="preserve">Hecho en México  </v>
          </cell>
          <cell r="K42" t="str">
            <v>Magna</v>
          </cell>
          <cell r="L42">
            <v>4</v>
          </cell>
          <cell r="M42">
            <v>46</v>
          </cell>
          <cell r="N42">
            <v>2004</v>
          </cell>
          <cell r="O42" t="str">
            <v>León</v>
          </cell>
          <cell r="P42" t="str">
            <v>Guanajuato</v>
          </cell>
          <cell r="Q42" t="str">
            <v>Occidente</v>
          </cell>
          <cell r="R42" t="str">
            <v>Baja</v>
          </cell>
          <cell r="S42" t="str">
            <v>Devolución Valmex</v>
          </cell>
          <cell r="T42" t="str">
            <v>GNP</v>
          </cell>
          <cell r="U42" t="str">
            <v>Grupo Nacional Provincial, S.A.B.</v>
          </cell>
          <cell r="V42" t="str">
            <v>Asesor de Servicio</v>
          </cell>
          <cell r="W42" t="str">
            <v>-</v>
          </cell>
          <cell r="X42" t="str">
            <v>-</v>
          </cell>
          <cell r="Y42" t="str">
            <v>Asignado</v>
          </cell>
          <cell r="Z42" t="str">
            <v>-</v>
          </cell>
          <cell r="AA42" t="str">
            <v>-</v>
          </cell>
          <cell r="AB42" t="str">
            <v>-</v>
          </cell>
          <cell r="AC42" t="str">
            <v>-</v>
          </cell>
          <cell r="AD42" t="str">
            <v>-</v>
          </cell>
          <cell r="AE42" t="str">
            <v>-</v>
          </cell>
          <cell r="AF42" t="str">
            <v>-</v>
          </cell>
          <cell r="AG42" t="str">
            <v>-</v>
          </cell>
          <cell r="AH42" t="str">
            <v>-</v>
          </cell>
          <cell r="AI42" t="str">
            <v>C6705</v>
          </cell>
          <cell r="AJ42" t="str">
            <v>Ramirez Granados Arturo</v>
          </cell>
          <cell r="AK42" t="str">
            <v>-</v>
          </cell>
          <cell r="AL42" t="str">
            <v>-</v>
          </cell>
          <cell r="AM42" t="str">
            <v>-</v>
          </cell>
          <cell r="AN42">
            <v>0</v>
          </cell>
          <cell r="AO42" t="str">
            <v>-</v>
          </cell>
          <cell r="AQ42" t="str">
            <v>-</v>
          </cell>
          <cell r="AR42" t="str">
            <v>-</v>
          </cell>
          <cell r="AS42" t="str">
            <v>-</v>
          </cell>
          <cell r="AT42" t="str">
            <v>-</v>
          </cell>
          <cell r="AU42" t="str">
            <v>-</v>
          </cell>
          <cell r="AV42" t="str">
            <v>-</v>
          </cell>
          <cell r="AW42" t="str">
            <v>-</v>
          </cell>
          <cell r="AX42" t="str">
            <v>-</v>
          </cell>
          <cell r="AY42" t="str">
            <v>No</v>
          </cell>
          <cell r="AZ42" t="str">
            <v>-</v>
          </cell>
          <cell r="BA42" t="str">
            <v>-</v>
          </cell>
          <cell r="BB42" t="str">
            <v>-</v>
          </cell>
          <cell r="BC42" t="str">
            <v>-</v>
          </cell>
          <cell r="BD42" t="str">
            <v>-</v>
          </cell>
          <cell r="BE42" t="str">
            <v>-</v>
          </cell>
          <cell r="BF42" t="str">
            <v>-</v>
          </cell>
          <cell r="BG42" t="str">
            <v>-</v>
          </cell>
          <cell r="BH42" t="str">
            <v>-</v>
          </cell>
          <cell r="BI42" t="str">
            <v>-</v>
          </cell>
          <cell r="BJ42" t="str">
            <v>Arrendado</v>
          </cell>
          <cell r="BK42" t="str">
            <v>ZA 27122</v>
          </cell>
          <cell r="BL42" t="str">
            <v xml:space="preserve">FAME ZAMORA S.A. DE C.V. </v>
          </cell>
          <cell r="BO42">
            <v>67861</v>
          </cell>
          <cell r="BP42" t="str">
            <v>-</v>
          </cell>
          <cell r="BQ42" t="str">
            <v>-</v>
          </cell>
          <cell r="BR42" t="str">
            <v>-</v>
          </cell>
          <cell r="BS42" t="str">
            <v>-</v>
          </cell>
          <cell r="BT42" t="str">
            <v>-</v>
          </cell>
          <cell r="BU42" t="str">
            <v>-</v>
          </cell>
          <cell r="BV42" t="str">
            <v>-</v>
          </cell>
          <cell r="BW42" t="str">
            <v>-</v>
          </cell>
          <cell r="BX42" t="str">
            <v>-</v>
          </cell>
          <cell r="BY42" t="str">
            <v>-</v>
          </cell>
          <cell r="BZ42" t="str">
            <v>-</v>
          </cell>
          <cell r="CA42" t="str">
            <v>-</v>
          </cell>
          <cell r="CB42" t="str">
            <v>-</v>
          </cell>
          <cell r="CC42" t="str">
            <v>Miércoles</v>
          </cell>
          <cell r="CD42" t="str">
            <v>3404</v>
          </cell>
          <cell r="CE42" t="str">
            <v>4</v>
          </cell>
          <cell r="CF42" t="str">
            <v>Rojo</v>
          </cell>
          <cell r="CG42" t="str">
            <v>3er Sábado</v>
          </cell>
          <cell r="CH42" t="str">
            <v>Mzo y Abr</v>
          </cell>
          <cell r="CI42" t="str">
            <v>Sep y Oct</v>
          </cell>
          <cell r="CJ42" t="str">
            <v>-</v>
          </cell>
          <cell r="CK42">
            <v>92</v>
          </cell>
          <cell r="CL42" t="str">
            <v>101 - MAGNA</v>
          </cell>
          <cell r="CM42" t="str">
            <v>04044</v>
          </cell>
          <cell r="CP42" t="str">
            <v>-</v>
          </cell>
        </row>
        <row r="43">
          <cell r="A43" t="str">
            <v>04046</v>
          </cell>
          <cell r="B43" t="str">
            <v>VXE4047</v>
          </cell>
          <cell r="C43" t="str">
            <v>Sonora</v>
          </cell>
          <cell r="D43" t="str">
            <v>No aplica</v>
          </cell>
          <cell r="E43" t="str">
            <v>Chevy</v>
          </cell>
          <cell r="F43" t="str">
            <v>Automóvil</v>
          </cell>
          <cell r="G43" t="str">
            <v>Chevrolet</v>
          </cell>
          <cell r="H43" t="str">
            <v>Chevy C2 C/AA 3 Puertas</v>
          </cell>
          <cell r="I43" t="str">
            <v>3G1SF21664S198712</v>
          </cell>
          <cell r="J43" t="str">
            <v>Hecho en México</v>
          </cell>
          <cell r="K43" t="str">
            <v>Magna</v>
          </cell>
          <cell r="L43">
            <v>4</v>
          </cell>
          <cell r="M43">
            <v>46</v>
          </cell>
          <cell r="N43">
            <v>2004</v>
          </cell>
          <cell r="O43" t="str">
            <v>Ciudad Obregón</v>
          </cell>
          <cell r="P43" t="str">
            <v>Sonora</v>
          </cell>
          <cell r="Q43" t="str">
            <v>Noroeste</v>
          </cell>
          <cell r="R43" t="str">
            <v>Baja</v>
          </cell>
          <cell r="S43" t="str">
            <v>Devolución Valmex</v>
          </cell>
          <cell r="T43" t="str">
            <v>GNP</v>
          </cell>
          <cell r="U43" t="str">
            <v>Grupo Nacional Provincial, S.A.B.</v>
          </cell>
          <cell r="V43" t="str">
            <v>Asesor de Servicio</v>
          </cell>
          <cell r="W43" t="str">
            <v>-</v>
          </cell>
          <cell r="X43" t="str">
            <v>-</v>
          </cell>
          <cell r="Y43" t="str">
            <v>Asignado</v>
          </cell>
          <cell r="Z43" t="str">
            <v>-</v>
          </cell>
          <cell r="AA43" t="str">
            <v>-</v>
          </cell>
          <cell r="AB43" t="str">
            <v>-</v>
          </cell>
          <cell r="AC43" t="str">
            <v>-</v>
          </cell>
          <cell r="AD43" t="str">
            <v>-</v>
          </cell>
          <cell r="AE43" t="str">
            <v>-</v>
          </cell>
          <cell r="AF43" t="str">
            <v>-</v>
          </cell>
          <cell r="AG43" t="str">
            <v>-</v>
          </cell>
          <cell r="AH43" t="str">
            <v>-</v>
          </cell>
          <cell r="AI43" t="str">
            <v>C6705</v>
          </cell>
          <cell r="AJ43" t="str">
            <v>Ramirez Granados Arturo</v>
          </cell>
          <cell r="AK43" t="str">
            <v>-</v>
          </cell>
          <cell r="AL43" t="str">
            <v>-</v>
          </cell>
          <cell r="AM43" t="str">
            <v>-</v>
          </cell>
          <cell r="AN43">
            <v>0</v>
          </cell>
          <cell r="AO43" t="str">
            <v>-</v>
          </cell>
          <cell r="AQ43" t="str">
            <v>-</v>
          </cell>
          <cell r="AR43" t="str">
            <v>-</v>
          </cell>
          <cell r="AS43" t="str">
            <v>-</v>
          </cell>
          <cell r="AT43" t="str">
            <v>-</v>
          </cell>
          <cell r="AU43" t="str">
            <v>-</v>
          </cell>
          <cell r="AV43" t="str">
            <v>-</v>
          </cell>
          <cell r="AW43" t="str">
            <v>-</v>
          </cell>
          <cell r="AX43" t="str">
            <v>-</v>
          </cell>
          <cell r="AY43" t="str">
            <v>No</v>
          </cell>
          <cell r="AZ43" t="str">
            <v>-</v>
          </cell>
          <cell r="BA43" t="str">
            <v>-</v>
          </cell>
          <cell r="BB43" t="str">
            <v>-</v>
          </cell>
          <cell r="BC43" t="str">
            <v>-</v>
          </cell>
          <cell r="BD43" t="str">
            <v>-</v>
          </cell>
          <cell r="BE43" t="str">
            <v>-</v>
          </cell>
          <cell r="BF43" t="str">
            <v>-</v>
          </cell>
          <cell r="BG43" t="str">
            <v>-</v>
          </cell>
          <cell r="BH43" t="str">
            <v>-</v>
          </cell>
          <cell r="BI43" t="str">
            <v>-</v>
          </cell>
          <cell r="BJ43" t="str">
            <v>Arrendado</v>
          </cell>
          <cell r="BK43" t="str">
            <v>ZA 27125</v>
          </cell>
          <cell r="BL43" t="str">
            <v xml:space="preserve">FAME ZAMORA S.A. DE C.V. </v>
          </cell>
          <cell r="BO43">
            <v>67861</v>
          </cell>
          <cell r="BP43" t="str">
            <v>-</v>
          </cell>
          <cell r="BQ43" t="str">
            <v>-</v>
          </cell>
          <cell r="BR43" t="str">
            <v>-</v>
          </cell>
          <cell r="BS43" t="str">
            <v>-</v>
          </cell>
          <cell r="BT43" t="str">
            <v>-</v>
          </cell>
          <cell r="BU43" t="str">
            <v>-</v>
          </cell>
          <cell r="BV43" t="str">
            <v>-</v>
          </cell>
          <cell r="BW43" t="str">
            <v>-</v>
          </cell>
          <cell r="BX43" t="str">
            <v>-</v>
          </cell>
          <cell r="BY43" t="str">
            <v>-</v>
          </cell>
          <cell r="BZ43" t="str">
            <v>-</v>
          </cell>
          <cell r="CA43" t="str">
            <v>-</v>
          </cell>
          <cell r="CB43" t="str">
            <v>-</v>
          </cell>
          <cell r="CC43" t="str">
            <v>Martes</v>
          </cell>
          <cell r="CD43" t="str">
            <v>4047</v>
          </cell>
          <cell r="CE43" t="str">
            <v>7</v>
          </cell>
          <cell r="CF43" t="str">
            <v>Rosa</v>
          </cell>
          <cell r="CG43" t="str">
            <v>2o Sábado</v>
          </cell>
          <cell r="CH43" t="str">
            <v>Feb y Mzo</v>
          </cell>
          <cell r="CI43" t="str">
            <v>Ago y Sep</v>
          </cell>
          <cell r="CJ43" t="str">
            <v>-</v>
          </cell>
          <cell r="CK43">
            <v>92</v>
          </cell>
          <cell r="CL43" t="str">
            <v>101 - MAGNA</v>
          </cell>
          <cell r="CM43" t="str">
            <v>04046</v>
          </cell>
          <cell r="CP43" t="str">
            <v>-</v>
          </cell>
        </row>
        <row r="44">
          <cell r="A44" t="str">
            <v>04049</v>
          </cell>
          <cell r="B44" t="str">
            <v>SDJ1422</v>
          </cell>
          <cell r="C44" t="str">
            <v>Nuevo León</v>
          </cell>
          <cell r="D44" t="str">
            <v>RXU3443</v>
          </cell>
          <cell r="E44" t="str">
            <v>Chevy</v>
          </cell>
          <cell r="F44" t="str">
            <v>Automóvil</v>
          </cell>
          <cell r="G44" t="str">
            <v>Chevrolet</v>
          </cell>
          <cell r="H44" t="str">
            <v>Chevy C2 C/AA 3 Puertas</v>
          </cell>
          <cell r="I44" t="str">
            <v>3G1SF21604S193313</v>
          </cell>
          <cell r="J44" t="str">
            <v>Hecho en México</v>
          </cell>
          <cell r="K44" t="str">
            <v>Magna</v>
          </cell>
          <cell r="L44">
            <v>4</v>
          </cell>
          <cell r="M44">
            <v>46</v>
          </cell>
          <cell r="N44">
            <v>2004</v>
          </cell>
          <cell r="O44" t="str">
            <v>Saltillo</v>
          </cell>
          <cell r="P44" t="str">
            <v>Coahuila</v>
          </cell>
          <cell r="Q44" t="str">
            <v>Noreste</v>
          </cell>
          <cell r="R44" t="str">
            <v>Baja</v>
          </cell>
          <cell r="S44" t="str">
            <v>Devolución Valmex</v>
          </cell>
          <cell r="T44" t="str">
            <v>GNP</v>
          </cell>
          <cell r="U44" t="str">
            <v>Grupo Nacional Provincial, S.A.B.</v>
          </cell>
          <cell r="V44" t="str">
            <v>Asesor de Servicio</v>
          </cell>
          <cell r="W44" t="str">
            <v>-</v>
          </cell>
          <cell r="X44" t="str">
            <v>-</v>
          </cell>
          <cell r="Y44" t="str">
            <v>Asignado</v>
          </cell>
          <cell r="Z44" t="str">
            <v>-</v>
          </cell>
          <cell r="AA44" t="str">
            <v>-</v>
          </cell>
          <cell r="AB44" t="str">
            <v>-</v>
          </cell>
          <cell r="AC44" t="str">
            <v>-</v>
          </cell>
          <cell r="AD44" t="str">
            <v>-</v>
          </cell>
          <cell r="AE44" t="str">
            <v>-</v>
          </cell>
          <cell r="AF44" t="str">
            <v>-</v>
          </cell>
          <cell r="AG44" t="str">
            <v>-</v>
          </cell>
          <cell r="AH44" t="str">
            <v>-</v>
          </cell>
          <cell r="AI44" t="str">
            <v>C6705</v>
          </cell>
          <cell r="AJ44" t="str">
            <v>Ramirez Granados Arturo</v>
          </cell>
          <cell r="AK44" t="str">
            <v>-</v>
          </cell>
          <cell r="AL44" t="str">
            <v>-</v>
          </cell>
          <cell r="AM44" t="str">
            <v>-</v>
          </cell>
          <cell r="AN44">
            <v>0</v>
          </cell>
          <cell r="AO44" t="str">
            <v>-</v>
          </cell>
          <cell r="AQ44" t="str">
            <v>-</v>
          </cell>
          <cell r="AR44" t="str">
            <v>-</v>
          </cell>
          <cell r="AS44" t="str">
            <v>-</v>
          </cell>
          <cell r="AT44" t="str">
            <v>-</v>
          </cell>
          <cell r="AU44" t="str">
            <v>-</v>
          </cell>
          <cell r="AV44" t="str">
            <v>-</v>
          </cell>
          <cell r="AW44" t="str">
            <v>-</v>
          </cell>
          <cell r="AX44" t="str">
            <v>-</v>
          </cell>
          <cell r="AY44" t="str">
            <v>No</v>
          </cell>
          <cell r="AZ44" t="str">
            <v>-</v>
          </cell>
          <cell r="BA44" t="str">
            <v>-</v>
          </cell>
          <cell r="BB44" t="str">
            <v>-</v>
          </cell>
          <cell r="BC44" t="str">
            <v>-</v>
          </cell>
          <cell r="BD44" t="str">
            <v>-</v>
          </cell>
          <cell r="BE44" t="str">
            <v>-</v>
          </cell>
          <cell r="BF44" t="str">
            <v>-</v>
          </cell>
          <cell r="BG44" t="str">
            <v>-</v>
          </cell>
          <cell r="BH44" t="str">
            <v>-</v>
          </cell>
          <cell r="BI44" t="str">
            <v>-</v>
          </cell>
          <cell r="BJ44" t="str">
            <v>Arrendado</v>
          </cell>
          <cell r="BK44" t="str">
            <v>ZA 27050</v>
          </cell>
          <cell r="BL44" t="str">
            <v xml:space="preserve">FAME ZAMORA S.A. DE C.V. </v>
          </cell>
          <cell r="BO44">
            <v>67861</v>
          </cell>
          <cell r="BP44" t="str">
            <v>-</v>
          </cell>
          <cell r="BQ44" t="str">
            <v>-</v>
          </cell>
          <cell r="BR44" t="str">
            <v>-</v>
          </cell>
          <cell r="BS44" t="str">
            <v>-</v>
          </cell>
          <cell r="BT44" t="str">
            <v>-</v>
          </cell>
          <cell r="BU44" t="str">
            <v>-</v>
          </cell>
          <cell r="BV44" t="str">
            <v>-</v>
          </cell>
          <cell r="BW44" t="str">
            <v>-</v>
          </cell>
          <cell r="BX44" t="str">
            <v>-</v>
          </cell>
          <cell r="BY44" t="str">
            <v>-</v>
          </cell>
          <cell r="BZ44" t="str">
            <v>-</v>
          </cell>
          <cell r="CA44" t="str">
            <v>-</v>
          </cell>
          <cell r="CB44" t="str">
            <v>-</v>
          </cell>
          <cell r="CC44" t="str">
            <v>Jueves</v>
          </cell>
          <cell r="CD44" t="str">
            <v>1422</v>
          </cell>
          <cell r="CE44" t="str">
            <v>2</v>
          </cell>
          <cell r="CF44" t="str">
            <v>Verde</v>
          </cell>
          <cell r="CG44" t="str">
            <v>4o Sábado</v>
          </cell>
          <cell r="CH44" t="str">
            <v>Abr y May</v>
          </cell>
          <cell r="CI44" t="str">
            <v>Oct y Nov</v>
          </cell>
          <cell r="CJ44" t="str">
            <v>-</v>
          </cell>
          <cell r="CK44">
            <v>92</v>
          </cell>
          <cell r="CL44" t="str">
            <v>101 - MAGNA</v>
          </cell>
          <cell r="CM44" t="str">
            <v>04049</v>
          </cell>
          <cell r="CP44" t="str">
            <v>-</v>
          </cell>
        </row>
        <row r="45">
          <cell r="A45" t="str">
            <v>04058</v>
          </cell>
          <cell r="B45" t="str">
            <v>FCD4304</v>
          </cell>
          <cell r="C45" t="str">
            <v>Chihuahua</v>
          </cell>
          <cell r="D45" t="str">
            <v>No aplica</v>
          </cell>
          <cell r="E45" t="str">
            <v>Chevy</v>
          </cell>
          <cell r="F45" t="str">
            <v>Automóvil</v>
          </cell>
          <cell r="G45" t="str">
            <v>Chevrolet</v>
          </cell>
          <cell r="H45" t="str">
            <v>Chevy C2 C/AA 3 Puertas</v>
          </cell>
          <cell r="I45" t="str">
            <v>3G1SF21684S193317</v>
          </cell>
          <cell r="J45" t="str">
            <v>Hecho en México</v>
          </cell>
          <cell r="K45" t="str">
            <v>Magna</v>
          </cell>
          <cell r="L45">
            <v>4</v>
          </cell>
          <cell r="M45">
            <v>46</v>
          </cell>
          <cell r="N45">
            <v>2004</v>
          </cell>
          <cell r="O45" t="str">
            <v>Ciudad Juárez</v>
          </cell>
          <cell r="P45" t="str">
            <v>Chihuahua</v>
          </cell>
          <cell r="Q45" t="str">
            <v>Noroeste</v>
          </cell>
          <cell r="R45" t="str">
            <v>Baja</v>
          </cell>
          <cell r="S45" t="str">
            <v>Devolución Valmex</v>
          </cell>
          <cell r="T45" t="str">
            <v>GNP</v>
          </cell>
          <cell r="U45" t="str">
            <v>Grupo Nacional Provincial, S.A.B.</v>
          </cell>
          <cell r="V45" t="str">
            <v>Asesor de Servicio</v>
          </cell>
          <cell r="W45" t="str">
            <v>-</v>
          </cell>
          <cell r="X45" t="str">
            <v>-</v>
          </cell>
          <cell r="Y45" t="str">
            <v>Asignado</v>
          </cell>
          <cell r="Z45" t="str">
            <v>-</v>
          </cell>
          <cell r="AA45" t="str">
            <v>-</v>
          </cell>
          <cell r="AB45" t="str">
            <v>-</v>
          </cell>
          <cell r="AC45" t="str">
            <v>-</v>
          </cell>
          <cell r="AD45" t="str">
            <v>-</v>
          </cell>
          <cell r="AE45" t="str">
            <v>-</v>
          </cell>
          <cell r="AF45" t="str">
            <v>-</v>
          </cell>
          <cell r="AG45" t="str">
            <v>-</v>
          </cell>
          <cell r="AH45" t="str">
            <v>-</v>
          </cell>
          <cell r="AI45" t="str">
            <v>C6705</v>
          </cell>
          <cell r="AJ45" t="str">
            <v>Ramirez Granados Arturo</v>
          </cell>
          <cell r="AK45" t="str">
            <v>-</v>
          </cell>
          <cell r="AL45" t="str">
            <v>-</v>
          </cell>
          <cell r="AM45" t="str">
            <v>-</v>
          </cell>
          <cell r="AN45">
            <v>0</v>
          </cell>
          <cell r="AO45" t="str">
            <v>-</v>
          </cell>
          <cell r="AQ45" t="str">
            <v>-</v>
          </cell>
          <cell r="AR45" t="str">
            <v>-</v>
          </cell>
          <cell r="AS45" t="str">
            <v>-</v>
          </cell>
          <cell r="AT45" t="str">
            <v>-</v>
          </cell>
          <cell r="AU45" t="str">
            <v>-</v>
          </cell>
          <cell r="AV45" t="str">
            <v>-</v>
          </cell>
          <cell r="AW45" t="str">
            <v>-</v>
          </cell>
          <cell r="AX45" t="str">
            <v>-</v>
          </cell>
          <cell r="AY45" t="str">
            <v>No</v>
          </cell>
          <cell r="AZ45" t="str">
            <v>-</v>
          </cell>
          <cell r="BA45" t="str">
            <v>-</v>
          </cell>
          <cell r="BB45" t="str">
            <v>-</v>
          </cell>
          <cell r="BC45" t="str">
            <v>-</v>
          </cell>
          <cell r="BD45" t="str">
            <v>-</v>
          </cell>
          <cell r="BE45" t="str">
            <v>-</v>
          </cell>
          <cell r="BF45" t="str">
            <v>-</v>
          </cell>
          <cell r="BG45" t="str">
            <v>-</v>
          </cell>
          <cell r="BH45" t="str">
            <v>-</v>
          </cell>
          <cell r="BI45" t="str">
            <v>-</v>
          </cell>
          <cell r="BJ45" t="str">
            <v>Arrendado</v>
          </cell>
          <cell r="BK45" t="str">
            <v>ZA 27062</v>
          </cell>
          <cell r="BL45" t="str">
            <v xml:space="preserve">FAME ZAMORA S.A. DE C.V. </v>
          </cell>
          <cell r="BO45">
            <v>67861</v>
          </cell>
          <cell r="BP45" t="str">
            <v>-</v>
          </cell>
          <cell r="BQ45" t="str">
            <v>-</v>
          </cell>
          <cell r="BR45" t="str">
            <v>-</v>
          </cell>
          <cell r="BS45" t="str">
            <v>-</v>
          </cell>
          <cell r="BT45" t="str">
            <v>-</v>
          </cell>
          <cell r="BU45" t="str">
            <v>-</v>
          </cell>
          <cell r="BV45" t="str">
            <v>-</v>
          </cell>
          <cell r="BW45" t="str">
            <v>-</v>
          </cell>
          <cell r="BX45" t="str">
            <v>-</v>
          </cell>
          <cell r="BY45" t="str">
            <v>-</v>
          </cell>
          <cell r="BZ45" t="str">
            <v>-</v>
          </cell>
          <cell r="CA45" t="str">
            <v>-</v>
          </cell>
          <cell r="CB45" t="str">
            <v>-</v>
          </cell>
          <cell r="CC45" t="str">
            <v>Miércoles</v>
          </cell>
          <cell r="CD45" t="str">
            <v>4304</v>
          </cell>
          <cell r="CE45" t="str">
            <v>4</v>
          </cell>
          <cell r="CF45" t="str">
            <v>Rojo</v>
          </cell>
          <cell r="CG45" t="str">
            <v>3er Sábado</v>
          </cell>
          <cell r="CH45" t="str">
            <v>Mzo y Abr</v>
          </cell>
          <cell r="CI45" t="str">
            <v>Sep y Oct</v>
          </cell>
          <cell r="CJ45" t="str">
            <v>-</v>
          </cell>
          <cell r="CK45">
            <v>92</v>
          </cell>
          <cell r="CL45" t="str">
            <v>101 - MAGNA</v>
          </cell>
          <cell r="CM45" t="str">
            <v>04058</v>
          </cell>
          <cell r="CP45" t="str">
            <v>-</v>
          </cell>
        </row>
        <row r="46">
          <cell r="A46" t="str">
            <v>04060</v>
          </cell>
          <cell r="B46" t="str">
            <v>300RXB</v>
          </cell>
          <cell r="C46" t="str">
            <v>Distrito Federal</v>
          </cell>
          <cell r="D46" t="str">
            <v>No aplica</v>
          </cell>
          <cell r="E46" t="str">
            <v>Chevy</v>
          </cell>
          <cell r="F46" t="str">
            <v>Automóvil</v>
          </cell>
          <cell r="G46" t="str">
            <v>Chevrolet</v>
          </cell>
          <cell r="H46" t="str">
            <v>Chevy C2 C/AA 3 Puertas</v>
          </cell>
          <cell r="I46" t="str">
            <v>3G1SF21604S193019</v>
          </cell>
          <cell r="J46" t="str">
            <v>Hecho en México</v>
          </cell>
          <cell r="K46" t="str">
            <v>Magna</v>
          </cell>
          <cell r="L46">
            <v>4</v>
          </cell>
          <cell r="M46">
            <v>46</v>
          </cell>
          <cell r="N46">
            <v>2004</v>
          </cell>
          <cell r="O46" t="str">
            <v>Xalapa</v>
          </cell>
          <cell r="P46" t="str">
            <v>Veracruz</v>
          </cell>
          <cell r="Q46" t="str">
            <v>Sureste</v>
          </cell>
          <cell r="R46" t="str">
            <v>Baja</v>
          </cell>
          <cell r="S46" t="str">
            <v>Devolución Valmex</v>
          </cell>
          <cell r="T46" t="str">
            <v>GNP</v>
          </cell>
          <cell r="U46" t="str">
            <v>Grupo Nacional Provincial, S.A.B.</v>
          </cell>
          <cell r="V46" t="str">
            <v>Asesor de Servicio</v>
          </cell>
          <cell r="W46" t="str">
            <v>-</v>
          </cell>
          <cell r="X46" t="str">
            <v>-</v>
          </cell>
          <cell r="Y46" t="str">
            <v>Asignado</v>
          </cell>
          <cell r="Z46" t="str">
            <v>-</v>
          </cell>
          <cell r="AA46" t="str">
            <v>-</v>
          </cell>
          <cell r="AB46" t="str">
            <v>-</v>
          </cell>
          <cell r="AC46" t="str">
            <v>-</v>
          </cell>
          <cell r="AD46" t="str">
            <v>-</v>
          </cell>
          <cell r="AE46" t="str">
            <v>-</v>
          </cell>
          <cell r="AF46" t="str">
            <v>-</v>
          </cell>
          <cell r="AG46" t="str">
            <v>-</v>
          </cell>
          <cell r="AH46" t="str">
            <v>-</v>
          </cell>
          <cell r="AI46" t="str">
            <v>C6705</v>
          </cell>
          <cell r="AJ46" t="str">
            <v>Ramirez Granados Arturo</v>
          </cell>
          <cell r="AK46" t="str">
            <v>-</v>
          </cell>
          <cell r="AL46" t="str">
            <v>-</v>
          </cell>
          <cell r="AM46" t="str">
            <v>-</v>
          </cell>
          <cell r="AN46">
            <v>0</v>
          </cell>
          <cell r="AO46" t="str">
            <v>-</v>
          </cell>
          <cell r="AQ46" t="str">
            <v>-</v>
          </cell>
          <cell r="AR46" t="str">
            <v>-</v>
          </cell>
          <cell r="AS46" t="str">
            <v>-</v>
          </cell>
          <cell r="AT46" t="str">
            <v>-</v>
          </cell>
          <cell r="AU46" t="str">
            <v>-</v>
          </cell>
          <cell r="AV46" t="str">
            <v>-</v>
          </cell>
          <cell r="AW46" t="str">
            <v>-</v>
          </cell>
          <cell r="AX46" t="str">
            <v>-</v>
          </cell>
          <cell r="AY46" t="str">
            <v>No</v>
          </cell>
          <cell r="AZ46" t="str">
            <v>-</v>
          </cell>
          <cell r="BA46" t="str">
            <v>-</v>
          </cell>
          <cell r="BB46" t="str">
            <v>-</v>
          </cell>
          <cell r="BC46" t="str">
            <v>-</v>
          </cell>
          <cell r="BD46" t="str">
            <v>-</v>
          </cell>
          <cell r="BE46" t="str">
            <v>-</v>
          </cell>
          <cell r="BF46" t="str">
            <v>-</v>
          </cell>
          <cell r="BG46" t="str">
            <v>-</v>
          </cell>
          <cell r="BH46" t="str">
            <v>-</v>
          </cell>
          <cell r="BI46" t="str">
            <v>-</v>
          </cell>
          <cell r="BJ46" t="str">
            <v>Arrendado</v>
          </cell>
          <cell r="BK46" t="str">
            <v>ZA 27049</v>
          </cell>
          <cell r="BL46" t="str">
            <v xml:space="preserve">FAME ZAMORA S.A. DE C.V. </v>
          </cell>
          <cell r="BO46">
            <v>67861</v>
          </cell>
          <cell r="BP46" t="str">
            <v>-</v>
          </cell>
          <cell r="BQ46" t="str">
            <v>-</v>
          </cell>
          <cell r="BR46" t="str">
            <v>-</v>
          </cell>
          <cell r="BS46" t="str">
            <v>-</v>
          </cell>
          <cell r="BT46" t="str">
            <v>-</v>
          </cell>
          <cell r="BU46" t="str">
            <v>-</v>
          </cell>
          <cell r="BV46" t="str">
            <v>-</v>
          </cell>
          <cell r="BW46" t="str">
            <v>-</v>
          </cell>
          <cell r="BX46" t="str">
            <v>-</v>
          </cell>
          <cell r="BY46" t="str">
            <v>-</v>
          </cell>
          <cell r="BZ46" t="str">
            <v>-</v>
          </cell>
          <cell r="CA46" t="str">
            <v>-</v>
          </cell>
          <cell r="CB46" t="str">
            <v>-</v>
          </cell>
          <cell r="CC46" t="str">
            <v>Viernes</v>
          </cell>
          <cell r="CD46" t="str">
            <v>300</v>
          </cell>
          <cell r="CE46" t="str">
            <v>0</v>
          </cell>
          <cell r="CF46" t="str">
            <v>Azul</v>
          </cell>
          <cell r="CG46" t="str">
            <v>5o Sábado</v>
          </cell>
          <cell r="CH46" t="str">
            <v>May y Jun</v>
          </cell>
          <cell r="CI46" t="str">
            <v>Nov y Dic</v>
          </cell>
          <cell r="CJ46" t="str">
            <v>-</v>
          </cell>
          <cell r="CK46">
            <v>92</v>
          </cell>
          <cell r="CL46" t="str">
            <v>101 - MAGNA</v>
          </cell>
          <cell r="CM46" t="str">
            <v>04060</v>
          </cell>
          <cell r="CP46" t="str">
            <v>-</v>
          </cell>
        </row>
        <row r="47">
          <cell r="A47" t="str">
            <v>04061</v>
          </cell>
          <cell r="B47" t="str">
            <v>196RWE</v>
          </cell>
          <cell r="C47" t="str">
            <v>Distrito Federal</v>
          </cell>
          <cell r="D47" t="str">
            <v>No aplica</v>
          </cell>
          <cell r="E47" t="str">
            <v>Chevy</v>
          </cell>
          <cell r="F47" t="str">
            <v>Automóvil</v>
          </cell>
          <cell r="G47" t="str">
            <v>Chevrolet</v>
          </cell>
          <cell r="H47" t="str">
            <v>Chevy C2 C/AA 3 Puertas</v>
          </cell>
          <cell r="I47" t="str">
            <v>3G1SF21674S199612</v>
          </cell>
          <cell r="J47" t="str">
            <v>Hecho en México</v>
          </cell>
          <cell r="K47" t="str">
            <v>Magna</v>
          </cell>
          <cell r="L47">
            <v>4</v>
          </cell>
          <cell r="M47">
            <v>46</v>
          </cell>
          <cell r="N47">
            <v>2004</v>
          </cell>
          <cell r="O47" t="str">
            <v>Cancún</v>
          </cell>
          <cell r="P47" t="str">
            <v>Quintana Roo</v>
          </cell>
          <cell r="Q47" t="str">
            <v>Sureste</v>
          </cell>
          <cell r="R47" t="str">
            <v>Baja</v>
          </cell>
          <cell r="S47" t="str">
            <v>Venta a empleado</v>
          </cell>
          <cell r="T47" t="str">
            <v>GNP</v>
          </cell>
          <cell r="U47" t="str">
            <v>Grupo Nacional Provincial, S.A.B.</v>
          </cell>
          <cell r="V47" t="str">
            <v>Asesor de Servicio</v>
          </cell>
          <cell r="W47" t="str">
            <v>-</v>
          </cell>
          <cell r="X47" t="str">
            <v>-</v>
          </cell>
          <cell r="Y47" t="str">
            <v>Asignado</v>
          </cell>
          <cell r="Z47" t="str">
            <v>-</v>
          </cell>
          <cell r="AA47" t="str">
            <v>-</v>
          </cell>
          <cell r="AB47" t="str">
            <v>-</v>
          </cell>
          <cell r="AC47" t="str">
            <v>-</v>
          </cell>
          <cell r="AD47" t="str">
            <v>-</v>
          </cell>
          <cell r="AE47" t="str">
            <v>-</v>
          </cell>
          <cell r="AF47" t="str">
            <v>-</v>
          </cell>
          <cell r="AG47" t="str">
            <v>-</v>
          </cell>
          <cell r="AH47" t="str">
            <v>-</v>
          </cell>
          <cell r="AI47" t="str">
            <v>C6705</v>
          </cell>
          <cell r="AJ47" t="str">
            <v>Ramirez Granados Arturo</v>
          </cell>
          <cell r="AK47" t="str">
            <v>-</v>
          </cell>
          <cell r="AL47" t="str">
            <v>-</v>
          </cell>
          <cell r="AM47" t="str">
            <v>-</v>
          </cell>
          <cell r="AN47">
            <v>0</v>
          </cell>
          <cell r="AO47" t="str">
            <v>-</v>
          </cell>
          <cell r="AQ47" t="str">
            <v>-</v>
          </cell>
          <cell r="AR47" t="str">
            <v>-</v>
          </cell>
          <cell r="AS47" t="str">
            <v>-</v>
          </cell>
          <cell r="AT47" t="str">
            <v>-</v>
          </cell>
          <cell r="AU47" t="str">
            <v>-</v>
          </cell>
          <cell r="AV47" t="str">
            <v>-</v>
          </cell>
          <cell r="AW47" t="str">
            <v>-</v>
          </cell>
          <cell r="AX47" t="str">
            <v>-</v>
          </cell>
          <cell r="AY47" t="str">
            <v>No</v>
          </cell>
          <cell r="AZ47" t="str">
            <v>-</v>
          </cell>
          <cell r="BA47" t="str">
            <v>-</v>
          </cell>
          <cell r="BB47" t="str">
            <v>-</v>
          </cell>
          <cell r="BC47" t="str">
            <v>-</v>
          </cell>
          <cell r="BD47" t="str">
            <v>-</v>
          </cell>
          <cell r="BE47" t="str">
            <v>-</v>
          </cell>
          <cell r="BF47" t="str">
            <v>-</v>
          </cell>
          <cell r="BG47" t="str">
            <v>-</v>
          </cell>
          <cell r="BH47" t="str">
            <v>-</v>
          </cell>
          <cell r="BI47" t="str">
            <v>-</v>
          </cell>
          <cell r="BJ47" t="str">
            <v>Arrendado</v>
          </cell>
          <cell r="BK47" t="str">
            <v>ZA 27123</v>
          </cell>
          <cell r="BL47" t="str">
            <v xml:space="preserve">FAME ZAMORA S.A. DE C.V. </v>
          </cell>
          <cell r="BO47">
            <v>67861</v>
          </cell>
          <cell r="BP47" t="str">
            <v>-</v>
          </cell>
          <cell r="BQ47" t="str">
            <v>-</v>
          </cell>
          <cell r="BR47" t="str">
            <v>-</v>
          </cell>
          <cell r="BS47" t="str">
            <v>-</v>
          </cell>
          <cell r="BT47" t="str">
            <v>-</v>
          </cell>
          <cell r="BU47" t="str">
            <v>-</v>
          </cell>
          <cell r="BV47" t="str">
            <v>-</v>
          </cell>
          <cell r="BW47" t="str">
            <v>-</v>
          </cell>
          <cell r="BX47" t="str">
            <v>-</v>
          </cell>
          <cell r="BY47" t="str">
            <v>-</v>
          </cell>
          <cell r="BZ47" t="str">
            <v>-</v>
          </cell>
          <cell r="CA47" t="str">
            <v>-</v>
          </cell>
          <cell r="CB47" t="str">
            <v>-</v>
          </cell>
          <cell r="CC47" t="str">
            <v>Lunes</v>
          </cell>
          <cell r="CD47" t="str">
            <v>196</v>
          </cell>
          <cell r="CE47" t="str">
            <v>6</v>
          </cell>
          <cell r="CF47" t="str">
            <v>Amarillo</v>
          </cell>
          <cell r="CG47" t="str">
            <v>1er Sábado</v>
          </cell>
          <cell r="CH47" t="str">
            <v>Ene y Feb</v>
          </cell>
          <cell r="CI47" t="str">
            <v>Jul y Ago</v>
          </cell>
          <cell r="CJ47" t="str">
            <v>-</v>
          </cell>
          <cell r="CK47">
            <v>92</v>
          </cell>
          <cell r="CL47" t="str">
            <v>101 - MAGNA</v>
          </cell>
          <cell r="CM47" t="str">
            <v>04061</v>
          </cell>
          <cell r="CP47" t="str">
            <v>-</v>
          </cell>
        </row>
        <row r="48">
          <cell r="A48" t="str">
            <v>04062</v>
          </cell>
          <cell r="B48" t="str">
            <v>206RWE</v>
          </cell>
          <cell r="C48" t="str">
            <v>Distrito Federal</v>
          </cell>
          <cell r="D48" t="str">
            <v>No aplica</v>
          </cell>
          <cell r="E48" t="str">
            <v>Chevy</v>
          </cell>
          <cell r="F48" t="str">
            <v>Automóvil</v>
          </cell>
          <cell r="G48" t="str">
            <v>Chevrolet</v>
          </cell>
          <cell r="H48" t="str">
            <v>Chevy C2 C/AA 3 Puertas</v>
          </cell>
          <cell r="I48" t="str">
            <v>3G1SF21674S199108</v>
          </cell>
          <cell r="J48" t="str">
            <v>Hecho en México</v>
          </cell>
          <cell r="K48" t="str">
            <v>Magna</v>
          </cell>
          <cell r="L48">
            <v>4</v>
          </cell>
          <cell r="M48">
            <v>46</v>
          </cell>
          <cell r="N48">
            <v>2004</v>
          </cell>
          <cell r="O48" t="str">
            <v>Cancún</v>
          </cell>
          <cell r="P48" t="str">
            <v>Quintana Roo</v>
          </cell>
          <cell r="Q48" t="str">
            <v>Sureste</v>
          </cell>
          <cell r="R48" t="str">
            <v>Baja</v>
          </cell>
          <cell r="S48" t="str">
            <v>Devolución Valmex</v>
          </cell>
          <cell r="T48" t="str">
            <v>GNP</v>
          </cell>
          <cell r="U48" t="str">
            <v>Grupo Nacional Provincial, S.A.B.</v>
          </cell>
          <cell r="V48" t="str">
            <v>Asesor de Servicio</v>
          </cell>
          <cell r="W48" t="str">
            <v>-</v>
          </cell>
          <cell r="X48" t="str">
            <v>-</v>
          </cell>
          <cell r="Y48" t="str">
            <v>Asignado</v>
          </cell>
          <cell r="Z48" t="str">
            <v>-</v>
          </cell>
          <cell r="AA48" t="str">
            <v>-</v>
          </cell>
          <cell r="AB48" t="str">
            <v>-</v>
          </cell>
          <cell r="AC48" t="str">
            <v>-</v>
          </cell>
          <cell r="AD48" t="str">
            <v>-</v>
          </cell>
          <cell r="AE48" t="str">
            <v>-</v>
          </cell>
          <cell r="AF48" t="str">
            <v>-</v>
          </cell>
          <cell r="AG48" t="str">
            <v>-</v>
          </cell>
          <cell r="AH48" t="str">
            <v>-</v>
          </cell>
          <cell r="AI48" t="str">
            <v>C6705</v>
          </cell>
          <cell r="AJ48" t="str">
            <v>Ramirez Granados Arturo</v>
          </cell>
          <cell r="AK48" t="str">
            <v>-</v>
          </cell>
          <cell r="AL48" t="str">
            <v>-</v>
          </cell>
          <cell r="AM48" t="str">
            <v>-</v>
          </cell>
          <cell r="AN48">
            <v>0</v>
          </cell>
          <cell r="AO48" t="str">
            <v>-</v>
          </cell>
          <cell r="AQ48" t="str">
            <v>-</v>
          </cell>
          <cell r="AR48" t="str">
            <v>-</v>
          </cell>
          <cell r="AS48" t="str">
            <v>-</v>
          </cell>
          <cell r="AT48" t="str">
            <v>-</v>
          </cell>
          <cell r="AU48" t="str">
            <v>-</v>
          </cell>
          <cell r="AV48" t="str">
            <v>-</v>
          </cell>
          <cell r="AW48" t="str">
            <v>-</v>
          </cell>
          <cell r="AX48" t="str">
            <v>-</v>
          </cell>
          <cell r="AY48" t="str">
            <v>No</v>
          </cell>
          <cell r="AZ48" t="str">
            <v>-</v>
          </cell>
          <cell r="BA48" t="str">
            <v>-</v>
          </cell>
          <cell r="BB48" t="str">
            <v>-</v>
          </cell>
          <cell r="BC48" t="str">
            <v>-</v>
          </cell>
          <cell r="BD48" t="str">
            <v>-</v>
          </cell>
          <cell r="BE48" t="str">
            <v>-</v>
          </cell>
          <cell r="BF48" t="str">
            <v>-</v>
          </cell>
          <cell r="BG48" t="str">
            <v>-</v>
          </cell>
          <cell r="BH48" t="str">
            <v>-</v>
          </cell>
          <cell r="BI48" t="str">
            <v>-</v>
          </cell>
          <cell r="BJ48" t="str">
            <v>Arrendado</v>
          </cell>
          <cell r="BK48" t="str">
            <v>ZA 27120</v>
          </cell>
          <cell r="BL48" t="str">
            <v xml:space="preserve">FAME ZAMORA S.A. DE C.V. </v>
          </cell>
          <cell r="BO48">
            <v>67861</v>
          </cell>
          <cell r="BP48" t="str">
            <v>-</v>
          </cell>
          <cell r="BQ48" t="str">
            <v>-</v>
          </cell>
          <cell r="BR48" t="str">
            <v>-</v>
          </cell>
          <cell r="BS48" t="str">
            <v>-</v>
          </cell>
          <cell r="BT48" t="str">
            <v>-</v>
          </cell>
          <cell r="BU48" t="str">
            <v>-</v>
          </cell>
          <cell r="BV48" t="str">
            <v>-</v>
          </cell>
          <cell r="BW48" t="str">
            <v>-</v>
          </cell>
          <cell r="BX48" t="str">
            <v>-</v>
          </cell>
          <cell r="BY48" t="str">
            <v>-</v>
          </cell>
          <cell r="BZ48" t="str">
            <v>-</v>
          </cell>
          <cell r="CA48" t="str">
            <v>-</v>
          </cell>
          <cell r="CB48" t="str">
            <v>-</v>
          </cell>
          <cell r="CC48" t="str">
            <v>Lunes</v>
          </cell>
          <cell r="CD48" t="str">
            <v>206</v>
          </cell>
          <cell r="CE48" t="str">
            <v>6</v>
          </cell>
          <cell r="CF48" t="str">
            <v>Amarillo</v>
          </cell>
          <cell r="CG48" t="str">
            <v>1er Sábado</v>
          </cell>
          <cell r="CH48" t="str">
            <v>Ene y Feb</v>
          </cell>
          <cell r="CI48" t="str">
            <v>Jul y Ago</v>
          </cell>
          <cell r="CJ48" t="str">
            <v>-</v>
          </cell>
          <cell r="CK48">
            <v>92</v>
          </cell>
          <cell r="CL48" t="str">
            <v>101 - MAGNA</v>
          </cell>
          <cell r="CM48" t="str">
            <v>04062</v>
          </cell>
          <cell r="CP48" t="str">
            <v>-</v>
          </cell>
        </row>
        <row r="49">
          <cell r="A49" t="str">
            <v>04064</v>
          </cell>
          <cell r="B49" t="str">
            <v>160RRF</v>
          </cell>
          <cell r="C49" t="str">
            <v>Distrito Federal</v>
          </cell>
          <cell r="D49" t="str">
            <v>No aplica</v>
          </cell>
          <cell r="E49" t="str">
            <v>Chevy</v>
          </cell>
          <cell r="F49" t="str">
            <v>Automóvil</v>
          </cell>
          <cell r="G49" t="str">
            <v>Chevrolet</v>
          </cell>
          <cell r="H49" t="str">
            <v>Chevy C2 C/AA 3 Puertas</v>
          </cell>
          <cell r="I49" t="str">
            <v>3G1SF21624S197685</v>
          </cell>
          <cell r="J49" t="str">
            <v xml:space="preserve">Hecho en México      </v>
          </cell>
          <cell r="K49" t="str">
            <v>Magna</v>
          </cell>
          <cell r="L49">
            <v>4</v>
          </cell>
          <cell r="M49">
            <v>46</v>
          </cell>
          <cell r="N49">
            <v>2004</v>
          </cell>
          <cell r="O49" t="str">
            <v>Ciudad de México</v>
          </cell>
          <cell r="P49" t="str">
            <v>Ciudad de México</v>
          </cell>
          <cell r="Q49" t="str">
            <v>Zona Metropolitana</v>
          </cell>
          <cell r="R49" t="str">
            <v>Baja</v>
          </cell>
          <cell r="S49" t="str">
            <v>Devolución Valmex</v>
          </cell>
          <cell r="T49" t="str">
            <v>GNP</v>
          </cell>
          <cell r="U49" t="str">
            <v>Grupo Nacional Provincial, S.A.B.</v>
          </cell>
          <cell r="V49" t="str">
            <v>Asesor de Servicio</v>
          </cell>
          <cell r="W49" t="str">
            <v>-</v>
          </cell>
          <cell r="X49" t="str">
            <v>-</v>
          </cell>
          <cell r="Y49" t="str">
            <v>Asignado</v>
          </cell>
          <cell r="Z49" t="str">
            <v>-</v>
          </cell>
          <cell r="AA49" t="str">
            <v>-</v>
          </cell>
          <cell r="AB49" t="str">
            <v>-</v>
          </cell>
          <cell r="AC49" t="str">
            <v>-</v>
          </cell>
          <cell r="AD49" t="str">
            <v>-</v>
          </cell>
          <cell r="AE49" t="str">
            <v>-</v>
          </cell>
          <cell r="AF49" t="str">
            <v>-</v>
          </cell>
          <cell r="AG49" t="str">
            <v>-</v>
          </cell>
          <cell r="AH49" t="str">
            <v>-</v>
          </cell>
          <cell r="AI49" t="str">
            <v>C6705</v>
          </cell>
          <cell r="AJ49" t="str">
            <v>Ramirez Granados Arturo</v>
          </cell>
          <cell r="AK49" t="str">
            <v>-</v>
          </cell>
          <cell r="AL49" t="str">
            <v>-</v>
          </cell>
          <cell r="AM49" t="str">
            <v>-</v>
          </cell>
          <cell r="AN49">
            <v>0</v>
          </cell>
          <cell r="AO49" t="str">
            <v>-</v>
          </cell>
          <cell r="AQ49" t="str">
            <v>-</v>
          </cell>
          <cell r="AR49" t="str">
            <v>-</v>
          </cell>
          <cell r="AS49" t="str">
            <v>-</v>
          </cell>
          <cell r="AT49" t="str">
            <v>-</v>
          </cell>
          <cell r="AU49" t="str">
            <v>-</v>
          </cell>
          <cell r="AV49" t="str">
            <v>-</v>
          </cell>
          <cell r="AW49" t="str">
            <v>-</v>
          </cell>
          <cell r="AX49" t="str">
            <v>-</v>
          </cell>
          <cell r="AY49" t="str">
            <v>No</v>
          </cell>
          <cell r="AZ49" t="str">
            <v>-</v>
          </cell>
          <cell r="BA49" t="str">
            <v>-</v>
          </cell>
          <cell r="BB49" t="str">
            <v>-</v>
          </cell>
          <cell r="BC49" t="str">
            <v>-</v>
          </cell>
          <cell r="BD49" t="str">
            <v>-</v>
          </cell>
          <cell r="BE49" t="str">
            <v>-</v>
          </cell>
          <cell r="BF49" t="str">
            <v>-</v>
          </cell>
          <cell r="BG49" t="str">
            <v>-</v>
          </cell>
          <cell r="BH49" t="str">
            <v>-</v>
          </cell>
          <cell r="BI49" t="str">
            <v>-</v>
          </cell>
          <cell r="BJ49" t="str">
            <v>Arrendado</v>
          </cell>
          <cell r="BK49" t="str">
            <v>ZA 27113</v>
          </cell>
          <cell r="BL49" t="str">
            <v xml:space="preserve">FAME ZAMORA S.A. DE C.V. </v>
          </cell>
          <cell r="BO49">
            <v>67861</v>
          </cell>
          <cell r="BP49" t="str">
            <v>-</v>
          </cell>
          <cell r="BQ49" t="str">
            <v>-</v>
          </cell>
          <cell r="BR49" t="str">
            <v>-</v>
          </cell>
          <cell r="BS49" t="str">
            <v>-</v>
          </cell>
          <cell r="BT49" t="str">
            <v>-</v>
          </cell>
          <cell r="BU49" t="str">
            <v>-</v>
          </cell>
          <cell r="BV49" t="str">
            <v>-</v>
          </cell>
          <cell r="BW49" t="str">
            <v>-</v>
          </cell>
          <cell r="BX49" t="str">
            <v>-</v>
          </cell>
          <cell r="BY49" t="str">
            <v>-</v>
          </cell>
          <cell r="BZ49" t="str">
            <v>-</v>
          </cell>
          <cell r="CA49" t="str">
            <v>-</v>
          </cell>
          <cell r="CB49" t="str">
            <v>-</v>
          </cell>
          <cell r="CC49" t="str">
            <v>Viernes</v>
          </cell>
          <cell r="CD49" t="str">
            <v>160</v>
          </cell>
          <cell r="CE49" t="str">
            <v>0</v>
          </cell>
          <cell r="CF49" t="str">
            <v>Azul</v>
          </cell>
          <cell r="CG49" t="str">
            <v>5o Sábado</v>
          </cell>
          <cell r="CH49" t="str">
            <v>May y Jun</v>
          </cell>
          <cell r="CI49" t="str">
            <v>Nov y Dic</v>
          </cell>
          <cell r="CJ49" t="str">
            <v>-</v>
          </cell>
          <cell r="CK49">
            <v>92</v>
          </cell>
          <cell r="CL49" t="str">
            <v>101 - MAGNA</v>
          </cell>
          <cell r="CM49" t="str">
            <v>04064</v>
          </cell>
          <cell r="CP49" t="str">
            <v>-</v>
          </cell>
        </row>
        <row r="50">
          <cell r="A50" t="str">
            <v>05001</v>
          </cell>
          <cell r="B50" t="str">
            <v>869RXG</v>
          </cell>
          <cell r="C50" t="str">
            <v>Distrito Federal</v>
          </cell>
          <cell r="D50" t="str">
            <v>No aplica</v>
          </cell>
          <cell r="E50" t="str">
            <v>Chevy</v>
          </cell>
          <cell r="F50" t="str">
            <v>Automóvil</v>
          </cell>
          <cell r="G50" t="str">
            <v>Chevrolet</v>
          </cell>
          <cell r="H50" t="str">
            <v>Chevy C2 C/AA 3 Puertas</v>
          </cell>
          <cell r="I50" t="str">
            <v>3G1SF21X55S135899</v>
          </cell>
          <cell r="J50" t="str">
            <v xml:space="preserve">Hecho en México      </v>
          </cell>
          <cell r="K50" t="str">
            <v>Magna</v>
          </cell>
          <cell r="L50">
            <v>4</v>
          </cell>
          <cell r="M50">
            <v>46</v>
          </cell>
          <cell r="N50">
            <v>2005</v>
          </cell>
          <cell r="O50" t="str">
            <v>Ciudad de México</v>
          </cell>
          <cell r="P50" t="str">
            <v>Ciudad de México</v>
          </cell>
          <cell r="Q50" t="str">
            <v>Zona Metropolitana</v>
          </cell>
          <cell r="R50" t="str">
            <v>Baja</v>
          </cell>
          <cell r="S50" t="str">
            <v>Devolución Valmex</v>
          </cell>
          <cell r="T50" t="str">
            <v>GNP</v>
          </cell>
          <cell r="U50" t="str">
            <v>Grupo Nacional Provincial, S.A.B.</v>
          </cell>
          <cell r="V50" t="str">
            <v>Asesor de Servicio</v>
          </cell>
          <cell r="W50" t="str">
            <v>-</v>
          </cell>
          <cell r="X50" t="str">
            <v>-</v>
          </cell>
          <cell r="Y50" t="str">
            <v>Asignado</v>
          </cell>
          <cell r="Z50" t="str">
            <v>-</v>
          </cell>
          <cell r="AA50" t="str">
            <v>-</v>
          </cell>
          <cell r="AB50" t="str">
            <v>-</v>
          </cell>
          <cell r="AC50" t="str">
            <v>-</v>
          </cell>
          <cell r="AD50" t="str">
            <v>-</v>
          </cell>
          <cell r="AE50" t="str">
            <v>-</v>
          </cell>
          <cell r="AF50" t="str">
            <v>-</v>
          </cell>
          <cell r="AG50" t="str">
            <v>-</v>
          </cell>
          <cell r="AH50" t="str">
            <v>-</v>
          </cell>
          <cell r="AI50" t="str">
            <v>C6705</v>
          </cell>
          <cell r="AJ50" t="str">
            <v>Ramirez Granados Arturo</v>
          </cell>
          <cell r="AK50" t="str">
            <v>-</v>
          </cell>
          <cell r="AL50" t="str">
            <v>-</v>
          </cell>
          <cell r="AM50" t="str">
            <v>-</v>
          </cell>
          <cell r="AN50">
            <v>0</v>
          </cell>
          <cell r="AO50" t="str">
            <v>-</v>
          </cell>
          <cell r="AQ50" t="str">
            <v>-</v>
          </cell>
          <cell r="AR50" t="str">
            <v>-</v>
          </cell>
          <cell r="AS50" t="str">
            <v>-</v>
          </cell>
          <cell r="AT50" t="str">
            <v>-</v>
          </cell>
          <cell r="AU50" t="str">
            <v>-</v>
          </cell>
          <cell r="AV50" t="str">
            <v>-</v>
          </cell>
          <cell r="AW50" t="str">
            <v>-</v>
          </cell>
          <cell r="AX50" t="str">
            <v>-</v>
          </cell>
          <cell r="AY50" t="str">
            <v>No</v>
          </cell>
          <cell r="AZ50" t="str">
            <v>-</v>
          </cell>
          <cell r="BA50" t="str">
            <v>-</v>
          </cell>
          <cell r="BB50" t="str">
            <v>-</v>
          </cell>
          <cell r="BC50" t="str">
            <v>-</v>
          </cell>
          <cell r="BD50" t="str">
            <v>-</v>
          </cell>
          <cell r="BE50" t="str">
            <v>-</v>
          </cell>
          <cell r="BF50" t="str">
            <v>-</v>
          </cell>
          <cell r="BG50" t="str">
            <v>-</v>
          </cell>
          <cell r="BH50" t="str">
            <v>-</v>
          </cell>
          <cell r="BI50" t="str">
            <v>-</v>
          </cell>
          <cell r="BJ50" t="str">
            <v>Arrendado</v>
          </cell>
          <cell r="BK50" t="str">
            <v>N/T</v>
          </cell>
          <cell r="BL50" t="str">
            <v xml:space="preserve">FAME ZAMORA S.A. DE C.V. </v>
          </cell>
          <cell r="BP50" t="str">
            <v>-</v>
          </cell>
          <cell r="BQ50" t="str">
            <v>-</v>
          </cell>
          <cell r="BR50" t="str">
            <v>-</v>
          </cell>
          <cell r="BS50" t="str">
            <v>-</v>
          </cell>
          <cell r="BT50" t="str">
            <v>-</v>
          </cell>
          <cell r="BU50" t="str">
            <v>-</v>
          </cell>
          <cell r="BV50" t="str">
            <v>-</v>
          </cell>
          <cell r="BW50" t="str">
            <v>-</v>
          </cell>
          <cell r="BX50" t="str">
            <v>-</v>
          </cell>
          <cell r="BY50" t="str">
            <v>-</v>
          </cell>
          <cell r="BZ50" t="str">
            <v>-</v>
          </cell>
          <cell r="CA50" t="str">
            <v>-</v>
          </cell>
          <cell r="CB50" t="str">
            <v>-</v>
          </cell>
          <cell r="CC50" t="str">
            <v>Viernes</v>
          </cell>
          <cell r="CD50" t="str">
            <v>869</v>
          </cell>
          <cell r="CE50" t="str">
            <v>9</v>
          </cell>
          <cell r="CF50" t="str">
            <v>Azul</v>
          </cell>
          <cell r="CG50" t="str">
            <v>5o Sábado</v>
          </cell>
          <cell r="CH50" t="str">
            <v>May y Jun</v>
          </cell>
          <cell r="CI50" t="str">
            <v>Nov y Dic</v>
          </cell>
          <cell r="CJ50" t="str">
            <v>-</v>
          </cell>
          <cell r="CK50">
            <v>92</v>
          </cell>
          <cell r="CL50" t="str">
            <v>101 - MAGNA</v>
          </cell>
          <cell r="CM50" t="str">
            <v>05001</v>
          </cell>
          <cell r="CP50" t="str">
            <v>-</v>
          </cell>
        </row>
        <row r="51">
          <cell r="A51" t="str">
            <v>05002</v>
          </cell>
          <cell r="B51" t="str">
            <v>850RXG</v>
          </cell>
          <cell r="C51" t="str">
            <v>Distrito Federal</v>
          </cell>
          <cell r="D51" t="str">
            <v>No aplica</v>
          </cell>
          <cell r="E51" t="str">
            <v>Chevy</v>
          </cell>
          <cell r="F51" t="str">
            <v>Automóvil</v>
          </cell>
          <cell r="G51" t="str">
            <v>Chevrolet</v>
          </cell>
          <cell r="H51" t="str">
            <v>Chevy C2 S/AA 3 Puertas</v>
          </cell>
          <cell r="I51" t="str">
            <v>3G1SF21X25S129817</v>
          </cell>
          <cell r="J51" t="str">
            <v xml:space="preserve">Hecho en México      </v>
          </cell>
          <cell r="K51" t="str">
            <v>Magna</v>
          </cell>
          <cell r="L51">
            <v>4</v>
          </cell>
          <cell r="M51">
            <v>46</v>
          </cell>
          <cell r="N51">
            <v>2005</v>
          </cell>
          <cell r="O51" t="str">
            <v>Ciudad de México</v>
          </cell>
          <cell r="P51" t="str">
            <v>Ciudad de México</v>
          </cell>
          <cell r="Q51" t="str">
            <v>Zona Metropolitana</v>
          </cell>
          <cell r="R51" t="str">
            <v>Baja</v>
          </cell>
          <cell r="S51" t="str">
            <v>Devolución Valmex</v>
          </cell>
          <cell r="T51" t="str">
            <v>GNP</v>
          </cell>
          <cell r="U51" t="str">
            <v>Grupo Nacional Provincial, S.A.B.</v>
          </cell>
          <cell r="V51" t="str">
            <v>Supervisor de Taller</v>
          </cell>
          <cell r="W51" t="str">
            <v>Pool Semiasignado</v>
          </cell>
          <cell r="X51" t="str">
            <v>Plaza GNP</v>
          </cell>
          <cell r="Y51" t="str">
            <v>Pool</v>
          </cell>
          <cell r="Z51" t="str">
            <v>N71207</v>
          </cell>
          <cell r="AA51" t="str">
            <v>-</v>
          </cell>
          <cell r="AB51" t="str">
            <v>-</v>
          </cell>
          <cell r="AC51" t="str">
            <v>-</v>
          </cell>
          <cell r="AD51" t="str">
            <v>-</v>
          </cell>
          <cell r="AE51" t="str">
            <v>-</v>
          </cell>
          <cell r="AF51" t="str">
            <v>-</v>
          </cell>
          <cell r="AG51" t="str">
            <v>-</v>
          </cell>
          <cell r="AH51" t="str">
            <v>-</v>
          </cell>
          <cell r="AI51" t="str">
            <v>C6705</v>
          </cell>
          <cell r="AJ51" t="str">
            <v>Ramirez Granados Arturo</v>
          </cell>
          <cell r="AK51" t="str">
            <v>-</v>
          </cell>
          <cell r="AL51" t="str">
            <v>-</v>
          </cell>
          <cell r="AM51" t="str">
            <v>-</v>
          </cell>
          <cell r="AN51">
            <v>0</v>
          </cell>
          <cell r="AO51" t="str">
            <v>-</v>
          </cell>
          <cell r="AQ51">
            <v>5535228536</v>
          </cell>
          <cell r="AR51" t="str">
            <v>-</v>
          </cell>
          <cell r="AS51" t="str">
            <v>-</v>
          </cell>
          <cell r="AT51" t="str">
            <v>-</v>
          </cell>
          <cell r="AU51" t="str">
            <v>-</v>
          </cell>
          <cell r="AV51" t="str">
            <v>-</v>
          </cell>
          <cell r="AW51" t="str">
            <v>-</v>
          </cell>
          <cell r="AX51" t="str">
            <v>-</v>
          </cell>
          <cell r="AY51" t="str">
            <v>No</v>
          </cell>
          <cell r="AZ51" t="str">
            <v>-</v>
          </cell>
          <cell r="BA51" t="str">
            <v>-</v>
          </cell>
          <cell r="BB51" t="str">
            <v>-</v>
          </cell>
          <cell r="BC51" t="str">
            <v>-</v>
          </cell>
          <cell r="BD51" t="str">
            <v>-</v>
          </cell>
          <cell r="BE51" t="str">
            <v>-</v>
          </cell>
          <cell r="BF51" t="str">
            <v>-</v>
          </cell>
          <cell r="BG51" t="str">
            <v>-</v>
          </cell>
          <cell r="BH51" t="str">
            <v>-</v>
          </cell>
          <cell r="BI51" t="str">
            <v>-</v>
          </cell>
          <cell r="BJ51" t="str">
            <v>Arrendado</v>
          </cell>
          <cell r="BK51" t="str">
            <v>ZA 28500</v>
          </cell>
          <cell r="BL51" t="str">
            <v xml:space="preserve">FAME ZAMORA S.A. DE C.V. </v>
          </cell>
          <cell r="BO51">
            <v>62478.26</v>
          </cell>
          <cell r="BP51" t="str">
            <v>-</v>
          </cell>
          <cell r="BQ51" t="str">
            <v>-</v>
          </cell>
          <cell r="BR51" t="str">
            <v>-</v>
          </cell>
          <cell r="BS51" t="str">
            <v>-</v>
          </cell>
          <cell r="BT51" t="str">
            <v>-</v>
          </cell>
          <cell r="BU51" t="str">
            <v>-</v>
          </cell>
          <cell r="BV51" t="str">
            <v>-</v>
          </cell>
          <cell r="BW51" t="str">
            <v>-</v>
          </cell>
          <cell r="BX51" t="str">
            <v>-</v>
          </cell>
          <cell r="BY51" t="str">
            <v>-</v>
          </cell>
          <cell r="BZ51" t="str">
            <v>-</v>
          </cell>
          <cell r="CA51" t="str">
            <v>-</v>
          </cell>
          <cell r="CB51" t="str">
            <v>-</v>
          </cell>
          <cell r="CC51" t="str">
            <v>Viernes</v>
          </cell>
          <cell r="CD51" t="str">
            <v>850</v>
          </cell>
          <cell r="CE51" t="str">
            <v>0</v>
          </cell>
          <cell r="CF51" t="str">
            <v>Azul</v>
          </cell>
          <cell r="CG51" t="str">
            <v>5o Sábado</v>
          </cell>
          <cell r="CH51" t="str">
            <v>May y Jun</v>
          </cell>
          <cell r="CI51" t="str">
            <v>Nov y Dic</v>
          </cell>
          <cell r="CJ51" t="str">
            <v>-</v>
          </cell>
          <cell r="CK51">
            <v>92</v>
          </cell>
          <cell r="CL51" t="str">
            <v>101 - MAGNA</v>
          </cell>
          <cell r="CM51" t="str">
            <v>05002</v>
          </cell>
          <cell r="CP51" t="str">
            <v>-</v>
          </cell>
        </row>
        <row r="52">
          <cell r="A52" t="str">
            <v>05004</v>
          </cell>
          <cell r="B52" t="str">
            <v>312TPD</v>
          </cell>
          <cell r="C52" t="str">
            <v>Distrito Federal</v>
          </cell>
          <cell r="D52" t="str">
            <v>No aplica</v>
          </cell>
          <cell r="E52" t="str">
            <v>Express</v>
          </cell>
          <cell r="F52" t="str">
            <v>Camioneta</v>
          </cell>
          <cell r="G52" t="str">
            <v>Chevrolet</v>
          </cell>
          <cell r="H52" t="str">
            <v>Express Cargo Van 1500</v>
          </cell>
          <cell r="I52" t="str">
            <v>1GCFG15XX51218403</v>
          </cell>
          <cell r="J52" t="str">
            <v>Hecho en Estados Unidos</v>
          </cell>
          <cell r="K52" t="str">
            <v>Magna</v>
          </cell>
          <cell r="L52">
            <v>6</v>
          </cell>
          <cell r="M52">
            <v>117</v>
          </cell>
          <cell r="N52">
            <v>2005</v>
          </cell>
          <cell r="O52" t="str">
            <v>Guadalajara</v>
          </cell>
          <cell r="P52" t="str">
            <v>Jalisco</v>
          </cell>
          <cell r="Q52" t="str">
            <v>Occidente</v>
          </cell>
          <cell r="R52" t="str">
            <v>Baja</v>
          </cell>
          <cell r="S52" t="str">
            <v>Devolución Valmex</v>
          </cell>
          <cell r="T52" t="str">
            <v>GNP</v>
          </cell>
          <cell r="U52" t="str">
            <v>Grupo Nacional Provincial, S.A.B.</v>
          </cell>
          <cell r="V52" t="str">
            <v>Pool Administrativo</v>
          </cell>
          <cell r="W52" t="str">
            <v>Pool Administrativo</v>
          </cell>
          <cell r="X52" t="str">
            <v>Oficina Regional</v>
          </cell>
          <cell r="Y52" t="str">
            <v>Pool</v>
          </cell>
          <cell r="Z52" t="str">
            <v>N73128</v>
          </cell>
          <cell r="AA52" t="str">
            <v>Montiel Medina Alexandro</v>
          </cell>
          <cell r="AB52" t="str">
            <v>Grupo Nacional Provincial, S.A.B.</v>
          </cell>
          <cell r="AC52" t="str">
            <v>MOMA750304TU4</v>
          </cell>
          <cell r="AD52" t="str">
            <v>Jefe de departamento</v>
          </cell>
          <cell r="AE52" t="str">
            <v>Jefe de Departamento A</v>
          </cell>
          <cell r="AF52" t="str">
            <v>Unidad Staff</v>
          </cell>
          <cell r="AG52" t="str">
            <v>Dirección Recursos Humanos y Servicios Administrativos</v>
          </cell>
          <cell r="AH52" t="str">
            <v>Subdir. Inmuebles</v>
          </cell>
          <cell r="AI52" t="str">
            <v>C6108</v>
          </cell>
          <cell r="AJ52" t="str">
            <v>Lomeli Aguayo Victor Javier</v>
          </cell>
          <cell r="AK52" t="str">
            <v>Oficina central Guadalajara</v>
          </cell>
          <cell r="AL52" t="str">
            <v>Guadalajara</v>
          </cell>
          <cell r="AM52">
            <v>6071</v>
          </cell>
          <cell r="AN52" t="str">
            <v>alexandro.montiel@gnp.com.mx</v>
          </cell>
          <cell r="AO52" t="str">
            <v>alexandro.montiel@gnp.com.mx</v>
          </cell>
          <cell r="AQ52" t="str">
            <v>-</v>
          </cell>
          <cell r="AR52" t="str">
            <v>-</v>
          </cell>
          <cell r="AS52" t="str">
            <v>-</v>
          </cell>
          <cell r="AT52" t="str">
            <v>-</v>
          </cell>
          <cell r="AU52" t="str">
            <v>-</v>
          </cell>
          <cell r="AV52" t="str">
            <v>-</v>
          </cell>
          <cell r="AW52" t="str">
            <v>-</v>
          </cell>
          <cell r="AX52" t="str">
            <v>-</v>
          </cell>
          <cell r="AY52" t="str">
            <v>No</v>
          </cell>
          <cell r="AZ52" t="str">
            <v>-</v>
          </cell>
          <cell r="BA52" t="str">
            <v>-</v>
          </cell>
          <cell r="BB52" t="str">
            <v>-</v>
          </cell>
          <cell r="BC52" t="str">
            <v>-</v>
          </cell>
          <cell r="BD52" t="str">
            <v>-</v>
          </cell>
          <cell r="BE52" t="str">
            <v>-</v>
          </cell>
          <cell r="BF52" t="str">
            <v>-</v>
          </cell>
          <cell r="BG52" t="str">
            <v>-</v>
          </cell>
          <cell r="BH52" t="str">
            <v>-</v>
          </cell>
          <cell r="BI52" t="str">
            <v>-</v>
          </cell>
          <cell r="BJ52" t="str">
            <v>Arrendado</v>
          </cell>
          <cell r="BK52">
            <v>6175</v>
          </cell>
          <cell r="BL52" t="str">
            <v xml:space="preserve">IZTACALCO MOTORS S.A. DE C.V. </v>
          </cell>
          <cell r="BO52">
            <v>171455.65</v>
          </cell>
          <cell r="BP52" t="str">
            <v>-</v>
          </cell>
          <cell r="BQ52" t="str">
            <v>-</v>
          </cell>
          <cell r="BR52" t="str">
            <v>-</v>
          </cell>
          <cell r="BS52" t="str">
            <v>-</v>
          </cell>
          <cell r="BT52" t="str">
            <v>-</v>
          </cell>
          <cell r="BU52" t="str">
            <v>-</v>
          </cell>
          <cell r="BV52" t="str">
            <v>-</v>
          </cell>
          <cell r="BW52" t="str">
            <v>-</v>
          </cell>
          <cell r="BX52" t="str">
            <v>-</v>
          </cell>
          <cell r="BY52" t="str">
            <v>-</v>
          </cell>
          <cell r="BZ52" t="str">
            <v>-</v>
          </cell>
          <cell r="CA52" t="str">
            <v>-</v>
          </cell>
          <cell r="CB52" t="str">
            <v>-</v>
          </cell>
          <cell r="CC52" t="str">
            <v>Jueves</v>
          </cell>
          <cell r="CD52" t="str">
            <v>312</v>
          </cell>
          <cell r="CE52" t="str">
            <v>2</v>
          </cell>
          <cell r="CF52" t="str">
            <v>Verde</v>
          </cell>
          <cell r="CG52" t="str">
            <v>4o Sábado</v>
          </cell>
          <cell r="CH52" t="str">
            <v>Abr y May</v>
          </cell>
          <cell r="CI52" t="str">
            <v>Oct y Nov</v>
          </cell>
          <cell r="CJ52" t="str">
            <v>-</v>
          </cell>
          <cell r="CK52">
            <v>234</v>
          </cell>
          <cell r="CL52" t="str">
            <v>101 - MAGNA</v>
          </cell>
          <cell r="CM52" t="str">
            <v>05004</v>
          </cell>
          <cell r="CP52" t="str">
            <v>-</v>
          </cell>
        </row>
        <row r="53">
          <cell r="A53" t="str">
            <v>05005</v>
          </cell>
          <cell r="B53" t="str">
            <v>GND4136</v>
          </cell>
          <cell r="C53" t="str">
            <v>Guanajuato</v>
          </cell>
          <cell r="D53" t="str">
            <v>No aplica</v>
          </cell>
          <cell r="E53" t="str">
            <v>Chevy</v>
          </cell>
          <cell r="F53" t="str">
            <v>Automóvil</v>
          </cell>
          <cell r="G53" t="str">
            <v>Chevrolet</v>
          </cell>
          <cell r="H53" t="str">
            <v>Chevy C2 C/AA 3 Puertas</v>
          </cell>
          <cell r="I53" t="str">
            <v>3G1SF21XX5S217210</v>
          </cell>
          <cell r="J53" t="str">
            <v xml:space="preserve">Hecho en México      </v>
          </cell>
          <cell r="K53" t="str">
            <v>Magna</v>
          </cell>
          <cell r="L53">
            <v>4</v>
          </cell>
          <cell r="M53">
            <v>46</v>
          </cell>
          <cell r="N53">
            <v>2005</v>
          </cell>
          <cell r="O53" t="str">
            <v>León</v>
          </cell>
          <cell r="P53" t="str">
            <v>Guanajuato</v>
          </cell>
          <cell r="Q53" t="str">
            <v>Occidente</v>
          </cell>
          <cell r="R53" t="str">
            <v>Baja</v>
          </cell>
          <cell r="S53" t="str">
            <v>Devolución Valmex</v>
          </cell>
          <cell r="T53" t="str">
            <v>GNP</v>
          </cell>
          <cell r="U53" t="str">
            <v>Grupo Nacional Provincial, S.A.B.</v>
          </cell>
          <cell r="V53" t="str">
            <v>Asesor de Servicio</v>
          </cell>
          <cell r="W53" t="str">
            <v>-</v>
          </cell>
          <cell r="X53" t="str">
            <v>-</v>
          </cell>
          <cell r="Y53" t="str">
            <v>Asignado</v>
          </cell>
          <cell r="Z53" t="str">
            <v>-</v>
          </cell>
          <cell r="AA53" t="str">
            <v>-</v>
          </cell>
          <cell r="AB53" t="str">
            <v>-</v>
          </cell>
          <cell r="AC53" t="str">
            <v>-</v>
          </cell>
          <cell r="AD53" t="str">
            <v>-</v>
          </cell>
          <cell r="AE53" t="str">
            <v>-</v>
          </cell>
          <cell r="AF53" t="str">
            <v>-</v>
          </cell>
          <cell r="AG53" t="str">
            <v>-</v>
          </cell>
          <cell r="AH53" t="str">
            <v>-</v>
          </cell>
          <cell r="AI53" t="str">
            <v>C6705</v>
          </cell>
          <cell r="AJ53" t="str">
            <v>Ramirez Granados Arturo</v>
          </cell>
          <cell r="AK53" t="str">
            <v>-</v>
          </cell>
          <cell r="AL53" t="str">
            <v>-</v>
          </cell>
          <cell r="AM53" t="str">
            <v>-</v>
          </cell>
          <cell r="AN53">
            <v>0</v>
          </cell>
          <cell r="AO53" t="str">
            <v>-</v>
          </cell>
          <cell r="AQ53" t="str">
            <v>-</v>
          </cell>
          <cell r="AR53" t="str">
            <v>-</v>
          </cell>
          <cell r="AS53" t="str">
            <v>-</v>
          </cell>
          <cell r="AT53" t="str">
            <v>-</v>
          </cell>
          <cell r="AU53" t="str">
            <v>-</v>
          </cell>
          <cell r="AV53" t="str">
            <v>-</v>
          </cell>
          <cell r="AW53" t="str">
            <v>-</v>
          </cell>
          <cell r="AX53" t="str">
            <v>-</v>
          </cell>
          <cell r="AY53" t="str">
            <v>No</v>
          </cell>
          <cell r="AZ53" t="str">
            <v>-</v>
          </cell>
          <cell r="BA53" t="str">
            <v>-</v>
          </cell>
          <cell r="BB53" t="str">
            <v>-</v>
          </cell>
          <cell r="BC53" t="str">
            <v>-</v>
          </cell>
          <cell r="BD53" t="str">
            <v>-</v>
          </cell>
          <cell r="BE53" t="str">
            <v>-</v>
          </cell>
          <cell r="BF53" t="str">
            <v>-</v>
          </cell>
          <cell r="BG53" t="str">
            <v>-</v>
          </cell>
          <cell r="BH53" t="str">
            <v>-</v>
          </cell>
          <cell r="BI53" t="str">
            <v>-</v>
          </cell>
          <cell r="BJ53" t="str">
            <v>Arrendado</v>
          </cell>
          <cell r="BK53">
            <v>6283</v>
          </cell>
          <cell r="BL53" t="str">
            <v xml:space="preserve">IZTACALCO MOTORS S.A. DE C.V. </v>
          </cell>
          <cell r="BO53">
            <v>69500</v>
          </cell>
          <cell r="BP53" t="str">
            <v>-</v>
          </cell>
          <cell r="BQ53" t="str">
            <v>-</v>
          </cell>
          <cell r="BR53" t="str">
            <v>-</v>
          </cell>
          <cell r="BS53" t="str">
            <v>-</v>
          </cell>
          <cell r="BT53" t="str">
            <v>-</v>
          </cell>
          <cell r="BU53" t="str">
            <v>-</v>
          </cell>
          <cell r="BV53" t="str">
            <v>-</v>
          </cell>
          <cell r="BW53" t="str">
            <v>-</v>
          </cell>
          <cell r="BX53" t="str">
            <v>-</v>
          </cell>
          <cell r="BY53" t="str">
            <v>-</v>
          </cell>
          <cell r="BZ53" t="str">
            <v>-</v>
          </cell>
          <cell r="CA53" t="str">
            <v>-</v>
          </cell>
          <cell r="CB53" t="str">
            <v>-</v>
          </cell>
          <cell r="CC53" t="str">
            <v>Lunes</v>
          </cell>
          <cell r="CD53" t="str">
            <v>4136</v>
          </cell>
          <cell r="CE53" t="str">
            <v>6</v>
          </cell>
          <cell r="CF53" t="str">
            <v>Amarillo</v>
          </cell>
          <cell r="CG53" t="str">
            <v>1er Sábado</v>
          </cell>
          <cell r="CH53" t="str">
            <v>Ene y Feb</v>
          </cell>
          <cell r="CI53" t="str">
            <v>Jul y Ago</v>
          </cell>
          <cell r="CJ53" t="str">
            <v>-</v>
          </cell>
          <cell r="CK53">
            <v>92</v>
          </cell>
          <cell r="CL53" t="str">
            <v>101 - MAGNA</v>
          </cell>
          <cell r="CM53" t="str">
            <v>05005</v>
          </cell>
          <cell r="CP53" t="str">
            <v>-</v>
          </cell>
        </row>
        <row r="54">
          <cell r="A54" t="str">
            <v>05006</v>
          </cell>
          <cell r="B54" t="str">
            <v>GPK3455</v>
          </cell>
          <cell r="C54" t="str">
            <v>Guanajuato</v>
          </cell>
          <cell r="D54" t="str">
            <v>No aplica</v>
          </cell>
          <cell r="E54" t="str">
            <v>Chevy</v>
          </cell>
          <cell r="F54" t="str">
            <v>Automóvil</v>
          </cell>
          <cell r="G54" t="str">
            <v>Chevrolet</v>
          </cell>
          <cell r="H54" t="str">
            <v>Chevy C2 C/AA 3 Puertas</v>
          </cell>
          <cell r="I54" t="str">
            <v>3G1SF21X05S217474</v>
          </cell>
          <cell r="J54" t="str">
            <v>5S217474</v>
          </cell>
          <cell r="K54" t="str">
            <v>Magna</v>
          </cell>
          <cell r="L54">
            <v>4</v>
          </cell>
          <cell r="M54">
            <v>46</v>
          </cell>
          <cell r="N54">
            <v>2005</v>
          </cell>
          <cell r="O54" t="str">
            <v>León</v>
          </cell>
          <cell r="P54" t="str">
            <v>Guanajuato</v>
          </cell>
          <cell r="Q54" t="str">
            <v>Occidente</v>
          </cell>
          <cell r="R54" t="str">
            <v>Baja</v>
          </cell>
          <cell r="S54" t="str">
            <v>Devolución Valmex</v>
          </cell>
          <cell r="T54" t="str">
            <v>GNP</v>
          </cell>
          <cell r="U54" t="str">
            <v>Grupo Nacional Provincial, S.A.B.</v>
          </cell>
          <cell r="V54" t="str">
            <v>Asesor de Servicio</v>
          </cell>
          <cell r="W54" t="str">
            <v>-</v>
          </cell>
          <cell r="X54" t="str">
            <v>-</v>
          </cell>
          <cell r="Y54" t="str">
            <v>Asignado</v>
          </cell>
          <cell r="Z54" t="str">
            <v>-</v>
          </cell>
          <cell r="AA54" t="str">
            <v>-</v>
          </cell>
          <cell r="AB54" t="str">
            <v>-</v>
          </cell>
          <cell r="AC54" t="str">
            <v>-</v>
          </cell>
          <cell r="AD54" t="str">
            <v>-</v>
          </cell>
          <cell r="AE54" t="str">
            <v>-</v>
          </cell>
          <cell r="AF54" t="str">
            <v>-</v>
          </cell>
          <cell r="AG54" t="str">
            <v>-</v>
          </cell>
          <cell r="AH54" t="str">
            <v>-</v>
          </cell>
          <cell r="AI54" t="str">
            <v>C6705</v>
          </cell>
          <cell r="AJ54" t="str">
            <v>Ramirez Granados Arturo</v>
          </cell>
          <cell r="AK54" t="str">
            <v>-</v>
          </cell>
          <cell r="AL54" t="str">
            <v>-</v>
          </cell>
          <cell r="AM54" t="str">
            <v>-</v>
          </cell>
          <cell r="AN54">
            <v>0</v>
          </cell>
          <cell r="AO54" t="str">
            <v>-</v>
          </cell>
          <cell r="AQ54" t="str">
            <v>-</v>
          </cell>
          <cell r="AR54" t="str">
            <v>-</v>
          </cell>
          <cell r="AS54" t="str">
            <v>-</v>
          </cell>
          <cell r="AT54" t="str">
            <v>-</v>
          </cell>
          <cell r="AU54" t="str">
            <v>-</v>
          </cell>
          <cell r="AV54" t="str">
            <v>-</v>
          </cell>
          <cell r="AW54" t="str">
            <v>-</v>
          </cell>
          <cell r="AX54" t="str">
            <v>-</v>
          </cell>
          <cell r="AY54" t="str">
            <v>No</v>
          </cell>
          <cell r="AZ54" t="str">
            <v>-</v>
          </cell>
          <cell r="BA54" t="str">
            <v>-</v>
          </cell>
          <cell r="BB54" t="str">
            <v>-</v>
          </cell>
          <cell r="BC54" t="str">
            <v>-</v>
          </cell>
          <cell r="BD54" t="str">
            <v>-</v>
          </cell>
          <cell r="BE54" t="str">
            <v>-</v>
          </cell>
          <cell r="BF54" t="str">
            <v>-</v>
          </cell>
          <cell r="BG54" t="str">
            <v>-</v>
          </cell>
          <cell r="BH54" t="str">
            <v>-</v>
          </cell>
          <cell r="BI54" t="str">
            <v>-</v>
          </cell>
          <cell r="BJ54" t="str">
            <v>Arrendado</v>
          </cell>
          <cell r="BK54">
            <v>6272</v>
          </cell>
          <cell r="BL54" t="str">
            <v xml:space="preserve">IZTACALCO MOTORS S.A. DE C.V. </v>
          </cell>
          <cell r="BO54">
            <v>69500</v>
          </cell>
          <cell r="BP54" t="str">
            <v>-</v>
          </cell>
          <cell r="BQ54" t="str">
            <v>-</v>
          </cell>
          <cell r="BR54" t="str">
            <v>-</v>
          </cell>
          <cell r="BS54" t="str">
            <v>-</v>
          </cell>
          <cell r="BT54" t="str">
            <v>-</v>
          </cell>
          <cell r="BU54" t="str">
            <v>-</v>
          </cell>
          <cell r="BV54" t="str">
            <v>-</v>
          </cell>
          <cell r="BW54" t="str">
            <v>-</v>
          </cell>
          <cell r="BX54" t="str">
            <v>-</v>
          </cell>
          <cell r="BY54" t="str">
            <v>-</v>
          </cell>
          <cell r="BZ54" t="str">
            <v>-</v>
          </cell>
          <cell r="CA54" t="str">
            <v>-</v>
          </cell>
          <cell r="CB54" t="str">
            <v>-</v>
          </cell>
          <cell r="CC54" t="str">
            <v>Lunes</v>
          </cell>
          <cell r="CD54" t="str">
            <v>3455</v>
          </cell>
          <cell r="CE54" t="str">
            <v>5</v>
          </cell>
          <cell r="CF54" t="str">
            <v>Amarillo</v>
          </cell>
          <cell r="CG54" t="str">
            <v>1er Sábado</v>
          </cell>
          <cell r="CH54" t="str">
            <v>Ene y Feb</v>
          </cell>
          <cell r="CI54" t="str">
            <v>Jul y Ago</v>
          </cell>
          <cell r="CJ54" t="str">
            <v>-</v>
          </cell>
          <cell r="CK54">
            <v>92</v>
          </cell>
          <cell r="CL54" t="str">
            <v>101 - MAGNA</v>
          </cell>
          <cell r="CM54" t="str">
            <v>05006</v>
          </cell>
          <cell r="CP54" t="str">
            <v>-</v>
          </cell>
        </row>
        <row r="55">
          <cell r="A55" t="str">
            <v>05007</v>
          </cell>
          <cell r="B55" t="str">
            <v>YEE6844</v>
          </cell>
          <cell r="C55" t="str">
            <v>Veracruz</v>
          </cell>
          <cell r="D55" t="str">
            <v>No aplica</v>
          </cell>
          <cell r="E55" t="str">
            <v>Chevy</v>
          </cell>
          <cell r="F55" t="str">
            <v>Automóvil</v>
          </cell>
          <cell r="G55" t="str">
            <v>Chevrolet</v>
          </cell>
          <cell r="H55" t="str">
            <v>Chevy C2 C/AA 3 Puertas</v>
          </cell>
          <cell r="I55" t="str">
            <v>3G1SF21X45S217767</v>
          </cell>
          <cell r="J55" t="str">
            <v xml:space="preserve">Hecho en México    </v>
          </cell>
          <cell r="K55" t="str">
            <v>Magna</v>
          </cell>
          <cell r="L55">
            <v>4</v>
          </cell>
          <cell r="M55">
            <v>46</v>
          </cell>
          <cell r="N55">
            <v>2005</v>
          </cell>
          <cell r="O55" t="str">
            <v>Veracruz</v>
          </cell>
          <cell r="P55" t="str">
            <v>Veracruz</v>
          </cell>
          <cell r="Q55" t="str">
            <v>Sureste</v>
          </cell>
          <cell r="R55" t="str">
            <v>Baja</v>
          </cell>
          <cell r="S55" t="str">
            <v>Devolución Valmex</v>
          </cell>
          <cell r="T55" t="str">
            <v>GNP</v>
          </cell>
          <cell r="U55" t="str">
            <v>Grupo Nacional Provincial, S.A.B.</v>
          </cell>
          <cell r="V55" t="str">
            <v>Asesor de Servicio</v>
          </cell>
          <cell r="W55" t="str">
            <v>-</v>
          </cell>
          <cell r="X55" t="str">
            <v>-</v>
          </cell>
          <cell r="Y55" t="str">
            <v>Asignado</v>
          </cell>
          <cell r="Z55" t="str">
            <v>-</v>
          </cell>
          <cell r="AA55" t="str">
            <v>-</v>
          </cell>
          <cell r="AB55" t="str">
            <v>-</v>
          </cell>
          <cell r="AC55" t="str">
            <v>-</v>
          </cell>
          <cell r="AD55" t="str">
            <v>-</v>
          </cell>
          <cell r="AE55" t="str">
            <v>-</v>
          </cell>
          <cell r="AF55" t="str">
            <v>-</v>
          </cell>
          <cell r="AG55" t="str">
            <v>-</v>
          </cell>
          <cell r="AH55" t="str">
            <v>-</v>
          </cell>
          <cell r="AI55" t="str">
            <v>C6705</v>
          </cell>
          <cell r="AJ55" t="str">
            <v>Ramirez Granados Arturo</v>
          </cell>
          <cell r="AK55" t="str">
            <v>-</v>
          </cell>
          <cell r="AL55" t="str">
            <v>-</v>
          </cell>
          <cell r="AM55" t="str">
            <v>-</v>
          </cell>
          <cell r="AN55">
            <v>0</v>
          </cell>
          <cell r="AO55" t="str">
            <v>-</v>
          </cell>
          <cell r="AQ55" t="str">
            <v>-</v>
          </cell>
          <cell r="AR55" t="str">
            <v>-</v>
          </cell>
          <cell r="AS55" t="str">
            <v>-</v>
          </cell>
          <cell r="AT55" t="str">
            <v>-</v>
          </cell>
          <cell r="AU55" t="str">
            <v>-</v>
          </cell>
          <cell r="AV55" t="str">
            <v>-</v>
          </cell>
          <cell r="AW55" t="str">
            <v>-</v>
          </cell>
          <cell r="AX55" t="str">
            <v>-</v>
          </cell>
          <cell r="AY55" t="str">
            <v>No</v>
          </cell>
          <cell r="AZ55" t="str">
            <v>-</v>
          </cell>
          <cell r="BA55" t="str">
            <v>-</v>
          </cell>
          <cell r="BB55" t="str">
            <v>-</v>
          </cell>
          <cell r="BC55" t="str">
            <v>-</v>
          </cell>
          <cell r="BD55" t="str">
            <v>-</v>
          </cell>
          <cell r="BE55" t="str">
            <v>-</v>
          </cell>
          <cell r="BF55" t="str">
            <v>-</v>
          </cell>
          <cell r="BG55" t="str">
            <v>-</v>
          </cell>
          <cell r="BH55" t="str">
            <v>-</v>
          </cell>
          <cell r="BI55" t="str">
            <v>-</v>
          </cell>
          <cell r="BJ55" t="str">
            <v>Arrendado</v>
          </cell>
          <cell r="BK55">
            <v>6276</v>
          </cell>
          <cell r="BL55" t="str">
            <v xml:space="preserve">IZTACALCO MOTORS S.A. DE C.V. </v>
          </cell>
          <cell r="BO55">
            <v>69500</v>
          </cell>
          <cell r="BP55" t="str">
            <v>-</v>
          </cell>
          <cell r="BQ55" t="str">
            <v>-</v>
          </cell>
          <cell r="BR55" t="str">
            <v>-</v>
          </cell>
          <cell r="BS55" t="str">
            <v>-</v>
          </cell>
          <cell r="BT55" t="str">
            <v>-</v>
          </cell>
          <cell r="BU55" t="str">
            <v>-</v>
          </cell>
          <cell r="BV55" t="str">
            <v>-</v>
          </cell>
          <cell r="BW55" t="str">
            <v>-</v>
          </cell>
          <cell r="BX55" t="str">
            <v>-</v>
          </cell>
          <cell r="BY55" t="str">
            <v>-</v>
          </cell>
          <cell r="BZ55" t="str">
            <v>-</v>
          </cell>
          <cell r="CA55" t="str">
            <v>-</v>
          </cell>
          <cell r="CB55" t="str">
            <v>-</v>
          </cell>
          <cell r="CC55" t="str">
            <v>Miércoles</v>
          </cell>
          <cell r="CD55" t="str">
            <v>6844</v>
          </cell>
          <cell r="CE55" t="str">
            <v>4</v>
          </cell>
          <cell r="CF55" t="str">
            <v>Rojo</v>
          </cell>
          <cell r="CG55" t="str">
            <v>3er Sábado</v>
          </cell>
          <cell r="CH55" t="str">
            <v>Mzo y Abr</v>
          </cell>
          <cell r="CI55" t="str">
            <v>Sep y Oct</v>
          </cell>
          <cell r="CJ55" t="str">
            <v>-</v>
          </cell>
          <cell r="CK55">
            <v>92</v>
          </cell>
          <cell r="CL55" t="str">
            <v>101 - MAGNA</v>
          </cell>
          <cell r="CM55" t="str">
            <v>05007</v>
          </cell>
          <cell r="CP55" t="str">
            <v>-</v>
          </cell>
        </row>
        <row r="56">
          <cell r="A56" t="str">
            <v>05008</v>
          </cell>
          <cell r="B56" t="str">
            <v>VKL2152</v>
          </cell>
          <cell r="C56" t="str">
            <v>Culiacán</v>
          </cell>
          <cell r="D56" t="str">
            <v>No aplica</v>
          </cell>
          <cell r="E56" t="str">
            <v>Chevy</v>
          </cell>
          <cell r="F56" t="str">
            <v>Automóvil</v>
          </cell>
          <cell r="G56" t="str">
            <v>Chevrolet</v>
          </cell>
          <cell r="H56" t="str">
            <v>Chevy C2 C/AA 3 Puertas</v>
          </cell>
          <cell r="I56" t="str">
            <v>3G1SF21X95S218008</v>
          </cell>
          <cell r="J56" t="str">
            <v xml:space="preserve">Hecho en México      </v>
          </cell>
          <cell r="K56" t="str">
            <v>Magna</v>
          </cell>
          <cell r="L56">
            <v>4</v>
          </cell>
          <cell r="M56">
            <v>46</v>
          </cell>
          <cell r="N56">
            <v>2005</v>
          </cell>
          <cell r="O56" t="str">
            <v>Mazatlán</v>
          </cell>
          <cell r="P56" t="str">
            <v>Sinaloa</v>
          </cell>
          <cell r="Q56" t="str">
            <v>Occidente</v>
          </cell>
          <cell r="R56" t="str">
            <v>Baja</v>
          </cell>
          <cell r="S56" t="str">
            <v>Devolución Valmex</v>
          </cell>
          <cell r="T56" t="str">
            <v>GNP</v>
          </cell>
          <cell r="U56" t="str">
            <v>Grupo Nacional Provincial, S.A.B.</v>
          </cell>
          <cell r="V56" t="str">
            <v>Ejecutivo de Cuenta</v>
          </cell>
          <cell r="W56" t="str">
            <v>Pool Semiasignado</v>
          </cell>
          <cell r="X56" t="str">
            <v>Supervisoria</v>
          </cell>
          <cell r="Y56" t="str">
            <v>Pool</v>
          </cell>
          <cell r="Z56" t="str">
            <v>N65325</v>
          </cell>
          <cell r="AA56" t="str">
            <v>-</v>
          </cell>
          <cell r="AB56" t="str">
            <v>-</v>
          </cell>
          <cell r="AC56" t="str">
            <v>-</v>
          </cell>
          <cell r="AD56" t="str">
            <v>-</v>
          </cell>
          <cell r="AE56" t="str">
            <v>-</v>
          </cell>
          <cell r="AF56" t="str">
            <v>-</v>
          </cell>
          <cell r="AG56" t="str">
            <v>-</v>
          </cell>
          <cell r="AH56" t="str">
            <v>-</v>
          </cell>
          <cell r="AI56" t="str">
            <v>C6705</v>
          </cell>
          <cell r="AJ56" t="str">
            <v>Ramirez Granados Arturo</v>
          </cell>
          <cell r="AK56" t="str">
            <v>-</v>
          </cell>
          <cell r="AL56" t="str">
            <v>-</v>
          </cell>
          <cell r="AM56" t="str">
            <v>-</v>
          </cell>
          <cell r="AN56">
            <v>0</v>
          </cell>
          <cell r="AO56" t="str">
            <v>-</v>
          </cell>
          <cell r="AQ56">
            <v>6671260855</v>
          </cell>
          <cell r="AR56" t="str">
            <v>-</v>
          </cell>
          <cell r="AS56" t="str">
            <v>-</v>
          </cell>
          <cell r="AT56" t="str">
            <v>-</v>
          </cell>
          <cell r="AU56" t="str">
            <v>-</v>
          </cell>
          <cell r="AV56" t="str">
            <v>-</v>
          </cell>
          <cell r="AW56" t="str">
            <v>-</v>
          </cell>
          <cell r="AX56" t="str">
            <v>-</v>
          </cell>
          <cell r="AY56" t="str">
            <v>No</v>
          </cell>
          <cell r="AZ56" t="str">
            <v>-</v>
          </cell>
          <cell r="BA56" t="str">
            <v>-</v>
          </cell>
          <cell r="BB56" t="str">
            <v>-</v>
          </cell>
          <cell r="BC56" t="str">
            <v>-</v>
          </cell>
          <cell r="BD56" t="str">
            <v>-</v>
          </cell>
          <cell r="BE56" t="str">
            <v>-</v>
          </cell>
          <cell r="BF56" t="str">
            <v>-</v>
          </cell>
          <cell r="BG56" t="str">
            <v>-</v>
          </cell>
          <cell r="BH56" t="str">
            <v>-</v>
          </cell>
          <cell r="BI56" t="str">
            <v>-</v>
          </cell>
          <cell r="BJ56" t="str">
            <v>Arrendado</v>
          </cell>
          <cell r="BK56">
            <v>6281</v>
          </cell>
          <cell r="BL56" t="str">
            <v xml:space="preserve">IZTACALCO MOTORS S.A. DE C.V. </v>
          </cell>
          <cell r="BO56">
            <v>69500</v>
          </cell>
          <cell r="BP56" t="str">
            <v>-</v>
          </cell>
          <cell r="BQ56" t="str">
            <v>-</v>
          </cell>
          <cell r="BR56" t="str">
            <v>-</v>
          </cell>
          <cell r="BS56" t="str">
            <v>-</v>
          </cell>
          <cell r="BT56" t="str">
            <v>-</v>
          </cell>
          <cell r="BU56" t="str">
            <v>-</v>
          </cell>
          <cell r="BV56" t="str">
            <v>-</v>
          </cell>
          <cell r="BW56" t="str">
            <v>-</v>
          </cell>
          <cell r="BX56" t="str">
            <v>-</v>
          </cell>
          <cell r="BY56" t="str">
            <v>-</v>
          </cell>
          <cell r="BZ56" t="str">
            <v>-</v>
          </cell>
          <cell r="CA56" t="str">
            <v>-</v>
          </cell>
          <cell r="CB56" t="str">
            <v>-</v>
          </cell>
          <cell r="CC56" t="str">
            <v>Jueves</v>
          </cell>
          <cell r="CD56" t="str">
            <v>2152</v>
          </cell>
          <cell r="CE56" t="str">
            <v>2</v>
          </cell>
          <cell r="CF56" t="str">
            <v>Verde</v>
          </cell>
          <cell r="CG56" t="str">
            <v>4o Sábado</v>
          </cell>
          <cell r="CH56" t="str">
            <v>Abr y May</v>
          </cell>
          <cell r="CI56" t="str">
            <v>Oct y Nov</v>
          </cell>
          <cell r="CJ56" t="str">
            <v>-</v>
          </cell>
          <cell r="CK56">
            <v>92</v>
          </cell>
          <cell r="CL56" t="str">
            <v>101 - MAGNA</v>
          </cell>
          <cell r="CM56" t="str">
            <v>05008</v>
          </cell>
          <cell r="CP56" t="str">
            <v>-</v>
          </cell>
        </row>
        <row r="57">
          <cell r="A57" t="str">
            <v>05009</v>
          </cell>
          <cell r="B57" t="str">
            <v>SDJ1426</v>
          </cell>
          <cell r="C57" t="str">
            <v>Nuevo León</v>
          </cell>
          <cell r="D57" t="str">
            <v>RZG1158</v>
          </cell>
          <cell r="E57" t="str">
            <v>Chevy</v>
          </cell>
          <cell r="F57" t="str">
            <v>Automóvil</v>
          </cell>
          <cell r="G57" t="str">
            <v>Chevrolet</v>
          </cell>
          <cell r="H57" t="str">
            <v>Chevy C2 C/AA 3 Puertas</v>
          </cell>
          <cell r="I57" t="str">
            <v>3G1SF21X95S217750</v>
          </cell>
          <cell r="J57" t="str">
            <v>5S217750</v>
          </cell>
          <cell r="K57" t="str">
            <v>Magna</v>
          </cell>
          <cell r="L57">
            <v>4</v>
          </cell>
          <cell r="M57">
            <v>46</v>
          </cell>
          <cell r="N57">
            <v>2005</v>
          </cell>
          <cell r="O57" t="str">
            <v>Monterrey</v>
          </cell>
          <cell r="P57" t="str">
            <v>Nuevo León</v>
          </cell>
          <cell r="Q57" t="str">
            <v>Noreste</v>
          </cell>
          <cell r="R57" t="str">
            <v>Baja</v>
          </cell>
          <cell r="S57" t="str">
            <v>Venta a empleado</v>
          </cell>
          <cell r="T57" t="str">
            <v>GNP</v>
          </cell>
          <cell r="U57" t="str">
            <v>Grupo Nacional Provincial, S.A.B.</v>
          </cell>
          <cell r="V57" t="str">
            <v>Asesor de Servicio</v>
          </cell>
          <cell r="W57" t="str">
            <v>-</v>
          </cell>
          <cell r="X57" t="str">
            <v>-</v>
          </cell>
          <cell r="Y57" t="str">
            <v>Asignado</v>
          </cell>
          <cell r="Z57" t="str">
            <v>N90446</v>
          </cell>
          <cell r="AA57" t="str">
            <v>-</v>
          </cell>
          <cell r="AB57" t="str">
            <v>-</v>
          </cell>
          <cell r="AC57" t="str">
            <v>-</v>
          </cell>
          <cell r="AD57" t="str">
            <v>-</v>
          </cell>
          <cell r="AE57" t="str">
            <v>-</v>
          </cell>
          <cell r="AF57" t="str">
            <v>-</v>
          </cell>
          <cell r="AG57" t="str">
            <v>-</v>
          </cell>
          <cell r="AH57" t="str">
            <v>-</v>
          </cell>
          <cell r="AI57" t="str">
            <v>C6705</v>
          </cell>
          <cell r="AJ57" t="str">
            <v>Ramirez Granados Arturo</v>
          </cell>
          <cell r="AK57" t="str">
            <v>-</v>
          </cell>
          <cell r="AL57" t="str">
            <v>-</v>
          </cell>
          <cell r="AM57" t="str">
            <v>-</v>
          </cell>
          <cell r="AN57" t="str">
            <v>francisco.alatorre@gnp.com.mx</v>
          </cell>
          <cell r="AO57" t="str">
            <v>-</v>
          </cell>
          <cell r="AP57" t="str">
            <v>francisco.alatorre@gnp.com.mx</v>
          </cell>
          <cell r="AQ57" t="str">
            <v>-</v>
          </cell>
          <cell r="AR57" t="str">
            <v>-</v>
          </cell>
          <cell r="AS57" t="str">
            <v>-</v>
          </cell>
          <cell r="AT57" t="str">
            <v>-</v>
          </cell>
          <cell r="AU57" t="str">
            <v>-</v>
          </cell>
          <cell r="AV57" t="str">
            <v>-</v>
          </cell>
          <cell r="AW57" t="str">
            <v>-</v>
          </cell>
          <cell r="AX57" t="str">
            <v>-</v>
          </cell>
          <cell r="AY57" t="str">
            <v>No</v>
          </cell>
          <cell r="AZ57" t="str">
            <v>-</v>
          </cell>
          <cell r="BA57" t="str">
            <v>-</v>
          </cell>
          <cell r="BB57" t="str">
            <v>-</v>
          </cell>
          <cell r="BC57" t="str">
            <v>-</v>
          </cell>
          <cell r="BD57" t="str">
            <v>-</v>
          </cell>
          <cell r="BE57" t="str">
            <v>-</v>
          </cell>
          <cell r="BF57" t="str">
            <v>-</v>
          </cell>
          <cell r="BG57" t="str">
            <v>-</v>
          </cell>
          <cell r="BH57" t="str">
            <v>-</v>
          </cell>
          <cell r="BI57" t="str">
            <v>-</v>
          </cell>
          <cell r="BJ57" t="str">
            <v>Arrendado</v>
          </cell>
          <cell r="BK57">
            <v>6280</v>
          </cell>
          <cell r="BL57" t="str">
            <v xml:space="preserve">IZTACALCO MOTORS S.A. DE C.V. </v>
          </cell>
          <cell r="BO57">
            <v>69500</v>
          </cell>
          <cell r="BP57" t="str">
            <v>-</v>
          </cell>
          <cell r="BQ57" t="str">
            <v>-</v>
          </cell>
          <cell r="BR57" t="str">
            <v>-</v>
          </cell>
          <cell r="BS57" t="str">
            <v>-</v>
          </cell>
          <cell r="BT57" t="str">
            <v>-</v>
          </cell>
          <cell r="BU57" t="str">
            <v>-</v>
          </cell>
          <cell r="BV57" t="str">
            <v>-</v>
          </cell>
          <cell r="BW57" t="str">
            <v>-</v>
          </cell>
          <cell r="BX57" t="str">
            <v>-</v>
          </cell>
          <cell r="BY57" t="str">
            <v>-</v>
          </cell>
          <cell r="BZ57" t="str">
            <v>-</v>
          </cell>
          <cell r="CA57" t="str">
            <v>-</v>
          </cell>
          <cell r="CB57" t="str">
            <v>-</v>
          </cell>
          <cell r="CC57" t="str">
            <v>Lunes</v>
          </cell>
          <cell r="CD57" t="str">
            <v>1426</v>
          </cell>
          <cell r="CE57" t="str">
            <v>6</v>
          </cell>
          <cell r="CF57" t="str">
            <v>Amarillo</v>
          </cell>
          <cell r="CG57" t="str">
            <v>1er Sábado</v>
          </cell>
          <cell r="CH57" t="str">
            <v>Ene y Feb</v>
          </cell>
          <cell r="CI57" t="str">
            <v>Jul y Ago</v>
          </cell>
          <cell r="CJ57" t="str">
            <v>-</v>
          </cell>
          <cell r="CK57">
            <v>92</v>
          </cell>
          <cell r="CL57" t="str">
            <v>101 - MAGNA</v>
          </cell>
          <cell r="CM57" t="str">
            <v>05009</v>
          </cell>
          <cell r="CP57" t="str">
            <v>-</v>
          </cell>
        </row>
        <row r="58">
          <cell r="A58" t="str">
            <v>05011</v>
          </cell>
          <cell r="B58" t="str">
            <v>YEE6842</v>
          </cell>
          <cell r="C58" t="str">
            <v>Veracruz</v>
          </cell>
          <cell r="D58" t="str">
            <v>No aplica</v>
          </cell>
          <cell r="E58" t="str">
            <v>Chevy</v>
          </cell>
          <cell r="F58" t="str">
            <v>Automóvil</v>
          </cell>
          <cell r="G58" t="str">
            <v>Chevrolet</v>
          </cell>
          <cell r="H58" t="str">
            <v>Chevy C2 C/AA 3 Puertas</v>
          </cell>
          <cell r="I58" t="str">
            <v>3G1SF21X25S217752</v>
          </cell>
          <cell r="J58" t="str">
            <v xml:space="preserve">Hecho en México    </v>
          </cell>
          <cell r="K58" t="str">
            <v>Magna</v>
          </cell>
          <cell r="L58">
            <v>4</v>
          </cell>
          <cell r="M58">
            <v>46</v>
          </cell>
          <cell r="N58">
            <v>2005</v>
          </cell>
          <cell r="O58" t="str">
            <v>Veracruz</v>
          </cell>
          <cell r="P58" t="str">
            <v>Veracruz</v>
          </cell>
          <cell r="Q58" t="str">
            <v>Sureste</v>
          </cell>
          <cell r="R58" t="str">
            <v>Baja</v>
          </cell>
          <cell r="S58" t="str">
            <v>Devolución Valmex</v>
          </cell>
          <cell r="T58" t="str">
            <v>GNP</v>
          </cell>
          <cell r="U58" t="str">
            <v>Grupo Nacional Provincial, S.A.B.</v>
          </cell>
          <cell r="V58" t="str">
            <v>Asesor de Servicio</v>
          </cell>
          <cell r="W58" t="str">
            <v>-</v>
          </cell>
          <cell r="X58" t="str">
            <v>-</v>
          </cell>
          <cell r="Y58" t="str">
            <v>Asignado</v>
          </cell>
          <cell r="Z58" t="str">
            <v>-</v>
          </cell>
          <cell r="AA58" t="str">
            <v>-</v>
          </cell>
          <cell r="AB58" t="str">
            <v>-</v>
          </cell>
          <cell r="AC58" t="str">
            <v>-</v>
          </cell>
          <cell r="AD58" t="str">
            <v>-</v>
          </cell>
          <cell r="AE58" t="str">
            <v>-</v>
          </cell>
          <cell r="AF58" t="str">
            <v>-</v>
          </cell>
          <cell r="AG58" t="str">
            <v>-</v>
          </cell>
          <cell r="AH58" t="str">
            <v>-</v>
          </cell>
          <cell r="AI58" t="str">
            <v>C6705</v>
          </cell>
          <cell r="AJ58" t="str">
            <v>Ramirez Granados Arturo</v>
          </cell>
          <cell r="AK58" t="str">
            <v>-</v>
          </cell>
          <cell r="AL58" t="str">
            <v>-</v>
          </cell>
          <cell r="AM58" t="str">
            <v>-</v>
          </cell>
          <cell r="AN58">
            <v>0</v>
          </cell>
          <cell r="AO58" t="str">
            <v>-</v>
          </cell>
          <cell r="AQ58" t="str">
            <v>-</v>
          </cell>
          <cell r="AR58" t="str">
            <v>-</v>
          </cell>
          <cell r="AS58" t="str">
            <v>-</v>
          </cell>
          <cell r="AT58" t="str">
            <v>-</v>
          </cell>
          <cell r="AU58" t="str">
            <v>-</v>
          </cell>
          <cell r="AV58" t="str">
            <v>-</v>
          </cell>
          <cell r="AW58" t="str">
            <v>-</v>
          </cell>
          <cell r="AX58" t="str">
            <v>-</v>
          </cell>
          <cell r="AY58" t="str">
            <v>No</v>
          </cell>
          <cell r="AZ58" t="str">
            <v>-</v>
          </cell>
          <cell r="BA58" t="str">
            <v>-</v>
          </cell>
          <cell r="BB58" t="str">
            <v>-</v>
          </cell>
          <cell r="BC58" t="str">
            <v>-</v>
          </cell>
          <cell r="BD58" t="str">
            <v>-</v>
          </cell>
          <cell r="BE58" t="str">
            <v>-</v>
          </cell>
          <cell r="BF58" t="str">
            <v>-</v>
          </cell>
          <cell r="BG58" t="str">
            <v>-</v>
          </cell>
          <cell r="BH58" t="str">
            <v>-</v>
          </cell>
          <cell r="BI58" t="str">
            <v>-</v>
          </cell>
          <cell r="BJ58" t="str">
            <v>Arrendado</v>
          </cell>
          <cell r="BK58">
            <v>6275</v>
          </cell>
          <cell r="BL58" t="str">
            <v xml:space="preserve">IZTACALCO MOTORS S.A. DE C.V. </v>
          </cell>
          <cell r="BO58">
            <v>69500</v>
          </cell>
          <cell r="BP58" t="str">
            <v>-</v>
          </cell>
          <cell r="BQ58" t="str">
            <v>-</v>
          </cell>
          <cell r="BR58" t="str">
            <v>-</v>
          </cell>
          <cell r="BS58" t="str">
            <v>-</v>
          </cell>
          <cell r="BT58" t="str">
            <v>-</v>
          </cell>
          <cell r="BU58" t="str">
            <v>-</v>
          </cell>
          <cell r="BV58" t="str">
            <v>-</v>
          </cell>
          <cell r="BW58" t="str">
            <v>-</v>
          </cell>
          <cell r="BX58" t="str">
            <v>-</v>
          </cell>
          <cell r="BY58" t="str">
            <v>-</v>
          </cell>
          <cell r="BZ58" t="str">
            <v>-</v>
          </cell>
          <cell r="CA58" t="str">
            <v>-</v>
          </cell>
          <cell r="CB58" t="str">
            <v>-</v>
          </cell>
          <cell r="CC58" t="str">
            <v>Jueves</v>
          </cell>
          <cell r="CD58" t="str">
            <v>6842</v>
          </cell>
          <cell r="CE58" t="str">
            <v>2</v>
          </cell>
          <cell r="CF58" t="str">
            <v>Verde</v>
          </cell>
          <cell r="CG58" t="str">
            <v>4o Sábado</v>
          </cell>
          <cell r="CH58" t="str">
            <v>Abr y May</v>
          </cell>
          <cell r="CI58" t="str">
            <v>Oct y Nov</v>
          </cell>
          <cell r="CJ58" t="str">
            <v>-</v>
          </cell>
          <cell r="CK58">
            <v>92</v>
          </cell>
          <cell r="CL58" t="str">
            <v>101 - MAGNA</v>
          </cell>
          <cell r="CM58" t="str">
            <v>05011</v>
          </cell>
          <cell r="CP58" t="str">
            <v>-</v>
          </cell>
        </row>
        <row r="59">
          <cell r="A59" t="str">
            <v>05014</v>
          </cell>
          <cell r="B59" t="str">
            <v>JES1365</v>
          </cell>
          <cell r="C59" t="str">
            <v>Jalisco</v>
          </cell>
          <cell r="D59" t="str">
            <v>No aplica</v>
          </cell>
          <cell r="E59" t="str">
            <v>Chevy</v>
          </cell>
          <cell r="F59" t="str">
            <v>Automóvil</v>
          </cell>
          <cell r="G59" t="str">
            <v>Chevrolet</v>
          </cell>
          <cell r="H59" t="str">
            <v>Chevy C2 C/AA 3 Puertas</v>
          </cell>
          <cell r="I59" t="str">
            <v>3G1SF21X65S217222</v>
          </cell>
          <cell r="J59" t="str">
            <v>5S217222</v>
          </cell>
          <cell r="K59" t="str">
            <v>Magna</v>
          </cell>
          <cell r="L59">
            <v>4</v>
          </cell>
          <cell r="M59">
            <v>46</v>
          </cell>
          <cell r="N59">
            <v>2005</v>
          </cell>
          <cell r="O59" t="str">
            <v>Guadalajara</v>
          </cell>
          <cell r="P59" t="str">
            <v>Jalisco</v>
          </cell>
          <cell r="Q59" t="str">
            <v>Occidente</v>
          </cell>
          <cell r="R59" t="str">
            <v>Baja</v>
          </cell>
          <cell r="S59" t="str">
            <v>Devolución Valmex</v>
          </cell>
          <cell r="T59" t="str">
            <v>GNP</v>
          </cell>
          <cell r="U59" t="str">
            <v>Grupo Nacional Provincial, S.A.B.</v>
          </cell>
          <cell r="V59" t="str">
            <v>Asesor de Servicio</v>
          </cell>
          <cell r="W59" t="str">
            <v>-</v>
          </cell>
          <cell r="X59" t="str">
            <v>-</v>
          </cell>
          <cell r="Y59" t="str">
            <v>Asignado</v>
          </cell>
          <cell r="Z59" t="str">
            <v>-</v>
          </cell>
          <cell r="AA59" t="str">
            <v>-</v>
          </cell>
          <cell r="AB59" t="str">
            <v>-</v>
          </cell>
          <cell r="AC59" t="str">
            <v>-</v>
          </cell>
          <cell r="AD59" t="str">
            <v>-</v>
          </cell>
          <cell r="AE59" t="str">
            <v>-</v>
          </cell>
          <cell r="AF59" t="str">
            <v>-</v>
          </cell>
          <cell r="AG59" t="str">
            <v>-</v>
          </cell>
          <cell r="AH59" t="str">
            <v>-</v>
          </cell>
          <cell r="AI59" t="str">
            <v>C6705</v>
          </cell>
          <cell r="AJ59" t="str">
            <v>Ramirez Granados Arturo</v>
          </cell>
          <cell r="AK59" t="str">
            <v>-</v>
          </cell>
          <cell r="AL59" t="str">
            <v>-</v>
          </cell>
          <cell r="AM59" t="str">
            <v>-</v>
          </cell>
          <cell r="AN59">
            <v>0</v>
          </cell>
          <cell r="AO59" t="str">
            <v>-</v>
          </cell>
          <cell r="AQ59" t="str">
            <v>-</v>
          </cell>
          <cell r="AR59" t="str">
            <v>-</v>
          </cell>
          <cell r="AS59" t="str">
            <v>-</v>
          </cell>
          <cell r="AT59" t="str">
            <v>-</v>
          </cell>
          <cell r="AU59" t="str">
            <v>-</v>
          </cell>
          <cell r="AV59" t="str">
            <v>-</v>
          </cell>
          <cell r="AW59" t="str">
            <v>-</v>
          </cell>
          <cell r="AX59" t="str">
            <v>-</v>
          </cell>
          <cell r="AY59" t="str">
            <v>No</v>
          </cell>
          <cell r="AZ59" t="str">
            <v>-</v>
          </cell>
          <cell r="BA59" t="str">
            <v>-</v>
          </cell>
          <cell r="BB59" t="str">
            <v>-</v>
          </cell>
          <cell r="BC59" t="str">
            <v>-</v>
          </cell>
          <cell r="BD59" t="str">
            <v>-</v>
          </cell>
          <cell r="BE59" t="str">
            <v>-</v>
          </cell>
          <cell r="BF59" t="str">
            <v>-</v>
          </cell>
          <cell r="BG59" t="str">
            <v>-</v>
          </cell>
          <cell r="BH59" t="str">
            <v>-</v>
          </cell>
          <cell r="BI59" t="str">
            <v>-</v>
          </cell>
          <cell r="BJ59" t="str">
            <v>Arrendado</v>
          </cell>
          <cell r="BK59">
            <v>6279</v>
          </cell>
          <cell r="BL59" t="str">
            <v xml:space="preserve">IZTACALCO MOTORS S.A. DE C.V. </v>
          </cell>
          <cell r="BO59">
            <v>69500</v>
          </cell>
          <cell r="BP59" t="str">
            <v>-</v>
          </cell>
          <cell r="BQ59" t="str">
            <v>-</v>
          </cell>
          <cell r="BR59" t="str">
            <v>-</v>
          </cell>
          <cell r="BS59" t="str">
            <v>-</v>
          </cell>
          <cell r="BT59" t="str">
            <v>-</v>
          </cell>
          <cell r="BU59" t="str">
            <v>-</v>
          </cell>
          <cell r="BV59" t="str">
            <v>-</v>
          </cell>
          <cell r="BW59" t="str">
            <v>-</v>
          </cell>
          <cell r="BX59" t="str">
            <v>-</v>
          </cell>
          <cell r="BY59" t="str">
            <v>-</v>
          </cell>
          <cell r="BZ59" t="str">
            <v>-</v>
          </cell>
          <cell r="CA59" t="str">
            <v>-</v>
          </cell>
          <cell r="CB59" t="str">
            <v>-</v>
          </cell>
          <cell r="CC59" t="str">
            <v>Lunes</v>
          </cell>
          <cell r="CD59" t="str">
            <v>1365</v>
          </cell>
          <cell r="CE59" t="str">
            <v>5</v>
          </cell>
          <cell r="CF59" t="str">
            <v>Amarillo</v>
          </cell>
          <cell r="CG59" t="str">
            <v>1er Sábado</v>
          </cell>
          <cell r="CH59" t="str">
            <v>Ene y Feb</v>
          </cell>
          <cell r="CI59" t="str">
            <v>Jul y Ago</v>
          </cell>
          <cell r="CJ59" t="str">
            <v>-</v>
          </cell>
          <cell r="CK59">
            <v>92</v>
          </cell>
          <cell r="CL59" t="str">
            <v>101 - MAGNA</v>
          </cell>
          <cell r="CM59" t="str">
            <v>05014</v>
          </cell>
          <cell r="CP59" t="str">
            <v>-</v>
          </cell>
        </row>
        <row r="60">
          <cell r="A60" t="str">
            <v>05015</v>
          </cell>
          <cell r="B60" t="str">
            <v>JES1366</v>
          </cell>
          <cell r="C60" t="str">
            <v>Jalisco</v>
          </cell>
          <cell r="D60" t="str">
            <v>No aplica</v>
          </cell>
          <cell r="E60" t="str">
            <v>Chevy</v>
          </cell>
          <cell r="F60" t="str">
            <v>Automóvil</v>
          </cell>
          <cell r="G60" t="str">
            <v>Chevrolet</v>
          </cell>
          <cell r="H60" t="str">
            <v>Chevy C2 C/AA 3 Puertas</v>
          </cell>
          <cell r="I60" t="str">
            <v>3G1SF21X55S216661</v>
          </cell>
          <cell r="J60" t="str">
            <v>5S216661</v>
          </cell>
          <cell r="K60" t="str">
            <v>Magna</v>
          </cell>
          <cell r="L60">
            <v>4</v>
          </cell>
          <cell r="M60">
            <v>46</v>
          </cell>
          <cell r="N60">
            <v>2005</v>
          </cell>
          <cell r="O60" t="str">
            <v>Guadalajara</v>
          </cell>
          <cell r="P60" t="str">
            <v>Jalisco</v>
          </cell>
          <cell r="Q60" t="str">
            <v>Occidente</v>
          </cell>
          <cell r="R60" t="str">
            <v>Baja</v>
          </cell>
          <cell r="S60" t="str">
            <v>Devolución Valmex</v>
          </cell>
          <cell r="T60" t="str">
            <v>GNP</v>
          </cell>
          <cell r="U60" t="str">
            <v>Grupo Nacional Provincial, S.A.B.</v>
          </cell>
          <cell r="V60" t="str">
            <v>Asesor de Servicio</v>
          </cell>
          <cell r="W60" t="str">
            <v>-</v>
          </cell>
          <cell r="X60" t="str">
            <v>-</v>
          </cell>
          <cell r="Y60" t="str">
            <v>Asignado</v>
          </cell>
          <cell r="Z60" t="str">
            <v>-</v>
          </cell>
          <cell r="AA60" t="str">
            <v>-</v>
          </cell>
          <cell r="AB60" t="str">
            <v>-</v>
          </cell>
          <cell r="AC60" t="str">
            <v>-</v>
          </cell>
          <cell r="AD60" t="str">
            <v>-</v>
          </cell>
          <cell r="AE60" t="str">
            <v>-</v>
          </cell>
          <cell r="AF60" t="str">
            <v>-</v>
          </cell>
          <cell r="AG60" t="str">
            <v>-</v>
          </cell>
          <cell r="AH60" t="str">
            <v>-</v>
          </cell>
          <cell r="AI60" t="str">
            <v>C6705</v>
          </cell>
          <cell r="AJ60" t="str">
            <v>Ramirez Granados Arturo</v>
          </cell>
          <cell r="AK60" t="str">
            <v>-</v>
          </cell>
          <cell r="AL60" t="str">
            <v>-</v>
          </cell>
          <cell r="AM60" t="str">
            <v>-</v>
          </cell>
          <cell r="AN60">
            <v>0</v>
          </cell>
          <cell r="AO60" t="str">
            <v>-</v>
          </cell>
          <cell r="AQ60" t="str">
            <v>-</v>
          </cell>
          <cell r="AR60" t="str">
            <v>-</v>
          </cell>
          <cell r="AS60" t="str">
            <v>-</v>
          </cell>
          <cell r="AT60" t="str">
            <v>-</v>
          </cell>
          <cell r="AU60" t="str">
            <v>-</v>
          </cell>
          <cell r="AV60" t="str">
            <v>-</v>
          </cell>
          <cell r="AW60" t="str">
            <v>-</v>
          </cell>
          <cell r="AX60" t="str">
            <v>-</v>
          </cell>
          <cell r="AY60" t="str">
            <v>No</v>
          </cell>
          <cell r="AZ60" t="str">
            <v>-</v>
          </cell>
          <cell r="BA60" t="str">
            <v>-</v>
          </cell>
          <cell r="BB60" t="str">
            <v>-</v>
          </cell>
          <cell r="BC60" t="str">
            <v>-</v>
          </cell>
          <cell r="BD60" t="str">
            <v>-</v>
          </cell>
          <cell r="BE60" t="str">
            <v>-</v>
          </cell>
          <cell r="BF60" t="str">
            <v>-</v>
          </cell>
          <cell r="BG60" t="str">
            <v>-</v>
          </cell>
          <cell r="BH60" t="str">
            <v>-</v>
          </cell>
          <cell r="BI60" t="str">
            <v>-</v>
          </cell>
          <cell r="BJ60" t="str">
            <v>Arrendado</v>
          </cell>
          <cell r="BK60">
            <v>6277</v>
          </cell>
          <cell r="BL60" t="str">
            <v xml:space="preserve">IZTACALCO MOTORS S.A. DE C.V. </v>
          </cell>
          <cell r="BO60">
            <v>69500</v>
          </cell>
          <cell r="BP60" t="str">
            <v>-</v>
          </cell>
          <cell r="BQ60" t="str">
            <v>-</v>
          </cell>
          <cell r="BR60" t="str">
            <v>-</v>
          </cell>
          <cell r="BS60" t="str">
            <v>-</v>
          </cell>
          <cell r="BT60" t="str">
            <v>-</v>
          </cell>
          <cell r="BU60" t="str">
            <v>-</v>
          </cell>
          <cell r="BV60" t="str">
            <v>-</v>
          </cell>
          <cell r="BW60" t="str">
            <v>-</v>
          </cell>
          <cell r="BX60" t="str">
            <v>-</v>
          </cell>
          <cell r="BY60" t="str">
            <v>-</v>
          </cell>
          <cell r="BZ60" t="str">
            <v>-</v>
          </cell>
          <cell r="CA60" t="str">
            <v>-</v>
          </cell>
          <cell r="CB60" t="str">
            <v>-</v>
          </cell>
          <cell r="CC60" t="str">
            <v>Lunes</v>
          </cell>
          <cell r="CD60" t="str">
            <v>1366</v>
          </cell>
          <cell r="CE60" t="str">
            <v>6</v>
          </cell>
          <cell r="CF60" t="str">
            <v>Amarillo</v>
          </cell>
          <cell r="CG60" t="str">
            <v>1er Sábado</v>
          </cell>
          <cell r="CH60" t="str">
            <v>Ene y Feb</v>
          </cell>
          <cell r="CI60" t="str">
            <v>Jul y Ago</v>
          </cell>
          <cell r="CJ60" t="str">
            <v>-</v>
          </cell>
          <cell r="CK60">
            <v>92</v>
          </cell>
          <cell r="CL60" t="str">
            <v>101 - MAGNA</v>
          </cell>
          <cell r="CM60" t="str">
            <v>05015</v>
          </cell>
          <cell r="CP60" t="str">
            <v>-</v>
          </cell>
        </row>
        <row r="61">
          <cell r="A61" t="str">
            <v>05016</v>
          </cell>
          <cell r="B61" t="str">
            <v>RG56499</v>
          </cell>
          <cell r="C61" t="str">
            <v>Nuevo León</v>
          </cell>
          <cell r="D61" t="str">
            <v>PZ45382</v>
          </cell>
          <cell r="E61" t="str">
            <v>Express</v>
          </cell>
          <cell r="F61" t="str">
            <v>Camioneta</v>
          </cell>
          <cell r="G61" t="str">
            <v>Chevrolet</v>
          </cell>
          <cell r="H61" t="str">
            <v>Express Cargo Van 1500</v>
          </cell>
          <cell r="I61" t="str">
            <v>1GCFG15X351230666</v>
          </cell>
          <cell r="J61" t="str">
            <v>Hecho en Estados Unidos</v>
          </cell>
          <cell r="K61" t="str">
            <v>Magna</v>
          </cell>
          <cell r="L61">
            <v>6</v>
          </cell>
          <cell r="M61">
            <v>117</v>
          </cell>
          <cell r="N61">
            <v>2005</v>
          </cell>
          <cell r="O61" t="str">
            <v>Monterrey</v>
          </cell>
          <cell r="P61" t="str">
            <v>Nuevo León</v>
          </cell>
          <cell r="Q61" t="str">
            <v>Noreste</v>
          </cell>
          <cell r="R61" t="str">
            <v>Baja</v>
          </cell>
          <cell r="S61" t="str">
            <v>Devolución Valmex</v>
          </cell>
          <cell r="T61" t="str">
            <v>GNP</v>
          </cell>
          <cell r="U61" t="str">
            <v>Grupo Nacional Provincial, S.A.B.</v>
          </cell>
          <cell r="V61" t="str">
            <v>Pool Administrativo</v>
          </cell>
          <cell r="W61" t="str">
            <v>Pool Administrativo</v>
          </cell>
          <cell r="X61" t="str">
            <v>Oficina Regional</v>
          </cell>
          <cell r="Y61" t="str">
            <v>Pool</v>
          </cell>
          <cell r="Z61" t="str">
            <v>N90446</v>
          </cell>
          <cell r="AA61" t="str">
            <v>-</v>
          </cell>
          <cell r="AB61" t="str">
            <v>-</v>
          </cell>
          <cell r="AC61" t="str">
            <v>-</v>
          </cell>
          <cell r="AD61" t="str">
            <v>-</v>
          </cell>
          <cell r="AE61" t="str">
            <v>-</v>
          </cell>
          <cell r="AF61" t="str">
            <v>-</v>
          </cell>
          <cell r="AG61" t="str">
            <v>-</v>
          </cell>
          <cell r="AH61" t="str">
            <v>-</v>
          </cell>
          <cell r="AI61" t="str">
            <v>C6705</v>
          </cell>
          <cell r="AJ61" t="str">
            <v>Ramirez Granados Arturo</v>
          </cell>
          <cell r="AK61" t="str">
            <v>-</v>
          </cell>
          <cell r="AL61" t="str">
            <v>-</v>
          </cell>
          <cell r="AM61" t="str">
            <v>-</v>
          </cell>
          <cell r="AN61" t="str">
            <v>francisco.alatorre@gnp.com.mx</v>
          </cell>
          <cell r="AO61" t="str">
            <v>-</v>
          </cell>
          <cell r="AP61" t="str">
            <v>francisco.alatorre@gnp.com.mx</v>
          </cell>
          <cell r="AQ61" t="str">
            <v>-</v>
          </cell>
          <cell r="AR61" t="str">
            <v>-</v>
          </cell>
          <cell r="AS61" t="str">
            <v>-</v>
          </cell>
          <cell r="AT61" t="str">
            <v>-</v>
          </cell>
          <cell r="AU61" t="str">
            <v>-</v>
          </cell>
          <cell r="AV61" t="str">
            <v>-</v>
          </cell>
          <cell r="AW61" t="str">
            <v>-</v>
          </cell>
          <cell r="AX61" t="str">
            <v>-</v>
          </cell>
          <cell r="AY61" t="str">
            <v>No</v>
          </cell>
          <cell r="AZ61" t="str">
            <v>-</v>
          </cell>
          <cell r="BA61" t="str">
            <v>-</v>
          </cell>
          <cell r="BB61" t="str">
            <v>-</v>
          </cell>
          <cell r="BC61" t="str">
            <v>-</v>
          </cell>
          <cell r="BD61" t="str">
            <v>-</v>
          </cell>
          <cell r="BE61" t="str">
            <v>-</v>
          </cell>
          <cell r="BF61" t="str">
            <v>-</v>
          </cell>
          <cell r="BG61" t="str">
            <v>-</v>
          </cell>
          <cell r="BH61" t="str">
            <v>-</v>
          </cell>
          <cell r="BI61" t="str">
            <v>-</v>
          </cell>
          <cell r="BJ61" t="str">
            <v>Arrendado</v>
          </cell>
          <cell r="BK61">
            <v>6475</v>
          </cell>
          <cell r="BL61" t="str">
            <v xml:space="preserve">IZTACALCO MOTORS S.A. DE C.V. </v>
          </cell>
          <cell r="BO61">
            <v>171455.65</v>
          </cell>
          <cell r="BP61" t="str">
            <v>-</v>
          </cell>
          <cell r="BQ61" t="str">
            <v>-</v>
          </cell>
          <cell r="BR61" t="str">
            <v>-</v>
          </cell>
          <cell r="BS61" t="str">
            <v>-</v>
          </cell>
          <cell r="BT61" t="str">
            <v>-</v>
          </cell>
          <cell r="BU61" t="str">
            <v>-</v>
          </cell>
          <cell r="BV61" t="str">
            <v>-</v>
          </cell>
          <cell r="BW61" t="str">
            <v>-</v>
          </cell>
          <cell r="BX61" t="str">
            <v>-</v>
          </cell>
          <cell r="BY61" t="str">
            <v>-</v>
          </cell>
          <cell r="BZ61" t="str">
            <v>-</v>
          </cell>
          <cell r="CA61" t="str">
            <v>-</v>
          </cell>
          <cell r="CB61" t="str">
            <v>-</v>
          </cell>
          <cell r="CC61" t="str">
            <v>Viernes</v>
          </cell>
          <cell r="CD61" t="str">
            <v>56499</v>
          </cell>
          <cell r="CE61" t="str">
            <v>9</v>
          </cell>
          <cell r="CF61" t="str">
            <v>Azul</v>
          </cell>
          <cell r="CG61" t="str">
            <v>5o Sábado</v>
          </cell>
          <cell r="CH61" t="str">
            <v>May y Jun</v>
          </cell>
          <cell r="CI61" t="str">
            <v>Nov y Dic</v>
          </cell>
          <cell r="CJ61" t="str">
            <v>-</v>
          </cell>
          <cell r="CK61">
            <v>234</v>
          </cell>
          <cell r="CL61" t="str">
            <v>101 - MAGNA</v>
          </cell>
          <cell r="CM61" t="str">
            <v>05016</v>
          </cell>
          <cell r="CP61" t="str">
            <v>-</v>
          </cell>
        </row>
        <row r="62">
          <cell r="A62" t="str">
            <v>05018</v>
          </cell>
          <cell r="B62" t="str">
            <v>344TPM</v>
          </cell>
          <cell r="C62" t="str">
            <v>Distrito Federal</v>
          </cell>
          <cell r="D62" t="str">
            <v>No aplica</v>
          </cell>
          <cell r="E62" t="str">
            <v>Chevy</v>
          </cell>
          <cell r="F62" t="str">
            <v>Automóvil</v>
          </cell>
          <cell r="G62" t="str">
            <v>Chevrolet</v>
          </cell>
          <cell r="H62" t="str">
            <v>Chevy C2 S/AA 3 Puertas</v>
          </cell>
          <cell r="I62" t="str">
            <v>3G1SF21X45S220815</v>
          </cell>
          <cell r="J62" t="str">
            <v xml:space="preserve">Hecho en México      </v>
          </cell>
          <cell r="K62" t="str">
            <v>Magna</v>
          </cell>
          <cell r="L62">
            <v>4</v>
          </cell>
          <cell r="M62">
            <v>46</v>
          </cell>
          <cell r="N62">
            <v>2005</v>
          </cell>
          <cell r="O62" t="str">
            <v>Ciudad de México</v>
          </cell>
          <cell r="P62" t="str">
            <v>Ciudad de México</v>
          </cell>
          <cell r="Q62" t="str">
            <v>Zona Metropolitana</v>
          </cell>
          <cell r="R62" t="str">
            <v>Baja</v>
          </cell>
          <cell r="S62" t="str">
            <v>Devolución Valmex</v>
          </cell>
          <cell r="T62" t="str">
            <v>GNP</v>
          </cell>
          <cell r="U62" t="str">
            <v>Grupo Nacional Provincial, S.A.B.</v>
          </cell>
          <cell r="V62" t="str">
            <v>Ejecutivo de Cuenta</v>
          </cell>
          <cell r="W62" t="str">
            <v>Pool Semiasignado</v>
          </cell>
          <cell r="X62" t="str">
            <v>Metro Norte</v>
          </cell>
          <cell r="Y62" t="str">
            <v>Pool</v>
          </cell>
          <cell r="Z62" t="str">
            <v>P69600</v>
          </cell>
          <cell r="AA62" t="str">
            <v>Aguilar Recio José Luis</v>
          </cell>
          <cell r="AB62" t="str">
            <v>Grupo Nacional Provincial, S.A.B.</v>
          </cell>
          <cell r="AC62" t="str">
            <v>AURL680131NM0</v>
          </cell>
          <cell r="AD62" t="str">
            <v>Gerente</v>
          </cell>
          <cell r="AE62" t="str">
            <v>Gerencia Promoción DF Norte</v>
          </cell>
          <cell r="AF62" t="str">
            <v>Unidad de Negocio</v>
          </cell>
          <cell r="AG62" t="str">
            <v>Dirección Canal Agentes</v>
          </cell>
          <cell r="AH62" t="str">
            <v>Dir. Ventas Agentes Metro Norte</v>
          </cell>
          <cell r="AI62" t="str">
            <v>C4222</v>
          </cell>
          <cell r="AJ62" t="str">
            <v>Tejeda Perez Alfredo</v>
          </cell>
          <cell r="AK62" t="str">
            <v>Reforma PB</v>
          </cell>
          <cell r="AL62" t="str">
            <v>Reforma</v>
          </cell>
          <cell r="AM62">
            <v>0</v>
          </cell>
          <cell r="AN62" t="str">
            <v>joseluis.aguilarrecio@gnp.com.mx</v>
          </cell>
          <cell r="AO62" t="str">
            <v>joseluis.aguilarrecio@gnp.com.mx</v>
          </cell>
          <cell r="AQ62">
            <v>5539330118</v>
          </cell>
          <cell r="AR62" t="str">
            <v>-</v>
          </cell>
          <cell r="AS62" t="str">
            <v>-</v>
          </cell>
          <cell r="AT62" t="str">
            <v>-</v>
          </cell>
          <cell r="AU62" t="str">
            <v>-</v>
          </cell>
          <cell r="AV62" t="str">
            <v>-</v>
          </cell>
          <cell r="AW62" t="str">
            <v>-</v>
          </cell>
          <cell r="AX62" t="str">
            <v>-</v>
          </cell>
          <cell r="AY62" t="str">
            <v>No</v>
          </cell>
          <cell r="AZ62" t="str">
            <v>-</v>
          </cell>
          <cell r="BA62" t="str">
            <v>-</v>
          </cell>
          <cell r="BB62" t="str">
            <v>-</v>
          </cell>
          <cell r="BC62" t="str">
            <v>-</v>
          </cell>
          <cell r="BD62" t="str">
            <v>-</v>
          </cell>
          <cell r="BE62" t="str">
            <v>-</v>
          </cell>
          <cell r="BF62" t="str">
            <v>-</v>
          </cell>
          <cell r="BG62" t="str">
            <v>-</v>
          </cell>
          <cell r="BH62" t="str">
            <v>-</v>
          </cell>
          <cell r="BI62" t="str">
            <v>-</v>
          </cell>
          <cell r="BJ62" t="str">
            <v>Arrendado</v>
          </cell>
          <cell r="BK62">
            <v>6516</v>
          </cell>
          <cell r="BL62" t="str">
            <v xml:space="preserve">IZTACALCO MOTORS S.A. DE C.V. </v>
          </cell>
          <cell r="BO62">
            <v>63478.26</v>
          </cell>
          <cell r="BP62" t="str">
            <v>-</v>
          </cell>
          <cell r="BQ62" t="str">
            <v>-</v>
          </cell>
          <cell r="BR62" t="str">
            <v>-</v>
          </cell>
          <cell r="BS62" t="str">
            <v>-</v>
          </cell>
          <cell r="BT62" t="str">
            <v>-</v>
          </cell>
          <cell r="BU62" t="str">
            <v>-</v>
          </cell>
          <cell r="BV62" t="str">
            <v>-</v>
          </cell>
          <cell r="BW62" t="str">
            <v>-</v>
          </cell>
          <cell r="BX62" t="str">
            <v>-</v>
          </cell>
          <cell r="BY62" t="str">
            <v>-</v>
          </cell>
          <cell r="BZ62" t="str">
            <v>-</v>
          </cell>
          <cell r="CA62" t="str">
            <v>-</v>
          </cell>
          <cell r="CB62" t="str">
            <v>-</v>
          </cell>
          <cell r="CC62" t="str">
            <v>Miércoles</v>
          </cell>
          <cell r="CD62" t="str">
            <v>344</v>
          </cell>
          <cell r="CE62" t="str">
            <v>4</v>
          </cell>
          <cell r="CF62" t="str">
            <v>Rojo</v>
          </cell>
          <cell r="CG62" t="str">
            <v>3er Sábado</v>
          </cell>
          <cell r="CH62" t="str">
            <v>Mzo y Abr</v>
          </cell>
          <cell r="CI62" t="str">
            <v>Sep y Oct</v>
          </cell>
          <cell r="CJ62" t="str">
            <v>-</v>
          </cell>
          <cell r="CK62">
            <v>92</v>
          </cell>
          <cell r="CL62" t="str">
            <v>101 - MAGNA</v>
          </cell>
          <cell r="CM62" t="str">
            <v>05018</v>
          </cell>
          <cell r="CP62" t="str">
            <v>-</v>
          </cell>
        </row>
        <row r="63">
          <cell r="A63" t="str">
            <v>05019</v>
          </cell>
          <cell r="B63" t="str">
            <v>345TPM</v>
          </cell>
          <cell r="C63" t="str">
            <v>Distrito Federal</v>
          </cell>
          <cell r="D63" t="str">
            <v>No aplica</v>
          </cell>
          <cell r="E63" t="str">
            <v>Chevy</v>
          </cell>
          <cell r="F63" t="str">
            <v>Automóvil</v>
          </cell>
          <cell r="G63" t="str">
            <v>Chevrolet</v>
          </cell>
          <cell r="H63" t="str">
            <v>Chevy C2 S/AA 3 Puertas</v>
          </cell>
          <cell r="I63" t="str">
            <v>3G1SF21XX5S221936</v>
          </cell>
          <cell r="J63" t="str">
            <v>Hecho en México</v>
          </cell>
          <cell r="K63" t="str">
            <v>Magna</v>
          </cell>
          <cell r="L63">
            <v>4</v>
          </cell>
          <cell r="M63">
            <v>46</v>
          </cell>
          <cell r="N63">
            <v>2005</v>
          </cell>
          <cell r="O63" t="str">
            <v>Ciudad de México</v>
          </cell>
          <cell r="P63" t="str">
            <v>Ciudad de México</v>
          </cell>
          <cell r="Q63" t="str">
            <v>Zona Metropolitana</v>
          </cell>
          <cell r="R63" t="str">
            <v>Baja</v>
          </cell>
          <cell r="S63" t="str">
            <v>Devolución Valmex</v>
          </cell>
          <cell r="T63" t="str">
            <v>GNP</v>
          </cell>
          <cell r="U63" t="str">
            <v>Grupo Nacional Provincial, S.A.B.</v>
          </cell>
          <cell r="V63" t="str">
            <v>Pool Administrativo</v>
          </cell>
          <cell r="W63" t="str">
            <v>Pool Administrativo</v>
          </cell>
          <cell r="X63" t="str">
            <v>Plaza GNP</v>
          </cell>
          <cell r="Y63" t="str">
            <v>Pool</v>
          </cell>
          <cell r="Z63" t="str">
            <v>N38132</v>
          </cell>
          <cell r="AA63" t="str">
            <v>-</v>
          </cell>
          <cell r="AB63" t="str">
            <v>-</v>
          </cell>
          <cell r="AC63" t="str">
            <v>-</v>
          </cell>
          <cell r="AD63" t="str">
            <v>-</v>
          </cell>
          <cell r="AE63" t="str">
            <v>-</v>
          </cell>
          <cell r="AF63" t="str">
            <v>-</v>
          </cell>
          <cell r="AG63" t="str">
            <v>-</v>
          </cell>
          <cell r="AH63" t="str">
            <v>-</v>
          </cell>
          <cell r="AI63" t="str">
            <v>C6705</v>
          </cell>
          <cell r="AJ63" t="str">
            <v>Ramirez Granados Arturo</v>
          </cell>
          <cell r="AK63" t="str">
            <v>-</v>
          </cell>
          <cell r="AL63" t="str">
            <v>-</v>
          </cell>
          <cell r="AM63" t="str">
            <v>-</v>
          </cell>
          <cell r="AN63">
            <v>0</v>
          </cell>
          <cell r="AO63" t="str">
            <v>-</v>
          </cell>
          <cell r="AQ63">
            <v>5545001393</v>
          </cell>
          <cell r="AR63" t="str">
            <v>-</v>
          </cell>
          <cell r="AS63" t="str">
            <v>-</v>
          </cell>
          <cell r="AT63" t="str">
            <v>-</v>
          </cell>
          <cell r="AU63" t="str">
            <v>-</v>
          </cell>
          <cell r="AV63" t="str">
            <v>-</v>
          </cell>
          <cell r="AW63" t="str">
            <v>-</v>
          </cell>
          <cell r="AX63" t="str">
            <v>-</v>
          </cell>
          <cell r="AY63" t="str">
            <v>No</v>
          </cell>
          <cell r="AZ63" t="str">
            <v>-</v>
          </cell>
          <cell r="BA63" t="str">
            <v>-</v>
          </cell>
          <cell r="BB63" t="str">
            <v>-</v>
          </cell>
          <cell r="BC63" t="str">
            <v>-</v>
          </cell>
          <cell r="BD63" t="str">
            <v>-</v>
          </cell>
          <cell r="BE63" t="str">
            <v>-</v>
          </cell>
          <cell r="BF63" t="str">
            <v>-</v>
          </cell>
          <cell r="BG63" t="str">
            <v>-</v>
          </cell>
          <cell r="BH63" t="str">
            <v>-</v>
          </cell>
          <cell r="BI63" t="str">
            <v>-</v>
          </cell>
          <cell r="BJ63" t="str">
            <v>Arrendado</v>
          </cell>
          <cell r="BK63">
            <v>6510</v>
          </cell>
          <cell r="BL63" t="str">
            <v xml:space="preserve">IZTACALCO MOTORS S.A. DE C.V. </v>
          </cell>
          <cell r="BO63">
            <v>63478.26</v>
          </cell>
          <cell r="BP63" t="str">
            <v>-</v>
          </cell>
          <cell r="BQ63" t="str">
            <v>-</v>
          </cell>
          <cell r="BR63" t="str">
            <v>-</v>
          </cell>
          <cell r="BS63" t="str">
            <v>-</v>
          </cell>
          <cell r="BT63" t="str">
            <v>-</v>
          </cell>
          <cell r="BU63" t="str">
            <v>-</v>
          </cell>
          <cell r="BV63" t="str">
            <v>-</v>
          </cell>
          <cell r="BW63" t="str">
            <v>-</v>
          </cell>
          <cell r="BX63" t="str">
            <v>-</v>
          </cell>
          <cell r="BY63" t="str">
            <v>-</v>
          </cell>
          <cell r="BZ63" t="str">
            <v>-</v>
          </cell>
          <cell r="CA63" t="str">
            <v>-</v>
          </cell>
          <cell r="CB63" t="str">
            <v>-</v>
          </cell>
          <cell r="CC63" t="str">
            <v>Lunes</v>
          </cell>
          <cell r="CD63" t="str">
            <v>345</v>
          </cell>
          <cell r="CE63" t="str">
            <v>5</v>
          </cell>
          <cell r="CF63" t="str">
            <v>Amarillo</v>
          </cell>
          <cell r="CG63" t="str">
            <v>1er Sábado</v>
          </cell>
          <cell r="CH63" t="str">
            <v>Ene y Feb</v>
          </cell>
          <cell r="CI63" t="str">
            <v>Jul y Ago</v>
          </cell>
          <cell r="CJ63" t="str">
            <v>-</v>
          </cell>
          <cell r="CK63">
            <v>92</v>
          </cell>
          <cell r="CL63" t="str">
            <v>101 - MAGNA</v>
          </cell>
          <cell r="CM63" t="str">
            <v>05019</v>
          </cell>
          <cell r="CP63" t="str">
            <v>-</v>
          </cell>
        </row>
        <row r="64">
          <cell r="A64" t="str">
            <v>05020</v>
          </cell>
          <cell r="B64" t="str">
            <v>338TPM</v>
          </cell>
          <cell r="C64" t="str">
            <v>Distrito Federal</v>
          </cell>
          <cell r="D64" t="str">
            <v>No aplica</v>
          </cell>
          <cell r="E64" t="str">
            <v>Chevy</v>
          </cell>
          <cell r="F64" t="str">
            <v>Automóvil</v>
          </cell>
          <cell r="G64" t="str">
            <v>Chevrolet</v>
          </cell>
          <cell r="H64" t="str">
            <v>Chevy C2 S/AA 3 Puertas</v>
          </cell>
          <cell r="I64" t="str">
            <v>3G1SF21X05S221105</v>
          </cell>
          <cell r="J64" t="str">
            <v>Hecho en México</v>
          </cell>
          <cell r="K64" t="str">
            <v>Magna</v>
          </cell>
          <cell r="L64">
            <v>4</v>
          </cell>
          <cell r="M64">
            <v>46</v>
          </cell>
          <cell r="N64">
            <v>2005</v>
          </cell>
          <cell r="O64" t="str">
            <v>Ciudad de México</v>
          </cell>
          <cell r="P64" t="str">
            <v>Ciudad de México</v>
          </cell>
          <cell r="Q64" t="str">
            <v>Zona Metropolitana</v>
          </cell>
          <cell r="R64" t="str">
            <v>Baja</v>
          </cell>
          <cell r="S64" t="str">
            <v>Devolución Valmex</v>
          </cell>
          <cell r="T64" t="str">
            <v>GNP</v>
          </cell>
          <cell r="U64" t="str">
            <v>Grupo Nacional Provincial, S.A.B.</v>
          </cell>
          <cell r="V64" t="str">
            <v>Pool Administrativo</v>
          </cell>
          <cell r="W64" t="str">
            <v>Pool Administrativo</v>
          </cell>
          <cell r="X64" t="str">
            <v>Plaza GNP</v>
          </cell>
          <cell r="Y64" t="str">
            <v>Pool</v>
          </cell>
          <cell r="Z64" t="str">
            <v>N38132</v>
          </cell>
          <cell r="AA64" t="str">
            <v>-</v>
          </cell>
          <cell r="AB64" t="str">
            <v>-</v>
          </cell>
          <cell r="AC64" t="str">
            <v>-</v>
          </cell>
          <cell r="AD64" t="str">
            <v>-</v>
          </cell>
          <cell r="AE64" t="str">
            <v>-</v>
          </cell>
          <cell r="AF64" t="str">
            <v>-</v>
          </cell>
          <cell r="AG64" t="str">
            <v>-</v>
          </cell>
          <cell r="AH64" t="str">
            <v>-</v>
          </cell>
          <cell r="AI64" t="str">
            <v>C6705</v>
          </cell>
          <cell r="AJ64" t="str">
            <v>Ramirez Granados Arturo</v>
          </cell>
          <cell r="AK64" t="str">
            <v>-</v>
          </cell>
          <cell r="AL64" t="str">
            <v>-</v>
          </cell>
          <cell r="AM64" t="str">
            <v>-</v>
          </cell>
          <cell r="AN64">
            <v>0</v>
          </cell>
          <cell r="AO64" t="str">
            <v>-</v>
          </cell>
          <cell r="AQ64">
            <v>5545001393</v>
          </cell>
          <cell r="AR64" t="str">
            <v>-</v>
          </cell>
          <cell r="AS64" t="str">
            <v>-</v>
          </cell>
          <cell r="AT64" t="str">
            <v>-</v>
          </cell>
          <cell r="AU64" t="str">
            <v>-</v>
          </cell>
          <cell r="AV64" t="str">
            <v>-</v>
          </cell>
          <cell r="AW64" t="str">
            <v>-</v>
          </cell>
          <cell r="AX64" t="str">
            <v>-</v>
          </cell>
          <cell r="AY64" t="str">
            <v>No</v>
          </cell>
          <cell r="AZ64" t="str">
            <v>-</v>
          </cell>
          <cell r="BA64" t="str">
            <v>-</v>
          </cell>
          <cell r="BB64" t="str">
            <v>-</v>
          </cell>
          <cell r="BC64" t="str">
            <v>-</v>
          </cell>
          <cell r="BD64" t="str">
            <v>-</v>
          </cell>
          <cell r="BE64" t="str">
            <v>-</v>
          </cell>
          <cell r="BF64" t="str">
            <v>-</v>
          </cell>
          <cell r="BG64" t="str">
            <v>-</v>
          </cell>
          <cell r="BH64" t="str">
            <v>-</v>
          </cell>
          <cell r="BI64" t="str">
            <v>-</v>
          </cell>
          <cell r="BJ64" t="str">
            <v>Arrendado</v>
          </cell>
          <cell r="BK64">
            <v>6512</v>
          </cell>
          <cell r="BL64" t="str">
            <v xml:space="preserve">IZTACALCO MOTORS S.A. DE C.V. </v>
          </cell>
          <cell r="BO64">
            <v>63478.26</v>
          </cell>
          <cell r="BP64" t="str">
            <v>-</v>
          </cell>
          <cell r="BQ64" t="str">
            <v>-</v>
          </cell>
          <cell r="BR64" t="str">
            <v>-</v>
          </cell>
          <cell r="BS64" t="str">
            <v>-</v>
          </cell>
          <cell r="BT64" t="str">
            <v>-</v>
          </cell>
          <cell r="BU64" t="str">
            <v>-</v>
          </cell>
          <cell r="BV64" t="str">
            <v>-</v>
          </cell>
          <cell r="BW64" t="str">
            <v>-</v>
          </cell>
          <cell r="BX64" t="str">
            <v>-</v>
          </cell>
          <cell r="BY64" t="str">
            <v>-</v>
          </cell>
          <cell r="BZ64" t="str">
            <v>-</v>
          </cell>
          <cell r="CA64" t="str">
            <v>-</v>
          </cell>
          <cell r="CB64" t="str">
            <v>-</v>
          </cell>
          <cell r="CC64" t="str">
            <v>Martes</v>
          </cell>
          <cell r="CD64" t="str">
            <v>338</v>
          </cell>
          <cell r="CE64" t="str">
            <v>8</v>
          </cell>
          <cell r="CF64" t="str">
            <v>Rosa</v>
          </cell>
          <cell r="CG64" t="str">
            <v>2o Sábado</v>
          </cell>
          <cell r="CH64" t="str">
            <v>Feb y Mzo</v>
          </cell>
          <cell r="CI64" t="str">
            <v>Ago y Sep</v>
          </cell>
          <cell r="CJ64" t="str">
            <v>-</v>
          </cell>
          <cell r="CK64">
            <v>92</v>
          </cell>
          <cell r="CL64" t="str">
            <v>101 - MAGNA</v>
          </cell>
          <cell r="CM64" t="str">
            <v>05020</v>
          </cell>
          <cell r="CP64" t="str">
            <v>-</v>
          </cell>
        </row>
        <row r="65">
          <cell r="A65" t="str">
            <v>05021</v>
          </cell>
          <cell r="B65" t="str">
            <v>336TPM</v>
          </cell>
          <cell r="C65" t="str">
            <v>Distrito Federal</v>
          </cell>
          <cell r="D65" t="str">
            <v>No aplica</v>
          </cell>
          <cell r="E65" t="str">
            <v>Chevy</v>
          </cell>
          <cell r="F65" t="str">
            <v>Automóvil</v>
          </cell>
          <cell r="G65" t="str">
            <v>Chevrolet</v>
          </cell>
          <cell r="H65" t="str">
            <v>Chevy C2 S/AA 3 Puertas</v>
          </cell>
          <cell r="I65" t="str">
            <v>3G1SF21X35S222233</v>
          </cell>
          <cell r="J65" t="str">
            <v>Hecho en México</v>
          </cell>
          <cell r="K65" t="str">
            <v>Magna</v>
          </cell>
          <cell r="L65">
            <v>4</v>
          </cell>
          <cell r="M65">
            <v>46</v>
          </cell>
          <cell r="N65">
            <v>2005</v>
          </cell>
          <cell r="O65" t="str">
            <v>Ciudad de México</v>
          </cell>
          <cell r="P65" t="str">
            <v>Ciudad de México</v>
          </cell>
          <cell r="Q65" t="str">
            <v>Zona Metropolitana</v>
          </cell>
          <cell r="R65" t="str">
            <v>Baja</v>
          </cell>
          <cell r="S65" t="str">
            <v>Devolución Valmex</v>
          </cell>
          <cell r="T65" t="str">
            <v>GNP</v>
          </cell>
          <cell r="U65" t="str">
            <v>Grupo Nacional Provincial, S.A.B.</v>
          </cell>
          <cell r="V65" t="str">
            <v>Pool Administrativo</v>
          </cell>
          <cell r="W65" t="str">
            <v>Pool Administrativo</v>
          </cell>
          <cell r="X65" t="str">
            <v>Plaza GNP</v>
          </cell>
          <cell r="Y65" t="str">
            <v>Pool</v>
          </cell>
          <cell r="Z65" t="str">
            <v>N38132</v>
          </cell>
          <cell r="AA65" t="str">
            <v>-</v>
          </cell>
          <cell r="AB65" t="str">
            <v>-</v>
          </cell>
          <cell r="AC65" t="str">
            <v>-</v>
          </cell>
          <cell r="AD65" t="str">
            <v>-</v>
          </cell>
          <cell r="AE65" t="str">
            <v>-</v>
          </cell>
          <cell r="AF65" t="str">
            <v>-</v>
          </cell>
          <cell r="AG65" t="str">
            <v>-</v>
          </cell>
          <cell r="AH65" t="str">
            <v>-</v>
          </cell>
          <cell r="AI65" t="str">
            <v>C6705</v>
          </cell>
          <cell r="AJ65" t="str">
            <v>Ramirez Granados Arturo</v>
          </cell>
          <cell r="AK65" t="str">
            <v>-</v>
          </cell>
          <cell r="AL65" t="str">
            <v>-</v>
          </cell>
          <cell r="AM65" t="str">
            <v>-</v>
          </cell>
          <cell r="AN65">
            <v>0</v>
          </cell>
          <cell r="AO65" t="str">
            <v>-</v>
          </cell>
          <cell r="AQ65">
            <v>5545001393</v>
          </cell>
          <cell r="AR65" t="str">
            <v>-</v>
          </cell>
          <cell r="AS65" t="str">
            <v>-</v>
          </cell>
          <cell r="AT65" t="str">
            <v>-</v>
          </cell>
          <cell r="AU65" t="str">
            <v>-</v>
          </cell>
          <cell r="AV65" t="str">
            <v>-</v>
          </cell>
          <cell r="AW65" t="str">
            <v>-</v>
          </cell>
          <cell r="AX65" t="str">
            <v>-</v>
          </cell>
          <cell r="AY65" t="str">
            <v>No</v>
          </cell>
          <cell r="AZ65" t="str">
            <v>-</v>
          </cell>
          <cell r="BA65" t="str">
            <v>-</v>
          </cell>
          <cell r="BB65" t="str">
            <v>-</v>
          </cell>
          <cell r="BC65" t="str">
            <v>-</v>
          </cell>
          <cell r="BD65" t="str">
            <v>-</v>
          </cell>
          <cell r="BE65" t="str">
            <v>-</v>
          </cell>
          <cell r="BF65" t="str">
            <v>-</v>
          </cell>
          <cell r="BG65" t="str">
            <v>-</v>
          </cell>
          <cell r="BH65" t="str">
            <v>-</v>
          </cell>
          <cell r="BI65" t="str">
            <v>-</v>
          </cell>
          <cell r="BJ65" t="str">
            <v>Arrendado</v>
          </cell>
          <cell r="BK65">
            <v>6515</v>
          </cell>
          <cell r="BL65" t="str">
            <v xml:space="preserve">IZTACALCO MOTORS S.A. DE C.V. </v>
          </cell>
          <cell r="BO65">
            <v>63478.26</v>
          </cell>
          <cell r="BP65" t="str">
            <v>-</v>
          </cell>
          <cell r="BQ65" t="str">
            <v>-</v>
          </cell>
          <cell r="BR65" t="str">
            <v>-</v>
          </cell>
          <cell r="BS65" t="str">
            <v>-</v>
          </cell>
          <cell r="BT65" t="str">
            <v>-</v>
          </cell>
          <cell r="BU65" t="str">
            <v>-</v>
          </cell>
          <cell r="BV65" t="str">
            <v>-</v>
          </cell>
          <cell r="BW65" t="str">
            <v>-</v>
          </cell>
          <cell r="BX65" t="str">
            <v>-</v>
          </cell>
          <cell r="BY65" t="str">
            <v>-</v>
          </cell>
          <cell r="BZ65" t="str">
            <v>-</v>
          </cell>
          <cell r="CA65" t="str">
            <v>-</v>
          </cell>
          <cell r="CB65" t="str">
            <v>-</v>
          </cell>
          <cell r="CC65" t="str">
            <v>Lunes</v>
          </cell>
          <cell r="CD65" t="str">
            <v>336</v>
          </cell>
          <cell r="CE65" t="str">
            <v>6</v>
          </cell>
          <cell r="CF65" t="str">
            <v>Amarillo</v>
          </cell>
          <cell r="CG65" t="str">
            <v>1er Sábado</v>
          </cell>
          <cell r="CH65" t="str">
            <v>Ene y Feb</v>
          </cell>
          <cell r="CI65" t="str">
            <v>Jul y Ago</v>
          </cell>
          <cell r="CJ65" t="str">
            <v>-</v>
          </cell>
          <cell r="CK65">
            <v>92</v>
          </cell>
          <cell r="CL65" t="str">
            <v>101 - MAGNA</v>
          </cell>
          <cell r="CM65" t="str">
            <v>05021</v>
          </cell>
          <cell r="CP65" t="str">
            <v>-</v>
          </cell>
        </row>
        <row r="66">
          <cell r="A66" t="str">
            <v>05022</v>
          </cell>
          <cell r="B66" t="str">
            <v>641SAE</v>
          </cell>
          <cell r="C66" t="str">
            <v>Distrito Federal</v>
          </cell>
          <cell r="D66" t="str">
            <v>No aplica</v>
          </cell>
          <cell r="E66" t="str">
            <v>Chevy</v>
          </cell>
          <cell r="F66" t="str">
            <v>Automóvil</v>
          </cell>
          <cell r="G66" t="str">
            <v>Chevrolet</v>
          </cell>
          <cell r="H66" t="str">
            <v>Chevy C2 S/AA 3 Puertas</v>
          </cell>
          <cell r="I66" t="str">
            <v>3G1SF21X55S221634</v>
          </cell>
          <cell r="J66" t="str">
            <v>Hecho en México</v>
          </cell>
          <cell r="K66" t="str">
            <v>Magna</v>
          </cell>
          <cell r="L66">
            <v>4</v>
          </cell>
          <cell r="M66">
            <v>46</v>
          </cell>
          <cell r="N66">
            <v>2005</v>
          </cell>
          <cell r="O66" t="str">
            <v>Ciudad de México</v>
          </cell>
          <cell r="P66" t="str">
            <v>Ciudad de México</v>
          </cell>
          <cell r="Q66" t="str">
            <v>Zona Metropolitana</v>
          </cell>
          <cell r="R66" t="str">
            <v>Baja</v>
          </cell>
          <cell r="S66" t="str">
            <v>Devolución Valmex</v>
          </cell>
          <cell r="T66" t="str">
            <v>GNP</v>
          </cell>
          <cell r="U66" t="str">
            <v>Grupo Nacional Provincial, S.A.B.</v>
          </cell>
          <cell r="V66" t="str">
            <v>Pool Administrativo</v>
          </cell>
          <cell r="W66" t="str">
            <v>Pool Administrativo</v>
          </cell>
          <cell r="X66" t="str">
            <v>Plaza GNP</v>
          </cell>
          <cell r="Y66" t="str">
            <v>Pool</v>
          </cell>
          <cell r="Z66" t="str">
            <v>N38132</v>
          </cell>
          <cell r="AA66" t="str">
            <v>-</v>
          </cell>
          <cell r="AB66" t="str">
            <v>-</v>
          </cell>
          <cell r="AC66" t="str">
            <v>-</v>
          </cell>
          <cell r="AD66" t="str">
            <v>-</v>
          </cell>
          <cell r="AE66" t="str">
            <v>-</v>
          </cell>
          <cell r="AF66" t="str">
            <v>-</v>
          </cell>
          <cell r="AG66" t="str">
            <v>-</v>
          </cell>
          <cell r="AH66" t="str">
            <v>-</v>
          </cell>
          <cell r="AI66" t="str">
            <v>C6705</v>
          </cell>
          <cell r="AJ66" t="str">
            <v>Ramirez Granados Arturo</v>
          </cell>
          <cell r="AK66" t="str">
            <v>-</v>
          </cell>
          <cell r="AL66" t="str">
            <v>-</v>
          </cell>
          <cell r="AM66" t="str">
            <v>-</v>
          </cell>
          <cell r="AN66">
            <v>0</v>
          </cell>
          <cell r="AO66" t="str">
            <v>-</v>
          </cell>
          <cell r="AQ66">
            <v>5545001393</v>
          </cell>
          <cell r="AR66" t="str">
            <v>-</v>
          </cell>
          <cell r="AS66" t="str">
            <v>-</v>
          </cell>
          <cell r="AT66" t="str">
            <v>-</v>
          </cell>
          <cell r="AU66" t="str">
            <v>-</v>
          </cell>
          <cell r="AV66" t="str">
            <v>-</v>
          </cell>
          <cell r="AW66" t="str">
            <v>-</v>
          </cell>
          <cell r="AX66" t="str">
            <v>-</v>
          </cell>
          <cell r="AY66" t="str">
            <v>No</v>
          </cell>
          <cell r="AZ66" t="str">
            <v>-</v>
          </cell>
          <cell r="BA66" t="str">
            <v>-</v>
          </cell>
          <cell r="BB66" t="str">
            <v>-</v>
          </cell>
          <cell r="BC66" t="str">
            <v>-</v>
          </cell>
          <cell r="BD66" t="str">
            <v>-</v>
          </cell>
          <cell r="BE66" t="str">
            <v>-</v>
          </cell>
          <cell r="BF66" t="str">
            <v>-</v>
          </cell>
          <cell r="BG66" t="str">
            <v>-</v>
          </cell>
          <cell r="BH66" t="str">
            <v>-</v>
          </cell>
          <cell r="BI66" t="str">
            <v>-</v>
          </cell>
          <cell r="BJ66" t="str">
            <v>Arrendado</v>
          </cell>
          <cell r="BK66">
            <v>6519</v>
          </cell>
          <cell r="BL66" t="str">
            <v xml:space="preserve">IZTACALCO MOTORS S.A. DE C.V. </v>
          </cell>
          <cell r="BO66">
            <v>63478.26</v>
          </cell>
          <cell r="BP66" t="str">
            <v>-</v>
          </cell>
          <cell r="BQ66" t="str">
            <v>-</v>
          </cell>
          <cell r="BR66" t="str">
            <v>-</v>
          </cell>
          <cell r="BS66" t="str">
            <v>-</v>
          </cell>
          <cell r="BT66" t="str">
            <v>-</v>
          </cell>
          <cell r="BU66" t="str">
            <v>-</v>
          </cell>
          <cell r="BV66" t="str">
            <v>-</v>
          </cell>
          <cell r="BW66" t="str">
            <v>-</v>
          </cell>
          <cell r="BX66" t="str">
            <v>-</v>
          </cell>
          <cell r="BY66" t="str">
            <v>-</v>
          </cell>
          <cell r="BZ66" t="str">
            <v>-</v>
          </cell>
          <cell r="CA66" t="str">
            <v>-</v>
          </cell>
          <cell r="CB66" t="str">
            <v>-</v>
          </cell>
          <cell r="CC66" t="str">
            <v>Jueves</v>
          </cell>
          <cell r="CD66" t="str">
            <v>641</v>
          </cell>
          <cell r="CE66" t="str">
            <v>1</v>
          </cell>
          <cell r="CF66" t="str">
            <v>Verde</v>
          </cell>
          <cell r="CG66" t="str">
            <v>4o Sábado</v>
          </cell>
          <cell r="CH66" t="str">
            <v>Abr y May</v>
          </cell>
          <cell r="CI66" t="str">
            <v>Oct y Nov</v>
          </cell>
          <cell r="CJ66" t="str">
            <v>-</v>
          </cell>
          <cell r="CK66">
            <v>92</v>
          </cell>
          <cell r="CL66" t="str">
            <v>101 - MAGNA</v>
          </cell>
          <cell r="CM66" t="str">
            <v>05022</v>
          </cell>
          <cell r="CP66" t="str">
            <v>-</v>
          </cell>
        </row>
        <row r="67">
          <cell r="A67" t="str">
            <v>05023</v>
          </cell>
          <cell r="B67" t="str">
            <v>762SAE</v>
          </cell>
          <cell r="C67" t="str">
            <v>Distrito Federal</v>
          </cell>
          <cell r="D67" t="str">
            <v>No aplica</v>
          </cell>
          <cell r="E67" t="str">
            <v>Chevy</v>
          </cell>
          <cell r="F67" t="str">
            <v>Automóvil</v>
          </cell>
          <cell r="G67" t="str">
            <v>Chevrolet</v>
          </cell>
          <cell r="H67" t="str">
            <v>Chevy C2 S/AA 3 Puertas</v>
          </cell>
          <cell r="I67" t="str">
            <v>3G1SF21X75S221103</v>
          </cell>
          <cell r="J67" t="str">
            <v xml:space="preserve">Hecho en México      </v>
          </cell>
          <cell r="K67" t="str">
            <v>Magna</v>
          </cell>
          <cell r="L67">
            <v>4</v>
          </cell>
          <cell r="M67">
            <v>46</v>
          </cell>
          <cell r="N67">
            <v>2005</v>
          </cell>
          <cell r="O67" t="str">
            <v>Ciudad de México</v>
          </cell>
          <cell r="P67" t="str">
            <v>Ciudad de México</v>
          </cell>
          <cell r="Q67" t="str">
            <v>Zona Metropolitana</v>
          </cell>
          <cell r="R67" t="str">
            <v>Baja</v>
          </cell>
          <cell r="S67" t="str">
            <v>Devolución Valmex</v>
          </cell>
          <cell r="T67" t="str">
            <v>GNP</v>
          </cell>
          <cell r="U67" t="str">
            <v>Grupo Nacional Provincial, S.A.B.</v>
          </cell>
          <cell r="V67" t="str">
            <v>Pool Administrativo</v>
          </cell>
          <cell r="W67" t="str">
            <v>Pool Administrativo</v>
          </cell>
          <cell r="X67" t="str">
            <v>Plaza GNP</v>
          </cell>
          <cell r="Y67" t="str">
            <v>Pool</v>
          </cell>
          <cell r="Z67" t="str">
            <v>N38132</v>
          </cell>
          <cell r="AA67" t="str">
            <v>-</v>
          </cell>
          <cell r="AB67" t="str">
            <v>-</v>
          </cell>
          <cell r="AC67" t="str">
            <v>-</v>
          </cell>
          <cell r="AD67" t="str">
            <v>-</v>
          </cell>
          <cell r="AE67" t="str">
            <v>-</v>
          </cell>
          <cell r="AF67" t="str">
            <v>-</v>
          </cell>
          <cell r="AG67" t="str">
            <v>-</v>
          </cell>
          <cell r="AH67" t="str">
            <v>-</v>
          </cell>
          <cell r="AI67" t="str">
            <v>C6705</v>
          </cell>
          <cell r="AJ67" t="str">
            <v>Ramirez Granados Arturo</v>
          </cell>
          <cell r="AK67" t="str">
            <v>-</v>
          </cell>
          <cell r="AL67" t="str">
            <v>-</v>
          </cell>
          <cell r="AM67" t="str">
            <v>-</v>
          </cell>
          <cell r="AN67">
            <v>0</v>
          </cell>
          <cell r="AO67" t="str">
            <v>-</v>
          </cell>
          <cell r="AQ67">
            <v>5545001393</v>
          </cell>
          <cell r="AR67" t="str">
            <v>-</v>
          </cell>
          <cell r="AS67" t="str">
            <v>-</v>
          </cell>
          <cell r="AT67" t="str">
            <v>-</v>
          </cell>
          <cell r="AU67" t="str">
            <v>-</v>
          </cell>
          <cell r="AV67" t="str">
            <v>-</v>
          </cell>
          <cell r="AW67" t="str">
            <v>-</v>
          </cell>
          <cell r="AX67" t="str">
            <v>-</v>
          </cell>
          <cell r="AY67" t="str">
            <v>No</v>
          </cell>
          <cell r="AZ67" t="str">
            <v>-</v>
          </cell>
          <cell r="BA67" t="str">
            <v>-</v>
          </cell>
          <cell r="BB67" t="str">
            <v>-</v>
          </cell>
          <cell r="BC67" t="str">
            <v>-</v>
          </cell>
          <cell r="BD67" t="str">
            <v>-</v>
          </cell>
          <cell r="BE67" t="str">
            <v>-</v>
          </cell>
          <cell r="BF67" t="str">
            <v>-</v>
          </cell>
          <cell r="BG67" t="str">
            <v>-</v>
          </cell>
          <cell r="BH67" t="str">
            <v>-</v>
          </cell>
          <cell r="BI67" t="str">
            <v>-</v>
          </cell>
          <cell r="BJ67" t="str">
            <v>Arrendado</v>
          </cell>
          <cell r="BK67" t="str">
            <v>6526</v>
          </cell>
          <cell r="BL67" t="str">
            <v xml:space="preserve">IZTACALCO MOTORS S.A. DE C.V. </v>
          </cell>
          <cell r="BO67">
            <v>63478.26</v>
          </cell>
          <cell r="BP67" t="str">
            <v>-</v>
          </cell>
          <cell r="BQ67" t="str">
            <v>-</v>
          </cell>
          <cell r="BR67" t="str">
            <v>-</v>
          </cell>
          <cell r="BS67" t="str">
            <v>-</v>
          </cell>
          <cell r="BT67" t="str">
            <v>-</v>
          </cell>
          <cell r="BU67" t="str">
            <v>-</v>
          </cell>
          <cell r="BV67" t="str">
            <v>-</v>
          </cell>
          <cell r="BW67" t="str">
            <v>-</v>
          </cell>
          <cell r="BX67" t="str">
            <v>-</v>
          </cell>
          <cell r="BY67" t="str">
            <v>-</v>
          </cell>
          <cell r="BZ67" t="str">
            <v>-</v>
          </cell>
          <cell r="CA67" t="str">
            <v>-</v>
          </cell>
          <cell r="CB67" t="str">
            <v>-</v>
          </cell>
          <cell r="CC67" t="str">
            <v>Jueves</v>
          </cell>
          <cell r="CD67" t="str">
            <v>762</v>
          </cell>
          <cell r="CE67" t="str">
            <v>2</v>
          </cell>
          <cell r="CF67" t="str">
            <v>Verde</v>
          </cell>
          <cell r="CG67" t="str">
            <v>4o Sábado</v>
          </cell>
          <cell r="CH67" t="str">
            <v>Abr y May</v>
          </cell>
          <cell r="CI67" t="str">
            <v>Oct y Nov</v>
          </cell>
          <cell r="CJ67" t="str">
            <v>-</v>
          </cell>
          <cell r="CK67">
            <v>92</v>
          </cell>
          <cell r="CL67" t="str">
            <v>101 - MAGNA</v>
          </cell>
          <cell r="CM67" t="str">
            <v>05023</v>
          </cell>
          <cell r="CP67" t="str">
            <v>-</v>
          </cell>
        </row>
        <row r="68">
          <cell r="A68" t="str">
            <v>05024</v>
          </cell>
          <cell r="B68" t="str">
            <v>542SAE</v>
          </cell>
          <cell r="C68" t="str">
            <v>Distrito Federal</v>
          </cell>
          <cell r="D68" t="str">
            <v>No aplica</v>
          </cell>
          <cell r="E68" t="str">
            <v>Chevy</v>
          </cell>
          <cell r="F68" t="str">
            <v>Automóvil</v>
          </cell>
          <cell r="G68" t="str">
            <v>Chevrolet</v>
          </cell>
          <cell r="H68" t="str">
            <v>Chevy C2 S/AA 3 Puertas</v>
          </cell>
          <cell r="I68" t="str">
            <v>3G1SF21X65S222792</v>
          </cell>
          <cell r="J68" t="str">
            <v>Hecho en México</v>
          </cell>
          <cell r="K68" t="str">
            <v>Magna</v>
          </cell>
          <cell r="L68">
            <v>4</v>
          </cell>
          <cell r="M68">
            <v>46</v>
          </cell>
          <cell r="N68">
            <v>2005</v>
          </cell>
          <cell r="O68" t="str">
            <v>Ciudad de México</v>
          </cell>
          <cell r="P68" t="str">
            <v>Ciudad de México</v>
          </cell>
          <cell r="Q68" t="str">
            <v>Zona Metropolitana</v>
          </cell>
          <cell r="R68" t="str">
            <v>Baja</v>
          </cell>
          <cell r="S68" t="str">
            <v>Devolución Valmex</v>
          </cell>
          <cell r="T68" t="str">
            <v>GNP</v>
          </cell>
          <cell r="U68" t="str">
            <v>Grupo Nacional Provincial, S.A.B.</v>
          </cell>
          <cell r="V68" t="str">
            <v>Pool Administrativo</v>
          </cell>
          <cell r="W68" t="str">
            <v>Pool Administrativo</v>
          </cell>
          <cell r="X68" t="str">
            <v>Plaza GNP</v>
          </cell>
          <cell r="Y68" t="str">
            <v>Pool</v>
          </cell>
          <cell r="Z68" t="str">
            <v>N38132</v>
          </cell>
          <cell r="AA68" t="str">
            <v>-</v>
          </cell>
          <cell r="AB68" t="str">
            <v>-</v>
          </cell>
          <cell r="AC68" t="str">
            <v>-</v>
          </cell>
          <cell r="AD68" t="str">
            <v>-</v>
          </cell>
          <cell r="AE68" t="str">
            <v>-</v>
          </cell>
          <cell r="AF68" t="str">
            <v>-</v>
          </cell>
          <cell r="AG68" t="str">
            <v>-</v>
          </cell>
          <cell r="AH68" t="str">
            <v>-</v>
          </cell>
          <cell r="AI68" t="str">
            <v>C6705</v>
          </cell>
          <cell r="AJ68" t="str">
            <v>Ramirez Granados Arturo</v>
          </cell>
          <cell r="AK68" t="str">
            <v>-</v>
          </cell>
          <cell r="AL68" t="str">
            <v>-</v>
          </cell>
          <cell r="AM68" t="str">
            <v>-</v>
          </cell>
          <cell r="AN68">
            <v>0</v>
          </cell>
          <cell r="AO68" t="str">
            <v>-</v>
          </cell>
          <cell r="AQ68">
            <v>5545001393</v>
          </cell>
          <cell r="AR68" t="str">
            <v>-</v>
          </cell>
          <cell r="AS68" t="str">
            <v>-</v>
          </cell>
          <cell r="AT68" t="str">
            <v>-</v>
          </cell>
          <cell r="AU68" t="str">
            <v>-</v>
          </cell>
          <cell r="AV68" t="str">
            <v>-</v>
          </cell>
          <cell r="AW68" t="str">
            <v>-</v>
          </cell>
          <cell r="AX68" t="str">
            <v>-</v>
          </cell>
          <cell r="AY68" t="str">
            <v>No</v>
          </cell>
          <cell r="AZ68" t="str">
            <v>-</v>
          </cell>
          <cell r="BA68" t="str">
            <v>-</v>
          </cell>
          <cell r="BB68" t="str">
            <v>-</v>
          </cell>
          <cell r="BC68" t="str">
            <v>-</v>
          </cell>
          <cell r="BD68" t="str">
            <v>-</v>
          </cell>
          <cell r="BE68" t="str">
            <v>-</v>
          </cell>
          <cell r="BF68" t="str">
            <v>-</v>
          </cell>
          <cell r="BG68" t="str">
            <v>-</v>
          </cell>
          <cell r="BH68" t="str">
            <v>-</v>
          </cell>
          <cell r="BI68" t="str">
            <v>-</v>
          </cell>
          <cell r="BJ68" t="str">
            <v>Arrendado</v>
          </cell>
          <cell r="BK68">
            <v>6524</v>
          </cell>
          <cell r="BL68" t="str">
            <v xml:space="preserve">IZTACALCO MOTORS S.A. DE C.V. </v>
          </cell>
          <cell r="BO68">
            <v>63478.26</v>
          </cell>
          <cell r="BP68" t="str">
            <v>-</v>
          </cell>
          <cell r="BQ68" t="str">
            <v>-</v>
          </cell>
          <cell r="BR68" t="str">
            <v>-</v>
          </cell>
          <cell r="BS68" t="str">
            <v>-</v>
          </cell>
          <cell r="BT68" t="str">
            <v>-</v>
          </cell>
          <cell r="BU68" t="str">
            <v>-</v>
          </cell>
          <cell r="BV68" t="str">
            <v>-</v>
          </cell>
          <cell r="BW68" t="str">
            <v>-</v>
          </cell>
          <cell r="BX68" t="str">
            <v>-</v>
          </cell>
          <cell r="BY68" t="str">
            <v>-</v>
          </cell>
          <cell r="BZ68" t="str">
            <v>-</v>
          </cell>
          <cell r="CA68" t="str">
            <v>-</v>
          </cell>
          <cell r="CB68" t="str">
            <v>-</v>
          </cell>
          <cell r="CC68" t="str">
            <v>Jueves</v>
          </cell>
          <cell r="CD68" t="str">
            <v>542</v>
          </cell>
          <cell r="CE68" t="str">
            <v>2</v>
          </cell>
          <cell r="CF68" t="str">
            <v>Verde</v>
          </cell>
          <cell r="CG68" t="str">
            <v>4o Sábado</v>
          </cell>
          <cell r="CH68" t="str">
            <v>Abr y May</v>
          </cell>
          <cell r="CI68" t="str">
            <v>Oct y Nov</v>
          </cell>
          <cell r="CJ68" t="str">
            <v>-</v>
          </cell>
          <cell r="CK68">
            <v>92</v>
          </cell>
          <cell r="CL68" t="str">
            <v>101 - MAGNA</v>
          </cell>
          <cell r="CM68" t="str">
            <v>05024</v>
          </cell>
          <cell r="CP68" t="str">
            <v>-</v>
          </cell>
        </row>
        <row r="69">
          <cell r="A69" t="str">
            <v>05025</v>
          </cell>
          <cell r="B69" t="str">
            <v>591SAE</v>
          </cell>
          <cell r="C69" t="str">
            <v>Distrito Federal</v>
          </cell>
          <cell r="D69" t="str">
            <v>No aplica</v>
          </cell>
          <cell r="E69" t="str">
            <v>Chevy</v>
          </cell>
          <cell r="F69" t="str">
            <v>Automóvil</v>
          </cell>
          <cell r="G69" t="str">
            <v>Chevrolet</v>
          </cell>
          <cell r="H69" t="str">
            <v>Chevy C2 S/AA 3 Puertas</v>
          </cell>
          <cell r="I69" t="str">
            <v>3G1SF21X75S221070</v>
          </cell>
          <cell r="J69" t="str">
            <v>Hecho en México</v>
          </cell>
          <cell r="K69" t="str">
            <v>Magna</v>
          </cell>
          <cell r="L69">
            <v>4</v>
          </cell>
          <cell r="M69">
            <v>46</v>
          </cell>
          <cell r="N69">
            <v>2005</v>
          </cell>
          <cell r="O69" t="str">
            <v>Ciudad de México</v>
          </cell>
          <cell r="P69" t="str">
            <v>Ciudad de México</v>
          </cell>
          <cell r="Q69" t="str">
            <v>Zona Metropolitana</v>
          </cell>
          <cell r="R69" t="str">
            <v>Baja</v>
          </cell>
          <cell r="S69" t="str">
            <v>Devolución Valmex</v>
          </cell>
          <cell r="T69" t="str">
            <v>GNP</v>
          </cell>
          <cell r="U69" t="str">
            <v>Grupo Nacional Provincial, S.A.B.</v>
          </cell>
          <cell r="V69" t="str">
            <v>Ejecutivo de Cuenta</v>
          </cell>
          <cell r="W69" t="str">
            <v>Pool Semiasignado</v>
          </cell>
          <cell r="X69" t="str">
            <v>Metro Norte</v>
          </cell>
          <cell r="Y69" t="str">
            <v>Pool</v>
          </cell>
          <cell r="Z69" t="str">
            <v>N91373</v>
          </cell>
          <cell r="AA69" t="str">
            <v>Martínez Juárez Juan Carlos</v>
          </cell>
          <cell r="AB69" t="str">
            <v>Grupo Nacional Provincial, S.A.B.</v>
          </cell>
          <cell r="AC69" t="str">
            <v>MAJJ860308KP2</v>
          </cell>
          <cell r="AD69" t="str">
            <v>Ejecutivo</v>
          </cell>
          <cell r="AE69" t="str">
            <v>Subdirección Comercial Agencias</v>
          </cell>
          <cell r="AF69" t="str">
            <v>Unidad de Negocio</v>
          </cell>
          <cell r="AG69" t="str">
            <v>Dirección Canal Corredores y Gobierno</v>
          </cell>
          <cell r="AH69" t="str">
            <v>Subdir. Comercial Agencias</v>
          </cell>
          <cell r="AI69" t="str">
            <v>C2051</v>
          </cell>
          <cell r="AJ69" t="str">
            <v>Martínez Juárez Juan Carlos</v>
          </cell>
          <cell r="AK69" t="str">
            <v>Amores F P1</v>
          </cell>
          <cell r="AL69" t="str">
            <v>Amores</v>
          </cell>
          <cell r="AM69">
            <v>4728</v>
          </cell>
          <cell r="AN69" t="str">
            <v>juancarlos.martinezjuarez@gnp.com.mx</v>
          </cell>
          <cell r="AO69" t="str">
            <v>juancarlos.martinezjuarez@gnp.com.mx</v>
          </cell>
          <cell r="AQ69">
            <v>5529095319</v>
          </cell>
          <cell r="AR69" t="str">
            <v>-</v>
          </cell>
          <cell r="AS69" t="str">
            <v>-</v>
          </cell>
          <cell r="AT69" t="str">
            <v>-</v>
          </cell>
          <cell r="AU69" t="str">
            <v>-</v>
          </cell>
          <cell r="AV69" t="str">
            <v>-</v>
          </cell>
          <cell r="AW69" t="str">
            <v>-</v>
          </cell>
          <cell r="AX69" t="str">
            <v>-</v>
          </cell>
          <cell r="AY69" t="str">
            <v>No</v>
          </cell>
          <cell r="AZ69" t="str">
            <v>-</v>
          </cell>
          <cell r="BA69" t="str">
            <v>-</v>
          </cell>
          <cell r="BB69" t="str">
            <v>-</v>
          </cell>
          <cell r="BC69" t="str">
            <v>-</v>
          </cell>
          <cell r="BD69" t="str">
            <v>-</v>
          </cell>
          <cell r="BE69" t="str">
            <v>-</v>
          </cell>
          <cell r="BF69" t="str">
            <v>-</v>
          </cell>
          <cell r="BG69" t="str">
            <v>-</v>
          </cell>
          <cell r="BH69" t="str">
            <v>-</v>
          </cell>
          <cell r="BI69" t="str">
            <v>-</v>
          </cell>
          <cell r="BJ69" t="str">
            <v>Arrendado</v>
          </cell>
          <cell r="BK69">
            <v>6525</v>
          </cell>
          <cell r="BL69" t="str">
            <v xml:space="preserve">IZTACALCO MOTORS S.A. DE C.V. </v>
          </cell>
          <cell r="BO69">
            <v>63478.26</v>
          </cell>
          <cell r="BP69" t="str">
            <v>-</v>
          </cell>
          <cell r="BQ69" t="str">
            <v>-</v>
          </cell>
          <cell r="BR69" t="str">
            <v>-</v>
          </cell>
          <cell r="BS69" t="str">
            <v>-</v>
          </cell>
          <cell r="BT69" t="str">
            <v>-</v>
          </cell>
          <cell r="BU69" t="str">
            <v>-</v>
          </cell>
          <cell r="BV69" t="str">
            <v>-</v>
          </cell>
          <cell r="BW69" t="str">
            <v>-</v>
          </cell>
          <cell r="BX69" t="str">
            <v>-</v>
          </cell>
          <cell r="BY69" t="str">
            <v>-</v>
          </cell>
          <cell r="BZ69" t="str">
            <v>-</v>
          </cell>
          <cell r="CA69" t="str">
            <v>-</v>
          </cell>
          <cell r="CB69" t="str">
            <v>-</v>
          </cell>
          <cell r="CC69" t="str">
            <v>Jueves</v>
          </cell>
          <cell r="CD69" t="str">
            <v>591</v>
          </cell>
          <cell r="CE69" t="str">
            <v>1</v>
          </cell>
          <cell r="CF69" t="str">
            <v>Verde</v>
          </cell>
          <cell r="CG69" t="str">
            <v>4o Sábado</v>
          </cell>
          <cell r="CH69" t="str">
            <v>Abr y May</v>
          </cell>
          <cell r="CI69" t="str">
            <v>Oct y Nov</v>
          </cell>
          <cell r="CJ69" t="str">
            <v>-</v>
          </cell>
          <cell r="CK69">
            <v>92</v>
          </cell>
          <cell r="CL69" t="str">
            <v>101 - MAGNA</v>
          </cell>
          <cell r="CM69" t="str">
            <v>05025</v>
          </cell>
          <cell r="CP69" t="str">
            <v>-</v>
          </cell>
        </row>
        <row r="70">
          <cell r="A70" t="str">
            <v>05026</v>
          </cell>
          <cell r="B70" t="str">
            <v>642SAE</v>
          </cell>
          <cell r="C70" t="str">
            <v>Distrito Federal</v>
          </cell>
          <cell r="D70" t="str">
            <v>No aplica</v>
          </cell>
          <cell r="E70" t="str">
            <v>Chevy</v>
          </cell>
          <cell r="F70" t="str">
            <v>Automóvil</v>
          </cell>
          <cell r="G70" t="str">
            <v>Chevrolet</v>
          </cell>
          <cell r="H70" t="str">
            <v>Chevy C2 S/AA 3 Puertas</v>
          </cell>
          <cell r="I70" t="str">
            <v>3G1SF21X95S222253</v>
          </cell>
          <cell r="J70" t="str">
            <v xml:space="preserve">Hecho en México      </v>
          </cell>
          <cell r="K70" t="str">
            <v>Magna</v>
          </cell>
          <cell r="L70">
            <v>4</v>
          </cell>
          <cell r="M70">
            <v>46</v>
          </cell>
          <cell r="N70">
            <v>2005</v>
          </cell>
          <cell r="O70" t="str">
            <v>Ciudad de México</v>
          </cell>
          <cell r="P70" t="str">
            <v>Ciudad de México</v>
          </cell>
          <cell r="Q70" t="str">
            <v>Zona Metropolitana</v>
          </cell>
          <cell r="R70" t="str">
            <v>Baja</v>
          </cell>
          <cell r="S70" t="str">
            <v>Devolución Valmex</v>
          </cell>
          <cell r="T70" t="str">
            <v>GNP</v>
          </cell>
          <cell r="U70" t="str">
            <v>Grupo Nacional Provincial, S.A.B.</v>
          </cell>
          <cell r="V70" t="str">
            <v>Ejecutivo de Cuenta</v>
          </cell>
          <cell r="W70" t="str">
            <v>Pool Semiasignado</v>
          </cell>
          <cell r="X70" t="str">
            <v>Plaza GNP</v>
          </cell>
          <cell r="Y70" t="str">
            <v>Pool</v>
          </cell>
          <cell r="Z70" t="str">
            <v>N88324</v>
          </cell>
          <cell r="AA70" t="str">
            <v>Robles Balbuena Mario Alfonso</v>
          </cell>
          <cell r="AB70" t="str">
            <v>Grupo Nacional Provincial, S.A.B.</v>
          </cell>
          <cell r="AC70" t="str">
            <v>ROBM800117634</v>
          </cell>
          <cell r="AD70" t="str">
            <v>Jefe de departamento</v>
          </cell>
          <cell r="AE70" t="str">
            <v>Ejecutivo Cuentas Corredores</v>
          </cell>
          <cell r="AF70" t="str">
            <v>Unidad Operativa</v>
          </cell>
          <cell r="AG70" t="str">
            <v>Dirección Servicio y Operaciones</v>
          </cell>
          <cell r="AH70" t="str">
            <v>Subdir. Servicio Corredores</v>
          </cell>
          <cell r="AI70" t="str">
            <v>C7212</v>
          </cell>
          <cell r="AJ70" t="str">
            <v>Oregon Sanchez Yolanda</v>
          </cell>
          <cell r="AK70" t="str">
            <v>Central P1 C-A</v>
          </cell>
          <cell r="AL70" t="str">
            <v>Plaza GNP</v>
          </cell>
          <cell r="AM70">
            <v>0</v>
          </cell>
          <cell r="AN70" t="str">
            <v>mario.robles@gnp.com.mx</v>
          </cell>
          <cell r="AO70" t="str">
            <v>mario.robles@gnp.com.mx</v>
          </cell>
          <cell r="AQ70">
            <v>5522994200</v>
          </cell>
          <cell r="AR70" t="str">
            <v>-</v>
          </cell>
          <cell r="AS70" t="str">
            <v>-</v>
          </cell>
          <cell r="AT70" t="str">
            <v>-</v>
          </cell>
          <cell r="AU70" t="str">
            <v>-</v>
          </cell>
          <cell r="AV70" t="str">
            <v>-</v>
          </cell>
          <cell r="AW70" t="str">
            <v>-</v>
          </cell>
          <cell r="AX70" t="str">
            <v>-</v>
          </cell>
          <cell r="AY70" t="str">
            <v>No</v>
          </cell>
          <cell r="AZ70" t="str">
            <v>-</v>
          </cell>
          <cell r="BA70" t="str">
            <v>-</v>
          </cell>
          <cell r="BB70" t="str">
            <v>-</v>
          </cell>
          <cell r="BC70" t="str">
            <v>-</v>
          </cell>
          <cell r="BD70" t="str">
            <v>-</v>
          </cell>
          <cell r="BE70" t="str">
            <v>-</v>
          </cell>
          <cell r="BF70" t="str">
            <v>-</v>
          </cell>
          <cell r="BG70" t="str">
            <v>-</v>
          </cell>
          <cell r="BH70" t="str">
            <v>-</v>
          </cell>
          <cell r="BI70" t="str">
            <v>-</v>
          </cell>
          <cell r="BJ70" t="str">
            <v>Arrendado</v>
          </cell>
          <cell r="BK70">
            <v>6533</v>
          </cell>
          <cell r="BL70" t="str">
            <v xml:space="preserve">IZTACALCO MOTORS S.A. DE C.V. </v>
          </cell>
          <cell r="BO70">
            <v>63478.26</v>
          </cell>
          <cell r="BP70" t="str">
            <v>-</v>
          </cell>
          <cell r="BQ70" t="str">
            <v>-</v>
          </cell>
          <cell r="BR70" t="str">
            <v>-</v>
          </cell>
          <cell r="BS70" t="str">
            <v>-</v>
          </cell>
          <cell r="BT70" t="str">
            <v>-</v>
          </cell>
          <cell r="BU70" t="str">
            <v>-</v>
          </cell>
          <cell r="BV70" t="str">
            <v>-</v>
          </cell>
          <cell r="BW70" t="str">
            <v>-</v>
          </cell>
          <cell r="BX70" t="str">
            <v>-</v>
          </cell>
          <cell r="BY70" t="str">
            <v>-</v>
          </cell>
          <cell r="BZ70" t="str">
            <v>-</v>
          </cell>
          <cell r="CA70" t="str">
            <v>-</v>
          </cell>
          <cell r="CB70" t="str">
            <v>-</v>
          </cell>
          <cell r="CC70" t="str">
            <v>Jueves</v>
          </cell>
          <cell r="CD70" t="str">
            <v>642</v>
          </cell>
          <cell r="CE70" t="str">
            <v>2</v>
          </cell>
          <cell r="CF70" t="str">
            <v>Verde</v>
          </cell>
          <cell r="CG70" t="str">
            <v>4o Sábado</v>
          </cell>
          <cell r="CH70" t="str">
            <v>Abr y May</v>
          </cell>
          <cell r="CI70" t="str">
            <v>Oct y Nov</v>
          </cell>
          <cell r="CJ70" t="str">
            <v>-</v>
          </cell>
          <cell r="CK70">
            <v>92</v>
          </cell>
          <cell r="CL70" t="str">
            <v>101 - MAGNA</v>
          </cell>
          <cell r="CM70" t="str">
            <v>05026</v>
          </cell>
          <cell r="CP70" t="str">
            <v>-</v>
          </cell>
        </row>
        <row r="71">
          <cell r="A71" t="str">
            <v>05027</v>
          </cell>
          <cell r="B71" t="str">
            <v>651SAE</v>
          </cell>
          <cell r="C71" t="str">
            <v>Distrito Federal</v>
          </cell>
          <cell r="D71" t="str">
            <v>No aplica</v>
          </cell>
          <cell r="E71" t="str">
            <v>Chevy</v>
          </cell>
          <cell r="F71" t="str">
            <v>Automóvil</v>
          </cell>
          <cell r="G71" t="str">
            <v>Chevrolet</v>
          </cell>
          <cell r="H71" t="str">
            <v>Chevy C2 S/AA 3 Puertas</v>
          </cell>
          <cell r="I71" t="str">
            <v>3G1SF21X65S221089</v>
          </cell>
          <cell r="J71" t="str">
            <v>5S221089</v>
          </cell>
          <cell r="K71" t="str">
            <v>Magna</v>
          </cell>
          <cell r="L71">
            <v>4</v>
          </cell>
          <cell r="M71">
            <v>46</v>
          </cell>
          <cell r="N71">
            <v>2005</v>
          </cell>
          <cell r="O71" t="str">
            <v>Ciudad de México</v>
          </cell>
          <cell r="P71" t="str">
            <v>Ciudad de México</v>
          </cell>
          <cell r="Q71" t="str">
            <v>Zona Metropolitana</v>
          </cell>
          <cell r="R71" t="str">
            <v>Baja</v>
          </cell>
          <cell r="S71" t="str">
            <v>Devolución Valmex</v>
          </cell>
          <cell r="T71" t="str">
            <v>GNP</v>
          </cell>
          <cell r="U71" t="str">
            <v>Grupo Nacional Provincial, S.A.B.</v>
          </cell>
          <cell r="V71" t="str">
            <v>Ejecutivo de Cuenta</v>
          </cell>
          <cell r="W71" t="str">
            <v>Pool Semiasignado</v>
          </cell>
          <cell r="X71" t="str">
            <v>Plaza GNP</v>
          </cell>
          <cell r="Y71" t="str">
            <v>Pool</v>
          </cell>
          <cell r="Z71" t="str">
            <v>N74583</v>
          </cell>
          <cell r="AA71" t="str">
            <v>Ibarra Melgoza Edgar Misael</v>
          </cell>
          <cell r="AB71" t="str">
            <v>Grupo Nacional Provincial, S.A.B.</v>
          </cell>
          <cell r="AC71" t="str">
            <v>IAME7601079H4</v>
          </cell>
          <cell r="AD71" t="str">
            <v>Jefe de departamento</v>
          </cell>
          <cell r="AE71" t="str">
            <v>Ejecutivo Cuentas Corredores</v>
          </cell>
          <cell r="AF71" t="str">
            <v>Unidad Operativa</v>
          </cell>
          <cell r="AG71" t="str">
            <v>Dirección Servicio y Operaciones</v>
          </cell>
          <cell r="AH71" t="str">
            <v>Subdir. Servicio Corredores</v>
          </cell>
          <cell r="AI71" t="str">
            <v>C7206</v>
          </cell>
          <cell r="AJ71" t="str">
            <v>Ordaz Ferrer Manuel</v>
          </cell>
          <cell r="AK71" t="str">
            <v>Central P1 C-A</v>
          </cell>
          <cell r="AL71" t="str">
            <v>Plaza GNP</v>
          </cell>
          <cell r="AM71">
            <v>81127</v>
          </cell>
          <cell r="AN71" t="str">
            <v>edgar.ibarra@gnp.com.mx</v>
          </cell>
          <cell r="AO71" t="str">
            <v>edgar.ibarra@gnp.com.mx</v>
          </cell>
          <cell r="AQ71">
            <v>5535664071</v>
          </cell>
          <cell r="AR71" t="str">
            <v>-</v>
          </cell>
          <cell r="AS71" t="str">
            <v>-</v>
          </cell>
          <cell r="AT71" t="str">
            <v>-</v>
          </cell>
          <cell r="AU71" t="str">
            <v>-</v>
          </cell>
          <cell r="AV71" t="str">
            <v>-</v>
          </cell>
          <cell r="AW71" t="str">
            <v>-</v>
          </cell>
          <cell r="AX71" t="str">
            <v>-</v>
          </cell>
          <cell r="AY71" t="str">
            <v>No</v>
          </cell>
          <cell r="AZ71" t="str">
            <v>-</v>
          </cell>
          <cell r="BA71" t="str">
            <v>-</v>
          </cell>
          <cell r="BB71" t="str">
            <v>-</v>
          </cell>
          <cell r="BC71" t="str">
            <v>-</v>
          </cell>
          <cell r="BD71" t="str">
            <v>-</v>
          </cell>
          <cell r="BE71" t="str">
            <v>-</v>
          </cell>
          <cell r="BF71" t="str">
            <v>-</v>
          </cell>
          <cell r="BG71" t="str">
            <v>-</v>
          </cell>
          <cell r="BH71" t="str">
            <v>-</v>
          </cell>
          <cell r="BI71" t="str">
            <v>-</v>
          </cell>
          <cell r="BJ71" t="str">
            <v>Arrendado</v>
          </cell>
          <cell r="BK71">
            <v>6523</v>
          </cell>
          <cell r="BL71" t="str">
            <v xml:space="preserve">IZTACALCO MOTORS S.A. DE C.V. </v>
          </cell>
          <cell r="BO71">
            <v>63478.26</v>
          </cell>
          <cell r="BP71" t="str">
            <v>-</v>
          </cell>
          <cell r="BQ71" t="str">
            <v>-</v>
          </cell>
          <cell r="BR71" t="str">
            <v>-</v>
          </cell>
          <cell r="BS71" t="str">
            <v>-</v>
          </cell>
          <cell r="BT71" t="str">
            <v>-</v>
          </cell>
          <cell r="BU71" t="str">
            <v>-</v>
          </cell>
          <cell r="BV71" t="str">
            <v>-</v>
          </cell>
          <cell r="BW71" t="str">
            <v>-</v>
          </cell>
          <cell r="BX71" t="str">
            <v>-</v>
          </cell>
          <cell r="BY71" t="str">
            <v>-</v>
          </cell>
          <cell r="BZ71" t="str">
            <v>-</v>
          </cell>
          <cell r="CA71" t="str">
            <v>-</v>
          </cell>
          <cell r="CB71" t="str">
            <v>-</v>
          </cell>
          <cell r="CC71" t="str">
            <v>Jueves</v>
          </cell>
          <cell r="CD71" t="str">
            <v>651</v>
          </cell>
          <cell r="CE71" t="str">
            <v>1</v>
          </cell>
          <cell r="CF71" t="str">
            <v>Verde</v>
          </cell>
          <cell r="CG71" t="str">
            <v>4o Sábado</v>
          </cell>
          <cell r="CH71" t="str">
            <v>Abr y May</v>
          </cell>
          <cell r="CI71" t="str">
            <v>Oct y Nov</v>
          </cell>
          <cell r="CJ71" t="str">
            <v>-</v>
          </cell>
          <cell r="CK71">
            <v>92</v>
          </cell>
          <cell r="CL71" t="str">
            <v>101 - MAGNA</v>
          </cell>
          <cell r="CM71" t="str">
            <v>05027</v>
          </cell>
          <cell r="CP71" t="str">
            <v>-</v>
          </cell>
        </row>
        <row r="72">
          <cell r="A72" t="str">
            <v>05028</v>
          </cell>
          <cell r="B72" t="str">
            <v>742SAE</v>
          </cell>
          <cell r="C72" t="str">
            <v>Distrito Federal</v>
          </cell>
          <cell r="D72" t="str">
            <v>No aplica</v>
          </cell>
          <cell r="E72" t="str">
            <v>Chevy</v>
          </cell>
          <cell r="F72" t="str">
            <v>Automóvil</v>
          </cell>
          <cell r="G72" t="str">
            <v>Chevrolet</v>
          </cell>
          <cell r="H72" t="str">
            <v>Chevy C2 S/AA 3 Puertas</v>
          </cell>
          <cell r="I72" t="str">
            <v>3G1SF21X65S220492</v>
          </cell>
          <cell r="J72" t="str">
            <v>5S220492</v>
          </cell>
          <cell r="K72" t="str">
            <v>Magna</v>
          </cell>
          <cell r="L72">
            <v>4</v>
          </cell>
          <cell r="M72">
            <v>46</v>
          </cell>
          <cell r="N72">
            <v>2005</v>
          </cell>
          <cell r="O72" t="str">
            <v>Ciudad de México</v>
          </cell>
          <cell r="P72" t="str">
            <v>Ciudad de México</v>
          </cell>
          <cell r="Q72" t="str">
            <v>Zona Metropolitana</v>
          </cell>
          <cell r="R72" t="str">
            <v>Baja</v>
          </cell>
          <cell r="S72" t="str">
            <v>Devolución Valmex</v>
          </cell>
          <cell r="T72" t="str">
            <v>GNP</v>
          </cell>
          <cell r="U72" t="str">
            <v>Grupo Nacional Provincial, S.A.B.</v>
          </cell>
          <cell r="V72" t="str">
            <v>Asesor de Servicio</v>
          </cell>
          <cell r="W72" t="str">
            <v>-</v>
          </cell>
          <cell r="X72" t="str">
            <v>-</v>
          </cell>
          <cell r="Y72" t="str">
            <v>Asignado</v>
          </cell>
          <cell r="Z72" t="str">
            <v>P78233</v>
          </cell>
          <cell r="AA72" t="str">
            <v>-</v>
          </cell>
          <cell r="AB72" t="str">
            <v>-</v>
          </cell>
          <cell r="AC72" t="str">
            <v>-</v>
          </cell>
          <cell r="AD72" t="str">
            <v>-</v>
          </cell>
          <cell r="AE72" t="str">
            <v>-</v>
          </cell>
          <cell r="AF72" t="str">
            <v>-</v>
          </cell>
          <cell r="AG72" t="str">
            <v>-</v>
          </cell>
          <cell r="AH72" t="str">
            <v>-</v>
          </cell>
          <cell r="AI72" t="str">
            <v>C6705</v>
          </cell>
          <cell r="AJ72" t="str">
            <v>Ramirez Granados Arturo</v>
          </cell>
          <cell r="AK72" t="str">
            <v>-</v>
          </cell>
          <cell r="AL72" t="str">
            <v>-</v>
          </cell>
          <cell r="AM72" t="str">
            <v>-</v>
          </cell>
          <cell r="AN72">
            <v>0</v>
          </cell>
          <cell r="AO72" t="str">
            <v>-</v>
          </cell>
          <cell r="AQ72" t="str">
            <v>-</v>
          </cell>
          <cell r="AR72" t="str">
            <v>-</v>
          </cell>
          <cell r="AS72" t="str">
            <v>-</v>
          </cell>
          <cell r="AT72" t="str">
            <v>-</v>
          </cell>
          <cell r="AU72" t="str">
            <v>-</v>
          </cell>
          <cell r="AV72" t="str">
            <v>-</v>
          </cell>
          <cell r="AW72" t="str">
            <v>-</v>
          </cell>
          <cell r="AX72" t="str">
            <v>-</v>
          </cell>
          <cell r="AY72" t="str">
            <v>No</v>
          </cell>
          <cell r="AZ72" t="str">
            <v>-</v>
          </cell>
          <cell r="BA72" t="str">
            <v>-</v>
          </cell>
          <cell r="BB72" t="str">
            <v>-</v>
          </cell>
          <cell r="BC72" t="str">
            <v>-</v>
          </cell>
          <cell r="BD72" t="str">
            <v>-</v>
          </cell>
          <cell r="BE72" t="str">
            <v>-</v>
          </cell>
          <cell r="BF72" t="str">
            <v>-</v>
          </cell>
          <cell r="BG72" t="str">
            <v>-</v>
          </cell>
          <cell r="BH72" t="str">
            <v>-</v>
          </cell>
          <cell r="BI72" t="str">
            <v>-</v>
          </cell>
          <cell r="BJ72" t="str">
            <v>Arrendado</v>
          </cell>
          <cell r="BK72">
            <v>6521</v>
          </cell>
          <cell r="BL72" t="str">
            <v xml:space="preserve">IZTACALCO MOTORS S.A. DE C.V. </v>
          </cell>
          <cell r="BO72">
            <v>63478.26</v>
          </cell>
          <cell r="BP72" t="str">
            <v>-</v>
          </cell>
          <cell r="BQ72" t="str">
            <v>-</v>
          </cell>
          <cell r="BR72" t="str">
            <v>-</v>
          </cell>
          <cell r="BS72" t="str">
            <v>-</v>
          </cell>
          <cell r="BT72" t="str">
            <v>-</v>
          </cell>
          <cell r="BU72" t="str">
            <v>-</v>
          </cell>
          <cell r="BV72" t="str">
            <v>-</v>
          </cell>
          <cell r="BW72" t="str">
            <v>-</v>
          </cell>
          <cell r="BX72" t="str">
            <v>-</v>
          </cell>
          <cell r="BY72" t="str">
            <v>-</v>
          </cell>
          <cell r="BZ72" t="str">
            <v>-</v>
          </cell>
          <cell r="CA72" t="str">
            <v>-</v>
          </cell>
          <cell r="CB72" t="str">
            <v>-</v>
          </cell>
          <cell r="CC72" t="str">
            <v>Jueves</v>
          </cell>
          <cell r="CD72" t="str">
            <v>742</v>
          </cell>
          <cell r="CE72" t="str">
            <v>2</v>
          </cell>
          <cell r="CF72" t="str">
            <v>Verde</v>
          </cell>
          <cell r="CG72" t="str">
            <v>4o Sábado</v>
          </cell>
          <cell r="CH72" t="str">
            <v>Abr y May</v>
          </cell>
          <cell r="CI72" t="str">
            <v>Oct y Nov</v>
          </cell>
          <cell r="CJ72" t="str">
            <v>-</v>
          </cell>
          <cell r="CK72">
            <v>92</v>
          </cell>
          <cell r="CL72" t="str">
            <v>101 - MAGNA</v>
          </cell>
          <cell r="CM72" t="str">
            <v>05028</v>
          </cell>
          <cell r="CP72" t="str">
            <v>-</v>
          </cell>
        </row>
        <row r="73">
          <cell r="A73" t="str">
            <v>05029</v>
          </cell>
          <cell r="B73" t="str">
            <v>672SAE</v>
          </cell>
          <cell r="C73" t="str">
            <v>Distrito Federal</v>
          </cell>
          <cell r="D73" t="str">
            <v>No aplica</v>
          </cell>
          <cell r="E73" t="str">
            <v>Chevy</v>
          </cell>
          <cell r="F73" t="str">
            <v>Automóvil</v>
          </cell>
          <cell r="G73" t="str">
            <v>Chevrolet</v>
          </cell>
          <cell r="H73" t="str">
            <v>Chevy C2 S/AA 3 Puertas</v>
          </cell>
          <cell r="I73" t="str">
            <v>3G1SF21X85S220218</v>
          </cell>
          <cell r="J73" t="str">
            <v>5S220218</v>
          </cell>
          <cell r="K73" t="str">
            <v>Magna</v>
          </cell>
          <cell r="L73">
            <v>4</v>
          </cell>
          <cell r="M73">
            <v>46</v>
          </cell>
          <cell r="N73">
            <v>2005</v>
          </cell>
          <cell r="O73" t="str">
            <v>Ciudad de México</v>
          </cell>
          <cell r="P73" t="str">
            <v>Ciudad de México</v>
          </cell>
          <cell r="Q73" t="str">
            <v>Zona Metropolitana</v>
          </cell>
          <cell r="R73" t="str">
            <v>Baja</v>
          </cell>
          <cell r="S73" t="str">
            <v>Devolución Valmex</v>
          </cell>
          <cell r="T73" t="str">
            <v>GNP</v>
          </cell>
          <cell r="U73" t="str">
            <v>Grupo Nacional Provincial, S.A.B.</v>
          </cell>
          <cell r="V73" t="str">
            <v>Pool Administrativo</v>
          </cell>
          <cell r="W73" t="str">
            <v>Pool Administrativo</v>
          </cell>
          <cell r="X73" t="str">
            <v>Plaza GNP</v>
          </cell>
          <cell r="Y73" t="str">
            <v>Pool</v>
          </cell>
          <cell r="Z73" t="str">
            <v>N38132</v>
          </cell>
          <cell r="AA73" t="str">
            <v>-</v>
          </cell>
          <cell r="AB73" t="str">
            <v>-</v>
          </cell>
          <cell r="AC73" t="str">
            <v>-</v>
          </cell>
          <cell r="AD73" t="str">
            <v>-</v>
          </cell>
          <cell r="AE73" t="str">
            <v>-</v>
          </cell>
          <cell r="AF73" t="str">
            <v>-</v>
          </cell>
          <cell r="AG73" t="str">
            <v>-</v>
          </cell>
          <cell r="AH73" t="str">
            <v>-</v>
          </cell>
          <cell r="AI73" t="str">
            <v>C6705</v>
          </cell>
          <cell r="AJ73" t="str">
            <v>Ramirez Granados Arturo</v>
          </cell>
          <cell r="AK73" t="str">
            <v>-</v>
          </cell>
          <cell r="AL73" t="str">
            <v>-</v>
          </cell>
          <cell r="AM73" t="str">
            <v>-</v>
          </cell>
          <cell r="AN73">
            <v>0</v>
          </cell>
          <cell r="AO73" t="str">
            <v>-</v>
          </cell>
          <cell r="AQ73">
            <v>5545001393</v>
          </cell>
          <cell r="AR73" t="str">
            <v>-</v>
          </cell>
          <cell r="AS73" t="str">
            <v>-</v>
          </cell>
          <cell r="AT73" t="str">
            <v>-</v>
          </cell>
          <cell r="AU73" t="str">
            <v>-</v>
          </cell>
          <cell r="AV73" t="str">
            <v>-</v>
          </cell>
          <cell r="AW73" t="str">
            <v>-</v>
          </cell>
          <cell r="AX73" t="str">
            <v>-</v>
          </cell>
          <cell r="AY73" t="str">
            <v>No</v>
          </cell>
          <cell r="AZ73" t="str">
            <v>-</v>
          </cell>
          <cell r="BA73" t="str">
            <v>-</v>
          </cell>
          <cell r="BB73" t="str">
            <v>-</v>
          </cell>
          <cell r="BC73" t="str">
            <v>-</v>
          </cell>
          <cell r="BD73" t="str">
            <v>-</v>
          </cell>
          <cell r="BE73" t="str">
            <v>-</v>
          </cell>
          <cell r="BF73" t="str">
            <v>-</v>
          </cell>
          <cell r="BG73" t="str">
            <v>-</v>
          </cell>
          <cell r="BH73" t="str">
            <v>-</v>
          </cell>
          <cell r="BI73" t="str">
            <v>-</v>
          </cell>
          <cell r="BJ73" t="str">
            <v>Arrendado</v>
          </cell>
          <cell r="BK73">
            <v>6530</v>
          </cell>
          <cell r="BL73" t="str">
            <v xml:space="preserve">IZTACALCO MOTORS S.A. DE C.V. </v>
          </cell>
          <cell r="BO73">
            <v>63478.26</v>
          </cell>
          <cell r="BP73" t="str">
            <v>-</v>
          </cell>
          <cell r="BQ73" t="str">
            <v>-</v>
          </cell>
          <cell r="BR73" t="str">
            <v>-</v>
          </cell>
          <cell r="BS73" t="str">
            <v>-</v>
          </cell>
          <cell r="BT73" t="str">
            <v>-</v>
          </cell>
          <cell r="BU73" t="str">
            <v>-</v>
          </cell>
          <cell r="BV73" t="str">
            <v>-</v>
          </cell>
          <cell r="BW73" t="str">
            <v>-</v>
          </cell>
          <cell r="BX73" t="str">
            <v>-</v>
          </cell>
          <cell r="BY73" t="str">
            <v>-</v>
          </cell>
          <cell r="BZ73" t="str">
            <v>-</v>
          </cell>
          <cell r="CA73" t="str">
            <v>-</v>
          </cell>
          <cell r="CB73" t="str">
            <v>-</v>
          </cell>
          <cell r="CC73" t="str">
            <v>Jueves</v>
          </cell>
          <cell r="CD73" t="str">
            <v>672</v>
          </cell>
          <cell r="CE73" t="str">
            <v>2</v>
          </cell>
          <cell r="CF73" t="str">
            <v>Verde</v>
          </cell>
          <cell r="CG73" t="str">
            <v>4o Sábado</v>
          </cell>
          <cell r="CH73" t="str">
            <v>Abr y May</v>
          </cell>
          <cell r="CI73" t="str">
            <v>Oct y Nov</v>
          </cell>
          <cell r="CJ73" t="str">
            <v>-</v>
          </cell>
          <cell r="CK73">
            <v>92</v>
          </cell>
          <cell r="CL73" t="str">
            <v>101 - MAGNA</v>
          </cell>
          <cell r="CM73" t="str">
            <v>05029</v>
          </cell>
          <cell r="CP73" t="str">
            <v>-</v>
          </cell>
        </row>
        <row r="74">
          <cell r="A74" t="str">
            <v>05030</v>
          </cell>
          <cell r="B74" t="str">
            <v>632SAE</v>
          </cell>
          <cell r="C74" t="str">
            <v>Distrito Federal</v>
          </cell>
          <cell r="D74" t="str">
            <v>No aplica</v>
          </cell>
          <cell r="E74" t="str">
            <v>Chevy</v>
          </cell>
          <cell r="F74" t="str">
            <v>Automóvil</v>
          </cell>
          <cell r="G74" t="str">
            <v>Chevrolet</v>
          </cell>
          <cell r="H74" t="str">
            <v>Chevy C2 S/AA 3 Puertas</v>
          </cell>
          <cell r="I74" t="str">
            <v>3G1SF21X85S220803</v>
          </cell>
          <cell r="J74" t="str">
            <v>5S220803</v>
          </cell>
          <cell r="K74" t="str">
            <v>Magna</v>
          </cell>
          <cell r="L74">
            <v>4</v>
          </cell>
          <cell r="M74">
            <v>46</v>
          </cell>
          <cell r="N74">
            <v>2005</v>
          </cell>
          <cell r="O74" t="str">
            <v>Ciudad de México</v>
          </cell>
          <cell r="P74" t="str">
            <v>Ciudad de México</v>
          </cell>
          <cell r="Q74" t="str">
            <v>Zona Metropolitana</v>
          </cell>
          <cell r="R74" t="str">
            <v>Baja</v>
          </cell>
          <cell r="S74" t="str">
            <v>Devolución Valmex</v>
          </cell>
          <cell r="T74" t="str">
            <v>GNP</v>
          </cell>
          <cell r="U74" t="str">
            <v>Grupo Nacional Provincial, S.A.B.</v>
          </cell>
          <cell r="V74" t="str">
            <v>Pool Administrativo</v>
          </cell>
          <cell r="W74" t="str">
            <v>Pool Administrativo</v>
          </cell>
          <cell r="X74" t="str">
            <v>Plaza GNP</v>
          </cell>
          <cell r="Y74" t="str">
            <v>Pool</v>
          </cell>
          <cell r="Z74" t="str">
            <v>N38132</v>
          </cell>
          <cell r="AA74" t="str">
            <v>-</v>
          </cell>
          <cell r="AB74" t="str">
            <v>-</v>
          </cell>
          <cell r="AC74" t="str">
            <v>-</v>
          </cell>
          <cell r="AD74" t="str">
            <v>-</v>
          </cell>
          <cell r="AE74" t="str">
            <v>-</v>
          </cell>
          <cell r="AF74" t="str">
            <v>-</v>
          </cell>
          <cell r="AG74" t="str">
            <v>-</v>
          </cell>
          <cell r="AH74" t="str">
            <v>-</v>
          </cell>
          <cell r="AI74" t="str">
            <v>C6705</v>
          </cell>
          <cell r="AJ74" t="str">
            <v>Ramirez Granados Arturo</v>
          </cell>
          <cell r="AK74" t="str">
            <v>-</v>
          </cell>
          <cell r="AL74" t="str">
            <v>-</v>
          </cell>
          <cell r="AM74" t="str">
            <v>-</v>
          </cell>
          <cell r="AN74">
            <v>0</v>
          </cell>
          <cell r="AO74" t="str">
            <v>-</v>
          </cell>
          <cell r="AQ74">
            <v>5545001393</v>
          </cell>
          <cell r="AR74" t="str">
            <v>-</v>
          </cell>
          <cell r="AS74" t="str">
            <v>-</v>
          </cell>
          <cell r="AT74" t="str">
            <v>-</v>
          </cell>
          <cell r="AU74" t="str">
            <v>-</v>
          </cell>
          <cell r="AV74" t="str">
            <v>-</v>
          </cell>
          <cell r="AW74" t="str">
            <v>-</v>
          </cell>
          <cell r="AX74" t="str">
            <v>-</v>
          </cell>
          <cell r="AY74" t="str">
            <v>No</v>
          </cell>
          <cell r="AZ74" t="str">
            <v>-</v>
          </cell>
          <cell r="BA74" t="str">
            <v>-</v>
          </cell>
          <cell r="BB74" t="str">
            <v>-</v>
          </cell>
          <cell r="BC74" t="str">
            <v>-</v>
          </cell>
          <cell r="BD74" t="str">
            <v>-</v>
          </cell>
          <cell r="BE74" t="str">
            <v>-</v>
          </cell>
          <cell r="BF74" t="str">
            <v>-</v>
          </cell>
          <cell r="BG74" t="str">
            <v>-</v>
          </cell>
          <cell r="BH74" t="str">
            <v>-</v>
          </cell>
          <cell r="BI74" t="str">
            <v>-</v>
          </cell>
          <cell r="BJ74" t="str">
            <v>Arrendado</v>
          </cell>
          <cell r="BK74">
            <v>6531</v>
          </cell>
          <cell r="BL74" t="str">
            <v xml:space="preserve">IZTACALCO MOTORS S.A. DE C.V. </v>
          </cell>
          <cell r="BO74">
            <v>63478.26</v>
          </cell>
          <cell r="BP74" t="str">
            <v>-</v>
          </cell>
          <cell r="BQ74" t="str">
            <v>-</v>
          </cell>
          <cell r="BR74" t="str">
            <v>-</v>
          </cell>
          <cell r="BS74" t="str">
            <v>-</v>
          </cell>
          <cell r="BT74" t="str">
            <v>-</v>
          </cell>
          <cell r="BU74" t="str">
            <v>-</v>
          </cell>
          <cell r="BV74" t="str">
            <v>-</v>
          </cell>
          <cell r="BW74" t="str">
            <v>-</v>
          </cell>
          <cell r="BX74" t="str">
            <v>-</v>
          </cell>
          <cell r="BY74" t="str">
            <v>-</v>
          </cell>
          <cell r="BZ74" t="str">
            <v>-</v>
          </cell>
          <cell r="CA74" t="str">
            <v>-</v>
          </cell>
          <cell r="CB74" t="str">
            <v>-</v>
          </cell>
          <cell r="CC74" t="str">
            <v>Jueves</v>
          </cell>
          <cell r="CD74" t="str">
            <v>632</v>
          </cell>
          <cell r="CE74" t="str">
            <v>2</v>
          </cell>
          <cell r="CF74" t="str">
            <v>Verde</v>
          </cell>
          <cell r="CG74" t="str">
            <v>4o Sábado</v>
          </cell>
          <cell r="CH74" t="str">
            <v>Abr y May</v>
          </cell>
          <cell r="CI74" t="str">
            <v>Oct y Nov</v>
          </cell>
          <cell r="CJ74" t="str">
            <v>-</v>
          </cell>
          <cell r="CK74">
            <v>92</v>
          </cell>
          <cell r="CL74" t="str">
            <v>101 - MAGNA</v>
          </cell>
          <cell r="CM74" t="str">
            <v>05030</v>
          </cell>
          <cell r="CP74" t="str">
            <v>-</v>
          </cell>
        </row>
        <row r="75">
          <cell r="A75" t="str">
            <v>05031</v>
          </cell>
          <cell r="B75" t="str">
            <v>592SAE</v>
          </cell>
          <cell r="C75" t="str">
            <v>Distrito Federal</v>
          </cell>
          <cell r="D75" t="str">
            <v>No aplica</v>
          </cell>
          <cell r="E75" t="str">
            <v>Chevy</v>
          </cell>
          <cell r="F75" t="str">
            <v>Automóvil</v>
          </cell>
          <cell r="G75" t="str">
            <v>Chevrolet</v>
          </cell>
          <cell r="H75" t="str">
            <v>Chevy C2 S/AA 3 Puertas</v>
          </cell>
          <cell r="I75" t="str">
            <v>3G1SF21X95S222222</v>
          </cell>
          <cell r="J75" t="str">
            <v>5S222222</v>
          </cell>
          <cell r="K75" t="str">
            <v>Magna</v>
          </cell>
          <cell r="L75">
            <v>4</v>
          </cell>
          <cell r="M75">
            <v>46</v>
          </cell>
          <cell r="N75">
            <v>2005</v>
          </cell>
          <cell r="O75" t="str">
            <v>Ciudad de México</v>
          </cell>
          <cell r="P75" t="str">
            <v>Ciudad de México</v>
          </cell>
          <cell r="Q75" t="str">
            <v>Zona Metropolitana</v>
          </cell>
          <cell r="R75" t="str">
            <v>Baja</v>
          </cell>
          <cell r="S75" t="str">
            <v>Devolución Valmex</v>
          </cell>
          <cell r="T75" t="str">
            <v>GNP</v>
          </cell>
          <cell r="U75" t="str">
            <v>Grupo Nacional Provincial, S.A.B.</v>
          </cell>
          <cell r="V75" t="str">
            <v>Pool Administrativo</v>
          </cell>
          <cell r="W75" t="str">
            <v>Pool Administrativo</v>
          </cell>
          <cell r="X75" t="str">
            <v>Plaza GNP</v>
          </cell>
          <cell r="Y75" t="str">
            <v>Pool</v>
          </cell>
          <cell r="Z75" t="str">
            <v>N38132</v>
          </cell>
          <cell r="AA75" t="str">
            <v>-</v>
          </cell>
          <cell r="AB75" t="str">
            <v>-</v>
          </cell>
          <cell r="AC75" t="str">
            <v>-</v>
          </cell>
          <cell r="AD75" t="str">
            <v>-</v>
          </cell>
          <cell r="AE75" t="str">
            <v>-</v>
          </cell>
          <cell r="AF75" t="str">
            <v>-</v>
          </cell>
          <cell r="AG75" t="str">
            <v>-</v>
          </cell>
          <cell r="AH75" t="str">
            <v>-</v>
          </cell>
          <cell r="AI75" t="str">
            <v>C6705</v>
          </cell>
          <cell r="AJ75" t="str">
            <v>Ramirez Granados Arturo</v>
          </cell>
          <cell r="AK75" t="str">
            <v>-</v>
          </cell>
          <cell r="AL75" t="str">
            <v>-</v>
          </cell>
          <cell r="AM75" t="str">
            <v>-</v>
          </cell>
          <cell r="AN75">
            <v>0</v>
          </cell>
          <cell r="AO75" t="str">
            <v>-</v>
          </cell>
          <cell r="AQ75">
            <v>5545001393</v>
          </cell>
          <cell r="AR75" t="str">
            <v>-</v>
          </cell>
          <cell r="AS75" t="str">
            <v>-</v>
          </cell>
          <cell r="AT75" t="str">
            <v>-</v>
          </cell>
          <cell r="AU75" t="str">
            <v>-</v>
          </cell>
          <cell r="AV75" t="str">
            <v>-</v>
          </cell>
          <cell r="AW75" t="str">
            <v>-</v>
          </cell>
          <cell r="AX75" t="str">
            <v>-</v>
          </cell>
          <cell r="AY75" t="str">
            <v>No</v>
          </cell>
          <cell r="AZ75" t="str">
            <v>-</v>
          </cell>
          <cell r="BA75" t="str">
            <v>-</v>
          </cell>
          <cell r="BB75" t="str">
            <v>-</v>
          </cell>
          <cell r="BC75" t="str">
            <v>-</v>
          </cell>
          <cell r="BD75" t="str">
            <v>-</v>
          </cell>
          <cell r="BE75" t="str">
            <v>-</v>
          </cell>
          <cell r="BF75" t="str">
            <v>-</v>
          </cell>
          <cell r="BG75" t="str">
            <v>-</v>
          </cell>
          <cell r="BH75" t="str">
            <v>-</v>
          </cell>
          <cell r="BI75" t="str">
            <v>-</v>
          </cell>
          <cell r="BJ75" t="str">
            <v>Arrendado</v>
          </cell>
          <cell r="BK75">
            <v>6532</v>
          </cell>
          <cell r="BL75" t="str">
            <v xml:space="preserve">IZTACALCO MOTORS S.A. DE C.V. </v>
          </cell>
          <cell r="BO75">
            <v>63478.26</v>
          </cell>
          <cell r="BP75" t="str">
            <v>-</v>
          </cell>
          <cell r="BQ75" t="str">
            <v>-</v>
          </cell>
          <cell r="BR75" t="str">
            <v>-</v>
          </cell>
          <cell r="BS75" t="str">
            <v>-</v>
          </cell>
          <cell r="BT75" t="str">
            <v>-</v>
          </cell>
          <cell r="BU75" t="str">
            <v>-</v>
          </cell>
          <cell r="BV75" t="str">
            <v>-</v>
          </cell>
          <cell r="BW75" t="str">
            <v>-</v>
          </cell>
          <cell r="BX75" t="str">
            <v>-</v>
          </cell>
          <cell r="BY75" t="str">
            <v>-</v>
          </cell>
          <cell r="BZ75" t="str">
            <v>-</v>
          </cell>
          <cell r="CA75" t="str">
            <v>-</v>
          </cell>
          <cell r="CB75" t="str">
            <v>-</v>
          </cell>
          <cell r="CC75" t="str">
            <v>Jueves</v>
          </cell>
          <cell r="CD75" t="str">
            <v>592</v>
          </cell>
          <cell r="CE75" t="str">
            <v>2</v>
          </cell>
          <cell r="CF75" t="str">
            <v>Verde</v>
          </cell>
          <cell r="CG75" t="str">
            <v>4o Sábado</v>
          </cell>
          <cell r="CH75" t="str">
            <v>Abr y May</v>
          </cell>
          <cell r="CI75" t="str">
            <v>Oct y Nov</v>
          </cell>
          <cell r="CJ75" t="str">
            <v>-</v>
          </cell>
          <cell r="CK75">
            <v>92</v>
          </cell>
          <cell r="CL75" t="str">
            <v>101 - MAGNA</v>
          </cell>
          <cell r="CM75" t="str">
            <v>05031</v>
          </cell>
          <cell r="CP75" t="str">
            <v>-</v>
          </cell>
        </row>
        <row r="76">
          <cell r="A76" t="str">
            <v>05032</v>
          </cell>
          <cell r="B76" t="str">
            <v>652SAE</v>
          </cell>
          <cell r="C76" t="str">
            <v>Distrito Federal</v>
          </cell>
          <cell r="D76" t="str">
            <v>No aplica</v>
          </cell>
          <cell r="E76" t="str">
            <v>Chevy</v>
          </cell>
          <cell r="F76" t="str">
            <v>Automóvil</v>
          </cell>
          <cell r="G76" t="str">
            <v>Chevrolet</v>
          </cell>
          <cell r="H76" t="str">
            <v>Chevy C2 S/AA 3 Puertas</v>
          </cell>
          <cell r="I76" t="str">
            <v>3G1SF21X25S222756</v>
          </cell>
          <cell r="J76" t="str">
            <v>5S222756</v>
          </cell>
          <cell r="K76" t="str">
            <v>Magna</v>
          </cell>
          <cell r="L76">
            <v>4</v>
          </cell>
          <cell r="M76">
            <v>46</v>
          </cell>
          <cell r="N76">
            <v>2005</v>
          </cell>
          <cell r="O76" t="str">
            <v>Ciudad de México</v>
          </cell>
          <cell r="P76" t="str">
            <v>Ciudad de México</v>
          </cell>
          <cell r="Q76" t="str">
            <v>Zona Metropolitana</v>
          </cell>
          <cell r="R76" t="str">
            <v>Baja</v>
          </cell>
          <cell r="S76" t="str">
            <v>Devolución Valmex</v>
          </cell>
          <cell r="T76" t="str">
            <v>GNP</v>
          </cell>
          <cell r="U76" t="str">
            <v>Grupo Nacional Provincial, S.A.B.</v>
          </cell>
          <cell r="V76" t="str">
            <v>Pool Administrativo</v>
          </cell>
          <cell r="W76" t="str">
            <v>Pool Administrativo</v>
          </cell>
          <cell r="X76" t="str">
            <v>Plaza GNP</v>
          </cell>
          <cell r="Y76" t="str">
            <v>Pool</v>
          </cell>
          <cell r="Z76" t="str">
            <v>N38132</v>
          </cell>
          <cell r="AA76" t="str">
            <v>-</v>
          </cell>
          <cell r="AB76" t="str">
            <v>-</v>
          </cell>
          <cell r="AC76" t="str">
            <v>-</v>
          </cell>
          <cell r="AD76" t="str">
            <v>-</v>
          </cell>
          <cell r="AE76" t="str">
            <v>-</v>
          </cell>
          <cell r="AF76" t="str">
            <v>-</v>
          </cell>
          <cell r="AG76" t="str">
            <v>-</v>
          </cell>
          <cell r="AH76" t="str">
            <v>-</v>
          </cell>
          <cell r="AI76" t="str">
            <v>C6705</v>
          </cell>
          <cell r="AJ76" t="str">
            <v>Ramirez Granados Arturo</v>
          </cell>
          <cell r="AK76" t="str">
            <v>-</v>
          </cell>
          <cell r="AL76" t="str">
            <v>-</v>
          </cell>
          <cell r="AM76" t="str">
            <v>-</v>
          </cell>
          <cell r="AN76">
            <v>0</v>
          </cell>
          <cell r="AO76" t="str">
            <v>-</v>
          </cell>
          <cell r="AQ76">
            <v>5545001393</v>
          </cell>
          <cell r="AR76" t="str">
            <v>-</v>
          </cell>
          <cell r="AS76" t="str">
            <v>-</v>
          </cell>
          <cell r="AT76" t="str">
            <v>-</v>
          </cell>
          <cell r="AU76" t="str">
            <v>-</v>
          </cell>
          <cell r="AV76" t="str">
            <v>-</v>
          </cell>
          <cell r="AW76" t="str">
            <v>-</v>
          </cell>
          <cell r="AX76" t="str">
            <v>-</v>
          </cell>
          <cell r="AY76" t="str">
            <v>No</v>
          </cell>
          <cell r="AZ76" t="str">
            <v>-</v>
          </cell>
          <cell r="BA76" t="str">
            <v>-</v>
          </cell>
          <cell r="BB76" t="str">
            <v>-</v>
          </cell>
          <cell r="BC76" t="str">
            <v>-</v>
          </cell>
          <cell r="BD76" t="str">
            <v>-</v>
          </cell>
          <cell r="BE76" t="str">
            <v>-</v>
          </cell>
          <cell r="BF76" t="str">
            <v>-</v>
          </cell>
          <cell r="BG76" t="str">
            <v>-</v>
          </cell>
          <cell r="BH76" t="str">
            <v>-</v>
          </cell>
          <cell r="BI76" t="str">
            <v>-</v>
          </cell>
          <cell r="BJ76" t="str">
            <v>Arrendado</v>
          </cell>
          <cell r="BK76">
            <v>6514</v>
          </cell>
          <cell r="BL76" t="str">
            <v xml:space="preserve">IZTACALCO MOTORS S.A. DE C.V. </v>
          </cell>
          <cell r="BO76">
            <v>63478.26</v>
          </cell>
          <cell r="BP76" t="str">
            <v>-</v>
          </cell>
          <cell r="BQ76" t="str">
            <v>-</v>
          </cell>
          <cell r="BR76" t="str">
            <v>-</v>
          </cell>
          <cell r="BS76" t="str">
            <v>-</v>
          </cell>
          <cell r="BT76" t="str">
            <v>-</v>
          </cell>
          <cell r="BU76" t="str">
            <v>-</v>
          </cell>
          <cell r="BV76" t="str">
            <v>-</v>
          </cell>
          <cell r="BW76" t="str">
            <v>-</v>
          </cell>
          <cell r="BX76" t="str">
            <v>-</v>
          </cell>
          <cell r="BY76" t="str">
            <v>-</v>
          </cell>
          <cell r="BZ76" t="str">
            <v>-</v>
          </cell>
          <cell r="CA76" t="str">
            <v>-</v>
          </cell>
          <cell r="CB76" t="str">
            <v>-</v>
          </cell>
          <cell r="CC76" t="str">
            <v>Jueves</v>
          </cell>
          <cell r="CD76" t="str">
            <v>652</v>
          </cell>
          <cell r="CE76" t="str">
            <v>2</v>
          </cell>
          <cell r="CF76" t="str">
            <v>Verde</v>
          </cell>
          <cell r="CG76" t="str">
            <v>4o Sábado</v>
          </cell>
          <cell r="CH76" t="str">
            <v>Abr y May</v>
          </cell>
          <cell r="CI76" t="str">
            <v>Oct y Nov</v>
          </cell>
          <cell r="CJ76" t="str">
            <v>-</v>
          </cell>
          <cell r="CK76">
            <v>92</v>
          </cell>
          <cell r="CL76" t="str">
            <v>101 - MAGNA</v>
          </cell>
          <cell r="CM76" t="str">
            <v>05032</v>
          </cell>
          <cell r="CP76" t="str">
            <v>-</v>
          </cell>
        </row>
        <row r="77">
          <cell r="A77" t="str">
            <v>05033</v>
          </cell>
          <cell r="B77" t="str">
            <v>741SAE</v>
          </cell>
          <cell r="C77" t="str">
            <v>Distrito Federal</v>
          </cell>
          <cell r="D77" t="str">
            <v>No aplica</v>
          </cell>
          <cell r="E77" t="str">
            <v>Chevy</v>
          </cell>
          <cell r="F77" t="str">
            <v>Automóvil</v>
          </cell>
          <cell r="G77" t="str">
            <v>Chevrolet</v>
          </cell>
          <cell r="H77" t="str">
            <v>Chevy C2 S/AA 3 Puertas</v>
          </cell>
          <cell r="I77" t="str">
            <v>3G1SF21X65S220766</v>
          </cell>
          <cell r="J77" t="str">
            <v>5S220766</v>
          </cell>
          <cell r="K77" t="str">
            <v>Magna</v>
          </cell>
          <cell r="L77">
            <v>4</v>
          </cell>
          <cell r="M77">
            <v>46</v>
          </cell>
          <cell r="N77">
            <v>2005</v>
          </cell>
          <cell r="O77" t="str">
            <v>Ciudad de México</v>
          </cell>
          <cell r="P77" t="str">
            <v>Ciudad de México</v>
          </cell>
          <cell r="Q77" t="str">
            <v>Zona Metropolitana</v>
          </cell>
          <cell r="R77" t="str">
            <v>Baja</v>
          </cell>
          <cell r="S77" t="str">
            <v>Devolución Valmex</v>
          </cell>
          <cell r="T77" t="str">
            <v>GNP</v>
          </cell>
          <cell r="U77" t="str">
            <v>Grupo Nacional Provincial, S.A.B.</v>
          </cell>
          <cell r="V77" t="str">
            <v>Pool Administrativo</v>
          </cell>
          <cell r="W77" t="str">
            <v>Pool Administrativo</v>
          </cell>
          <cell r="X77" t="str">
            <v>Plaza GNP</v>
          </cell>
          <cell r="Y77" t="str">
            <v>Pool</v>
          </cell>
          <cell r="Z77" t="str">
            <v>N38132</v>
          </cell>
          <cell r="AA77" t="str">
            <v>-</v>
          </cell>
          <cell r="AB77" t="str">
            <v>-</v>
          </cell>
          <cell r="AC77" t="str">
            <v>-</v>
          </cell>
          <cell r="AD77" t="str">
            <v>-</v>
          </cell>
          <cell r="AE77" t="str">
            <v>-</v>
          </cell>
          <cell r="AF77" t="str">
            <v>-</v>
          </cell>
          <cell r="AG77" t="str">
            <v>-</v>
          </cell>
          <cell r="AH77" t="str">
            <v>-</v>
          </cell>
          <cell r="AI77" t="str">
            <v>C6705</v>
          </cell>
          <cell r="AJ77" t="str">
            <v>Ramirez Granados Arturo</v>
          </cell>
          <cell r="AK77" t="str">
            <v>-</v>
          </cell>
          <cell r="AL77" t="str">
            <v>-</v>
          </cell>
          <cell r="AM77" t="str">
            <v>-</v>
          </cell>
          <cell r="AN77">
            <v>0</v>
          </cell>
          <cell r="AO77" t="str">
            <v>-</v>
          </cell>
          <cell r="AQ77">
            <v>5545001393</v>
          </cell>
          <cell r="AR77" t="str">
            <v>-</v>
          </cell>
          <cell r="AS77" t="str">
            <v>-</v>
          </cell>
          <cell r="AT77" t="str">
            <v>-</v>
          </cell>
          <cell r="AU77" t="str">
            <v>-</v>
          </cell>
          <cell r="AV77" t="str">
            <v>-</v>
          </cell>
          <cell r="AW77" t="str">
            <v>-</v>
          </cell>
          <cell r="AX77" t="str">
            <v>-</v>
          </cell>
          <cell r="AY77" t="str">
            <v>No</v>
          </cell>
          <cell r="AZ77" t="str">
            <v>-</v>
          </cell>
          <cell r="BA77" t="str">
            <v>-</v>
          </cell>
          <cell r="BB77" t="str">
            <v>-</v>
          </cell>
          <cell r="BC77" t="str">
            <v>-</v>
          </cell>
          <cell r="BD77" t="str">
            <v>-</v>
          </cell>
          <cell r="BE77" t="str">
            <v>-</v>
          </cell>
          <cell r="BF77" t="str">
            <v>-</v>
          </cell>
          <cell r="BG77" t="str">
            <v>-</v>
          </cell>
          <cell r="BH77" t="str">
            <v>-</v>
          </cell>
          <cell r="BI77" t="str">
            <v>-</v>
          </cell>
          <cell r="BJ77" t="str">
            <v>Arrendado</v>
          </cell>
          <cell r="BK77">
            <v>6522</v>
          </cell>
          <cell r="BL77" t="str">
            <v xml:space="preserve">IZTACALCO MOTORS S.A. DE C.V. </v>
          </cell>
          <cell r="BO77">
            <v>63478.26</v>
          </cell>
          <cell r="BP77" t="str">
            <v>-</v>
          </cell>
          <cell r="BQ77" t="str">
            <v>-</v>
          </cell>
          <cell r="BR77" t="str">
            <v>-</v>
          </cell>
          <cell r="BS77" t="str">
            <v>-</v>
          </cell>
          <cell r="BT77" t="str">
            <v>-</v>
          </cell>
          <cell r="BU77" t="str">
            <v>-</v>
          </cell>
          <cell r="BV77" t="str">
            <v>-</v>
          </cell>
          <cell r="BW77" t="str">
            <v>-</v>
          </cell>
          <cell r="BX77" t="str">
            <v>-</v>
          </cell>
          <cell r="BY77" t="str">
            <v>-</v>
          </cell>
          <cell r="BZ77" t="str">
            <v>-</v>
          </cell>
          <cell r="CA77" t="str">
            <v>-</v>
          </cell>
          <cell r="CB77" t="str">
            <v>-</v>
          </cell>
          <cell r="CC77" t="str">
            <v>Jueves</v>
          </cell>
          <cell r="CD77" t="str">
            <v>741</v>
          </cell>
          <cell r="CE77" t="str">
            <v>1</v>
          </cell>
          <cell r="CF77" t="str">
            <v>Verde</v>
          </cell>
          <cell r="CG77" t="str">
            <v>4o Sábado</v>
          </cell>
          <cell r="CH77" t="str">
            <v>Abr y May</v>
          </cell>
          <cell r="CI77" t="str">
            <v>Oct y Nov</v>
          </cell>
          <cell r="CJ77" t="str">
            <v>-</v>
          </cell>
          <cell r="CK77">
            <v>92</v>
          </cell>
          <cell r="CL77" t="str">
            <v>101 - MAGNA</v>
          </cell>
          <cell r="CM77" t="str">
            <v>05033</v>
          </cell>
          <cell r="CP77" t="str">
            <v>-</v>
          </cell>
        </row>
        <row r="78">
          <cell r="A78" t="str">
            <v>05034</v>
          </cell>
          <cell r="B78" t="str">
            <v>702SAE</v>
          </cell>
          <cell r="C78" t="str">
            <v>Distrito Federal</v>
          </cell>
          <cell r="D78" t="str">
            <v>No aplica</v>
          </cell>
          <cell r="E78" t="str">
            <v>Chevy</v>
          </cell>
          <cell r="F78" t="str">
            <v>Automóvil</v>
          </cell>
          <cell r="G78" t="str">
            <v>Chevrolet</v>
          </cell>
          <cell r="H78" t="str">
            <v>Chevy C2 S/AA 3 Puertas</v>
          </cell>
          <cell r="I78" t="str">
            <v>3G1SF21X55S221679</v>
          </cell>
          <cell r="J78" t="str">
            <v>5S221679</v>
          </cell>
          <cell r="K78" t="str">
            <v>Magna</v>
          </cell>
          <cell r="L78">
            <v>4</v>
          </cell>
          <cell r="M78">
            <v>46</v>
          </cell>
          <cell r="N78">
            <v>2005</v>
          </cell>
          <cell r="O78" t="str">
            <v>Ciudad de México</v>
          </cell>
          <cell r="P78" t="str">
            <v>Ciudad de México</v>
          </cell>
          <cell r="Q78" t="str">
            <v>Zona Metropolitana</v>
          </cell>
          <cell r="R78" t="str">
            <v>Baja</v>
          </cell>
          <cell r="S78" t="str">
            <v>Devolución Valmex</v>
          </cell>
          <cell r="T78" t="str">
            <v>GNP</v>
          </cell>
          <cell r="U78" t="str">
            <v>Grupo Nacional Provincial, S.A.B.</v>
          </cell>
          <cell r="V78" t="str">
            <v>Pool Administrativo</v>
          </cell>
          <cell r="W78" t="str">
            <v>Pool Administrativo</v>
          </cell>
          <cell r="X78" t="str">
            <v>Plaza GNP</v>
          </cell>
          <cell r="Y78" t="str">
            <v>Pool</v>
          </cell>
          <cell r="Z78" t="str">
            <v>N38132</v>
          </cell>
          <cell r="AA78" t="str">
            <v>-</v>
          </cell>
          <cell r="AB78" t="str">
            <v>-</v>
          </cell>
          <cell r="AC78" t="str">
            <v>-</v>
          </cell>
          <cell r="AD78" t="str">
            <v>-</v>
          </cell>
          <cell r="AE78" t="str">
            <v>-</v>
          </cell>
          <cell r="AF78" t="str">
            <v>-</v>
          </cell>
          <cell r="AG78" t="str">
            <v>-</v>
          </cell>
          <cell r="AH78" t="str">
            <v>-</v>
          </cell>
          <cell r="AI78" t="str">
            <v>C6705</v>
          </cell>
          <cell r="AJ78" t="str">
            <v>Ramirez Granados Arturo</v>
          </cell>
          <cell r="AK78" t="str">
            <v>-</v>
          </cell>
          <cell r="AL78" t="str">
            <v>-</v>
          </cell>
          <cell r="AM78" t="str">
            <v>-</v>
          </cell>
          <cell r="AN78">
            <v>0</v>
          </cell>
          <cell r="AO78" t="str">
            <v>-</v>
          </cell>
          <cell r="AQ78">
            <v>5545001393</v>
          </cell>
          <cell r="AR78" t="str">
            <v>-</v>
          </cell>
          <cell r="AS78" t="str">
            <v>-</v>
          </cell>
          <cell r="AT78" t="str">
            <v>-</v>
          </cell>
          <cell r="AU78" t="str">
            <v>-</v>
          </cell>
          <cell r="AV78" t="str">
            <v>-</v>
          </cell>
          <cell r="AW78" t="str">
            <v>-</v>
          </cell>
          <cell r="AX78" t="str">
            <v>-</v>
          </cell>
          <cell r="AY78" t="str">
            <v>No</v>
          </cell>
          <cell r="AZ78" t="str">
            <v>-</v>
          </cell>
          <cell r="BA78" t="str">
            <v>-</v>
          </cell>
          <cell r="BB78" t="str">
            <v>-</v>
          </cell>
          <cell r="BC78" t="str">
            <v>-</v>
          </cell>
          <cell r="BD78" t="str">
            <v>-</v>
          </cell>
          <cell r="BE78" t="str">
            <v>-</v>
          </cell>
          <cell r="BF78" t="str">
            <v>-</v>
          </cell>
          <cell r="BG78" t="str">
            <v>-</v>
          </cell>
          <cell r="BH78" t="str">
            <v>-</v>
          </cell>
          <cell r="BI78" t="str">
            <v>-</v>
          </cell>
          <cell r="BJ78" t="str">
            <v>Arrendado</v>
          </cell>
          <cell r="BK78">
            <v>6520</v>
          </cell>
          <cell r="BL78" t="str">
            <v xml:space="preserve">IZTACALCO MOTORS S.A. DE C.V. </v>
          </cell>
          <cell r="BO78">
            <v>63478.26</v>
          </cell>
          <cell r="BP78" t="str">
            <v>-</v>
          </cell>
          <cell r="BQ78" t="str">
            <v>-</v>
          </cell>
          <cell r="BR78" t="str">
            <v>-</v>
          </cell>
          <cell r="BS78" t="str">
            <v>-</v>
          </cell>
          <cell r="BT78" t="str">
            <v>-</v>
          </cell>
          <cell r="BU78" t="str">
            <v>-</v>
          </cell>
          <cell r="BV78" t="str">
            <v>-</v>
          </cell>
          <cell r="BW78" t="str">
            <v>-</v>
          </cell>
          <cell r="BX78" t="str">
            <v>-</v>
          </cell>
          <cell r="BY78" t="str">
            <v>-</v>
          </cell>
          <cell r="BZ78" t="str">
            <v>-</v>
          </cell>
          <cell r="CA78" t="str">
            <v>-</v>
          </cell>
          <cell r="CB78" t="str">
            <v>-</v>
          </cell>
          <cell r="CC78" t="str">
            <v>Jueves</v>
          </cell>
          <cell r="CD78" t="str">
            <v>702</v>
          </cell>
          <cell r="CE78" t="str">
            <v>2</v>
          </cell>
          <cell r="CF78" t="str">
            <v>Verde</v>
          </cell>
          <cell r="CG78" t="str">
            <v>4o Sábado</v>
          </cell>
          <cell r="CH78" t="str">
            <v>Abr y May</v>
          </cell>
          <cell r="CI78" t="str">
            <v>Oct y Nov</v>
          </cell>
          <cell r="CJ78" t="str">
            <v>-</v>
          </cell>
          <cell r="CK78">
            <v>92</v>
          </cell>
          <cell r="CL78" t="str">
            <v>101 - MAGNA</v>
          </cell>
          <cell r="CM78" t="str">
            <v>05034</v>
          </cell>
          <cell r="CP78" t="str">
            <v>-</v>
          </cell>
        </row>
        <row r="79">
          <cell r="A79" t="str">
            <v>05035</v>
          </cell>
          <cell r="B79" t="str">
            <v>611SAE</v>
          </cell>
          <cell r="C79" t="str">
            <v>Distrito Federal</v>
          </cell>
          <cell r="D79" t="str">
            <v>No aplica</v>
          </cell>
          <cell r="E79" t="str">
            <v>Chevy</v>
          </cell>
          <cell r="F79" t="str">
            <v>Automóvil</v>
          </cell>
          <cell r="G79" t="str">
            <v>Chevrolet</v>
          </cell>
          <cell r="H79" t="str">
            <v>Chevy C2 S/AA 3 Puertas</v>
          </cell>
          <cell r="I79" t="str">
            <v>3G1SF21X45S221091</v>
          </cell>
          <cell r="J79" t="str">
            <v>5S221091</v>
          </cell>
          <cell r="K79" t="str">
            <v>Magna</v>
          </cell>
          <cell r="L79">
            <v>4</v>
          </cell>
          <cell r="M79">
            <v>46</v>
          </cell>
          <cell r="N79">
            <v>2005</v>
          </cell>
          <cell r="O79" t="str">
            <v>Ciudad de México</v>
          </cell>
          <cell r="P79" t="str">
            <v>Ciudad de México</v>
          </cell>
          <cell r="Q79" t="str">
            <v>Zona Metropolitana</v>
          </cell>
          <cell r="R79" t="str">
            <v>Baja</v>
          </cell>
          <cell r="S79" t="str">
            <v>Devolución Valmex</v>
          </cell>
          <cell r="T79" t="str">
            <v>GNP</v>
          </cell>
          <cell r="U79" t="str">
            <v>Grupo Nacional Provincial, S.A.B.</v>
          </cell>
          <cell r="V79" t="str">
            <v>Pool Administrativo</v>
          </cell>
          <cell r="W79" t="str">
            <v>Pool Administrativo</v>
          </cell>
          <cell r="X79" t="str">
            <v>Plaza GNP</v>
          </cell>
          <cell r="Y79" t="str">
            <v>Pool</v>
          </cell>
          <cell r="Z79" t="str">
            <v>N38132</v>
          </cell>
          <cell r="AA79" t="str">
            <v>-</v>
          </cell>
          <cell r="AB79" t="str">
            <v>-</v>
          </cell>
          <cell r="AC79" t="str">
            <v>-</v>
          </cell>
          <cell r="AD79" t="str">
            <v>-</v>
          </cell>
          <cell r="AE79" t="str">
            <v>-</v>
          </cell>
          <cell r="AF79" t="str">
            <v>-</v>
          </cell>
          <cell r="AG79" t="str">
            <v>-</v>
          </cell>
          <cell r="AH79" t="str">
            <v>-</v>
          </cell>
          <cell r="AI79" t="str">
            <v>C6705</v>
          </cell>
          <cell r="AJ79" t="str">
            <v>Ramirez Granados Arturo</v>
          </cell>
          <cell r="AK79" t="str">
            <v>-</v>
          </cell>
          <cell r="AL79" t="str">
            <v>-</v>
          </cell>
          <cell r="AM79" t="str">
            <v>-</v>
          </cell>
          <cell r="AN79">
            <v>0</v>
          </cell>
          <cell r="AO79" t="str">
            <v>-</v>
          </cell>
          <cell r="AQ79">
            <v>5545001393</v>
          </cell>
          <cell r="AR79" t="str">
            <v>-</v>
          </cell>
          <cell r="AS79" t="str">
            <v>-</v>
          </cell>
          <cell r="AT79" t="str">
            <v>-</v>
          </cell>
          <cell r="AU79" t="str">
            <v>-</v>
          </cell>
          <cell r="AV79" t="str">
            <v>-</v>
          </cell>
          <cell r="AW79" t="str">
            <v>-</v>
          </cell>
          <cell r="AX79" t="str">
            <v>-</v>
          </cell>
          <cell r="AY79" t="str">
            <v>No</v>
          </cell>
          <cell r="AZ79" t="str">
            <v>-</v>
          </cell>
          <cell r="BA79" t="str">
            <v>-</v>
          </cell>
          <cell r="BB79" t="str">
            <v>-</v>
          </cell>
          <cell r="BC79" t="str">
            <v>-</v>
          </cell>
          <cell r="BD79" t="str">
            <v>-</v>
          </cell>
          <cell r="BE79" t="str">
            <v>-</v>
          </cell>
          <cell r="BF79" t="str">
            <v>-</v>
          </cell>
          <cell r="BG79" t="str">
            <v>-</v>
          </cell>
          <cell r="BH79" t="str">
            <v>-</v>
          </cell>
          <cell r="BI79" t="str">
            <v>-</v>
          </cell>
          <cell r="BJ79" t="str">
            <v>Arrendado</v>
          </cell>
          <cell r="BK79">
            <v>6520</v>
          </cell>
          <cell r="BL79" t="str">
            <v xml:space="preserve">IZTACALCO MOTORS S.A. DE C.V. </v>
          </cell>
          <cell r="BO79">
            <v>63478.26</v>
          </cell>
          <cell r="BP79" t="str">
            <v>-</v>
          </cell>
          <cell r="BQ79" t="str">
            <v>-</v>
          </cell>
          <cell r="BR79" t="str">
            <v>-</v>
          </cell>
          <cell r="BS79" t="str">
            <v>-</v>
          </cell>
          <cell r="BT79" t="str">
            <v>-</v>
          </cell>
          <cell r="BU79" t="str">
            <v>-</v>
          </cell>
          <cell r="BV79" t="str">
            <v>-</v>
          </cell>
          <cell r="BW79" t="str">
            <v>-</v>
          </cell>
          <cell r="BX79" t="str">
            <v>-</v>
          </cell>
          <cell r="BY79" t="str">
            <v>-</v>
          </cell>
          <cell r="BZ79" t="str">
            <v>-</v>
          </cell>
          <cell r="CA79" t="str">
            <v>-</v>
          </cell>
          <cell r="CB79" t="str">
            <v>-</v>
          </cell>
          <cell r="CC79" t="str">
            <v>Jueves</v>
          </cell>
          <cell r="CD79" t="str">
            <v>611</v>
          </cell>
          <cell r="CE79" t="str">
            <v>1</v>
          </cell>
          <cell r="CF79" t="str">
            <v>Verde</v>
          </cell>
          <cell r="CG79" t="str">
            <v>4o Sábado</v>
          </cell>
          <cell r="CH79" t="str">
            <v>Abr y May</v>
          </cell>
          <cell r="CI79" t="str">
            <v>Oct y Nov</v>
          </cell>
          <cell r="CJ79" t="str">
            <v>-</v>
          </cell>
          <cell r="CK79">
            <v>92</v>
          </cell>
          <cell r="CL79" t="str">
            <v>101 - MAGNA</v>
          </cell>
          <cell r="CM79" t="str">
            <v>05035</v>
          </cell>
          <cell r="CP79" t="str">
            <v>-</v>
          </cell>
        </row>
        <row r="80">
          <cell r="A80" t="str">
            <v>05036</v>
          </cell>
          <cell r="B80" t="str">
            <v>561SAE</v>
          </cell>
          <cell r="C80" t="str">
            <v>Distrito Federal</v>
          </cell>
          <cell r="D80" t="str">
            <v>No aplica</v>
          </cell>
          <cell r="E80" t="str">
            <v>Chevy</v>
          </cell>
          <cell r="F80" t="str">
            <v>Automóvil</v>
          </cell>
          <cell r="G80" t="str">
            <v>Chevrolet</v>
          </cell>
          <cell r="H80" t="str">
            <v>Chevy C2 S/AA 3 Puertas</v>
          </cell>
          <cell r="I80" t="str">
            <v>3G1SF21X15S222490</v>
          </cell>
          <cell r="J80" t="str">
            <v>5S222490</v>
          </cell>
          <cell r="K80" t="str">
            <v>Magna</v>
          </cell>
          <cell r="L80">
            <v>4</v>
          </cell>
          <cell r="M80">
            <v>46</v>
          </cell>
          <cell r="N80">
            <v>2005</v>
          </cell>
          <cell r="O80" t="str">
            <v>Ciudad de México</v>
          </cell>
          <cell r="P80" t="str">
            <v>Ciudad de México</v>
          </cell>
          <cell r="Q80" t="str">
            <v>Zona Metropolitana</v>
          </cell>
          <cell r="R80" t="str">
            <v>Baja</v>
          </cell>
          <cell r="S80" t="str">
            <v>Devolución Valmex</v>
          </cell>
          <cell r="T80" t="str">
            <v>GNP</v>
          </cell>
          <cell r="U80" t="str">
            <v>Grupo Nacional Provincial, S.A.B.</v>
          </cell>
          <cell r="V80" t="str">
            <v>Supervisor Ajustes</v>
          </cell>
          <cell r="W80" t="str">
            <v>009</v>
          </cell>
          <cell r="X80" t="str">
            <v>-</v>
          </cell>
          <cell r="Y80" t="str">
            <v>Asignado</v>
          </cell>
          <cell r="Z80" t="str">
            <v>P74345</v>
          </cell>
          <cell r="AA80" t="str">
            <v>Poblano Sandoval Alejandro</v>
          </cell>
          <cell r="AB80" t="str">
            <v>Grupo Nacional Provincial, S.A.B.</v>
          </cell>
          <cell r="AC80" t="str">
            <v>POSA630227HI4</v>
          </cell>
          <cell r="AD80" t="str">
            <v>Jefe de departamento</v>
          </cell>
          <cell r="AE80" t="str">
            <v>Coordinador de Célula</v>
          </cell>
          <cell r="AF80" t="str">
            <v>Unidad Operativa</v>
          </cell>
          <cell r="AG80" t="str">
            <v>Dirección Servicio y Operaciones</v>
          </cell>
          <cell r="AH80" t="str">
            <v>Subdir. Siniestros CDMX y Sureste</v>
          </cell>
          <cell r="AI80" t="str">
            <v>C9215</v>
          </cell>
          <cell r="AJ80" t="str">
            <v>Moreno Alvárez Elvia Citlalli</v>
          </cell>
          <cell r="AK80" t="str">
            <v>Reforma PB</v>
          </cell>
          <cell r="AL80" t="str">
            <v>Reforma</v>
          </cell>
          <cell r="AM80">
            <v>4042</v>
          </cell>
          <cell r="AN80" t="str">
            <v>alejandro.poblano@gnp.com.mx</v>
          </cell>
          <cell r="AO80" t="str">
            <v>alejandro.poblano@gnp.com.mx</v>
          </cell>
          <cell r="AQ80">
            <v>5535228909</v>
          </cell>
          <cell r="AR80" t="str">
            <v>-</v>
          </cell>
          <cell r="AS80" t="str">
            <v>-</v>
          </cell>
          <cell r="AT80" t="str">
            <v>-</v>
          </cell>
          <cell r="AU80" t="str">
            <v>-</v>
          </cell>
          <cell r="AV80" t="str">
            <v>-</v>
          </cell>
          <cell r="AW80" t="str">
            <v>-</v>
          </cell>
          <cell r="AX80" t="str">
            <v>-</v>
          </cell>
          <cell r="AY80" t="str">
            <v>Si</v>
          </cell>
          <cell r="AZ80">
            <v>1229.17</v>
          </cell>
          <cell r="BA80">
            <v>43708</v>
          </cell>
          <cell r="BB80">
            <v>7375.02</v>
          </cell>
          <cell r="BC80" t="str">
            <v>-</v>
          </cell>
          <cell r="BD80">
            <v>118000</v>
          </cell>
          <cell r="BE80">
            <v>43631</v>
          </cell>
          <cell r="BF80">
            <v>45076</v>
          </cell>
          <cell r="BG80">
            <v>3</v>
          </cell>
          <cell r="BH80" t="str">
            <v>-</v>
          </cell>
          <cell r="BI80" t="str">
            <v>-</v>
          </cell>
          <cell r="BJ80" t="str">
            <v>Arrendado</v>
          </cell>
          <cell r="BK80" t="str">
            <v>6513</v>
          </cell>
          <cell r="BL80" t="str">
            <v xml:space="preserve">IZTACALCO MOTORS S.A. DE C.V. </v>
          </cell>
          <cell r="BO80">
            <v>63478.26</v>
          </cell>
          <cell r="BP80" t="str">
            <v>-</v>
          </cell>
          <cell r="BQ80" t="str">
            <v>-</v>
          </cell>
          <cell r="BR80" t="str">
            <v>-</v>
          </cell>
          <cell r="BS80" t="str">
            <v>-</v>
          </cell>
          <cell r="BT80" t="str">
            <v>-</v>
          </cell>
          <cell r="BU80" t="str">
            <v>-</v>
          </cell>
          <cell r="BV80" t="str">
            <v>-</v>
          </cell>
          <cell r="BW80" t="str">
            <v>-</v>
          </cell>
          <cell r="BX80" t="str">
            <v>-</v>
          </cell>
          <cell r="BY80" t="str">
            <v>-</v>
          </cell>
          <cell r="BZ80" t="str">
            <v>-</v>
          </cell>
          <cell r="CA80" t="str">
            <v>-</v>
          </cell>
          <cell r="CB80" t="str">
            <v>-</v>
          </cell>
          <cell r="CC80" t="str">
            <v>Jueves</v>
          </cell>
          <cell r="CD80" t="str">
            <v>561</v>
          </cell>
          <cell r="CE80" t="str">
            <v>1</v>
          </cell>
          <cell r="CF80" t="str">
            <v>Verde</v>
          </cell>
          <cell r="CG80" t="str">
            <v>4o Sábado</v>
          </cell>
          <cell r="CH80" t="str">
            <v>Abr y May</v>
          </cell>
          <cell r="CI80" t="str">
            <v>Oct y Nov</v>
          </cell>
          <cell r="CJ80" t="str">
            <v>-</v>
          </cell>
          <cell r="CK80">
            <v>92</v>
          </cell>
          <cell r="CL80" t="str">
            <v>101 - MAGNA</v>
          </cell>
          <cell r="CM80" t="str">
            <v>05036</v>
          </cell>
          <cell r="CP80" t="str">
            <v>-</v>
          </cell>
        </row>
        <row r="81">
          <cell r="A81" t="str">
            <v>05037</v>
          </cell>
          <cell r="B81" t="str">
            <v>721SAE</v>
          </cell>
          <cell r="C81" t="str">
            <v>Distrito Federal</v>
          </cell>
          <cell r="D81" t="str">
            <v>No aplica</v>
          </cell>
          <cell r="E81" t="str">
            <v>Chevy</v>
          </cell>
          <cell r="F81" t="str">
            <v>Automóvil</v>
          </cell>
          <cell r="G81" t="str">
            <v>Chevrolet</v>
          </cell>
          <cell r="H81" t="str">
            <v>Chevy C2 S/AA 3 Puertas</v>
          </cell>
          <cell r="I81" t="str">
            <v>3G1SF21X75S221943</v>
          </cell>
          <cell r="J81" t="str">
            <v>5S221943</v>
          </cell>
          <cell r="K81" t="str">
            <v>Magna</v>
          </cell>
          <cell r="L81">
            <v>4</v>
          </cell>
          <cell r="M81">
            <v>46</v>
          </cell>
          <cell r="N81">
            <v>2005</v>
          </cell>
          <cell r="O81" t="str">
            <v>Ciudad de México</v>
          </cell>
          <cell r="P81" t="str">
            <v>Ciudad de México</v>
          </cell>
          <cell r="Q81" t="str">
            <v>Zona Metropolitana</v>
          </cell>
          <cell r="R81" t="str">
            <v>Baja</v>
          </cell>
          <cell r="S81" t="str">
            <v>Devolución Valmex</v>
          </cell>
          <cell r="T81" t="str">
            <v>GNP</v>
          </cell>
          <cell r="U81" t="str">
            <v>Grupo Nacional Provincial, S.A.B.</v>
          </cell>
          <cell r="V81" t="str">
            <v>Asesor de Servicio</v>
          </cell>
          <cell r="W81" t="str">
            <v>-</v>
          </cell>
          <cell r="X81" t="str">
            <v>-</v>
          </cell>
          <cell r="Y81" t="str">
            <v>Asignado</v>
          </cell>
          <cell r="Z81" t="str">
            <v>N87879</v>
          </cell>
          <cell r="AA81" t="str">
            <v>-</v>
          </cell>
          <cell r="AB81" t="str">
            <v>-</v>
          </cell>
          <cell r="AC81" t="str">
            <v>-</v>
          </cell>
          <cell r="AD81" t="str">
            <v>-</v>
          </cell>
          <cell r="AE81" t="str">
            <v>-</v>
          </cell>
          <cell r="AF81" t="str">
            <v>-</v>
          </cell>
          <cell r="AG81" t="str">
            <v>-</v>
          </cell>
          <cell r="AH81" t="str">
            <v>-</v>
          </cell>
          <cell r="AI81" t="str">
            <v>C6705</v>
          </cell>
          <cell r="AJ81" t="str">
            <v>Ramirez Granados Arturo</v>
          </cell>
          <cell r="AK81" t="str">
            <v>-</v>
          </cell>
          <cell r="AL81" t="str">
            <v>-</v>
          </cell>
          <cell r="AM81" t="str">
            <v>-</v>
          </cell>
          <cell r="AN81">
            <v>0</v>
          </cell>
          <cell r="AO81" t="str">
            <v>-</v>
          </cell>
          <cell r="AQ81">
            <v>5535228945</v>
          </cell>
          <cell r="AR81" t="str">
            <v>-</v>
          </cell>
          <cell r="AS81" t="str">
            <v>-</v>
          </cell>
          <cell r="AT81" t="str">
            <v>-</v>
          </cell>
          <cell r="AU81" t="str">
            <v>-</v>
          </cell>
          <cell r="AV81" t="str">
            <v>-</v>
          </cell>
          <cell r="AW81" t="str">
            <v>-</v>
          </cell>
          <cell r="AX81" t="str">
            <v>-</v>
          </cell>
          <cell r="AY81" t="str">
            <v>No</v>
          </cell>
          <cell r="AZ81" t="str">
            <v>-</v>
          </cell>
          <cell r="BA81" t="str">
            <v>-</v>
          </cell>
          <cell r="BB81" t="str">
            <v>-</v>
          </cell>
          <cell r="BC81" t="str">
            <v>-</v>
          </cell>
          <cell r="BD81" t="str">
            <v>-</v>
          </cell>
          <cell r="BE81" t="str">
            <v>-</v>
          </cell>
          <cell r="BF81" t="str">
            <v>-</v>
          </cell>
          <cell r="BG81" t="str">
            <v>-</v>
          </cell>
          <cell r="BH81" t="str">
            <v>-</v>
          </cell>
          <cell r="BI81" t="str">
            <v>-</v>
          </cell>
          <cell r="BJ81" t="str">
            <v>Arrendado</v>
          </cell>
          <cell r="BK81">
            <v>6527</v>
          </cell>
          <cell r="BL81" t="str">
            <v xml:space="preserve">IZTACALCO MOTORS S.A. DE C.V. </v>
          </cell>
          <cell r="BO81">
            <v>63478.26</v>
          </cell>
          <cell r="BP81" t="str">
            <v>-</v>
          </cell>
          <cell r="BQ81" t="str">
            <v>-</v>
          </cell>
          <cell r="BR81" t="str">
            <v>-</v>
          </cell>
          <cell r="BS81" t="str">
            <v>-</v>
          </cell>
          <cell r="BT81" t="str">
            <v>-</v>
          </cell>
          <cell r="BU81" t="str">
            <v>-</v>
          </cell>
          <cell r="BV81" t="str">
            <v>-</v>
          </cell>
          <cell r="BW81" t="str">
            <v>-</v>
          </cell>
          <cell r="BX81" t="str">
            <v>-</v>
          </cell>
          <cell r="BY81" t="str">
            <v>-</v>
          </cell>
          <cell r="BZ81" t="str">
            <v>-</v>
          </cell>
          <cell r="CA81" t="str">
            <v>-</v>
          </cell>
          <cell r="CB81" t="str">
            <v>-</v>
          </cell>
          <cell r="CC81" t="str">
            <v>Jueves</v>
          </cell>
          <cell r="CD81" t="str">
            <v>721</v>
          </cell>
          <cell r="CE81" t="str">
            <v>1</v>
          </cell>
          <cell r="CF81" t="str">
            <v>Verde</v>
          </cell>
          <cell r="CG81" t="str">
            <v>4o Sábado</v>
          </cell>
          <cell r="CH81" t="str">
            <v>Abr y May</v>
          </cell>
          <cell r="CI81" t="str">
            <v>Oct y Nov</v>
          </cell>
          <cell r="CJ81" t="str">
            <v>-</v>
          </cell>
          <cell r="CK81">
            <v>92</v>
          </cell>
          <cell r="CL81" t="str">
            <v>101 - MAGNA</v>
          </cell>
          <cell r="CM81" t="str">
            <v>05037</v>
          </cell>
          <cell r="CP81" t="str">
            <v>-</v>
          </cell>
        </row>
        <row r="82">
          <cell r="A82" t="str">
            <v>05038</v>
          </cell>
          <cell r="B82" t="str">
            <v>552SAE</v>
          </cell>
          <cell r="C82" t="str">
            <v>Distrito Federal</v>
          </cell>
          <cell r="D82" t="str">
            <v>No aplica</v>
          </cell>
          <cell r="E82" t="str">
            <v>Chevy</v>
          </cell>
          <cell r="F82" t="str">
            <v>Automóvil</v>
          </cell>
          <cell r="G82" t="str">
            <v>Chevrolet</v>
          </cell>
          <cell r="H82" t="str">
            <v>Chevy C2 S/AA 3 Puertas</v>
          </cell>
          <cell r="I82" t="str">
            <v>3G1SF21X75S223871</v>
          </cell>
          <cell r="J82" t="str">
            <v>5S223871</v>
          </cell>
          <cell r="K82" t="str">
            <v>Magna</v>
          </cell>
          <cell r="L82">
            <v>4</v>
          </cell>
          <cell r="M82">
            <v>46</v>
          </cell>
          <cell r="N82">
            <v>2005</v>
          </cell>
          <cell r="O82" t="str">
            <v>Ciudad de México</v>
          </cell>
          <cell r="P82" t="str">
            <v>Ciudad de México</v>
          </cell>
          <cell r="Q82" t="str">
            <v>Zona Metropolitana</v>
          </cell>
          <cell r="R82" t="str">
            <v>Baja</v>
          </cell>
          <cell r="S82" t="str">
            <v>Devolución Valmex</v>
          </cell>
          <cell r="T82" t="str">
            <v>GNP</v>
          </cell>
          <cell r="U82" t="str">
            <v>Grupo Nacional Provincial, S.A.B.</v>
          </cell>
          <cell r="V82" t="str">
            <v>Pool Administrativo</v>
          </cell>
          <cell r="W82" t="str">
            <v>Pool Administrativo</v>
          </cell>
          <cell r="X82" t="str">
            <v>Plaza GNP</v>
          </cell>
          <cell r="Y82" t="str">
            <v>Pool</v>
          </cell>
          <cell r="Z82" t="str">
            <v>N38132</v>
          </cell>
          <cell r="AA82" t="str">
            <v>-</v>
          </cell>
          <cell r="AB82" t="str">
            <v>-</v>
          </cell>
          <cell r="AC82" t="str">
            <v>-</v>
          </cell>
          <cell r="AD82" t="str">
            <v>-</v>
          </cell>
          <cell r="AE82" t="str">
            <v>-</v>
          </cell>
          <cell r="AF82" t="str">
            <v>-</v>
          </cell>
          <cell r="AG82" t="str">
            <v>-</v>
          </cell>
          <cell r="AH82" t="str">
            <v>-</v>
          </cell>
          <cell r="AI82" t="str">
            <v>C6705</v>
          </cell>
          <cell r="AJ82" t="str">
            <v>Ramirez Granados Arturo</v>
          </cell>
          <cell r="AK82" t="str">
            <v>-</v>
          </cell>
          <cell r="AL82" t="str">
            <v>-</v>
          </cell>
          <cell r="AM82" t="str">
            <v>-</v>
          </cell>
          <cell r="AN82">
            <v>0</v>
          </cell>
          <cell r="AO82" t="str">
            <v>-</v>
          </cell>
          <cell r="AQ82">
            <v>5545001393</v>
          </cell>
          <cell r="AR82" t="str">
            <v>-</v>
          </cell>
          <cell r="AS82" t="str">
            <v>-</v>
          </cell>
          <cell r="AT82" t="str">
            <v>-</v>
          </cell>
          <cell r="AU82" t="str">
            <v>-</v>
          </cell>
          <cell r="AV82" t="str">
            <v>-</v>
          </cell>
          <cell r="AW82" t="str">
            <v>-</v>
          </cell>
          <cell r="AX82" t="str">
            <v>-</v>
          </cell>
          <cell r="AY82" t="str">
            <v>No</v>
          </cell>
          <cell r="AZ82" t="str">
            <v>-</v>
          </cell>
          <cell r="BA82" t="str">
            <v>-</v>
          </cell>
          <cell r="BB82" t="str">
            <v>-</v>
          </cell>
          <cell r="BC82" t="str">
            <v>-</v>
          </cell>
          <cell r="BD82" t="str">
            <v>-</v>
          </cell>
          <cell r="BE82" t="str">
            <v>-</v>
          </cell>
          <cell r="BF82" t="str">
            <v>-</v>
          </cell>
          <cell r="BG82" t="str">
            <v>-</v>
          </cell>
          <cell r="BH82" t="str">
            <v>-</v>
          </cell>
          <cell r="BI82" t="str">
            <v>-</v>
          </cell>
          <cell r="BJ82" t="str">
            <v>Arrendado</v>
          </cell>
          <cell r="BK82">
            <v>6528</v>
          </cell>
          <cell r="BL82" t="str">
            <v xml:space="preserve">IZTACALCO MOTORS S.A. DE C.V. </v>
          </cell>
          <cell r="BO82">
            <v>63478.26</v>
          </cell>
          <cell r="BP82" t="str">
            <v>-</v>
          </cell>
          <cell r="BQ82" t="str">
            <v>-</v>
          </cell>
          <cell r="BR82" t="str">
            <v>-</v>
          </cell>
          <cell r="BS82" t="str">
            <v>-</v>
          </cell>
          <cell r="BT82" t="str">
            <v>-</v>
          </cell>
          <cell r="BU82" t="str">
            <v>-</v>
          </cell>
          <cell r="BV82" t="str">
            <v>-</v>
          </cell>
          <cell r="BW82" t="str">
            <v>-</v>
          </cell>
          <cell r="BX82" t="str">
            <v>-</v>
          </cell>
          <cell r="BY82" t="str">
            <v>-</v>
          </cell>
          <cell r="BZ82" t="str">
            <v>-</v>
          </cell>
          <cell r="CA82" t="str">
            <v>-</v>
          </cell>
          <cell r="CB82" t="str">
            <v>-</v>
          </cell>
          <cell r="CC82" t="str">
            <v>Jueves</v>
          </cell>
          <cell r="CD82" t="str">
            <v>552</v>
          </cell>
          <cell r="CE82" t="str">
            <v>2</v>
          </cell>
          <cell r="CF82" t="str">
            <v>Verde</v>
          </cell>
          <cell r="CG82" t="str">
            <v>4o Sábado</v>
          </cell>
          <cell r="CH82" t="str">
            <v>Abr y May</v>
          </cell>
          <cell r="CI82" t="str">
            <v>Oct y Nov</v>
          </cell>
          <cell r="CJ82" t="str">
            <v>-</v>
          </cell>
          <cell r="CK82">
            <v>92</v>
          </cell>
          <cell r="CL82" t="str">
            <v>101 - MAGNA</v>
          </cell>
          <cell r="CM82" t="str">
            <v>05038</v>
          </cell>
          <cell r="CP82" t="str">
            <v>-</v>
          </cell>
        </row>
        <row r="83">
          <cell r="A83" t="str">
            <v>05039</v>
          </cell>
          <cell r="B83" t="str">
            <v>691SAE</v>
          </cell>
          <cell r="C83" t="str">
            <v>Distrito Federal</v>
          </cell>
          <cell r="D83" t="str">
            <v>No aplica</v>
          </cell>
          <cell r="E83" t="str">
            <v>Chevy</v>
          </cell>
          <cell r="F83" t="str">
            <v>Automóvil</v>
          </cell>
          <cell r="G83" t="str">
            <v>Chevrolet</v>
          </cell>
          <cell r="H83" t="str">
            <v>Chevy C2 S/AA 3 Puertas</v>
          </cell>
          <cell r="I83" t="str">
            <v>3G1SF21XX5S223346</v>
          </cell>
          <cell r="J83" t="str">
            <v>5S223346</v>
          </cell>
          <cell r="K83" t="str">
            <v>Magna</v>
          </cell>
          <cell r="L83">
            <v>4</v>
          </cell>
          <cell r="M83">
            <v>46</v>
          </cell>
          <cell r="N83">
            <v>2005</v>
          </cell>
          <cell r="O83" t="str">
            <v>Ciudad de México</v>
          </cell>
          <cell r="P83" t="str">
            <v>Ciudad de México</v>
          </cell>
          <cell r="Q83" t="str">
            <v>Zona Metropolitana</v>
          </cell>
          <cell r="R83" t="str">
            <v>Baja</v>
          </cell>
          <cell r="S83" t="str">
            <v>Devolución Valmex</v>
          </cell>
          <cell r="T83" t="str">
            <v>GNP</v>
          </cell>
          <cell r="U83" t="str">
            <v>Grupo Nacional Provincial, S.A.B.</v>
          </cell>
          <cell r="V83" t="str">
            <v>Pool Administrativo</v>
          </cell>
          <cell r="W83" t="str">
            <v>Pool Administrativo</v>
          </cell>
          <cell r="X83" t="str">
            <v>Plaza GNP</v>
          </cell>
          <cell r="Y83" t="str">
            <v>Pool</v>
          </cell>
          <cell r="Z83" t="str">
            <v>N38132</v>
          </cell>
          <cell r="AA83" t="str">
            <v>-</v>
          </cell>
          <cell r="AB83" t="str">
            <v>-</v>
          </cell>
          <cell r="AC83" t="str">
            <v>-</v>
          </cell>
          <cell r="AD83" t="str">
            <v>-</v>
          </cell>
          <cell r="AE83" t="str">
            <v>-</v>
          </cell>
          <cell r="AF83" t="str">
            <v>-</v>
          </cell>
          <cell r="AG83" t="str">
            <v>-</v>
          </cell>
          <cell r="AH83" t="str">
            <v>-</v>
          </cell>
          <cell r="AI83" t="str">
            <v>C6705</v>
          </cell>
          <cell r="AJ83" t="str">
            <v>Ramirez Granados Arturo</v>
          </cell>
          <cell r="AK83" t="str">
            <v>-</v>
          </cell>
          <cell r="AL83" t="str">
            <v>-</v>
          </cell>
          <cell r="AM83" t="str">
            <v>-</v>
          </cell>
          <cell r="AN83">
            <v>0</v>
          </cell>
          <cell r="AO83" t="str">
            <v>-</v>
          </cell>
          <cell r="AQ83">
            <v>5545001393</v>
          </cell>
          <cell r="AR83" t="str">
            <v>-</v>
          </cell>
          <cell r="AS83" t="str">
            <v>-</v>
          </cell>
          <cell r="AT83" t="str">
            <v>-</v>
          </cell>
          <cell r="AU83" t="str">
            <v>-</v>
          </cell>
          <cell r="AV83" t="str">
            <v>-</v>
          </cell>
          <cell r="AW83" t="str">
            <v>-</v>
          </cell>
          <cell r="AX83" t="str">
            <v>-</v>
          </cell>
          <cell r="AY83" t="str">
            <v>No</v>
          </cell>
          <cell r="AZ83" t="str">
            <v>-</v>
          </cell>
          <cell r="BA83" t="str">
            <v>-</v>
          </cell>
          <cell r="BB83" t="str">
            <v>-</v>
          </cell>
          <cell r="BC83" t="str">
            <v>-</v>
          </cell>
          <cell r="BD83" t="str">
            <v>-</v>
          </cell>
          <cell r="BE83" t="str">
            <v>-</v>
          </cell>
          <cell r="BF83" t="str">
            <v>-</v>
          </cell>
          <cell r="BG83" t="str">
            <v>-</v>
          </cell>
          <cell r="BH83" t="str">
            <v>-</v>
          </cell>
          <cell r="BI83" t="str">
            <v>-</v>
          </cell>
          <cell r="BJ83" t="str">
            <v>Arrendado</v>
          </cell>
          <cell r="BK83">
            <v>6511</v>
          </cell>
          <cell r="BL83" t="str">
            <v xml:space="preserve">IZTACALCO MOTORS S.A. DE C.V. </v>
          </cell>
          <cell r="BO83">
            <v>63478.26</v>
          </cell>
          <cell r="BP83" t="str">
            <v>-</v>
          </cell>
          <cell r="BQ83" t="str">
            <v>-</v>
          </cell>
          <cell r="BR83" t="str">
            <v>-</v>
          </cell>
          <cell r="BS83" t="str">
            <v>-</v>
          </cell>
          <cell r="BT83" t="str">
            <v>-</v>
          </cell>
          <cell r="BU83" t="str">
            <v>-</v>
          </cell>
          <cell r="BV83" t="str">
            <v>-</v>
          </cell>
          <cell r="BW83" t="str">
            <v>-</v>
          </cell>
          <cell r="BX83" t="str">
            <v>-</v>
          </cell>
          <cell r="BY83" t="str">
            <v>-</v>
          </cell>
          <cell r="BZ83" t="str">
            <v>-</v>
          </cell>
          <cell r="CA83" t="str">
            <v>-</v>
          </cell>
          <cell r="CB83" t="str">
            <v>-</v>
          </cell>
          <cell r="CC83" t="str">
            <v>Jueves</v>
          </cell>
          <cell r="CD83" t="str">
            <v>691</v>
          </cell>
          <cell r="CE83" t="str">
            <v>1</v>
          </cell>
          <cell r="CF83" t="str">
            <v>Verde</v>
          </cell>
          <cell r="CG83" t="str">
            <v>4o Sábado</v>
          </cell>
          <cell r="CH83" t="str">
            <v>Abr y May</v>
          </cell>
          <cell r="CI83" t="str">
            <v>Oct y Nov</v>
          </cell>
          <cell r="CJ83" t="str">
            <v>-</v>
          </cell>
          <cell r="CK83">
            <v>92</v>
          </cell>
          <cell r="CL83" t="str">
            <v>101 - MAGNA</v>
          </cell>
          <cell r="CM83" t="str">
            <v>05039</v>
          </cell>
          <cell r="CP83" t="str">
            <v>-</v>
          </cell>
        </row>
        <row r="84">
          <cell r="A84" t="str">
            <v>05040</v>
          </cell>
          <cell r="B84" t="str">
            <v>622SAE</v>
          </cell>
          <cell r="C84" t="str">
            <v>Distrito Federal</v>
          </cell>
          <cell r="D84" t="str">
            <v>No aplica</v>
          </cell>
          <cell r="E84" t="str">
            <v>Chevy</v>
          </cell>
          <cell r="F84" t="str">
            <v>Automóvil</v>
          </cell>
          <cell r="G84" t="str">
            <v>Chevrolet</v>
          </cell>
          <cell r="H84" t="str">
            <v>Chevy C2 S/AA 3 Puertas</v>
          </cell>
          <cell r="I84" t="str">
            <v>3G1SF21X75S224695</v>
          </cell>
          <cell r="J84" t="str">
            <v>5S224695</v>
          </cell>
          <cell r="K84" t="str">
            <v>Magna</v>
          </cell>
          <cell r="L84">
            <v>4</v>
          </cell>
          <cell r="M84">
            <v>46</v>
          </cell>
          <cell r="N84">
            <v>2005</v>
          </cell>
          <cell r="O84" t="str">
            <v>Monterrey</v>
          </cell>
          <cell r="P84" t="str">
            <v>Nuevo León</v>
          </cell>
          <cell r="Q84" t="str">
            <v>Noreste</v>
          </cell>
          <cell r="R84" t="str">
            <v>Baja</v>
          </cell>
          <cell r="S84" t="str">
            <v>Devolución Valmex</v>
          </cell>
          <cell r="T84" t="str">
            <v>GNP</v>
          </cell>
          <cell r="U84" t="str">
            <v>Grupo Nacional Provincial, S.A.B.</v>
          </cell>
          <cell r="V84" t="str">
            <v>Asesor de Servicio</v>
          </cell>
          <cell r="W84" t="str">
            <v>-</v>
          </cell>
          <cell r="X84" t="str">
            <v>-</v>
          </cell>
          <cell r="Y84" t="str">
            <v>Asignado</v>
          </cell>
          <cell r="Z84" t="str">
            <v>-</v>
          </cell>
          <cell r="AA84" t="str">
            <v>-</v>
          </cell>
          <cell r="AB84" t="str">
            <v>-</v>
          </cell>
          <cell r="AC84" t="str">
            <v>-</v>
          </cell>
          <cell r="AD84" t="str">
            <v>-</v>
          </cell>
          <cell r="AE84" t="str">
            <v>-</v>
          </cell>
          <cell r="AF84" t="str">
            <v>-</v>
          </cell>
          <cell r="AG84" t="str">
            <v>-</v>
          </cell>
          <cell r="AH84" t="str">
            <v>-</v>
          </cell>
          <cell r="AI84" t="str">
            <v>C6705</v>
          </cell>
          <cell r="AJ84" t="str">
            <v>Ramirez Granados Arturo</v>
          </cell>
          <cell r="AK84" t="str">
            <v>-</v>
          </cell>
          <cell r="AL84" t="str">
            <v>-</v>
          </cell>
          <cell r="AM84" t="str">
            <v>-</v>
          </cell>
          <cell r="AN84">
            <v>0</v>
          </cell>
          <cell r="AO84" t="str">
            <v>-</v>
          </cell>
          <cell r="AQ84" t="str">
            <v>-</v>
          </cell>
          <cell r="AR84" t="str">
            <v>-</v>
          </cell>
          <cell r="AS84" t="str">
            <v>-</v>
          </cell>
          <cell r="AT84" t="str">
            <v>-</v>
          </cell>
          <cell r="AU84" t="str">
            <v>-</v>
          </cell>
          <cell r="AV84" t="str">
            <v>-</v>
          </cell>
          <cell r="AW84" t="str">
            <v>-</v>
          </cell>
          <cell r="AX84" t="str">
            <v>-</v>
          </cell>
          <cell r="AY84" t="str">
            <v>No</v>
          </cell>
          <cell r="AZ84" t="str">
            <v>-</v>
          </cell>
          <cell r="BA84" t="str">
            <v>-</v>
          </cell>
          <cell r="BB84" t="str">
            <v>-</v>
          </cell>
          <cell r="BC84" t="str">
            <v>-</v>
          </cell>
          <cell r="BD84" t="str">
            <v>-</v>
          </cell>
          <cell r="BE84" t="str">
            <v>-</v>
          </cell>
          <cell r="BF84" t="str">
            <v>-</v>
          </cell>
          <cell r="BG84" t="str">
            <v>-</v>
          </cell>
          <cell r="BH84" t="str">
            <v>-</v>
          </cell>
          <cell r="BI84" t="str">
            <v>-</v>
          </cell>
          <cell r="BJ84" t="str">
            <v>Arrendado</v>
          </cell>
          <cell r="BK84">
            <v>6529</v>
          </cell>
          <cell r="BL84" t="str">
            <v xml:space="preserve">IZTACALCO MOTORS S.A. DE C.V. </v>
          </cell>
          <cell r="BO84">
            <v>63478.26</v>
          </cell>
          <cell r="BP84" t="str">
            <v>-</v>
          </cell>
          <cell r="BQ84" t="str">
            <v>-</v>
          </cell>
          <cell r="BR84" t="str">
            <v>-</v>
          </cell>
          <cell r="BS84" t="str">
            <v>-</v>
          </cell>
          <cell r="BT84" t="str">
            <v>-</v>
          </cell>
          <cell r="BU84" t="str">
            <v>-</v>
          </cell>
          <cell r="BV84" t="str">
            <v>-</v>
          </cell>
          <cell r="BW84" t="str">
            <v>-</v>
          </cell>
          <cell r="BX84" t="str">
            <v>-</v>
          </cell>
          <cell r="BY84" t="str">
            <v>-</v>
          </cell>
          <cell r="BZ84" t="str">
            <v>-</v>
          </cell>
          <cell r="CA84" t="str">
            <v>-</v>
          </cell>
          <cell r="CB84" t="str">
            <v>-</v>
          </cell>
          <cell r="CC84" t="str">
            <v>Jueves</v>
          </cell>
          <cell r="CD84" t="str">
            <v>622</v>
          </cell>
          <cell r="CE84" t="str">
            <v>2</v>
          </cell>
          <cell r="CF84" t="str">
            <v>Verde</v>
          </cell>
          <cell r="CG84" t="str">
            <v>4o Sábado</v>
          </cell>
          <cell r="CH84" t="str">
            <v>Abr y May</v>
          </cell>
          <cell r="CI84" t="str">
            <v>Oct y Nov</v>
          </cell>
          <cell r="CJ84" t="str">
            <v>-</v>
          </cell>
          <cell r="CK84">
            <v>92</v>
          </cell>
          <cell r="CL84" t="str">
            <v>101 - MAGNA</v>
          </cell>
          <cell r="CM84" t="str">
            <v>05040</v>
          </cell>
          <cell r="CP84" t="str">
            <v>-</v>
          </cell>
        </row>
        <row r="85">
          <cell r="A85" t="str">
            <v>05041</v>
          </cell>
          <cell r="B85" t="str">
            <v>781SAE</v>
          </cell>
          <cell r="C85" t="str">
            <v>Distrito Federal</v>
          </cell>
          <cell r="D85" t="str">
            <v>No aplica</v>
          </cell>
          <cell r="E85" t="str">
            <v>Chevy</v>
          </cell>
          <cell r="F85" t="str">
            <v>Automóvil</v>
          </cell>
          <cell r="G85" t="str">
            <v>Chevrolet</v>
          </cell>
          <cell r="H85" t="str">
            <v>Chevy C2 S/AA 3 Puertas</v>
          </cell>
          <cell r="I85" t="str">
            <v>3G1SF21X55S230012</v>
          </cell>
          <cell r="J85" t="str">
            <v>Hecho en México</v>
          </cell>
          <cell r="K85" t="str">
            <v>Magna</v>
          </cell>
          <cell r="L85">
            <v>4</v>
          </cell>
          <cell r="M85">
            <v>46</v>
          </cell>
          <cell r="N85">
            <v>2005</v>
          </cell>
          <cell r="O85" t="str">
            <v>Ciudad de México</v>
          </cell>
          <cell r="P85" t="str">
            <v>Ciudad de México</v>
          </cell>
          <cell r="Q85" t="str">
            <v>Zona Metropolitana</v>
          </cell>
          <cell r="R85" t="str">
            <v>Baja</v>
          </cell>
          <cell r="S85" t="str">
            <v>Devolución Valmex</v>
          </cell>
          <cell r="T85" t="str">
            <v>GNP</v>
          </cell>
          <cell r="U85" t="str">
            <v>Grupo Nacional Provincial, S.A.B.</v>
          </cell>
          <cell r="V85" t="str">
            <v>Pool Administrativo</v>
          </cell>
          <cell r="W85" t="str">
            <v>Pool Administrativo</v>
          </cell>
          <cell r="X85" t="str">
            <v>Plaza GNP</v>
          </cell>
          <cell r="Y85" t="str">
            <v>Pool</v>
          </cell>
          <cell r="Z85" t="str">
            <v>N38132</v>
          </cell>
          <cell r="AA85" t="str">
            <v>-</v>
          </cell>
          <cell r="AB85" t="str">
            <v>-</v>
          </cell>
          <cell r="AC85" t="str">
            <v>-</v>
          </cell>
          <cell r="AD85" t="str">
            <v>-</v>
          </cell>
          <cell r="AE85" t="str">
            <v>-</v>
          </cell>
          <cell r="AF85" t="str">
            <v>-</v>
          </cell>
          <cell r="AG85" t="str">
            <v>-</v>
          </cell>
          <cell r="AH85" t="str">
            <v>-</v>
          </cell>
          <cell r="AI85" t="str">
            <v>C6705</v>
          </cell>
          <cell r="AJ85" t="str">
            <v>Ramirez Granados Arturo</v>
          </cell>
          <cell r="AK85" t="str">
            <v>-</v>
          </cell>
          <cell r="AL85" t="str">
            <v>-</v>
          </cell>
          <cell r="AM85" t="str">
            <v>-</v>
          </cell>
          <cell r="AN85">
            <v>0</v>
          </cell>
          <cell r="AO85" t="str">
            <v>-</v>
          </cell>
          <cell r="AQ85">
            <v>5545001393</v>
          </cell>
          <cell r="AR85" t="str">
            <v>-</v>
          </cell>
          <cell r="AS85" t="str">
            <v>-</v>
          </cell>
          <cell r="AT85" t="str">
            <v>-</v>
          </cell>
          <cell r="AU85" t="str">
            <v>-</v>
          </cell>
          <cell r="AV85" t="str">
            <v>-</v>
          </cell>
          <cell r="AW85" t="str">
            <v>-</v>
          </cell>
          <cell r="AX85" t="str">
            <v>-</v>
          </cell>
          <cell r="AY85" t="str">
            <v>No</v>
          </cell>
          <cell r="AZ85" t="str">
            <v>-</v>
          </cell>
          <cell r="BA85" t="str">
            <v>-</v>
          </cell>
          <cell r="BB85" t="str">
            <v>-</v>
          </cell>
          <cell r="BC85" t="str">
            <v>-</v>
          </cell>
          <cell r="BD85" t="str">
            <v>-</v>
          </cell>
          <cell r="BE85" t="str">
            <v>-</v>
          </cell>
          <cell r="BF85" t="str">
            <v>-</v>
          </cell>
          <cell r="BG85" t="str">
            <v>-</v>
          </cell>
          <cell r="BH85" t="str">
            <v>-</v>
          </cell>
          <cell r="BI85" t="str">
            <v>-</v>
          </cell>
          <cell r="BJ85" t="str">
            <v>Arrendado</v>
          </cell>
          <cell r="BK85">
            <v>6620</v>
          </cell>
          <cell r="BL85" t="str">
            <v xml:space="preserve">IZTACALCO MOTORS S.A. DE C.V. </v>
          </cell>
          <cell r="BO85">
            <v>63478.26</v>
          </cell>
          <cell r="BP85" t="str">
            <v>-</v>
          </cell>
          <cell r="BQ85" t="str">
            <v>-</v>
          </cell>
          <cell r="BR85" t="str">
            <v>-</v>
          </cell>
          <cell r="BS85" t="str">
            <v>-</v>
          </cell>
          <cell r="BT85" t="str">
            <v>-</v>
          </cell>
          <cell r="BU85" t="str">
            <v>-</v>
          </cell>
          <cell r="BV85" t="str">
            <v>-</v>
          </cell>
          <cell r="BW85" t="str">
            <v>-</v>
          </cell>
          <cell r="BX85" t="str">
            <v>-</v>
          </cell>
          <cell r="BY85" t="str">
            <v>-</v>
          </cell>
          <cell r="BZ85" t="str">
            <v>-</v>
          </cell>
          <cell r="CA85" t="str">
            <v>-</v>
          </cell>
          <cell r="CB85" t="str">
            <v>-</v>
          </cell>
          <cell r="CC85" t="str">
            <v>Jueves</v>
          </cell>
          <cell r="CD85" t="str">
            <v>781</v>
          </cell>
          <cell r="CE85" t="str">
            <v>1</v>
          </cell>
          <cell r="CF85" t="str">
            <v>Verde</v>
          </cell>
          <cell r="CG85" t="str">
            <v>4o Sábado</v>
          </cell>
          <cell r="CH85" t="str">
            <v>Abr y May</v>
          </cell>
          <cell r="CI85" t="str">
            <v>Oct y Nov</v>
          </cell>
          <cell r="CJ85" t="str">
            <v>-</v>
          </cell>
          <cell r="CK85">
            <v>92</v>
          </cell>
          <cell r="CL85" t="str">
            <v>101 - MAGNA</v>
          </cell>
          <cell r="CM85" t="str">
            <v>05041</v>
          </cell>
          <cell r="CP85" t="str">
            <v>-</v>
          </cell>
        </row>
        <row r="86">
          <cell r="A86" t="str">
            <v>05042</v>
          </cell>
          <cell r="B86" t="str">
            <v>772SAE</v>
          </cell>
          <cell r="C86" t="str">
            <v>Distrito Federal</v>
          </cell>
          <cell r="D86" t="str">
            <v>No aplica</v>
          </cell>
          <cell r="E86" t="str">
            <v>Chevy</v>
          </cell>
          <cell r="F86" t="str">
            <v>Automóvil</v>
          </cell>
          <cell r="G86" t="str">
            <v>Chevrolet</v>
          </cell>
          <cell r="H86" t="str">
            <v>Chevy 3 Puertas C/AA Paquete M</v>
          </cell>
          <cell r="I86" t="str">
            <v>3G1SF21X65S230004</v>
          </cell>
          <cell r="J86" t="str">
            <v>Hecho en México</v>
          </cell>
          <cell r="K86" t="str">
            <v>Magna</v>
          </cell>
          <cell r="L86">
            <v>4</v>
          </cell>
          <cell r="M86">
            <v>46</v>
          </cell>
          <cell r="N86">
            <v>2005</v>
          </cell>
          <cell r="O86" t="str">
            <v>Ciudad de México</v>
          </cell>
          <cell r="P86" t="str">
            <v>Ciudad de México</v>
          </cell>
          <cell r="Q86" t="str">
            <v>Zona Metropolitana</v>
          </cell>
          <cell r="R86" t="str">
            <v>Baja</v>
          </cell>
          <cell r="S86" t="str">
            <v>Devolución Valmex</v>
          </cell>
          <cell r="T86" t="str">
            <v>GNP</v>
          </cell>
          <cell r="U86" t="str">
            <v>Grupo Nacional Provincial, S.A.B.</v>
          </cell>
          <cell r="V86" t="str">
            <v>Pool Administrativo</v>
          </cell>
          <cell r="W86" t="str">
            <v>Pool Administrativo</v>
          </cell>
          <cell r="X86" t="str">
            <v>Plaza GNP</v>
          </cell>
          <cell r="Y86" t="str">
            <v>Pool</v>
          </cell>
          <cell r="Z86" t="str">
            <v>N38132</v>
          </cell>
          <cell r="AA86" t="str">
            <v>-</v>
          </cell>
          <cell r="AB86" t="str">
            <v>-</v>
          </cell>
          <cell r="AC86" t="str">
            <v>-</v>
          </cell>
          <cell r="AD86" t="str">
            <v>-</v>
          </cell>
          <cell r="AE86" t="str">
            <v>-</v>
          </cell>
          <cell r="AF86" t="str">
            <v>-</v>
          </cell>
          <cell r="AG86" t="str">
            <v>-</v>
          </cell>
          <cell r="AH86" t="str">
            <v>-</v>
          </cell>
          <cell r="AI86" t="str">
            <v>C6705</v>
          </cell>
          <cell r="AJ86" t="str">
            <v>Ramirez Granados Arturo</v>
          </cell>
          <cell r="AK86" t="str">
            <v>-</v>
          </cell>
          <cell r="AL86" t="str">
            <v>-</v>
          </cell>
          <cell r="AM86" t="str">
            <v>-</v>
          </cell>
          <cell r="AN86">
            <v>0</v>
          </cell>
          <cell r="AO86" t="str">
            <v>-</v>
          </cell>
          <cell r="AQ86">
            <v>5545001393</v>
          </cell>
          <cell r="AR86" t="str">
            <v>-</v>
          </cell>
          <cell r="AS86" t="str">
            <v>-</v>
          </cell>
          <cell r="AT86" t="str">
            <v>-</v>
          </cell>
          <cell r="AU86" t="str">
            <v>-</v>
          </cell>
          <cell r="AV86" t="str">
            <v>-</v>
          </cell>
          <cell r="AW86" t="str">
            <v>-</v>
          </cell>
          <cell r="AX86" t="str">
            <v>-</v>
          </cell>
          <cell r="AY86" t="str">
            <v>No</v>
          </cell>
          <cell r="AZ86" t="str">
            <v>-</v>
          </cell>
          <cell r="BA86" t="str">
            <v>-</v>
          </cell>
          <cell r="BB86" t="str">
            <v>-</v>
          </cell>
          <cell r="BC86" t="str">
            <v>-</v>
          </cell>
          <cell r="BD86" t="str">
            <v>-</v>
          </cell>
          <cell r="BE86" t="str">
            <v>-</v>
          </cell>
          <cell r="BF86" t="str">
            <v>-</v>
          </cell>
          <cell r="BG86" t="str">
            <v>-</v>
          </cell>
          <cell r="BH86" t="str">
            <v>-</v>
          </cell>
          <cell r="BI86" t="str">
            <v>-</v>
          </cell>
          <cell r="BJ86" t="str">
            <v>Arrendado</v>
          </cell>
          <cell r="BK86">
            <v>6621</v>
          </cell>
          <cell r="BL86" t="str">
            <v xml:space="preserve">IZTACALCO MOTORS S.A. DE C.V. </v>
          </cell>
          <cell r="BO86">
            <v>63478.26</v>
          </cell>
          <cell r="BP86" t="str">
            <v>-</v>
          </cell>
          <cell r="BQ86" t="str">
            <v>-</v>
          </cell>
          <cell r="BR86" t="str">
            <v>-</v>
          </cell>
          <cell r="BS86" t="str">
            <v>-</v>
          </cell>
          <cell r="BT86" t="str">
            <v>-</v>
          </cell>
          <cell r="BU86" t="str">
            <v>-</v>
          </cell>
          <cell r="BV86" t="str">
            <v>-</v>
          </cell>
          <cell r="BW86" t="str">
            <v>-</v>
          </cell>
          <cell r="BX86" t="str">
            <v>-</v>
          </cell>
          <cell r="BY86" t="str">
            <v>-</v>
          </cell>
          <cell r="BZ86" t="str">
            <v>-</v>
          </cell>
          <cell r="CA86" t="str">
            <v>-</v>
          </cell>
          <cell r="CB86" t="str">
            <v>-</v>
          </cell>
          <cell r="CC86" t="str">
            <v>Jueves</v>
          </cell>
          <cell r="CD86" t="str">
            <v>772</v>
          </cell>
          <cell r="CE86" t="str">
            <v>2</v>
          </cell>
          <cell r="CF86" t="str">
            <v>Verde</v>
          </cell>
          <cell r="CG86" t="str">
            <v>4o Sábado</v>
          </cell>
          <cell r="CH86" t="str">
            <v>Abr y May</v>
          </cell>
          <cell r="CI86" t="str">
            <v>Oct y Nov</v>
          </cell>
          <cell r="CJ86" t="str">
            <v>-</v>
          </cell>
          <cell r="CK86">
            <v>92</v>
          </cell>
          <cell r="CL86" t="str">
            <v>101 - MAGNA</v>
          </cell>
          <cell r="CM86" t="str">
            <v>05042</v>
          </cell>
          <cell r="CP86" t="str">
            <v>-</v>
          </cell>
        </row>
        <row r="87">
          <cell r="A87" t="str">
            <v>05043</v>
          </cell>
          <cell r="B87" t="str">
            <v>771SAE</v>
          </cell>
          <cell r="C87" t="str">
            <v>Distrito Federal</v>
          </cell>
          <cell r="D87" t="str">
            <v>No aplica</v>
          </cell>
          <cell r="E87" t="str">
            <v>Chevy</v>
          </cell>
          <cell r="F87" t="str">
            <v>Automóvil</v>
          </cell>
          <cell r="G87" t="str">
            <v>Chevrolet</v>
          </cell>
          <cell r="H87" t="str">
            <v>Chevy C2 S/AA 3 Puertas</v>
          </cell>
          <cell r="I87" t="str">
            <v>3G1SF21X55S229538</v>
          </cell>
          <cell r="J87" t="str">
            <v xml:space="preserve">Hecho en México      </v>
          </cell>
          <cell r="K87" t="str">
            <v>Magna</v>
          </cell>
          <cell r="L87">
            <v>4</v>
          </cell>
          <cell r="M87">
            <v>46</v>
          </cell>
          <cell r="N87">
            <v>2005</v>
          </cell>
          <cell r="O87" t="str">
            <v>Ciudad de México</v>
          </cell>
          <cell r="P87" t="str">
            <v>Ciudad de México</v>
          </cell>
          <cell r="Q87" t="str">
            <v>Zona Metropolitana</v>
          </cell>
          <cell r="R87" t="str">
            <v>Baja</v>
          </cell>
          <cell r="S87" t="str">
            <v>Devolución Valmex</v>
          </cell>
          <cell r="T87" t="str">
            <v>GNP</v>
          </cell>
          <cell r="U87" t="str">
            <v>Grupo Nacional Provincial, S.A.B.</v>
          </cell>
          <cell r="V87" t="str">
            <v>Asesor de Servicio</v>
          </cell>
          <cell r="W87" t="str">
            <v>-</v>
          </cell>
          <cell r="X87" t="str">
            <v>-</v>
          </cell>
          <cell r="Y87" t="str">
            <v>Asignado</v>
          </cell>
          <cell r="Z87" t="str">
            <v>N92083</v>
          </cell>
          <cell r="AA87" t="str">
            <v>-</v>
          </cell>
          <cell r="AB87" t="str">
            <v>-</v>
          </cell>
          <cell r="AC87" t="str">
            <v>-</v>
          </cell>
          <cell r="AD87" t="str">
            <v>-</v>
          </cell>
          <cell r="AE87" t="str">
            <v>-</v>
          </cell>
          <cell r="AF87" t="str">
            <v>-</v>
          </cell>
          <cell r="AG87" t="str">
            <v>-</v>
          </cell>
          <cell r="AH87" t="str">
            <v>-</v>
          </cell>
          <cell r="AI87" t="str">
            <v>C6705</v>
          </cell>
          <cell r="AJ87" t="str">
            <v>Ramirez Granados Arturo</v>
          </cell>
          <cell r="AK87" t="str">
            <v>-</v>
          </cell>
          <cell r="AL87" t="str">
            <v>-</v>
          </cell>
          <cell r="AM87" t="str">
            <v>-</v>
          </cell>
          <cell r="AN87" t="str">
            <v>tesoreria.administrativo@gnp.com.mx</v>
          </cell>
          <cell r="AO87" t="str">
            <v>-</v>
          </cell>
          <cell r="AP87" t="str">
            <v>tesoreria.administrativo@gnp.com.mx</v>
          </cell>
          <cell r="AQ87" t="str">
            <v>-</v>
          </cell>
          <cell r="AR87" t="str">
            <v>-</v>
          </cell>
          <cell r="AS87" t="str">
            <v>-</v>
          </cell>
          <cell r="AT87" t="str">
            <v>-</v>
          </cell>
          <cell r="AU87" t="str">
            <v>-</v>
          </cell>
          <cell r="AV87" t="str">
            <v>-</v>
          </cell>
          <cell r="AW87" t="str">
            <v>-</v>
          </cell>
          <cell r="AX87" t="str">
            <v>-</v>
          </cell>
          <cell r="AY87" t="str">
            <v>No</v>
          </cell>
          <cell r="AZ87" t="str">
            <v>-</v>
          </cell>
          <cell r="BA87" t="str">
            <v>-</v>
          </cell>
          <cell r="BB87" t="str">
            <v>-</v>
          </cell>
          <cell r="BC87" t="str">
            <v>-</v>
          </cell>
          <cell r="BD87" t="str">
            <v>-</v>
          </cell>
          <cell r="BE87" t="str">
            <v>-</v>
          </cell>
          <cell r="BF87" t="str">
            <v>-</v>
          </cell>
          <cell r="BG87" t="str">
            <v>-</v>
          </cell>
          <cell r="BH87" t="str">
            <v>-</v>
          </cell>
          <cell r="BI87" t="str">
            <v>-</v>
          </cell>
          <cell r="BJ87" t="str">
            <v>Arrendado</v>
          </cell>
          <cell r="BK87">
            <v>6616</v>
          </cell>
          <cell r="BL87" t="str">
            <v xml:space="preserve">IZTACALCO MOTORS S.A. DE C.V. </v>
          </cell>
          <cell r="BO87">
            <v>63478.26</v>
          </cell>
          <cell r="BP87" t="str">
            <v>-</v>
          </cell>
          <cell r="BQ87" t="str">
            <v>-</v>
          </cell>
          <cell r="BR87" t="str">
            <v>-</v>
          </cell>
          <cell r="BS87" t="str">
            <v>-</v>
          </cell>
          <cell r="BT87" t="str">
            <v>-</v>
          </cell>
          <cell r="BU87" t="str">
            <v>-</v>
          </cell>
          <cell r="BV87" t="str">
            <v>-</v>
          </cell>
          <cell r="BW87" t="str">
            <v>-</v>
          </cell>
          <cell r="BX87" t="str">
            <v>-</v>
          </cell>
          <cell r="BY87" t="str">
            <v>-</v>
          </cell>
          <cell r="BZ87" t="str">
            <v>-</v>
          </cell>
          <cell r="CA87" t="str">
            <v>-</v>
          </cell>
          <cell r="CB87" t="str">
            <v>-</v>
          </cell>
          <cell r="CC87" t="str">
            <v>Jueves</v>
          </cell>
          <cell r="CD87" t="str">
            <v>771</v>
          </cell>
          <cell r="CE87" t="str">
            <v>1</v>
          </cell>
          <cell r="CF87" t="str">
            <v>Verde</v>
          </cell>
          <cell r="CG87" t="str">
            <v>4o Sábado</v>
          </cell>
          <cell r="CH87" t="str">
            <v>Abr y May</v>
          </cell>
          <cell r="CI87" t="str">
            <v>Oct y Nov</v>
          </cell>
          <cell r="CJ87" t="str">
            <v>-</v>
          </cell>
          <cell r="CK87">
            <v>92</v>
          </cell>
          <cell r="CL87" t="str">
            <v>101 - MAGNA</v>
          </cell>
          <cell r="CM87" t="str">
            <v>05043</v>
          </cell>
          <cell r="CP87" t="str">
            <v>-</v>
          </cell>
        </row>
        <row r="88">
          <cell r="A88" t="str">
            <v>05044</v>
          </cell>
          <cell r="B88" t="str">
            <v>900TSJ</v>
          </cell>
          <cell r="C88" t="str">
            <v>Distrito Federal</v>
          </cell>
          <cell r="D88" t="str">
            <v>No aplica</v>
          </cell>
          <cell r="E88" t="str">
            <v>Express</v>
          </cell>
          <cell r="F88" t="str">
            <v>Camioneta</v>
          </cell>
          <cell r="G88" t="str">
            <v>Chevrolet</v>
          </cell>
          <cell r="H88" t="str">
            <v>Express Pasajeros Van C/AA</v>
          </cell>
          <cell r="I88" t="str">
            <v>1GNFG15X651253155</v>
          </cell>
          <cell r="J88" t="str">
            <v>Hecho en Estados Unidos</v>
          </cell>
          <cell r="K88" t="str">
            <v>Magna</v>
          </cell>
          <cell r="L88">
            <v>6</v>
          </cell>
          <cell r="M88">
            <v>117</v>
          </cell>
          <cell r="N88">
            <v>2005</v>
          </cell>
          <cell r="O88" t="str">
            <v>Ciudad de México</v>
          </cell>
          <cell r="P88" t="str">
            <v>Ciudad de México</v>
          </cell>
          <cell r="Q88" t="str">
            <v>Zona Metropolitana</v>
          </cell>
          <cell r="R88" t="str">
            <v>Baja</v>
          </cell>
          <cell r="S88" t="str">
            <v>Devolución Valmex</v>
          </cell>
          <cell r="T88" t="str">
            <v>GNP</v>
          </cell>
          <cell r="U88" t="str">
            <v>Grupo Nacional Provincial, S.A.B.</v>
          </cell>
          <cell r="V88" t="str">
            <v>Pool Administrativo</v>
          </cell>
          <cell r="W88" t="str">
            <v>Pool Administrativo</v>
          </cell>
          <cell r="X88" t="str">
            <v>Plaza GNP</v>
          </cell>
          <cell r="Y88" t="str">
            <v>Pool</v>
          </cell>
          <cell r="Z88" t="str">
            <v>N32264</v>
          </cell>
          <cell r="AA88" t="str">
            <v>-</v>
          </cell>
          <cell r="AB88" t="str">
            <v>-</v>
          </cell>
          <cell r="AC88" t="str">
            <v>-</v>
          </cell>
          <cell r="AD88" t="str">
            <v>-</v>
          </cell>
          <cell r="AE88" t="str">
            <v>-</v>
          </cell>
          <cell r="AF88" t="str">
            <v>-</v>
          </cell>
          <cell r="AG88" t="str">
            <v>-</v>
          </cell>
          <cell r="AH88" t="str">
            <v>-</v>
          </cell>
          <cell r="AI88" t="str">
            <v>C6705</v>
          </cell>
          <cell r="AJ88" t="str">
            <v>Ramirez Granados Arturo</v>
          </cell>
          <cell r="AK88" t="str">
            <v>-</v>
          </cell>
          <cell r="AL88" t="str">
            <v>-</v>
          </cell>
          <cell r="AM88" t="str">
            <v>-</v>
          </cell>
          <cell r="AN88">
            <v>0</v>
          </cell>
          <cell r="AO88" t="str">
            <v>-</v>
          </cell>
          <cell r="AQ88">
            <v>5535005579</v>
          </cell>
          <cell r="AR88" t="str">
            <v>-</v>
          </cell>
          <cell r="AS88" t="str">
            <v>-</v>
          </cell>
          <cell r="AT88" t="str">
            <v>-</v>
          </cell>
          <cell r="AU88" t="str">
            <v>-</v>
          </cell>
          <cell r="AV88" t="str">
            <v>-</v>
          </cell>
          <cell r="AW88" t="str">
            <v>-</v>
          </cell>
          <cell r="AX88" t="str">
            <v>-</v>
          </cell>
          <cell r="AY88" t="str">
            <v>No</v>
          </cell>
          <cell r="AZ88" t="str">
            <v>-</v>
          </cell>
          <cell r="BA88" t="str">
            <v>-</v>
          </cell>
          <cell r="BB88" t="str">
            <v>-</v>
          </cell>
          <cell r="BC88" t="str">
            <v>-</v>
          </cell>
          <cell r="BD88" t="str">
            <v>-</v>
          </cell>
          <cell r="BE88" t="str">
            <v>-</v>
          </cell>
          <cell r="BF88" t="str">
            <v>-</v>
          </cell>
          <cell r="BG88" t="str">
            <v>-</v>
          </cell>
          <cell r="BH88" t="str">
            <v>-</v>
          </cell>
          <cell r="BI88" t="str">
            <v>-</v>
          </cell>
          <cell r="BJ88" t="str">
            <v>Arrendado</v>
          </cell>
          <cell r="BK88">
            <v>6638</v>
          </cell>
          <cell r="BL88" t="str">
            <v xml:space="preserve">IZTACALCO MOTORS S.A. DE C.V. </v>
          </cell>
          <cell r="BO88">
            <v>202226.96</v>
          </cell>
          <cell r="BP88" t="str">
            <v>-</v>
          </cell>
          <cell r="BQ88" t="str">
            <v>-</v>
          </cell>
          <cell r="BR88" t="str">
            <v>-</v>
          </cell>
          <cell r="BS88" t="str">
            <v>-</v>
          </cell>
          <cell r="BT88" t="str">
            <v>-</v>
          </cell>
          <cell r="BU88" t="str">
            <v>-</v>
          </cell>
          <cell r="BV88" t="str">
            <v>-</v>
          </cell>
          <cell r="BW88" t="str">
            <v>-</v>
          </cell>
          <cell r="BX88" t="str">
            <v>-</v>
          </cell>
          <cell r="BY88" t="str">
            <v>-</v>
          </cell>
          <cell r="BZ88" t="str">
            <v>-</v>
          </cell>
          <cell r="CA88" t="str">
            <v>-</v>
          </cell>
          <cell r="CB88" t="str">
            <v>-</v>
          </cell>
          <cell r="CC88" t="str">
            <v>Viernes</v>
          </cell>
          <cell r="CD88" t="str">
            <v>900</v>
          </cell>
          <cell r="CE88" t="str">
            <v>0</v>
          </cell>
          <cell r="CF88" t="str">
            <v>Azul</v>
          </cell>
          <cell r="CG88" t="str">
            <v>5o Sábado</v>
          </cell>
          <cell r="CH88" t="str">
            <v>May y Jun</v>
          </cell>
          <cell r="CI88" t="str">
            <v>Nov y Dic</v>
          </cell>
          <cell r="CJ88" t="str">
            <v>-</v>
          </cell>
          <cell r="CK88">
            <v>234</v>
          </cell>
          <cell r="CL88" t="str">
            <v>101 - MAGNA</v>
          </cell>
          <cell r="CM88" t="str">
            <v>05044</v>
          </cell>
          <cell r="CP88" t="str">
            <v>-</v>
          </cell>
        </row>
        <row r="89">
          <cell r="A89" t="str">
            <v>05045</v>
          </cell>
          <cell r="B89" t="str">
            <v>854UVU</v>
          </cell>
          <cell r="C89" t="str">
            <v>Distrito Federal</v>
          </cell>
          <cell r="D89" t="str">
            <v>No aplica</v>
          </cell>
          <cell r="E89" t="str">
            <v>Express</v>
          </cell>
          <cell r="F89" t="str">
            <v>Camioneta</v>
          </cell>
          <cell r="G89" t="str">
            <v>Chevrolet</v>
          </cell>
          <cell r="H89" t="str">
            <v>Express Pasajeros Van C/AA</v>
          </cell>
          <cell r="I89" t="str">
            <v>1GNFG15X651251163</v>
          </cell>
          <cell r="J89" t="str">
            <v>Hecho en Estados Unidos</v>
          </cell>
          <cell r="K89" t="str">
            <v>Magna</v>
          </cell>
          <cell r="L89">
            <v>6</v>
          </cell>
          <cell r="M89">
            <v>117</v>
          </cell>
          <cell r="N89">
            <v>2005</v>
          </cell>
          <cell r="O89" t="str">
            <v>Ciudad de México</v>
          </cell>
          <cell r="P89" t="str">
            <v>Ciudad de México</v>
          </cell>
          <cell r="Q89" t="str">
            <v>Zona Metropolitana</v>
          </cell>
          <cell r="R89" t="str">
            <v>Baja</v>
          </cell>
          <cell r="S89" t="str">
            <v>Devolución Valmex</v>
          </cell>
          <cell r="T89" t="str">
            <v>GNP</v>
          </cell>
          <cell r="U89" t="str">
            <v>Grupo Nacional Provincial, S.A.B.</v>
          </cell>
          <cell r="V89" t="str">
            <v>Pool Administrativo</v>
          </cell>
          <cell r="W89" t="str">
            <v>Pool Administrativo</v>
          </cell>
          <cell r="X89" t="str">
            <v>Plaza GNP</v>
          </cell>
          <cell r="Y89" t="str">
            <v>Pool</v>
          </cell>
          <cell r="Z89" t="str">
            <v>-</v>
          </cell>
          <cell r="AA89" t="str">
            <v>-</v>
          </cell>
          <cell r="AB89" t="str">
            <v>-</v>
          </cell>
          <cell r="AC89" t="str">
            <v>-</v>
          </cell>
          <cell r="AD89" t="str">
            <v>-</v>
          </cell>
          <cell r="AE89" t="str">
            <v>-</v>
          </cell>
          <cell r="AF89" t="str">
            <v>-</v>
          </cell>
          <cell r="AG89" t="str">
            <v>-</v>
          </cell>
          <cell r="AH89" t="str">
            <v>-</v>
          </cell>
          <cell r="AI89" t="str">
            <v>C6705</v>
          </cell>
          <cell r="AJ89" t="str">
            <v>Ramirez Granados Arturo</v>
          </cell>
          <cell r="AK89" t="str">
            <v>-</v>
          </cell>
          <cell r="AL89" t="str">
            <v>-</v>
          </cell>
          <cell r="AM89" t="str">
            <v>-</v>
          </cell>
          <cell r="AN89">
            <v>0</v>
          </cell>
          <cell r="AO89" t="str">
            <v>-</v>
          </cell>
          <cell r="AQ89" t="str">
            <v>-</v>
          </cell>
          <cell r="AR89" t="str">
            <v>-</v>
          </cell>
          <cell r="AS89" t="str">
            <v>-</v>
          </cell>
          <cell r="AT89" t="str">
            <v>-</v>
          </cell>
          <cell r="AU89" t="str">
            <v>-</v>
          </cell>
          <cell r="AV89" t="str">
            <v>-</v>
          </cell>
          <cell r="AW89" t="str">
            <v>-</v>
          </cell>
          <cell r="AX89" t="str">
            <v>-</v>
          </cell>
          <cell r="AY89" t="str">
            <v>No</v>
          </cell>
          <cell r="AZ89" t="str">
            <v>-</v>
          </cell>
          <cell r="BA89" t="str">
            <v>-</v>
          </cell>
          <cell r="BB89" t="str">
            <v>-</v>
          </cell>
          <cell r="BC89" t="str">
            <v>-</v>
          </cell>
          <cell r="BD89" t="str">
            <v>-</v>
          </cell>
          <cell r="BE89" t="str">
            <v>-</v>
          </cell>
          <cell r="BF89" t="str">
            <v>-</v>
          </cell>
          <cell r="BG89" t="str">
            <v>-</v>
          </cell>
          <cell r="BH89" t="str">
            <v>-</v>
          </cell>
          <cell r="BI89" t="str">
            <v>-</v>
          </cell>
          <cell r="BJ89" t="str">
            <v>Arrendado</v>
          </cell>
          <cell r="BK89">
            <v>6565</v>
          </cell>
          <cell r="BL89" t="str">
            <v xml:space="preserve">IZTACALCO MOTORS S.A. DE C.V. </v>
          </cell>
          <cell r="BO89">
            <v>202226.96</v>
          </cell>
          <cell r="BP89" t="str">
            <v>-</v>
          </cell>
          <cell r="BQ89" t="str">
            <v>-</v>
          </cell>
          <cell r="BR89" t="str">
            <v>-</v>
          </cell>
          <cell r="BS89" t="str">
            <v>-</v>
          </cell>
          <cell r="BT89" t="str">
            <v>-</v>
          </cell>
          <cell r="BU89" t="str">
            <v>-</v>
          </cell>
          <cell r="BV89" t="str">
            <v>-</v>
          </cell>
          <cell r="BW89" t="str">
            <v>-</v>
          </cell>
          <cell r="BX89" t="str">
            <v>-</v>
          </cell>
          <cell r="BY89" t="str">
            <v>-</v>
          </cell>
          <cell r="BZ89" t="str">
            <v>-</v>
          </cell>
          <cell r="CA89" t="str">
            <v>-</v>
          </cell>
          <cell r="CB89" t="str">
            <v>-</v>
          </cell>
          <cell r="CC89" t="str">
            <v>Miércoles</v>
          </cell>
          <cell r="CD89" t="str">
            <v>854</v>
          </cell>
          <cell r="CE89" t="str">
            <v>4</v>
          </cell>
          <cell r="CF89" t="str">
            <v>Rojo</v>
          </cell>
          <cell r="CG89" t="str">
            <v>3er Sábado</v>
          </cell>
          <cell r="CH89" t="str">
            <v>Mzo y Abr</v>
          </cell>
          <cell r="CI89" t="str">
            <v>Sep y Oct</v>
          </cell>
          <cell r="CJ89" t="str">
            <v>-</v>
          </cell>
          <cell r="CK89">
            <v>234</v>
          </cell>
          <cell r="CL89" t="str">
            <v>101 - MAGNA</v>
          </cell>
          <cell r="CM89" t="str">
            <v>05045</v>
          </cell>
          <cell r="CP89" t="str">
            <v>-</v>
          </cell>
        </row>
        <row r="90">
          <cell r="A90" t="str">
            <v>05047</v>
          </cell>
          <cell r="B90" t="str">
            <v>878UYU</v>
          </cell>
          <cell r="C90" t="str">
            <v>Distrito Federal</v>
          </cell>
          <cell r="D90" t="str">
            <v>No aplica</v>
          </cell>
          <cell r="E90" t="str">
            <v>Chevy</v>
          </cell>
          <cell r="F90" t="str">
            <v>Automóvil</v>
          </cell>
          <cell r="G90" t="str">
            <v>Chevrolet</v>
          </cell>
          <cell r="H90" t="str">
            <v>Chevy C2 S/AA 3 Puertas</v>
          </cell>
          <cell r="I90" t="str">
            <v>3G1SF21X65S224154</v>
          </cell>
          <cell r="J90" t="str">
            <v>Hecho en México</v>
          </cell>
          <cell r="K90" t="str">
            <v>Magna</v>
          </cell>
          <cell r="L90">
            <v>4</v>
          </cell>
          <cell r="M90">
            <v>46</v>
          </cell>
          <cell r="N90">
            <v>2005</v>
          </cell>
          <cell r="O90" t="str">
            <v>Ciudad de México</v>
          </cell>
          <cell r="P90" t="str">
            <v>Ciudad de México</v>
          </cell>
          <cell r="Q90" t="str">
            <v>Zona Metropolitana</v>
          </cell>
          <cell r="R90" t="str">
            <v>Baja</v>
          </cell>
          <cell r="S90" t="str">
            <v>Devolución Valmex</v>
          </cell>
          <cell r="T90" t="str">
            <v>GNP</v>
          </cell>
          <cell r="U90" t="str">
            <v>Grupo Nacional Provincial, S.A.B.</v>
          </cell>
          <cell r="V90" t="str">
            <v>Pool Administrativo</v>
          </cell>
          <cell r="W90" t="str">
            <v>Pool Administrativo</v>
          </cell>
          <cell r="X90" t="str">
            <v>Plaza GNP</v>
          </cell>
          <cell r="Y90" t="str">
            <v>Pool</v>
          </cell>
          <cell r="Z90" t="str">
            <v>N38132</v>
          </cell>
          <cell r="AA90" t="str">
            <v>-</v>
          </cell>
          <cell r="AB90" t="str">
            <v>-</v>
          </cell>
          <cell r="AC90" t="str">
            <v>-</v>
          </cell>
          <cell r="AD90" t="str">
            <v>-</v>
          </cell>
          <cell r="AE90" t="str">
            <v>-</v>
          </cell>
          <cell r="AF90" t="str">
            <v>-</v>
          </cell>
          <cell r="AG90" t="str">
            <v>-</v>
          </cell>
          <cell r="AH90" t="str">
            <v>-</v>
          </cell>
          <cell r="AI90" t="str">
            <v>C6705</v>
          </cell>
          <cell r="AJ90" t="str">
            <v>Ramirez Granados Arturo</v>
          </cell>
          <cell r="AK90" t="str">
            <v>-</v>
          </cell>
          <cell r="AL90" t="str">
            <v>-</v>
          </cell>
          <cell r="AM90" t="str">
            <v>-</v>
          </cell>
          <cell r="AN90">
            <v>0</v>
          </cell>
          <cell r="AO90" t="str">
            <v>-</v>
          </cell>
          <cell r="AQ90">
            <v>5545001393</v>
          </cell>
          <cell r="AR90" t="str">
            <v>-</v>
          </cell>
          <cell r="AS90" t="str">
            <v>-</v>
          </cell>
          <cell r="AT90" t="str">
            <v>-</v>
          </cell>
          <cell r="AU90" t="str">
            <v>-</v>
          </cell>
          <cell r="AV90" t="str">
            <v>-</v>
          </cell>
          <cell r="AW90" t="str">
            <v>-</v>
          </cell>
          <cell r="AX90" t="str">
            <v>-</v>
          </cell>
          <cell r="AY90" t="str">
            <v>No</v>
          </cell>
          <cell r="AZ90" t="str">
            <v>-</v>
          </cell>
          <cell r="BA90" t="str">
            <v>-</v>
          </cell>
          <cell r="BB90" t="str">
            <v>-</v>
          </cell>
          <cell r="BC90" t="str">
            <v>-</v>
          </cell>
          <cell r="BD90" t="str">
            <v>-</v>
          </cell>
          <cell r="BE90" t="str">
            <v>-</v>
          </cell>
          <cell r="BF90" t="str">
            <v>-</v>
          </cell>
          <cell r="BG90" t="str">
            <v>-</v>
          </cell>
          <cell r="BH90" t="str">
            <v>-</v>
          </cell>
          <cell r="BI90" t="str">
            <v>-</v>
          </cell>
          <cell r="BJ90" t="str">
            <v>Arrendado</v>
          </cell>
          <cell r="BK90" t="str">
            <v>N/T</v>
          </cell>
          <cell r="BL90" t="str">
            <v>N/T</v>
          </cell>
          <cell r="BO90">
            <v>63478.26</v>
          </cell>
          <cell r="BP90" t="str">
            <v>-</v>
          </cell>
          <cell r="BQ90" t="str">
            <v>-</v>
          </cell>
          <cell r="BR90" t="str">
            <v>-</v>
          </cell>
          <cell r="BS90" t="str">
            <v>-</v>
          </cell>
          <cell r="BT90" t="str">
            <v>-</v>
          </cell>
          <cell r="BU90" t="str">
            <v>-</v>
          </cell>
          <cell r="BV90" t="str">
            <v>-</v>
          </cell>
          <cell r="BW90" t="str">
            <v>-</v>
          </cell>
          <cell r="BX90" t="str">
            <v>-</v>
          </cell>
          <cell r="BY90" t="str">
            <v>-</v>
          </cell>
          <cell r="BZ90" t="str">
            <v>-</v>
          </cell>
          <cell r="CA90" t="str">
            <v>-</v>
          </cell>
          <cell r="CB90" t="str">
            <v>-</v>
          </cell>
          <cell r="CC90" t="str">
            <v>Martes</v>
          </cell>
          <cell r="CD90" t="str">
            <v>878</v>
          </cell>
          <cell r="CE90" t="str">
            <v>8</v>
          </cell>
          <cell r="CF90" t="str">
            <v>Rosa</v>
          </cell>
          <cell r="CG90" t="str">
            <v>2o Sábado</v>
          </cell>
          <cell r="CH90" t="str">
            <v>Feb y Mzo</v>
          </cell>
          <cell r="CI90" t="str">
            <v>Ago y Sep</v>
          </cell>
          <cell r="CJ90" t="str">
            <v>-</v>
          </cell>
          <cell r="CK90">
            <v>92</v>
          </cell>
          <cell r="CL90" t="str">
            <v>101 - MAGNA</v>
          </cell>
          <cell r="CM90" t="str">
            <v>05047</v>
          </cell>
          <cell r="CP90" t="str">
            <v>-</v>
          </cell>
        </row>
        <row r="91">
          <cell r="A91" t="str">
            <v>05048</v>
          </cell>
          <cell r="B91" t="str">
            <v>535UYU</v>
          </cell>
          <cell r="C91" t="str">
            <v>Distrito Federal</v>
          </cell>
          <cell r="D91" t="str">
            <v>No aplica</v>
          </cell>
          <cell r="E91" t="str">
            <v>Express</v>
          </cell>
          <cell r="F91" t="str">
            <v>Camioneta</v>
          </cell>
          <cell r="G91" t="str">
            <v>Chevrolet</v>
          </cell>
          <cell r="H91" t="str">
            <v>Express Cargo Van 1500</v>
          </cell>
          <cell r="I91" t="str">
            <v>1GCFG15X551226456</v>
          </cell>
          <cell r="J91" t="str">
            <v>Hecho en Estados Unidos</v>
          </cell>
          <cell r="K91" t="str">
            <v>Magna</v>
          </cell>
          <cell r="L91">
            <v>6</v>
          </cell>
          <cell r="M91">
            <v>117</v>
          </cell>
          <cell r="N91">
            <v>2005</v>
          </cell>
          <cell r="O91" t="str">
            <v>Mexicali</v>
          </cell>
          <cell r="P91" t="str">
            <v>Baja California Norte</v>
          </cell>
          <cell r="Q91" t="str">
            <v>Noroeste</v>
          </cell>
          <cell r="R91" t="str">
            <v>Baja</v>
          </cell>
          <cell r="S91" t="str">
            <v>Devolución Valmex</v>
          </cell>
          <cell r="T91" t="str">
            <v>GNP</v>
          </cell>
          <cell r="U91" t="str">
            <v>Grupo Nacional Provincial, S.A.B.</v>
          </cell>
          <cell r="V91" t="str">
            <v>Pool Administrativo</v>
          </cell>
          <cell r="W91" t="str">
            <v>Pool Administrativo</v>
          </cell>
          <cell r="X91" t="str">
            <v>Oficina Regional</v>
          </cell>
          <cell r="Y91" t="str">
            <v>Pool</v>
          </cell>
          <cell r="Z91" t="str">
            <v>N89379</v>
          </cell>
          <cell r="AA91" t="str">
            <v>Barragán Contreras Cesar Gerardo</v>
          </cell>
          <cell r="AB91" t="str">
            <v>Grupo Nacional Provincial, S.A.B.</v>
          </cell>
          <cell r="AC91" t="str">
            <v>BACC8109095Z9</v>
          </cell>
          <cell r="AD91" t="str">
            <v>Jefe de departamento</v>
          </cell>
          <cell r="AE91" t="str">
            <v>Jefe de Departamento A</v>
          </cell>
          <cell r="AF91" t="str">
            <v>Unidad Staff</v>
          </cell>
          <cell r="AG91" t="str">
            <v>Dirección Recursos Humanos y Servicios Administrativos</v>
          </cell>
          <cell r="AH91" t="str">
            <v>Subdir. Inmuebles</v>
          </cell>
          <cell r="AI91" t="str">
            <v>C6108</v>
          </cell>
          <cell r="AJ91" t="str">
            <v>Lomeli Aguayo Victor Javier</v>
          </cell>
          <cell r="AK91" t="str">
            <v>Mexicali</v>
          </cell>
          <cell r="AL91" t="str">
            <v>Mexicalí</v>
          </cell>
          <cell r="AM91">
            <v>7360</v>
          </cell>
          <cell r="AN91" t="str">
            <v>gerardo.barragan@gnp.com.mx</v>
          </cell>
          <cell r="AO91" t="str">
            <v>gerardo.barragan@gnp.com.mx</v>
          </cell>
          <cell r="AQ91" t="str">
            <v>-</v>
          </cell>
          <cell r="AR91" t="str">
            <v>-</v>
          </cell>
          <cell r="AS91" t="str">
            <v>-</v>
          </cell>
          <cell r="AT91" t="str">
            <v>-</v>
          </cell>
          <cell r="AU91" t="str">
            <v>-</v>
          </cell>
          <cell r="AV91" t="str">
            <v>-</v>
          </cell>
          <cell r="AW91" t="str">
            <v>-</v>
          </cell>
          <cell r="AX91" t="str">
            <v>-</v>
          </cell>
          <cell r="AY91" t="str">
            <v>No</v>
          </cell>
          <cell r="AZ91" t="str">
            <v>-</v>
          </cell>
          <cell r="BA91" t="str">
            <v>-</v>
          </cell>
          <cell r="BB91" t="str">
            <v>-</v>
          </cell>
          <cell r="BC91" t="str">
            <v>-</v>
          </cell>
          <cell r="BD91" t="str">
            <v>-</v>
          </cell>
          <cell r="BE91" t="str">
            <v>-</v>
          </cell>
          <cell r="BF91" t="str">
            <v>-</v>
          </cell>
          <cell r="BG91" t="str">
            <v>-</v>
          </cell>
          <cell r="BH91" t="str">
            <v>-</v>
          </cell>
          <cell r="BI91" t="str">
            <v>-</v>
          </cell>
          <cell r="BJ91" t="str">
            <v>Arrendado</v>
          </cell>
          <cell r="BK91">
            <v>6870</v>
          </cell>
          <cell r="BL91" t="str">
            <v xml:space="preserve">IZTACALCO MOTORS S.A. DE C.V. </v>
          </cell>
          <cell r="BO91">
            <v>167107.82999999999</v>
          </cell>
          <cell r="BP91" t="str">
            <v>-</v>
          </cell>
          <cell r="BQ91" t="str">
            <v>-</v>
          </cell>
          <cell r="BR91" t="str">
            <v>-</v>
          </cell>
          <cell r="BS91" t="str">
            <v>-</v>
          </cell>
          <cell r="BT91" t="str">
            <v>-</v>
          </cell>
          <cell r="BU91" t="str">
            <v>-</v>
          </cell>
          <cell r="BV91" t="str">
            <v>-</v>
          </cell>
          <cell r="BW91" t="str">
            <v>-</v>
          </cell>
          <cell r="BX91" t="str">
            <v>-</v>
          </cell>
          <cell r="BY91" t="str">
            <v>-</v>
          </cell>
          <cell r="BZ91" t="str">
            <v>-</v>
          </cell>
          <cell r="CA91" t="str">
            <v>-</v>
          </cell>
          <cell r="CB91" t="str">
            <v>-</v>
          </cell>
          <cell r="CC91" t="str">
            <v>Lunes</v>
          </cell>
          <cell r="CD91" t="str">
            <v>535</v>
          </cell>
          <cell r="CE91" t="str">
            <v>5</v>
          </cell>
          <cell r="CF91" t="str">
            <v>Amarillo</v>
          </cell>
          <cell r="CG91" t="str">
            <v>1er Sábado</v>
          </cell>
          <cell r="CH91" t="str">
            <v>Ene y Feb</v>
          </cell>
          <cell r="CI91" t="str">
            <v>Jul y Ago</v>
          </cell>
          <cell r="CJ91" t="str">
            <v>-</v>
          </cell>
          <cell r="CK91">
            <v>234</v>
          </cell>
          <cell r="CL91" t="str">
            <v>101 - MAGNA</v>
          </cell>
          <cell r="CM91" t="str">
            <v>05048</v>
          </cell>
          <cell r="CP91" t="str">
            <v>-</v>
          </cell>
        </row>
        <row r="92">
          <cell r="A92" t="str">
            <v>05049</v>
          </cell>
          <cell r="B92" t="str">
            <v>SCV1265</v>
          </cell>
          <cell r="C92" t="str">
            <v>Nuevo León</v>
          </cell>
          <cell r="D92" t="str">
            <v>No aplica</v>
          </cell>
          <cell r="E92" t="str">
            <v>Chevy</v>
          </cell>
          <cell r="F92" t="str">
            <v>Automóvil</v>
          </cell>
          <cell r="G92" t="str">
            <v>Chevrolet</v>
          </cell>
          <cell r="H92" t="str">
            <v>Chevy C2 C/AA 5 Puertas</v>
          </cell>
          <cell r="I92" t="str">
            <v>3G1SF61X16S104948</v>
          </cell>
          <cell r="J92" t="str">
            <v>6S104948</v>
          </cell>
          <cell r="K92" t="str">
            <v>Magna</v>
          </cell>
          <cell r="L92">
            <v>4</v>
          </cell>
          <cell r="M92">
            <v>46</v>
          </cell>
          <cell r="N92">
            <v>2006</v>
          </cell>
          <cell r="O92" t="str">
            <v>Monterrey</v>
          </cell>
          <cell r="P92" t="str">
            <v>Nuevo León</v>
          </cell>
          <cell r="Q92" t="str">
            <v>Noreste</v>
          </cell>
          <cell r="R92" t="str">
            <v>Baja</v>
          </cell>
          <cell r="S92" t="str">
            <v>Devolución Valmex</v>
          </cell>
          <cell r="T92" t="str">
            <v>GNP</v>
          </cell>
          <cell r="U92" t="str">
            <v>Grupo Nacional Provincial, S.A.B.</v>
          </cell>
          <cell r="V92" t="str">
            <v>Asesor de Servicio</v>
          </cell>
          <cell r="W92" t="str">
            <v>-</v>
          </cell>
          <cell r="X92" t="str">
            <v>-</v>
          </cell>
          <cell r="Y92" t="str">
            <v>Asignado</v>
          </cell>
          <cell r="Z92" t="str">
            <v>-</v>
          </cell>
          <cell r="AA92" t="str">
            <v>-</v>
          </cell>
          <cell r="AB92" t="str">
            <v>-</v>
          </cell>
          <cell r="AC92" t="str">
            <v>-</v>
          </cell>
          <cell r="AD92" t="str">
            <v>-</v>
          </cell>
          <cell r="AE92" t="str">
            <v>-</v>
          </cell>
          <cell r="AF92" t="str">
            <v>-</v>
          </cell>
          <cell r="AG92" t="str">
            <v>-</v>
          </cell>
          <cell r="AH92" t="str">
            <v>-</v>
          </cell>
          <cell r="AI92" t="str">
            <v>C6705</v>
          </cell>
          <cell r="AJ92" t="str">
            <v>Ramirez Granados Arturo</v>
          </cell>
          <cell r="AK92" t="str">
            <v>-</v>
          </cell>
          <cell r="AL92" t="str">
            <v>-</v>
          </cell>
          <cell r="AM92" t="str">
            <v>-</v>
          </cell>
          <cell r="AN92">
            <v>0</v>
          </cell>
          <cell r="AO92" t="str">
            <v>-</v>
          </cell>
          <cell r="AQ92" t="str">
            <v>-</v>
          </cell>
          <cell r="AR92" t="str">
            <v>-</v>
          </cell>
          <cell r="AS92" t="str">
            <v>-</v>
          </cell>
          <cell r="AT92" t="str">
            <v>-</v>
          </cell>
          <cell r="AU92" t="str">
            <v>-</v>
          </cell>
          <cell r="AV92" t="str">
            <v>-</v>
          </cell>
          <cell r="AW92" t="str">
            <v>-</v>
          </cell>
          <cell r="AX92" t="str">
            <v>-</v>
          </cell>
          <cell r="AY92" t="str">
            <v>No</v>
          </cell>
          <cell r="AZ92" t="str">
            <v>-</v>
          </cell>
          <cell r="BA92" t="str">
            <v>-</v>
          </cell>
          <cell r="BB92" t="str">
            <v>-</v>
          </cell>
          <cell r="BC92" t="str">
            <v>-</v>
          </cell>
          <cell r="BD92" t="str">
            <v>-</v>
          </cell>
          <cell r="BE92" t="str">
            <v>-</v>
          </cell>
          <cell r="BF92" t="str">
            <v>-</v>
          </cell>
          <cell r="BG92" t="str">
            <v>-</v>
          </cell>
          <cell r="BH92" t="str">
            <v>-</v>
          </cell>
          <cell r="BI92" t="str">
            <v>-</v>
          </cell>
          <cell r="BJ92" t="str">
            <v>Arrendado</v>
          </cell>
          <cell r="BK92">
            <v>1989</v>
          </cell>
          <cell r="BL92" t="str">
            <v>ANGAR AZCAPOTZALCO S.A. DE C.V.</v>
          </cell>
          <cell r="BO92">
            <v>73770.429999999993</v>
          </cell>
          <cell r="BP92" t="str">
            <v>-</v>
          </cell>
          <cell r="BQ92" t="str">
            <v>-</v>
          </cell>
          <cell r="BR92" t="str">
            <v>-</v>
          </cell>
          <cell r="BS92" t="str">
            <v>-</v>
          </cell>
          <cell r="BT92" t="str">
            <v>-</v>
          </cell>
          <cell r="BU92" t="str">
            <v>-</v>
          </cell>
          <cell r="BV92" t="str">
            <v>-</v>
          </cell>
          <cell r="BW92" t="str">
            <v>-</v>
          </cell>
          <cell r="BX92" t="str">
            <v>-</v>
          </cell>
          <cell r="BY92" t="str">
            <v>-</v>
          </cell>
          <cell r="BZ92" t="str">
            <v>-</v>
          </cell>
          <cell r="CA92" t="str">
            <v>-</v>
          </cell>
          <cell r="CB92" t="str">
            <v>-</v>
          </cell>
          <cell r="CC92" t="str">
            <v>Lunes</v>
          </cell>
          <cell r="CD92" t="str">
            <v>1265</v>
          </cell>
          <cell r="CE92" t="str">
            <v>5</v>
          </cell>
          <cell r="CF92" t="str">
            <v>Amarillo</v>
          </cell>
          <cell r="CG92" t="str">
            <v>1er Sábado</v>
          </cell>
          <cell r="CH92" t="str">
            <v>Ene y Feb</v>
          </cell>
          <cell r="CI92" t="str">
            <v>Jul y Ago</v>
          </cell>
          <cell r="CJ92" t="str">
            <v>-</v>
          </cell>
          <cell r="CK92">
            <v>92</v>
          </cell>
          <cell r="CL92" t="str">
            <v>101 - MAGNA</v>
          </cell>
          <cell r="CM92" t="str">
            <v>05049</v>
          </cell>
          <cell r="CP92" t="str">
            <v>-</v>
          </cell>
        </row>
        <row r="93">
          <cell r="A93" t="str">
            <v>05051</v>
          </cell>
          <cell r="B93" t="str">
            <v>895TSG</v>
          </cell>
          <cell r="C93" t="str">
            <v>Distrito Federal</v>
          </cell>
          <cell r="D93" t="str">
            <v>No aplica</v>
          </cell>
          <cell r="E93" t="str">
            <v>Chevy</v>
          </cell>
          <cell r="F93" t="str">
            <v>Automóvil</v>
          </cell>
          <cell r="G93" t="str">
            <v>Chevrolet</v>
          </cell>
          <cell r="H93" t="str">
            <v>Chevy C2 S/AA 3 Puertas</v>
          </cell>
          <cell r="I93" t="str">
            <v>3G1SF21X76S105868</v>
          </cell>
          <cell r="J93" t="str">
            <v>6S105868</v>
          </cell>
          <cell r="K93" t="str">
            <v>Magna</v>
          </cell>
          <cell r="L93">
            <v>4</v>
          </cell>
          <cell r="M93">
            <v>46</v>
          </cell>
          <cell r="N93">
            <v>2006</v>
          </cell>
          <cell r="O93" t="str">
            <v>Ciudad de México</v>
          </cell>
          <cell r="P93" t="str">
            <v>Ciudad de México</v>
          </cell>
          <cell r="Q93" t="str">
            <v>Zona Metropolitana</v>
          </cell>
          <cell r="R93" t="str">
            <v>Baja</v>
          </cell>
          <cell r="S93" t="str">
            <v>Devolución Valmex</v>
          </cell>
          <cell r="T93" t="str">
            <v>GNP</v>
          </cell>
          <cell r="U93" t="str">
            <v>Grupo Nacional Provincial, S.A.B.</v>
          </cell>
          <cell r="V93" t="str">
            <v>Ejecutivo de Cuenta</v>
          </cell>
          <cell r="W93" t="str">
            <v>Pool Semiasignado</v>
          </cell>
          <cell r="X93" t="str">
            <v>Plaza GNP</v>
          </cell>
          <cell r="Y93" t="str">
            <v>Pool</v>
          </cell>
          <cell r="Z93" t="str">
            <v>N88434</v>
          </cell>
          <cell r="AA93" t="str">
            <v>Ortiz Gledhill Mario Eric</v>
          </cell>
          <cell r="AB93" t="str">
            <v>Grupo Nacional Provincial, S.A.B.</v>
          </cell>
          <cell r="AC93" t="str">
            <v>OIGM811109VB4</v>
          </cell>
          <cell r="AD93" t="str">
            <v>Gerente</v>
          </cell>
          <cell r="AE93" t="str">
            <v>Gerencia BMX y Coordinación de Siniestros</v>
          </cell>
          <cell r="AF93" t="str">
            <v>Unidad Operativa</v>
          </cell>
          <cell r="AG93" t="str">
            <v>Dirección Servicio y Operaciones</v>
          </cell>
          <cell r="AH93" t="str">
            <v>Subdir. Banca Seguros</v>
          </cell>
          <cell r="AI93" t="str">
            <v>C7015</v>
          </cell>
          <cell r="AJ93" t="str">
            <v>Ortiz Gledhill Mario Eric</v>
          </cell>
          <cell r="AK93" t="str">
            <v>Sur P2 C-4</v>
          </cell>
          <cell r="AL93" t="str">
            <v>Plaza GNP</v>
          </cell>
          <cell r="AM93">
            <v>4654</v>
          </cell>
          <cell r="AN93" t="str">
            <v>mario.ortizgledhill@gnp.com.mx</v>
          </cell>
          <cell r="AO93" t="str">
            <v>mario.ortizgledhill@gnp.com.mx</v>
          </cell>
          <cell r="AQ93" t="str">
            <v>-</v>
          </cell>
          <cell r="AR93" t="str">
            <v>-</v>
          </cell>
          <cell r="AS93" t="str">
            <v>-</v>
          </cell>
          <cell r="AT93" t="str">
            <v>-</v>
          </cell>
          <cell r="AU93" t="str">
            <v>-</v>
          </cell>
          <cell r="AV93" t="str">
            <v>-</v>
          </cell>
          <cell r="AW93" t="str">
            <v>-</v>
          </cell>
          <cell r="AX93" t="str">
            <v>-</v>
          </cell>
          <cell r="AY93" t="str">
            <v>No</v>
          </cell>
          <cell r="AZ93" t="str">
            <v>-</v>
          </cell>
          <cell r="BA93" t="str">
            <v>-</v>
          </cell>
          <cell r="BB93" t="str">
            <v>-</v>
          </cell>
          <cell r="BC93" t="str">
            <v>-</v>
          </cell>
          <cell r="BD93" t="str">
            <v>-</v>
          </cell>
          <cell r="BE93" t="str">
            <v>-</v>
          </cell>
          <cell r="BF93" t="str">
            <v>-</v>
          </cell>
          <cell r="BG93" t="str">
            <v>-</v>
          </cell>
          <cell r="BH93" t="str">
            <v>-</v>
          </cell>
          <cell r="BI93" t="str">
            <v>-</v>
          </cell>
          <cell r="BJ93" t="str">
            <v>Arrendado</v>
          </cell>
          <cell r="BK93" t="str">
            <v>N/T</v>
          </cell>
          <cell r="BL93" t="str">
            <v>ANGAR AZCAPOTZALCO S.A. DE C.V.</v>
          </cell>
          <cell r="BO93">
            <v>64000</v>
          </cell>
          <cell r="BP93" t="str">
            <v>-</v>
          </cell>
          <cell r="BQ93" t="str">
            <v>-</v>
          </cell>
          <cell r="BR93" t="str">
            <v>-</v>
          </cell>
          <cell r="BS93" t="str">
            <v>-</v>
          </cell>
          <cell r="BT93" t="str">
            <v>-</v>
          </cell>
          <cell r="BU93" t="str">
            <v>-</v>
          </cell>
          <cell r="BV93" t="str">
            <v>-</v>
          </cell>
          <cell r="BW93" t="str">
            <v>-</v>
          </cell>
          <cell r="BX93" t="str">
            <v>-</v>
          </cell>
          <cell r="BY93" t="str">
            <v>-</v>
          </cell>
          <cell r="BZ93" t="str">
            <v>-</v>
          </cell>
          <cell r="CA93" t="str">
            <v>-</v>
          </cell>
          <cell r="CB93" t="str">
            <v>-</v>
          </cell>
          <cell r="CC93" t="str">
            <v>Lunes</v>
          </cell>
          <cell r="CD93" t="str">
            <v>895</v>
          </cell>
          <cell r="CE93" t="str">
            <v>5</v>
          </cell>
          <cell r="CF93" t="str">
            <v>Amarillo</v>
          </cell>
          <cell r="CG93" t="str">
            <v>1er Sábado</v>
          </cell>
          <cell r="CH93" t="str">
            <v>Ene y Feb</v>
          </cell>
          <cell r="CI93" t="str">
            <v>Jul y Ago</v>
          </cell>
          <cell r="CJ93" t="str">
            <v>-</v>
          </cell>
          <cell r="CK93">
            <v>92</v>
          </cell>
          <cell r="CL93" t="str">
            <v>101 - MAGNA</v>
          </cell>
          <cell r="CM93" t="str">
            <v>05051</v>
          </cell>
          <cell r="CP93" t="str">
            <v>-</v>
          </cell>
        </row>
        <row r="94">
          <cell r="A94" t="str">
            <v>05052</v>
          </cell>
          <cell r="B94" t="str">
            <v>JED1400</v>
          </cell>
          <cell r="C94" t="str">
            <v>Jalisco</v>
          </cell>
          <cell r="D94" t="str">
            <v>No aplica</v>
          </cell>
          <cell r="E94" t="str">
            <v>Chevy</v>
          </cell>
          <cell r="F94" t="str">
            <v>Automóvil</v>
          </cell>
          <cell r="G94" t="str">
            <v>Chevrolet</v>
          </cell>
          <cell r="H94" t="str">
            <v>Chevy C2 C/AA 5 Puertas</v>
          </cell>
          <cell r="I94" t="str">
            <v>3G1SF61X36S100125</v>
          </cell>
          <cell r="J94" t="str">
            <v>6S100125</v>
          </cell>
          <cell r="K94" t="str">
            <v>Magna</v>
          </cell>
          <cell r="L94">
            <v>4</v>
          </cell>
          <cell r="M94">
            <v>46</v>
          </cell>
          <cell r="N94">
            <v>2006</v>
          </cell>
          <cell r="O94" t="str">
            <v>Guadalajara</v>
          </cell>
          <cell r="P94" t="str">
            <v>Jalisco</v>
          </cell>
          <cell r="Q94" t="str">
            <v>Occidente</v>
          </cell>
          <cell r="R94" t="str">
            <v>Baja</v>
          </cell>
          <cell r="S94" t="str">
            <v>Devolución Valmex</v>
          </cell>
          <cell r="T94" t="str">
            <v>GNP</v>
          </cell>
          <cell r="U94" t="str">
            <v>Grupo Nacional Provincial, S.A.B.</v>
          </cell>
          <cell r="V94" t="str">
            <v>Asesor de Servicio</v>
          </cell>
          <cell r="W94" t="str">
            <v>-</v>
          </cell>
          <cell r="X94" t="str">
            <v>-</v>
          </cell>
          <cell r="Y94" t="str">
            <v>Asignado</v>
          </cell>
          <cell r="Z94" t="str">
            <v>-</v>
          </cell>
          <cell r="AA94" t="str">
            <v>-</v>
          </cell>
          <cell r="AB94" t="str">
            <v>-</v>
          </cell>
          <cell r="AC94" t="str">
            <v>-</v>
          </cell>
          <cell r="AD94" t="str">
            <v>-</v>
          </cell>
          <cell r="AE94" t="str">
            <v>-</v>
          </cell>
          <cell r="AF94" t="str">
            <v>-</v>
          </cell>
          <cell r="AG94" t="str">
            <v>-</v>
          </cell>
          <cell r="AH94" t="str">
            <v>-</v>
          </cell>
          <cell r="AI94" t="str">
            <v>C6705</v>
          </cell>
          <cell r="AJ94" t="str">
            <v>Ramirez Granados Arturo</v>
          </cell>
          <cell r="AK94" t="str">
            <v>-</v>
          </cell>
          <cell r="AL94" t="str">
            <v>-</v>
          </cell>
          <cell r="AM94" t="str">
            <v>-</v>
          </cell>
          <cell r="AN94">
            <v>0</v>
          </cell>
          <cell r="AO94" t="str">
            <v>-</v>
          </cell>
          <cell r="AQ94" t="str">
            <v>-</v>
          </cell>
          <cell r="AR94" t="str">
            <v>-</v>
          </cell>
          <cell r="AS94" t="str">
            <v>-</v>
          </cell>
          <cell r="AT94" t="str">
            <v>-</v>
          </cell>
          <cell r="AU94" t="str">
            <v>-</v>
          </cell>
          <cell r="AV94" t="str">
            <v>-</v>
          </cell>
          <cell r="AW94" t="str">
            <v>-</v>
          </cell>
          <cell r="AX94" t="str">
            <v>-</v>
          </cell>
          <cell r="AY94" t="str">
            <v>No</v>
          </cell>
          <cell r="AZ94" t="str">
            <v>-</v>
          </cell>
          <cell r="BA94" t="str">
            <v>-</v>
          </cell>
          <cell r="BB94" t="str">
            <v>-</v>
          </cell>
          <cell r="BC94" t="str">
            <v>-</v>
          </cell>
          <cell r="BD94" t="str">
            <v>-</v>
          </cell>
          <cell r="BE94" t="str">
            <v>-</v>
          </cell>
          <cell r="BF94" t="str">
            <v>-</v>
          </cell>
          <cell r="BG94" t="str">
            <v>-</v>
          </cell>
          <cell r="BH94" t="str">
            <v>-</v>
          </cell>
          <cell r="BI94" t="str">
            <v>-</v>
          </cell>
          <cell r="BJ94" t="str">
            <v>Arrendado</v>
          </cell>
          <cell r="BK94">
            <v>1938</v>
          </cell>
          <cell r="BL94" t="str">
            <v>ANGAR AZCAPOTZALCO S.A. DE C.V.</v>
          </cell>
          <cell r="BO94">
            <v>73770.44</v>
          </cell>
          <cell r="BP94" t="str">
            <v>-</v>
          </cell>
          <cell r="BQ94" t="str">
            <v>-</v>
          </cell>
          <cell r="BR94" t="str">
            <v>-</v>
          </cell>
          <cell r="BS94" t="str">
            <v>-</v>
          </cell>
          <cell r="BT94" t="str">
            <v>-</v>
          </cell>
          <cell r="BU94" t="str">
            <v>-</v>
          </cell>
          <cell r="BV94" t="str">
            <v>-</v>
          </cell>
          <cell r="BW94" t="str">
            <v>-</v>
          </cell>
          <cell r="BX94" t="str">
            <v>-</v>
          </cell>
          <cell r="BY94" t="str">
            <v>-</v>
          </cell>
          <cell r="BZ94" t="str">
            <v>-</v>
          </cell>
          <cell r="CA94" t="str">
            <v>-</v>
          </cell>
          <cell r="CB94" t="str">
            <v>-</v>
          </cell>
          <cell r="CC94" t="str">
            <v>Viernes</v>
          </cell>
          <cell r="CD94" t="str">
            <v>1400</v>
          </cell>
          <cell r="CE94" t="str">
            <v>0</v>
          </cell>
          <cell r="CF94" t="str">
            <v>Azul</v>
          </cell>
          <cell r="CG94" t="str">
            <v>5o Sábado</v>
          </cell>
          <cell r="CH94" t="str">
            <v>May y Jun</v>
          </cell>
          <cell r="CI94" t="str">
            <v>Nov y Dic</v>
          </cell>
          <cell r="CJ94" t="str">
            <v>-</v>
          </cell>
          <cell r="CK94">
            <v>92</v>
          </cell>
          <cell r="CL94" t="str">
            <v>101 - MAGNA</v>
          </cell>
          <cell r="CM94" t="str">
            <v>05052</v>
          </cell>
          <cell r="CP94" t="str">
            <v>-</v>
          </cell>
        </row>
        <row r="95">
          <cell r="A95" t="str">
            <v>05053</v>
          </cell>
          <cell r="B95" t="str">
            <v>JED1401</v>
          </cell>
          <cell r="C95" t="str">
            <v>Jalisco</v>
          </cell>
          <cell r="D95" t="str">
            <v>No aplica</v>
          </cell>
          <cell r="E95" t="str">
            <v>Chevy</v>
          </cell>
          <cell r="F95" t="str">
            <v>Automóvil</v>
          </cell>
          <cell r="G95" t="str">
            <v>Chevrolet</v>
          </cell>
          <cell r="H95" t="str">
            <v>Chevy C2 C/AA 5 Puertas</v>
          </cell>
          <cell r="I95" t="str">
            <v>3G1SF61X56S103527</v>
          </cell>
          <cell r="J95" t="str">
            <v>6S103527</v>
          </cell>
          <cell r="K95" t="str">
            <v>Magna</v>
          </cell>
          <cell r="L95">
            <v>4</v>
          </cell>
          <cell r="M95">
            <v>46</v>
          </cell>
          <cell r="N95">
            <v>2006</v>
          </cell>
          <cell r="O95" t="str">
            <v>Guadalajara</v>
          </cell>
          <cell r="P95" t="str">
            <v>Jalisco</v>
          </cell>
          <cell r="Q95" t="str">
            <v>Occidente</v>
          </cell>
          <cell r="R95" t="str">
            <v>Baja</v>
          </cell>
          <cell r="S95" t="str">
            <v>Devolución Valmex</v>
          </cell>
          <cell r="T95" t="str">
            <v>GNP</v>
          </cell>
          <cell r="U95" t="str">
            <v>Grupo Nacional Provincial, S.A.B.</v>
          </cell>
          <cell r="V95" t="str">
            <v>Asesor de Servicio</v>
          </cell>
          <cell r="W95" t="str">
            <v>-</v>
          </cell>
          <cell r="X95" t="str">
            <v>-</v>
          </cell>
          <cell r="Y95" t="str">
            <v>Asignado</v>
          </cell>
          <cell r="Z95">
            <v>40076001</v>
          </cell>
          <cell r="AA95" t="str">
            <v>Villalpando Abundis Moisés</v>
          </cell>
          <cell r="AB95" t="str">
            <v>Servicios Administrativos en Reclamaciones, S.A. de C.V.</v>
          </cell>
          <cell r="AC95" t="str">
            <v>VIAM7807074E0</v>
          </cell>
          <cell r="AD95" t="str">
            <v>Operativo</v>
          </cell>
          <cell r="AE95" t="str">
            <v>Asesor de Servicio</v>
          </cell>
          <cell r="AF95" t="str">
            <v>Unidad Operativa</v>
          </cell>
          <cell r="AG95" t="str">
            <v>Dirección Servicio y Operaciones</v>
          </cell>
          <cell r="AH95" t="str">
            <v>Subdirección Siniestros Norte y Occidente</v>
          </cell>
          <cell r="AI95" t="str">
            <v>C9179</v>
          </cell>
          <cell r="AJ95" t="str">
            <v>Moya Urdiales Idalia Leticia</v>
          </cell>
          <cell r="AK95" t="str">
            <v>Oficina central Guadalajara</v>
          </cell>
          <cell r="AL95" t="str">
            <v>Guadalajara</v>
          </cell>
          <cell r="AM95">
            <v>0</v>
          </cell>
          <cell r="AN95" t="str">
            <v>moises.villalpando@gnp.com.mx</v>
          </cell>
          <cell r="AO95" t="str">
            <v>moises.villalpando@gnp.com.mx</v>
          </cell>
          <cell r="AQ95" t="str">
            <v>-</v>
          </cell>
          <cell r="AR95" t="str">
            <v>-</v>
          </cell>
          <cell r="AS95" t="str">
            <v>-</v>
          </cell>
          <cell r="AT95" t="str">
            <v>-</v>
          </cell>
          <cell r="AU95" t="str">
            <v>-</v>
          </cell>
          <cell r="AV95" t="str">
            <v>-</v>
          </cell>
          <cell r="AW95" t="str">
            <v>-</v>
          </cell>
          <cell r="AX95" t="str">
            <v>-</v>
          </cell>
          <cell r="AY95" t="str">
            <v>No</v>
          </cell>
          <cell r="AZ95" t="str">
            <v>-</v>
          </cell>
          <cell r="BA95" t="str">
            <v>-</v>
          </cell>
          <cell r="BB95" t="str">
            <v>-</v>
          </cell>
          <cell r="BC95" t="str">
            <v>-</v>
          </cell>
          <cell r="BD95" t="str">
            <v>-</v>
          </cell>
          <cell r="BE95" t="str">
            <v>-</v>
          </cell>
          <cell r="BF95" t="str">
            <v>-</v>
          </cell>
          <cell r="BG95">
            <v>3</v>
          </cell>
          <cell r="BH95" t="str">
            <v>-</v>
          </cell>
          <cell r="BI95" t="str">
            <v>-</v>
          </cell>
          <cell r="BJ95" t="str">
            <v>Arrendado</v>
          </cell>
          <cell r="BK95">
            <v>1943</v>
          </cell>
          <cell r="BL95" t="str">
            <v>ANGAR AZCAPOTZALCO S.A. DE C.V.</v>
          </cell>
          <cell r="BO95">
            <v>73770.44</v>
          </cell>
          <cell r="BP95" t="str">
            <v>-</v>
          </cell>
          <cell r="BQ95" t="str">
            <v>-</v>
          </cell>
          <cell r="BR95" t="str">
            <v>-</v>
          </cell>
          <cell r="BS95" t="str">
            <v>-</v>
          </cell>
          <cell r="BT95" t="str">
            <v>-</v>
          </cell>
          <cell r="BU95" t="str">
            <v>-</v>
          </cell>
          <cell r="BV95" t="str">
            <v>-</v>
          </cell>
          <cell r="BW95" t="str">
            <v>-</v>
          </cell>
          <cell r="BX95" t="str">
            <v>-</v>
          </cell>
          <cell r="BY95" t="str">
            <v>-</v>
          </cell>
          <cell r="BZ95" t="str">
            <v>-</v>
          </cell>
          <cell r="CA95" t="str">
            <v>-</v>
          </cell>
          <cell r="CB95" t="str">
            <v>-</v>
          </cell>
          <cell r="CC95" t="str">
            <v>Jueves</v>
          </cell>
          <cell r="CD95" t="str">
            <v>1401</v>
          </cell>
          <cell r="CE95" t="str">
            <v>1</v>
          </cell>
          <cell r="CF95" t="str">
            <v>Verde</v>
          </cell>
          <cell r="CG95" t="str">
            <v>4o Sábado</v>
          </cell>
          <cell r="CH95" t="str">
            <v>Abr y May</v>
          </cell>
          <cell r="CI95" t="str">
            <v>Oct y Nov</v>
          </cell>
          <cell r="CJ95" t="str">
            <v>-</v>
          </cell>
          <cell r="CK95">
            <v>92</v>
          </cell>
          <cell r="CL95" t="str">
            <v>101 - MAGNA</v>
          </cell>
          <cell r="CM95" t="str">
            <v>05053</v>
          </cell>
          <cell r="CP95" t="str">
            <v>-</v>
          </cell>
        </row>
        <row r="96">
          <cell r="A96" t="str">
            <v>05054</v>
          </cell>
          <cell r="B96" t="str">
            <v>JED1402</v>
          </cell>
          <cell r="C96" t="str">
            <v>Jalisco</v>
          </cell>
          <cell r="D96" t="str">
            <v>No aplica</v>
          </cell>
          <cell r="E96" t="str">
            <v>Chevy</v>
          </cell>
          <cell r="F96" t="str">
            <v>Automóvil</v>
          </cell>
          <cell r="G96" t="str">
            <v>Chevrolet</v>
          </cell>
          <cell r="H96" t="str">
            <v>Chevy C2 C/AA 5 Puertas</v>
          </cell>
          <cell r="I96" t="str">
            <v>3G1SF61X46S101154</v>
          </cell>
          <cell r="J96" t="str">
            <v>6S101154</v>
          </cell>
          <cell r="K96" t="str">
            <v>Magna</v>
          </cell>
          <cell r="L96">
            <v>4</v>
          </cell>
          <cell r="M96">
            <v>46</v>
          </cell>
          <cell r="N96">
            <v>2006</v>
          </cell>
          <cell r="O96" t="str">
            <v>Guadalajara</v>
          </cell>
          <cell r="P96" t="str">
            <v>Jalisco</v>
          </cell>
          <cell r="Q96" t="str">
            <v>Occidente</v>
          </cell>
          <cell r="R96" t="str">
            <v>Baja</v>
          </cell>
          <cell r="S96" t="str">
            <v>Devolución Valmex</v>
          </cell>
          <cell r="T96" t="str">
            <v>GNP</v>
          </cell>
          <cell r="U96" t="str">
            <v>Grupo Nacional Provincial, S.A.B.</v>
          </cell>
          <cell r="V96" t="str">
            <v>Asesor de Servicio</v>
          </cell>
          <cell r="W96" t="str">
            <v>-</v>
          </cell>
          <cell r="X96" t="str">
            <v>-</v>
          </cell>
          <cell r="Y96" t="str">
            <v>Asignado</v>
          </cell>
          <cell r="Z96" t="str">
            <v>-</v>
          </cell>
          <cell r="AA96" t="str">
            <v>-</v>
          </cell>
          <cell r="AB96" t="str">
            <v>-</v>
          </cell>
          <cell r="AC96" t="str">
            <v>-</v>
          </cell>
          <cell r="AD96" t="str">
            <v>-</v>
          </cell>
          <cell r="AE96" t="str">
            <v>-</v>
          </cell>
          <cell r="AF96" t="str">
            <v>-</v>
          </cell>
          <cell r="AG96" t="str">
            <v>-</v>
          </cell>
          <cell r="AH96" t="str">
            <v>-</v>
          </cell>
          <cell r="AI96" t="str">
            <v>C6705</v>
          </cell>
          <cell r="AJ96" t="str">
            <v>Ramirez Granados Arturo</v>
          </cell>
          <cell r="AK96" t="str">
            <v>-</v>
          </cell>
          <cell r="AL96" t="str">
            <v>-</v>
          </cell>
          <cell r="AM96" t="str">
            <v>-</v>
          </cell>
          <cell r="AN96">
            <v>0</v>
          </cell>
          <cell r="AO96" t="str">
            <v>-</v>
          </cell>
          <cell r="AQ96" t="str">
            <v>-</v>
          </cell>
          <cell r="AR96" t="str">
            <v>-</v>
          </cell>
          <cell r="AS96" t="str">
            <v>-</v>
          </cell>
          <cell r="AT96" t="str">
            <v>-</v>
          </cell>
          <cell r="AU96" t="str">
            <v>-</v>
          </cell>
          <cell r="AV96" t="str">
            <v>-</v>
          </cell>
          <cell r="AW96" t="str">
            <v>-</v>
          </cell>
          <cell r="AX96" t="str">
            <v>-</v>
          </cell>
          <cell r="AY96" t="str">
            <v>No</v>
          </cell>
          <cell r="AZ96" t="str">
            <v>-</v>
          </cell>
          <cell r="BA96" t="str">
            <v>-</v>
          </cell>
          <cell r="BB96" t="str">
            <v>-</v>
          </cell>
          <cell r="BC96" t="str">
            <v>-</v>
          </cell>
          <cell r="BD96" t="str">
            <v>-</v>
          </cell>
          <cell r="BE96" t="str">
            <v>-</v>
          </cell>
          <cell r="BF96" t="str">
            <v>-</v>
          </cell>
          <cell r="BG96" t="str">
            <v>-</v>
          </cell>
          <cell r="BH96" t="str">
            <v>-</v>
          </cell>
          <cell r="BI96" t="str">
            <v>-</v>
          </cell>
          <cell r="BJ96" t="str">
            <v>Arrendado</v>
          </cell>
          <cell r="BK96">
            <v>1939</v>
          </cell>
          <cell r="BL96" t="str">
            <v>ANGAR AZCAPOTZALCO S.A. DE C.V.</v>
          </cell>
          <cell r="BO96">
            <v>73770.44</v>
          </cell>
          <cell r="BP96" t="str">
            <v>-</v>
          </cell>
          <cell r="BQ96" t="str">
            <v>-</v>
          </cell>
          <cell r="BR96" t="str">
            <v>-</v>
          </cell>
          <cell r="BS96" t="str">
            <v>-</v>
          </cell>
          <cell r="BT96" t="str">
            <v>-</v>
          </cell>
          <cell r="BU96" t="str">
            <v>-</v>
          </cell>
          <cell r="BV96" t="str">
            <v>-</v>
          </cell>
          <cell r="BW96" t="str">
            <v>-</v>
          </cell>
          <cell r="BX96" t="str">
            <v>-</v>
          </cell>
          <cell r="BY96" t="str">
            <v>-</v>
          </cell>
          <cell r="BZ96" t="str">
            <v>-</v>
          </cell>
          <cell r="CA96" t="str">
            <v>-</v>
          </cell>
          <cell r="CB96" t="str">
            <v>-</v>
          </cell>
          <cell r="CC96" t="str">
            <v>Jueves</v>
          </cell>
          <cell r="CD96" t="str">
            <v>1402</v>
          </cell>
          <cell r="CE96" t="str">
            <v>2</v>
          </cell>
          <cell r="CF96" t="str">
            <v>Verde</v>
          </cell>
          <cell r="CG96" t="str">
            <v>4o Sábado</v>
          </cell>
          <cell r="CH96" t="str">
            <v>Abr y May</v>
          </cell>
          <cell r="CI96" t="str">
            <v>Oct y Nov</v>
          </cell>
          <cell r="CJ96" t="str">
            <v>-</v>
          </cell>
          <cell r="CK96">
            <v>92</v>
          </cell>
          <cell r="CL96" t="str">
            <v>101 - MAGNA</v>
          </cell>
          <cell r="CM96" t="str">
            <v>05054</v>
          </cell>
          <cell r="CP96" t="str">
            <v>-</v>
          </cell>
        </row>
        <row r="97">
          <cell r="A97" t="str">
            <v>05055</v>
          </cell>
          <cell r="B97" t="str">
            <v>850WWD</v>
          </cell>
          <cell r="C97" t="str">
            <v>Distrito Federal</v>
          </cell>
          <cell r="D97" t="str">
            <v>No aplica</v>
          </cell>
          <cell r="E97" t="str">
            <v>Chevy</v>
          </cell>
          <cell r="F97" t="str">
            <v>Automóvil</v>
          </cell>
          <cell r="G97" t="str">
            <v>Chevrolet</v>
          </cell>
          <cell r="H97" t="str">
            <v>Chevy C2 C/AA 5 Puertas</v>
          </cell>
          <cell r="I97" t="str">
            <v>3G1SF61X56S101762</v>
          </cell>
          <cell r="J97" t="str">
            <v>6S101762</v>
          </cell>
          <cell r="K97" t="str">
            <v>Magna</v>
          </cell>
          <cell r="L97">
            <v>4</v>
          </cell>
          <cell r="M97">
            <v>46</v>
          </cell>
          <cell r="N97">
            <v>2006</v>
          </cell>
          <cell r="O97" t="str">
            <v>Guadalajara</v>
          </cell>
          <cell r="P97" t="str">
            <v>Jalisco</v>
          </cell>
          <cell r="Q97" t="str">
            <v>Occidente</v>
          </cell>
          <cell r="R97" t="str">
            <v>Baja</v>
          </cell>
          <cell r="S97" t="str">
            <v>Devolución Valmex</v>
          </cell>
          <cell r="T97" t="str">
            <v>GNP</v>
          </cell>
          <cell r="U97" t="str">
            <v>Grupo Nacional Provincial, S.A.B.</v>
          </cell>
          <cell r="V97" t="str">
            <v>Pool Administrativo</v>
          </cell>
          <cell r="W97" t="str">
            <v>Pool Administrativo</v>
          </cell>
          <cell r="X97" t="str">
            <v>Oficina Regional</v>
          </cell>
          <cell r="Y97" t="str">
            <v>Pool</v>
          </cell>
          <cell r="Z97" t="str">
            <v>N73128</v>
          </cell>
          <cell r="AA97" t="str">
            <v>Montiel Medina Alexandro</v>
          </cell>
          <cell r="AB97" t="str">
            <v>Grupo Nacional Provincial, S.A.B.</v>
          </cell>
          <cell r="AC97" t="str">
            <v>MOMA750304TU4</v>
          </cell>
          <cell r="AD97" t="str">
            <v>Jefe de departamento</v>
          </cell>
          <cell r="AE97" t="str">
            <v>Jefe de Departamento A</v>
          </cell>
          <cell r="AF97" t="str">
            <v>Unidad Staff</v>
          </cell>
          <cell r="AG97" t="str">
            <v>Dirección Recursos Humanos y Servicios Administrativos</v>
          </cell>
          <cell r="AH97" t="str">
            <v>Subdir. Inmuebles</v>
          </cell>
          <cell r="AI97" t="str">
            <v>C6108</v>
          </cell>
          <cell r="AJ97" t="str">
            <v>Lomeli Aguayo Victor Javier</v>
          </cell>
          <cell r="AK97" t="str">
            <v>Oficina central Guadalajara</v>
          </cell>
          <cell r="AL97" t="str">
            <v>Guadalajara</v>
          </cell>
          <cell r="AM97">
            <v>6071</v>
          </cell>
          <cell r="AN97" t="str">
            <v>alexandro.montiel@gnp.com.mx</v>
          </cell>
          <cell r="AO97" t="str">
            <v>alexandro.montiel@gnp.com.mx</v>
          </cell>
          <cell r="AQ97" t="str">
            <v>-</v>
          </cell>
          <cell r="AR97" t="str">
            <v>-</v>
          </cell>
          <cell r="AS97" t="str">
            <v>-</v>
          </cell>
          <cell r="AT97" t="str">
            <v>-</v>
          </cell>
          <cell r="AU97" t="str">
            <v>-</v>
          </cell>
          <cell r="AV97" t="str">
            <v>-</v>
          </cell>
          <cell r="AW97" t="str">
            <v>-</v>
          </cell>
          <cell r="AX97" t="str">
            <v>-</v>
          </cell>
          <cell r="AY97" t="str">
            <v>No</v>
          </cell>
          <cell r="AZ97" t="str">
            <v>-</v>
          </cell>
          <cell r="BA97" t="str">
            <v>-</v>
          </cell>
          <cell r="BB97" t="str">
            <v>-</v>
          </cell>
          <cell r="BC97" t="str">
            <v>-</v>
          </cell>
          <cell r="BD97" t="str">
            <v>-</v>
          </cell>
          <cell r="BE97" t="str">
            <v>-</v>
          </cell>
          <cell r="BF97" t="str">
            <v>-</v>
          </cell>
          <cell r="BG97" t="str">
            <v>-</v>
          </cell>
          <cell r="BH97" t="str">
            <v>-</v>
          </cell>
          <cell r="BI97" t="str">
            <v>-</v>
          </cell>
          <cell r="BJ97" t="str">
            <v>Arrendado</v>
          </cell>
          <cell r="BK97">
            <v>2444</v>
          </cell>
          <cell r="BL97" t="str">
            <v>VALMEX SOLUCIONES FINANCIERAS S.A. DE C.V.</v>
          </cell>
          <cell r="BO97">
            <v>73770.44</v>
          </cell>
          <cell r="BP97" t="str">
            <v>-</v>
          </cell>
          <cell r="BQ97" t="str">
            <v>-</v>
          </cell>
          <cell r="BR97" t="str">
            <v>-</v>
          </cell>
          <cell r="BS97" t="str">
            <v>-</v>
          </cell>
          <cell r="BT97" t="str">
            <v>-</v>
          </cell>
          <cell r="BU97" t="str">
            <v>-</v>
          </cell>
          <cell r="BV97" t="str">
            <v>-</v>
          </cell>
          <cell r="BW97" t="str">
            <v>-</v>
          </cell>
          <cell r="BX97" t="str">
            <v>-</v>
          </cell>
          <cell r="BY97" t="str">
            <v>-</v>
          </cell>
          <cell r="BZ97" t="str">
            <v>-</v>
          </cell>
          <cell r="CA97" t="str">
            <v>-</v>
          </cell>
          <cell r="CB97" t="str">
            <v>-</v>
          </cell>
          <cell r="CC97" t="str">
            <v>Viernes</v>
          </cell>
          <cell r="CD97" t="str">
            <v>850</v>
          </cell>
          <cell r="CE97" t="str">
            <v>0</v>
          </cell>
          <cell r="CF97" t="str">
            <v>Azul</v>
          </cell>
          <cell r="CG97" t="str">
            <v>5o Sábado</v>
          </cell>
          <cell r="CH97" t="str">
            <v>May y Jun</v>
          </cell>
          <cell r="CI97" t="str">
            <v>Nov y Dic</v>
          </cell>
          <cell r="CJ97" t="str">
            <v>-</v>
          </cell>
          <cell r="CK97">
            <v>92</v>
          </cell>
          <cell r="CL97" t="str">
            <v>101 - MAGNA</v>
          </cell>
          <cell r="CM97" t="str">
            <v>05055</v>
          </cell>
          <cell r="CP97" t="str">
            <v>-</v>
          </cell>
        </row>
        <row r="98">
          <cell r="A98" t="str">
            <v>05056</v>
          </cell>
          <cell r="B98" t="str">
            <v>JED1404</v>
          </cell>
          <cell r="C98" t="str">
            <v>Jalisco</v>
          </cell>
          <cell r="D98" t="str">
            <v>No aplica</v>
          </cell>
          <cell r="E98" t="str">
            <v>Chevy</v>
          </cell>
          <cell r="F98" t="str">
            <v>Automóvil</v>
          </cell>
          <cell r="G98" t="str">
            <v>Chevrolet</v>
          </cell>
          <cell r="H98" t="str">
            <v>Chevy C2 C/AA 5 Puertas</v>
          </cell>
          <cell r="I98" t="str">
            <v>3G1SF61X96S101425</v>
          </cell>
          <cell r="J98" t="str">
            <v>6S101425</v>
          </cell>
          <cell r="K98" t="str">
            <v>Magna</v>
          </cell>
          <cell r="L98">
            <v>4</v>
          </cell>
          <cell r="M98">
            <v>46</v>
          </cell>
          <cell r="N98">
            <v>2006</v>
          </cell>
          <cell r="O98" t="str">
            <v>Guadalajara</v>
          </cell>
          <cell r="P98" t="str">
            <v>Jalisco</v>
          </cell>
          <cell r="Q98" t="str">
            <v>Occidente</v>
          </cell>
          <cell r="R98" t="str">
            <v>Baja</v>
          </cell>
          <cell r="S98" t="str">
            <v>Devolución Valmex</v>
          </cell>
          <cell r="T98" t="str">
            <v>GNP</v>
          </cell>
          <cell r="U98" t="str">
            <v>Grupo Nacional Provincial, S.A.B.</v>
          </cell>
          <cell r="V98" t="str">
            <v>Asesor de Servicio</v>
          </cell>
          <cell r="W98" t="str">
            <v>-</v>
          </cell>
          <cell r="X98" t="str">
            <v>-</v>
          </cell>
          <cell r="Y98" t="str">
            <v>Asignado</v>
          </cell>
          <cell r="Z98" t="str">
            <v>-</v>
          </cell>
          <cell r="AA98" t="str">
            <v>-</v>
          </cell>
          <cell r="AB98" t="str">
            <v>-</v>
          </cell>
          <cell r="AC98" t="str">
            <v>-</v>
          </cell>
          <cell r="AD98" t="str">
            <v>-</v>
          </cell>
          <cell r="AE98" t="str">
            <v>-</v>
          </cell>
          <cell r="AF98" t="str">
            <v>-</v>
          </cell>
          <cell r="AG98" t="str">
            <v>-</v>
          </cell>
          <cell r="AH98" t="str">
            <v>-</v>
          </cell>
          <cell r="AI98" t="str">
            <v>C6705</v>
          </cell>
          <cell r="AJ98" t="str">
            <v>Ramirez Granados Arturo</v>
          </cell>
          <cell r="AK98" t="str">
            <v>-</v>
          </cell>
          <cell r="AL98" t="str">
            <v>-</v>
          </cell>
          <cell r="AM98" t="str">
            <v>-</v>
          </cell>
          <cell r="AN98">
            <v>0</v>
          </cell>
          <cell r="AO98" t="str">
            <v>-</v>
          </cell>
          <cell r="AQ98" t="str">
            <v>-</v>
          </cell>
          <cell r="AR98" t="str">
            <v>-</v>
          </cell>
          <cell r="AS98" t="str">
            <v>-</v>
          </cell>
          <cell r="AT98" t="str">
            <v>-</v>
          </cell>
          <cell r="AU98" t="str">
            <v>-</v>
          </cell>
          <cell r="AV98" t="str">
            <v>-</v>
          </cell>
          <cell r="AW98" t="str">
            <v>-</v>
          </cell>
          <cell r="AX98" t="str">
            <v>-</v>
          </cell>
          <cell r="AY98" t="str">
            <v>No</v>
          </cell>
          <cell r="AZ98" t="str">
            <v>-</v>
          </cell>
          <cell r="BA98" t="str">
            <v>-</v>
          </cell>
          <cell r="BB98" t="str">
            <v>-</v>
          </cell>
          <cell r="BC98" t="str">
            <v>-</v>
          </cell>
          <cell r="BD98" t="str">
            <v>-</v>
          </cell>
          <cell r="BE98" t="str">
            <v>-</v>
          </cell>
          <cell r="BF98" t="str">
            <v>-</v>
          </cell>
          <cell r="BG98" t="str">
            <v>-</v>
          </cell>
          <cell r="BH98" t="str">
            <v>-</v>
          </cell>
          <cell r="BI98" t="str">
            <v>-</v>
          </cell>
          <cell r="BJ98" t="str">
            <v>Arrendado</v>
          </cell>
          <cell r="BK98">
            <v>1954</v>
          </cell>
          <cell r="BL98" t="str">
            <v>ANGAR AZCAPOTZALCO S.A. DE C.V.</v>
          </cell>
          <cell r="BO98">
            <v>73770.44</v>
          </cell>
          <cell r="BP98" t="str">
            <v>-</v>
          </cell>
          <cell r="BQ98" t="str">
            <v>-</v>
          </cell>
          <cell r="BR98" t="str">
            <v>-</v>
          </cell>
          <cell r="BS98" t="str">
            <v>-</v>
          </cell>
          <cell r="BT98" t="str">
            <v>-</v>
          </cell>
          <cell r="BU98" t="str">
            <v>-</v>
          </cell>
          <cell r="BV98" t="str">
            <v>-</v>
          </cell>
          <cell r="BW98" t="str">
            <v>-</v>
          </cell>
          <cell r="BX98" t="str">
            <v>-</v>
          </cell>
          <cell r="BY98" t="str">
            <v>-</v>
          </cell>
          <cell r="BZ98" t="str">
            <v>-</v>
          </cell>
          <cell r="CA98" t="str">
            <v>-</v>
          </cell>
          <cell r="CB98" t="str">
            <v>-</v>
          </cell>
          <cell r="CC98" t="str">
            <v>Miércoles</v>
          </cell>
          <cell r="CD98" t="str">
            <v>1404</v>
          </cell>
          <cell r="CE98" t="str">
            <v>4</v>
          </cell>
          <cell r="CF98" t="str">
            <v>Rojo</v>
          </cell>
          <cell r="CG98" t="str">
            <v>3er Sábado</v>
          </cell>
          <cell r="CH98" t="str">
            <v>Mzo y Abr</v>
          </cell>
          <cell r="CI98" t="str">
            <v>Sep y Oct</v>
          </cell>
          <cell r="CJ98" t="str">
            <v>-</v>
          </cell>
          <cell r="CK98">
            <v>92</v>
          </cell>
          <cell r="CL98" t="str">
            <v>101 - MAGNA</v>
          </cell>
          <cell r="CM98" t="str">
            <v>05056</v>
          </cell>
          <cell r="CP98" t="str">
            <v>-</v>
          </cell>
        </row>
        <row r="99">
          <cell r="A99" t="str">
            <v>05057</v>
          </cell>
          <cell r="B99" t="str">
            <v>JED1405</v>
          </cell>
          <cell r="C99" t="str">
            <v>Jalisco</v>
          </cell>
          <cell r="D99" t="str">
            <v>No aplica</v>
          </cell>
          <cell r="E99" t="str">
            <v>Chevy</v>
          </cell>
          <cell r="F99" t="str">
            <v>Automóvil</v>
          </cell>
          <cell r="G99" t="str">
            <v>Chevrolet</v>
          </cell>
          <cell r="H99" t="str">
            <v>Chevy C2 C/AA 5 Puertas</v>
          </cell>
          <cell r="I99" t="str">
            <v>3G1SF61X06S101183</v>
          </cell>
          <cell r="J99" t="str">
            <v>6S101183</v>
          </cell>
          <cell r="K99" t="str">
            <v>Magna</v>
          </cell>
          <cell r="L99">
            <v>4</v>
          </cell>
          <cell r="M99">
            <v>46</v>
          </cell>
          <cell r="N99">
            <v>2006</v>
          </cell>
          <cell r="O99" t="str">
            <v>Guadalajara</v>
          </cell>
          <cell r="P99" t="str">
            <v>Jalisco</v>
          </cell>
          <cell r="Q99" t="str">
            <v>Occidente</v>
          </cell>
          <cell r="R99" t="str">
            <v>Baja</v>
          </cell>
          <cell r="S99" t="str">
            <v>Devolución Valmex</v>
          </cell>
          <cell r="T99" t="str">
            <v>GNP</v>
          </cell>
          <cell r="U99" t="str">
            <v>Grupo Nacional Provincial, S.A.B.</v>
          </cell>
          <cell r="V99" t="str">
            <v>Asesor de Servicio</v>
          </cell>
          <cell r="W99" t="str">
            <v>-</v>
          </cell>
          <cell r="X99" t="str">
            <v>-</v>
          </cell>
          <cell r="Y99" t="str">
            <v>Asignado</v>
          </cell>
          <cell r="Z99">
            <v>40073001</v>
          </cell>
          <cell r="AA99" t="str">
            <v>-</v>
          </cell>
          <cell r="AB99" t="str">
            <v>-</v>
          </cell>
          <cell r="AC99" t="str">
            <v>-</v>
          </cell>
          <cell r="AD99" t="str">
            <v>-</v>
          </cell>
          <cell r="AE99" t="str">
            <v>-</v>
          </cell>
          <cell r="AF99" t="str">
            <v>-</v>
          </cell>
          <cell r="AG99" t="str">
            <v>-</v>
          </cell>
          <cell r="AH99" t="str">
            <v>-</v>
          </cell>
          <cell r="AI99" t="str">
            <v>C6705</v>
          </cell>
          <cell r="AJ99" t="str">
            <v>Ramirez Granados Arturo</v>
          </cell>
          <cell r="AK99" t="str">
            <v>-</v>
          </cell>
          <cell r="AL99" t="str">
            <v>-</v>
          </cell>
          <cell r="AM99" t="str">
            <v>-</v>
          </cell>
          <cell r="AN99">
            <v>0</v>
          </cell>
          <cell r="AO99" t="str">
            <v>-</v>
          </cell>
          <cell r="AQ99" t="str">
            <v>-</v>
          </cell>
          <cell r="AR99" t="str">
            <v>-</v>
          </cell>
          <cell r="AS99" t="str">
            <v>-</v>
          </cell>
          <cell r="AT99" t="str">
            <v>-</v>
          </cell>
          <cell r="AU99" t="str">
            <v>-</v>
          </cell>
          <cell r="AV99" t="str">
            <v>-</v>
          </cell>
          <cell r="AW99" t="str">
            <v>-</v>
          </cell>
          <cell r="AX99" t="str">
            <v>-</v>
          </cell>
          <cell r="AY99" t="str">
            <v>No</v>
          </cell>
          <cell r="AZ99" t="str">
            <v>-</v>
          </cell>
          <cell r="BA99" t="str">
            <v>-</v>
          </cell>
          <cell r="BB99" t="str">
            <v>-</v>
          </cell>
          <cell r="BC99" t="str">
            <v>-</v>
          </cell>
          <cell r="BD99" t="str">
            <v>-</v>
          </cell>
          <cell r="BE99" t="str">
            <v>-</v>
          </cell>
          <cell r="BF99" t="str">
            <v>-</v>
          </cell>
          <cell r="BG99">
            <v>3</v>
          </cell>
          <cell r="BH99" t="str">
            <v>-</v>
          </cell>
          <cell r="BI99" t="str">
            <v>-</v>
          </cell>
          <cell r="BJ99" t="str">
            <v>Arrendado</v>
          </cell>
          <cell r="BK99">
            <v>1924</v>
          </cell>
          <cell r="BL99" t="str">
            <v>ANGAR AZCAPOTZALCO S.A. DE C.V.</v>
          </cell>
          <cell r="BO99">
            <v>73770.44</v>
          </cell>
          <cell r="BP99" t="str">
            <v>-</v>
          </cell>
          <cell r="BQ99" t="str">
            <v>-</v>
          </cell>
          <cell r="BR99" t="str">
            <v>-</v>
          </cell>
          <cell r="BS99" t="str">
            <v>-</v>
          </cell>
          <cell r="BT99" t="str">
            <v>-</v>
          </cell>
          <cell r="BU99" t="str">
            <v>-</v>
          </cell>
          <cell r="BV99" t="str">
            <v>-</v>
          </cell>
          <cell r="BW99" t="str">
            <v>-</v>
          </cell>
          <cell r="BX99" t="str">
            <v>-</v>
          </cell>
          <cell r="BY99" t="str">
            <v>-</v>
          </cell>
          <cell r="BZ99" t="str">
            <v>-</v>
          </cell>
          <cell r="CA99" t="str">
            <v>-</v>
          </cell>
          <cell r="CB99" t="str">
            <v>-</v>
          </cell>
          <cell r="CC99" t="str">
            <v>Lunes</v>
          </cell>
          <cell r="CD99" t="str">
            <v>1405</v>
          </cell>
          <cell r="CE99" t="str">
            <v>5</v>
          </cell>
          <cell r="CF99" t="str">
            <v>Amarillo</v>
          </cell>
          <cell r="CG99" t="str">
            <v>1er Sábado</v>
          </cell>
          <cell r="CH99" t="str">
            <v>Ene y Feb</v>
          </cell>
          <cell r="CI99" t="str">
            <v>Jul y Ago</v>
          </cell>
          <cell r="CJ99" t="str">
            <v>-</v>
          </cell>
          <cell r="CK99">
            <v>92</v>
          </cell>
          <cell r="CL99" t="str">
            <v>101 - MAGNA</v>
          </cell>
          <cell r="CM99" t="str">
            <v>05057</v>
          </cell>
          <cell r="CP99" t="str">
            <v>-</v>
          </cell>
        </row>
        <row r="100">
          <cell r="A100" t="str">
            <v>05058</v>
          </cell>
          <cell r="B100" t="str">
            <v>JED1406</v>
          </cell>
          <cell r="C100" t="str">
            <v>Jalisco</v>
          </cell>
          <cell r="D100" t="str">
            <v>No aplica</v>
          </cell>
          <cell r="E100" t="str">
            <v>Chevy</v>
          </cell>
          <cell r="F100" t="str">
            <v>Automóvil</v>
          </cell>
          <cell r="G100" t="str">
            <v>Chevrolet</v>
          </cell>
          <cell r="H100" t="str">
            <v>Chevy C2 C/AA 5 Puertas</v>
          </cell>
          <cell r="I100" t="str">
            <v>3G1SF61X06S102673</v>
          </cell>
          <cell r="J100" t="str">
            <v>6S102673</v>
          </cell>
          <cell r="K100" t="str">
            <v>Magna</v>
          </cell>
          <cell r="L100">
            <v>4</v>
          </cell>
          <cell r="M100">
            <v>46</v>
          </cell>
          <cell r="N100">
            <v>2006</v>
          </cell>
          <cell r="O100" t="str">
            <v>Guadalajara</v>
          </cell>
          <cell r="P100" t="str">
            <v>Jalisco</v>
          </cell>
          <cell r="Q100" t="str">
            <v>Occidente</v>
          </cell>
          <cell r="R100" t="str">
            <v>Baja</v>
          </cell>
          <cell r="S100" t="str">
            <v>Devolución Valmex</v>
          </cell>
          <cell r="T100" t="str">
            <v>GNP</v>
          </cell>
          <cell r="U100" t="str">
            <v>Grupo Nacional Provincial, S.A.B.</v>
          </cell>
          <cell r="V100" t="str">
            <v>Asesor de Servicio</v>
          </cell>
          <cell r="W100" t="str">
            <v>-</v>
          </cell>
          <cell r="X100" t="str">
            <v>-</v>
          </cell>
          <cell r="Y100" t="str">
            <v>Asignado</v>
          </cell>
          <cell r="Z100">
            <v>40344001</v>
          </cell>
          <cell r="AA100" t="str">
            <v>-</v>
          </cell>
          <cell r="AB100" t="str">
            <v>-</v>
          </cell>
          <cell r="AC100" t="str">
            <v>-</v>
          </cell>
          <cell r="AD100" t="str">
            <v>-</v>
          </cell>
          <cell r="AE100" t="str">
            <v>-</v>
          </cell>
          <cell r="AF100" t="str">
            <v>-</v>
          </cell>
          <cell r="AG100" t="str">
            <v>-</v>
          </cell>
          <cell r="AH100" t="str">
            <v>-</v>
          </cell>
          <cell r="AI100" t="str">
            <v>C6705</v>
          </cell>
          <cell r="AJ100" t="str">
            <v>Ramirez Granados Arturo</v>
          </cell>
          <cell r="AK100" t="str">
            <v>-</v>
          </cell>
          <cell r="AL100" t="str">
            <v>-</v>
          </cell>
          <cell r="AM100" t="str">
            <v>-</v>
          </cell>
          <cell r="AN100">
            <v>0</v>
          </cell>
          <cell r="AO100" t="str">
            <v>-</v>
          </cell>
          <cell r="AQ100" t="str">
            <v>-</v>
          </cell>
          <cell r="AR100" t="str">
            <v>-</v>
          </cell>
          <cell r="AS100" t="str">
            <v>-</v>
          </cell>
          <cell r="AT100" t="str">
            <v>-</v>
          </cell>
          <cell r="AU100" t="str">
            <v>-</v>
          </cell>
          <cell r="AV100" t="str">
            <v>-</v>
          </cell>
          <cell r="AW100" t="str">
            <v>-</v>
          </cell>
          <cell r="AX100" t="str">
            <v>-</v>
          </cell>
          <cell r="AY100" t="str">
            <v>No</v>
          </cell>
          <cell r="AZ100" t="str">
            <v>-</v>
          </cell>
          <cell r="BA100" t="str">
            <v>-</v>
          </cell>
          <cell r="BB100" t="str">
            <v>-</v>
          </cell>
          <cell r="BC100" t="str">
            <v>-</v>
          </cell>
          <cell r="BD100" t="str">
            <v>-</v>
          </cell>
          <cell r="BE100" t="str">
            <v>-</v>
          </cell>
          <cell r="BF100" t="str">
            <v>-</v>
          </cell>
          <cell r="BG100">
            <v>3</v>
          </cell>
          <cell r="BH100" t="str">
            <v>-</v>
          </cell>
          <cell r="BI100" t="str">
            <v>-</v>
          </cell>
          <cell r="BJ100" t="str">
            <v>Arrendado</v>
          </cell>
          <cell r="BK100">
            <v>1926</v>
          </cell>
          <cell r="BL100" t="str">
            <v>ANGAR AZCAPOTZALCO S.A. DE C.V.</v>
          </cell>
          <cell r="BO100">
            <v>73770.44</v>
          </cell>
          <cell r="BP100" t="str">
            <v>-</v>
          </cell>
          <cell r="BQ100" t="str">
            <v>-</v>
          </cell>
          <cell r="BR100" t="str">
            <v>-</v>
          </cell>
          <cell r="BS100" t="str">
            <v>-</v>
          </cell>
          <cell r="BT100" t="str">
            <v>-</v>
          </cell>
          <cell r="BU100" t="str">
            <v>-</v>
          </cell>
          <cell r="BV100" t="str">
            <v>-</v>
          </cell>
          <cell r="BW100" t="str">
            <v>-</v>
          </cell>
          <cell r="BX100" t="str">
            <v>-</v>
          </cell>
          <cell r="BY100" t="str">
            <v>-</v>
          </cell>
          <cell r="BZ100" t="str">
            <v>-</v>
          </cell>
          <cell r="CA100" t="str">
            <v>-</v>
          </cell>
          <cell r="CB100" t="str">
            <v>-</v>
          </cell>
          <cell r="CC100" t="str">
            <v>Lunes</v>
          </cell>
          <cell r="CD100" t="str">
            <v>1406</v>
          </cell>
          <cell r="CE100" t="str">
            <v>6</v>
          </cell>
          <cell r="CF100" t="str">
            <v>Amarillo</v>
          </cell>
          <cell r="CG100" t="str">
            <v>1er Sábado</v>
          </cell>
          <cell r="CH100" t="str">
            <v>Ene y Feb</v>
          </cell>
          <cell r="CI100" t="str">
            <v>Jul y Ago</v>
          </cell>
          <cell r="CJ100" t="str">
            <v>-</v>
          </cell>
          <cell r="CK100">
            <v>92</v>
          </cell>
          <cell r="CL100" t="str">
            <v>101 - MAGNA</v>
          </cell>
          <cell r="CM100" t="str">
            <v>05058</v>
          </cell>
          <cell r="CP100" t="str">
            <v>-</v>
          </cell>
        </row>
        <row r="101">
          <cell r="A101" t="str">
            <v>05059</v>
          </cell>
          <cell r="B101" t="str">
            <v>JED1416</v>
          </cell>
          <cell r="C101" t="str">
            <v>Jalisco</v>
          </cell>
          <cell r="D101" t="str">
            <v>No aplica</v>
          </cell>
          <cell r="E101" t="str">
            <v>Chevy</v>
          </cell>
          <cell r="F101" t="str">
            <v>Automóvil</v>
          </cell>
          <cell r="G101" t="str">
            <v>Chevrolet</v>
          </cell>
          <cell r="H101" t="str">
            <v>Chevy C2 C/AA 5 Puertas</v>
          </cell>
          <cell r="I101" t="str">
            <v>3G1SF61X16S101161</v>
          </cell>
          <cell r="J101" t="str">
            <v>6S101161</v>
          </cell>
          <cell r="K101" t="str">
            <v>Magna</v>
          </cell>
          <cell r="L101">
            <v>4</v>
          </cell>
          <cell r="M101">
            <v>46</v>
          </cell>
          <cell r="N101">
            <v>2006</v>
          </cell>
          <cell r="O101" t="str">
            <v>Guadalajara</v>
          </cell>
          <cell r="P101" t="str">
            <v>Jalisco</v>
          </cell>
          <cell r="Q101" t="str">
            <v>Occidente</v>
          </cell>
          <cell r="R101" t="str">
            <v>Baja</v>
          </cell>
          <cell r="S101" t="str">
            <v>Devolución Valmex</v>
          </cell>
          <cell r="T101" t="str">
            <v>GNP</v>
          </cell>
          <cell r="U101" t="str">
            <v>Grupo Nacional Provincial, S.A.B.</v>
          </cell>
          <cell r="V101" t="str">
            <v>Asesor de Servicio</v>
          </cell>
          <cell r="W101" t="str">
            <v>-</v>
          </cell>
          <cell r="X101" t="str">
            <v>-</v>
          </cell>
          <cell r="Y101" t="str">
            <v>Asignado</v>
          </cell>
          <cell r="Z101" t="str">
            <v>-</v>
          </cell>
          <cell r="AA101" t="str">
            <v>-</v>
          </cell>
          <cell r="AB101" t="str">
            <v>-</v>
          </cell>
          <cell r="AC101" t="str">
            <v>-</v>
          </cell>
          <cell r="AD101" t="str">
            <v>-</v>
          </cell>
          <cell r="AE101" t="str">
            <v>-</v>
          </cell>
          <cell r="AF101" t="str">
            <v>-</v>
          </cell>
          <cell r="AG101" t="str">
            <v>-</v>
          </cell>
          <cell r="AH101" t="str">
            <v>-</v>
          </cell>
          <cell r="AI101" t="str">
            <v>C6705</v>
          </cell>
          <cell r="AJ101" t="str">
            <v>Ramirez Granados Arturo</v>
          </cell>
          <cell r="AK101" t="str">
            <v>-</v>
          </cell>
          <cell r="AL101" t="str">
            <v>-</v>
          </cell>
          <cell r="AM101" t="str">
            <v>-</v>
          </cell>
          <cell r="AN101">
            <v>0</v>
          </cell>
          <cell r="AO101" t="str">
            <v>-</v>
          </cell>
          <cell r="AQ101" t="str">
            <v>-</v>
          </cell>
          <cell r="AR101" t="str">
            <v>-</v>
          </cell>
          <cell r="AS101" t="str">
            <v>-</v>
          </cell>
          <cell r="AT101" t="str">
            <v>-</v>
          </cell>
          <cell r="AU101" t="str">
            <v>-</v>
          </cell>
          <cell r="AV101" t="str">
            <v>-</v>
          </cell>
          <cell r="AW101" t="str">
            <v>-</v>
          </cell>
          <cell r="AX101" t="str">
            <v>-</v>
          </cell>
          <cell r="AY101" t="str">
            <v>No</v>
          </cell>
          <cell r="AZ101" t="str">
            <v>-</v>
          </cell>
          <cell r="BA101" t="str">
            <v>-</v>
          </cell>
          <cell r="BB101" t="str">
            <v>-</v>
          </cell>
          <cell r="BC101" t="str">
            <v>-</v>
          </cell>
          <cell r="BD101" t="str">
            <v>-</v>
          </cell>
          <cell r="BE101" t="str">
            <v>-</v>
          </cell>
          <cell r="BF101" t="str">
            <v>-</v>
          </cell>
          <cell r="BG101" t="str">
            <v>-</v>
          </cell>
          <cell r="BH101" t="str">
            <v>-</v>
          </cell>
          <cell r="BI101" t="str">
            <v>-</v>
          </cell>
          <cell r="BJ101" t="str">
            <v>Arrendado</v>
          </cell>
          <cell r="BK101">
            <v>1928</v>
          </cell>
          <cell r="BL101" t="str">
            <v>ANGAR AZCAPOTZALCO S.A. DE C.V.</v>
          </cell>
          <cell r="BO101">
            <v>73770.44</v>
          </cell>
          <cell r="BP101" t="str">
            <v>-</v>
          </cell>
          <cell r="BQ101" t="str">
            <v>-</v>
          </cell>
          <cell r="BR101" t="str">
            <v>-</v>
          </cell>
          <cell r="BS101" t="str">
            <v>-</v>
          </cell>
          <cell r="BT101" t="str">
            <v>-</v>
          </cell>
          <cell r="BU101" t="str">
            <v>-</v>
          </cell>
          <cell r="BV101" t="str">
            <v>-</v>
          </cell>
          <cell r="BW101" t="str">
            <v>-</v>
          </cell>
          <cell r="BX101" t="str">
            <v>-</v>
          </cell>
          <cell r="BY101" t="str">
            <v>-</v>
          </cell>
          <cell r="BZ101" t="str">
            <v>-</v>
          </cell>
          <cell r="CA101" t="str">
            <v>-</v>
          </cell>
          <cell r="CB101" t="str">
            <v>-</v>
          </cell>
          <cell r="CC101" t="str">
            <v>Lunes</v>
          </cell>
          <cell r="CD101" t="str">
            <v>1416</v>
          </cell>
          <cell r="CE101" t="str">
            <v>6</v>
          </cell>
          <cell r="CF101" t="str">
            <v>Amarillo</v>
          </cell>
          <cell r="CG101" t="str">
            <v>1er Sábado</v>
          </cell>
          <cell r="CH101" t="str">
            <v>Ene y Feb</v>
          </cell>
          <cell r="CI101" t="str">
            <v>Jul y Ago</v>
          </cell>
          <cell r="CJ101" t="str">
            <v>-</v>
          </cell>
          <cell r="CK101">
            <v>92</v>
          </cell>
          <cell r="CL101" t="str">
            <v>101 - MAGNA</v>
          </cell>
          <cell r="CM101" t="str">
            <v>05059</v>
          </cell>
          <cell r="CP101" t="str">
            <v>-</v>
          </cell>
        </row>
        <row r="102">
          <cell r="A102" t="str">
            <v>05060</v>
          </cell>
          <cell r="B102" t="str">
            <v>JED1421</v>
          </cell>
          <cell r="C102" t="str">
            <v>Jalisco</v>
          </cell>
          <cell r="D102" t="str">
            <v>No aplica</v>
          </cell>
          <cell r="E102" t="str">
            <v>Chevy</v>
          </cell>
          <cell r="F102" t="str">
            <v>Automóvil</v>
          </cell>
          <cell r="G102" t="str">
            <v>Chevrolet</v>
          </cell>
          <cell r="H102" t="str">
            <v>Chevy C2 C/AA 5 Puertas</v>
          </cell>
          <cell r="I102" t="str">
            <v>3G1SF61X96S102400</v>
          </cell>
          <cell r="J102" t="str">
            <v>6S102400</v>
          </cell>
          <cell r="K102" t="str">
            <v>Magna</v>
          </cell>
          <cell r="L102">
            <v>4</v>
          </cell>
          <cell r="M102">
            <v>46</v>
          </cell>
          <cell r="N102">
            <v>2006</v>
          </cell>
          <cell r="O102" t="str">
            <v>Guadalajara</v>
          </cell>
          <cell r="P102" t="str">
            <v>Jalisco</v>
          </cell>
          <cell r="Q102" t="str">
            <v>Occidente</v>
          </cell>
          <cell r="R102" t="str">
            <v>Baja</v>
          </cell>
          <cell r="S102" t="str">
            <v>Devolución Valmex</v>
          </cell>
          <cell r="T102" t="str">
            <v>GNP</v>
          </cell>
          <cell r="U102" t="str">
            <v>Grupo Nacional Provincial, S.A.B.</v>
          </cell>
          <cell r="V102" t="str">
            <v>Asesor de Servicio</v>
          </cell>
          <cell r="W102" t="str">
            <v>-</v>
          </cell>
          <cell r="X102" t="str">
            <v>-</v>
          </cell>
          <cell r="Y102" t="str">
            <v>Asignado</v>
          </cell>
          <cell r="Z102" t="str">
            <v>-</v>
          </cell>
          <cell r="AA102" t="str">
            <v>-</v>
          </cell>
          <cell r="AB102" t="str">
            <v>-</v>
          </cell>
          <cell r="AC102" t="str">
            <v>-</v>
          </cell>
          <cell r="AD102" t="str">
            <v>-</v>
          </cell>
          <cell r="AE102" t="str">
            <v>-</v>
          </cell>
          <cell r="AF102" t="str">
            <v>-</v>
          </cell>
          <cell r="AG102" t="str">
            <v>-</v>
          </cell>
          <cell r="AH102" t="str">
            <v>-</v>
          </cell>
          <cell r="AI102" t="str">
            <v>C6705</v>
          </cell>
          <cell r="AJ102" t="str">
            <v>Ramirez Granados Arturo</v>
          </cell>
          <cell r="AK102" t="str">
            <v>-</v>
          </cell>
          <cell r="AL102" t="str">
            <v>-</v>
          </cell>
          <cell r="AM102" t="str">
            <v>-</v>
          </cell>
          <cell r="AN102">
            <v>0</v>
          </cell>
          <cell r="AO102" t="str">
            <v>-</v>
          </cell>
          <cell r="AQ102" t="str">
            <v>-</v>
          </cell>
          <cell r="AR102" t="str">
            <v>-</v>
          </cell>
          <cell r="AS102" t="str">
            <v>-</v>
          </cell>
          <cell r="AT102" t="str">
            <v>-</v>
          </cell>
          <cell r="AU102" t="str">
            <v>-</v>
          </cell>
          <cell r="AV102" t="str">
            <v>-</v>
          </cell>
          <cell r="AW102" t="str">
            <v>-</v>
          </cell>
          <cell r="AX102" t="str">
            <v>-</v>
          </cell>
          <cell r="AY102" t="str">
            <v>No</v>
          </cell>
          <cell r="AZ102" t="str">
            <v>-</v>
          </cell>
          <cell r="BA102" t="str">
            <v>-</v>
          </cell>
          <cell r="BB102" t="str">
            <v>-</v>
          </cell>
          <cell r="BC102" t="str">
            <v>-</v>
          </cell>
          <cell r="BD102" t="str">
            <v>-</v>
          </cell>
          <cell r="BE102" t="str">
            <v>-</v>
          </cell>
          <cell r="BF102" t="str">
            <v>-</v>
          </cell>
          <cell r="BG102" t="str">
            <v>-</v>
          </cell>
          <cell r="BH102" t="str">
            <v>-</v>
          </cell>
          <cell r="BI102" t="str">
            <v>-</v>
          </cell>
          <cell r="BJ102" t="str">
            <v>Arrendado</v>
          </cell>
          <cell r="BK102">
            <v>1956</v>
          </cell>
          <cell r="BL102" t="str">
            <v>ANGAR AZCAPOTZALCO S.A. DE C.V.</v>
          </cell>
          <cell r="BO102">
            <v>73770.44</v>
          </cell>
          <cell r="BP102" t="str">
            <v>-</v>
          </cell>
          <cell r="BQ102" t="str">
            <v>-</v>
          </cell>
          <cell r="BR102" t="str">
            <v>-</v>
          </cell>
          <cell r="BS102" t="str">
            <v>-</v>
          </cell>
          <cell r="BT102" t="str">
            <v>-</v>
          </cell>
          <cell r="BU102" t="str">
            <v>-</v>
          </cell>
          <cell r="BV102" t="str">
            <v>-</v>
          </cell>
          <cell r="BW102" t="str">
            <v>-</v>
          </cell>
          <cell r="BX102" t="str">
            <v>-</v>
          </cell>
          <cell r="BY102" t="str">
            <v>-</v>
          </cell>
          <cell r="BZ102" t="str">
            <v>-</v>
          </cell>
          <cell r="CA102" t="str">
            <v>-</v>
          </cell>
          <cell r="CB102" t="str">
            <v>-</v>
          </cell>
          <cell r="CC102" t="str">
            <v>Jueves</v>
          </cell>
          <cell r="CD102" t="str">
            <v>1421</v>
          </cell>
          <cell r="CE102" t="str">
            <v>1</v>
          </cell>
          <cell r="CF102" t="str">
            <v>Verde</v>
          </cell>
          <cell r="CG102" t="str">
            <v>4o Sábado</v>
          </cell>
          <cell r="CH102" t="str">
            <v>Abr y May</v>
          </cell>
          <cell r="CI102" t="str">
            <v>Oct y Nov</v>
          </cell>
          <cell r="CJ102" t="str">
            <v>-</v>
          </cell>
          <cell r="CK102">
            <v>92</v>
          </cell>
          <cell r="CL102" t="str">
            <v>101 - MAGNA</v>
          </cell>
          <cell r="CM102" t="str">
            <v>05060</v>
          </cell>
          <cell r="CP102" t="str">
            <v>-</v>
          </cell>
        </row>
        <row r="103">
          <cell r="A103" t="str">
            <v>05061</v>
          </cell>
          <cell r="B103" t="str">
            <v>JED1426</v>
          </cell>
          <cell r="C103" t="str">
            <v>Jalisco</v>
          </cell>
          <cell r="D103" t="str">
            <v>No aplica</v>
          </cell>
          <cell r="E103" t="str">
            <v>Chevy</v>
          </cell>
          <cell r="F103" t="str">
            <v>Automóvil</v>
          </cell>
          <cell r="G103" t="str">
            <v>Chevrolet</v>
          </cell>
          <cell r="H103" t="str">
            <v>Chevy C2 C/AA 5 Puertas</v>
          </cell>
          <cell r="I103" t="str">
            <v>3G1SF61X96S102347</v>
          </cell>
          <cell r="J103" t="str">
            <v>6S102347</v>
          </cell>
          <cell r="K103" t="str">
            <v>Magna</v>
          </cell>
          <cell r="L103">
            <v>4</v>
          </cell>
          <cell r="M103">
            <v>46</v>
          </cell>
          <cell r="N103">
            <v>2006</v>
          </cell>
          <cell r="O103" t="str">
            <v>Guadalajara</v>
          </cell>
          <cell r="P103" t="str">
            <v>Jalisco</v>
          </cell>
          <cell r="Q103" t="str">
            <v>Occidente</v>
          </cell>
          <cell r="R103" t="str">
            <v>Baja</v>
          </cell>
          <cell r="S103" t="str">
            <v>Devolución Valmex</v>
          </cell>
          <cell r="T103" t="str">
            <v>GNP</v>
          </cell>
          <cell r="U103" t="str">
            <v>Grupo Nacional Provincial, S.A.B.</v>
          </cell>
          <cell r="V103" t="str">
            <v>Asesor de Servicio</v>
          </cell>
          <cell r="W103" t="str">
            <v>-</v>
          </cell>
          <cell r="X103" t="str">
            <v>-</v>
          </cell>
          <cell r="Y103" t="str">
            <v>Asignado</v>
          </cell>
          <cell r="Z103" t="str">
            <v>-</v>
          </cell>
          <cell r="AA103" t="str">
            <v>-</v>
          </cell>
          <cell r="AB103" t="str">
            <v>-</v>
          </cell>
          <cell r="AC103" t="str">
            <v>-</v>
          </cell>
          <cell r="AD103" t="str">
            <v>-</v>
          </cell>
          <cell r="AE103" t="str">
            <v>-</v>
          </cell>
          <cell r="AF103" t="str">
            <v>-</v>
          </cell>
          <cell r="AG103" t="str">
            <v>-</v>
          </cell>
          <cell r="AH103" t="str">
            <v>-</v>
          </cell>
          <cell r="AI103" t="str">
            <v>C6705</v>
          </cell>
          <cell r="AJ103" t="str">
            <v>Ramirez Granados Arturo</v>
          </cell>
          <cell r="AK103" t="str">
            <v>-</v>
          </cell>
          <cell r="AL103" t="str">
            <v>-</v>
          </cell>
          <cell r="AM103" t="str">
            <v>-</v>
          </cell>
          <cell r="AN103">
            <v>0</v>
          </cell>
          <cell r="AO103" t="str">
            <v>-</v>
          </cell>
          <cell r="AQ103" t="str">
            <v>-</v>
          </cell>
          <cell r="AR103" t="str">
            <v>-</v>
          </cell>
          <cell r="AS103" t="str">
            <v>-</v>
          </cell>
          <cell r="AT103" t="str">
            <v>-</v>
          </cell>
          <cell r="AU103" t="str">
            <v>-</v>
          </cell>
          <cell r="AV103" t="str">
            <v>-</v>
          </cell>
          <cell r="AW103" t="str">
            <v>-</v>
          </cell>
          <cell r="AX103" t="str">
            <v>-</v>
          </cell>
          <cell r="AY103" t="str">
            <v>No</v>
          </cell>
          <cell r="AZ103" t="str">
            <v>-</v>
          </cell>
          <cell r="BA103" t="str">
            <v>-</v>
          </cell>
          <cell r="BB103" t="str">
            <v>-</v>
          </cell>
          <cell r="BC103" t="str">
            <v>-</v>
          </cell>
          <cell r="BD103" t="str">
            <v>-</v>
          </cell>
          <cell r="BE103" t="str">
            <v>-</v>
          </cell>
          <cell r="BF103" t="str">
            <v>-</v>
          </cell>
          <cell r="BG103" t="str">
            <v>-</v>
          </cell>
          <cell r="BH103" t="str">
            <v>-</v>
          </cell>
          <cell r="BI103" t="str">
            <v>-</v>
          </cell>
          <cell r="BJ103" t="str">
            <v>Arrendado</v>
          </cell>
          <cell r="BK103">
            <v>1955</v>
          </cell>
          <cell r="BL103" t="str">
            <v>ANGAR AZCAPOTZALCO S.A. DE C.V.</v>
          </cell>
          <cell r="BO103">
            <v>73770.44</v>
          </cell>
          <cell r="BP103" t="str">
            <v>-</v>
          </cell>
          <cell r="BQ103" t="str">
            <v>-</v>
          </cell>
          <cell r="BR103" t="str">
            <v>-</v>
          </cell>
          <cell r="BS103" t="str">
            <v>-</v>
          </cell>
          <cell r="BT103" t="str">
            <v>-</v>
          </cell>
          <cell r="BU103" t="str">
            <v>-</v>
          </cell>
          <cell r="BV103" t="str">
            <v>-</v>
          </cell>
          <cell r="BW103" t="str">
            <v>-</v>
          </cell>
          <cell r="BX103" t="str">
            <v>-</v>
          </cell>
          <cell r="BY103" t="str">
            <v>-</v>
          </cell>
          <cell r="BZ103" t="str">
            <v>-</v>
          </cell>
          <cell r="CA103" t="str">
            <v>-</v>
          </cell>
          <cell r="CB103" t="str">
            <v>-</v>
          </cell>
          <cell r="CC103" t="str">
            <v>Lunes</v>
          </cell>
          <cell r="CD103" t="str">
            <v>1426</v>
          </cell>
          <cell r="CE103" t="str">
            <v>6</v>
          </cell>
          <cell r="CF103" t="str">
            <v>Amarillo</v>
          </cell>
          <cell r="CG103" t="str">
            <v>1er Sábado</v>
          </cell>
          <cell r="CH103" t="str">
            <v>Ene y Feb</v>
          </cell>
          <cell r="CI103" t="str">
            <v>Jul y Ago</v>
          </cell>
          <cell r="CJ103" t="str">
            <v>-</v>
          </cell>
          <cell r="CK103">
            <v>92</v>
          </cell>
          <cell r="CL103" t="str">
            <v>101 - MAGNA</v>
          </cell>
          <cell r="CM103" t="str">
            <v>05061</v>
          </cell>
          <cell r="CP103" t="str">
            <v>-</v>
          </cell>
        </row>
        <row r="104">
          <cell r="A104" t="str">
            <v>05062</v>
          </cell>
          <cell r="B104" t="str">
            <v>JED1422</v>
          </cell>
          <cell r="C104" t="str">
            <v>Jalisco</v>
          </cell>
          <cell r="D104" t="str">
            <v>No aplica</v>
          </cell>
          <cell r="E104" t="str">
            <v>Chevy</v>
          </cell>
          <cell r="F104" t="str">
            <v>Automóvil</v>
          </cell>
          <cell r="G104" t="str">
            <v>Chevrolet</v>
          </cell>
          <cell r="H104" t="str">
            <v>Chevy C2 C/AA 5 Puertas</v>
          </cell>
          <cell r="I104" t="str">
            <v>3G1SF61X26S102688</v>
          </cell>
          <cell r="J104" t="str">
            <v>6S102688</v>
          </cell>
          <cell r="K104" t="str">
            <v>Magna</v>
          </cell>
          <cell r="L104">
            <v>4</v>
          </cell>
          <cell r="M104">
            <v>46</v>
          </cell>
          <cell r="N104">
            <v>2006</v>
          </cell>
          <cell r="O104" t="str">
            <v>Guadalajara</v>
          </cell>
          <cell r="P104" t="str">
            <v>Jalisco</v>
          </cell>
          <cell r="Q104" t="str">
            <v>Occidente</v>
          </cell>
          <cell r="R104" t="str">
            <v>Baja</v>
          </cell>
          <cell r="S104" t="str">
            <v>Devolución Valmex</v>
          </cell>
          <cell r="T104" t="str">
            <v>GNP</v>
          </cell>
          <cell r="U104" t="str">
            <v>Grupo Nacional Provincial, S.A.B.</v>
          </cell>
          <cell r="V104" t="str">
            <v>Asesor de Servicio</v>
          </cell>
          <cell r="W104" t="str">
            <v>-</v>
          </cell>
          <cell r="X104" t="str">
            <v>-</v>
          </cell>
          <cell r="Y104" t="str">
            <v>Asignado</v>
          </cell>
          <cell r="Z104" t="str">
            <v>-</v>
          </cell>
          <cell r="AA104" t="str">
            <v>-</v>
          </cell>
          <cell r="AB104" t="str">
            <v>-</v>
          </cell>
          <cell r="AC104" t="str">
            <v>-</v>
          </cell>
          <cell r="AD104" t="str">
            <v>-</v>
          </cell>
          <cell r="AE104" t="str">
            <v>-</v>
          </cell>
          <cell r="AF104" t="str">
            <v>-</v>
          </cell>
          <cell r="AG104" t="str">
            <v>-</v>
          </cell>
          <cell r="AH104" t="str">
            <v>-</v>
          </cell>
          <cell r="AI104" t="str">
            <v>C6705</v>
          </cell>
          <cell r="AJ104" t="str">
            <v>Ramirez Granados Arturo</v>
          </cell>
          <cell r="AK104" t="str">
            <v>-</v>
          </cell>
          <cell r="AL104" t="str">
            <v>-</v>
          </cell>
          <cell r="AM104" t="str">
            <v>-</v>
          </cell>
          <cell r="AN104">
            <v>0</v>
          </cell>
          <cell r="AO104" t="str">
            <v>-</v>
          </cell>
          <cell r="AQ104" t="str">
            <v>-</v>
          </cell>
          <cell r="AR104" t="str">
            <v>-</v>
          </cell>
          <cell r="AS104" t="str">
            <v>-</v>
          </cell>
          <cell r="AT104" t="str">
            <v>-</v>
          </cell>
          <cell r="AU104" t="str">
            <v>-</v>
          </cell>
          <cell r="AV104" t="str">
            <v>-</v>
          </cell>
          <cell r="AW104" t="str">
            <v>-</v>
          </cell>
          <cell r="AX104" t="str">
            <v>-</v>
          </cell>
          <cell r="AY104" t="str">
            <v>No</v>
          </cell>
          <cell r="AZ104" t="str">
            <v>-</v>
          </cell>
          <cell r="BA104" t="str">
            <v>-</v>
          </cell>
          <cell r="BB104" t="str">
            <v>-</v>
          </cell>
          <cell r="BC104" t="str">
            <v>-</v>
          </cell>
          <cell r="BD104" t="str">
            <v>-</v>
          </cell>
          <cell r="BE104" t="str">
            <v>-</v>
          </cell>
          <cell r="BF104" t="str">
            <v>-</v>
          </cell>
          <cell r="BG104" t="str">
            <v>-</v>
          </cell>
          <cell r="BH104" t="str">
            <v>-</v>
          </cell>
          <cell r="BI104" t="str">
            <v>-</v>
          </cell>
          <cell r="BJ104" t="str">
            <v>Arrendado</v>
          </cell>
          <cell r="BK104">
            <v>1933</v>
          </cell>
          <cell r="BL104" t="str">
            <v>ANGAR AZCAPOTZALCO S.A. DE C.V.</v>
          </cell>
          <cell r="BO104">
            <v>73770.44</v>
          </cell>
          <cell r="BP104" t="str">
            <v>-</v>
          </cell>
          <cell r="BQ104" t="str">
            <v>-</v>
          </cell>
          <cell r="BR104" t="str">
            <v>-</v>
          </cell>
          <cell r="BS104" t="str">
            <v>-</v>
          </cell>
          <cell r="BT104" t="str">
            <v>-</v>
          </cell>
          <cell r="BU104" t="str">
            <v>-</v>
          </cell>
          <cell r="BV104" t="str">
            <v>-</v>
          </cell>
          <cell r="BW104" t="str">
            <v>-</v>
          </cell>
          <cell r="BX104" t="str">
            <v>-</v>
          </cell>
          <cell r="BY104" t="str">
            <v>-</v>
          </cell>
          <cell r="BZ104" t="str">
            <v>-</v>
          </cell>
          <cell r="CA104" t="str">
            <v>-</v>
          </cell>
          <cell r="CB104" t="str">
            <v>-</v>
          </cell>
          <cell r="CC104" t="str">
            <v>Jueves</v>
          </cell>
          <cell r="CD104" t="str">
            <v>1422</v>
          </cell>
          <cell r="CE104" t="str">
            <v>2</v>
          </cell>
          <cell r="CF104" t="str">
            <v>Verde</v>
          </cell>
          <cell r="CG104" t="str">
            <v>4o Sábado</v>
          </cell>
          <cell r="CH104" t="str">
            <v>Abr y May</v>
          </cell>
          <cell r="CI104" t="str">
            <v>Oct y Nov</v>
          </cell>
          <cell r="CJ104" t="str">
            <v>-</v>
          </cell>
          <cell r="CK104">
            <v>92</v>
          </cell>
          <cell r="CL104" t="str">
            <v>101 - MAGNA</v>
          </cell>
          <cell r="CM104" t="str">
            <v>05062</v>
          </cell>
          <cell r="CP104" t="str">
            <v>-</v>
          </cell>
        </row>
        <row r="105">
          <cell r="A105" t="str">
            <v>05063</v>
          </cell>
          <cell r="B105" t="str">
            <v>JED1423</v>
          </cell>
          <cell r="C105" t="str">
            <v>Jalisco</v>
          </cell>
          <cell r="D105" t="str">
            <v>No aplica</v>
          </cell>
          <cell r="E105" t="str">
            <v>Chevy</v>
          </cell>
          <cell r="F105" t="str">
            <v>Automóvil</v>
          </cell>
          <cell r="G105" t="str">
            <v>Chevrolet</v>
          </cell>
          <cell r="H105" t="str">
            <v>Chevy C2 C/AA 5 Puertas</v>
          </cell>
          <cell r="I105" t="str">
            <v>3G1SF61XX6S100123</v>
          </cell>
          <cell r="J105" t="str">
            <v>6S100123</v>
          </cell>
          <cell r="K105" t="str">
            <v>Magna</v>
          </cell>
          <cell r="L105">
            <v>4</v>
          </cell>
          <cell r="M105">
            <v>46</v>
          </cell>
          <cell r="N105">
            <v>2006</v>
          </cell>
          <cell r="O105" t="str">
            <v>Guadalajara</v>
          </cell>
          <cell r="P105" t="str">
            <v>Jalisco</v>
          </cell>
          <cell r="Q105" t="str">
            <v>Occidente</v>
          </cell>
          <cell r="R105" t="str">
            <v>Baja</v>
          </cell>
          <cell r="S105" t="str">
            <v>Devolución Valmex</v>
          </cell>
          <cell r="T105" t="str">
            <v>GNP</v>
          </cell>
          <cell r="U105" t="str">
            <v>Grupo Nacional Provincial, S.A.B.</v>
          </cell>
          <cell r="V105" t="str">
            <v>Gerente Ajustes</v>
          </cell>
          <cell r="W105" t="str">
            <v>Pool Semiasignado</v>
          </cell>
          <cell r="X105" t="str">
            <v>Supervisoria</v>
          </cell>
          <cell r="Y105" t="str">
            <v>Pool</v>
          </cell>
          <cell r="Z105" t="str">
            <v>N58323</v>
          </cell>
          <cell r="AA105" t="str">
            <v>-</v>
          </cell>
          <cell r="AB105" t="str">
            <v>-</v>
          </cell>
          <cell r="AC105" t="str">
            <v>-</v>
          </cell>
          <cell r="AD105" t="str">
            <v>-</v>
          </cell>
          <cell r="AE105" t="str">
            <v>-</v>
          </cell>
          <cell r="AF105" t="str">
            <v>-</v>
          </cell>
          <cell r="AG105" t="str">
            <v>-</v>
          </cell>
          <cell r="AH105" t="str">
            <v>-</v>
          </cell>
          <cell r="AI105" t="str">
            <v>C6705</v>
          </cell>
          <cell r="AJ105" t="str">
            <v>Ramirez Granados Arturo</v>
          </cell>
          <cell r="AK105" t="str">
            <v>-</v>
          </cell>
          <cell r="AL105" t="str">
            <v>-</v>
          </cell>
          <cell r="AM105" t="str">
            <v>-</v>
          </cell>
          <cell r="AN105">
            <v>0</v>
          </cell>
          <cell r="AO105" t="str">
            <v>-</v>
          </cell>
          <cell r="AQ105">
            <v>3313333457</v>
          </cell>
          <cell r="AR105" t="str">
            <v>-</v>
          </cell>
          <cell r="AS105" t="str">
            <v>-</v>
          </cell>
          <cell r="AT105" t="str">
            <v>-</v>
          </cell>
          <cell r="AU105" t="str">
            <v>-</v>
          </cell>
          <cell r="AV105" t="str">
            <v>-</v>
          </cell>
          <cell r="AW105" t="str">
            <v>-</v>
          </cell>
          <cell r="AX105" t="str">
            <v>-</v>
          </cell>
          <cell r="AY105" t="str">
            <v>No</v>
          </cell>
          <cell r="AZ105" t="str">
            <v>-</v>
          </cell>
          <cell r="BA105" t="str">
            <v>-</v>
          </cell>
          <cell r="BB105" t="str">
            <v>-</v>
          </cell>
          <cell r="BC105" t="str">
            <v>-</v>
          </cell>
          <cell r="BD105" t="str">
            <v>-</v>
          </cell>
          <cell r="BE105" t="str">
            <v>-</v>
          </cell>
          <cell r="BF105" t="str">
            <v>-</v>
          </cell>
          <cell r="BG105" t="str">
            <v>-</v>
          </cell>
          <cell r="BH105" t="str">
            <v>-</v>
          </cell>
          <cell r="BI105" t="str">
            <v>-</v>
          </cell>
          <cell r="BJ105" t="str">
            <v>Arrendado</v>
          </cell>
          <cell r="BK105">
            <v>1957</v>
          </cell>
          <cell r="BL105" t="str">
            <v>ANGAR AZCAPOTZALCO S.A. DE C.V.</v>
          </cell>
          <cell r="BO105">
            <v>73770.44</v>
          </cell>
          <cell r="BP105" t="str">
            <v>-</v>
          </cell>
          <cell r="BQ105" t="str">
            <v>-</v>
          </cell>
          <cell r="BR105" t="str">
            <v>-</v>
          </cell>
          <cell r="BS105" t="str">
            <v>-</v>
          </cell>
          <cell r="BT105" t="str">
            <v>-</v>
          </cell>
          <cell r="BU105" t="str">
            <v>-</v>
          </cell>
          <cell r="BV105" t="str">
            <v>-</v>
          </cell>
          <cell r="BW105" t="str">
            <v>-</v>
          </cell>
          <cell r="BX105" t="str">
            <v>-</v>
          </cell>
          <cell r="BY105" t="str">
            <v>-</v>
          </cell>
          <cell r="BZ105" t="str">
            <v>-</v>
          </cell>
          <cell r="CA105" t="str">
            <v>-</v>
          </cell>
          <cell r="CB105" t="str">
            <v>-</v>
          </cell>
          <cell r="CC105" t="str">
            <v>Miércoles</v>
          </cell>
          <cell r="CD105" t="str">
            <v>1423</v>
          </cell>
          <cell r="CE105" t="str">
            <v>3</v>
          </cell>
          <cell r="CF105" t="str">
            <v>Rojo</v>
          </cell>
          <cell r="CG105" t="str">
            <v>3er Sábado</v>
          </cell>
          <cell r="CH105" t="str">
            <v>Mzo y Abr</v>
          </cell>
          <cell r="CI105" t="str">
            <v>Sep y Oct</v>
          </cell>
          <cell r="CJ105" t="str">
            <v>-</v>
          </cell>
          <cell r="CK105">
            <v>92</v>
          </cell>
          <cell r="CL105" t="str">
            <v>101 - MAGNA</v>
          </cell>
          <cell r="CM105" t="str">
            <v>05063</v>
          </cell>
          <cell r="CP105" t="str">
            <v>-</v>
          </cell>
        </row>
        <row r="106">
          <cell r="A106" t="str">
            <v>05064</v>
          </cell>
          <cell r="B106" t="str">
            <v>JED1415</v>
          </cell>
          <cell r="C106" t="str">
            <v>Jalisco</v>
          </cell>
          <cell r="D106" t="str">
            <v>No aplica</v>
          </cell>
          <cell r="E106" t="str">
            <v>Chevy</v>
          </cell>
          <cell r="F106" t="str">
            <v>Automóvil</v>
          </cell>
          <cell r="G106" t="str">
            <v>Chevrolet</v>
          </cell>
          <cell r="H106" t="str">
            <v>Chevy C2 C/AA 5 Puertas</v>
          </cell>
          <cell r="I106" t="str">
            <v>3G1SF61X86S104056</v>
          </cell>
          <cell r="J106" t="str">
            <v>6S104056</v>
          </cell>
          <cell r="K106" t="str">
            <v>Magna</v>
          </cell>
          <cell r="L106">
            <v>4</v>
          </cell>
          <cell r="M106">
            <v>46</v>
          </cell>
          <cell r="N106">
            <v>2006</v>
          </cell>
          <cell r="O106" t="str">
            <v>Guadalajara</v>
          </cell>
          <cell r="P106" t="str">
            <v>Jalisco</v>
          </cell>
          <cell r="Q106" t="str">
            <v>Occidente</v>
          </cell>
          <cell r="R106" t="str">
            <v>Baja</v>
          </cell>
          <cell r="S106" t="str">
            <v>Devolución Valmex</v>
          </cell>
          <cell r="T106" t="str">
            <v>GNP</v>
          </cell>
          <cell r="U106" t="str">
            <v>Grupo Nacional Provincial, S.A.B.</v>
          </cell>
          <cell r="V106" t="str">
            <v>Asesor de Servicio</v>
          </cell>
          <cell r="W106" t="str">
            <v>-</v>
          </cell>
          <cell r="X106" t="str">
            <v>-</v>
          </cell>
          <cell r="Y106" t="str">
            <v>Asignado</v>
          </cell>
          <cell r="Z106" t="str">
            <v>-</v>
          </cell>
          <cell r="AA106" t="str">
            <v>-</v>
          </cell>
          <cell r="AB106" t="str">
            <v>-</v>
          </cell>
          <cell r="AC106" t="str">
            <v>-</v>
          </cell>
          <cell r="AD106" t="str">
            <v>-</v>
          </cell>
          <cell r="AE106" t="str">
            <v>-</v>
          </cell>
          <cell r="AF106" t="str">
            <v>-</v>
          </cell>
          <cell r="AG106" t="str">
            <v>-</v>
          </cell>
          <cell r="AH106" t="str">
            <v>-</v>
          </cell>
          <cell r="AI106" t="str">
            <v>C6705</v>
          </cell>
          <cell r="AJ106" t="str">
            <v>Ramirez Granados Arturo</v>
          </cell>
          <cell r="AK106" t="str">
            <v>-</v>
          </cell>
          <cell r="AL106" t="str">
            <v>-</v>
          </cell>
          <cell r="AM106" t="str">
            <v>-</v>
          </cell>
          <cell r="AN106">
            <v>0</v>
          </cell>
          <cell r="AO106" t="str">
            <v>-</v>
          </cell>
          <cell r="AQ106" t="str">
            <v>-</v>
          </cell>
          <cell r="AR106" t="str">
            <v>-</v>
          </cell>
          <cell r="AS106" t="str">
            <v>-</v>
          </cell>
          <cell r="AT106" t="str">
            <v>-</v>
          </cell>
          <cell r="AU106" t="str">
            <v>-</v>
          </cell>
          <cell r="AV106" t="str">
            <v>-</v>
          </cell>
          <cell r="AW106" t="str">
            <v>-</v>
          </cell>
          <cell r="AX106" t="str">
            <v>-</v>
          </cell>
          <cell r="AY106" t="str">
            <v>No</v>
          </cell>
          <cell r="AZ106" t="str">
            <v>-</v>
          </cell>
          <cell r="BA106" t="str">
            <v>-</v>
          </cell>
          <cell r="BB106" t="str">
            <v>-</v>
          </cell>
          <cell r="BC106" t="str">
            <v>-</v>
          </cell>
          <cell r="BD106" t="str">
            <v>-</v>
          </cell>
          <cell r="BE106" t="str">
            <v>-</v>
          </cell>
          <cell r="BF106" t="str">
            <v>-</v>
          </cell>
          <cell r="BG106" t="str">
            <v>-</v>
          </cell>
          <cell r="BH106" t="str">
            <v>-</v>
          </cell>
          <cell r="BI106" t="str">
            <v>-</v>
          </cell>
          <cell r="BJ106" t="str">
            <v>Arrendado</v>
          </cell>
          <cell r="BK106">
            <v>1953</v>
          </cell>
          <cell r="BL106" t="str">
            <v>ANGAR AZCAPOTZALCO S.A. DE C.V.</v>
          </cell>
          <cell r="BO106">
            <v>73770.44</v>
          </cell>
          <cell r="BP106" t="str">
            <v>-</v>
          </cell>
          <cell r="BQ106" t="str">
            <v>-</v>
          </cell>
          <cell r="BR106" t="str">
            <v>-</v>
          </cell>
          <cell r="BS106" t="str">
            <v>-</v>
          </cell>
          <cell r="BT106" t="str">
            <v>-</v>
          </cell>
          <cell r="BU106" t="str">
            <v>-</v>
          </cell>
          <cell r="BV106" t="str">
            <v>-</v>
          </cell>
          <cell r="BW106" t="str">
            <v>-</v>
          </cell>
          <cell r="BX106" t="str">
            <v>-</v>
          </cell>
          <cell r="BY106" t="str">
            <v>-</v>
          </cell>
          <cell r="BZ106" t="str">
            <v>-</v>
          </cell>
          <cell r="CA106" t="str">
            <v>-</v>
          </cell>
          <cell r="CB106" t="str">
            <v>-</v>
          </cell>
          <cell r="CC106" t="str">
            <v>Lunes</v>
          </cell>
          <cell r="CD106" t="str">
            <v>1415</v>
          </cell>
          <cell r="CE106" t="str">
            <v>5</v>
          </cell>
          <cell r="CF106" t="str">
            <v>Amarillo</v>
          </cell>
          <cell r="CG106" t="str">
            <v>1er Sábado</v>
          </cell>
          <cell r="CH106" t="str">
            <v>Ene y Feb</v>
          </cell>
          <cell r="CI106" t="str">
            <v>Jul y Ago</v>
          </cell>
          <cell r="CJ106" t="str">
            <v>-</v>
          </cell>
          <cell r="CK106">
            <v>92</v>
          </cell>
          <cell r="CL106" t="str">
            <v>101 - MAGNA</v>
          </cell>
          <cell r="CM106" t="str">
            <v>05064</v>
          </cell>
          <cell r="CP106" t="str">
            <v>-</v>
          </cell>
        </row>
        <row r="107">
          <cell r="A107" t="str">
            <v>05065</v>
          </cell>
          <cell r="B107" t="str">
            <v>JED1433</v>
          </cell>
          <cell r="C107" t="str">
            <v>Jalisco</v>
          </cell>
          <cell r="D107" t="str">
            <v>No aplica</v>
          </cell>
          <cell r="E107" t="str">
            <v>Chevy</v>
          </cell>
          <cell r="F107" t="str">
            <v>Automóvil</v>
          </cell>
          <cell r="G107" t="str">
            <v>Chevrolet</v>
          </cell>
          <cell r="H107" t="str">
            <v>Chevy C2 C/AA 5 Puertas</v>
          </cell>
          <cell r="I107" t="str">
            <v>3G1SF61X26S103520</v>
          </cell>
          <cell r="J107" t="str">
            <v>6S103520</v>
          </cell>
          <cell r="K107" t="str">
            <v>Magna</v>
          </cell>
          <cell r="L107">
            <v>4</v>
          </cell>
          <cell r="M107">
            <v>46</v>
          </cell>
          <cell r="N107">
            <v>2006</v>
          </cell>
          <cell r="O107" t="str">
            <v>Guadalajara</v>
          </cell>
          <cell r="P107" t="str">
            <v>Jalisco</v>
          </cell>
          <cell r="Q107" t="str">
            <v>Occidente</v>
          </cell>
          <cell r="R107" t="str">
            <v>Baja</v>
          </cell>
          <cell r="S107" t="str">
            <v>PT por Siniestro</v>
          </cell>
          <cell r="T107" t="str">
            <v>GNP</v>
          </cell>
          <cell r="U107" t="str">
            <v>Grupo Nacional Provincial, S.A.B.</v>
          </cell>
          <cell r="V107" t="str">
            <v>Asesor de Servicio</v>
          </cell>
          <cell r="W107" t="str">
            <v>-</v>
          </cell>
          <cell r="X107" t="str">
            <v>-</v>
          </cell>
          <cell r="Y107" t="str">
            <v>Asignado</v>
          </cell>
          <cell r="Z107" t="str">
            <v>-</v>
          </cell>
          <cell r="AA107" t="str">
            <v>-</v>
          </cell>
          <cell r="AB107" t="str">
            <v>-</v>
          </cell>
          <cell r="AC107" t="str">
            <v>-</v>
          </cell>
          <cell r="AD107" t="str">
            <v>-</v>
          </cell>
          <cell r="AE107" t="str">
            <v>-</v>
          </cell>
          <cell r="AF107" t="str">
            <v>-</v>
          </cell>
          <cell r="AG107" t="str">
            <v>-</v>
          </cell>
          <cell r="AH107" t="str">
            <v>-</v>
          </cell>
          <cell r="AI107" t="str">
            <v>C6705</v>
          </cell>
          <cell r="AJ107" t="str">
            <v>Ramirez Granados Arturo</v>
          </cell>
          <cell r="AK107" t="str">
            <v>-</v>
          </cell>
          <cell r="AL107" t="str">
            <v>-</v>
          </cell>
          <cell r="AM107" t="str">
            <v>-</v>
          </cell>
          <cell r="AN107">
            <v>0</v>
          </cell>
          <cell r="AO107" t="str">
            <v>-</v>
          </cell>
          <cell r="AQ107" t="str">
            <v>-</v>
          </cell>
          <cell r="AR107" t="str">
            <v>-</v>
          </cell>
          <cell r="AS107" t="str">
            <v>-</v>
          </cell>
          <cell r="AT107" t="str">
            <v>-</v>
          </cell>
          <cell r="AU107" t="str">
            <v>-</v>
          </cell>
          <cell r="AV107" t="str">
            <v>-</v>
          </cell>
          <cell r="AW107" t="str">
            <v>-</v>
          </cell>
          <cell r="AX107" t="str">
            <v>-</v>
          </cell>
          <cell r="AY107" t="str">
            <v>No</v>
          </cell>
          <cell r="AZ107" t="str">
            <v>-</v>
          </cell>
          <cell r="BA107" t="str">
            <v>-</v>
          </cell>
          <cell r="BB107" t="str">
            <v>-</v>
          </cell>
          <cell r="BC107" t="str">
            <v>-</v>
          </cell>
          <cell r="BD107" t="str">
            <v>-</v>
          </cell>
          <cell r="BE107" t="str">
            <v>-</v>
          </cell>
          <cell r="BF107" t="str">
            <v>-</v>
          </cell>
          <cell r="BG107" t="str">
            <v>-</v>
          </cell>
          <cell r="BH107" t="str">
            <v>-</v>
          </cell>
          <cell r="BI107" t="str">
            <v>-</v>
          </cell>
          <cell r="BJ107" t="str">
            <v>Arrendado</v>
          </cell>
          <cell r="BK107">
            <v>1934</v>
          </cell>
          <cell r="BL107" t="str">
            <v>ANGAR AZCAPOTZALCO S.A. DE C.V.</v>
          </cell>
          <cell r="BO107">
            <v>73770.44</v>
          </cell>
          <cell r="BP107" t="str">
            <v>-</v>
          </cell>
          <cell r="BQ107" t="str">
            <v>-</v>
          </cell>
          <cell r="BR107" t="str">
            <v>-</v>
          </cell>
          <cell r="BS107" t="str">
            <v>-</v>
          </cell>
          <cell r="BT107" t="str">
            <v>-</v>
          </cell>
          <cell r="BU107" t="str">
            <v>-</v>
          </cell>
          <cell r="BV107" t="str">
            <v>-</v>
          </cell>
          <cell r="BW107" t="str">
            <v>-</v>
          </cell>
          <cell r="BX107" t="str">
            <v>-</v>
          </cell>
          <cell r="BY107" t="str">
            <v>-</v>
          </cell>
          <cell r="BZ107" t="str">
            <v>-</v>
          </cell>
          <cell r="CA107" t="str">
            <v>-</v>
          </cell>
          <cell r="CB107" t="str">
            <v>-</v>
          </cell>
          <cell r="CC107" t="str">
            <v>Miércoles</v>
          </cell>
          <cell r="CD107" t="str">
            <v>1433</v>
          </cell>
          <cell r="CE107" t="str">
            <v>3</v>
          </cell>
          <cell r="CF107" t="str">
            <v>Rojo</v>
          </cell>
          <cell r="CG107" t="str">
            <v>3er Sábado</v>
          </cell>
          <cell r="CH107" t="str">
            <v>Mzo y Abr</v>
          </cell>
          <cell r="CI107" t="str">
            <v>Sep y Oct</v>
          </cell>
          <cell r="CJ107" t="str">
            <v>-</v>
          </cell>
          <cell r="CK107">
            <v>92</v>
          </cell>
          <cell r="CL107" t="str">
            <v>101 - MAGNA</v>
          </cell>
          <cell r="CM107" t="str">
            <v>05065</v>
          </cell>
          <cell r="CP107" t="str">
            <v>-</v>
          </cell>
        </row>
        <row r="108">
          <cell r="A108" t="str">
            <v>05066</v>
          </cell>
          <cell r="B108" t="str">
            <v>JED1408</v>
          </cell>
          <cell r="C108" t="str">
            <v>Jalisco</v>
          </cell>
          <cell r="D108" t="str">
            <v>No aplica</v>
          </cell>
          <cell r="E108" t="str">
            <v>Chevy</v>
          </cell>
          <cell r="F108" t="str">
            <v>Automóvil</v>
          </cell>
          <cell r="G108" t="str">
            <v>Chevrolet</v>
          </cell>
          <cell r="H108" t="str">
            <v>Chevy C2 C/AA 5 Puertas</v>
          </cell>
          <cell r="I108" t="str">
            <v>3G1SF61X86S102064</v>
          </cell>
          <cell r="J108" t="str">
            <v>6S102064</v>
          </cell>
          <cell r="K108" t="str">
            <v>Magna</v>
          </cell>
          <cell r="L108">
            <v>4</v>
          </cell>
          <cell r="M108">
            <v>46</v>
          </cell>
          <cell r="N108">
            <v>2006</v>
          </cell>
          <cell r="O108" t="str">
            <v>Guadalajara</v>
          </cell>
          <cell r="P108" t="str">
            <v>Jalisco</v>
          </cell>
          <cell r="Q108" t="str">
            <v>Occidente</v>
          </cell>
          <cell r="R108" t="str">
            <v>Baja</v>
          </cell>
          <cell r="S108" t="str">
            <v>Devolución Valmex</v>
          </cell>
          <cell r="T108" t="str">
            <v>GNP</v>
          </cell>
          <cell r="U108" t="str">
            <v>Grupo Nacional Provincial, S.A.B.</v>
          </cell>
          <cell r="V108" t="str">
            <v>Pool Administrativo</v>
          </cell>
          <cell r="W108" t="str">
            <v>Pool Administrativo</v>
          </cell>
          <cell r="X108" t="str">
            <v>Oficina Regional</v>
          </cell>
          <cell r="Y108" t="str">
            <v>Pool</v>
          </cell>
          <cell r="Z108" t="str">
            <v>N38132</v>
          </cell>
          <cell r="AA108" t="str">
            <v>-</v>
          </cell>
          <cell r="AB108" t="str">
            <v>-</v>
          </cell>
          <cell r="AC108" t="str">
            <v>-</v>
          </cell>
          <cell r="AD108" t="str">
            <v>-</v>
          </cell>
          <cell r="AE108" t="str">
            <v>-</v>
          </cell>
          <cell r="AF108" t="str">
            <v>-</v>
          </cell>
          <cell r="AG108" t="str">
            <v>-</v>
          </cell>
          <cell r="AH108" t="str">
            <v>-</v>
          </cell>
          <cell r="AI108" t="str">
            <v>C6705</v>
          </cell>
          <cell r="AJ108" t="str">
            <v>Ramirez Granados Arturo</v>
          </cell>
          <cell r="AK108" t="str">
            <v>-</v>
          </cell>
          <cell r="AL108" t="str">
            <v>-</v>
          </cell>
          <cell r="AM108" t="str">
            <v>-</v>
          </cell>
          <cell r="AN108">
            <v>0</v>
          </cell>
          <cell r="AO108" t="str">
            <v>-</v>
          </cell>
          <cell r="AQ108">
            <v>5545001393</v>
          </cell>
          <cell r="AR108" t="str">
            <v>-</v>
          </cell>
          <cell r="AS108" t="str">
            <v>-</v>
          </cell>
          <cell r="AT108" t="str">
            <v>-</v>
          </cell>
          <cell r="AU108" t="str">
            <v>-</v>
          </cell>
          <cell r="AV108" t="str">
            <v>-</v>
          </cell>
          <cell r="AW108" t="str">
            <v>-</v>
          </cell>
          <cell r="AX108" t="str">
            <v>-</v>
          </cell>
          <cell r="AY108" t="str">
            <v>No</v>
          </cell>
          <cell r="AZ108" t="str">
            <v>-</v>
          </cell>
          <cell r="BA108" t="str">
            <v>-</v>
          </cell>
          <cell r="BB108" t="str">
            <v>-</v>
          </cell>
          <cell r="BC108" t="str">
            <v>-</v>
          </cell>
          <cell r="BD108" t="str">
            <v>-</v>
          </cell>
          <cell r="BE108" t="str">
            <v>-</v>
          </cell>
          <cell r="BF108" t="str">
            <v>-</v>
          </cell>
          <cell r="BG108" t="str">
            <v>-</v>
          </cell>
          <cell r="BH108" t="str">
            <v>-</v>
          </cell>
          <cell r="BI108" t="str">
            <v>-</v>
          </cell>
          <cell r="BJ108" t="str">
            <v>Arrendado</v>
          </cell>
          <cell r="BK108">
            <v>1721</v>
          </cell>
          <cell r="BL108" t="str">
            <v>ANGAR AZCAPOTZALCO S.A. DE C.V.</v>
          </cell>
          <cell r="BO108">
            <v>73770.44</v>
          </cell>
          <cell r="BP108" t="str">
            <v>-</v>
          </cell>
          <cell r="BQ108" t="str">
            <v>-</v>
          </cell>
          <cell r="BR108" t="str">
            <v>-</v>
          </cell>
          <cell r="BS108" t="str">
            <v>-</v>
          </cell>
          <cell r="BT108" t="str">
            <v>-</v>
          </cell>
          <cell r="BU108" t="str">
            <v>-</v>
          </cell>
          <cell r="BV108" t="str">
            <v>-</v>
          </cell>
          <cell r="BW108" t="str">
            <v>-</v>
          </cell>
          <cell r="BX108" t="str">
            <v>-</v>
          </cell>
          <cell r="BY108" t="str">
            <v>-</v>
          </cell>
          <cell r="BZ108" t="str">
            <v>-</v>
          </cell>
          <cell r="CA108" t="str">
            <v>-</v>
          </cell>
          <cell r="CB108" t="str">
            <v>-</v>
          </cell>
          <cell r="CC108" t="str">
            <v>Martes</v>
          </cell>
          <cell r="CD108" t="str">
            <v>1408</v>
          </cell>
          <cell r="CE108" t="str">
            <v>8</v>
          </cell>
          <cell r="CF108" t="str">
            <v>Rosa</v>
          </cell>
          <cell r="CG108" t="str">
            <v>2o Sábado</v>
          </cell>
          <cell r="CH108" t="str">
            <v>Feb y Mzo</v>
          </cell>
          <cell r="CI108" t="str">
            <v>Ago y Sep</v>
          </cell>
          <cell r="CJ108" t="str">
            <v>-</v>
          </cell>
          <cell r="CK108">
            <v>92</v>
          </cell>
          <cell r="CL108" t="str">
            <v>101 - MAGNA</v>
          </cell>
          <cell r="CM108" t="str">
            <v>05066</v>
          </cell>
          <cell r="CP108" t="str">
            <v>-</v>
          </cell>
        </row>
        <row r="109">
          <cell r="A109" t="str">
            <v>05067</v>
          </cell>
          <cell r="B109" t="str">
            <v>JED1412</v>
          </cell>
          <cell r="C109" t="str">
            <v>Jalisco</v>
          </cell>
          <cell r="D109" t="str">
            <v>No aplica</v>
          </cell>
          <cell r="E109" t="str">
            <v>Chevy</v>
          </cell>
          <cell r="F109" t="str">
            <v>Automóvil</v>
          </cell>
          <cell r="G109" t="str">
            <v>Chevrolet</v>
          </cell>
          <cell r="H109" t="str">
            <v>Chevy C2 C/AA 5 Puertas</v>
          </cell>
          <cell r="I109" t="str">
            <v>3G1SF61X86S101142</v>
          </cell>
          <cell r="J109" t="str">
            <v>6S101142</v>
          </cell>
          <cell r="K109" t="str">
            <v>Magna</v>
          </cell>
          <cell r="L109">
            <v>4</v>
          </cell>
          <cell r="M109">
            <v>46</v>
          </cell>
          <cell r="N109">
            <v>2006</v>
          </cell>
          <cell r="O109" t="str">
            <v>Guadalajara</v>
          </cell>
          <cell r="P109" t="str">
            <v>Jalisco</v>
          </cell>
          <cell r="Q109" t="str">
            <v>Occidente</v>
          </cell>
          <cell r="R109" t="str">
            <v>Baja</v>
          </cell>
          <cell r="S109" t="str">
            <v>Devolución Valmex</v>
          </cell>
          <cell r="T109" t="str">
            <v>GNP</v>
          </cell>
          <cell r="U109" t="str">
            <v>Grupo Nacional Provincial, S.A.B.</v>
          </cell>
          <cell r="V109" t="str">
            <v>Asesor de Servicio</v>
          </cell>
          <cell r="W109" t="str">
            <v>-</v>
          </cell>
          <cell r="X109" t="str">
            <v>-</v>
          </cell>
          <cell r="Y109" t="str">
            <v>Asignado</v>
          </cell>
          <cell r="Z109">
            <v>40182001</v>
          </cell>
          <cell r="AA109" t="str">
            <v>-</v>
          </cell>
          <cell r="AB109" t="str">
            <v>-</v>
          </cell>
          <cell r="AC109" t="str">
            <v>-</v>
          </cell>
          <cell r="AD109" t="str">
            <v>-</v>
          </cell>
          <cell r="AE109" t="str">
            <v>-</v>
          </cell>
          <cell r="AF109" t="str">
            <v>-</v>
          </cell>
          <cell r="AG109" t="str">
            <v>-</v>
          </cell>
          <cell r="AH109" t="str">
            <v>-</v>
          </cell>
          <cell r="AI109" t="str">
            <v>C6705</v>
          </cell>
          <cell r="AJ109" t="str">
            <v>Ramirez Granados Arturo</v>
          </cell>
          <cell r="AK109" t="str">
            <v>-</v>
          </cell>
          <cell r="AL109" t="str">
            <v>-</v>
          </cell>
          <cell r="AM109" t="str">
            <v>-</v>
          </cell>
          <cell r="AN109">
            <v>0</v>
          </cell>
          <cell r="AO109" t="str">
            <v>-</v>
          </cell>
          <cell r="AQ109">
            <v>3312946099</v>
          </cell>
          <cell r="AR109" t="str">
            <v>-</v>
          </cell>
          <cell r="AS109" t="str">
            <v>-</v>
          </cell>
          <cell r="AT109" t="str">
            <v>-</v>
          </cell>
          <cell r="AU109" t="str">
            <v>-</v>
          </cell>
          <cell r="AV109" t="str">
            <v>-</v>
          </cell>
          <cell r="AW109" t="str">
            <v>-</v>
          </cell>
          <cell r="AX109" t="str">
            <v>-</v>
          </cell>
          <cell r="AY109" t="str">
            <v>No</v>
          </cell>
          <cell r="AZ109" t="str">
            <v>-</v>
          </cell>
          <cell r="BA109" t="str">
            <v>-</v>
          </cell>
          <cell r="BB109" t="str">
            <v>-</v>
          </cell>
          <cell r="BC109" t="str">
            <v>-</v>
          </cell>
          <cell r="BD109" t="str">
            <v>-</v>
          </cell>
          <cell r="BE109" t="str">
            <v>-</v>
          </cell>
          <cell r="BF109" t="str">
            <v>-</v>
          </cell>
          <cell r="BG109">
            <v>3</v>
          </cell>
          <cell r="BH109" t="str">
            <v>-</v>
          </cell>
          <cell r="BI109" t="str">
            <v>-</v>
          </cell>
          <cell r="BJ109" t="str">
            <v>Arrendado</v>
          </cell>
          <cell r="BK109">
            <v>1952</v>
          </cell>
          <cell r="BL109" t="str">
            <v>ANGAR AZCAPOTZALCO S.A. DE C.V.</v>
          </cell>
          <cell r="BO109">
            <v>73770.44</v>
          </cell>
          <cell r="BP109" t="str">
            <v>-</v>
          </cell>
          <cell r="BQ109" t="str">
            <v>-</v>
          </cell>
          <cell r="BR109" t="str">
            <v>-</v>
          </cell>
          <cell r="BS109" t="str">
            <v>-</v>
          </cell>
          <cell r="BT109" t="str">
            <v>-</v>
          </cell>
          <cell r="BU109" t="str">
            <v>-</v>
          </cell>
          <cell r="BV109" t="str">
            <v>-</v>
          </cell>
          <cell r="BW109" t="str">
            <v>-</v>
          </cell>
          <cell r="BX109" t="str">
            <v>-</v>
          </cell>
          <cell r="BY109" t="str">
            <v>-</v>
          </cell>
          <cell r="BZ109" t="str">
            <v>-</v>
          </cell>
          <cell r="CA109" t="str">
            <v>-</v>
          </cell>
          <cell r="CB109" t="str">
            <v>-</v>
          </cell>
          <cell r="CC109" t="str">
            <v>Jueves</v>
          </cell>
          <cell r="CD109" t="str">
            <v>1412</v>
          </cell>
          <cell r="CE109" t="str">
            <v>2</v>
          </cell>
          <cell r="CF109" t="str">
            <v>Verde</v>
          </cell>
          <cell r="CG109" t="str">
            <v>4o Sábado</v>
          </cell>
          <cell r="CH109" t="str">
            <v>Abr y May</v>
          </cell>
          <cell r="CI109" t="str">
            <v>Oct y Nov</v>
          </cell>
          <cell r="CJ109" t="str">
            <v>-</v>
          </cell>
          <cell r="CK109">
            <v>92</v>
          </cell>
          <cell r="CL109" t="str">
            <v>101 - MAGNA</v>
          </cell>
          <cell r="CM109" t="str">
            <v>05067</v>
          </cell>
          <cell r="CP109" t="str">
            <v>-</v>
          </cell>
        </row>
        <row r="110">
          <cell r="A110" t="str">
            <v>05068</v>
          </cell>
          <cell r="B110" t="str">
            <v>JED1420</v>
          </cell>
          <cell r="C110" t="str">
            <v>Jalisco</v>
          </cell>
          <cell r="D110" t="str">
            <v>No aplica</v>
          </cell>
          <cell r="E110" t="str">
            <v>Chevy</v>
          </cell>
          <cell r="F110" t="str">
            <v>Automóvil</v>
          </cell>
          <cell r="G110" t="str">
            <v>Chevrolet</v>
          </cell>
          <cell r="H110" t="str">
            <v>Chevy C2 C/AA 5 Puertas</v>
          </cell>
          <cell r="I110" t="str">
            <v>3G1SF61X76S103786</v>
          </cell>
          <cell r="J110" t="str">
            <v>6S103786</v>
          </cell>
          <cell r="K110" t="str">
            <v>Magna</v>
          </cell>
          <cell r="L110">
            <v>4</v>
          </cell>
          <cell r="M110">
            <v>46</v>
          </cell>
          <cell r="N110">
            <v>2006</v>
          </cell>
          <cell r="O110" t="str">
            <v>Guadalajara</v>
          </cell>
          <cell r="P110" t="str">
            <v>Jalisco</v>
          </cell>
          <cell r="Q110" t="str">
            <v>Occidente</v>
          </cell>
          <cell r="R110" t="str">
            <v>Baja</v>
          </cell>
          <cell r="S110" t="str">
            <v>Devolución Valmex</v>
          </cell>
          <cell r="T110" t="str">
            <v>GNP</v>
          </cell>
          <cell r="U110" t="str">
            <v>Grupo Nacional Provincial, S.A.B.</v>
          </cell>
          <cell r="V110" t="str">
            <v>Asesor de Servicio</v>
          </cell>
          <cell r="W110" t="str">
            <v>-</v>
          </cell>
          <cell r="X110" t="str">
            <v>-</v>
          </cell>
          <cell r="Y110" t="str">
            <v>Asignado</v>
          </cell>
          <cell r="Z110" t="str">
            <v>-</v>
          </cell>
          <cell r="AA110" t="str">
            <v>-</v>
          </cell>
          <cell r="AB110" t="str">
            <v>-</v>
          </cell>
          <cell r="AC110" t="str">
            <v>-</v>
          </cell>
          <cell r="AD110" t="str">
            <v>-</v>
          </cell>
          <cell r="AE110" t="str">
            <v>-</v>
          </cell>
          <cell r="AF110" t="str">
            <v>-</v>
          </cell>
          <cell r="AG110" t="str">
            <v>-</v>
          </cell>
          <cell r="AH110" t="str">
            <v>-</v>
          </cell>
          <cell r="AI110" t="str">
            <v>C6705</v>
          </cell>
          <cell r="AJ110" t="str">
            <v>Ramirez Granados Arturo</v>
          </cell>
          <cell r="AK110" t="str">
            <v>-</v>
          </cell>
          <cell r="AL110" t="str">
            <v>-</v>
          </cell>
          <cell r="AM110" t="str">
            <v>-</v>
          </cell>
          <cell r="AN110">
            <v>0</v>
          </cell>
          <cell r="AO110" t="str">
            <v>-</v>
          </cell>
          <cell r="AQ110" t="str">
            <v>-</v>
          </cell>
          <cell r="AR110" t="str">
            <v>-</v>
          </cell>
          <cell r="AS110" t="str">
            <v>-</v>
          </cell>
          <cell r="AT110" t="str">
            <v>-</v>
          </cell>
          <cell r="AU110" t="str">
            <v>-</v>
          </cell>
          <cell r="AV110" t="str">
            <v>-</v>
          </cell>
          <cell r="AW110" t="str">
            <v>-</v>
          </cell>
          <cell r="AX110" t="str">
            <v>-</v>
          </cell>
          <cell r="AY110" t="str">
            <v>No</v>
          </cell>
          <cell r="AZ110" t="str">
            <v>-</v>
          </cell>
          <cell r="BA110" t="str">
            <v>-</v>
          </cell>
          <cell r="BB110" t="str">
            <v>-</v>
          </cell>
          <cell r="BC110" t="str">
            <v>-</v>
          </cell>
          <cell r="BD110" t="str">
            <v>-</v>
          </cell>
          <cell r="BE110" t="str">
            <v>-</v>
          </cell>
          <cell r="BF110" t="str">
            <v>-</v>
          </cell>
          <cell r="BG110" t="str">
            <v>-</v>
          </cell>
          <cell r="BH110" t="str">
            <v>-</v>
          </cell>
          <cell r="BI110" t="str">
            <v>-</v>
          </cell>
          <cell r="BJ110" t="str">
            <v>Arrendado</v>
          </cell>
          <cell r="BK110">
            <v>1951</v>
          </cell>
          <cell r="BL110" t="str">
            <v>ANGAR AZCAPOTZALCO S.A. DE C.V.</v>
          </cell>
          <cell r="BO110">
            <v>73770.44</v>
          </cell>
          <cell r="BP110" t="str">
            <v>-</v>
          </cell>
          <cell r="BQ110" t="str">
            <v>-</v>
          </cell>
          <cell r="BR110" t="str">
            <v>-</v>
          </cell>
          <cell r="BS110" t="str">
            <v>-</v>
          </cell>
          <cell r="BT110" t="str">
            <v>-</v>
          </cell>
          <cell r="BU110" t="str">
            <v>-</v>
          </cell>
          <cell r="BV110" t="str">
            <v>-</v>
          </cell>
          <cell r="BW110" t="str">
            <v>-</v>
          </cell>
          <cell r="BX110" t="str">
            <v>-</v>
          </cell>
          <cell r="BY110" t="str">
            <v>-</v>
          </cell>
          <cell r="BZ110" t="str">
            <v>-</v>
          </cell>
          <cell r="CA110" t="str">
            <v>-</v>
          </cell>
          <cell r="CB110" t="str">
            <v>-</v>
          </cell>
          <cell r="CC110" t="str">
            <v>Viernes</v>
          </cell>
          <cell r="CD110" t="str">
            <v>1420</v>
          </cell>
          <cell r="CE110" t="str">
            <v>0</v>
          </cell>
          <cell r="CF110" t="str">
            <v>Azul</v>
          </cell>
          <cell r="CG110" t="str">
            <v>5o Sábado</v>
          </cell>
          <cell r="CH110" t="str">
            <v>May y Jun</v>
          </cell>
          <cell r="CI110" t="str">
            <v>Nov y Dic</v>
          </cell>
          <cell r="CJ110" t="str">
            <v>-</v>
          </cell>
          <cell r="CK110">
            <v>92</v>
          </cell>
          <cell r="CL110" t="str">
            <v>101 - MAGNA</v>
          </cell>
          <cell r="CM110" t="str">
            <v>05068</v>
          </cell>
          <cell r="CP110" t="str">
            <v>-</v>
          </cell>
        </row>
        <row r="111">
          <cell r="A111" t="str">
            <v>05069</v>
          </cell>
          <cell r="B111" t="str">
            <v>JED1409</v>
          </cell>
          <cell r="C111" t="str">
            <v>Jalisco</v>
          </cell>
          <cell r="D111" t="str">
            <v>No aplica</v>
          </cell>
          <cell r="E111" t="str">
            <v>Chevy</v>
          </cell>
          <cell r="F111" t="str">
            <v>Automóvil</v>
          </cell>
          <cell r="G111" t="str">
            <v>Chevrolet</v>
          </cell>
          <cell r="H111" t="str">
            <v>Chevy C2 C/AA 5 Puertas</v>
          </cell>
          <cell r="I111" t="str">
            <v>3G1SF61X76S102363</v>
          </cell>
          <cell r="J111" t="str">
            <v>6S102363</v>
          </cell>
          <cell r="K111" t="str">
            <v>Magna</v>
          </cell>
          <cell r="L111">
            <v>4</v>
          </cell>
          <cell r="M111">
            <v>46</v>
          </cell>
          <cell r="N111">
            <v>2006</v>
          </cell>
          <cell r="O111" t="str">
            <v>Guadalajara</v>
          </cell>
          <cell r="P111" t="str">
            <v>Jalisco</v>
          </cell>
          <cell r="Q111" t="str">
            <v>Occidente</v>
          </cell>
          <cell r="R111" t="str">
            <v>Baja</v>
          </cell>
          <cell r="S111" t="str">
            <v>Devolución Valmex</v>
          </cell>
          <cell r="T111" t="str">
            <v>GNP</v>
          </cell>
          <cell r="U111" t="str">
            <v>Grupo Nacional Provincial, S.A.B.</v>
          </cell>
          <cell r="V111" t="str">
            <v>Supervisor Ajustes</v>
          </cell>
          <cell r="W111" t="str">
            <v>-</v>
          </cell>
          <cell r="X111" t="str">
            <v>-</v>
          </cell>
          <cell r="Y111" t="str">
            <v>Asignado</v>
          </cell>
          <cell r="Z111" t="str">
            <v>N79605</v>
          </cell>
          <cell r="AA111" t="str">
            <v>Del Toro Mora Gustavo</v>
          </cell>
          <cell r="AB111" t="str">
            <v>Grupo Nacional Provincial, S.A.B.</v>
          </cell>
          <cell r="AC111" t="str">
            <v>TOMG690201I18</v>
          </cell>
          <cell r="AD111" t="str">
            <v>Gerente</v>
          </cell>
          <cell r="AE111" t="str">
            <v>Gerencia Servicio Siniestros</v>
          </cell>
          <cell r="AF111" t="str">
            <v>Unidad Operativa</v>
          </cell>
          <cell r="AG111" t="str">
            <v>Dirección Servicio y Operaciones</v>
          </cell>
          <cell r="AH111" t="str">
            <v>Subdir. Servicio Occidente</v>
          </cell>
          <cell r="AI111" t="str">
            <v>C9177</v>
          </cell>
          <cell r="AJ111" t="str">
            <v>Del Toro Mora Gustavo</v>
          </cell>
          <cell r="AK111" t="str">
            <v>Oficina central Guadalajara</v>
          </cell>
          <cell r="AL111" t="str">
            <v>Guadalajara</v>
          </cell>
          <cell r="AM111">
            <v>0</v>
          </cell>
          <cell r="AN111" t="str">
            <v>gustavo.deltoro@gnp.com.mx</v>
          </cell>
          <cell r="AO111" t="str">
            <v>gustavo.deltoro@gnp.com.mx</v>
          </cell>
          <cell r="AQ111">
            <v>3310203348</v>
          </cell>
          <cell r="AR111" t="str">
            <v>-</v>
          </cell>
          <cell r="AS111" t="str">
            <v>-</v>
          </cell>
          <cell r="AT111" t="str">
            <v>-</v>
          </cell>
          <cell r="AU111" t="str">
            <v>-</v>
          </cell>
          <cell r="AV111" t="str">
            <v>-</v>
          </cell>
          <cell r="AW111" t="str">
            <v>-</v>
          </cell>
          <cell r="AX111" t="str">
            <v>-</v>
          </cell>
          <cell r="AY111" t="str">
            <v>No</v>
          </cell>
          <cell r="AZ111" t="str">
            <v>-</v>
          </cell>
          <cell r="BA111" t="str">
            <v>-</v>
          </cell>
          <cell r="BB111" t="str">
            <v>-</v>
          </cell>
          <cell r="BC111" t="str">
            <v>-</v>
          </cell>
          <cell r="BD111" t="str">
            <v>-</v>
          </cell>
          <cell r="BE111" t="str">
            <v>-</v>
          </cell>
          <cell r="BF111" t="str">
            <v>-</v>
          </cell>
          <cell r="BG111" t="str">
            <v>-</v>
          </cell>
          <cell r="BH111" t="str">
            <v>-</v>
          </cell>
          <cell r="BI111" t="str">
            <v>-</v>
          </cell>
          <cell r="BJ111" t="str">
            <v>Arrendado</v>
          </cell>
          <cell r="BK111">
            <v>1950</v>
          </cell>
          <cell r="BL111" t="str">
            <v>ANGAR AZCAPOTZALCO S.A. DE C.V.</v>
          </cell>
          <cell r="BO111">
            <v>73770.44</v>
          </cell>
          <cell r="BP111" t="str">
            <v>-</v>
          </cell>
          <cell r="BQ111" t="str">
            <v>-</v>
          </cell>
          <cell r="BR111" t="str">
            <v>-</v>
          </cell>
          <cell r="BS111" t="str">
            <v>-</v>
          </cell>
          <cell r="BT111" t="str">
            <v>-</v>
          </cell>
          <cell r="BU111" t="str">
            <v>-</v>
          </cell>
          <cell r="BV111" t="str">
            <v>-</v>
          </cell>
          <cell r="BW111" t="str">
            <v>-</v>
          </cell>
          <cell r="BX111" t="str">
            <v>-</v>
          </cell>
          <cell r="BY111" t="str">
            <v>-</v>
          </cell>
          <cell r="BZ111" t="str">
            <v>-</v>
          </cell>
          <cell r="CA111" t="str">
            <v>-</v>
          </cell>
          <cell r="CB111" t="str">
            <v>-</v>
          </cell>
          <cell r="CC111" t="str">
            <v>Viernes</v>
          </cell>
          <cell r="CD111" t="str">
            <v>1409</v>
          </cell>
          <cell r="CE111" t="str">
            <v>9</v>
          </cell>
          <cell r="CF111" t="str">
            <v>Azul</v>
          </cell>
          <cell r="CG111" t="str">
            <v>5o Sábado</v>
          </cell>
          <cell r="CH111" t="str">
            <v>May y Jun</v>
          </cell>
          <cell r="CI111" t="str">
            <v>Nov y Dic</v>
          </cell>
          <cell r="CJ111" t="str">
            <v>-</v>
          </cell>
          <cell r="CK111">
            <v>92</v>
          </cell>
          <cell r="CL111" t="str">
            <v>101 - MAGNA</v>
          </cell>
          <cell r="CM111" t="str">
            <v>05069</v>
          </cell>
          <cell r="CP111" t="str">
            <v>-</v>
          </cell>
        </row>
        <row r="112">
          <cell r="A112" t="str">
            <v>05070</v>
          </cell>
          <cell r="B112" t="str">
            <v>JED1414</v>
          </cell>
          <cell r="C112" t="str">
            <v>Jalisco</v>
          </cell>
          <cell r="D112" t="str">
            <v>No aplica</v>
          </cell>
          <cell r="E112" t="str">
            <v>Chevy</v>
          </cell>
          <cell r="F112" t="str">
            <v>Automóvil</v>
          </cell>
          <cell r="G112" t="str">
            <v>Chevrolet</v>
          </cell>
          <cell r="H112" t="str">
            <v>Chevy C2 C/AA 5 Puertas</v>
          </cell>
          <cell r="I112" t="str">
            <v>3G1SF61X76S102346</v>
          </cell>
          <cell r="J112" t="str">
            <v>6S102346</v>
          </cell>
          <cell r="K112" t="str">
            <v>Magna</v>
          </cell>
          <cell r="L112">
            <v>4</v>
          </cell>
          <cell r="M112">
            <v>46</v>
          </cell>
          <cell r="N112">
            <v>2006</v>
          </cell>
          <cell r="O112" t="str">
            <v>Guadalajara</v>
          </cell>
          <cell r="P112" t="str">
            <v>Jalisco</v>
          </cell>
          <cell r="Q112" t="str">
            <v>Occidente</v>
          </cell>
          <cell r="R112" t="str">
            <v>Baja</v>
          </cell>
          <cell r="S112" t="str">
            <v>Devolución Valmex</v>
          </cell>
          <cell r="T112" t="str">
            <v>GNP</v>
          </cell>
          <cell r="U112" t="str">
            <v>Grupo Nacional Provincial, S.A.B.</v>
          </cell>
          <cell r="V112" t="str">
            <v>Pool Administrativo</v>
          </cell>
          <cell r="W112" t="str">
            <v>Pool Administrativo</v>
          </cell>
          <cell r="X112" t="str">
            <v>Oficina Regional</v>
          </cell>
          <cell r="Y112" t="str">
            <v>Pool</v>
          </cell>
          <cell r="Z112" t="str">
            <v>N73128</v>
          </cell>
          <cell r="AA112" t="str">
            <v>Montiel Medina Alexandro</v>
          </cell>
          <cell r="AB112" t="str">
            <v>Grupo Nacional Provincial, S.A.B.</v>
          </cell>
          <cell r="AC112" t="str">
            <v>MOMA750304TU4</v>
          </cell>
          <cell r="AD112" t="str">
            <v>Jefe de departamento</v>
          </cell>
          <cell r="AE112" t="str">
            <v>Jefe de Departamento A</v>
          </cell>
          <cell r="AF112" t="str">
            <v>Unidad Staff</v>
          </cell>
          <cell r="AG112" t="str">
            <v>Dirección Recursos Humanos y Servicios Administrativos</v>
          </cell>
          <cell r="AH112" t="str">
            <v>Subdir. Inmuebles</v>
          </cell>
          <cell r="AI112" t="str">
            <v>C6108</v>
          </cell>
          <cell r="AJ112" t="str">
            <v>Lomeli Aguayo Victor Javier</v>
          </cell>
          <cell r="AK112" t="str">
            <v>Oficina central Guadalajara</v>
          </cell>
          <cell r="AL112" t="str">
            <v>Guadalajara</v>
          </cell>
          <cell r="AM112">
            <v>6071</v>
          </cell>
          <cell r="AN112" t="str">
            <v>alexandro.montiel@gnp.com.mx</v>
          </cell>
          <cell r="AO112" t="str">
            <v>alexandro.montiel@gnp.com.mx</v>
          </cell>
          <cell r="AQ112" t="str">
            <v>-</v>
          </cell>
          <cell r="AR112" t="str">
            <v>-</v>
          </cell>
          <cell r="AS112" t="str">
            <v>-</v>
          </cell>
          <cell r="AT112" t="str">
            <v>-</v>
          </cell>
          <cell r="AU112" t="str">
            <v>-</v>
          </cell>
          <cell r="AV112" t="str">
            <v>-</v>
          </cell>
          <cell r="AW112" t="str">
            <v>-</v>
          </cell>
          <cell r="AX112" t="str">
            <v>-</v>
          </cell>
          <cell r="AY112" t="str">
            <v>No</v>
          </cell>
          <cell r="AZ112" t="str">
            <v>-</v>
          </cell>
          <cell r="BA112" t="str">
            <v>-</v>
          </cell>
          <cell r="BB112" t="str">
            <v>-</v>
          </cell>
          <cell r="BC112" t="str">
            <v>-</v>
          </cell>
          <cell r="BD112" t="str">
            <v>-</v>
          </cell>
          <cell r="BE112" t="str">
            <v>-</v>
          </cell>
          <cell r="BF112" t="str">
            <v>-</v>
          </cell>
          <cell r="BG112" t="str">
            <v>-</v>
          </cell>
          <cell r="BH112" t="str">
            <v>-</v>
          </cell>
          <cell r="BI112" t="str">
            <v>-</v>
          </cell>
          <cell r="BJ112" t="str">
            <v>Arrendado</v>
          </cell>
          <cell r="BK112">
            <v>1949</v>
          </cell>
          <cell r="BL112" t="str">
            <v>ANGAR AZCAPOTZALCO S.A. DE C.V.</v>
          </cell>
          <cell r="BO112">
            <v>73770.44</v>
          </cell>
          <cell r="BP112" t="str">
            <v>-</v>
          </cell>
          <cell r="BQ112" t="str">
            <v>-</v>
          </cell>
          <cell r="BR112" t="str">
            <v>-</v>
          </cell>
          <cell r="BS112" t="str">
            <v>-</v>
          </cell>
          <cell r="BT112" t="str">
            <v>-</v>
          </cell>
          <cell r="BU112" t="str">
            <v>-</v>
          </cell>
          <cell r="BV112" t="str">
            <v>-</v>
          </cell>
          <cell r="BW112" t="str">
            <v>-</v>
          </cell>
          <cell r="BX112" t="str">
            <v>-</v>
          </cell>
          <cell r="BY112" t="str">
            <v>-</v>
          </cell>
          <cell r="BZ112" t="str">
            <v>-</v>
          </cell>
          <cell r="CA112" t="str">
            <v>-</v>
          </cell>
          <cell r="CB112" t="str">
            <v>-</v>
          </cell>
          <cell r="CC112" t="str">
            <v>Miércoles</v>
          </cell>
          <cell r="CD112" t="str">
            <v>1414</v>
          </cell>
          <cell r="CE112" t="str">
            <v>4</v>
          </cell>
          <cell r="CF112" t="str">
            <v>Rojo</v>
          </cell>
          <cell r="CG112" t="str">
            <v>3er Sábado</v>
          </cell>
          <cell r="CH112" t="str">
            <v>Mzo y Abr</v>
          </cell>
          <cell r="CI112" t="str">
            <v>Sep y Oct</v>
          </cell>
          <cell r="CJ112" t="str">
            <v>-</v>
          </cell>
          <cell r="CK112">
            <v>92</v>
          </cell>
          <cell r="CL112" t="str">
            <v>101 - MAGNA</v>
          </cell>
          <cell r="CM112" t="str">
            <v>05070</v>
          </cell>
          <cell r="CP112" t="str">
            <v>-</v>
          </cell>
        </row>
        <row r="113">
          <cell r="A113" t="str">
            <v>05071</v>
          </cell>
          <cell r="B113" t="str">
            <v>JED1432</v>
          </cell>
          <cell r="C113" t="str">
            <v>Jalisco</v>
          </cell>
          <cell r="D113" t="str">
            <v>No aplica</v>
          </cell>
          <cell r="E113" t="str">
            <v>Chevy</v>
          </cell>
          <cell r="F113" t="str">
            <v>Automóvil</v>
          </cell>
          <cell r="G113" t="str">
            <v>Chevrolet</v>
          </cell>
          <cell r="H113" t="str">
            <v>Chevy C2 C/AA 5 Puertas</v>
          </cell>
          <cell r="I113" t="str">
            <v>3G1SF61XX6S102101</v>
          </cell>
          <cell r="J113" t="str">
            <v>6S102101</v>
          </cell>
          <cell r="K113" t="str">
            <v>Magna</v>
          </cell>
          <cell r="L113">
            <v>4</v>
          </cell>
          <cell r="M113">
            <v>46</v>
          </cell>
          <cell r="N113">
            <v>2006</v>
          </cell>
          <cell r="O113" t="str">
            <v>Guadalajara</v>
          </cell>
          <cell r="P113" t="str">
            <v>Jalisco</v>
          </cell>
          <cell r="Q113" t="str">
            <v>Occidente</v>
          </cell>
          <cell r="R113" t="str">
            <v>Baja</v>
          </cell>
          <cell r="S113" t="str">
            <v>Devolución Valmex</v>
          </cell>
          <cell r="T113" t="str">
            <v>GNP</v>
          </cell>
          <cell r="U113" t="str">
            <v>Grupo Nacional Provincial, S.A.B.</v>
          </cell>
          <cell r="V113" t="str">
            <v>Asesor de Servicio</v>
          </cell>
          <cell r="W113" t="str">
            <v>-</v>
          </cell>
          <cell r="X113" t="str">
            <v>-</v>
          </cell>
          <cell r="Y113" t="str">
            <v>Asignado</v>
          </cell>
          <cell r="Z113" t="str">
            <v>-</v>
          </cell>
          <cell r="AA113" t="str">
            <v>-</v>
          </cell>
          <cell r="AB113" t="str">
            <v>-</v>
          </cell>
          <cell r="AC113" t="str">
            <v>-</v>
          </cell>
          <cell r="AD113" t="str">
            <v>-</v>
          </cell>
          <cell r="AE113" t="str">
            <v>-</v>
          </cell>
          <cell r="AF113" t="str">
            <v>-</v>
          </cell>
          <cell r="AG113" t="str">
            <v>-</v>
          </cell>
          <cell r="AH113" t="str">
            <v>-</v>
          </cell>
          <cell r="AI113" t="str">
            <v>C6705</v>
          </cell>
          <cell r="AJ113" t="str">
            <v>Ramirez Granados Arturo</v>
          </cell>
          <cell r="AK113" t="str">
            <v>-</v>
          </cell>
          <cell r="AL113" t="str">
            <v>-</v>
          </cell>
          <cell r="AM113" t="str">
            <v>-</v>
          </cell>
          <cell r="AN113">
            <v>0</v>
          </cell>
          <cell r="AO113" t="str">
            <v>-</v>
          </cell>
          <cell r="AQ113" t="str">
            <v>-</v>
          </cell>
          <cell r="AR113" t="str">
            <v>-</v>
          </cell>
          <cell r="AS113" t="str">
            <v>-</v>
          </cell>
          <cell r="AT113" t="str">
            <v>-</v>
          </cell>
          <cell r="AU113" t="str">
            <v>-</v>
          </cell>
          <cell r="AV113" t="str">
            <v>-</v>
          </cell>
          <cell r="AW113" t="str">
            <v>-</v>
          </cell>
          <cell r="AX113" t="str">
            <v>-</v>
          </cell>
          <cell r="AY113" t="str">
            <v>No</v>
          </cell>
          <cell r="AZ113" t="str">
            <v>-</v>
          </cell>
          <cell r="BA113" t="str">
            <v>-</v>
          </cell>
          <cell r="BB113" t="str">
            <v>-</v>
          </cell>
          <cell r="BC113" t="str">
            <v>-</v>
          </cell>
          <cell r="BD113" t="str">
            <v>-</v>
          </cell>
          <cell r="BE113" t="str">
            <v>-</v>
          </cell>
          <cell r="BF113" t="str">
            <v>-</v>
          </cell>
          <cell r="BG113" t="str">
            <v>-</v>
          </cell>
          <cell r="BH113" t="str">
            <v>-</v>
          </cell>
          <cell r="BI113" t="str">
            <v>-</v>
          </cell>
          <cell r="BJ113" t="str">
            <v>Arrendado</v>
          </cell>
          <cell r="BK113">
            <v>1923</v>
          </cell>
          <cell r="BL113" t="str">
            <v>ANGAR AZCAPOTZALCO S.A. DE C.V.</v>
          </cell>
          <cell r="BO113">
            <v>73770.44</v>
          </cell>
          <cell r="BP113" t="str">
            <v>-</v>
          </cell>
          <cell r="BQ113" t="str">
            <v>-</v>
          </cell>
          <cell r="BR113" t="str">
            <v>-</v>
          </cell>
          <cell r="BS113" t="str">
            <v>-</v>
          </cell>
          <cell r="BT113" t="str">
            <v>-</v>
          </cell>
          <cell r="BU113" t="str">
            <v>-</v>
          </cell>
          <cell r="BV113" t="str">
            <v>-</v>
          </cell>
          <cell r="BW113" t="str">
            <v>-</v>
          </cell>
          <cell r="BX113" t="str">
            <v>-</v>
          </cell>
          <cell r="BY113" t="str">
            <v>-</v>
          </cell>
          <cell r="BZ113" t="str">
            <v>-</v>
          </cell>
          <cell r="CA113" t="str">
            <v>-</v>
          </cell>
          <cell r="CB113" t="str">
            <v>-</v>
          </cell>
          <cell r="CC113" t="str">
            <v>Jueves</v>
          </cell>
          <cell r="CD113" t="str">
            <v>1432</v>
          </cell>
          <cell r="CE113" t="str">
            <v>2</v>
          </cell>
          <cell r="CF113" t="str">
            <v>Verde</v>
          </cell>
          <cell r="CG113" t="str">
            <v>4o Sábado</v>
          </cell>
          <cell r="CH113" t="str">
            <v>Abr y May</v>
          </cell>
          <cell r="CI113" t="str">
            <v>Oct y Nov</v>
          </cell>
          <cell r="CJ113" t="str">
            <v>-</v>
          </cell>
          <cell r="CK113">
            <v>92</v>
          </cell>
          <cell r="CL113" t="str">
            <v>101 - MAGNA</v>
          </cell>
          <cell r="CM113" t="str">
            <v>05071</v>
          </cell>
          <cell r="CP113" t="str">
            <v>-</v>
          </cell>
        </row>
        <row r="114">
          <cell r="A114" t="str">
            <v>05072</v>
          </cell>
          <cell r="B114" t="str">
            <v>JED1431</v>
          </cell>
          <cell r="C114" t="str">
            <v>Jalisco</v>
          </cell>
          <cell r="D114" t="str">
            <v>No aplica</v>
          </cell>
          <cell r="E114" t="str">
            <v>Chevy</v>
          </cell>
          <cell r="F114" t="str">
            <v>Automóvil</v>
          </cell>
          <cell r="G114" t="str">
            <v>Chevrolet</v>
          </cell>
          <cell r="H114" t="str">
            <v>Chevy C2 C/AA 5 Puertas</v>
          </cell>
          <cell r="I114" t="str">
            <v>3G1SF61X76S100113</v>
          </cell>
          <cell r="J114" t="str">
            <v>6S100113</v>
          </cell>
          <cell r="K114" t="str">
            <v>Magna</v>
          </cell>
          <cell r="L114">
            <v>4</v>
          </cell>
          <cell r="M114">
            <v>46</v>
          </cell>
          <cell r="N114">
            <v>2006</v>
          </cell>
          <cell r="O114" t="str">
            <v>Guadalajara</v>
          </cell>
          <cell r="P114" t="str">
            <v>Jalisco</v>
          </cell>
          <cell r="Q114" t="str">
            <v>Occidente</v>
          </cell>
          <cell r="R114" t="str">
            <v>Baja</v>
          </cell>
          <cell r="S114" t="str">
            <v>PT por Siniestro</v>
          </cell>
          <cell r="T114" t="str">
            <v>GNP</v>
          </cell>
          <cell r="U114" t="str">
            <v>Grupo Nacional Provincial, S.A.B.</v>
          </cell>
          <cell r="V114" t="str">
            <v>Asesor de Servicio</v>
          </cell>
          <cell r="W114" t="str">
            <v>-</v>
          </cell>
          <cell r="X114" t="str">
            <v>-</v>
          </cell>
          <cell r="Y114" t="str">
            <v>Asignado</v>
          </cell>
          <cell r="Z114" t="str">
            <v>-</v>
          </cell>
          <cell r="AA114" t="str">
            <v>-</v>
          </cell>
          <cell r="AB114" t="str">
            <v>-</v>
          </cell>
          <cell r="AC114" t="str">
            <v>-</v>
          </cell>
          <cell r="AD114" t="str">
            <v>-</v>
          </cell>
          <cell r="AE114" t="str">
            <v>-</v>
          </cell>
          <cell r="AF114" t="str">
            <v>-</v>
          </cell>
          <cell r="AG114" t="str">
            <v>-</v>
          </cell>
          <cell r="AH114" t="str">
            <v>-</v>
          </cell>
          <cell r="AI114" t="str">
            <v>C6705</v>
          </cell>
          <cell r="AJ114" t="str">
            <v>Ramirez Granados Arturo</v>
          </cell>
          <cell r="AK114" t="str">
            <v>-</v>
          </cell>
          <cell r="AL114" t="str">
            <v>-</v>
          </cell>
          <cell r="AM114" t="str">
            <v>-</v>
          </cell>
          <cell r="AN114">
            <v>0</v>
          </cell>
          <cell r="AO114" t="str">
            <v>-</v>
          </cell>
          <cell r="AQ114" t="str">
            <v>-</v>
          </cell>
          <cell r="AR114" t="str">
            <v>-</v>
          </cell>
          <cell r="AS114" t="str">
            <v>-</v>
          </cell>
          <cell r="AT114" t="str">
            <v>-</v>
          </cell>
          <cell r="AU114" t="str">
            <v>-</v>
          </cell>
          <cell r="AV114" t="str">
            <v>-</v>
          </cell>
          <cell r="AW114" t="str">
            <v>-</v>
          </cell>
          <cell r="AX114" t="str">
            <v>-</v>
          </cell>
          <cell r="AY114" t="str">
            <v>No</v>
          </cell>
          <cell r="AZ114" t="str">
            <v>-</v>
          </cell>
          <cell r="BA114" t="str">
            <v>-</v>
          </cell>
          <cell r="BB114" t="str">
            <v>-</v>
          </cell>
          <cell r="BC114" t="str">
            <v>-</v>
          </cell>
          <cell r="BD114" t="str">
            <v>-</v>
          </cell>
          <cell r="BE114" t="str">
            <v>-</v>
          </cell>
          <cell r="BF114" t="str">
            <v>-</v>
          </cell>
          <cell r="BG114" t="str">
            <v>-</v>
          </cell>
          <cell r="BH114" t="str">
            <v>-</v>
          </cell>
          <cell r="BI114" t="str">
            <v>-</v>
          </cell>
          <cell r="BJ114" t="str">
            <v>Arrendado</v>
          </cell>
          <cell r="BK114">
            <v>1948</v>
          </cell>
          <cell r="BL114" t="str">
            <v>ANGAR AZCAPOTZALCO S.A. DE C.V.</v>
          </cell>
          <cell r="BO114">
            <v>73770.44</v>
          </cell>
          <cell r="BP114" t="str">
            <v>-</v>
          </cell>
          <cell r="BQ114" t="str">
            <v>-</v>
          </cell>
          <cell r="BR114" t="str">
            <v>-</v>
          </cell>
          <cell r="BS114" t="str">
            <v>-</v>
          </cell>
          <cell r="BT114" t="str">
            <v>-</v>
          </cell>
          <cell r="BU114" t="str">
            <v>-</v>
          </cell>
          <cell r="BV114" t="str">
            <v>-</v>
          </cell>
          <cell r="BW114" t="str">
            <v>-</v>
          </cell>
          <cell r="BX114" t="str">
            <v>-</v>
          </cell>
          <cell r="BY114" t="str">
            <v>-</v>
          </cell>
          <cell r="BZ114" t="str">
            <v>-</v>
          </cell>
          <cell r="CA114" t="str">
            <v>-</v>
          </cell>
          <cell r="CB114" t="str">
            <v>-</v>
          </cell>
          <cell r="CC114" t="str">
            <v>Jueves</v>
          </cell>
          <cell r="CD114" t="str">
            <v>1431</v>
          </cell>
          <cell r="CE114" t="str">
            <v>1</v>
          </cell>
          <cell r="CF114" t="str">
            <v>Verde</v>
          </cell>
          <cell r="CG114" t="str">
            <v>4o Sábado</v>
          </cell>
          <cell r="CH114" t="str">
            <v>Abr y May</v>
          </cell>
          <cell r="CI114" t="str">
            <v>Oct y Nov</v>
          </cell>
          <cell r="CJ114" t="str">
            <v>-</v>
          </cell>
          <cell r="CK114">
            <v>92</v>
          </cell>
          <cell r="CL114" t="str">
            <v>101 - MAGNA</v>
          </cell>
          <cell r="CM114" t="str">
            <v>05072</v>
          </cell>
          <cell r="CP114" t="str">
            <v>-</v>
          </cell>
        </row>
        <row r="115">
          <cell r="A115" t="str">
            <v>05073</v>
          </cell>
          <cell r="B115" t="str">
            <v>JED1430</v>
          </cell>
          <cell r="C115" t="str">
            <v>Jalisco</v>
          </cell>
          <cell r="D115" t="str">
            <v>No aplica</v>
          </cell>
          <cell r="E115" t="str">
            <v>Chevy</v>
          </cell>
          <cell r="F115" t="str">
            <v>Automóvil</v>
          </cell>
          <cell r="G115" t="str">
            <v>Chevrolet</v>
          </cell>
          <cell r="H115" t="str">
            <v>Chevy C2 C/AA 5 Puertas</v>
          </cell>
          <cell r="I115" t="str">
            <v>3G1SF61X66S104055</v>
          </cell>
          <cell r="J115" t="str">
            <v>6S104055</v>
          </cell>
          <cell r="K115" t="str">
            <v>Magna</v>
          </cell>
          <cell r="L115">
            <v>4</v>
          </cell>
          <cell r="M115">
            <v>46</v>
          </cell>
          <cell r="N115">
            <v>2006</v>
          </cell>
          <cell r="O115" t="str">
            <v>Guadalajara</v>
          </cell>
          <cell r="P115" t="str">
            <v>Jalisco</v>
          </cell>
          <cell r="Q115" t="str">
            <v>Occidente</v>
          </cell>
          <cell r="R115" t="str">
            <v>Baja</v>
          </cell>
          <cell r="S115" t="str">
            <v>Devolución Valmex</v>
          </cell>
          <cell r="T115" t="str">
            <v>GNP</v>
          </cell>
          <cell r="U115" t="str">
            <v>Grupo Nacional Provincial, S.A.B.</v>
          </cell>
          <cell r="V115" t="str">
            <v>Asesor de Servicio</v>
          </cell>
          <cell r="W115" t="str">
            <v>-</v>
          </cell>
          <cell r="X115" t="str">
            <v>-</v>
          </cell>
          <cell r="Y115" t="str">
            <v>Asignado</v>
          </cell>
          <cell r="Z115">
            <v>40345001</v>
          </cell>
          <cell r="AA115" t="str">
            <v>-</v>
          </cell>
          <cell r="AB115" t="str">
            <v>-</v>
          </cell>
          <cell r="AC115" t="str">
            <v>-</v>
          </cell>
          <cell r="AD115" t="str">
            <v>-</v>
          </cell>
          <cell r="AE115" t="str">
            <v>-</v>
          </cell>
          <cell r="AF115" t="str">
            <v>-</v>
          </cell>
          <cell r="AG115" t="str">
            <v>-</v>
          </cell>
          <cell r="AH115" t="str">
            <v>-</v>
          </cell>
          <cell r="AI115" t="str">
            <v>C6705</v>
          </cell>
          <cell r="AJ115" t="str">
            <v>Ramirez Granados Arturo</v>
          </cell>
          <cell r="AK115" t="str">
            <v>-</v>
          </cell>
          <cell r="AL115" t="str">
            <v>-</v>
          </cell>
          <cell r="AM115" t="str">
            <v>-</v>
          </cell>
          <cell r="AN115">
            <v>0</v>
          </cell>
          <cell r="AO115" t="str">
            <v>-</v>
          </cell>
          <cell r="AQ115" t="str">
            <v>-</v>
          </cell>
          <cell r="AR115" t="str">
            <v>-</v>
          </cell>
          <cell r="AS115" t="str">
            <v>-</v>
          </cell>
          <cell r="AT115" t="str">
            <v>-</v>
          </cell>
          <cell r="AU115" t="str">
            <v>-</v>
          </cell>
          <cell r="AV115" t="str">
            <v>-</v>
          </cell>
          <cell r="AW115" t="str">
            <v>-</v>
          </cell>
          <cell r="AX115" t="str">
            <v>-</v>
          </cell>
          <cell r="AY115" t="str">
            <v>No</v>
          </cell>
          <cell r="AZ115" t="str">
            <v>-</v>
          </cell>
          <cell r="BA115" t="str">
            <v>-</v>
          </cell>
          <cell r="BB115" t="str">
            <v>-</v>
          </cell>
          <cell r="BC115" t="str">
            <v>-</v>
          </cell>
          <cell r="BD115" t="str">
            <v>-</v>
          </cell>
          <cell r="BE115" t="str">
            <v>-</v>
          </cell>
          <cell r="BF115" t="str">
            <v>-</v>
          </cell>
          <cell r="BG115" t="str">
            <v>-</v>
          </cell>
          <cell r="BH115" t="str">
            <v>-</v>
          </cell>
          <cell r="BI115" t="str">
            <v>-</v>
          </cell>
          <cell r="BJ115" t="str">
            <v>Arrendado</v>
          </cell>
          <cell r="BK115">
            <v>1946</v>
          </cell>
          <cell r="BL115" t="str">
            <v>ANGAR AZCAPOTZALCO S.A. DE C.V.</v>
          </cell>
          <cell r="BO115">
            <v>73770.44</v>
          </cell>
          <cell r="BP115" t="str">
            <v>-</v>
          </cell>
          <cell r="BQ115" t="str">
            <v>-</v>
          </cell>
          <cell r="BR115" t="str">
            <v>-</v>
          </cell>
          <cell r="BS115" t="str">
            <v>-</v>
          </cell>
          <cell r="BT115" t="str">
            <v>-</v>
          </cell>
          <cell r="BU115" t="str">
            <v>-</v>
          </cell>
          <cell r="BV115" t="str">
            <v>-</v>
          </cell>
          <cell r="BW115" t="str">
            <v>-</v>
          </cell>
          <cell r="BX115" t="str">
            <v>-</v>
          </cell>
          <cell r="BY115" t="str">
            <v>-</v>
          </cell>
          <cell r="BZ115" t="str">
            <v>-</v>
          </cell>
          <cell r="CA115" t="str">
            <v>-</v>
          </cell>
          <cell r="CB115" t="str">
            <v>-</v>
          </cell>
          <cell r="CC115" t="str">
            <v>Viernes</v>
          </cell>
          <cell r="CD115" t="str">
            <v>1430</v>
          </cell>
          <cell r="CE115" t="str">
            <v>0</v>
          </cell>
          <cell r="CF115" t="str">
            <v>Azul</v>
          </cell>
          <cell r="CG115" t="str">
            <v>5o Sábado</v>
          </cell>
          <cell r="CH115" t="str">
            <v>May y Jun</v>
          </cell>
          <cell r="CI115" t="str">
            <v>Nov y Dic</v>
          </cell>
          <cell r="CJ115" t="str">
            <v>-</v>
          </cell>
          <cell r="CK115">
            <v>92</v>
          </cell>
          <cell r="CL115" t="str">
            <v>101 - MAGNA</v>
          </cell>
          <cell r="CM115" t="str">
            <v>05073</v>
          </cell>
          <cell r="CP115" t="str">
            <v>-</v>
          </cell>
        </row>
        <row r="116">
          <cell r="A116" t="str">
            <v>05074</v>
          </cell>
          <cell r="B116" t="str">
            <v>JED1411</v>
          </cell>
          <cell r="C116" t="str">
            <v>Jalisco</v>
          </cell>
          <cell r="D116" t="str">
            <v>No aplica</v>
          </cell>
          <cell r="E116" t="str">
            <v>Chevy</v>
          </cell>
          <cell r="F116" t="str">
            <v>Automóvil</v>
          </cell>
          <cell r="G116" t="str">
            <v>Chevrolet</v>
          </cell>
          <cell r="H116" t="str">
            <v>Chevy C2 C/AA 5 Puertas</v>
          </cell>
          <cell r="I116" t="str">
            <v>3G1SF61X66S101432</v>
          </cell>
          <cell r="J116" t="str">
            <v>6S101432</v>
          </cell>
          <cell r="K116" t="str">
            <v>Magna</v>
          </cell>
          <cell r="L116">
            <v>4</v>
          </cell>
          <cell r="M116">
            <v>46</v>
          </cell>
          <cell r="N116">
            <v>2006</v>
          </cell>
          <cell r="O116" t="str">
            <v>Guadalajara</v>
          </cell>
          <cell r="P116" t="str">
            <v>Jalisco</v>
          </cell>
          <cell r="Q116" t="str">
            <v>Occidente</v>
          </cell>
          <cell r="R116" t="str">
            <v>Baja</v>
          </cell>
          <cell r="S116" t="str">
            <v>Devolución Valmex</v>
          </cell>
          <cell r="T116" t="str">
            <v>GNP</v>
          </cell>
          <cell r="U116" t="str">
            <v>Grupo Nacional Provincial, S.A.B.</v>
          </cell>
          <cell r="V116" t="str">
            <v>Asesor de Servicio</v>
          </cell>
          <cell r="W116" t="str">
            <v>-</v>
          </cell>
          <cell r="X116" t="str">
            <v>-</v>
          </cell>
          <cell r="Y116" t="str">
            <v>Asignado</v>
          </cell>
          <cell r="Z116">
            <v>40180001</v>
          </cell>
          <cell r="AA116" t="str">
            <v>Márquez Martinez Carlos Alberto</v>
          </cell>
          <cell r="AB116" t="str">
            <v>Servicios Administrativos en Reclamaciones, S.A. de C.V.</v>
          </cell>
          <cell r="AC116" t="str">
            <v>MAMC7901074U1</v>
          </cell>
          <cell r="AD116" t="str">
            <v>Operativo</v>
          </cell>
          <cell r="AE116" t="str">
            <v>Asesor de Servicio</v>
          </cell>
          <cell r="AF116" t="str">
            <v>Unidad Operativa</v>
          </cell>
          <cell r="AG116" t="str">
            <v>Dirección Servicio y Operaciones</v>
          </cell>
          <cell r="AH116" t="str">
            <v>Subdirección Siniestros Norte y Occidente</v>
          </cell>
          <cell r="AI116" t="str">
            <v>C9179</v>
          </cell>
          <cell r="AJ116" t="str">
            <v>Moya Urdiales Idalia Leticia</v>
          </cell>
          <cell r="AK116" t="str">
            <v>Oficina central Guadalajara</v>
          </cell>
          <cell r="AL116" t="str">
            <v>Guadalajara</v>
          </cell>
          <cell r="AM116">
            <v>6389</v>
          </cell>
          <cell r="AN116" t="str">
            <v>carlos.marquez@gnp.com.mx</v>
          </cell>
          <cell r="AO116" t="str">
            <v>carlos.marquez@gnp.com.mx</v>
          </cell>
          <cell r="AQ116" t="str">
            <v>-</v>
          </cell>
          <cell r="AR116" t="str">
            <v>-</v>
          </cell>
          <cell r="AS116" t="str">
            <v>-</v>
          </cell>
          <cell r="AT116" t="str">
            <v>-</v>
          </cell>
          <cell r="AU116" t="str">
            <v>-</v>
          </cell>
          <cell r="AV116" t="str">
            <v>-</v>
          </cell>
          <cell r="AW116" t="str">
            <v>-</v>
          </cell>
          <cell r="AX116" t="str">
            <v>-</v>
          </cell>
          <cell r="AY116" t="str">
            <v>No</v>
          </cell>
          <cell r="AZ116" t="str">
            <v>-</v>
          </cell>
          <cell r="BA116" t="str">
            <v>-</v>
          </cell>
          <cell r="BB116" t="str">
            <v>-</v>
          </cell>
          <cell r="BC116" t="str">
            <v>-</v>
          </cell>
          <cell r="BD116" t="str">
            <v>-</v>
          </cell>
          <cell r="BE116" t="str">
            <v>-</v>
          </cell>
          <cell r="BF116" t="str">
            <v>-</v>
          </cell>
          <cell r="BG116">
            <v>3</v>
          </cell>
          <cell r="BH116" t="str">
            <v>-</v>
          </cell>
          <cell r="BI116" t="str">
            <v>-</v>
          </cell>
          <cell r="BJ116" t="str">
            <v>Arrendado</v>
          </cell>
          <cell r="BK116">
            <v>1945</v>
          </cell>
          <cell r="BL116" t="str">
            <v>ANGAR AZCAPOTZALCO S.A. DE C.V.</v>
          </cell>
          <cell r="BO116">
            <v>73770.44</v>
          </cell>
          <cell r="BP116" t="str">
            <v>-</v>
          </cell>
          <cell r="BQ116" t="str">
            <v>-</v>
          </cell>
          <cell r="BR116" t="str">
            <v>-</v>
          </cell>
          <cell r="BS116" t="str">
            <v>-</v>
          </cell>
          <cell r="BT116" t="str">
            <v>-</v>
          </cell>
          <cell r="BU116" t="str">
            <v>-</v>
          </cell>
          <cell r="BV116" t="str">
            <v>-</v>
          </cell>
          <cell r="BW116" t="str">
            <v>-</v>
          </cell>
          <cell r="BX116" t="str">
            <v>-</v>
          </cell>
          <cell r="BY116" t="str">
            <v>-</v>
          </cell>
          <cell r="BZ116" t="str">
            <v>-</v>
          </cell>
          <cell r="CA116" t="str">
            <v>-</v>
          </cell>
          <cell r="CB116" t="str">
            <v>-</v>
          </cell>
          <cell r="CC116" t="str">
            <v>Jueves</v>
          </cell>
          <cell r="CD116" t="str">
            <v>1411</v>
          </cell>
          <cell r="CE116" t="str">
            <v>1</v>
          </cell>
          <cell r="CF116" t="str">
            <v>Verde</v>
          </cell>
          <cell r="CG116" t="str">
            <v>4o Sábado</v>
          </cell>
          <cell r="CH116" t="str">
            <v>Abr y May</v>
          </cell>
          <cell r="CI116" t="str">
            <v>Oct y Nov</v>
          </cell>
          <cell r="CJ116" t="str">
            <v>-</v>
          </cell>
          <cell r="CK116">
            <v>92</v>
          </cell>
          <cell r="CL116" t="str">
            <v>101 - MAGNA</v>
          </cell>
          <cell r="CM116" t="str">
            <v>05074</v>
          </cell>
          <cell r="CP116" t="str">
            <v>-</v>
          </cell>
        </row>
        <row r="117">
          <cell r="A117" t="str">
            <v>05075</v>
          </cell>
          <cell r="B117" t="str">
            <v>JED1410</v>
          </cell>
          <cell r="C117" t="str">
            <v>Jalisco</v>
          </cell>
          <cell r="D117" t="str">
            <v>No aplica</v>
          </cell>
          <cell r="E117" t="str">
            <v>Chevy</v>
          </cell>
          <cell r="F117" t="str">
            <v>Automóvil</v>
          </cell>
          <cell r="G117" t="str">
            <v>Chevrolet</v>
          </cell>
          <cell r="H117" t="str">
            <v>Chevy C2 C/AA 5 Puertas</v>
          </cell>
          <cell r="I117" t="str">
            <v>3G1SF61X66S100670</v>
          </cell>
          <cell r="J117" t="str">
            <v>6S100670</v>
          </cell>
          <cell r="K117" t="str">
            <v>Magna</v>
          </cell>
          <cell r="L117">
            <v>4</v>
          </cell>
          <cell r="M117">
            <v>46</v>
          </cell>
          <cell r="N117">
            <v>2006</v>
          </cell>
          <cell r="O117" t="str">
            <v>Guadalajara</v>
          </cell>
          <cell r="P117" t="str">
            <v>Jalisco</v>
          </cell>
          <cell r="Q117" t="str">
            <v>Occidente</v>
          </cell>
          <cell r="R117" t="str">
            <v>Baja</v>
          </cell>
          <cell r="S117" t="str">
            <v>Devolución Valmex</v>
          </cell>
          <cell r="T117" t="str">
            <v>GNP</v>
          </cell>
          <cell r="U117" t="str">
            <v>Grupo Nacional Provincial, S.A.B.</v>
          </cell>
          <cell r="V117" t="str">
            <v>Asesor de Servicio</v>
          </cell>
          <cell r="W117" t="str">
            <v>-</v>
          </cell>
          <cell r="X117" t="str">
            <v>-</v>
          </cell>
          <cell r="Y117" t="str">
            <v>Asignado</v>
          </cell>
          <cell r="Z117">
            <v>40065001</v>
          </cell>
          <cell r="AA117" t="str">
            <v>-</v>
          </cell>
          <cell r="AB117" t="str">
            <v>-</v>
          </cell>
          <cell r="AC117" t="str">
            <v>-</v>
          </cell>
          <cell r="AD117" t="str">
            <v>-</v>
          </cell>
          <cell r="AE117" t="str">
            <v>-</v>
          </cell>
          <cell r="AF117" t="str">
            <v>-</v>
          </cell>
          <cell r="AG117" t="str">
            <v>-</v>
          </cell>
          <cell r="AH117" t="str">
            <v>-</v>
          </cell>
          <cell r="AI117" t="str">
            <v>C6705</v>
          </cell>
          <cell r="AJ117" t="str">
            <v>Ramirez Granados Arturo</v>
          </cell>
          <cell r="AK117" t="str">
            <v>-</v>
          </cell>
          <cell r="AL117" t="str">
            <v>-</v>
          </cell>
          <cell r="AM117" t="str">
            <v>-</v>
          </cell>
          <cell r="AN117">
            <v>0</v>
          </cell>
          <cell r="AO117" t="str">
            <v>-</v>
          </cell>
          <cell r="AQ117" t="str">
            <v>-</v>
          </cell>
          <cell r="AR117" t="str">
            <v>-</v>
          </cell>
          <cell r="AS117" t="str">
            <v>-</v>
          </cell>
          <cell r="AT117" t="str">
            <v>-</v>
          </cell>
          <cell r="AU117" t="str">
            <v>-</v>
          </cell>
          <cell r="AV117" t="str">
            <v>-</v>
          </cell>
          <cell r="AW117" t="str">
            <v>-</v>
          </cell>
          <cell r="AX117" t="str">
            <v>-</v>
          </cell>
          <cell r="AY117" t="str">
            <v>No</v>
          </cell>
          <cell r="AZ117" t="str">
            <v>-</v>
          </cell>
          <cell r="BA117" t="str">
            <v>-</v>
          </cell>
          <cell r="BB117" t="str">
            <v>-</v>
          </cell>
          <cell r="BC117" t="str">
            <v>-</v>
          </cell>
          <cell r="BD117" t="str">
            <v>-</v>
          </cell>
          <cell r="BE117" t="str">
            <v>-</v>
          </cell>
          <cell r="BF117" t="str">
            <v>-</v>
          </cell>
          <cell r="BG117">
            <v>3</v>
          </cell>
          <cell r="BH117" t="str">
            <v>-</v>
          </cell>
          <cell r="BI117" t="str">
            <v>-</v>
          </cell>
          <cell r="BJ117" t="str">
            <v>Arrendado</v>
          </cell>
          <cell r="BK117">
            <v>1944</v>
          </cell>
          <cell r="BL117" t="str">
            <v>ANGAR AZCAPOTZALCO S.A. DE C.V.</v>
          </cell>
          <cell r="BO117">
            <v>73770.44</v>
          </cell>
          <cell r="BP117" t="str">
            <v>-</v>
          </cell>
          <cell r="BQ117" t="str">
            <v>-</v>
          </cell>
          <cell r="BR117" t="str">
            <v>-</v>
          </cell>
          <cell r="BS117" t="str">
            <v>-</v>
          </cell>
          <cell r="BT117" t="str">
            <v>-</v>
          </cell>
          <cell r="BU117" t="str">
            <v>-</v>
          </cell>
          <cell r="BV117" t="str">
            <v>-</v>
          </cell>
          <cell r="BW117" t="str">
            <v>-</v>
          </cell>
          <cell r="BX117" t="str">
            <v>-</v>
          </cell>
          <cell r="BY117" t="str">
            <v>-</v>
          </cell>
          <cell r="BZ117" t="str">
            <v>-</v>
          </cell>
          <cell r="CA117" t="str">
            <v>-</v>
          </cell>
          <cell r="CB117" t="str">
            <v>-</v>
          </cell>
          <cell r="CC117" t="str">
            <v>Viernes</v>
          </cell>
          <cell r="CD117" t="str">
            <v>1410</v>
          </cell>
          <cell r="CE117" t="str">
            <v>0</v>
          </cell>
          <cell r="CF117" t="str">
            <v>Azul</v>
          </cell>
          <cell r="CG117" t="str">
            <v>5o Sábado</v>
          </cell>
          <cell r="CH117" t="str">
            <v>May y Jun</v>
          </cell>
          <cell r="CI117" t="str">
            <v>Nov y Dic</v>
          </cell>
          <cell r="CJ117" t="str">
            <v>-</v>
          </cell>
          <cell r="CK117">
            <v>92</v>
          </cell>
          <cell r="CL117" t="str">
            <v>101 - MAGNA</v>
          </cell>
          <cell r="CM117" t="str">
            <v>05075</v>
          </cell>
          <cell r="CP117" t="str">
            <v>-</v>
          </cell>
        </row>
        <row r="118">
          <cell r="A118" t="str">
            <v>05076</v>
          </cell>
          <cell r="B118" t="str">
            <v>JED1419</v>
          </cell>
          <cell r="C118" t="str">
            <v>Jalisco</v>
          </cell>
          <cell r="D118" t="str">
            <v>No aplica</v>
          </cell>
          <cell r="E118" t="str">
            <v>Chevy</v>
          </cell>
          <cell r="F118" t="str">
            <v>Automóvil</v>
          </cell>
          <cell r="G118" t="str">
            <v>Chevrolet</v>
          </cell>
          <cell r="H118" t="str">
            <v>Chevy C2 C/AA 5 Puertas</v>
          </cell>
          <cell r="I118" t="str">
            <v>3G1SF61X56S102359</v>
          </cell>
          <cell r="J118" t="str">
            <v>6S102359</v>
          </cell>
          <cell r="K118" t="str">
            <v>Magna</v>
          </cell>
          <cell r="L118">
            <v>4</v>
          </cell>
          <cell r="M118">
            <v>46</v>
          </cell>
          <cell r="N118">
            <v>2006</v>
          </cell>
          <cell r="O118" t="str">
            <v>Guadalajara</v>
          </cell>
          <cell r="P118" t="str">
            <v>Jalisco</v>
          </cell>
          <cell r="Q118" t="str">
            <v>Occidente</v>
          </cell>
          <cell r="R118" t="str">
            <v>Baja</v>
          </cell>
          <cell r="S118" t="str">
            <v>Devolución Valmex</v>
          </cell>
          <cell r="T118" t="str">
            <v>GNP</v>
          </cell>
          <cell r="U118" t="str">
            <v>Grupo Nacional Provincial, S.A.B.</v>
          </cell>
          <cell r="V118" t="str">
            <v>Supervisor Ajustes</v>
          </cell>
          <cell r="W118" t="str">
            <v>-</v>
          </cell>
          <cell r="X118" t="str">
            <v>Supervisoria</v>
          </cell>
          <cell r="Y118" t="str">
            <v>Asignado</v>
          </cell>
          <cell r="Z118" t="str">
            <v>P66571</v>
          </cell>
          <cell r="AA118" t="str">
            <v>Nuño Aldana María De Lourdes</v>
          </cell>
          <cell r="AB118" t="str">
            <v>Grupo Nacional Provincial, S.A.B.</v>
          </cell>
          <cell r="AC118" t="str">
            <v>NUAL690828JS9</v>
          </cell>
          <cell r="AD118" t="str">
            <v>Jefe de departamento</v>
          </cell>
          <cell r="AE118" t="str">
            <v>Coordinador de Célula (Foráneo)</v>
          </cell>
          <cell r="AF118" t="str">
            <v>Unidad Operativa</v>
          </cell>
          <cell r="AG118" t="str">
            <v>Dirección Servicio y Operaciones</v>
          </cell>
          <cell r="AH118" t="str">
            <v>Subdirección Siniestros Norte y Occidente</v>
          </cell>
          <cell r="AI118" t="str">
            <v>C9179</v>
          </cell>
          <cell r="AJ118" t="str">
            <v>Moya Urdiales Idalia Leticia</v>
          </cell>
          <cell r="AK118" t="str">
            <v>Oficina central Guadalajara</v>
          </cell>
          <cell r="AL118" t="str">
            <v>Guadalajara</v>
          </cell>
          <cell r="AM118">
            <v>6314</v>
          </cell>
          <cell r="AN118" t="str">
            <v>lourdes.nuno@gnp.com.mx</v>
          </cell>
          <cell r="AO118" t="str">
            <v>lourdes.nuno@gnp.com.mx</v>
          </cell>
          <cell r="AQ118">
            <v>3310203344</v>
          </cell>
          <cell r="AR118" t="str">
            <v>-</v>
          </cell>
          <cell r="AS118" t="str">
            <v>-</v>
          </cell>
          <cell r="AT118" t="str">
            <v>-</v>
          </cell>
          <cell r="AU118" t="str">
            <v>-</v>
          </cell>
          <cell r="AV118" t="str">
            <v>-</v>
          </cell>
          <cell r="AW118" t="str">
            <v>-</v>
          </cell>
          <cell r="AX118" t="str">
            <v>-</v>
          </cell>
          <cell r="AY118" t="str">
            <v>Si</v>
          </cell>
          <cell r="AZ118">
            <v>819.45</v>
          </cell>
          <cell r="BA118">
            <v>43708</v>
          </cell>
          <cell r="BB118">
            <v>22944.600000000002</v>
          </cell>
          <cell r="BC118" t="str">
            <v>-</v>
          </cell>
          <cell r="BD118">
            <v>59000</v>
          </cell>
          <cell r="BE118">
            <v>43296</v>
          </cell>
          <cell r="BF118">
            <v>44377</v>
          </cell>
          <cell r="BG118">
            <v>3</v>
          </cell>
          <cell r="BH118" t="str">
            <v>-</v>
          </cell>
          <cell r="BI118" t="str">
            <v>-</v>
          </cell>
          <cell r="BJ118" t="str">
            <v>Arrendado</v>
          </cell>
          <cell r="BK118">
            <v>1958</v>
          </cell>
          <cell r="BL118" t="str">
            <v>ANGAR AZCAPOTZALCO S.A. DE C.V.</v>
          </cell>
          <cell r="BO118">
            <v>73770.44</v>
          </cell>
          <cell r="BP118" t="str">
            <v>-</v>
          </cell>
          <cell r="BQ118" t="str">
            <v>-</v>
          </cell>
          <cell r="BR118" t="str">
            <v>-</v>
          </cell>
          <cell r="BS118" t="str">
            <v>-</v>
          </cell>
          <cell r="BT118" t="str">
            <v>-</v>
          </cell>
          <cell r="BU118" t="str">
            <v>-</v>
          </cell>
          <cell r="BV118" t="str">
            <v>-</v>
          </cell>
          <cell r="BW118" t="str">
            <v>-</v>
          </cell>
          <cell r="BX118" t="str">
            <v>-</v>
          </cell>
          <cell r="BY118" t="str">
            <v>-</v>
          </cell>
          <cell r="BZ118" t="str">
            <v>-</v>
          </cell>
          <cell r="CA118" t="str">
            <v>-</v>
          </cell>
          <cell r="CB118" t="str">
            <v>-</v>
          </cell>
          <cell r="CC118" t="str">
            <v>Viernes</v>
          </cell>
          <cell r="CD118" t="str">
            <v>1419</v>
          </cell>
          <cell r="CE118" t="str">
            <v>9</v>
          </cell>
          <cell r="CF118" t="str">
            <v>Azul</v>
          </cell>
          <cell r="CG118" t="str">
            <v>5o Sábado</v>
          </cell>
          <cell r="CH118" t="str">
            <v>May y Jun</v>
          </cell>
          <cell r="CI118" t="str">
            <v>Nov y Dic</v>
          </cell>
          <cell r="CJ118" t="str">
            <v>-</v>
          </cell>
          <cell r="CK118">
            <v>92</v>
          </cell>
          <cell r="CL118" t="str">
            <v>101 - MAGNA</v>
          </cell>
          <cell r="CM118" t="str">
            <v>05076</v>
          </cell>
          <cell r="CP118" t="str">
            <v>-</v>
          </cell>
        </row>
        <row r="119">
          <cell r="A119" t="str">
            <v>05077</v>
          </cell>
          <cell r="B119" t="str">
            <v>JED1434</v>
          </cell>
          <cell r="C119" t="str">
            <v>Jalisco</v>
          </cell>
          <cell r="D119" t="str">
            <v>No aplica</v>
          </cell>
          <cell r="E119" t="str">
            <v>Chevy</v>
          </cell>
          <cell r="F119" t="str">
            <v>Automóvil</v>
          </cell>
          <cell r="G119" t="str">
            <v>Chevrolet</v>
          </cell>
          <cell r="H119" t="str">
            <v>Chevy C2 C/AA 5 Puertas</v>
          </cell>
          <cell r="I119" t="str">
            <v>3G1SF61X56S101440</v>
          </cell>
          <cell r="J119" t="str">
            <v>6S101440</v>
          </cell>
          <cell r="K119" t="str">
            <v>Magna</v>
          </cell>
          <cell r="L119">
            <v>4</v>
          </cell>
          <cell r="M119">
            <v>46</v>
          </cell>
          <cell r="N119">
            <v>2006</v>
          </cell>
          <cell r="O119" t="str">
            <v>Guadalajara</v>
          </cell>
          <cell r="P119" t="str">
            <v>Jalisco</v>
          </cell>
          <cell r="Q119" t="str">
            <v>Occidente</v>
          </cell>
          <cell r="R119" t="str">
            <v>Baja</v>
          </cell>
          <cell r="S119" t="str">
            <v>Devolución Valmex</v>
          </cell>
          <cell r="T119" t="str">
            <v>GNP</v>
          </cell>
          <cell r="U119" t="str">
            <v>Grupo Nacional Provincial, S.A.B.</v>
          </cell>
          <cell r="V119" t="str">
            <v>Asesor de Servicio</v>
          </cell>
          <cell r="W119" t="str">
            <v>-</v>
          </cell>
          <cell r="X119" t="str">
            <v>-</v>
          </cell>
          <cell r="Y119" t="str">
            <v>Asignado</v>
          </cell>
          <cell r="Z119" t="str">
            <v>-</v>
          </cell>
          <cell r="AA119" t="str">
            <v>-</v>
          </cell>
          <cell r="AB119" t="str">
            <v>-</v>
          </cell>
          <cell r="AC119" t="str">
            <v>-</v>
          </cell>
          <cell r="AD119" t="str">
            <v>-</v>
          </cell>
          <cell r="AE119" t="str">
            <v>-</v>
          </cell>
          <cell r="AF119" t="str">
            <v>-</v>
          </cell>
          <cell r="AG119" t="str">
            <v>-</v>
          </cell>
          <cell r="AH119" t="str">
            <v>-</v>
          </cell>
          <cell r="AI119" t="str">
            <v>C6705</v>
          </cell>
          <cell r="AJ119" t="str">
            <v>Ramirez Granados Arturo</v>
          </cell>
          <cell r="AK119" t="str">
            <v>-</v>
          </cell>
          <cell r="AL119" t="str">
            <v>-</v>
          </cell>
          <cell r="AM119" t="str">
            <v>-</v>
          </cell>
          <cell r="AN119">
            <v>0</v>
          </cell>
          <cell r="AO119" t="str">
            <v>-</v>
          </cell>
          <cell r="AQ119" t="str">
            <v>-</v>
          </cell>
          <cell r="AR119" t="str">
            <v>-</v>
          </cell>
          <cell r="AS119" t="str">
            <v>-</v>
          </cell>
          <cell r="AT119" t="str">
            <v>-</v>
          </cell>
          <cell r="AU119" t="str">
            <v>-</v>
          </cell>
          <cell r="AV119" t="str">
            <v>-</v>
          </cell>
          <cell r="AW119" t="str">
            <v>-</v>
          </cell>
          <cell r="AX119" t="str">
            <v>-</v>
          </cell>
          <cell r="AY119" t="str">
            <v>No</v>
          </cell>
          <cell r="AZ119" t="str">
            <v>-</v>
          </cell>
          <cell r="BA119" t="str">
            <v>-</v>
          </cell>
          <cell r="BB119" t="str">
            <v>-</v>
          </cell>
          <cell r="BC119" t="str">
            <v>-</v>
          </cell>
          <cell r="BD119" t="str">
            <v>-</v>
          </cell>
          <cell r="BE119" t="str">
            <v>-</v>
          </cell>
          <cell r="BF119" t="str">
            <v>-</v>
          </cell>
          <cell r="BG119" t="str">
            <v>-</v>
          </cell>
          <cell r="BH119" t="str">
            <v>-</v>
          </cell>
          <cell r="BI119" t="str">
            <v>-</v>
          </cell>
          <cell r="BJ119" t="str">
            <v>Arrendado</v>
          </cell>
          <cell r="BK119">
            <v>1941</v>
          </cell>
          <cell r="BL119" t="str">
            <v>ANGAR AZCAPOTZALCO S.A. DE C.V.</v>
          </cell>
          <cell r="BO119">
            <v>73770.44</v>
          </cell>
          <cell r="BP119" t="str">
            <v>-</v>
          </cell>
          <cell r="BQ119" t="str">
            <v>-</v>
          </cell>
          <cell r="BR119" t="str">
            <v>-</v>
          </cell>
          <cell r="BS119" t="str">
            <v>-</v>
          </cell>
          <cell r="BT119" t="str">
            <v>-</v>
          </cell>
          <cell r="BU119" t="str">
            <v>-</v>
          </cell>
          <cell r="BV119" t="str">
            <v>-</v>
          </cell>
          <cell r="BW119" t="str">
            <v>-</v>
          </cell>
          <cell r="BX119" t="str">
            <v>-</v>
          </cell>
          <cell r="BY119" t="str">
            <v>-</v>
          </cell>
          <cell r="BZ119" t="str">
            <v>-</v>
          </cell>
          <cell r="CA119" t="str">
            <v>-</v>
          </cell>
          <cell r="CB119" t="str">
            <v>-</v>
          </cell>
          <cell r="CC119" t="str">
            <v>Miércoles</v>
          </cell>
          <cell r="CD119" t="str">
            <v>1434</v>
          </cell>
          <cell r="CE119" t="str">
            <v>4</v>
          </cell>
          <cell r="CF119" t="str">
            <v>Rojo</v>
          </cell>
          <cell r="CG119" t="str">
            <v>3er Sábado</v>
          </cell>
          <cell r="CH119" t="str">
            <v>Mzo y Abr</v>
          </cell>
          <cell r="CI119" t="str">
            <v>Sep y Oct</v>
          </cell>
          <cell r="CJ119" t="str">
            <v>-</v>
          </cell>
          <cell r="CK119">
            <v>92</v>
          </cell>
          <cell r="CL119" t="str">
            <v>101 - MAGNA</v>
          </cell>
          <cell r="CM119" t="str">
            <v>05077</v>
          </cell>
          <cell r="CP119" t="str">
            <v>-</v>
          </cell>
        </row>
        <row r="120">
          <cell r="A120" t="str">
            <v>05078</v>
          </cell>
          <cell r="B120" t="str">
            <v>JED1417</v>
          </cell>
          <cell r="C120" t="str">
            <v>Jalisco</v>
          </cell>
          <cell r="D120" t="str">
            <v>No aplica</v>
          </cell>
          <cell r="E120" t="str">
            <v>Chevy</v>
          </cell>
          <cell r="F120" t="str">
            <v>Automóvil</v>
          </cell>
          <cell r="G120" t="str">
            <v>Chevrolet</v>
          </cell>
          <cell r="H120" t="str">
            <v>Chevy C2 C/AA 5 Puertas</v>
          </cell>
          <cell r="I120" t="str">
            <v>3G1SF61X26S104375</v>
          </cell>
          <cell r="J120" t="str">
            <v>6S104375</v>
          </cell>
          <cell r="K120" t="str">
            <v>Magna</v>
          </cell>
          <cell r="L120">
            <v>4</v>
          </cell>
          <cell r="M120">
            <v>46</v>
          </cell>
          <cell r="N120">
            <v>2006</v>
          </cell>
          <cell r="O120" t="str">
            <v>Guadalajara</v>
          </cell>
          <cell r="P120" t="str">
            <v>Jalisco</v>
          </cell>
          <cell r="Q120" t="str">
            <v>Occidente</v>
          </cell>
          <cell r="R120" t="str">
            <v>Baja</v>
          </cell>
          <cell r="S120" t="str">
            <v>Devolución Valmex</v>
          </cell>
          <cell r="T120" t="str">
            <v>GNP</v>
          </cell>
          <cell r="U120" t="str">
            <v>Grupo Nacional Provincial, S.A.B.</v>
          </cell>
          <cell r="V120" t="str">
            <v>Asesor de Servicio</v>
          </cell>
          <cell r="W120" t="str">
            <v>-</v>
          </cell>
          <cell r="X120" t="str">
            <v>-</v>
          </cell>
          <cell r="Y120" t="str">
            <v>Asignado</v>
          </cell>
          <cell r="Z120" t="str">
            <v>-</v>
          </cell>
          <cell r="AA120" t="str">
            <v>-</v>
          </cell>
          <cell r="AB120" t="str">
            <v>-</v>
          </cell>
          <cell r="AC120" t="str">
            <v>-</v>
          </cell>
          <cell r="AD120" t="str">
            <v>-</v>
          </cell>
          <cell r="AE120" t="str">
            <v>-</v>
          </cell>
          <cell r="AF120" t="str">
            <v>-</v>
          </cell>
          <cell r="AG120" t="str">
            <v>-</v>
          </cell>
          <cell r="AH120" t="str">
            <v>-</v>
          </cell>
          <cell r="AI120" t="str">
            <v>C6705</v>
          </cell>
          <cell r="AJ120" t="str">
            <v>Ramirez Granados Arturo</v>
          </cell>
          <cell r="AK120" t="str">
            <v>-</v>
          </cell>
          <cell r="AL120" t="str">
            <v>-</v>
          </cell>
          <cell r="AM120" t="str">
            <v>-</v>
          </cell>
          <cell r="AN120">
            <v>0</v>
          </cell>
          <cell r="AO120" t="str">
            <v>-</v>
          </cell>
          <cell r="AQ120" t="str">
            <v>-</v>
          </cell>
          <cell r="AR120" t="str">
            <v>-</v>
          </cell>
          <cell r="AS120" t="str">
            <v>-</v>
          </cell>
          <cell r="AT120" t="str">
            <v>-</v>
          </cell>
          <cell r="AU120" t="str">
            <v>-</v>
          </cell>
          <cell r="AV120" t="str">
            <v>-</v>
          </cell>
          <cell r="AW120" t="str">
            <v>-</v>
          </cell>
          <cell r="AX120" t="str">
            <v>-</v>
          </cell>
          <cell r="AY120" t="str">
            <v>No</v>
          </cell>
          <cell r="AZ120" t="str">
            <v>-</v>
          </cell>
          <cell r="BA120" t="str">
            <v>-</v>
          </cell>
          <cell r="BB120" t="str">
            <v>-</v>
          </cell>
          <cell r="BC120" t="str">
            <v>-</v>
          </cell>
          <cell r="BD120" t="str">
            <v>-</v>
          </cell>
          <cell r="BE120" t="str">
            <v>-</v>
          </cell>
          <cell r="BF120" t="str">
            <v>-</v>
          </cell>
          <cell r="BG120" t="str">
            <v>-</v>
          </cell>
          <cell r="BH120" t="str">
            <v>-</v>
          </cell>
          <cell r="BI120" t="str">
            <v>-</v>
          </cell>
          <cell r="BJ120" t="str">
            <v>Arrendado</v>
          </cell>
          <cell r="BK120">
            <v>1937</v>
          </cell>
          <cell r="BL120" t="str">
            <v>ANGAR AZCAPOTZALCO S.A. DE C.V.</v>
          </cell>
          <cell r="BO120">
            <v>73770.44</v>
          </cell>
          <cell r="BP120" t="str">
            <v>-</v>
          </cell>
          <cell r="BQ120" t="str">
            <v>-</v>
          </cell>
          <cell r="BR120" t="str">
            <v>-</v>
          </cell>
          <cell r="BS120" t="str">
            <v>-</v>
          </cell>
          <cell r="BT120" t="str">
            <v>-</v>
          </cell>
          <cell r="BU120" t="str">
            <v>-</v>
          </cell>
          <cell r="BV120" t="str">
            <v>-</v>
          </cell>
          <cell r="BW120" t="str">
            <v>-</v>
          </cell>
          <cell r="BX120" t="str">
            <v>-</v>
          </cell>
          <cell r="BY120" t="str">
            <v>-</v>
          </cell>
          <cell r="BZ120" t="str">
            <v>-</v>
          </cell>
          <cell r="CA120" t="str">
            <v>-</v>
          </cell>
          <cell r="CB120" t="str">
            <v>-</v>
          </cell>
          <cell r="CC120" t="str">
            <v>Martes</v>
          </cell>
          <cell r="CD120" t="str">
            <v>1417</v>
          </cell>
          <cell r="CE120" t="str">
            <v>7</v>
          </cell>
          <cell r="CF120" t="str">
            <v>Rosa</v>
          </cell>
          <cell r="CG120" t="str">
            <v>2o Sábado</v>
          </cell>
          <cell r="CH120" t="str">
            <v>Feb y Mzo</v>
          </cell>
          <cell r="CI120" t="str">
            <v>Ago y Sep</v>
          </cell>
          <cell r="CJ120" t="str">
            <v>-</v>
          </cell>
          <cell r="CK120">
            <v>92</v>
          </cell>
          <cell r="CL120" t="str">
            <v>101 - MAGNA</v>
          </cell>
          <cell r="CM120" t="str">
            <v>05078</v>
          </cell>
          <cell r="CP120" t="str">
            <v>-</v>
          </cell>
        </row>
        <row r="121">
          <cell r="A121" t="str">
            <v>05079</v>
          </cell>
          <cell r="B121" t="str">
            <v>JED1424</v>
          </cell>
          <cell r="C121" t="str">
            <v>Jalisco</v>
          </cell>
          <cell r="D121" t="str">
            <v>No aplica</v>
          </cell>
          <cell r="E121" t="str">
            <v>Chevy</v>
          </cell>
          <cell r="F121" t="str">
            <v>Automóvil</v>
          </cell>
          <cell r="G121" t="str">
            <v>Chevrolet</v>
          </cell>
          <cell r="H121" t="str">
            <v>Chevy C2 C/AA 5 Puertas</v>
          </cell>
          <cell r="I121" t="str">
            <v>3G1SF61X26S104067</v>
          </cell>
          <cell r="J121" t="str">
            <v>6S104067</v>
          </cell>
          <cell r="K121" t="str">
            <v>Magna</v>
          </cell>
          <cell r="L121">
            <v>4</v>
          </cell>
          <cell r="M121">
            <v>46</v>
          </cell>
          <cell r="N121">
            <v>2006</v>
          </cell>
          <cell r="O121" t="str">
            <v>Guadalajara</v>
          </cell>
          <cell r="P121" t="str">
            <v>Jalisco</v>
          </cell>
          <cell r="Q121" t="str">
            <v>Occidente</v>
          </cell>
          <cell r="R121" t="str">
            <v>Baja</v>
          </cell>
          <cell r="S121" t="str">
            <v>Devolución Valmex</v>
          </cell>
          <cell r="T121" t="str">
            <v>GNP</v>
          </cell>
          <cell r="U121" t="str">
            <v>Grupo Nacional Provincial, S.A.B.</v>
          </cell>
          <cell r="V121" t="str">
            <v>Asesor de Servicio</v>
          </cell>
          <cell r="W121" t="str">
            <v>-</v>
          </cell>
          <cell r="X121" t="str">
            <v>-</v>
          </cell>
          <cell r="Y121" t="str">
            <v>Asignado</v>
          </cell>
          <cell r="Z121" t="str">
            <v>-</v>
          </cell>
          <cell r="AA121" t="str">
            <v>-</v>
          </cell>
          <cell r="AB121" t="str">
            <v>-</v>
          </cell>
          <cell r="AC121" t="str">
            <v>-</v>
          </cell>
          <cell r="AD121" t="str">
            <v>-</v>
          </cell>
          <cell r="AE121" t="str">
            <v>-</v>
          </cell>
          <cell r="AF121" t="str">
            <v>-</v>
          </cell>
          <cell r="AG121" t="str">
            <v>-</v>
          </cell>
          <cell r="AH121" t="str">
            <v>-</v>
          </cell>
          <cell r="AI121" t="str">
            <v>C6705</v>
          </cell>
          <cell r="AJ121" t="str">
            <v>Ramirez Granados Arturo</v>
          </cell>
          <cell r="AK121" t="str">
            <v>-</v>
          </cell>
          <cell r="AL121" t="str">
            <v>-</v>
          </cell>
          <cell r="AM121" t="str">
            <v>-</v>
          </cell>
          <cell r="AN121">
            <v>0</v>
          </cell>
          <cell r="AO121" t="str">
            <v>-</v>
          </cell>
          <cell r="AQ121" t="str">
            <v>-</v>
          </cell>
          <cell r="AR121" t="str">
            <v>-</v>
          </cell>
          <cell r="AS121" t="str">
            <v>-</v>
          </cell>
          <cell r="AT121" t="str">
            <v>-</v>
          </cell>
          <cell r="AU121" t="str">
            <v>-</v>
          </cell>
          <cell r="AV121" t="str">
            <v>-</v>
          </cell>
          <cell r="AW121" t="str">
            <v>-</v>
          </cell>
          <cell r="AX121" t="str">
            <v>-</v>
          </cell>
          <cell r="AY121" t="str">
            <v>No</v>
          </cell>
          <cell r="AZ121" t="str">
            <v>-</v>
          </cell>
          <cell r="BA121" t="str">
            <v>-</v>
          </cell>
          <cell r="BB121" t="str">
            <v>-</v>
          </cell>
          <cell r="BC121" t="str">
            <v>-</v>
          </cell>
          <cell r="BD121" t="str">
            <v>-</v>
          </cell>
          <cell r="BE121" t="str">
            <v>-</v>
          </cell>
          <cell r="BF121" t="str">
            <v>-</v>
          </cell>
          <cell r="BG121" t="str">
            <v>-</v>
          </cell>
          <cell r="BH121" t="str">
            <v>-</v>
          </cell>
          <cell r="BI121" t="str">
            <v>-</v>
          </cell>
          <cell r="BJ121" t="str">
            <v>Arrendado</v>
          </cell>
          <cell r="BK121">
            <v>1936</v>
          </cell>
          <cell r="BL121" t="str">
            <v>ANGAR AZCAPOTZALCO S.A. DE C.V.</v>
          </cell>
          <cell r="BO121">
            <v>73770.44</v>
          </cell>
          <cell r="BP121" t="str">
            <v>-</v>
          </cell>
          <cell r="BQ121" t="str">
            <v>-</v>
          </cell>
          <cell r="BR121" t="str">
            <v>-</v>
          </cell>
          <cell r="BS121" t="str">
            <v>-</v>
          </cell>
          <cell r="BT121" t="str">
            <v>-</v>
          </cell>
          <cell r="BU121" t="str">
            <v>-</v>
          </cell>
          <cell r="BV121" t="str">
            <v>-</v>
          </cell>
          <cell r="BW121" t="str">
            <v>-</v>
          </cell>
          <cell r="BX121" t="str">
            <v>-</v>
          </cell>
          <cell r="BY121" t="str">
            <v>-</v>
          </cell>
          <cell r="BZ121" t="str">
            <v>-</v>
          </cell>
          <cell r="CA121" t="str">
            <v>-</v>
          </cell>
          <cell r="CB121" t="str">
            <v>-</v>
          </cell>
          <cell r="CC121" t="str">
            <v>Miércoles</v>
          </cell>
          <cell r="CD121" t="str">
            <v>1424</v>
          </cell>
          <cell r="CE121" t="str">
            <v>4</v>
          </cell>
          <cell r="CF121" t="str">
            <v>Rojo</v>
          </cell>
          <cell r="CG121" t="str">
            <v>3er Sábado</v>
          </cell>
          <cell r="CH121" t="str">
            <v>Mzo y Abr</v>
          </cell>
          <cell r="CI121" t="str">
            <v>Sep y Oct</v>
          </cell>
          <cell r="CJ121" t="str">
            <v>-</v>
          </cell>
          <cell r="CK121">
            <v>92</v>
          </cell>
          <cell r="CL121" t="str">
            <v>101 - MAGNA</v>
          </cell>
          <cell r="CM121" t="str">
            <v>05079</v>
          </cell>
          <cell r="CP121" t="str">
            <v>-</v>
          </cell>
        </row>
        <row r="122">
          <cell r="A122" t="str">
            <v>05080</v>
          </cell>
          <cell r="B122" t="str">
            <v>JED1428</v>
          </cell>
          <cell r="C122" t="str">
            <v>Jalisco</v>
          </cell>
          <cell r="D122" t="str">
            <v>No aplica</v>
          </cell>
          <cell r="E122" t="str">
            <v>Chevy</v>
          </cell>
          <cell r="F122" t="str">
            <v>Automóvil</v>
          </cell>
          <cell r="G122" t="str">
            <v>Chevrolet</v>
          </cell>
          <cell r="H122" t="str">
            <v>Chevy C2 C/AA 5 Puertas</v>
          </cell>
          <cell r="I122" t="str">
            <v>3G1SF61X26S103808</v>
          </cell>
          <cell r="J122" t="str">
            <v>6S103808</v>
          </cell>
          <cell r="K122" t="str">
            <v>Magna</v>
          </cell>
          <cell r="L122">
            <v>4</v>
          </cell>
          <cell r="M122">
            <v>46</v>
          </cell>
          <cell r="N122">
            <v>2006</v>
          </cell>
          <cell r="O122" t="str">
            <v>Guadalajara</v>
          </cell>
          <cell r="P122" t="str">
            <v>Jalisco</v>
          </cell>
          <cell r="Q122" t="str">
            <v>Occidente</v>
          </cell>
          <cell r="R122" t="str">
            <v>Baja</v>
          </cell>
          <cell r="S122" t="str">
            <v>Devolución Valmex</v>
          </cell>
          <cell r="T122" t="str">
            <v>GNP</v>
          </cell>
          <cell r="U122" t="str">
            <v>Grupo Nacional Provincial, S.A.B.</v>
          </cell>
          <cell r="V122" t="str">
            <v>Asesor de Servicio</v>
          </cell>
          <cell r="W122" t="str">
            <v>-</v>
          </cell>
          <cell r="X122" t="str">
            <v>-</v>
          </cell>
          <cell r="Y122" t="str">
            <v>Asignado</v>
          </cell>
          <cell r="Z122">
            <v>40069001</v>
          </cell>
          <cell r="AA122" t="str">
            <v>-</v>
          </cell>
          <cell r="AB122" t="str">
            <v>-</v>
          </cell>
          <cell r="AC122" t="str">
            <v>-</v>
          </cell>
          <cell r="AD122" t="str">
            <v>-</v>
          </cell>
          <cell r="AE122" t="str">
            <v>-</v>
          </cell>
          <cell r="AF122" t="str">
            <v>-</v>
          </cell>
          <cell r="AG122" t="str">
            <v>-</v>
          </cell>
          <cell r="AH122" t="str">
            <v>-</v>
          </cell>
          <cell r="AI122" t="str">
            <v>C6705</v>
          </cell>
          <cell r="AJ122" t="str">
            <v>Ramirez Granados Arturo</v>
          </cell>
          <cell r="AK122" t="str">
            <v>-</v>
          </cell>
          <cell r="AL122" t="str">
            <v>-</v>
          </cell>
          <cell r="AM122" t="str">
            <v>-</v>
          </cell>
          <cell r="AN122">
            <v>0</v>
          </cell>
          <cell r="AO122" t="str">
            <v>-</v>
          </cell>
          <cell r="AQ122" t="str">
            <v>-</v>
          </cell>
          <cell r="AR122" t="str">
            <v>-</v>
          </cell>
          <cell r="AS122" t="str">
            <v>-</v>
          </cell>
          <cell r="AT122" t="str">
            <v>-</v>
          </cell>
          <cell r="AU122" t="str">
            <v>-</v>
          </cell>
          <cell r="AV122" t="str">
            <v>-</v>
          </cell>
          <cell r="AW122" t="str">
            <v>-</v>
          </cell>
          <cell r="AX122" t="str">
            <v>-</v>
          </cell>
          <cell r="AY122" t="str">
            <v>No</v>
          </cell>
          <cell r="AZ122" t="str">
            <v>-</v>
          </cell>
          <cell r="BA122" t="str">
            <v>-</v>
          </cell>
          <cell r="BB122" t="str">
            <v>-</v>
          </cell>
          <cell r="BC122" t="str">
            <v>-</v>
          </cell>
          <cell r="BD122" t="str">
            <v>-</v>
          </cell>
          <cell r="BE122" t="str">
            <v>-</v>
          </cell>
          <cell r="BF122" t="str">
            <v>-</v>
          </cell>
          <cell r="BG122">
            <v>3</v>
          </cell>
          <cell r="BH122" t="str">
            <v>-</v>
          </cell>
          <cell r="BI122" t="str">
            <v>-</v>
          </cell>
          <cell r="BJ122" t="str">
            <v>Arrendado</v>
          </cell>
          <cell r="BK122">
            <v>1935</v>
          </cell>
          <cell r="BL122" t="str">
            <v>ANGAR AZCAPOTZALCO S.A. DE C.V.</v>
          </cell>
          <cell r="BO122">
            <v>73770.44</v>
          </cell>
          <cell r="BP122" t="str">
            <v>-</v>
          </cell>
          <cell r="BQ122" t="str">
            <v>-</v>
          </cell>
          <cell r="BR122" t="str">
            <v>-</v>
          </cell>
          <cell r="BS122" t="str">
            <v>-</v>
          </cell>
          <cell r="BT122" t="str">
            <v>-</v>
          </cell>
          <cell r="BU122" t="str">
            <v>-</v>
          </cell>
          <cell r="BV122" t="str">
            <v>-</v>
          </cell>
          <cell r="BW122" t="str">
            <v>-</v>
          </cell>
          <cell r="BX122" t="str">
            <v>-</v>
          </cell>
          <cell r="BY122" t="str">
            <v>-</v>
          </cell>
          <cell r="BZ122" t="str">
            <v>-</v>
          </cell>
          <cell r="CA122" t="str">
            <v>-</v>
          </cell>
          <cell r="CB122" t="str">
            <v>-</v>
          </cell>
          <cell r="CC122" t="str">
            <v>Martes</v>
          </cell>
          <cell r="CD122" t="str">
            <v>1428</v>
          </cell>
          <cell r="CE122" t="str">
            <v>8</v>
          </cell>
          <cell r="CF122" t="str">
            <v>Rosa</v>
          </cell>
          <cell r="CG122" t="str">
            <v>2o Sábado</v>
          </cell>
          <cell r="CH122" t="str">
            <v>Feb y Mzo</v>
          </cell>
          <cell r="CI122" t="str">
            <v>Ago y Sep</v>
          </cell>
          <cell r="CJ122" t="str">
            <v>-</v>
          </cell>
          <cell r="CK122">
            <v>92</v>
          </cell>
          <cell r="CL122" t="str">
            <v>101 - MAGNA</v>
          </cell>
          <cell r="CM122" t="str">
            <v>05080</v>
          </cell>
          <cell r="CP122" t="str">
            <v>-</v>
          </cell>
        </row>
        <row r="123">
          <cell r="A123" t="str">
            <v>05081</v>
          </cell>
          <cell r="B123" t="str">
            <v>JED1427</v>
          </cell>
          <cell r="C123" t="str">
            <v>Jalisco</v>
          </cell>
          <cell r="D123" t="str">
            <v>No aplica</v>
          </cell>
          <cell r="E123" t="str">
            <v>Chevy</v>
          </cell>
          <cell r="F123" t="str">
            <v>Automóvil</v>
          </cell>
          <cell r="G123" t="str">
            <v>Chevrolet</v>
          </cell>
          <cell r="H123" t="str">
            <v>Chevy C2 C/AA 5 Puertas</v>
          </cell>
          <cell r="I123" t="str">
            <v>3G1SF61X16S101144</v>
          </cell>
          <cell r="J123" t="str">
            <v>6S101144</v>
          </cell>
          <cell r="K123" t="str">
            <v>Magna</v>
          </cell>
          <cell r="L123">
            <v>4</v>
          </cell>
          <cell r="M123">
            <v>46</v>
          </cell>
          <cell r="N123">
            <v>2006</v>
          </cell>
          <cell r="O123" t="str">
            <v>Guadalajara</v>
          </cell>
          <cell r="P123" t="str">
            <v>Jalisco</v>
          </cell>
          <cell r="Q123" t="str">
            <v>Occidente</v>
          </cell>
          <cell r="R123" t="str">
            <v>Baja</v>
          </cell>
          <cell r="S123" t="str">
            <v>Devolución Valmex</v>
          </cell>
          <cell r="T123" t="str">
            <v>GNP</v>
          </cell>
          <cell r="U123" t="str">
            <v>Grupo Nacional Provincial, S.A.B.</v>
          </cell>
          <cell r="V123" t="str">
            <v>Asesor de Servicio</v>
          </cell>
          <cell r="W123" t="str">
            <v>-</v>
          </cell>
          <cell r="X123" t="str">
            <v>-</v>
          </cell>
          <cell r="Y123" t="str">
            <v>Asignado</v>
          </cell>
          <cell r="Z123">
            <v>40348001</v>
          </cell>
          <cell r="AA123" t="str">
            <v>Silva Mendoza Oscar Alejandro</v>
          </cell>
          <cell r="AB123" t="str">
            <v>Servicios Administrativos en Reclamaciones, S.A. de C.V.</v>
          </cell>
          <cell r="AC123" t="str">
            <v>SIMO780522CE7</v>
          </cell>
          <cell r="AD123" t="str">
            <v>Operativo</v>
          </cell>
          <cell r="AE123" t="str">
            <v>Asesor de Servicio</v>
          </cell>
          <cell r="AF123" t="str">
            <v>Unidad Operativa</v>
          </cell>
          <cell r="AG123" t="str">
            <v>Dirección Servicio y Operaciones</v>
          </cell>
          <cell r="AH123" t="str">
            <v>Subdirección Siniestros Norte y Occidente</v>
          </cell>
          <cell r="AI123" t="str">
            <v>C9179</v>
          </cell>
          <cell r="AJ123" t="str">
            <v>Moya Urdiales Idalia Leticia</v>
          </cell>
          <cell r="AK123" t="str">
            <v>Oficina central Guadalajara</v>
          </cell>
          <cell r="AL123" t="str">
            <v>Guadalajara</v>
          </cell>
          <cell r="AM123">
            <v>6368</v>
          </cell>
          <cell r="AN123" t="str">
            <v>oscar.silva@gnp.com.mx</v>
          </cell>
          <cell r="AO123" t="str">
            <v>oscar.silva@gnp.com.mx</v>
          </cell>
          <cell r="AQ123" t="str">
            <v>-</v>
          </cell>
          <cell r="AR123" t="str">
            <v>-</v>
          </cell>
          <cell r="AS123" t="str">
            <v>-</v>
          </cell>
          <cell r="AT123" t="str">
            <v>-</v>
          </cell>
          <cell r="AU123" t="str">
            <v>-</v>
          </cell>
          <cell r="AV123" t="str">
            <v>-</v>
          </cell>
          <cell r="AW123" t="str">
            <v>-</v>
          </cell>
          <cell r="AX123" t="str">
            <v>-</v>
          </cell>
          <cell r="AY123" t="str">
            <v>No</v>
          </cell>
          <cell r="AZ123" t="str">
            <v>-</v>
          </cell>
          <cell r="BA123" t="str">
            <v>-</v>
          </cell>
          <cell r="BB123" t="str">
            <v>-</v>
          </cell>
          <cell r="BC123" t="str">
            <v>-</v>
          </cell>
          <cell r="BD123" t="str">
            <v>-</v>
          </cell>
          <cell r="BE123" t="str">
            <v>-</v>
          </cell>
          <cell r="BF123" t="str">
            <v>-</v>
          </cell>
          <cell r="BG123">
            <v>3</v>
          </cell>
          <cell r="BH123" t="str">
            <v>-</v>
          </cell>
          <cell r="BI123" t="str">
            <v>-</v>
          </cell>
          <cell r="BJ123" t="str">
            <v>Arrendado</v>
          </cell>
          <cell r="BK123">
            <v>1927</v>
          </cell>
          <cell r="BL123" t="str">
            <v>ANGAR AZCAPOTZALCO S.A. DE C.V.</v>
          </cell>
          <cell r="BO123">
            <v>73770.44</v>
          </cell>
          <cell r="BP123" t="str">
            <v>-</v>
          </cell>
          <cell r="BQ123" t="str">
            <v>-</v>
          </cell>
          <cell r="BR123" t="str">
            <v>-</v>
          </cell>
          <cell r="BS123" t="str">
            <v>-</v>
          </cell>
          <cell r="BT123" t="str">
            <v>-</v>
          </cell>
          <cell r="BU123" t="str">
            <v>-</v>
          </cell>
          <cell r="BV123" t="str">
            <v>-</v>
          </cell>
          <cell r="BW123" t="str">
            <v>-</v>
          </cell>
          <cell r="BX123" t="str">
            <v>-</v>
          </cell>
          <cell r="BY123" t="str">
            <v>-</v>
          </cell>
          <cell r="BZ123" t="str">
            <v>-</v>
          </cell>
          <cell r="CA123" t="str">
            <v>-</v>
          </cell>
          <cell r="CB123" t="str">
            <v>-</v>
          </cell>
          <cell r="CC123" t="str">
            <v>Martes</v>
          </cell>
          <cell r="CD123" t="str">
            <v>1427</v>
          </cell>
          <cell r="CE123" t="str">
            <v>7</v>
          </cell>
          <cell r="CF123" t="str">
            <v>Rosa</v>
          </cell>
          <cell r="CG123" t="str">
            <v>2o Sábado</v>
          </cell>
          <cell r="CH123" t="str">
            <v>Feb y Mzo</v>
          </cell>
          <cell r="CI123" t="str">
            <v>Ago y Sep</v>
          </cell>
          <cell r="CJ123" t="str">
            <v>-</v>
          </cell>
          <cell r="CK123">
            <v>92</v>
          </cell>
          <cell r="CL123" t="str">
            <v>101 - MAGNA</v>
          </cell>
          <cell r="CM123" t="str">
            <v>05081</v>
          </cell>
          <cell r="CP123" t="str">
            <v>-</v>
          </cell>
        </row>
        <row r="124">
          <cell r="A124" t="str">
            <v>05082</v>
          </cell>
          <cell r="B124" t="str">
            <v>JED1436</v>
          </cell>
          <cell r="C124" t="str">
            <v>Jalisco</v>
          </cell>
          <cell r="D124" t="str">
            <v>No aplica</v>
          </cell>
          <cell r="E124" t="str">
            <v>Chevy</v>
          </cell>
          <cell r="F124" t="str">
            <v>Automóvil</v>
          </cell>
          <cell r="G124" t="str">
            <v>Chevrolet</v>
          </cell>
          <cell r="H124" t="str">
            <v>Chevy C2 C/AA 5 Puertas</v>
          </cell>
          <cell r="I124" t="str">
            <v>3G1SF61X06S102401</v>
          </cell>
          <cell r="J124" t="str">
            <v>6S102401</v>
          </cell>
          <cell r="K124" t="str">
            <v>Magna</v>
          </cell>
          <cell r="L124">
            <v>4</v>
          </cell>
          <cell r="M124">
            <v>46</v>
          </cell>
          <cell r="N124">
            <v>2006</v>
          </cell>
          <cell r="O124" t="str">
            <v>Guadalajara</v>
          </cell>
          <cell r="P124" t="str">
            <v>Jalisco</v>
          </cell>
          <cell r="Q124" t="str">
            <v>Occidente</v>
          </cell>
          <cell r="R124" t="str">
            <v>Baja</v>
          </cell>
          <cell r="S124" t="str">
            <v>Devolución Valmex</v>
          </cell>
          <cell r="T124" t="str">
            <v>GNP</v>
          </cell>
          <cell r="U124" t="str">
            <v>Grupo Nacional Provincial, S.A.B.</v>
          </cell>
          <cell r="V124" t="str">
            <v>Asesor de Servicio</v>
          </cell>
          <cell r="W124" t="str">
            <v>-</v>
          </cell>
          <cell r="X124" t="str">
            <v>-</v>
          </cell>
          <cell r="Y124" t="str">
            <v>Asignado</v>
          </cell>
          <cell r="Z124" t="str">
            <v>-</v>
          </cell>
          <cell r="AA124" t="str">
            <v>-</v>
          </cell>
          <cell r="AB124" t="str">
            <v>-</v>
          </cell>
          <cell r="AC124" t="str">
            <v>-</v>
          </cell>
          <cell r="AD124" t="str">
            <v>-</v>
          </cell>
          <cell r="AE124" t="str">
            <v>-</v>
          </cell>
          <cell r="AF124" t="str">
            <v>-</v>
          </cell>
          <cell r="AG124" t="str">
            <v>-</v>
          </cell>
          <cell r="AH124" t="str">
            <v>-</v>
          </cell>
          <cell r="AI124" t="str">
            <v>C6705</v>
          </cell>
          <cell r="AJ124" t="str">
            <v>Ramirez Granados Arturo</v>
          </cell>
          <cell r="AK124" t="str">
            <v>-</v>
          </cell>
          <cell r="AL124" t="str">
            <v>-</v>
          </cell>
          <cell r="AM124" t="str">
            <v>-</v>
          </cell>
          <cell r="AN124">
            <v>0</v>
          </cell>
          <cell r="AO124" t="str">
            <v>-</v>
          </cell>
          <cell r="AQ124" t="str">
            <v>-</v>
          </cell>
          <cell r="AR124" t="str">
            <v>-</v>
          </cell>
          <cell r="AS124" t="str">
            <v>-</v>
          </cell>
          <cell r="AT124" t="str">
            <v>-</v>
          </cell>
          <cell r="AU124" t="str">
            <v>-</v>
          </cell>
          <cell r="AV124" t="str">
            <v>-</v>
          </cell>
          <cell r="AW124" t="str">
            <v>-</v>
          </cell>
          <cell r="AX124" t="str">
            <v>-</v>
          </cell>
          <cell r="AY124" t="str">
            <v>No</v>
          </cell>
          <cell r="AZ124" t="str">
            <v>-</v>
          </cell>
          <cell r="BA124" t="str">
            <v>-</v>
          </cell>
          <cell r="BB124" t="str">
            <v>-</v>
          </cell>
          <cell r="BC124" t="str">
            <v>-</v>
          </cell>
          <cell r="BD124" t="str">
            <v>-</v>
          </cell>
          <cell r="BE124" t="str">
            <v>-</v>
          </cell>
          <cell r="BF124" t="str">
            <v>-</v>
          </cell>
          <cell r="BG124" t="str">
            <v>-</v>
          </cell>
          <cell r="BH124" t="str">
            <v>-</v>
          </cell>
          <cell r="BI124" t="str">
            <v>-</v>
          </cell>
          <cell r="BJ124" t="str">
            <v>Arrendado</v>
          </cell>
          <cell r="BK124">
            <v>1925</v>
          </cell>
          <cell r="BL124" t="str">
            <v>ANGAR AZCAPOTZALCO S.A. DE C.V.</v>
          </cell>
          <cell r="BO124">
            <v>73770.44</v>
          </cell>
          <cell r="BP124" t="str">
            <v>-</v>
          </cell>
          <cell r="BQ124" t="str">
            <v>-</v>
          </cell>
          <cell r="BR124" t="str">
            <v>-</v>
          </cell>
          <cell r="BS124" t="str">
            <v>-</v>
          </cell>
          <cell r="BT124" t="str">
            <v>-</v>
          </cell>
          <cell r="BU124" t="str">
            <v>-</v>
          </cell>
          <cell r="BV124" t="str">
            <v>-</v>
          </cell>
          <cell r="BW124" t="str">
            <v>-</v>
          </cell>
          <cell r="BX124" t="str">
            <v>-</v>
          </cell>
          <cell r="BY124" t="str">
            <v>-</v>
          </cell>
          <cell r="BZ124" t="str">
            <v>-</v>
          </cell>
          <cell r="CA124" t="str">
            <v>-</v>
          </cell>
          <cell r="CB124" t="str">
            <v>-</v>
          </cell>
          <cell r="CC124" t="str">
            <v>Lunes</v>
          </cell>
          <cell r="CD124" t="str">
            <v>1436</v>
          </cell>
          <cell r="CE124" t="str">
            <v>6</v>
          </cell>
          <cell r="CF124" t="str">
            <v>Amarillo</v>
          </cell>
          <cell r="CG124" t="str">
            <v>1er Sábado</v>
          </cell>
          <cell r="CH124" t="str">
            <v>Ene y Feb</v>
          </cell>
          <cell r="CI124" t="str">
            <v>Jul y Ago</v>
          </cell>
          <cell r="CJ124" t="str">
            <v>-</v>
          </cell>
          <cell r="CK124">
            <v>92</v>
          </cell>
          <cell r="CL124" t="str">
            <v>101 - MAGNA</v>
          </cell>
          <cell r="CM124" t="str">
            <v>05082</v>
          </cell>
          <cell r="CP124" t="str">
            <v>-</v>
          </cell>
        </row>
        <row r="125">
          <cell r="A125" t="str">
            <v>05083</v>
          </cell>
          <cell r="B125" t="str">
            <v>JED1418</v>
          </cell>
          <cell r="C125" t="str">
            <v>Jalisco</v>
          </cell>
          <cell r="D125" t="str">
            <v>No aplica</v>
          </cell>
          <cell r="E125" t="str">
            <v>Chevy</v>
          </cell>
          <cell r="F125" t="str">
            <v>Automóvil</v>
          </cell>
          <cell r="G125" t="str">
            <v>Chevrolet</v>
          </cell>
          <cell r="H125" t="str">
            <v>Chevy C2 C/AA 5 Puertas</v>
          </cell>
          <cell r="I125" t="str">
            <v>3G1SF61X66S104671</v>
          </cell>
          <cell r="J125" t="str">
            <v>6S104671</v>
          </cell>
          <cell r="K125" t="str">
            <v>Magna</v>
          </cell>
          <cell r="L125">
            <v>4</v>
          </cell>
          <cell r="M125">
            <v>46</v>
          </cell>
          <cell r="N125">
            <v>2006</v>
          </cell>
          <cell r="O125" t="str">
            <v>Guadalajara</v>
          </cell>
          <cell r="P125" t="str">
            <v>Jalisco</v>
          </cell>
          <cell r="Q125" t="str">
            <v>Occidente</v>
          </cell>
          <cell r="R125" t="str">
            <v>Baja</v>
          </cell>
          <cell r="S125" t="str">
            <v>Devolución Valmex</v>
          </cell>
          <cell r="T125" t="str">
            <v>GNP</v>
          </cell>
          <cell r="U125" t="str">
            <v>Grupo Nacional Provincial, S.A.B.</v>
          </cell>
          <cell r="V125" t="str">
            <v>Asesor de Servicio</v>
          </cell>
          <cell r="W125" t="str">
            <v>-</v>
          </cell>
          <cell r="X125" t="str">
            <v>-</v>
          </cell>
          <cell r="Y125" t="str">
            <v>Asignado</v>
          </cell>
          <cell r="Z125" t="str">
            <v>-</v>
          </cell>
          <cell r="AA125" t="str">
            <v>-</v>
          </cell>
          <cell r="AB125" t="str">
            <v>-</v>
          </cell>
          <cell r="AC125" t="str">
            <v>-</v>
          </cell>
          <cell r="AD125" t="str">
            <v>-</v>
          </cell>
          <cell r="AE125" t="str">
            <v>-</v>
          </cell>
          <cell r="AF125" t="str">
            <v>-</v>
          </cell>
          <cell r="AG125" t="str">
            <v>-</v>
          </cell>
          <cell r="AH125" t="str">
            <v>-</v>
          </cell>
          <cell r="AI125" t="str">
            <v>C6705</v>
          </cell>
          <cell r="AJ125" t="str">
            <v>Ramirez Granados Arturo</v>
          </cell>
          <cell r="AK125" t="str">
            <v>-</v>
          </cell>
          <cell r="AL125" t="str">
            <v>-</v>
          </cell>
          <cell r="AM125" t="str">
            <v>-</v>
          </cell>
          <cell r="AN125">
            <v>0</v>
          </cell>
          <cell r="AO125" t="str">
            <v>-</v>
          </cell>
          <cell r="AQ125" t="str">
            <v>-</v>
          </cell>
          <cell r="AR125" t="str">
            <v>-</v>
          </cell>
          <cell r="AS125" t="str">
            <v>-</v>
          </cell>
          <cell r="AT125" t="str">
            <v>-</v>
          </cell>
          <cell r="AU125" t="str">
            <v>-</v>
          </cell>
          <cell r="AV125" t="str">
            <v>-</v>
          </cell>
          <cell r="AW125" t="str">
            <v>-</v>
          </cell>
          <cell r="AX125" t="str">
            <v>-</v>
          </cell>
          <cell r="AY125" t="str">
            <v>No</v>
          </cell>
          <cell r="AZ125" t="str">
            <v>-</v>
          </cell>
          <cell r="BA125" t="str">
            <v>-</v>
          </cell>
          <cell r="BB125" t="str">
            <v>-</v>
          </cell>
          <cell r="BC125" t="str">
            <v>-</v>
          </cell>
          <cell r="BD125" t="str">
            <v>-</v>
          </cell>
          <cell r="BE125" t="str">
            <v>-</v>
          </cell>
          <cell r="BF125" t="str">
            <v>-</v>
          </cell>
          <cell r="BG125" t="str">
            <v>-</v>
          </cell>
          <cell r="BH125" t="str">
            <v>-</v>
          </cell>
          <cell r="BI125" t="str">
            <v>-</v>
          </cell>
          <cell r="BJ125" t="str">
            <v>Arrendado</v>
          </cell>
          <cell r="BK125">
            <v>1947</v>
          </cell>
          <cell r="BL125" t="str">
            <v>ANGAR AZCAPOTZALCO S.A. DE C.V.</v>
          </cell>
          <cell r="BO125">
            <v>73770.44</v>
          </cell>
          <cell r="BP125" t="str">
            <v>-</v>
          </cell>
          <cell r="BQ125" t="str">
            <v>-</v>
          </cell>
          <cell r="BR125" t="str">
            <v>-</v>
          </cell>
          <cell r="BS125" t="str">
            <v>-</v>
          </cell>
          <cell r="BT125" t="str">
            <v>-</v>
          </cell>
          <cell r="BU125" t="str">
            <v>-</v>
          </cell>
          <cell r="BV125" t="str">
            <v>-</v>
          </cell>
          <cell r="BW125" t="str">
            <v>-</v>
          </cell>
          <cell r="BX125" t="str">
            <v>-</v>
          </cell>
          <cell r="BY125" t="str">
            <v>-</v>
          </cell>
          <cell r="BZ125" t="str">
            <v>-</v>
          </cell>
          <cell r="CA125" t="str">
            <v>-</v>
          </cell>
          <cell r="CB125" t="str">
            <v>-</v>
          </cell>
          <cell r="CC125" t="str">
            <v>Martes</v>
          </cell>
          <cell r="CD125" t="str">
            <v>1418</v>
          </cell>
          <cell r="CE125" t="str">
            <v>8</v>
          </cell>
          <cell r="CF125" t="str">
            <v>Rosa</v>
          </cell>
          <cell r="CG125" t="str">
            <v>2o Sábado</v>
          </cell>
          <cell r="CH125" t="str">
            <v>Feb y Mzo</v>
          </cell>
          <cell r="CI125" t="str">
            <v>Ago y Sep</v>
          </cell>
          <cell r="CJ125" t="str">
            <v>-</v>
          </cell>
          <cell r="CK125">
            <v>92</v>
          </cell>
          <cell r="CL125" t="str">
            <v>101 - MAGNA</v>
          </cell>
          <cell r="CM125" t="str">
            <v>05083</v>
          </cell>
          <cell r="CP125" t="str">
            <v>-</v>
          </cell>
        </row>
        <row r="126">
          <cell r="A126" t="str">
            <v>05084</v>
          </cell>
          <cell r="B126" t="str">
            <v>JED1413</v>
          </cell>
          <cell r="C126" t="str">
            <v>Jalisco</v>
          </cell>
          <cell r="D126" t="str">
            <v>No aplica</v>
          </cell>
          <cell r="E126" t="str">
            <v>Chevy</v>
          </cell>
          <cell r="F126" t="str">
            <v>Automóvil</v>
          </cell>
          <cell r="G126" t="str">
            <v>Chevrolet</v>
          </cell>
          <cell r="H126" t="str">
            <v>Chevy C2 C/AA 5 Puertas</v>
          </cell>
          <cell r="I126" t="str">
            <v>3G1SF61X46S102367</v>
          </cell>
          <cell r="J126" t="str">
            <v>6S102367</v>
          </cell>
          <cell r="K126" t="str">
            <v>Magna</v>
          </cell>
          <cell r="L126">
            <v>4</v>
          </cell>
          <cell r="M126">
            <v>46</v>
          </cell>
          <cell r="N126">
            <v>2006</v>
          </cell>
          <cell r="O126" t="str">
            <v>Guadalajara</v>
          </cell>
          <cell r="P126" t="str">
            <v>Jalisco</v>
          </cell>
          <cell r="Q126" t="str">
            <v>Occidente</v>
          </cell>
          <cell r="R126" t="str">
            <v>Baja</v>
          </cell>
          <cell r="S126" t="str">
            <v>Devolución Valmex</v>
          </cell>
          <cell r="T126" t="str">
            <v>GNP</v>
          </cell>
          <cell r="U126" t="str">
            <v>Grupo Nacional Provincial, S.A.B.</v>
          </cell>
          <cell r="V126" t="str">
            <v>Asesor de Servicio</v>
          </cell>
          <cell r="W126" t="str">
            <v>-</v>
          </cell>
          <cell r="X126" t="str">
            <v>-</v>
          </cell>
          <cell r="Y126" t="str">
            <v>Asignado</v>
          </cell>
          <cell r="Z126">
            <v>40066001</v>
          </cell>
          <cell r="AA126" t="str">
            <v>-</v>
          </cell>
          <cell r="AB126" t="str">
            <v>-</v>
          </cell>
          <cell r="AC126" t="str">
            <v>-</v>
          </cell>
          <cell r="AD126" t="str">
            <v>-</v>
          </cell>
          <cell r="AE126" t="str">
            <v>-</v>
          </cell>
          <cell r="AF126" t="str">
            <v>-</v>
          </cell>
          <cell r="AG126" t="str">
            <v>-</v>
          </cell>
          <cell r="AH126" t="str">
            <v>-</v>
          </cell>
          <cell r="AI126" t="str">
            <v>C6705</v>
          </cell>
          <cell r="AJ126" t="str">
            <v>Ramirez Granados Arturo</v>
          </cell>
          <cell r="AK126" t="str">
            <v>-</v>
          </cell>
          <cell r="AL126" t="str">
            <v>-</v>
          </cell>
          <cell r="AM126" t="str">
            <v>-</v>
          </cell>
          <cell r="AN126">
            <v>0</v>
          </cell>
          <cell r="AO126" t="str">
            <v>-</v>
          </cell>
          <cell r="AQ126" t="str">
            <v>-</v>
          </cell>
          <cell r="AR126" t="str">
            <v>-</v>
          </cell>
          <cell r="AS126" t="str">
            <v>-</v>
          </cell>
          <cell r="AT126" t="str">
            <v>-</v>
          </cell>
          <cell r="AU126" t="str">
            <v>-</v>
          </cell>
          <cell r="AV126" t="str">
            <v>-</v>
          </cell>
          <cell r="AW126" t="str">
            <v>-</v>
          </cell>
          <cell r="AX126" t="str">
            <v>-</v>
          </cell>
          <cell r="AY126" t="str">
            <v>No</v>
          </cell>
          <cell r="AZ126" t="str">
            <v>-</v>
          </cell>
          <cell r="BA126" t="str">
            <v>-</v>
          </cell>
          <cell r="BB126" t="str">
            <v>-</v>
          </cell>
          <cell r="BC126" t="str">
            <v>-</v>
          </cell>
          <cell r="BD126" t="str">
            <v>-</v>
          </cell>
          <cell r="BE126" t="str">
            <v>-</v>
          </cell>
          <cell r="BF126" t="str">
            <v>-</v>
          </cell>
          <cell r="BG126" t="str">
            <v>-</v>
          </cell>
          <cell r="BH126" t="str">
            <v>-</v>
          </cell>
          <cell r="BI126" t="str">
            <v>-</v>
          </cell>
          <cell r="BJ126" t="str">
            <v>Arrendado</v>
          </cell>
          <cell r="BK126">
            <v>1940</v>
          </cell>
          <cell r="BL126" t="str">
            <v>ANGAR AZCAPOTZALCO S.A. DE C.V.</v>
          </cell>
          <cell r="BO126">
            <v>73770.44</v>
          </cell>
          <cell r="BP126" t="str">
            <v>-</v>
          </cell>
          <cell r="BQ126" t="str">
            <v>-</v>
          </cell>
          <cell r="BR126" t="str">
            <v>-</v>
          </cell>
          <cell r="BS126" t="str">
            <v>-</v>
          </cell>
          <cell r="BT126" t="str">
            <v>-</v>
          </cell>
          <cell r="BU126" t="str">
            <v>-</v>
          </cell>
          <cell r="BV126" t="str">
            <v>-</v>
          </cell>
          <cell r="BW126" t="str">
            <v>-</v>
          </cell>
          <cell r="BX126" t="str">
            <v>-</v>
          </cell>
          <cell r="BY126" t="str">
            <v>-</v>
          </cell>
          <cell r="BZ126" t="str">
            <v>-</v>
          </cell>
          <cell r="CA126" t="str">
            <v>-</v>
          </cell>
          <cell r="CB126" t="str">
            <v>-</v>
          </cell>
          <cell r="CC126" t="str">
            <v>Miércoles</v>
          </cell>
          <cell r="CD126" t="str">
            <v>1413</v>
          </cell>
          <cell r="CE126" t="str">
            <v>3</v>
          </cell>
          <cell r="CF126" t="str">
            <v>Rojo</v>
          </cell>
          <cell r="CG126" t="str">
            <v>3er Sábado</v>
          </cell>
          <cell r="CH126" t="str">
            <v>Mzo y Abr</v>
          </cell>
          <cell r="CI126" t="str">
            <v>Sep y Oct</v>
          </cell>
          <cell r="CJ126" t="str">
            <v>-</v>
          </cell>
          <cell r="CK126">
            <v>92</v>
          </cell>
          <cell r="CL126" t="str">
            <v>101 - MAGNA</v>
          </cell>
          <cell r="CM126" t="str">
            <v>05084</v>
          </cell>
          <cell r="CP126" t="str">
            <v>-</v>
          </cell>
        </row>
        <row r="127">
          <cell r="A127" t="str">
            <v>05085</v>
          </cell>
          <cell r="B127" t="str">
            <v>JED1407</v>
          </cell>
          <cell r="C127" t="str">
            <v>Jalisco</v>
          </cell>
          <cell r="D127" t="str">
            <v>No aplica</v>
          </cell>
          <cell r="E127" t="str">
            <v>Chevy</v>
          </cell>
          <cell r="F127" t="str">
            <v>Automóvil</v>
          </cell>
          <cell r="G127" t="str">
            <v>Chevrolet</v>
          </cell>
          <cell r="H127" t="str">
            <v>Chevy C2 C/AA 5 Puertas</v>
          </cell>
          <cell r="I127" t="str">
            <v>3G1SF61X26S102075</v>
          </cell>
          <cell r="J127" t="str">
            <v>6S102075</v>
          </cell>
          <cell r="K127" t="str">
            <v>Magna</v>
          </cell>
          <cell r="L127">
            <v>4</v>
          </cell>
          <cell r="M127">
            <v>46</v>
          </cell>
          <cell r="N127">
            <v>2006</v>
          </cell>
          <cell r="O127" t="str">
            <v>Guadalajara</v>
          </cell>
          <cell r="P127" t="str">
            <v>Jalisco</v>
          </cell>
          <cell r="Q127" t="str">
            <v>Occidente</v>
          </cell>
          <cell r="R127" t="str">
            <v>Baja</v>
          </cell>
          <cell r="S127" t="str">
            <v>Devolución Valmex</v>
          </cell>
          <cell r="T127" t="str">
            <v>GNP</v>
          </cell>
          <cell r="U127" t="str">
            <v>Grupo Nacional Provincial, S.A.B.</v>
          </cell>
          <cell r="V127" t="str">
            <v>Asesor de Servicio</v>
          </cell>
          <cell r="W127" t="str">
            <v>-</v>
          </cell>
          <cell r="X127" t="str">
            <v>-</v>
          </cell>
          <cell r="Y127" t="str">
            <v>Asignado</v>
          </cell>
          <cell r="Z127">
            <v>40347001</v>
          </cell>
          <cell r="AA127" t="str">
            <v>Rosales Ramirez Noe</v>
          </cell>
          <cell r="AB127" t="str">
            <v>Servicios Administrativos en Reclamaciones, S.A. de C.V.</v>
          </cell>
          <cell r="AC127" t="str">
            <v>RORN671102KC2</v>
          </cell>
          <cell r="AD127" t="str">
            <v>Operativo</v>
          </cell>
          <cell r="AE127" t="str">
            <v>Asesor de Servicio</v>
          </cell>
          <cell r="AF127" t="str">
            <v>Unidad Operativa</v>
          </cell>
          <cell r="AG127" t="str">
            <v>Dirección Servicio y Operaciones</v>
          </cell>
          <cell r="AH127" t="str">
            <v>Subdirección Siniestros Norte y Occidente</v>
          </cell>
          <cell r="AI127" t="str">
            <v>C9179</v>
          </cell>
          <cell r="AJ127" t="str">
            <v>Moya Urdiales Idalia Leticia</v>
          </cell>
          <cell r="AK127" t="str">
            <v>Oficina central Guadalajara</v>
          </cell>
          <cell r="AL127" t="str">
            <v>Guadalajara</v>
          </cell>
          <cell r="AM127">
            <v>0</v>
          </cell>
          <cell r="AN127" t="str">
            <v>noe.rosales@gnp.com.mx</v>
          </cell>
          <cell r="AO127" t="str">
            <v>noe.rosales@gnp.com.mx</v>
          </cell>
          <cell r="AQ127" t="str">
            <v>-</v>
          </cell>
          <cell r="AR127" t="str">
            <v>-</v>
          </cell>
          <cell r="AS127" t="str">
            <v>-</v>
          </cell>
          <cell r="AT127" t="str">
            <v>-</v>
          </cell>
          <cell r="AU127" t="str">
            <v>-</v>
          </cell>
          <cell r="AV127" t="str">
            <v>-</v>
          </cell>
          <cell r="AW127" t="str">
            <v>-</v>
          </cell>
          <cell r="AX127" t="str">
            <v>-</v>
          </cell>
          <cell r="AY127" t="str">
            <v>No</v>
          </cell>
          <cell r="AZ127" t="str">
            <v>-</v>
          </cell>
          <cell r="BA127" t="str">
            <v>-</v>
          </cell>
          <cell r="BB127" t="str">
            <v>-</v>
          </cell>
          <cell r="BC127" t="str">
            <v>-</v>
          </cell>
          <cell r="BD127" t="str">
            <v>-</v>
          </cell>
          <cell r="BE127" t="str">
            <v>-</v>
          </cell>
          <cell r="BF127" t="str">
            <v>-</v>
          </cell>
          <cell r="BG127">
            <v>3</v>
          </cell>
          <cell r="BH127" t="str">
            <v>-</v>
          </cell>
          <cell r="BI127" t="str">
            <v>-</v>
          </cell>
          <cell r="BJ127" t="str">
            <v>Arrendado</v>
          </cell>
          <cell r="BK127">
            <v>1932</v>
          </cell>
          <cell r="BL127" t="str">
            <v>ANGAR AZCAPOTZALCO S.A. DE C.V.</v>
          </cell>
          <cell r="BO127">
            <v>73770.44</v>
          </cell>
          <cell r="BP127" t="str">
            <v>-</v>
          </cell>
          <cell r="BQ127" t="str">
            <v>-</v>
          </cell>
          <cell r="BR127" t="str">
            <v>-</v>
          </cell>
          <cell r="BS127" t="str">
            <v>-</v>
          </cell>
          <cell r="BT127" t="str">
            <v>-</v>
          </cell>
          <cell r="BU127" t="str">
            <v>-</v>
          </cell>
          <cell r="BV127" t="str">
            <v>-</v>
          </cell>
          <cell r="BW127" t="str">
            <v>-</v>
          </cell>
          <cell r="BX127" t="str">
            <v>-</v>
          </cell>
          <cell r="BY127" t="str">
            <v>-</v>
          </cell>
          <cell r="BZ127" t="str">
            <v>-</v>
          </cell>
          <cell r="CA127" t="str">
            <v>-</v>
          </cell>
          <cell r="CB127" t="str">
            <v>-</v>
          </cell>
          <cell r="CC127" t="str">
            <v>Martes</v>
          </cell>
          <cell r="CD127" t="str">
            <v>1407</v>
          </cell>
          <cell r="CE127" t="str">
            <v>7</v>
          </cell>
          <cell r="CF127" t="str">
            <v>Rosa</v>
          </cell>
          <cell r="CG127" t="str">
            <v>2o Sábado</v>
          </cell>
          <cell r="CH127" t="str">
            <v>Feb y Mzo</v>
          </cell>
          <cell r="CI127" t="str">
            <v>Ago y Sep</v>
          </cell>
          <cell r="CJ127" t="str">
            <v>-</v>
          </cell>
          <cell r="CK127">
            <v>92</v>
          </cell>
          <cell r="CL127" t="str">
            <v>101 - MAGNA</v>
          </cell>
          <cell r="CM127" t="str">
            <v>05085</v>
          </cell>
          <cell r="CP127" t="str">
            <v>-</v>
          </cell>
        </row>
        <row r="128">
          <cell r="A128" t="str">
            <v>05086</v>
          </cell>
          <cell r="B128" t="str">
            <v>JED1435</v>
          </cell>
          <cell r="C128" t="str">
            <v>Jalisco</v>
          </cell>
          <cell r="D128" t="str">
            <v>No aplica</v>
          </cell>
          <cell r="E128" t="str">
            <v>Chevy</v>
          </cell>
          <cell r="F128" t="str">
            <v>Automóvil</v>
          </cell>
          <cell r="G128" t="str">
            <v>Chevrolet</v>
          </cell>
          <cell r="H128" t="str">
            <v>Chevy C2 C/AA 5 Puertas</v>
          </cell>
          <cell r="I128" t="str">
            <v>3G1SF61X16S104657</v>
          </cell>
          <cell r="J128" t="str">
            <v>6S104657</v>
          </cell>
          <cell r="K128" t="str">
            <v>Magna</v>
          </cell>
          <cell r="L128">
            <v>4</v>
          </cell>
          <cell r="M128">
            <v>46</v>
          </cell>
          <cell r="N128">
            <v>2006</v>
          </cell>
          <cell r="O128" t="str">
            <v>Guadalajara</v>
          </cell>
          <cell r="P128" t="str">
            <v>Jalisco</v>
          </cell>
          <cell r="Q128" t="str">
            <v>Occidente</v>
          </cell>
          <cell r="R128" t="str">
            <v>Baja</v>
          </cell>
          <cell r="S128" t="str">
            <v>Devolución Valmex</v>
          </cell>
          <cell r="T128" t="str">
            <v>GNP</v>
          </cell>
          <cell r="U128" t="str">
            <v>Grupo Nacional Provincial, S.A.B.</v>
          </cell>
          <cell r="V128" t="str">
            <v>Asesor de Servicio</v>
          </cell>
          <cell r="W128" t="str">
            <v>-</v>
          </cell>
          <cell r="X128" t="str">
            <v>-</v>
          </cell>
          <cell r="Y128" t="str">
            <v>Asignado</v>
          </cell>
          <cell r="Z128" t="str">
            <v>-</v>
          </cell>
          <cell r="AA128" t="str">
            <v>-</v>
          </cell>
          <cell r="AB128" t="str">
            <v>-</v>
          </cell>
          <cell r="AC128" t="str">
            <v>-</v>
          </cell>
          <cell r="AD128" t="str">
            <v>-</v>
          </cell>
          <cell r="AE128" t="str">
            <v>-</v>
          </cell>
          <cell r="AF128" t="str">
            <v>-</v>
          </cell>
          <cell r="AG128" t="str">
            <v>-</v>
          </cell>
          <cell r="AH128" t="str">
            <v>-</v>
          </cell>
          <cell r="AI128" t="str">
            <v>C6705</v>
          </cell>
          <cell r="AJ128" t="str">
            <v>Ramirez Granados Arturo</v>
          </cell>
          <cell r="AK128" t="str">
            <v>-</v>
          </cell>
          <cell r="AL128" t="str">
            <v>-</v>
          </cell>
          <cell r="AM128" t="str">
            <v>-</v>
          </cell>
          <cell r="AN128">
            <v>0</v>
          </cell>
          <cell r="AO128" t="str">
            <v>-</v>
          </cell>
          <cell r="AQ128" t="str">
            <v>-</v>
          </cell>
          <cell r="AR128" t="str">
            <v>-</v>
          </cell>
          <cell r="AS128" t="str">
            <v>-</v>
          </cell>
          <cell r="AT128" t="str">
            <v>-</v>
          </cell>
          <cell r="AU128" t="str">
            <v>-</v>
          </cell>
          <cell r="AV128" t="str">
            <v>-</v>
          </cell>
          <cell r="AW128" t="str">
            <v>-</v>
          </cell>
          <cell r="AX128" t="str">
            <v>-</v>
          </cell>
          <cell r="AY128" t="str">
            <v>No</v>
          </cell>
          <cell r="AZ128" t="str">
            <v>-</v>
          </cell>
          <cell r="BA128" t="str">
            <v>-</v>
          </cell>
          <cell r="BB128" t="str">
            <v>-</v>
          </cell>
          <cell r="BC128" t="str">
            <v>-</v>
          </cell>
          <cell r="BD128" t="str">
            <v>-</v>
          </cell>
          <cell r="BE128" t="str">
            <v>-</v>
          </cell>
          <cell r="BF128" t="str">
            <v>-</v>
          </cell>
          <cell r="BG128" t="str">
            <v>-</v>
          </cell>
          <cell r="BH128" t="str">
            <v>-</v>
          </cell>
          <cell r="BI128" t="str">
            <v>-</v>
          </cell>
          <cell r="BJ128" t="str">
            <v>Arrendado</v>
          </cell>
          <cell r="BK128">
            <v>1931</v>
          </cell>
          <cell r="BL128" t="str">
            <v>ANGAR AZCAPOTZALCO S.A. DE C.V.</v>
          </cell>
          <cell r="BO128">
            <v>73770.44</v>
          </cell>
          <cell r="BP128" t="str">
            <v>-</v>
          </cell>
          <cell r="BQ128" t="str">
            <v>-</v>
          </cell>
          <cell r="BR128" t="str">
            <v>-</v>
          </cell>
          <cell r="BS128" t="str">
            <v>-</v>
          </cell>
          <cell r="BT128" t="str">
            <v>-</v>
          </cell>
          <cell r="BU128" t="str">
            <v>-</v>
          </cell>
          <cell r="BV128" t="str">
            <v>-</v>
          </cell>
          <cell r="BW128" t="str">
            <v>-</v>
          </cell>
          <cell r="BX128" t="str">
            <v>-</v>
          </cell>
          <cell r="BY128" t="str">
            <v>-</v>
          </cell>
          <cell r="BZ128" t="str">
            <v>-</v>
          </cell>
          <cell r="CA128" t="str">
            <v>-</v>
          </cell>
          <cell r="CB128" t="str">
            <v>-</v>
          </cell>
          <cell r="CC128" t="str">
            <v>Lunes</v>
          </cell>
          <cell r="CD128" t="str">
            <v>1435</v>
          </cell>
          <cell r="CE128" t="str">
            <v>5</v>
          </cell>
          <cell r="CF128" t="str">
            <v>Amarillo</v>
          </cell>
          <cell r="CG128" t="str">
            <v>1er Sábado</v>
          </cell>
          <cell r="CH128" t="str">
            <v>Ene y Feb</v>
          </cell>
          <cell r="CI128" t="str">
            <v>Jul y Ago</v>
          </cell>
          <cell r="CJ128" t="str">
            <v>-</v>
          </cell>
          <cell r="CK128">
            <v>92</v>
          </cell>
          <cell r="CL128" t="str">
            <v>101 - MAGNA</v>
          </cell>
          <cell r="CM128" t="str">
            <v>05086</v>
          </cell>
          <cell r="CP128" t="str">
            <v>-</v>
          </cell>
        </row>
        <row r="129">
          <cell r="A129" t="str">
            <v>05087</v>
          </cell>
          <cell r="B129" t="str">
            <v>JED1429</v>
          </cell>
          <cell r="C129" t="str">
            <v>Jalisco</v>
          </cell>
          <cell r="D129" t="str">
            <v>No aplica</v>
          </cell>
          <cell r="E129" t="str">
            <v>Chevy</v>
          </cell>
          <cell r="F129" t="str">
            <v>Automóvil</v>
          </cell>
          <cell r="G129" t="str">
            <v>Chevrolet</v>
          </cell>
          <cell r="H129" t="str">
            <v>Chevy C2 C/AA 5 Puertas</v>
          </cell>
          <cell r="I129" t="str">
            <v>3G1SF61X16S103525</v>
          </cell>
          <cell r="J129" t="str">
            <v>6S103525</v>
          </cell>
          <cell r="K129" t="str">
            <v>Magna</v>
          </cell>
          <cell r="L129">
            <v>4</v>
          </cell>
          <cell r="M129">
            <v>46</v>
          </cell>
          <cell r="N129">
            <v>2006</v>
          </cell>
          <cell r="O129" t="str">
            <v>Guadalajara</v>
          </cell>
          <cell r="P129" t="str">
            <v>Jalisco</v>
          </cell>
          <cell r="Q129" t="str">
            <v>Occidente</v>
          </cell>
          <cell r="R129" t="str">
            <v>Baja</v>
          </cell>
          <cell r="S129" t="str">
            <v>Devolución Valmex</v>
          </cell>
          <cell r="T129" t="str">
            <v>GNP</v>
          </cell>
          <cell r="U129" t="str">
            <v>Grupo Nacional Provincial, S.A.B.</v>
          </cell>
          <cell r="V129" t="str">
            <v>Asesor de Servicio</v>
          </cell>
          <cell r="W129" t="str">
            <v>-</v>
          </cell>
          <cell r="X129" t="str">
            <v>-</v>
          </cell>
          <cell r="Y129" t="str">
            <v>Asignado</v>
          </cell>
          <cell r="Z129" t="str">
            <v>-</v>
          </cell>
          <cell r="AA129" t="str">
            <v>-</v>
          </cell>
          <cell r="AB129" t="str">
            <v>-</v>
          </cell>
          <cell r="AC129" t="str">
            <v>-</v>
          </cell>
          <cell r="AD129" t="str">
            <v>-</v>
          </cell>
          <cell r="AE129" t="str">
            <v>-</v>
          </cell>
          <cell r="AF129" t="str">
            <v>-</v>
          </cell>
          <cell r="AG129" t="str">
            <v>-</v>
          </cell>
          <cell r="AH129" t="str">
            <v>-</v>
          </cell>
          <cell r="AI129" t="str">
            <v>C6705</v>
          </cell>
          <cell r="AJ129" t="str">
            <v>Ramirez Granados Arturo</v>
          </cell>
          <cell r="AK129" t="str">
            <v>-</v>
          </cell>
          <cell r="AL129" t="str">
            <v>-</v>
          </cell>
          <cell r="AM129" t="str">
            <v>-</v>
          </cell>
          <cell r="AN129">
            <v>0</v>
          </cell>
          <cell r="AO129" t="str">
            <v>-</v>
          </cell>
          <cell r="AQ129" t="str">
            <v>-</v>
          </cell>
          <cell r="AR129" t="str">
            <v>-</v>
          </cell>
          <cell r="AS129" t="str">
            <v>-</v>
          </cell>
          <cell r="AT129" t="str">
            <v>-</v>
          </cell>
          <cell r="AU129" t="str">
            <v>-</v>
          </cell>
          <cell r="AV129" t="str">
            <v>-</v>
          </cell>
          <cell r="AW129" t="str">
            <v>-</v>
          </cell>
          <cell r="AX129" t="str">
            <v>-</v>
          </cell>
          <cell r="AY129" t="str">
            <v>No</v>
          </cell>
          <cell r="AZ129" t="str">
            <v>-</v>
          </cell>
          <cell r="BA129" t="str">
            <v>-</v>
          </cell>
          <cell r="BB129" t="str">
            <v>-</v>
          </cell>
          <cell r="BC129" t="str">
            <v>-</v>
          </cell>
          <cell r="BD129" t="str">
            <v>-</v>
          </cell>
          <cell r="BE129" t="str">
            <v>-</v>
          </cell>
          <cell r="BF129" t="str">
            <v>-</v>
          </cell>
          <cell r="BG129" t="str">
            <v>-</v>
          </cell>
          <cell r="BH129" t="str">
            <v>-</v>
          </cell>
          <cell r="BI129" t="str">
            <v>-</v>
          </cell>
          <cell r="BJ129" t="str">
            <v>Arrendado</v>
          </cell>
          <cell r="BK129">
            <v>1930</v>
          </cell>
          <cell r="BL129" t="str">
            <v>ANGAR AZCAPOTZALCO S.A. DE C.V.</v>
          </cell>
          <cell r="BO129">
            <v>73770.44</v>
          </cell>
          <cell r="BP129" t="str">
            <v>-</v>
          </cell>
          <cell r="BQ129" t="str">
            <v>-</v>
          </cell>
          <cell r="BR129" t="str">
            <v>-</v>
          </cell>
          <cell r="BS129" t="str">
            <v>-</v>
          </cell>
          <cell r="BT129" t="str">
            <v>-</v>
          </cell>
          <cell r="BU129" t="str">
            <v>-</v>
          </cell>
          <cell r="BV129" t="str">
            <v>-</v>
          </cell>
          <cell r="BW129" t="str">
            <v>-</v>
          </cell>
          <cell r="BX129" t="str">
            <v>-</v>
          </cell>
          <cell r="BY129" t="str">
            <v>-</v>
          </cell>
          <cell r="BZ129" t="str">
            <v>-</v>
          </cell>
          <cell r="CA129" t="str">
            <v>-</v>
          </cell>
          <cell r="CB129" t="str">
            <v>-</v>
          </cell>
          <cell r="CC129" t="str">
            <v>Viernes</v>
          </cell>
          <cell r="CD129" t="str">
            <v>1429</v>
          </cell>
          <cell r="CE129" t="str">
            <v>9</v>
          </cell>
          <cell r="CF129" t="str">
            <v>Azul</v>
          </cell>
          <cell r="CG129" t="str">
            <v>5o Sábado</v>
          </cell>
          <cell r="CH129" t="str">
            <v>May y Jun</v>
          </cell>
          <cell r="CI129" t="str">
            <v>Nov y Dic</v>
          </cell>
          <cell r="CJ129" t="str">
            <v>-</v>
          </cell>
          <cell r="CK129">
            <v>92</v>
          </cell>
          <cell r="CL129" t="str">
            <v>101 - MAGNA</v>
          </cell>
          <cell r="CM129" t="str">
            <v>05087</v>
          </cell>
          <cell r="CP129" t="str">
            <v>-</v>
          </cell>
        </row>
        <row r="130">
          <cell r="A130" t="str">
            <v>05088</v>
          </cell>
          <cell r="B130" t="str">
            <v>JED1425</v>
          </cell>
          <cell r="C130" t="str">
            <v>Jalisco</v>
          </cell>
          <cell r="D130" t="str">
            <v>No aplica</v>
          </cell>
          <cell r="E130" t="str">
            <v>Chevy</v>
          </cell>
          <cell r="F130" t="str">
            <v>Automóvil</v>
          </cell>
          <cell r="G130" t="str">
            <v>Chevrolet</v>
          </cell>
          <cell r="H130" t="str">
            <v>Chevy C2 C/AA 5 Puertas</v>
          </cell>
          <cell r="I130" t="str">
            <v>3G1SF61X16S102942</v>
          </cell>
          <cell r="J130" t="str">
            <v>6S102942</v>
          </cell>
          <cell r="K130" t="str">
            <v>Magna</v>
          </cell>
          <cell r="L130">
            <v>4</v>
          </cell>
          <cell r="M130">
            <v>46</v>
          </cell>
          <cell r="N130">
            <v>2006</v>
          </cell>
          <cell r="O130" t="str">
            <v>Guadalajara</v>
          </cell>
          <cell r="P130" t="str">
            <v>Jalisco</v>
          </cell>
          <cell r="Q130" t="str">
            <v>Occidente</v>
          </cell>
          <cell r="R130" t="str">
            <v>Baja</v>
          </cell>
          <cell r="S130" t="str">
            <v>Devolución Valmex</v>
          </cell>
          <cell r="T130" t="str">
            <v>GNP</v>
          </cell>
          <cell r="U130" t="str">
            <v>Grupo Nacional Provincial, S.A.B.</v>
          </cell>
          <cell r="V130" t="str">
            <v>Asesor de Servicio</v>
          </cell>
          <cell r="W130" t="str">
            <v>-</v>
          </cell>
          <cell r="X130" t="str">
            <v>Supervisoria</v>
          </cell>
          <cell r="Y130" t="str">
            <v>Asignado</v>
          </cell>
          <cell r="Z130" t="str">
            <v>Por asignar</v>
          </cell>
          <cell r="AA130" t="str">
            <v>-</v>
          </cell>
          <cell r="AB130" t="str">
            <v>-</v>
          </cell>
          <cell r="AC130" t="str">
            <v>-</v>
          </cell>
          <cell r="AD130" t="str">
            <v>-</v>
          </cell>
          <cell r="AE130" t="str">
            <v>-</v>
          </cell>
          <cell r="AF130" t="str">
            <v>-</v>
          </cell>
          <cell r="AG130" t="str">
            <v>-</v>
          </cell>
          <cell r="AH130" t="str">
            <v>-</v>
          </cell>
          <cell r="AI130" t="str">
            <v>C6705</v>
          </cell>
          <cell r="AJ130" t="str">
            <v>Ramirez Granados Arturo</v>
          </cell>
          <cell r="AK130" t="str">
            <v>-</v>
          </cell>
          <cell r="AL130" t="str">
            <v>-</v>
          </cell>
          <cell r="AM130" t="str">
            <v>-</v>
          </cell>
          <cell r="AN130">
            <v>0</v>
          </cell>
          <cell r="AO130" t="str">
            <v>-</v>
          </cell>
          <cell r="AQ130" t="str">
            <v>-</v>
          </cell>
          <cell r="AR130" t="str">
            <v>-</v>
          </cell>
          <cell r="AS130" t="str">
            <v>-</v>
          </cell>
          <cell r="AT130" t="str">
            <v>-</v>
          </cell>
          <cell r="AU130" t="str">
            <v>-</v>
          </cell>
          <cell r="AV130" t="str">
            <v>-</v>
          </cell>
          <cell r="AW130" t="str">
            <v>-</v>
          </cell>
          <cell r="AX130" t="str">
            <v>-</v>
          </cell>
          <cell r="AY130" t="str">
            <v>No</v>
          </cell>
          <cell r="AZ130" t="str">
            <v>-</v>
          </cell>
          <cell r="BA130" t="str">
            <v>-</v>
          </cell>
          <cell r="BB130" t="str">
            <v>-</v>
          </cell>
          <cell r="BC130" t="str">
            <v>-</v>
          </cell>
          <cell r="BD130" t="str">
            <v>-</v>
          </cell>
          <cell r="BE130" t="str">
            <v>-</v>
          </cell>
          <cell r="BF130" t="str">
            <v>-</v>
          </cell>
          <cell r="BG130" t="str">
            <v>-</v>
          </cell>
          <cell r="BH130" t="str">
            <v>-</v>
          </cell>
          <cell r="BI130" t="str">
            <v>-</v>
          </cell>
          <cell r="BJ130" t="str">
            <v>Arrendado</v>
          </cell>
          <cell r="BK130">
            <v>1929</v>
          </cell>
          <cell r="BL130" t="str">
            <v>ANGAR AZCAPOTZALCO S.A. DE C.V.</v>
          </cell>
          <cell r="BO130">
            <v>73770.44</v>
          </cell>
          <cell r="BP130" t="str">
            <v>-</v>
          </cell>
          <cell r="BQ130" t="str">
            <v>-</v>
          </cell>
          <cell r="BR130" t="str">
            <v>-</v>
          </cell>
          <cell r="BS130" t="str">
            <v>-</v>
          </cell>
          <cell r="BT130" t="str">
            <v>-</v>
          </cell>
          <cell r="BU130" t="str">
            <v>-</v>
          </cell>
          <cell r="BV130" t="str">
            <v>-</v>
          </cell>
          <cell r="BW130" t="str">
            <v>-</v>
          </cell>
          <cell r="BX130" t="str">
            <v>-</v>
          </cell>
          <cell r="BY130" t="str">
            <v>-</v>
          </cell>
          <cell r="BZ130" t="str">
            <v>-</v>
          </cell>
          <cell r="CA130" t="str">
            <v>-</v>
          </cell>
          <cell r="CB130" t="str">
            <v>-</v>
          </cell>
          <cell r="CC130" t="str">
            <v>Lunes</v>
          </cell>
          <cell r="CD130" t="str">
            <v>1425</v>
          </cell>
          <cell r="CE130" t="str">
            <v>5</v>
          </cell>
          <cell r="CF130" t="str">
            <v>Amarillo</v>
          </cell>
          <cell r="CG130" t="str">
            <v>1er Sábado</v>
          </cell>
          <cell r="CH130" t="str">
            <v>Ene y Feb</v>
          </cell>
          <cell r="CI130" t="str">
            <v>Jul y Ago</v>
          </cell>
          <cell r="CJ130" t="str">
            <v>-</v>
          </cell>
          <cell r="CK130">
            <v>92</v>
          </cell>
          <cell r="CL130" t="str">
            <v>101 - MAGNA</v>
          </cell>
          <cell r="CM130" t="str">
            <v>05088</v>
          </cell>
          <cell r="CP130" t="str">
            <v>-</v>
          </cell>
        </row>
        <row r="131">
          <cell r="A131" t="str">
            <v>05089</v>
          </cell>
          <cell r="B131" t="str">
            <v>621TUC</v>
          </cell>
          <cell r="C131" t="str">
            <v>Distrito Federal</v>
          </cell>
          <cell r="D131" t="str">
            <v>No aplica</v>
          </cell>
          <cell r="E131" t="str">
            <v>Chevy</v>
          </cell>
          <cell r="F131" t="str">
            <v>Automóvil</v>
          </cell>
          <cell r="G131" t="str">
            <v>Chevrolet</v>
          </cell>
          <cell r="H131" t="str">
            <v>Chevy C2 C/AA 5 Puertas</v>
          </cell>
          <cell r="I131" t="str">
            <v>3G1SF61X56S100871</v>
          </cell>
          <cell r="J131" t="str">
            <v>6S100871</v>
          </cell>
          <cell r="K131" t="str">
            <v>Magna</v>
          </cell>
          <cell r="L131">
            <v>4</v>
          </cell>
          <cell r="M131">
            <v>46</v>
          </cell>
          <cell r="N131">
            <v>2006</v>
          </cell>
          <cell r="O131" t="str">
            <v>Ciudad de México</v>
          </cell>
          <cell r="P131" t="str">
            <v>Ciudad de México</v>
          </cell>
          <cell r="Q131" t="str">
            <v>Zona Metropolitana</v>
          </cell>
          <cell r="R131" t="str">
            <v>Baja</v>
          </cell>
          <cell r="S131" t="str">
            <v>Devolución Valmex</v>
          </cell>
          <cell r="T131" t="str">
            <v>GNP</v>
          </cell>
          <cell r="U131" t="str">
            <v>Grupo Nacional Provincial, S.A.B.</v>
          </cell>
          <cell r="V131" t="str">
            <v>Pool Administrativo</v>
          </cell>
          <cell r="W131" t="str">
            <v>Pool Administrativo</v>
          </cell>
          <cell r="X131" t="str">
            <v>Plaza GNP</v>
          </cell>
          <cell r="Y131" t="str">
            <v>Pool</v>
          </cell>
          <cell r="Z131" t="str">
            <v>N38132</v>
          </cell>
          <cell r="AA131" t="str">
            <v>-</v>
          </cell>
          <cell r="AB131" t="str">
            <v>-</v>
          </cell>
          <cell r="AC131" t="str">
            <v>-</v>
          </cell>
          <cell r="AD131" t="str">
            <v>-</v>
          </cell>
          <cell r="AE131" t="str">
            <v>-</v>
          </cell>
          <cell r="AF131" t="str">
            <v>-</v>
          </cell>
          <cell r="AG131" t="str">
            <v>-</v>
          </cell>
          <cell r="AH131" t="str">
            <v>-</v>
          </cell>
          <cell r="AI131" t="str">
            <v>C6705</v>
          </cell>
          <cell r="AJ131" t="str">
            <v>Ramirez Granados Arturo</v>
          </cell>
          <cell r="AK131" t="str">
            <v>-</v>
          </cell>
          <cell r="AL131" t="str">
            <v>-</v>
          </cell>
          <cell r="AM131" t="str">
            <v>-</v>
          </cell>
          <cell r="AN131">
            <v>0</v>
          </cell>
          <cell r="AO131" t="str">
            <v>-</v>
          </cell>
          <cell r="AQ131">
            <v>5545001393</v>
          </cell>
          <cell r="AR131" t="str">
            <v>-</v>
          </cell>
          <cell r="AS131" t="str">
            <v>-</v>
          </cell>
          <cell r="AT131" t="str">
            <v>-</v>
          </cell>
          <cell r="AU131" t="str">
            <v>-</v>
          </cell>
          <cell r="AV131" t="str">
            <v>-</v>
          </cell>
          <cell r="AW131" t="str">
            <v>-</v>
          </cell>
          <cell r="AX131" t="str">
            <v>-</v>
          </cell>
          <cell r="AY131" t="str">
            <v>No</v>
          </cell>
          <cell r="AZ131" t="str">
            <v>-</v>
          </cell>
          <cell r="BA131" t="str">
            <v>-</v>
          </cell>
          <cell r="BB131" t="str">
            <v>-</v>
          </cell>
          <cell r="BC131" t="str">
            <v>-</v>
          </cell>
          <cell r="BD131" t="str">
            <v>-</v>
          </cell>
          <cell r="BE131" t="str">
            <v>-</v>
          </cell>
          <cell r="BF131" t="str">
            <v>-</v>
          </cell>
          <cell r="BG131" t="str">
            <v>-</v>
          </cell>
          <cell r="BH131" t="str">
            <v>-</v>
          </cell>
          <cell r="BI131" t="str">
            <v>-</v>
          </cell>
          <cell r="BJ131" t="str">
            <v>Arrendado</v>
          </cell>
          <cell r="BK131">
            <v>2166</v>
          </cell>
          <cell r="BL131" t="str">
            <v>ANGAR AZCAPOTZALCO S.A. DE C.V.</v>
          </cell>
          <cell r="BO131">
            <v>73770.44</v>
          </cell>
          <cell r="BP131" t="str">
            <v>-</v>
          </cell>
          <cell r="BQ131" t="str">
            <v>-</v>
          </cell>
          <cell r="BR131" t="str">
            <v>-</v>
          </cell>
          <cell r="BS131" t="str">
            <v>-</v>
          </cell>
          <cell r="BT131" t="str">
            <v>-</v>
          </cell>
          <cell r="BU131" t="str">
            <v>-</v>
          </cell>
          <cell r="BV131" t="str">
            <v>-</v>
          </cell>
          <cell r="BW131" t="str">
            <v>-</v>
          </cell>
          <cell r="BX131" t="str">
            <v>-</v>
          </cell>
          <cell r="BY131" t="str">
            <v>-</v>
          </cell>
          <cell r="BZ131" t="str">
            <v>-</v>
          </cell>
          <cell r="CA131" t="str">
            <v>-</v>
          </cell>
          <cell r="CB131" t="str">
            <v>-</v>
          </cell>
          <cell r="CC131" t="str">
            <v>Jueves</v>
          </cell>
          <cell r="CD131" t="str">
            <v>621</v>
          </cell>
          <cell r="CE131" t="str">
            <v>1</v>
          </cell>
          <cell r="CF131" t="str">
            <v>Verde</v>
          </cell>
          <cell r="CG131" t="str">
            <v>4o Sábado</v>
          </cell>
          <cell r="CH131" t="str">
            <v>Abr y May</v>
          </cell>
          <cell r="CI131" t="str">
            <v>Oct y Nov</v>
          </cell>
          <cell r="CJ131" t="str">
            <v>-</v>
          </cell>
          <cell r="CK131">
            <v>92</v>
          </cell>
          <cell r="CL131" t="str">
            <v>101 - MAGNA</v>
          </cell>
          <cell r="CM131" t="str">
            <v>05089</v>
          </cell>
          <cell r="CP131" t="str">
            <v>-</v>
          </cell>
        </row>
        <row r="132">
          <cell r="A132" t="str">
            <v>05090</v>
          </cell>
          <cell r="B132" t="str">
            <v>677TUC</v>
          </cell>
          <cell r="C132" t="str">
            <v>Distrito Federal</v>
          </cell>
          <cell r="D132" t="str">
            <v>No aplica</v>
          </cell>
          <cell r="E132" t="str">
            <v>Chevy</v>
          </cell>
          <cell r="F132" t="str">
            <v>Automóvil</v>
          </cell>
          <cell r="G132" t="str">
            <v>Chevrolet</v>
          </cell>
          <cell r="H132" t="str">
            <v>Chevy C2 C/AA 5 Puertas</v>
          </cell>
          <cell r="I132" t="str">
            <v>3G1SF61X56S104063</v>
          </cell>
          <cell r="J132" t="str">
            <v>6S104063</v>
          </cell>
          <cell r="K132" t="str">
            <v>Magna</v>
          </cell>
          <cell r="L132">
            <v>4</v>
          </cell>
          <cell r="M132">
            <v>46</v>
          </cell>
          <cell r="N132">
            <v>2006</v>
          </cell>
          <cell r="O132" t="str">
            <v>Ciudad de México</v>
          </cell>
          <cell r="P132" t="str">
            <v>Ciudad de México</v>
          </cell>
          <cell r="Q132" t="str">
            <v>Zona Metropolitana</v>
          </cell>
          <cell r="R132" t="str">
            <v>Baja</v>
          </cell>
          <cell r="S132" t="str">
            <v>Devolución Valmex</v>
          </cell>
          <cell r="T132" t="str">
            <v>GNP</v>
          </cell>
          <cell r="U132" t="str">
            <v>Grupo Nacional Provincial, S.A.B.</v>
          </cell>
          <cell r="V132" t="str">
            <v>Pool Administrativo</v>
          </cell>
          <cell r="W132" t="str">
            <v>Pool Administrativo</v>
          </cell>
          <cell r="X132" t="str">
            <v>Plaza GNP</v>
          </cell>
          <cell r="Y132" t="str">
            <v>Pool</v>
          </cell>
          <cell r="Z132" t="str">
            <v>N38132</v>
          </cell>
          <cell r="AA132" t="str">
            <v>-</v>
          </cell>
          <cell r="AB132" t="str">
            <v>-</v>
          </cell>
          <cell r="AC132" t="str">
            <v>-</v>
          </cell>
          <cell r="AD132" t="str">
            <v>-</v>
          </cell>
          <cell r="AE132" t="str">
            <v>-</v>
          </cell>
          <cell r="AF132" t="str">
            <v>-</v>
          </cell>
          <cell r="AG132" t="str">
            <v>-</v>
          </cell>
          <cell r="AH132" t="str">
            <v>-</v>
          </cell>
          <cell r="AI132" t="str">
            <v>C6705</v>
          </cell>
          <cell r="AJ132" t="str">
            <v>Ramirez Granados Arturo</v>
          </cell>
          <cell r="AK132" t="str">
            <v>-</v>
          </cell>
          <cell r="AL132" t="str">
            <v>-</v>
          </cell>
          <cell r="AM132" t="str">
            <v>-</v>
          </cell>
          <cell r="AN132">
            <v>0</v>
          </cell>
          <cell r="AO132" t="str">
            <v>-</v>
          </cell>
          <cell r="AQ132">
            <v>5545001393</v>
          </cell>
          <cell r="AR132" t="str">
            <v>-</v>
          </cell>
          <cell r="AS132" t="str">
            <v>-</v>
          </cell>
          <cell r="AT132" t="str">
            <v>-</v>
          </cell>
          <cell r="AU132" t="str">
            <v>-</v>
          </cell>
          <cell r="AV132" t="str">
            <v>-</v>
          </cell>
          <cell r="AW132" t="str">
            <v>-</v>
          </cell>
          <cell r="AX132" t="str">
            <v>-</v>
          </cell>
          <cell r="AY132" t="str">
            <v>No</v>
          </cell>
          <cell r="AZ132" t="str">
            <v>-</v>
          </cell>
          <cell r="BA132" t="str">
            <v>-</v>
          </cell>
          <cell r="BB132" t="str">
            <v>-</v>
          </cell>
          <cell r="BC132" t="str">
            <v>-</v>
          </cell>
          <cell r="BD132" t="str">
            <v>-</v>
          </cell>
          <cell r="BE132" t="str">
            <v>-</v>
          </cell>
          <cell r="BF132" t="str">
            <v>-</v>
          </cell>
          <cell r="BG132" t="str">
            <v>-</v>
          </cell>
          <cell r="BH132" t="str">
            <v>-</v>
          </cell>
          <cell r="BI132" t="str">
            <v>-</v>
          </cell>
          <cell r="BJ132" t="str">
            <v>Arrendado</v>
          </cell>
          <cell r="BK132">
            <v>2167</v>
          </cell>
          <cell r="BL132" t="str">
            <v>ANGAR AZCAPOTZALCO S.A. DE C.V.</v>
          </cell>
          <cell r="BO132">
            <v>73770.44</v>
          </cell>
          <cell r="BP132" t="str">
            <v>-</v>
          </cell>
          <cell r="BQ132" t="str">
            <v>-</v>
          </cell>
          <cell r="BR132" t="str">
            <v>-</v>
          </cell>
          <cell r="BS132" t="str">
            <v>-</v>
          </cell>
          <cell r="BT132" t="str">
            <v>-</v>
          </cell>
          <cell r="BU132" t="str">
            <v>-</v>
          </cell>
          <cell r="BV132" t="str">
            <v>-</v>
          </cell>
          <cell r="BW132" t="str">
            <v>-</v>
          </cell>
          <cell r="BX132" t="str">
            <v>-</v>
          </cell>
          <cell r="BY132" t="str">
            <v>-</v>
          </cell>
          <cell r="BZ132" t="str">
            <v>-</v>
          </cell>
          <cell r="CA132" t="str">
            <v>-</v>
          </cell>
          <cell r="CB132" t="str">
            <v>-</v>
          </cell>
          <cell r="CC132" t="str">
            <v>Martes</v>
          </cell>
          <cell r="CD132" t="str">
            <v>677</v>
          </cell>
          <cell r="CE132" t="str">
            <v>7</v>
          </cell>
          <cell r="CF132" t="str">
            <v>Rosa</v>
          </cell>
          <cell r="CG132" t="str">
            <v>2o Sábado</v>
          </cell>
          <cell r="CH132" t="str">
            <v>Feb y Mzo</v>
          </cell>
          <cell r="CI132" t="str">
            <v>Ago y Sep</v>
          </cell>
          <cell r="CJ132" t="str">
            <v>-</v>
          </cell>
          <cell r="CK132">
            <v>92</v>
          </cell>
          <cell r="CL132" t="str">
            <v>101 - MAGNA</v>
          </cell>
          <cell r="CM132" t="str">
            <v>05090</v>
          </cell>
          <cell r="CP132" t="str">
            <v>-</v>
          </cell>
        </row>
        <row r="133">
          <cell r="A133" t="str">
            <v>05091</v>
          </cell>
          <cell r="B133" t="str">
            <v>SCV1267</v>
          </cell>
          <cell r="C133" t="str">
            <v>Nuevo León</v>
          </cell>
          <cell r="D133" t="str">
            <v>No aplica</v>
          </cell>
          <cell r="E133" t="str">
            <v>Chevy</v>
          </cell>
          <cell r="F133" t="str">
            <v>Automóvil</v>
          </cell>
          <cell r="G133" t="str">
            <v>Chevrolet</v>
          </cell>
          <cell r="H133" t="str">
            <v>Chevy C2 C/AA 5 Puertas</v>
          </cell>
          <cell r="I133" t="str">
            <v>3G1SF61X16S102679</v>
          </cell>
          <cell r="J133" t="str">
            <v>6S102679</v>
          </cell>
          <cell r="K133" t="str">
            <v>Magna</v>
          </cell>
          <cell r="L133">
            <v>4</v>
          </cell>
          <cell r="M133">
            <v>46</v>
          </cell>
          <cell r="N133">
            <v>2006</v>
          </cell>
          <cell r="O133" t="str">
            <v>Monterrey</v>
          </cell>
          <cell r="P133" t="str">
            <v>Nuevo León</v>
          </cell>
          <cell r="Q133" t="str">
            <v>Noreste</v>
          </cell>
          <cell r="R133" t="str">
            <v>Baja</v>
          </cell>
          <cell r="S133" t="str">
            <v>Devolución Valmex</v>
          </cell>
          <cell r="T133" t="str">
            <v>GNP</v>
          </cell>
          <cell r="U133" t="str">
            <v>Grupo Nacional Provincial, S.A.B.</v>
          </cell>
          <cell r="V133" t="str">
            <v>Asesor de Servicio</v>
          </cell>
          <cell r="W133" t="str">
            <v>-</v>
          </cell>
          <cell r="X133" t="str">
            <v>-</v>
          </cell>
          <cell r="Y133" t="str">
            <v>Asignado</v>
          </cell>
          <cell r="Z133" t="str">
            <v>-</v>
          </cell>
          <cell r="AA133" t="str">
            <v>-</v>
          </cell>
          <cell r="AB133" t="str">
            <v>-</v>
          </cell>
          <cell r="AC133" t="str">
            <v>-</v>
          </cell>
          <cell r="AD133" t="str">
            <v>-</v>
          </cell>
          <cell r="AE133" t="str">
            <v>-</v>
          </cell>
          <cell r="AF133" t="str">
            <v>-</v>
          </cell>
          <cell r="AG133" t="str">
            <v>-</v>
          </cell>
          <cell r="AH133" t="str">
            <v>-</v>
          </cell>
          <cell r="AI133" t="str">
            <v>C6705</v>
          </cell>
          <cell r="AJ133" t="str">
            <v>Ramirez Granados Arturo</v>
          </cell>
          <cell r="AK133" t="str">
            <v>-</v>
          </cell>
          <cell r="AL133" t="str">
            <v>-</v>
          </cell>
          <cell r="AM133" t="str">
            <v>-</v>
          </cell>
          <cell r="AN133">
            <v>0</v>
          </cell>
          <cell r="AO133" t="str">
            <v>-</v>
          </cell>
          <cell r="AQ133" t="str">
            <v>-</v>
          </cell>
          <cell r="AR133" t="str">
            <v>-</v>
          </cell>
          <cell r="AS133" t="str">
            <v>-</v>
          </cell>
          <cell r="AT133" t="str">
            <v>-</v>
          </cell>
          <cell r="AU133" t="str">
            <v>-</v>
          </cell>
          <cell r="AV133" t="str">
            <v>-</v>
          </cell>
          <cell r="AW133" t="str">
            <v>-</v>
          </cell>
          <cell r="AX133" t="str">
            <v>-</v>
          </cell>
          <cell r="AY133" t="str">
            <v>No</v>
          </cell>
          <cell r="AZ133" t="str">
            <v>-</v>
          </cell>
          <cell r="BA133" t="str">
            <v>-</v>
          </cell>
          <cell r="BB133" t="str">
            <v>-</v>
          </cell>
          <cell r="BC133" t="str">
            <v>-</v>
          </cell>
          <cell r="BD133" t="str">
            <v>-</v>
          </cell>
          <cell r="BE133" t="str">
            <v>-</v>
          </cell>
          <cell r="BF133" t="str">
            <v>-</v>
          </cell>
          <cell r="BG133" t="str">
            <v>-</v>
          </cell>
          <cell r="BH133" t="str">
            <v>-</v>
          </cell>
          <cell r="BI133" t="str">
            <v>-</v>
          </cell>
          <cell r="BJ133" t="str">
            <v>Arrendado</v>
          </cell>
          <cell r="BK133">
            <v>1986</v>
          </cell>
          <cell r="BL133" t="str">
            <v>ANGAR AZCAPOTZALCO S.A. DE C.V.</v>
          </cell>
          <cell r="BO133">
            <v>80384.789999999994</v>
          </cell>
          <cell r="BP133" t="str">
            <v>-</v>
          </cell>
          <cell r="BQ133" t="str">
            <v>-</v>
          </cell>
          <cell r="BR133" t="str">
            <v>-</v>
          </cell>
          <cell r="BS133" t="str">
            <v>-</v>
          </cell>
          <cell r="BT133" t="str">
            <v>-</v>
          </cell>
          <cell r="BU133" t="str">
            <v>-</v>
          </cell>
          <cell r="BV133" t="str">
            <v>-</v>
          </cell>
          <cell r="BW133" t="str">
            <v>-</v>
          </cell>
          <cell r="BX133" t="str">
            <v>-</v>
          </cell>
          <cell r="BY133" t="str">
            <v>-</v>
          </cell>
          <cell r="BZ133" t="str">
            <v>-</v>
          </cell>
          <cell r="CA133" t="str">
            <v>-</v>
          </cell>
          <cell r="CB133" t="str">
            <v>-</v>
          </cell>
          <cell r="CC133" t="str">
            <v>Martes</v>
          </cell>
          <cell r="CD133" t="str">
            <v>1267</v>
          </cell>
          <cell r="CE133" t="str">
            <v>7</v>
          </cell>
          <cell r="CF133" t="str">
            <v>Rosa</v>
          </cell>
          <cell r="CG133" t="str">
            <v>2o Sábado</v>
          </cell>
          <cell r="CH133" t="str">
            <v>Feb y Mzo</v>
          </cell>
          <cell r="CI133" t="str">
            <v>Ago y Sep</v>
          </cell>
          <cell r="CJ133" t="str">
            <v>-</v>
          </cell>
          <cell r="CK133">
            <v>92</v>
          </cell>
          <cell r="CL133" t="str">
            <v>101 - MAGNA</v>
          </cell>
          <cell r="CM133" t="str">
            <v>05091</v>
          </cell>
          <cell r="CP133" t="str">
            <v>-</v>
          </cell>
        </row>
        <row r="134">
          <cell r="A134" t="str">
            <v>05092</v>
          </cell>
          <cell r="B134" t="str">
            <v>SCV1268</v>
          </cell>
          <cell r="C134" t="str">
            <v>Nuevo León</v>
          </cell>
          <cell r="D134" t="str">
            <v>No aplica</v>
          </cell>
          <cell r="E134" t="str">
            <v>Chevy</v>
          </cell>
          <cell r="F134" t="str">
            <v>Automóvil</v>
          </cell>
          <cell r="G134" t="str">
            <v>Chevrolet</v>
          </cell>
          <cell r="H134" t="str">
            <v>Chevy C2 C/AA 5 Puertas</v>
          </cell>
          <cell r="I134" t="str">
            <v>3G1SF61X36S100514</v>
          </cell>
          <cell r="J134" t="str">
            <v>6S100514</v>
          </cell>
          <cell r="K134" t="str">
            <v>Magna</v>
          </cell>
          <cell r="L134">
            <v>4</v>
          </cell>
          <cell r="M134">
            <v>46</v>
          </cell>
          <cell r="N134">
            <v>2006</v>
          </cell>
          <cell r="O134" t="str">
            <v>Monterrey</v>
          </cell>
          <cell r="P134" t="str">
            <v>Nuevo León</v>
          </cell>
          <cell r="Q134" t="str">
            <v>Noreste</v>
          </cell>
          <cell r="R134" t="str">
            <v>Baja</v>
          </cell>
          <cell r="S134" t="str">
            <v>Devolución Valmex</v>
          </cell>
          <cell r="T134" t="str">
            <v>GNP</v>
          </cell>
          <cell r="U134" t="str">
            <v>Grupo Nacional Provincial, S.A.B.</v>
          </cell>
          <cell r="V134" t="str">
            <v>Asesor de Servicio</v>
          </cell>
          <cell r="W134" t="str">
            <v>-</v>
          </cell>
          <cell r="X134" t="str">
            <v>-</v>
          </cell>
          <cell r="Y134" t="str">
            <v>Asignado</v>
          </cell>
          <cell r="Z134" t="str">
            <v>-</v>
          </cell>
          <cell r="AA134" t="str">
            <v>-</v>
          </cell>
          <cell r="AB134" t="str">
            <v>-</v>
          </cell>
          <cell r="AC134" t="str">
            <v>-</v>
          </cell>
          <cell r="AD134" t="str">
            <v>-</v>
          </cell>
          <cell r="AE134" t="str">
            <v>-</v>
          </cell>
          <cell r="AF134" t="str">
            <v>-</v>
          </cell>
          <cell r="AG134" t="str">
            <v>-</v>
          </cell>
          <cell r="AH134" t="str">
            <v>-</v>
          </cell>
          <cell r="AI134" t="str">
            <v>C6705</v>
          </cell>
          <cell r="AJ134" t="str">
            <v>Ramirez Granados Arturo</v>
          </cell>
          <cell r="AK134" t="str">
            <v>-</v>
          </cell>
          <cell r="AL134" t="str">
            <v>-</v>
          </cell>
          <cell r="AM134" t="str">
            <v>-</v>
          </cell>
          <cell r="AN134">
            <v>0</v>
          </cell>
          <cell r="AO134" t="str">
            <v>-</v>
          </cell>
          <cell r="AQ134" t="str">
            <v>-</v>
          </cell>
          <cell r="AR134" t="str">
            <v>-</v>
          </cell>
          <cell r="AS134" t="str">
            <v>-</v>
          </cell>
          <cell r="AT134" t="str">
            <v>-</v>
          </cell>
          <cell r="AU134" t="str">
            <v>-</v>
          </cell>
          <cell r="AV134" t="str">
            <v>-</v>
          </cell>
          <cell r="AW134" t="str">
            <v>-</v>
          </cell>
          <cell r="AX134" t="str">
            <v>-</v>
          </cell>
          <cell r="AY134" t="str">
            <v>No</v>
          </cell>
          <cell r="AZ134" t="str">
            <v>-</v>
          </cell>
          <cell r="BA134" t="str">
            <v>-</v>
          </cell>
          <cell r="BB134" t="str">
            <v>-</v>
          </cell>
          <cell r="BC134" t="str">
            <v>-</v>
          </cell>
          <cell r="BD134" t="str">
            <v>-</v>
          </cell>
          <cell r="BE134" t="str">
            <v>-</v>
          </cell>
          <cell r="BF134" t="str">
            <v>-</v>
          </cell>
          <cell r="BG134" t="str">
            <v>-</v>
          </cell>
          <cell r="BH134" t="str">
            <v>-</v>
          </cell>
          <cell r="BI134" t="str">
            <v>-</v>
          </cell>
          <cell r="BJ134" t="str">
            <v>Arrendado</v>
          </cell>
          <cell r="BK134">
            <v>1994</v>
          </cell>
          <cell r="BL134" t="str">
            <v>ANGAR AZCAPOTZALCO S.A. DE C.V.</v>
          </cell>
          <cell r="BO134">
            <v>80384.789999999994</v>
          </cell>
          <cell r="BP134" t="str">
            <v>-</v>
          </cell>
          <cell r="BQ134" t="str">
            <v>-</v>
          </cell>
          <cell r="BR134" t="str">
            <v>-</v>
          </cell>
          <cell r="BS134" t="str">
            <v>-</v>
          </cell>
          <cell r="BT134" t="str">
            <v>-</v>
          </cell>
          <cell r="BU134" t="str">
            <v>-</v>
          </cell>
          <cell r="BV134" t="str">
            <v>-</v>
          </cell>
          <cell r="BW134" t="str">
            <v>-</v>
          </cell>
          <cell r="BX134" t="str">
            <v>-</v>
          </cell>
          <cell r="BY134" t="str">
            <v>-</v>
          </cell>
          <cell r="BZ134" t="str">
            <v>-</v>
          </cell>
          <cell r="CA134" t="str">
            <v>-</v>
          </cell>
          <cell r="CB134" t="str">
            <v>-</v>
          </cell>
          <cell r="CC134" t="str">
            <v>Martes</v>
          </cell>
          <cell r="CD134" t="str">
            <v>1268</v>
          </cell>
          <cell r="CE134" t="str">
            <v>8</v>
          </cell>
          <cell r="CF134" t="str">
            <v>Rosa</v>
          </cell>
          <cell r="CG134" t="str">
            <v>2o Sábado</v>
          </cell>
          <cell r="CH134" t="str">
            <v>Feb y Mzo</v>
          </cell>
          <cell r="CI134" t="str">
            <v>Ago y Sep</v>
          </cell>
          <cell r="CJ134" t="str">
            <v>-</v>
          </cell>
          <cell r="CK134">
            <v>92</v>
          </cell>
          <cell r="CL134" t="str">
            <v>101 - MAGNA</v>
          </cell>
          <cell r="CM134" t="str">
            <v>05092</v>
          </cell>
          <cell r="CP134" t="str">
            <v>-</v>
          </cell>
        </row>
        <row r="135">
          <cell r="A135" t="str">
            <v>05093</v>
          </cell>
          <cell r="B135" t="str">
            <v>SCV1269</v>
          </cell>
          <cell r="C135" t="str">
            <v>Nuevo León</v>
          </cell>
          <cell r="D135" t="str">
            <v>No aplica</v>
          </cell>
          <cell r="E135" t="str">
            <v>Chevy</v>
          </cell>
          <cell r="F135" t="str">
            <v>Automóvil</v>
          </cell>
          <cell r="G135" t="str">
            <v>Chevrolet</v>
          </cell>
          <cell r="H135" t="str">
            <v>Chevy C2 C/AA 5 Puertas</v>
          </cell>
          <cell r="I135" t="str">
            <v>3G1SF61X16S104352</v>
          </cell>
          <cell r="J135" t="str">
            <v>6S104352</v>
          </cell>
          <cell r="K135" t="str">
            <v>Magna</v>
          </cell>
          <cell r="L135">
            <v>4</v>
          </cell>
          <cell r="M135">
            <v>46</v>
          </cell>
          <cell r="N135">
            <v>2006</v>
          </cell>
          <cell r="O135" t="str">
            <v>Monterrey</v>
          </cell>
          <cell r="P135" t="str">
            <v>Nuevo León</v>
          </cell>
          <cell r="Q135" t="str">
            <v>Noreste</v>
          </cell>
          <cell r="R135" t="str">
            <v>Baja</v>
          </cell>
          <cell r="S135" t="str">
            <v>Devolución Valmex</v>
          </cell>
          <cell r="T135" t="str">
            <v>GNP</v>
          </cell>
          <cell r="U135" t="str">
            <v>Grupo Nacional Provincial, S.A.B.</v>
          </cell>
          <cell r="V135" t="str">
            <v>Asesor de Servicio</v>
          </cell>
          <cell r="W135" t="str">
            <v>-</v>
          </cell>
          <cell r="X135" t="str">
            <v>-</v>
          </cell>
          <cell r="Y135" t="str">
            <v>Asignado</v>
          </cell>
          <cell r="Z135" t="str">
            <v>-</v>
          </cell>
          <cell r="AA135" t="str">
            <v>-</v>
          </cell>
          <cell r="AB135" t="str">
            <v>-</v>
          </cell>
          <cell r="AC135" t="str">
            <v>-</v>
          </cell>
          <cell r="AD135" t="str">
            <v>-</v>
          </cell>
          <cell r="AE135" t="str">
            <v>-</v>
          </cell>
          <cell r="AF135" t="str">
            <v>-</v>
          </cell>
          <cell r="AG135" t="str">
            <v>-</v>
          </cell>
          <cell r="AH135" t="str">
            <v>-</v>
          </cell>
          <cell r="AI135" t="str">
            <v>C6705</v>
          </cell>
          <cell r="AJ135" t="str">
            <v>Ramirez Granados Arturo</v>
          </cell>
          <cell r="AK135" t="str">
            <v>-</v>
          </cell>
          <cell r="AL135" t="str">
            <v>-</v>
          </cell>
          <cell r="AM135" t="str">
            <v>-</v>
          </cell>
          <cell r="AN135">
            <v>0</v>
          </cell>
          <cell r="AO135" t="str">
            <v>-</v>
          </cell>
          <cell r="AQ135" t="str">
            <v>-</v>
          </cell>
          <cell r="AR135" t="str">
            <v>-</v>
          </cell>
          <cell r="AS135" t="str">
            <v>-</v>
          </cell>
          <cell r="AT135" t="str">
            <v>-</v>
          </cell>
          <cell r="AU135" t="str">
            <v>-</v>
          </cell>
          <cell r="AV135" t="str">
            <v>-</v>
          </cell>
          <cell r="AW135" t="str">
            <v>-</v>
          </cell>
          <cell r="AX135" t="str">
            <v>-</v>
          </cell>
          <cell r="AY135" t="str">
            <v>No</v>
          </cell>
          <cell r="AZ135" t="str">
            <v>-</v>
          </cell>
          <cell r="BA135" t="str">
            <v>-</v>
          </cell>
          <cell r="BB135" t="str">
            <v>-</v>
          </cell>
          <cell r="BC135" t="str">
            <v>-</v>
          </cell>
          <cell r="BD135" t="str">
            <v>-</v>
          </cell>
          <cell r="BE135" t="str">
            <v>-</v>
          </cell>
          <cell r="BF135" t="str">
            <v>-</v>
          </cell>
          <cell r="BG135" t="str">
            <v>-</v>
          </cell>
          <cell r="BH135" t="str">
            <v>-</v>
          </cell>
          <cell r="BI135" t="str">
            <v>-</v>
          </cell>
          <cell r="BJ135" t="str">
            <v>Arrendado</v>
          </cell>
          <cell r="BK135">
            <v>1988</v>
          </cell>
          <cell r="BL135" t="str">
            <v>ANGAR AZCAPOTZALCO S.A. DE C.V.</v>
          </cell>
          <cell r="BO135">
            <v>80384.789999999994</v>
          </cell>
          <cell r="BP135" t="str">
            <v>-</v>
          </cell>
          <cell r="BQ135" t="str">
            <v>-</v>
          </cell>
          <cell r="BR135" t="str">
            <v>-</v>
          </cell>
          <cell r="BS135" t="str">
            <v>-</v>
          </cell>
          <cell r="BT135" t="str">
            <v>-</v>
          </cell>
          <cell r="BU135" t="str">
            <v>-</v>
          </cell>
          <cell r="BV135" t="str">
            <v>-</v>
          </cell>
          <cell r="BW135" t="str">
            <v>-</v>
          </cell>
          <cell r="BX135" t="str">
            <v>-</v>
          </cell>
          <cell r="BY135" t="str">
            <v>-</v>
          </cell>
          <cell r="BZ135" t="str">
            <v>-</v>
          </cell>
          <cell r="CA135" t="str">
            <v>-</v>
          </cell>
          <cell r="CB135" t="str">
            <v>-</v>
          </cell>
          <cell r="CC135" t="str">
            <v>Viernes</v>
          </cell>
          <cell r="CD135" t="str">
            <v>1269</v>
          </cell>
          <cell r="CE135" t="str">
            <v>9</v>
          </cell>
          <cell r="CF135" t="str">
            <v>Azul</v>
          </cell>
          <cell r="CG135" t="str">
            <v>5o Sábado</v>
          </cell>
          <cell r="CH135" t="str">
            <v>May y Jun</v>
          </cell>
          <cell r="CI135" t="str">
            <v>Nov y Dic</v>
          </cell>
          <cell r="CJ135" t="str">
            <v>-</v>
          </cell>
          <cell r="CK135">
            <v>92</v>
          </cell>
          <cell r="CL135" t="str">
            <v>101 - MAGNA</v>
          </cell>
          <cell r="CM135" t="str">
            <v>05093</v>
          </cell>
          <cell r="CP135" t="str">
            <v>-</v>
          </cell>
        </row>
        <row r="136">
          <cell r="A136" t="str">
            <v>05094</v>
          </cell>
          <cell r="B136" t="str">
            <v>SCV1271</v>
          </cell>
          <cell r="C136" t="str">
            <v>Nuevo León</v>
          </cell>
          <cell r="D136" t="str">
            <v>No aplica</v>
          </cell>
          <cell r="E136" t="str">
            <v>Chevy</v>
          </cell>
          <cell r="F136" t="str">
            <v>Automóvil</v>
          </cell>
          <cell r="G136" t="str">
            <v>Chevrolet</v>
          </cell>
          <cell r="H136" t="str">
            <v>Chevy C2 C/AA 5 Puertas</v>
          </cell>
          <cell r="I136" t="str">
            <v>3G1SF61X66S100894</v>
          </cell>
          <cell r="J136" t="str">
            <v>6S100894</v>
          </cell>
          <cell r="K136" t="str">
            <v>Magna</v>
          </cell>
          <cell r="L136">
            <v>4</v>
          </cell>
          <cell r="M136">
            <v>46</v>
          </cell>
          <cell r="N136">
            <v>2006</v>
          </cell>
          <cell r="O136" t="str">
            <v>Monterrey</v>
          </cell>
          <cell r="P136" t="str">
            <v>Nuevo León</v>
          </cell>
          <cell r="Q136" t="str">
            <v>Noreste</v>
          </cell>
          <cell r="R136" t="str">
            <v>Baja</v>
          </cell>
          <cell r="S136" t="str">
            <v>Devolución Valmex</v>
          </cell>
          <cell r="T136" t="str">
            <v>GNP</v>
          </cell>
          <cell r="U136" t="str">
            <v>Grupo Nacional Provincial, S.A.B.</v>
          </cell>
          <cell r="V136" t="str">
            <v>Asesor de Servicio</v>
          </cell>
          <cell r="W136" t="str">
            <v>-</v>
          </cell>
          <cell r="X136" t="str">
            <v>-</v>
          </cell>
          <cell r="Y136" t="str">
            <v>Asignado</v>
          </cell>
          <cell r="Z136" t="str">
            <v>-</v>
          </cell>
          <cell r="AA136" t="str">
            <v>-</v>
          </cell>
          <cell r="AB136" t="str">
            <v>-</v>
          </cell>
          <cell r="AC136" t="str">
            <v>-</v>
          </cell>
          <cell r="AD136" t="str">
            <v>-</v>
          </cell>
          <cell r="AE136" t="str">
            <v>-</v>
          </cell>
          <cell r="AF136" t="str">
            <v>-</v>
          </cell>
          <cell r="AG136" t="str">
            <v>-</v>
          </cell>
          <cell r="AH136" t="str">
            <v>-</v>
          </cell>
          <cell r="AI136" t="str">
            <v>C6705</v>
          </cell>
          <cell r="AJ136" t="str">
            <v>Ramirez Granados Arturo</v>
          </cell>
          <cell r="AK136" t="str">
            <v>-</v>
          </cell>
          <cell r="AL136" t="str">
            <v>-</v>
          </cell>
          <cell r="AM136" t="str">
            <v>-</v>
          </cell>
          <cell r="AN136">
            <v>0</v>
          </cell>
          <cell r="AO136" t="str">
            <v>-</v>
          </cell>
          <cell r="AQ136" t="str">
            <v>-</v>
          </cell>
          <cell r="AR136" t="str">
            <v>-</v>
          </cell>
          <cell r="AS136" t="str">
            <v>-</v>
          </cell>
          <cell r="AT136" t="str">
            <v>-</v>
          </cell>
          <cell r="AU136" t="str">
            <v>-</v>
          </cell>
          <cell r="AV136" t="str">
            <v>-</v>
          </cell>
          <cell r="AW136" t="str">
            <v>-</v>
          </cell>
          <cell r="AX136" t="str">
            <v>-</v>
          </cell>
          <cell r="AY136" t="str">
            <v>No</v>
          </cell>
          <cell r="AZ136" t="str">
            <v>-</v>
          </cell>
          <cell r="BA136" t="str">
            <v>-</v>
          </cell>
          <cell r="BB136" t="str">
            <v>-</v>
          </cell>
          <cell r="BC136" t="str">
            <v>-</v>
          </cell>
          <cell r="BD136" t="str">
            <v>-</v>
          </cell>
          <cell r="BE136" t="str">
            <v>-</v>
          </cell>
          <cell r="BF136" t="str">
            <v>-</v>
          </cell>
          <cell r="BG136" t="str">
            <v>-</v>
          </cell>
          <cell r="BH136" t="str">
            <v>-</v>
          </cell>
          <cell r="BI136" t="str">
            <v>-</v>
          </cell>
          <cell r="BJ136" t="str">
            <v>Arrendado</v>
          </cell>
          <cell r="BK136">
            <v>2006</v>
          </cell>
          <cell r="BL136" t="str">
            <v>ANGAR AZCAPOTZALCO S.A. DE C.V.</v>
          </cell>
          <cell r="BO136">
            <v>80384.789999999994</v>
          </cell>
          <cell r="BP136" t="str">
            <v>-</v>
          </cell>
          <cell r="BQ136" t="str">
            <v>-</v>
          </cell>
          <cell r="BR136" t="str">
            <v>-</v>
          </cell>
          <cell r="BS136" t="str">
            <v>-</v>
          </cell>
          <cell r="BT136" t="str">
            <v>-</v>
          </cell>
          <cell r="BU136" t="str">
            <v>-</v>
          </cell>
          <cell r="BV136" t="str">
            <v>-</v>
          </cell>
          <cell r="BW136" t="str">
            <v>-</v>
          </cell>
          <cell r="BX136" t="str">
            <v>-</v>
          </cell>
          <cell r="BY136" t="str">
            <v>-</v>
          </cell>
          <cell r="BZ136" t="str">
            <v>-</v>
          </cell>
          <cell r="CA136" t="str">
            <v>-</v>
          </cell>
          <cell r="CB136" t="str">
            <v>-</v>
          </cell>
          <cell r="CC136" t="str">
            <v>Jueves</v>
          </cell>
          <cell r="CD136" t="str">
            <v>1271</v>
          </cell>
          <cell r="CE136" t="str">
            <v>1</v>
          </cell>
          <cell r="CF136" t="str">
            <v>Verde</v>
          </cell>
          <cell r="CG136" t="str">
            <v>4o Sábado</v>
          </cell>
          <cell r="CH136" t="str">
            <v>Abr y May</v>
          </cell>
          <cell r="CI136" t="str">
            <v>Oct y Nov</v>
          </cell>
          <cell r="CJ136" t="str">
            <v>-</v>
          </cell>
          <cell r="CK136">
            <v>92</v>
          </cell>
          <cell r="CL136" t="str">
            <v>101 - MAGNA</v>
          </cell>
          <cell r="CM136" t="str">
            <v>05094</v>
          </cell>
          <cell r="CP136" t="str">
            <v>-</v>
          </cell>
        </row>
        <row r="137">
          <cell r="A137" t="str">
            <v>05095</v>
          </cell>
          <cell r="B137" t="str">
            <v>SCV1272</v>
          </cell>
          <cell r="C137" t="str">
            <v>Nuevo León</v>
          </cell>
          <cell r="D137" t="str">
            <v>No aplica</v>
          </cell>
          <cell r="E137" t="str">
            <v>Chevy</v>
          </cell>
          <cell r="F137" t="str">
            <v>Automóvil</v>
          </cell>
          <cell r="G137" t="str">
            <v>Chevrolet</v>
          </cell>
          <cell r="H137" t="str">
            <v>Chevy C2 C/AA 5 Puertas</v>
          </cell>
          <cell r="I137" t="str">
            <v>3G1SF61X66S104072</v>
          </cell>
          <cell r="J137" t="str">
            <v>6S104072</v>
          </cell>
          <cell r="K137" t="str">
            <v>Magna</v>
          </cell>
          <cell r="L137">
            <v>4</v>
          </cell>
          <cell r="M137">
            <v>46</v>
          </cell>
          <cell r="N137">
            <v>2006</v>
          </cell>
          <cell r="O137" t="str">
            <v>Monterrey</v>
          </cell>
          <cell r="P137" t="str">
            <v>Nuevo León</v>
          </cell>
          <cell r="Q137" t="str">
            <v>Noreste</v>
          </cell>
          <cell r="R137" t="str">
            <v>Baja</v>
          </cell>
          <cell r="S137" t="str">
            <v>Devolución Valmex</v>
          </cell>
          <cell r="T137" t="str">
            <v>GNP</v>
          </cell>
          <cell r="U137" t="str">
            <v>Grupo Nacional Provincial, S.A.B.</v>
          </cell>
          <cell r="V137" t="str">
            <v>Asesor de Servicio</v>
          </cell>
          <cell r="W137" t="str">
            <v>-</v>
          </cell>
          <cell r="X137" t="str">
            <v>-</v>
          </cell>
          <cell r="Y137" t="str">
            <v>Asignado</v>
          </cell>
          <cell r="Z137" t="str">
            <v>-</v>
          </cell>
          <cell r="AA137" t="str">
            <v>-</v>
          </cell>
          <cell r="AB137" t="str">
            <v>-</v>
          </cell>
          <cell r="AC137" t="str">
            <v>-</v>
          </cell>
          <cell r="AD137" t="str">
            <v>-</v>
          </cell>
          <cell r="AE137" t="str">
            <v>-</v>
          </cell>
          <cell r="AF137" t="str">
            <v>-</v>
          </cell>
          <cell r="AG137" t="str">
            <v>-</v>
          </cell>
          <cell r="AH137" t="str">
            <v>-</v>
          </cell>
          <cell r="AI137" t="str">
            <v>C6705</v>
          </cell>
          <cell r="AJ137" t="str">
            <v>Ramirez Granados Arturo</v>
          </cell>
          <cell r="AK137" t="str">
            <v>-</v>
          </cell>
          <cell r="AL137" t="str">
            <v>-</v>
          </cell>
          <cell r="AM137" t="str">
            <v>-</v>
          </cell>
          <cell r="AN137">
            <v>0</v>
          </cell>
          <cell r="AO137" t="str">
            <v>-</v>
          </cell>
          <cell r="AQ137" t="str">
            <v>-</v>
          </cell>
          <cell r="AR137" t="str">
            <v>-</v>
          </cell>
          <cell r="AS137" t="str">
            <v>-</v>
          </cell>
          <cell r="AT137" t="str">
            <v>-</v>
          </cell>
          <cell r="AU137" t="str">
            <v>-</v>
          </cell>
          <cell r="AV137" t="str">
            <v>-</v>
          </cell>
          <cell r="AW137" t="str">
            <v>-</v>
          </cell>
          <cell r="AX137" t="str">
            <v>-</v>
          </cell>
          <cell r="AY137" t="str">
            <v>No</v>
          </cell>
          <cell r="AZ137" t="str">
            <v>-</v>
          </cell>
          <cell r="BA137" t="str">
            <v>-</v>
          </cell>
          <cell r="BB137" t="str">
            <v>-</v>
          </cell>
          <cell r="BC137" t="str">
            <v>-</v>
          </cell>
          <cell r="BD137" t="str">
            <v>-</v>
          </cell>
          <cell r="BE137" t="str">
            <v>-</v>
          </cell>
          <cell r="BF137" t="str">
            <v>-</v>
          </cell>
          <cell r="BG137" t="str">
            <v>-</v>
          </cell>
          <cell r="BH137" t="str">
            <v>-</v>
          </cell>
          <cell r="BI137" t="str">
            <v>-</v>
          </cell>
          <cell r="BJ137" t="str">
            <v>Arrendado</v>
          </cell>
          <cell r="BK137">
            <v>2008</v>
          </cell>
          <cell r="BL137" t="str">
            <v>ANGAR AZCAPOTZALCO S.A. DE C.V.</v>
          </cell>
          <cell r="BO137">
            <v>80384.789999999994</v>
          </cell>
          <cell r="BP137" t="str">
            <v>-</v>
          </cell>
          <cell r="BQ137" t="str">
            <v>-</v>
          </cell>
          <cell r="BR137" t="str">
            <v>-</v>
          </cell>
          <cell r="BS137" t="str">
            <v>-</v>
          </cell>
          <cell r="BT137" t="str">
            <v>-</v>
          </cell>
          <cell r="BU137" t="str">
            <v>-</v>
          </cell>
          <cell r="BV137" t="str">
            <v>-</v>
          </cell>
          <cell r="BW137" t="str">
            <v>-</v>
          </cell>
          <cell r="BX137" t="str">
            <v>-</v>
          </cell>
          <cell r="BY137" t="str">
            <v>-</v>
          </cell>
          <cell r="BZ137" t="str">
            <v>-</v>
          </cell>
          <cell r="CA137" t="str">
            <v>-</v>
          </cell>
          <cell r="CB137" t="str">
            <v>-</v>
          </cell>
          <cell r="CC137" t="str">
            <v>Jueves</v>
          </cell>
          <cell r="CD137" t="str">
            <v>1272</v>
          </cell>
          <cell r="CE137" t="str">
            <v>2</v>
          </cell>
          <cell r="CF137" t="str">
            <v>Verde</v>
          </cell>
          <cell r="CG137" t="str">
            <v>4o Sábado</v>
          </cell>
          <cell r="CH137" t="str">
            <v>Abr y May</v>
          </cell>
          <cell r="CI137" t="str">
            <v>Oct y Nov</v>
          </cell>
          <cell r="CJ137" t="str">
            <v>-</v>
          </cell>
          <cell r="CK137">
            <v>92</v>
          </cell>
          <cell r="CL137" t="str">
            <v>101 - MAGNA</v>
          </cell>
          <cell r="CM137" t="str">
            <v>05095</v>
          </cell>
          <cell r="CP137" t="str">
            <v>-</v>
          </cell>
        </row>
        <row r="138">
          <cell r="A138" t="str">
            <v>05096</v>
          </cell>
          <cell r="B138" t="str">
            <v>SCV1273</v>
          </cell>
          <cell r="C138" t="str">
            <v>Nuevo León</v>
          </cell>
          <cell r="D138" t="str">
            <v>No aplica</v>
          </cell>
          <cell r="E138" t="str">
            <v>Chevy</v>
          </cell>
          <cell r="F138" t="str">
            <v>Automóvil</v>
          </cell>
          <cell r="G138" t="str">
            <v>Chevrolet</v>
          </cell>
          <cell r="H138" t="str">
            <v>Chevy C2 C/AA 5 Puertas</v>
          </cell>
          <cell r="I138" t="str">
            <v>3G1SF61X16S102049</v>
          </cell>
          <cell r="J138" t="str">
            <v>6S102049</v>
          </cell>
          <cell r="K138" t="str">
            <v>Magna</v>
          </cell>
          <cell r="L138">
            <v>4</v>
          </cell>
          <cell r="M138">
            <v>46</v>
          </cell>
          <cell r="N138">
            <v>2006</v>
          </cell>
          <cell r="O138" t="str">
            <v>Monterrey</v>
          </cell>
          <cell r="P138" t="str">
            <v>Nuevo León</v>
          </cell>
          <cell r="Q138" t="str">
            <v>Noreste</v>
          </cell>
          <cell r="R138" t="str">
            <v>Baja</v>
          </cell>
          <cell r="S138" t="str">
            <v>Devolución Valmex</v>
          </cell>
          <cell r="T138" t="str">
            <v>GNP</v>
          </cell>
          <cell r="U138" t="str">
            <v>Grupo Nacional Provincial, S.A.B.</v>
          </cell>
          <cell r="V138" t="str">
            <v>Asesor de Servicio</v>
          </cell>
          <cell r="W138" t="str">
            <v>-</v>
          </cell>
          <cell r="X138" t="str">
            <v>-</v>
          </cell>
          <cell r="Y138" t="str">
            <v>Asignado</v>
          </cell>
          <cell r="Z138" t="str">
            <v>-</v>
          </cell>
          <cell r="AA138" t="str">
            <v>-</v>
          </cell>
          <cell r="AB138" t="str">
            <v>-</v>
          </cell>
          <cell r="AC138" t="str">
            <v>-</v>
          </cell>
          <cell r="AD138" t="str">
            <v>-</v>
          </cell>
          <cell r="AE138" t="str">
            <v>-</v>
          </cell>
          <cell r="AF138" t="str">
            <v>-</v>
          </cell>
          <cell r="AG138" t="str">
            <v>-</v>
          </cell>
          <cell r="AH138" t="str">
            <v>-</v>
          </cell>
          <cell r="AI138" t="str">
            <v>C6705</v>
          </cell>
          <cell r="AJ138" t="str">
            <v>Ramirez Granados Arturo</v>
          </cell>
          <cell r="AK138" t="str">
            <v>-</v>
          </cell>
          <cell r="AL138" t="str">
            <v>-</v>
          </cell>
          <cell r="AM138" t="str">
            <v>-</v>
          </cell>
          <cell r="AN138">
            <v>0</v>
          </cell>
          <cell r="AO138" t="str">
            <v>-</v>
          </cell>
          <cell r="AQ138" t="str">
            <v>-</v>
          </cell>
          <cell r="AR138" t="str">
            <v>-</v>
          </cell>
          <cell r="AS138" t="str">
            <v>-</v>
          </cell>
          <cell r="AT138" t="str">
            <v>-</v>
          </cell>
          <cell r="AU138" t="str">
            <v>-</v>
          </cell>
          <cell r="AV138" t="str">
            <v>-</v>
          </cell>
          <cell r="AW138" t="str">
            <v>-</v>
          </cell>
          <cell r="AX138" t="str">
            <v>-</v>
          </cell>
          <cell r="AY138" t="str">
            <v>No</v>
          </cell>
          <cell r="AZ138" t="str">
            <v>-</v>
          </cell>
          <cell r="BA138" t="str">
            <v>-</v>
          </cell>
          <cell r="BB138" t="str">
            <v>-</v>
          </cell>
          <cell r="BC138" t="str">
            <v>-</v>
          </cell>
          <cell r="BD138" t="str">
            <v>-</v>
          </cell>
          <cell r="BE138" t="str">
            <v>-</v>
          </cell>
          <cell r="BF138" t="str">
            <v>-</v>
          </cell>
          <cell r="BG138" t="str">
            <v>-</v>
          </cell>
          <cell r="BH138" t="str">
            <v>-</v>
          </cell>
          <cell r="BI138" t="str">
            <v>-</v>
          </cell>
          <cell r="BJ138" t="str">
            <v>Arrendado</v>
          </cell>
          <cell r="BK138">
            <v>1985</v>
          </cell>
          <cell r="BL138" t="str">
            <v>ANGAR AZCAPOTZALCO S.A. DE C.V.</v>
          </cell>
          <cell r="BO138">
            <v>80384.789999999994</v>
          </cell>
          <cell r="BP138" t="str">
            <v>-</v>
          </cell>
          <cell r="BQ138" t="str">
            <v>-</v>
          </cell>
          <cell r="BR138" t="str">
            <v>-</v>
          </cell>
          <cell r="BS138" t="str">
            <v>-</v>
          </cell>
          <cell r="BT138" t="str">
            <v>-</v>
          </cell>
          <cell r="BU138" t="str">
            <v>-</v>
          </cell>
          <cell r="BV138" t="str">
            <v>-</v>
          </cell>
          <cell r="BW138" t="str">
            <v>-</v>
          </cell>
          <cell r="BX138" t="str">
            <v>-</v>
          </cell>
          <cell r="BY138" t="str">
            <v>-</v>
          </cell>
          <cell r="BZ138" t="str">
            <v>-</v>
          </cell>
          <cell r="CA138" t="str">
            <v>-</v>
          </cell>
          <cell r="CB138" t="str">
            <v>-</v>
          </cell>
          <cell r="CC138" t="str">
            <v>Miércoles</v>
          </cell>
          <cell r="CD138" t="str">
            <v>1273</v>
          </cell>
          <cell r="CE138" t="str">
            <v>3</v>
          </cell>
          <cell r="CF138" t="str">
            <v>Rojo</v>
          </cell>
          <cell r="CG138" t="str">
            <v>3er Sábado</v>
          </cell>
          <cell r="CH138" t="str">
            <v>Mzo y Abr</v>
          </cell>
          <cell r="CI138" t="str">
            <v>Sep y Oct</v>
          </cell>
          <cell r="CJ138" t="str">
            <v>-</v>
          </cell>
          <cell r="CK138">
            <v>92</v>
          </cell>
          <cell r="CL138" t="str">
            <v>101 - MAGNA</v>
          </cell>
          <cell r="CM138" t="str">
            <v>05096</v>
          </cell>
          <cell r="CP138" t="str">
            <v>-</v>
          </cell>
        </row>
        <row r="139">
          <cell r="A139" t="str">
            <v>05097</v>
          </cell>
          <cell r="B139" t="str">
            <v>SCV1274</v>
          </cell>
          <cell r="C139" t="str">
            <v>Nuevo León</v>
          </cell>
          <cell r="D139" t="str">
            <v>No aplica</v>
          </cell>
          <cell r="E139" t="str">
            <v>Chevy</v>
          </cell>
          <cell r="F139" t="str">
            <v>Automóvil</v>
          </cell>
          <cell r="G139" t="str">
            <v>Chevrolet</v>
          </cell>
          <cell r="H139" t="str">
            <v>Chevy C2 C/AA 5 Puertas</v>
          </cell>
          <cell r="I139" t="str">
            <v>3G1SF61X96S101795</v>
          </cell>
          <cell r="J139" t="str">
            <v>6S101795</v>
          </cell>
          <cell r="K139" t="str">
            <v>Magna</v>
          </cell>
          <cell r="L139">
            <v>4</v>
          </cell>
          <cell r="M139">
            <v>46</v>
          </cell>
          <cell r="N139">
            <v>2006</v>
          </cell>
          <cell r="O139" t="str">
            <v>Monterrey</v>
          </cell>
          <cell r="P139" t="str">
            <v>Nuevo León</v>
          </cell>
          <cell r="Q139" t="str">
            <v>Noreste</v>
          </cell>
          <cell r="R139" t="str">
            <v>Baja</v>
          </cell>
          <cell r="S139" t="str">
            <v>Devolución Valmex</v>
          </cell>
          <cell r="T139" t="str">
            <v>GNP</v>
          </cell>
          <cell r="U139" t="str">
            <v>Grupo Nacional Provincial, S.A.B.</v>
          </cell>
          <cell r="V139" t="str">
            <v>Asesor de Servicio</v>
          </cell>
          <cell r="W139" t="str">
            <v>-</v>
          </cell>
          <cell r="X139" t="str">
            <v>-</v>
          </cell>
          <cell r="Y139" t="str">
            <v>Asignado</v>
          </cell>
          <cell r="Z139" t="str">
            <v>-</v>
          </cell>
          <cell r="AA139" t="str">
            <v>-</v>
          </cell>
          <cell r="AB139" t="str">
            <v>-</v>
          </cell>
          <cell r="AC139" t="str">
            <v>-</v>
          </cell>
          <cell r="AD139" t="str">
            <v>-</v>
          </cell>
          <cell r="AE139" t="str">
            <v>-</v>
          </cell>
          <cell r="AF139" t="str">
            <v>-</v>
          </cell>
          <cell r="AG139" t="str">
            <v>-</v>
          </cell>
          <cell r="AH139" t="str">
            <v>-</v>
          </cell>
          <cell r="AI139" t="str">
            <v>C6705</v>
          </cell>
          <cell r="AJ139" t="str">
            <v>Ramirez Granados Arturo</v>
          </cell>
          <cell r="AK139" t="str">
            <v>-</v>
          </cell>
          <cell r="AL139" t="str">
            <v>-</v>
          </cell>
          <cell r="AM139" t="str">
            <v>-</v>
          </cell>
          <cell r="AN139">
            <v>0</v>
          </cell>
          <cell r="AO139" t="str">
            <v>-</v>
          </cell>
          <cell r="AQ139" t="str">
            <v>-</v>
          </cell>
          <cell r="AR139" t="str">
            <v>-</v>
          </cell>
          <cell r="AS139" t="str">
            <v>-</v>
          </cell>
          <cell r="AT139" t="str">
            <v>-</v>
          </cell>
          <cell r="AU139" t="str">
            <v>-</v>
          </cell>
          <cell r="AV139" t="str">
            <v>-</v>
          </cell>
          <cell r="AW139" t="str">
            <v>-</v>
          </cell>
          <cell r="AX139" t="str">
            <v>-</v>
          </cell>
          <cell r="AY139" t="str">
            <v>No</v>
          </cell>
          <cell r="AZ139" t="str">
            <v>-</v>
          </cell>
          <cell r="BA139" t="str">
            <v>-</v>
          </cell>
          <cell r="BB139" t="str">
            <v>-</v>
          </cell>
          <cell r="BC139" t="str">
            <v>-</v>
          </cell>
          <cell r="BD139" t="str">
            <v>-</v>
          </cell>
          <cell r="BE139" t="str">
            <v>-</v>
          </cell>
          <cell r="BF139" t="str">
            <v>-</v>
          </cell>
          <cell r="BG139" t="str">
            <v>-</v>
          </cell>
          <cell r="BH139" t="str">
            <v>-</v>
          </cell>
          <cell r="BI139" t="str">
            <v>-</v>
          </cell>
          <cell r="BJ139" t="str">
            <v>Arrendado</v>
          </cell>
          <cell r="BK139">
            <v>2016</v>
          </cell>
          <cell r="BL139" t="str">
            <v>ANGAR AZCAPOTZALCO S.A. DE C.V.</v>
          </cell>
          <cell r="BO139">
            <v>80384.789999999994</v>
          </cell>
          <cell r="BP139" t="str">
            <v>-</v>
          </cell>
          <cell r="BQ139" t="str">
            <v>-</v>
          </cell>
          <cell r="BR139" t="str">
            <v>-</v>
          </cell>
          <cell r="BS139" t="str">
            <v>-</v>
          </cell>
          <cell r="BT139" t="str">
            <v>-</v>
          </cell>
          <cell r="BU139" t="str">
            <v>-</v>
          </cell>
          <cell r="BV139" t="str">
            <v>-</v>
          </cell>
          <cell r="BW139" t="str">
            <v>-</v>
          </cell>
          <cell r="BX139" t="str">
            <v>-</v>
          </cell>
          <cell r="BY139" t="str">
            <v>-</v>
          </cell>
          <cell r="BZ139" t="str">
            <v>-</v>
          </cell>
          <cell r="CA139" t="str">
            <v>-</v>
          </cell>
          <cell r="CB139" t="str">
            <v>-</v>
          </cell>
          <cell r="CC139" t="str">
            <v>Miércoles</v>
          </cell>
          <cell r="CD139" t="str">
            <v>1274</v>
          </cell>
          <cell r="CE139" t="str">
            <v>4</v>
          </cell>
          <cell r="CF139" t="str">
            <v>Rojo</v>
          </cell>
          <cell r="CG139" t="str">
            <v>3er Sábado</v>
          </cell>
          <cell r="CH139" t="str">
            <v>Mzo y Abr</v>
          </cell>
          <cell r="CI139" t="str">
            <v>Sep y Oct</v>
          </cell>
          <cell r="CJ139" t="str">
            <v>-</v>
          </cell>
          <cell r="CK139">
            <v>92</v>
          </cell>
          <cell r="CL139" t="str">
            <v>101 - MAGNA</v>
          </cell>
          <cell r="CM139" t="str">
            <v>05097</v>
          </cell>
          <cell r="CP139" t="str">
            <v>-</v>
          </cell>
        </row>
        <row r="140">
          <cell r="A140" t="str">
            <v>05098</v>
          </cell>
          <cell r="B140" t="str">
            <v>SCV1275</v>
          </cell>
          <cell r="C140" t="str">
            <v>Nuevo León</v>
          </cell>
          <cell r="D140" t="str">
            <v>No aplica</v>
          </cell>
          <cell r="E140" t="str">
            <v>Chevy</v>
          </cell>
          <cell r="F140" t="str">
            <v>Automóvil</v>
          </cell>
          <cell r="G140" t="str">
            <v>Chevrolet</v>
          </cell>
          <cell r="H140" t="str">
            <v>Chevy C2 C/AA 5 Puertas</v>
          </cell>
          <cell r="I140" t="str">
            <v>3G1SF61X56S100143</v>
          </cell>
          <cell r="J140" t="str">
            <v>6S100143</v>
          </cell>
          <cell r="K140" t="str">
            <v>Magna</v>
          </cell>
          <cell r="L140">
            <v>4</v>
          </cell>
          <cell r="M140">
            <v>46</v>
          </cell>
          <cell r="N140">
            <v>2006</v>
          </cell>
          <cell r="O140" t="str">
            <v>Monterrey</v>
          </cell>
          <cell r="P140" t="str">
            <v>Nuevo León</v>
          </cell>
          <cell r="Q140" t="str">
            <v>Noreste</v>
          </cell>
          <cell r="R140" t="str">
            <v>Baja</v>
          </cell>
          <cell r="S140" t="str">
            <v>Devolución Valmex</v>
          </cell>
          <cell r="T140" t="str">
            <v>GNP</v>
          </cell>
          <cell r="U140" t="str">
            <v>Grupo Nacional Provincial, S.A.B.</v>
          </cell>
          <cell r="V140" t="str">
            <v>Asesor de Servicio</v>
          </cell>
          <cell r="W140" t="str">
            <v>-</v>
          </cell>
          <cell r="X140" t="str">
            <v>-</v>
          </cell>
          <cell r="Y140" t="str">
            <v>Asignado</v>
          </cell>
          <cell r="Z140" t="str">
            <v>-</v>
          </cell>
          <cell r="AA140" t="str">
            <v>-</v>
          </cell>
          <cell r="AB140" t="str">
            <v>-</v>
          </cell>
          <cell r="AC140" t="str">
            <v>-</v>
          </cell>
          <cell r="AD140" t="str">
            <v>-</v>
          </cell>
          <cell r="AE140" t="str">
            <v>-</v>
          </cell>
          <cell r="AF140" t="str">
            <v>-</v>
          </cell>
          <cell r="AG140" t="str">
            <v>-</v>
          </cell>
          <cell r="AH140" t="str">
            <v>-</v>
          </cell>
          <cell r="AI140" t="str">
            <v>C6705</v>
          </cell>
          <cell r="AJ140" t="str">
            <v>Ramirez Granados Arturo</v>
          </cell>
          <cell r="AK140" t="str">
            <v>-</v>
          </cell>
          <cell r="AL140" t="str">
            <v>-</v>
          </cell>
          <cell r="AM140" t="str">
            <v>-</v>
          </cell>
          <cell r="AN140">
            <v>0</v>
          </cell>
          <cell r="AO140" t="str">
            <v>-</v>
          </cell>
          <cell r="AQ140" t="str">
            <v>-</v>
          </cell>
          <cell r="AR140" t="str">
            <v>-</v>
          </cell>
          <cell r="AS140" t="str">
            <v>-</v>
          </cell>
          <cell r="AT140" t="str">
            <v>-</v>
          </cell>
          <cell r="AU140" t="str">
            <v>-</v>
          </cell>
          <cell r="AV140" t="str">
            <v>-</v>
          </cell>
          <cell r="AW140" t="str">
            <v>-</v>
          </cell>
          <cell r="AX140" t="str">
            <v>-</v>
          </cell>
          <cell r="AY140" t="str">
            <v>No</v>
          </cell>
          <cell r="AZ140" t="str">
            <v>-</v>
          </cell>
          <cell r="BA140" t="str">
            <v>-</v>
          </cell>
          <cell r="BB140" t="str">
            <v>-</v>
          </cell>
          <cell r="BC140" t="str">
            <v>-</v>
          </cell>
          <cell r="BD140" t="str">
            <v>-</v>
          </cell>
          <cell r="BE140" t="str">
            <v>-</v>
          </cell>
          <cell r="BF140" t="str">
            <v>-</v>
          </cell>
          <cell r="BG140" t="str">
            <v>-</v>
          </cell>
          <cell r="BH140" t="str">
            <v>-</v>
          </cell>
          <cell r="BI140" t="str">
            <v>-</v>
          </cell>
          <cell r="BJ140" t="str">
            <v>Arrendado</v>
          </cell>
          <cell r="BK140">
            <v>2027</v>
          </cell>
          <cell r="BL140" t="str">
            <v>ANGAR AZCAPOTZALCO S.A. DE C.V.</v>
          </cell>
          <cell r="BO140">
            <v>80384.789999999994</v>
          </cell>
          <cell r="BP140" t="str">
            <v>-</v>
          </cell>
          <cell r="BQ140" t="str">
            <v>-</v>
          </cell>
          <cell r="BR140" t="str">
            <v>-</v>
          </cell>
          <cell r="BS140" t="str">
            <v>-</v>
          </cell>
          <cell r="BT140" t="str">
            <v>-</v>
          </cell>
          <cell r="BU140" t="str">
            <v>-</v>
          </cell>
          <cell r="BV140" t="str">
            <v>-</v>
          </cell>
          <cell r="BW140" t="str">
            <v>-</v>
          </cell>
          <cell r="BX140" t="str">
            <v>-</v>
          </cell>
          <cell r="BY140" t="str">
            <v>-</v>
          </cell>
          <cell r="BZ140" t="str">
            <v>-</v>
          </cell>
          <cell r="CA140" t="str">
            <v>-</v>
          </cell>
          <cell r="CB140" t="str">
            <v>-</v>
          </cell>
          <cell r="CC140" t="str">
            <v>Lunes</v>
          </cell>
          <cell r="CD140" t="str">
            <v>1275</v>
          </cell>
          <cell r="CE140" t="str">
            <v>5</v>
          </cell>
          <cell r="CF140" t="str">
            <v>Amarillo</v>
          </cell>
          <cell r="CG140" t="str">
            <v>1er Sábado</v>
          </cell>
          <cell r="CH140" t="str">
            <v>Ene y Feb</v>
          </cell>
          <cell r="CI140" t="str">
            <v>Jul y Ago</v>
          </cell>
          <cell r="CJ140" t="str">
            <v>-</v>
          </cell>
          <cell r="CK140">
            <v>92</v>
          </cell>
          <cell r="CL140" t="str">
            <v>101 - MAGNA</v>
          </cell>
          <cell r="CM140" t="str">
            <v>05098</v>
          </cell>
          <cell r="CP140" t="str">
            <v>-</v>
          </cell>
        </row>
        <row r="141">
          <cell r="A141" t="str">
            <v>05099</v>
          </cell>
          <cell r="B141" t="str">
            <v>SCV1276</v>
          </cell>
          <cell r="C141" t="str">
            <v>Nuevo León</v>
          </cell>
          <cell r="D141" t="str">
            <v>No aplica</v>
          </cell>
          <cell r="E141" t="str">
            <v>Chevy</v>
          </cell>
          <cell r="F141" t="str">
            <v>Automóvil</v>
          </cell>
          <cell r="G141" t="str">
            <v>Chevrolet</v>
          </cell>
          <cell r="H141" t="str">
            <v>Chevy C2 C/AA 5 Puertas</v>
          </cell>
          <cell r="I141" t="str">
            <v>3G1SF61XX6S103779</v>
          </cell>
          <cell r="J141" t="str">
            <v>6S103779</v>
          </cell>
          <cell r="K141" t="str">
            <v>Magna</v>
          </cell>
          <cell r="L141">
            <v>4</v>
          </cell>
          <cell r="M141">
            <v>46</v>
          </cell>
          <cell r="N141">
            <v>2006</v>
          </cell>
          <cell r="O141" t="str">
            <v>Monterrey</v>
          </cell>
          <cell r="P141" t="str">
            <v>Nuevo León</v>
          </cell>
          <cell r="Q141" t="str">
            <v>Noreste</v>
          </cell>
          <cell r="R141" t="str">
            <v>Baja</v>
          </cell>
          <cell r="S141" t="str">
            <v>Devolución Valmex</v>
          </cell>
          <cell r="T141" t="str">
            <v>GNP</v>
          </cell>
          <cell r="U141" t="str">
            <v>Grupo Nacional Provincial, S.A.B.</v>
          </cell>
          <cell r="V141" t="str">
            <v>Asesor de Servicio</v>
          </cell>
          <cell r="W141" t="str">
            <v>-</v>
          </cell>
          <cell r="X141" t="str">
            <v>-</v>
          </cell>
          <cell r="Y141" t="str">
            <v>Asignado</v>
          </cell>
          <cell r="Z141" t="str">
            <v>-</v>
          </cell>
          <cell r="AA141" t="str">
            <v>-</v>
          </cell>
          <cell r="AB141" t="str">
            <v>-</v>
          </cell>
          <cell r="AC141" t="str">
            <v>-</v>
          </cell>
          <cell r="AD141" t="str">
            <v>-</v>
          </cell>
          <cell r="AE141" t="str">
            <v>-</v>
          </cell>
          <cell r="AF141" t="str">
            <v>-</v>
          </cell>
          <cell r="AG141" t="str">
            <v>-</v>
          </cell>
          <cell r="AH141" t="str">
            <v>-</v>
          </cell>
          <cell r="AI141" t="str">
            <v>C6705</v>
          </cell>
          <cell r="AJ141" t="str">
            <v>Ramirez Granados Arturo</v>
          </cell>
          <cell r="AK141" t="str">
            <v>-</v>
          </cell>
          <cell r="AL141" t="str">
            <v>-</v>
          </cell>
          <cell r="AM141" t="str">
            <v>-</v>
          </cell>
          <cell r="AN141">
            <v>0</v>
          </cell>
          <cell r="AO141" t="str">
            <v>-</v>
          </cell>
          <cell r="AQ141" t="str">
            <v>-</v>
          </cell>
          <cell r="AR141" t="str">
            <v>-</v>
          </cell>
          <cell r="AS141" t="str">
            <v>-</v>
          </cell>
          <cell r="AT141" t="str">
            <v>-</v>
          </cell>
          <cell r="AU141" t="str">
            <v>-</v>
          </cell>
          <cell r="AV141" t="str">
            <v>-</v>
          </cell>
          <cell r="AW141" t="str">
            <v>-</v>
          </cell>
          <cell r="AX141" t="str">
            <v>-</v>
          </cell>
          <cell r="AY141" t="str">
            <v>No</v>
          </cell>
          <cell r="AZ141" t="str">
            <v>-</v>
          </cell>
          <cell r="BA141" t="str">
            <v>-</v>
          </cell>
          <cell r="BB141" t="str">
            <v>-</v>
          </cell>
          <cell r="BC141" t="str">
            <v>-</v>
          </cell>
          <cell r="BD141" t="str">
            <v>-</v>
          </cell>
          <cell r="BE141" t="str">
            <v>-</v>
          </cell>
          <cell r="BF141" t="str">
            <v>-</v>
          </cell>
          <cell r="BG141" t="str">
            <v>-</v>
          </cell>
          <cell r="BH141" t="str">
            <v>-</v>
          </cell>
          <cell r="BI141" t="str">
            <v>-</v>
          </cell>
          <cell r="BJ141" t="str">
            <v>Arrendado</v>
          </cell>
          <cell r="BK141">
            <v>2022</v>
          </cell>
          <cell r="BL141" t="str">
            <v>ANGAR AZCAPOTZALCO S.A. DE C.V.</v>
          </cell>
          <cell r="BO141">
            <v>80384.789999999994</v>
          </cell>
          <cell r="BP141" t="str">
            <v>-</v>
          </cell>
          <cell r="BQ141" t="str">
            <v>-</v>
          </cell>
          <cell r="BR141" t="str">
            <v>-</v>
          </cell>
          <cell r="BS141" t="str">
            <v>-</v>
          </cell>
          <cell r="BT141" t="str">
            <v>-</v>
          </cell>
          <cell r="BU141" t="str">
            <v>-</v>
          </cell>
          <cell r="BV141" t="str">
            <v>-</v>
          </cell>
          <cell r="BW141" t="str">
            <v>-</v>
          </cell>
          <cell r="BX141" t="str">
            <v>-</v>
          </cell>
          <cell r="BY141" t="str">
            <v>-</v>
          </cell>
          <cell r="BZ141" t="str">
            <v>-</v>
          </cell>
          <cell r="CA141" t="str">
            <v>-</v>
          </cell>
          <cell r="CB141" t="str">
            <v>-</v>
          </cell>
          <cell r="CC141" t="str">
            <v>Lunes</v>
          </cell>
          <cell r="CD141" t="str">
            <v>1276</v>
          </cell>
          <cell r="CE141" t="str">
            <v>6</v>
          </cell>
          <cell r="CF141" t="str">
            <v>Amarillo</v>
          </cell>
          <cell r="CG141" t="str">
            <v>1er Sábado</v>
          </cell>
          <cell r="CH141" t="str">
            <v>Ene y Feb</v>
          </cell>
          <cell r="CI141" t="str">
            <v>Jul y Ago</v>
          </cell>
          <cell r="CJ141" t="str">
            <v>-</v>
          </cell>
          <cell r="CK141">
            <v>92</v>
          </cell>
          <cell r="CL141" t="str">
            <v>101 - MAGNA</v>
          </cell>
          <cell r="CM141" t="str">
            <v>05099</v>
          </cell>
          <cell r="CP141" t="str">
            <v>-</v>
          </cell>
        </row>
        <row r="142">
          <cell r="A142" t="str">
            <v>05100</v>
          </cell>
          <cell r="B142" t="str">
            <v>SCV1277</v>
          </cell>
          <cell r="C142" t="str">
            <v>Nuevo León</v>
          </cell>
          <cell r="D142" t="str">
            <v>No aplica</v>
          </cell>
          <cell r="E142" t="str">
            <v>Chevy</v>
          </cell>
          <cell r="F142" t="str">
            <v>Automóvil</v>
          </cell>
          <cell r="G142" t="str">
            <v>Chevrolet</v>
          </cell>
          <cell r="H142" t="str">
            <v>Chevy C2 C/AA 5 Puertas</v>
          </cell>
          <cell r="I142" t="str">
            <v>3G1SF61X96S100694</v>
          </cell>
          <cell r="J142" t="str">
            <v>6S100694</v>
          </cell>
          <cell r="K142" t="str">
            <v>Magna</v>
          </cell>
          <cell r="L142">
            <v>4</v>
          </cell>
          <cell r="M142">
            <v>46</v>
          </cell>
          <cell r="N142">
            <v>2006</v>
          </cell>
          <cell r="O142" t="str">
            <v>Monterrey</v>
          </cell>
          <cell r="P142" t="str">
            <v>Nuevo León</v>
          </cell>
          <cell r="Q142" t="str">
            <v>Noreste</v>
          </cell>
          <cell r="R142" t="str">
            <v>Baja</v>
          </cell>
          <cell r="S142" t="str">
            <v>Devolución Valmex</v>
          </cell>
          <cell r="T142" t="str">
            <v>GNP</v>
          </cell>
          <cell r="U142" t="str">
            <v>Grupo Nacional Provincial, S.A.B.</v>
          </cell>
          <cell r="V142" t="str">
            <v>Asesor de Servicio</v>
          </cell>
          <cell r="W142" t="str">
            <v>-</v>
          </cell>
          <cell r="X142" t="str">
            <v>-</v>
          </cell>
          <cell r="Y142" t="str">
            <v>Asignado</v>
          </cell>
          <cell r="Z142" t="str">
            <v>-</v>
          </cell>
          <cell r="AA142" t="str">
            <v>-</v>
          </cell>
          <cell r="AB142" t="str">
            <v>-</v>
          </cell>
          <cell r="AC142" t="str">
            <v>-</v>
          </cell>
          <cell r="AD142" t="str">
            <v>-</v>
          </cell>
          <cell r="AE142" t="str">
            <v>-</v>
          </cell>
          <cell r="AF142" t="str">
            <v>-</v>
          </cell>
          <cell r="AG142" t="str">
            <v>-</v>
          </cell>
          <cell r="AH142" t="str">
            <v>-</v>
          </cell>
          <cell r="AI142" t="str">
            <v>C6705</v>
          </cell>
          <cell r="AJ142" t="str">
            <v>Ramirez Granados Arturo</v>
          </cell>
          <cell r="AK142" t="str">
            <v>-</v>
          </cell>
          <cell r="AL142" t="str">
            <v>-</v>
          </cell>
          <cell r="AM142" t="str">
            <v>-</v>
          </cell>
          <cell r="AN142">
            <v>0</v>
          </cell>
          <cell r="AO142" t="str">
            <v>-</v>
          </cell>
          <cell r="AQ142" t="str">
            <v>-</v>
          </cell>
          <cell r="AR142" t="str">
            <v>-</v>
          </cell>
          <cell r="AS142" t="str">
            <v>-</v>
          </cell>
          <cell r="AT142" t="str">
            <v>-</v>
          </cell>
          <cell r="AU142" t="str">
            <v>-</v>
          </cell>
          <cell r="AV142" t="str">
            <v>-</v>
          </cell>
          <cell r="AW142" t="str">
            <v>-</v>
          </cell>
          <cell r="AX142" t="str">
            <v>-</v>
          </cell>
          <cell r="AY142" t="str">
            <v>No</v>
          </cell>
          <cell r="AZ142" t="str">
            <v>-</v>
          </cell>
          <cell r="BA142" t="str">
            <v>-</v>
          </cell>
          <cell r="BB142" t="str">
            <v>-</v>
          </cell>
          <cell r="BC142" t="str">
            <v>-</v>
          </cell>
          <cell r="BD142" t="str">
            <v>-</v>
          </cell>
          <cell r="BE142" t="str">
            <v>-</v>
          </cell>
          <cell r="BF142" t="str">
            <v>-</v>
          </cell>
          <cell r="BG142" t="str">
            <v>-</v>
          </cell>
          <cell r="BH142" t="str">
            <v>-</v>
          </cell>
          <cell r="BI142" t="str">
            <v>-</v>
          </cell>
          <cell r="BJ142" t="str">
            <v>Arrendado</v>
          </cell>
          <cell r="BK142">
            <v>2014</v>
          </cell>
          <cell r="BL142" t="str">
            <v>ANGAR AZCAPOTZALCO S.A. DE C.V.</v>
          </cell>
          <cell r="BO142">
            <v>80384.789999999994</v>
          </cell>
          <cell r="BP142" t="str">
            <v>-</v>
          </cell>
          <cell r="BQ142" t="str">
            <v>-</v>
          </cell>
          <cell r="BR142" t="str">
            <v>-</v>
          </cell>
          <cell r="BS142" t="str">
            <v>-</v>
          </cell>
          <cell r="BT142" t="str">
            <v>-</v>
          </cell>
          <cell r="BU142" t="str">
            <v>-</v>
          </cell>
          <cell r="BV142" t="str">
            <v>-</v>
          </cell>
          <cell r="BW142" t="str">
            <v>-</v>
          </cell>
          <cell r="BX142" t="str">
            <v>-</v>
          </cell>
          <cell r="BY142" t="str">
            <v>-</v>
          </cell>
          <cell r="BZ142" t="str">
            <v>-</v>
          </cell>
          <cell r="CA142" t="str">
            <v>-</v>
          </cell>
          <cell r="CB142" t="str">
            <v>-</v>
          </cell>
          <cell r="CC142" t="str">
            <v>Martes</v>
          </cell>
          <cell r="CD142" t="str">
            <v>1277</v>
          </cell>
          <cell r="CE142" t="str">
            <v>7</v>
          </cell>
          <cell r="CF142" t="str">
            <v>Rosa</v>
          </cell>
          <cell r="CG142" t="str">
            <v>2o Sábado</v>
          </cell>
          <cell r="CH142" t="str">
            <v>Feb y Mzo</v>
          </cell>
          <cell r="CI142" t="str">
            <v>Ago y Sep</v>
          </cell>
          <cell r="CJ142" t="str">
            <v>-</v>
          </cell>
          <cell r="CK142">
            <v>92</v>
          </cell>
          <cell r="CL142" t="str">
            <v>101 - MAGNA</v>
          </cell>
          <cell r="CM142" t="str">
            <v>05100</v>
          </cell>
          <cell r="CP142" t="str">
            <v>-</v>
          </cell>
        </row>
        <row r="143">
          <cell r="A143" t="str">
            <v>05101</v>
          </cell>
          <cell r="B143" t="str">
            <v>SCV1266</v>
          </cell>
          <cell r="C143" t="str">
            <v>Nuevo León</v>
          </cell>
          <cell r="D143" t="str">
            <v>No aplica</v>
          </cell>
          <cell r="E143" t="str">
            <v>Chevy</v>
          </cell>
          <cell r="F143" t="str">
            <v>Automóvil</v>
          </cell>
          <cell r="G143" t="str">
            <v>Chevrolet</v>
          </cell>
          <cell r="H143" t="str">
            <v>Chevy C2 C/AA 5 Puertas</v>
          </cell>
          <cell r="I143" t="str">
            <v>3G1SF61X66S104069</v>
          </cell>
          <cell r="J143" t="str">
            <v>6S104069</v>
          </cell>
          <cell r="K143" t="str">
            <v>Magna</v>
          </cell>
          <cell r="L143">
            <v>4</v>
          </cell>
          <cell r="M143">
            <v>46</v>
          </cell>
          <cell r="N143">
            <v>2006</v>
          </cell>
          <cell r="O143" t="str">
            <v>Monterrey</v>
          </cell>
          <cell r="P143" t="str">
            <v>Nuevo León</v>
          </cell>
          <cell r="Q143" t="str">
            <v>Noreste</v>
          </cell>
          <cell r="R143" t="str">
            <v>Baja</v>
          </cell>
          <cell r="S143" t="str">
            <v>Devolución Valmex</v>
          </cell>
          <cell r="T143" t="str">
            <v>GNP</v>
          </cell>
          <cell r="U143" t="str">
            <v>Grupo Nacional Provincial, S.A.B.</v>
          </cell>
          <cell r="V143" t="str">
            <v>Asesor de Servicio</v>
          </cell>
          <cell r="W143" t="str">
            <v>-</v>
          </cell>
          <cell r="X143" t="str">
            <v>-</v>
          </cell>
          <cell r="Y143" t="str">
            <v>Asignado</v>
          </cell>
          <cell r="Z143" t="str">
            <v>-</v>
          </cell>
          <cell r="AA143" t="str">
            <v>-</v>
          </cell>
          <cell r="AB143" t="str">
            <v>-</v>
          </cell>
          <cell r="AC143" t="str">
            <v>-</v>
          </cell>
          <cell r="AD143" t="str">
            <v>-</v>
          </cell>
          <cell r="AE143" t="str">
            <v>-</v>
          </cell>
          <cell r="AF143" t="str">
            <v>-</v>
          </cell>
          <cell r="AG143" t="str">
            <v>-</v>
          </cell>
          <cell r="AH143" t="str">
            <v>-</v>
          </cell>
          <cell r="AI143" t="str">
            <v>C6705</v>
          </cell>
          <cell r="AJ143" t="str">
            <v>Ramirez Granados Arturo</v>
          </cell>
          <cell r="AK143" t="str">
            <v>-</v>
          </cell>
          <cell r="AL143" t="str">
            <v>-</v>
          </cell>
          <cell r="AM143" t="str">
            <v>-</v>
          </cell>
          <cell r="AN143">
            <v>0</v>
          </cell>
          <cell r="AO143" t="str">
            <v>-</v>
          </cell>
          <cell r="AQ143" t="str">
            <v>-</v>
          </cell>
          <cell r="AR143" t="str">
            <v>-</v>
          </cell>
          <cell r="AS143" t="str">
            <v>-</v>
          </cell>
          <cell r="AT143" t="str">
            <v>-</v>
          </cell>
          <cell r="AU143" t="str">
            <v>-</v>
          </cell>
          <cell r="AV143" t="str">
            <v>-</v>
          </cell>
          <cell r="AW143" t="str">
            <v>-</v>
          </cell>
          <cell r="AX143" t="str">
            <v>-</v>
          </cell>
          <cell r="AY143" t="str">
            <v>No</v>
          </cell>
          <cell r="AZ143" t="str">
            <v>-</v>
          </cell>
          <cell r="BA143" t="str">
            <v>-</v>
          </cell>
          <cell r="BB143" t="str">
            <v>-</v>
          </cell>
          <cell r="BC143" t="str">
            <v>-</v>
          </cell>
          <cell r="BD143" t="str">
            <v>-</v>
          </cell>
          <cell r="BE143" t="str">
            <v>-</v>
          </cell>
          <cell r="BF143" t="str">
            <v>-</v>
          </cell>
          <cell r="BG143" t="str">
            <v>-</v>
          </cell>
          <cell r="BH143" t="str">
            <v>-</v>
          </cell>
          <cell r="BI143" t="str">
            <v>-</v>
          </cell>
          <cell r="BJ143" t="str">
            <v>Arrendado</v>
          </cell>
          <cell r="BK143">
            <v>2029</v>
          </cell>
          <cell r="BL143" t="str">
            <v>ANGAR AZCAPOTZALCO S.A. DE C.V.</v>
          </cell>
          <cell r="BO143">
            <v>80384.789999999994</v>
          </cell>
          <cell r="BP143" t="str">
            <v>-</v>
          </cell>
          <cell r="BQ143" t="str">
            <v>-</v>
          </cell>
          <cell r="BR143" t="str">
            <v>-</v>
          </cell>
          <cell r="BS143" t="str">
            <v>-</v>
          </cell>
          <cell r="BT143" t="str">
            <v>-</v>
          </cell>
          <cell r="BU143" t="str">
            <v>-</v>
          </cell>
          <cell r="BV143" t="str">
            <v>-</v>
          </cell>
          <cell r="BW143" t="str">
            <v>-</v>
          </cell>
          <cell r="BX143" t="str">
            <v>-</v>
          </cell>
          <cell r="BY143" t="str">
            <v>-</v>
          </cell>
          <cell r="BZ143" t="str">
            <v>-</v>
          </cell>
          <cell r="CA143" t="str">
            <v>-</v>
          </cell>
          <cell r="CB143" t="str">
            <v>-</v>
          </cell>
          <cell r="CC143" t="str">
            <v>Lunes</v>
          </cell>
          <cell r="CD143" t="str">
            <v>1266</v>
          </cell>
          <cell r="CE143" t="str">
            <v>6</v>
          </cell>
          <cell r="CF143" t="str">
            <v>Amarillo</v>
          </cell>
          <cell r="CG143" t="str">
            <v>1er Sábado</v>
          </cell>
          <cell r="CH143" t="str">
            <v>Ene y Feb</v>
          </cell>
          <cell r="CI143" t="str">
            <v>Jul y Ago</v>
          </cell>
          <cell r="CJ143" t="str">
            <v>-</v>
          </cell>
          <cell r="CK143">
            <v>92</v>
          </cell>
          <cell r="CL143" t="str">
            <v>101 - MAGNA</v>
          </cell>
          <cell r="CM143" t="str">
            <v>05101</v>
          </cell>
          <cell r="CP143" t="str">
            <v>-</v>
          </cell>
        </row>
        <row r="144">
          <cell r="A144" t="str">
            <v>05102</v>
          </cell>
          <cell r="B144" t="str">
            <v>SCV1278</v>
          </cell>
          <cell r="C144" t="str">
            <v>Nuevo León</v>
          </cell>
          <cell r="D144" t="str">
            <v>No aplica</v>
          </cell>
          <cell r="E144" t="str">
            <v>Chevy</v>
          </cell>
          <cell r="F144" t="str">
            <v>Automóvil</v>
          </cell>
          <cell r="G144" t="str">
            <v>Chevrolet</v>
          </cell>
          <cell r="H144" t="str">
            <v>Chevy C2 C/AA 5 Puertas</v>
          </cell>
          <cell r="I144" t="str">
            <v>3G1SF61X36S102697</v>
          </cell>
          <cell r="J144" t="str">
            <v>6S102697</v>
          </cell>
          <cell r="K144" t="str">
            <v>Magna</v>
          </cell>
          <cell r="L144">
            <v>4</v>
          </cell>
          <cell r="M144">
            <v>46</v>
          </cell>
          <cell r="N144">
            <v>2006</v>
          </cell>
          <cell r="O144" t="str">
            <v>Monterrey</v>
          </cell>
          <cell r="P144" t="str">
            <v>Nuevo León</v>
          </cell>
          <cell r="Q144" t="str">
            <v>Noreste</v>
          </cell>
          <cell r="R144" t="str">
            <v>Baja</v>
          </cell>
          <cell r="S144" t="str">
            <v>Devolución Valmex</v>
          </cell>
          <cell r="T144" t="str">
            <v>GNP</v>
          </cell>
          <cell r="U144" t="str">
            <v>Grupo Nacional Provincial, S.A.B.</v>
          </cell>
          <cell r="V144" t="str">
            <v>Asesor de Servicio</v>
          </cell>
          <cell r="W144" t="str">
            <v>-</v>
          </cell>
          <cell r="X144" t="str">
            <v>-</v>
          </cell>
          <cell r="Y144" t="str">
            <v>Asignado</v>
          </cell>
          <cell r="Z144" t="str">
            <v>-</v>
          </cell>
          <cell r="AA144" t="str">
            <v>-</v>
          </cell>
          <cell r="AB144" t="str">
            <v>-</v>
          </cell>
          <cell r="AC144" t="str">
            <v>-</v>
          </cell>
          <cell r="AD144" t="str">
            <v>-</v>
          </cell>
          <cell r="AE144" t="str">
            <v>-</v>
          </cell>
          <cell r="AF144" t="str">
            <v>-</v>
          </cell>
          <cell r="AG144" t="str">
            <v>-</v>
          </cell>
          <cell r="AH144" t="str">
            <v>-</v>
          </cell>
          <cell r="AI144" t="str">
            <v>C6705</v>
          </cell>
          <cell r="AJ144" t="str">
            <v>Ramirez Granados Arturo</v>
          </cell>
          <cell r="AK144" t="str">
            <v>-</v>
          </cell>
          <cell r="AL144" t="str">
            <v>-</v>
          </cell>
          <cell r="AM144" t="str">
            <v>-</v>
          </cell>
          <cell r="AN144">
            <v>0</v>
          </cell>
          <cell r="AO144" t="str">
            <v>-</v>
          </cell>
          <cell r="AQ144" t="str">
            <v>-</v>
          </cell>
          <cell r="AR144" t="str">
            <v>-</v>
          </cell>
          <cell r="AS144" t="str">
            <v>-</v>
          </cell>
          <cell r="AT144" t="str">
            <v>-</v>
          </cell>
          <cell r="AU144" t="str">
            <v>-</v>
          </cell>
          <cell r="AV144" t="str">
            <v>-</v>
          </cell>
          <cell r="AW144" t="str">
            <v>-</v>
          </cell>
          <cell r="AX144" t="str">
            <v>-</v>
          </cell>
          <cell r="AY144" t="str">
            <v>No</v>
          </cell>
          <cell r="AZ144" t="str">
            <v>-</v>
          </cell>
          <cell r="BA144" t="str">
            <v>-</v>
          </cell>
          <cell r="BB144" t="str">
            <v>-</v>
          </cell>
          <cell r="BC144" t="str">
            <v>-</v>
          </cell>
          <cell r="BD144" t="str">
            <v>-</v>
          </cell>
          <cell r="BE144" t="str">
            <v>-</v>
          </cell>
          <cell r="BF144" t="str">
            <v>-</v>
          </cell>
          <cell r="BG144" t="str">
            <v>-</v>
          </cell>
          <cell r="BH144" t="str">
            <v>-</v>
          </cell>
          <cell r="BI144" t="str">
            <v>-</v>
          </cell>
          <cell r="BJ144" t="str">
            <v>Arrendado</v>
          </cell>
          <cell r="BK144">
            <v>1996</v>
          </cell>
          <cell r="BL144" t="str">
            <v>ANGAR AZCAPOTZALCO S.A. DE C.V.</v>
          </cell>
          <cell r="BO144">
            <v>80384.789999999994</v>
          </cell>
          <cell r="BP144" t="str">
            <v>-</v>
          </cell>
          <cell r="BQ144" t="str">
            <v>-</v>
          </cell>
          <cell r="BR144" t="str">
            <v>-</v>
          </cell>
          <cell r="BS144" t="str">
            <v>-</v>
          </cell>
          <cell r="BT144" t="str">
            <v>-</v>
          </cell>
          <cell r="BU144" t="str">
            <v>-</v>
          </cell>
          <cell r="BV144" t="str">
            <v>-</v>
          </cell>
          <cell r="BW144" t="str">
            <v>-</v>
          </cell>
          <cell r="BX144" t="str">
            <v>-</v>
          </cell>
          <cell r="BY144" t="str">
            <v>-</v>
          </cell>
          <cell r="BZ144" t="str">
            <v>-</v>
          </cell>
          <cell r="CA144" t="str">
            <v>-</v>
          </cell>
          <cell r="CB144" t="str">
            <v>-</v>
          </cell>
          <cell r="CC144" t="str">
            <v>Martes</v>
          </cell>
          <cell r="CD144" t="str">
            <v>1278</v>
          </cell>
          <cell r="CE144" t="str">
            <v>8</v>
          </cell>
          <cell r="CF144" t="str">
            <v>Rosa</v>
          </cell>
          <cell r="CG144" t="str">
            <v>2o Sábado</v>
          </cell>
          <cell r="CH144" t="str">
            <v>Feb y Mzo</v>
          </cell>
          <cell r="CI144" t="str">
            <v>Ago y Sep</v>
          </cell>
          <cell r="CJ144" t="str">
            <v>-</v>
          </cell>
          <cell r="CK144">
            <v>92</v>
          </cell>
          <cell r="CL144" t="str">
            <v>101 - MAGNA</v>
          </cell>
          <cell r="CM144" t="str">
            <v>05102</v>
          </cell>
          <cell r="CP144" t="str">
            <v>-</v>
          </cell>
        </row>
        <row r="145">
          <cell r="A145" t="str">
            <v>05103</v>
          </cell>
          <cell r="B145" t="str">
            <v>SCV1279</v>
          </cell>
          <cell r="C145" t="str">
            <v>Nuevo León</v>
          </cell>
          <cell r="D145" t="str">
            <v>No aplica</v>
          </cell>
          <cell r="E145" t="str">
            <v>Chevy</v>
          </cell>
          <cell r="F145" t="str">
            <v>Automóvil</v>
          </cell>
          <cell r="G145" t="str">
            <v>Chevrolet</v>
          </cell>
          <cell r="H145" t="str">
            <v>Chevy C2 C/AA 5 Puertas</v>
          </cell>
          <cell r="I145" t="str">
            <v>3G1SF61X86S104672</v>
          </cell>
          <cell r="J145" t="str">
            <v>6S104672</v>
          </cell>
          <cell r="K145" t="str">
            <v>Magna</v>
          </cell>
          <cell r="L145">
            <v>4</v>
          </cell>
          <cell r="M145">
            <v>46</v>
          </cell>
          <cell r="N145">
            <v>2006</v>
          </cell>
          <cell r="O145" t="str">
            <v>Monterrey</v>
          </cell>
          <cell r="P145" t="str">
            <v>Nuevo León</v>
          </cell>
          <cell r="Q145" t="str">
            <v>Noreste</v>
          </cell>
          <cell r="R145" t="str">
            <v>Baja</v>
          </cell>
          <cell r="S145" t="str">
            <v>Devolución Valmex</v>
          </cell>
          <cell r="T145" t="str">
            <v>GNP</v>
          </cell>
          <cell r="U145" t="str">
            <v>Grupo Nacional Provincial, S.A.B.</v>
          </cell>
          <cell r="V145" t="str">
            <v>Asesor de Servicio</v>
          </cell>
          <cell r="W145" t="str">
            <v>-</v>
          </cell>
          <cell r="X145" t="str">
            <v>-</v>
          </cell>
          <cell r="Y145" t="str">
            <v>Asignado</v>
          </cell>
          <cell r="Z145" t="str">
            <v>-</v>
          </cell>
          <cell r="AA145" t="str">
            <v>-</v>
          </cell>
          <cell r="AB145" t="str">
            <v>-</v>
          </cell>
          <cell r="AC145" t="str">
            <v>-</v>
          </cell>
          <cell r="AD145" t="str">
            <v>-</v>
          </cell>
          <cell r="AE145" t="str">
            <v>-</v>
          </cell>
          <cell r="AF145" t="str">
            <v>-</v>
          </cell>
          <cell r="AG145" t="str">
            <v>-</v>
          </cell>
          <cell r="AH145" t="str">
            <v>-</v>
          </cell>
          <cell r="AI145" t="str">
            <v>C6705</v>
          </cell>
          <cell r="AJ145" t="str">
            <v>Ramirez Granados Arturo</v>
          </cell>
          <cell r="AK145" t="str">
            <v>-</v>
          </cell>
          <cell r="AL145" t="str">
            <v>-</v>
          </cell>
          <cell r="AM145" t="str">
            <v>-</v>
          </cell>
          <cell r="AN145">
            <v>0</v>
          </cell>
          <cell r="AO145" t="str">
            <v>-</v>
          </cell>
          <cell r="AQ145" t="str">
            <v>-</v>
          </cell>
          <cell r="AR145" t="str">
            <v>-</v>
          </cell>
          <cell r="AS145" t="str">
            <v>-</v>
          </cell>
          <cell r="AT145" t="str">
            <v>-</v>
          </cell>
          <cell r="AU145" t="str">
            <v>-</v>
          </cell>
          <cell r="AV145" t="str">
            <v>-</v>
          </cell>
          <cell r="AW145" t="str">
            <v>-</v>
          </cell>
          <cell r="AX145" t="str">
            <v>-</v>
          </cell>
          <cell r="AY145" t="str">
            <v>No</v>
          </cell>
          <cell r="AZ145" t="str">
            <v>-</v>
          </cell>
          <cell r="BA145" t="str">
            <v>-</v>
          </cell>
          <cell r="BB145" t="str">
            <v>-</v>
          </cell>
          <cell r="BC145" t="str">
            <v>-</v>
          </cell>
          <cell r="BD145" t="str">
            <v>-</v>
          </cell>
          <cell r="BE145" t="str">
            <v>-</v>
          </cell>
          <cell r="BF145" t="str">
            <v>-</v>
          </cell>
          <cell r="BG145" t="str">
            <v>-</v>
          </cell>
          <cell r="BH145" t="str">
            <v>-</v>
          </cell>
          <cell r="BI145" t="str">
            <v>-</v>
          </cell>
          <cell r="BJ145" t="str">
            <v>Arrendado</v>
          </cell>
          <cell r="BK145">
            <v>2013</v>
          </cell>
          <cell r="BL145" t="str">
            <v>ANGAR AZCAPOTZALCO S.A. DE C.V.</v>
          </cell>
          <cell r="BO145">
            <v>80384.789999999994</v>
          </cell>
          <cell r="BP145" t="str">
            <v>-</v>
          </cell>
          <cell r="BQ145" t="str">
            <v>-</v>
          </cell>
          <cell r="BR145" t="str">
            <v>-</v>
          </cell>
          <cell r="BS145" t="str">
            <v>-</v>
          </cell>
          <cell r="BT145" t="str">
            <v>-</v>
          </cell>
          <cell r="BU145" t="str">
            <v>-</v>
          </cell>
          <cell r="BV145" t="str">
            <v>-</v>
          </cell>
          <cell r="BW145" t="str">
            <v>-</v>
          </cell>
          <cell r="BX145" t="str">
            <v>-</v>
          </cell>
          <cell r="BY145" t="str">
            <v>-</v>
          </cell>
          <cell r="BZ145" t="str">
            <v>-</v>
          </cell>
          <cell r="CA145" t="str">
            <v>-</v>
          </cell>
          <cell r="CB145" t="str">
            <v>-</v>
          </cell>
          <cell r="CC145" t="str">
            <v>Viernes</v>
          </cell>
          <cell r="CD145" t="str">
            <v>1279</v>
          </cell>
          <cell r="CE145" t="str">
            <v>9</v>
          </cell>
          <cell r="CF145" t="str">
            <v>Azul</v>
          </cell>
          <cell r="CG145" t="str">
            <v>5o Sábado</v>
          </cell>
          <cell r="CH145" t="str">
            <v>May y Jun</v>
          </cell>
          <cell r="CI145" t="str">
            <v>Nov y Dic</v>
          </cell>
          <cell r="CJ145" t="str">
            <v>-</v>
          </cell>
          <cell r="CK145">
            <v>92</v>
          </cell>
          <cell r="CL145" t="str">
            <v>101 - MAGNA</v>
          </cell>
          <cell r="CM145" t="str">
            <v>05103</v>
          </cell>
          <cell r="CP145" t="str">
            <v>-</v>
          </cell>
        </row>
        <row r="146">
          <cell r="A146" t="str">
            <v>05104</v>
          </cell>
          <cell r="B146" t="str">
            <v>SCV1280</v>
          </cell>
          <cell r="C146" t="str">
            <v>Nuevo León</v>
          </cell>
          <cell r="D146" t="str">
            <v>No aplica</v>
          </cell>
          <cell r="E146" t="str">
            <v>Chevy</v>
          </cell>
          <cell r="F146" t="str">
            <v>Automóvil</v>
          </cell>
          <cell r="G146" t="str">
            <v>Chevrolet</v>
          </cell>
          <cell r="H146" t="str">
            <v>Chevy C2 C/AA 5 Puertas</v>
          </cell>
          <cell r="I146" t="str">
            <v>3G1SF61X96S103773</v>
          </cell>
          <cell r="J146" t="str">
            <v>6S103773</v>
          </cell>
          <cell r="K146" t="str">
            <v>Magna</v>
          </cell>
          <cell r="L146">
            <v>4</v>
          </cell>
          <cell r="M146">
            <v>46</v>
          </cell>
          <cell r="N146">
            <v>2006</v>
          </cell>
          <cell r="O146" t="str">
            <v>Monterrey</v>
          </cell>
          <cell r="P146" t="str">
            <v>Nuevo León</v>
          </cell>
          <cell r="Q146" t="str">
            <v>Noreste</v>
          </cell>
          <cell r="R146" t="str">
            <v>Baja</v>
          </cell>
          <cell r="S146" t="str">
            <v>Devolución Valmex</v>
          </cell>
          <cell r="T146" t="str">
            <v>GNP</v>
          </cell>
          <cell r="U146" t="str">
            <v>Grupo Nacional Provincial, S.A.B.</v>
          </cell>
          <cell r="V146" t="str">
            <v>Asesor de Servicio</v>
          </cell>
          <cell r="W146" t="str">
            <v>-</v>
          </cell>
          <cell r="X146" t="str">
            <v>-</v>
          </cell>
          <cell r="Y146" t="str">
            <v>Asignado</v>
          </cell>
          <cell r="Z146" t="str">
            <v>-</v>
          </cell>
          <cell r="AA146" t="str">
            <v>-</v>
          </cell>
          <cell r="AB146" t="str">
            <v>-</v>
          </cell>
          <cell r="AC146" t="str">
            <v>-</v>
          </cell>
          <cell r="AD146" t="str">
            <v>-</v>
          </cell>
          <cell r="AE146" t="str">
            <v>-</v>
          </cell>
          <cell r="AF146" t="str">
            <v>-</v>
          </cell>
          <cell r="AG146" t="str">
            <v>-</v>
          </cell>
          <cell r="AH146" t="str">
            <v>-</v>
          </cell>
          <cell r="AI146" t="str">
            <v>C6705</v>
          </cell>
          <cell r="AJ146" t="str">
            <v>Ramirez Granados Arturo</v>
          </cell>
          <cell r="AK146" t="str">
            <v>-</v>
          </cell>
          <cell r="AL146" t="str">
            <v>-</v>
          </cell>
          <cell r="AM146" t="str">
            <v>-</v>
          </cell>
          <cell r="AN146">
            <v>0</v>
          </cell>
          <cell r="AO146" t="str">
            <v>-</v>
          </cell>
          <cell r="AQ146" t="str">
            <v>-</v>
          </cell>
          <cell r="AR146" t="str">
            <v>-</v>
          </cell>
          <cell r="AS146" t="str">
            <v>-</v>
          </cell>
          <cell r="AT146" t="str">
            <v>-</v>
          </cell>
          <cell r="AU146" t="str">
            <v>-</v>
          </cell>
          <cell r="AV146" t="str">
            <v>-</v>
          </cell>
          <cell r="AW146" t="str">
            <v>-</v>
          </cell>
          <cell r="AX146" t="str">
            <v>-</v>
          </cell>
          <cell r="AY146" t="str">
            <v>No</v>
          </cell>
          <cell r="AZ146" t="str">
            <v>-</v>
          </cell>
          <cell r="BA146" t="str">
            <v>-</v>
          </cell>
          <cell r="BB146" t="str">
            <v>-</v>
          </cell>
          <cell r="BC146" t="str">
            <v>-</v>
          </cell>
          <cell r="BD146" t="str">
            <v>-</v>
          </cell>
          <cell r="BE146" t="str">
            <v>-</v>
          </cell>
          <cell r="BF146" t="str">
            <v>-</v>
          </cell>
          <cell r="BG146" t="str">
            <v>-</v>
          </cell>
          <cell r="BH146" t="str">
            <v>-</v>
          </cell>
          <cell r="BI146" t="str">
            <v>-</v>
          </cell>
          <cell r="BJ146" t="str">
            <v>Arrendado</v>
          </cell>
          <cell r="BK146">
            <v>2020</v>
          </cell>
          <cell r="BL146" t="str">
            <v>ANGAR AZCAPOTZALCO S.A. DE C.V.</v>
          </cell>
          <cell r="BO146">
            <v>80384.789999999994</v>
          </cell>
          <cell r="BP146" t="str">
            <v>-</v>
          </cell>
          <cell r="BQ146" t="str">
            <v>-</v>
          </cell>
          <cell r="BR146" t="str">
            <v>-</v>
          </cell>
          <cell r="BS146" t="str">
            <v>-</v>
          </cell>
          <cell r="BT146" t="str">
            <v>-</v>
          </cell>
          <cell r="BU146" t="str">
            <v>-</v>
          </cell>
          <cell r="BV146" t="str">
            <v>-</v>
          </cell>
          <cell r="BW146" t="str">
            <v>-</v>
          </cell>
          <cell r="BX146" t="str">
            <v>-</v>
          </cell>
          <cell r="BY146" t="str">
            <v>-</v>
          </cell>
          <cell r="BZ146" t="str">
            <v>-</v>
          </cell>
          <cell r="CA146" t="str">
            <v>-</v>
          </cell>
          <cell r="CB146" t="str">
            <v>-</v>
          </cell>
          <cell r="CC146" t="str">
            <v>Viernes</v>
          </cell>
          <cell r="CD146" t="str">
            <v>1280</v>
          </cell>
          <cell r="CE146" t="str">
            <v>0</v>
          </cell>
          <cell r="CF146" t="str">
            <v>Azul</v>
          </cell>
          <cell r="CG146" t="str">
            <v>5o Sábado</v>
          </cell>
          <cell r="CH146" t="str">
            <v>May y Jun</v>
          </cell>
          <cell r="CI146" t="str">
            <v>Nov y Dic</v>
          </cell>
          <cell r="CJ146" t="str">
            <v>-</v>
          </cell>
          <cell r="CK146">
            <v>92</v>
          </cell>
          <cell r="CL146" t="str">
            <v>101 - MAGNA</v>
          </cell>
          <cell r="CM146" t="str">
            <v>05104</v>
          </cell>
          <cell r="CP146" t="str">
            <v>-</v>
          </cell>
        </row>
        <row r="147">
          <cell r="A147" t="str">
            <v>05105</v>
          </cell>
          <cell r="B147" t="str">
            <v>436WXH</v>
          </cell>
          <cell r="C147" t="str">
            <v>Distrito Federal</v>
          </cell>
          <cell r="D147" t="str">
            <v>No aplica</v>
          </cell>
          <cell r="E147" t="str">
            <v>Chevy</v>
          </cell>
          <cell r="F147" t="str">
            <v>Automóvil</v>
          </cell>
          <cell r="G147" t="str">
            <v>Chevrolet</v>
          </cell>
          <cell r="H147" t="str">
            <v>Chevy 5 Puertas C/AA Paquete M</v>
          </cell>
          <cell r="I147" t="str">
            <v>3G1SF61X16S104061</v>
          </cell>
          <cell r="J147" t="str">
            <v>6S104061</v>
          </cell>
          <cell r="K147" t="str">
            <v>Magna</v>
          </cell>
          <cell r="L147">
            <v>4</v>
          </cell>
          <cell r="M147">
            <v>46</v>
          </cell>
          <cell r="N147">
            <v>2006</v>
          </cell>
          <cell r="O147" t="str">
            <v>Ciudad de México</v>
          </cell>
          <cell r="P147" t="str">
            <v>Ciudad de México</v>
          </cell>
          <cell r="Q147" t="str">
            <v>Zona Metropolitana</v>
          </cell>
          <cell r="R147" t="str">
            <v>Baja</v>
          </cell>
          <cell r="S147" t="str">
            <v>Devolución Valmex</v>
          </cell>
          <cell r="T147" t="str">
            <v>GNP</v>
          </cell>
          <cell r="U147" t="str">
            <v>Grupo Nacional Provincial, S.A.B.</v>
          </cell>
          <cell r="V147" t="str">
            <v>Asesor de Servicio</v>
          </cell>
          <cell r="W147" t="str">
            <v>-</v>
          </cell>
          <cell r="X147" t="str">
            <v>-</v>
          </cell>
          <cell r="Y147" t="str">
            <v>Asignado</v>
          </cell>
          <cell r="Z147" t="str">
            <v>-</v>
          </cell>
          <cell r="AA147" t="str">
            <v>-</v>
          </cell>
          <cell r="AB147" t="str">
            <v>-</v>
          </cell>
          <cell r="AC147" t="str">
            <v>-</v>
          </cell>
          <cell r="AD147" t="str">
            <v>-</v>
          </cell>
          <cell r="AE147" t="str">
            <v>-</v>
          </cell>
          <cell r="AF147" t="str">
            <v>-</v>
          </cell>
          <cell r="AG147" t="str">
            <v>-</v>
          </cell>
          <cell r="AH147" t="str">
            <v>-</v>
          </cell>
          <cell r="AI147" t="str">
            <v>C6705</v>
          </cell>
          <cell r="AJ147" t="str">
            <v>Ramirez Granados Arturo</v>
          </cell>
          <cell r="AK147" t="str">
            <v>-</v>
          </cell>
          <cell r="AL147" t="str">
            <v>-</v>
          </cell>
          <cell r="AM147" t="str">
            <v>-</v>
          </cell>
          <cell r="AN147">
            <v>0</v>
          </cell>
          <cell r="AO147" t="str">
            <v>-</v>
          </cell>
          <cell r="AQ147" t="str">
            <v>-</v>
          </cell>
          <cell r="AR147" t="str">
            <v>-</v>
          </cell>
          <cell r="AS147" t="str">
            <v>-</v>
          </cell>
          <cell r="AT147" t="str">
            <v>-</v>
          </cell>
          <cell r="AU147" t="str">
            <v>-</v>
          </cell>
          <cell r="AV147" t="str">
            <v>-</v>
          </cell>
          <cell r="AW147" t="str">
            <v>-</v>
          </cell>
          <cell r="AX147" t="str">
            <v>-</v>
          </cell>
          <cell r="AY147" t="str">
            <v>No</v>
          </cell>
          <cell r="AZ147" t="str">
            <v>-</v>
          </cell>
          <cell r="BA147" t="str">
            <v>-</v>
          </cell>
          <cell r="BB147" t="str">
            <v>-</v>
          </cell>
          <cell r="BC147" t="str">
            <v>-</v>
          </cell>
          <cell r="BD147" t="str">
            <v>-</v>
          </cell>
          <cell r="BE147" t="str">
            <v>-</v>
          </cell>
          <cell r="BF147" t="str">
            <v>-</v>
          </cell>
          <cell r="BG147" t="str">
            <v>-</v>
          </cell>
          <cell r="BH147" t="str">
            <v>-</v>
          </cell>
          <cell r="BI147" t="str">
            <v>-</v>
          </cell>
          <cell r="BJ147" t="str">
            <v>Arrendado</v>
          </cell>
          <cell r="BK147">
            <v>1987</v>
          </cell>
          <cell r="BL147" t="str">
            <v>ANGAR AZCAPOTZALCO S.A. DE C.V.</v>
          </cell>
          <cell r="BO147">
            <v>80384.789999999994</v>
          </cell>
          <cell r="BP147" t="str">
            <v>-</v>
          </cell>
          <cell r="BQ147" t="str">
            <v>-</v>
          </cell>
          <cell r="BR147" t="str">
            <v>-</v>
          </cell>
          <cell r="BS147" t="str">
            <v>-</v>
          </cell>
          <cell r="BT147" t="str">
            <v>-</v>
          </cell>
          <cell r="BU147" t="str">
            <v>-</v>
          </cell>
          <cell r="BV147" t="str">
            <v>-</v>
          </cell>
          <cell r="BW147" t="str">
            <v>-</v>
          </cell>
          <cell r="BX147" t="str">
            <v>-</v>
          </cell>
          <cell r="BY147" t="str">
            <v>-</v>
          </cell>
          <cell r="BZ147" t="str">
            <v>-</v>
          </cell>
          <cell r="CA147" t="str">
            <v>-</v>
          </cell>
          <cell r="CB147" t="str">
            <v>-</v>
          </cell>
          <cell r="CC147" t="str">
            <v>Lunes</v>
          </cell>
          <cell r="CD147" t="str">
            <v>436</v>
          </cell>
          <cell r="CE147" t="str">
            <v>6</v>
          </cell>
          <cell r="CF147" t="str">
            <v>Amarillo</v>
          </cell>
          <cell r="CG147" t="str">
            <v>1er Sábado</v>
          </cell>
          <cell r="CH147" t="str">
            <v>Ene y Feb</v>
          </cell>
          <cell r="CI147" t="str">
            <v>Jul y Ago</v>
          </cell>
          <cell r="CJ147" t="str">
            <v>-</v>
          </cell>
          <cell r="CK147">
            <v>92</v>
          </cell>
          <cell r="CL147" t="str">
            <v>101 - MAGNA</v>
          </cell>
          <cell r="CM147" t="str">
            <v>05105</v>
          </cell>
          <cell r="CP147" t="str">
            <v>-</v>
          </cell>
        </row>
        <row r="148">
          <cell r="A148" t="str">
            <v>05106</v>
          </cell>
          <cell r="B148" t="str">
            <v>SCV1282</v>
          </cell>
          <cell r="C148" t="str">
            <v>Nuevo León</v>
          </cell>
          <cell r="D148" t="str">
            <v>No aplica</v>
          </cell>
          <cell r="E148" t="str">
            <v>Chevy</v>
          </cell>
          <cell r="F148" t="str">
            <v>Automóvil</v>
          </cell>
          <cell r="G148" t="str">
            <v>Chevrolet</v>
          </cell>
          <cell r="H148" t="str">
            <v>Chevy C2 C/AA 5 Puertas</v>
          </cell>
          <cell r="I148" t="str">
            <v>3G1SF61X26S104358</v>
          </cell>
          <cell r="J148" t="str">
            <v>6S104358</v>
          </cell>
          <cell r="K148" t="str">
            <v>Magna</v>
          </cell>
          <cell r="L148">
            <v>4</v>
          </cell>
          <cell r="M148">
            <v>46</v>
          </cell>
          <cell r="N148">
            <v>2006</v>
          </cell>
          <cell r="O148" t="str">
            <v>Monterrey</v>
          </cell>
          <cell r="P148" t="str">
            <v>Nuevo León</v>
          </cell>
          <cell r="Q148" t="str">
            <v>Noreste</v>
          </cell>
          <cell r="R148" t="str">
            <v>Baja</v>
          </cell>
          <cell r="S148" t="str">
            <v>Devolución Valmex</v>
          </cell>
          <cell r="T148" t="str">
            <v>GNP</v>
          </cell>
          <cell r="U148" t="str">
            <v>Grupo Nacional Provincial, S.A.B.</v>
          </cell>
          <cell r="V148" t="str">
            <v>Asesor de Servicio</v>
          </cell>
          <cell r="W148" t="str">
            <v>-</v>
          </cell>
          <cell r="X148" t="str">
            <v>-</v>
          </cell>
          <cell r="Y148" t="str">
            <v>Asignado</v>
          </cell>
          <cell r="Z148" t="str">
            <v>-</v>
          </cell>
          <cell r="AA148" t="str">
            <v>-</v>
          </cell>
          <cell r="AB148" t="str">
            <v>-</v>
          </cell>
          <cell r="AC148" t="str">
            <v>-</v>
          </cell>
          <cell r="AD148" t="str">
            <v>-</v>
          </cell>
          <cell r="AE148" t="str">
            <v>-</v>
          </cell>
          <cell r="AF148" t="str">
            <v>-</v>
          </cell>
          <cell r="AG148" t="str">
            <v>-</v>
          </cell>
          <cell r="AH148" t="str">
            <v>-</v>
          </cell>
          <cell r="AI148" t="str">
            <v>C6705</v>
          </cell>
          <cell r="AJ148" t="str">
            <v>Ramirez Granados Arturo</v>
          </cell>
          <cell r="AK148" t="str">
            <v>-</v>
          </cell>
          <cell r="AL148" t="str">
            <v>-</v>
          </cell>
          <cell r="AM148" t="str">
            <v>-</v>
          </cell>
          <cell r="AN148">
            <v>0</v>
          </cell>
          <cell r="AO148" t="str">
            <v>-</v>
          </cell>
          <cell r="AQ148" t="str">
            <v>-</v>
          </cell>
          <cell r="AR148" t="str">
            <v>-</v>
          </cell>
          <cell r="AS148" t="str">
            <v>-</v>
          </cell>
          <cell r="AT148" t="str">
            <v>-</v>
          </cell>
          <cell r="AU148" t="str">
            <v>-</v>
          </cell>
          <cell r="AV148" t="str">
            <v>-</v>
          </cell>
          <cell r="AW148" t="str">
            <v>-</v>
          </cell>
          <cell r="AX148" t="str">
            <v>-</v>
          </cell>
          <cell r="AY148" t="str">
            <v>No</v>
          </cell>
          <cell r="AZ148" t="str">
            <v>-</v>
          </cell>
          <cell r="BA148" t="str">
            <v>-</v>
          </cell>
          <cell r="BB148" t="str">
            <v>-</v>
          </cell>
          <cell r="BC148" t="str">
            <v>-</v>
          </cell>
          <cell r="BD148" t="str">
            <v>-</v>
          </cell>
          <cell r="BE148" t="str">
            <v>-</v>
          </cell>
          <cell r="BF148" t="str">
            <v>-</v>
          </cell>
          <cell r="BG148" t="str">
            <v>-</v>
          </cell>
          <cell r="BH148" t="str">
            <v>-</v>
          </cell>
          <cell r="BI148" t="str">
            <v>-</v>
          </cell>
          <cell r="BJ148" t="str">
            <v>Arrendado</v>
          </cell>
          <cell r="BK148">
            <v>1993</v>
          </cell>
          <cell r="BL148" t="str">
            <v>ANGAR AZCAPOTZALCO S.A. DE C.V.</v>
          </cell>
          <cell r="BO148">
            <v>80384.789999999994</v>
          </cell>
          <cell r="BP148" t="str">
            <v>-</v>
          </cell>
          <cell r="BQ148" t="str">
            <v>-</v>
          </cell>
          <cell r="BR148" t="str">
            <v>-</v>
          </cell>
          <cell r="BS148" t="str">
            <v>-</v>
          </cell>
          <cell r="BT148" t="str">
            <v>-</v>
          </cell>
          <cell r="BU148" t="str">
            <v>-</v>
          </cell>
          <cell r="BV148" t="str">
            <v>-</v>
          </cell>
          <cell r="BW148" t="str">
            <v>-</v>
          </cell>
          <cell r="BX148" t="str">
            <v>-</v>
          </cell>
          <cell r="BY148" t="str">
            <v>-</v>
          </cell>
          <cell r="BZ148" t="str">
            <v>-</v>
          </cell>
          <cell r="CA148" t="str">
            <v>-</v>
          </cell>
          <cell r="CB148" t="str">
            <v>-</v>
          </cell>
          <cell r="CC148" t="str">
            <v>Jueves</v>
          </cell>
          <cell r="CD148" t="str">
            <v>1282</v>
          </cell>
          <cell r="CE148" t="str">
            <v>2</v>
          </cell>
          <cell r="CF148" t="str">
            <v>Verde</v>
          </cell>
          <cell r="CG148" t="str">
            <v>4o Sábado</v>
          </cell>
          <cell r="CH148" t="str">
            <v>Abr y May</v>
          </cell>
          <cell r="CI148" t="str">
            <v>Oct y Nov</v>
          </cell>
          <cell r="CJ148" t="str">
            <v>-</v>
          </cell>
          <cell r="CK148">
            <v>92</v>
          </cell>
          <cell r="CL148" t="str">
            <v>101 - MAGNA</v>
          </cell>
          <cell r="CM148" t="str">
            <v>05106</v>
          </cell>
          <cell r="CP148" t="str">
            <v>-</v>
          </cell>
        </row>
        <row r="149">
          <cell r="A149" t="str">
            <v>05107</v>
          </cell>
          <cell r="B149" t="str">
            <v>SCV1283</v>
          </cell>
          <cell r="C149" t="str">
            <v>Nuevo León</v>
          </cell>
          <cell r="D149" t="str">
            <v>No aplica</v>
          </cell>
          <cell r="E149" t="str">
            <v>Chevy</v>
          </cell>
          <cell r="F149" t="str">
            <v>Automóvil</v>
          </cell>
          <cell r="G149" t="str">
            <v>Chevrolet</v>
          </cell>
          <cell r="H149" t="str">
            <v>Chevy C2 C/AA 5 Puertas</v>
          </cell>
          <cell r="I149" t="str">
            <v>3G1SF61X96S102669</v>
          </cell>
          <cell r="J149" t="str">
            <v>6S102669</v>
          </cell>
          <cell r="K149" t="str">
            <v>Magna</v>
          </cell>
          <cell r="L149">
            <v>4</v>
          </cell>
          <cell r="M149">
            <v>46</v>
          </cell>
          <cell r="N149">
            <v>2006</v>
          </cell>
          <cell r="O149" t="str">
            <v>Monterrey</v>
          </cell>
          <cell r="P149" t="str">
            <v>Nuevo León</v>
          </cell>
          <cell r="Q149" t="str">
            <v>Noreste</v>
          </cell>
          <cell r="R149" t="str">
            <v>Baja</v>
          </cell>
          <cell r="S149" t="str">
            <v>Devolución Valmex</v>
          </cell>
          <cell r="T149" t="str">
            <v>GNP</v>
          </cell>
          <cell r="U149" t="str">
            <v>Grupo Nacional Provincial, S.A.B.</v>
          </cell>
          <cell r="V149" t="str">
            <v>Asesor de Servicio</v>
          </cell>
          <cell r="W149" t="str">
            <v>-</v>
          </cell>
          <cell r="X149" t="str">
            <v>-</v>
          </cell>
          <cell r="Y149" t="str">
            <v>Asignado</v>
          </cell>
          <cell r="Z149" t="str">
            <v>-</v>
          </cell>
          <cell r="AA149" t="str">
            <v>-</v>
          </cell>
          <cell r="AB149" t="str">
            <v>-</v>
          </cell>
          <cell r="AC149" t="str">
            <v>-</v>
          </cell>
          <cell r="AD149" t="str">
            <v>-</v>
          </cell>
          <cell r="AE149" t="str">
            <v>-</v>
          </cell>
          <cell r="AF149" t="str">
            <v>-</v>
          </cell>
          <cell r="AG149" t="str">
            <v>-</v>
          </cell>
          <cell r="AH149" t="str">
            <v>-</v>
          </cell>
          <cell r="AI149" t="str">
            <v>C6705</v>
          </cell>
          <cell r="AJ149" t="str">
            <v>Ramirez Granados Arturo</v>
          </cell>
          <cell r="AK149" t="str">
            <v>-</v>
          </cell>
          <cell r="AL149" t="str">
            <v>-</v>
          </cell>
          <cell r="AM149" t="str">
            <v>-</v>
          </cell>
          <cell r="AN149">
            <v>0</v>
          </cell>
          <cell r="AO149" t="str">
            <v>-</v>
          </cell>
          <cell r="AQ149" t="str">
            <v>-</v>
          </cell>
          <cell r="AR149" t="str">
            <v>-</v>
          </cell>
          <cell r="AS149" t="str">
            <v>-</v>
          </cell>
          <cell r="AT149" t="str">
            <v>-</v>
          </cell>
          <cell r="AU149" t="str">
            <v>-</v>
          </cell>
          <cell r="AV149" t="str">
            <v>-</v>
          </cell>
          <cell r="AW149" t="str">
            <v>-</v>
          </cell>
          <cell r="AX149" t="str">
            <v>-</v>
          </cell>
          <cell r="AY149" t="str">
            <v>No</v>
          </cell>
          <cell r="AZ149" t="str">
            <v>-</v>
          </cell>
          <cell r="BA149" t="str">
            <v>-</v>
          </cell>
          <cell r="BB149" t="str">
            <v>-</v>
          </cell>
          <cell r="BC149" t="str">
            <v>-</v>
          </cell>
          <cell r="BD149" t="str">
            <v>-</v>
          </cell>
          <cell r="BE149" t="str">
            <v>-</v>
          </cell>
          <cell r="BF149" t="str">
            <v>-</v>
          </cell>
          <cell r="BG149" t="str">
            <v>-</v>
          </cell>
          <cell r="BH149" t="str">
            <v>-</v>
          </cell>
          <cell r="BI149" t="str">
            <v>-</v>
          </cell>
          <cell r="BJ149" t="str">
            <v>Arrendado</v>
          </cell>
          <cell r="BK149">
            <v>2017</v>
          </cell>
          <cell r="BL149" t="str">
            <v>ANGAR AZCAPOTZALCO S.A. DE C.V.</v>
          </cell>
          <cell r="BO149">
            <v>80384.789999999994</v>
          </cell>
          <cell r="BP149" t="str">
            <v>-</v>
          </cell>
          <cell r="BQ149" t="str">
            <v>-</v>
          </cell>
          <cell r="BR149" t="str">
            <v>-</v>
          </cell>
          <cell r="BS149" t="str">
            <v>-</v>
          </cell>
          <cell r="BT149" t="str">
            <v>-</v>
          </cell>
          <cell r="BU149" t="str">
            <v>-</v>
          </cell>
          <cell r="BV149" t="str">
            <v>-</v>
          </cell>
          <cell r="BW149" t="str">
            <v>-</v>
          </cell>
          <cell r="BX149" t="str">
            <v>-</v>
          </cell>
          <cell r="BY149" t="str">
            <v>-</v>
          </cell>
          <cell r="BZ149" t="str">
            <v>-</v>
          </cell>
          <cell r="CA149" t="str">
            <v>-</v>
          </cell>
          <cell r="CB149" t="str">
            <v>-</v>
          </cell>
          <cell r="CC149" t="str">
            <v>Miércoles</v>
          </cell>
          <cell r="CD149" t="str">
            <v>1283</v>
          </cell>
          <cell r="CE149" t="str">
            <v>3</v>
          </cell>
          <cell r="CF149" t="str">
            <v>Rojo</v>
          </cell>
          <cell r="CG149" t="str">
            <v>3er Sábado</v>
          </cell>
          <cell r="CH149" t="str">
            <v>Mzo y Abr</v>
          </cell>
          <cell r="CI149" t="str">
            <v>Sep y Oct</v>
          </cell>
          <cell r="CJ149" t="str">
            <v>-</v>
          </cell>
          <cell r="CK149">
            <v>92</v>
          </cell>
          <cell r="CL149" t="str">
            <v>101 - MAGNA</v>
          </cell>
          <cell r="CM149" t="str">
            <v>05107</v>
          </cell>
          <cell r="CP149" t="str">
            <v>-</v>
          </cell>
        </row>
        <row r="150">
          <cell r="A150" t="str">
            <v>05108</v>
          </cell>
          <cell r="B150" t="str">
            <v>SCV1284</v>
          </cell>
          <cell r="C150" t="str">
            <v>Nuevo León</v>
          </cell>
          <cell r="D150" t="str">
            <v>No aplica</v>
          </cell>
          <cell r="E150" t="str">
            <v>Chevy</v>
          </cell>
          <cell r="F150" t="str">
            <v>Automóvil</v>
          </cell>
          <cell r="G150" t="str">
            <v>Chevrolet</v>
          </cell>
          <cell r="H150" t="str">
            <v>Chevy C2 C/AA 5 Puertas</v>
          </cell>
          <cell r="I150" t="str">
            <v>3G1SF61XX6S104060</v>
          </cell>
          <cell r="J150" t="str">
            <v>6S104060</v>
          </cell>
          <cell r="K150" t="str">
            <v>Magna</v>
          </cell>
          <cell r="L150">
            <v>4</v>
          </cell>
          <cell r="M150">
            <v>46</v>
          </cell>
          <cell r="N150">
            <v>2006</v>
          </cell>
          <cell r="O150" t="str">
            <v>Monterrey</v>
          </cell>
          <cell r="P150" t="str">
            <v>Nuevo León</v>
          </cell>
          <cell r="Q150" t="str">
            <v>Noreste</v>
          </cell>
          <cell r="R150" t="str">
            <v>Baja</v>
          </cell>
          <cell r="S150" t="str">
            <v>Devolución Valmex</v>
          </cell>
          <cell r="T150" t="str">
            <v>GNP</v>
          </cell>
          <cell r="U150" t="str">
            <v>Grupo Nacional Provincial, S.A.B.</v>
          </cell>
          <cell r="V150" t="str">
            <v>Asesor de Servicio</v>
          </cell>
          <cell r="W150" t="str">
            <v>-</v>
          </cell>
          <cell r="X150" t="str">
            <v>-</v>
          </cell>
          <cell r="Y150" t="str">
            <v>Asignado</v>
          </cell>
          <cell r="Z150" t="str">
            <v>-</v>
          </cell>
          <cell r="AA150" t="str">
            <v>-</v>
          </cell>
          <cell r="AB150" t="str">
            <v>-</v>
          </cell>
          <cell r="AC150" t="str">
            <v>-</v>
          </cell>
          <cell r="AD150" t="str">
            <v>-</v>
          </cell>
          <cell r="AE150" t="str">
            <v>-</v>
          </cell>
          <cell r="AF150" t="str">
            <v>-</v>
          </cell>
          <cell r="AG150" t="str">
            <v>-</v>
          </cell>
          <cell r="AH150" t="str">
            <v>-</v>
          </cell>
          <cell r="AI150" t="str">
            <v>C6705</v>
          </cell>
          <cell r="AJ150" t="str">
            <v>Ramirez Granados Arturo</v>
          </cell>
          <cell r="AK150" t="str">
            <v>-</v>
          </cell>
          <cell r="AL150" t="str">
            <v>-</v>
          </cell>
          <cell r="AM150" t="str">
            <v>-</v>
          </cell>
          <cell r="AN150">
            <v>0</v>
          </cell>
          <cell r="AO150" t="str">
            <v>-</v>
          </cell>
          <cell r="AQ150" t="str">
            <v>-</v>
          </cell>
          <cell r="AR150" t="str">
            <v>-</v>
          </cell>
          <cell r="AS150" t="str">
            <v>-</v>
          </cell>
          <cell r="AT150" t="str">
            <v>-</v>
          </cell>
          <cell r="AU150" t="str">
            <v>-</v>
          </cell>
          <cell r="AV150" t="str">
            <v>-</v>
          </cell>
          <cell r="AW150" t="str">
            <v>-</v>
          </cell>
          <cell r="AX150" t="str">
            <v>-</v>
          </cell>
          <cell r="AY150" t="str">
            <v>No</v>
          </cell>
          <cell r="AZ150" t="str">
            <v>-</v>
          </cell>
          <cell r="BA150" t="str">
            <v>-</v>
          </cell>
          <cell r="BB150" t="str">
            <v>-</v>
          </cell>
          <cell r="BC150" t="str">
            <v>-</v>
          </cell>
          <cell r="BD150" t="str">
            <v>-</v>
          </cell>
          <cell r="BE150" t="str">
            <v>-</v>
          </cell>
          <cell r="BF150" t="str">
            <v>-</v>
          </cell>
          <cell r="BG150" t="str">
            <v>-</v>
          </cell>
          <cell r="BH150" t="str">
            <v>-</v>
          </cell>
          <cell r="BI150" t="str">
            <v>-</v>
          </cell>
          <cell r="BJ150" t="str">
            <v>Arrendado</v>
          </cell>
          <cell r="BK150">
            <v>2024</v>
          </cell>
          <cell r="BL150" t="str">
            <v>ANGAR AZCAPOTZALCO S.A. DE C.V.</v>
          </cell>
          <cell r="BO150">
            <v>80384.789999999994</v>
          </cell>
          <cell r="BP150" t="str">
            <v>-</v>
          </cell>
          <cell r="BQ150" t="str">
            <v>-</v>
          </cell>
          <cell r="BR150" t="str">
            <v>-</v>
          </cell>
          <cell r="BS150" t="str">
            <v>-</v>
          </cell>
          <cell r="BT150" t="str">
            <v>-</v>
          </cell>
          <cell r="BU150" t="str">
            <v>-</v>
          </cell>
          <cell r="BV150" t="str">
            <v>-</v>
          </cell>
          <cell r="BW150" t="str">
            <v>-</v>
          </cell>
          <cell r="BX150" t="str">
            <v>-</v>
          </cell>
          <cell r="BY150" t="str">
            <v>-</v>
          </cell>
          <cell r="BZ150" t="str">
            <v>-</v>
          </cell>
          <cell r="CA150" t="str">
            <v>-</v>
          </cell>
          <cell r="CB150" t="str">
            <v>-</v>
          </cell>
          <cell r="CC150" t="str">
            <v>Miércoles</v>
          </cell>
          <cell r="CD150" t="str">
            <v>1284</v>
          </cell>
          <cell r="CE150" t="str">
            <v>4</v>
          </cell>
          <cell r="CF150" t="str">
            <v>Rojo</v>
          </cell>
          <cell r="CG150" t="str">
            <v>3er Sábado</v>
          </cell>
          <cell r="CH150" t="str">
            <v>Mzo y Abr</v>
          </cell>
          <cell r="CI150" t="str">
            <v>Sep y Oct</v>
          </cell>
          <cell r="CJ150" t="str">
            <v>-</v>
          </cell>
          <cell r="CK150">
            <v>92</v>
          </cell>
          <cell r="CL150" t="str">
            <v>101 - MAGNA</v>
          </cell>
          <cell r="CM150" t="str">
            <v>05108</v>
          </cell>
          <cell r="CP150" t="str">
            <v>-</v>
          </cell>
        </row>
        <row r="151">
          <cell r="A151" t="str">
            <v>05109</v>
          </cell>
          <cell r="B151" t="str">
            <v>SCV1285</v>
          </cell>
          <cell r="C151" t="str">
            <v>Nuevo León</v>
          </cell>
          <cell r="D151" t="str">
            <v>No aplica</v>
          </cell>
          <cell r="E151" t="str">
            <v>Chevy</v>
          </cell>
          <cell r="F151" t="str">
            <v>Automóvil</v>
          </cell>
          <cell r="G151" t="str">
            <v>Chevrolet</v>
          </cell>
          <cell r="H151" t="str">
            <v>Chevy C2 C/AA 5 Puertas</v>
          </cell>
          <cell r="I151" t="str">
            <v>3G1SF61X36S100898</v>
          </cell>
          <cell r="J151" t="str">
            <v>6S100898</v>
          </cell>
          <cell r="K151" t="str">
            <v>Magna</v>
          </cell>
          <cell r="L151">
            <v>4</v>
          </cell>
          <cell r="M151">
            <v>46</v>
          </cell>
          <cell r="N151">
            <v>2006</v>
          </cell>
          <cell r="O151" t="str">
            <v>Monterrey</v>
          </cell>
          <cell r="P151" t="str">
            <v>Nuevo León</v>
          </cell>
          <cell r="Q151" t="str">
            <v>Noreste</v>
          </cell>
          <cell r="R151" t="str">
            <v>Baja</v>
          </cell>
          <cell r="S151" t="str">
            <v>Devolución Valmex</v>
          </cell>
          <cell r="T151" t="str">
            <v>GNP</v>
          </cell>
          <cell r="U151" t="str">
            <v>Grupo Nacional Provincial, S.A.B.</v>
          </cell>
          <cell r="V151" t="str">
            <v>Asesor de Servicio</v>
          </cell>
          <cell r="W151" t="str">
            <v>-</v>
          </cell>
          <cell r="X151" t="str">
            <v>-</v>
          </cell>
          <cell r="Y151" t="str">
            <v>Asignado</v>
          </cell>
          <cell r="Z151" t="str">
            <v>-</v>
          </cell>
          <cell r="AA151" t="str">
            <v>-</v>
          </cell>
          <cell r="AB151" t="str">
            <v>-</v>
          </cell>
          <cell r="AC151" t="str">
            <v>-</v>
          </cell>
          <cell r="AD151" t="str">
            <v>-</v>
          </cell>
          <cell r="AE151" t="str">
            <v>-</v>
          </cell>
          <cell r="AF151" t="str">
            <v>-</v>
          </cell>
          <cell r="AG151" t="str">
            <v>-</v>
          </cell>
          <cell r="AH151" t="str">
            <v>-</v>
          </cell>
          <cell r="AI151" t="str">
            <v>C6705</v>
          </cell>
          <cell r="AJ151" t="str">
            <v>Ramirez Granados Arturo</v>
          </cell>
          <cell r="AK151" t="str">
            <v>-</v>
          </cell>
          <cell r="AL151" t="str">
            <v>-</v>
          </cell>
          <cell r="AM151" t="str">
            <v>-</v>
          </cell>
          <cell r="AN151">
            <v>0</v>
          </cell>
          <cell r="AO151" t="str">
            <v>-</v>
          </cell>
          <cell r="AQ151" t="str">
            <v>-</v>
          </cell>
          <cell r="AR151" t="str">
            <v>-</v>
          </cell>
          <cell r="AS151" t="str">
            <v>-</v>
          </cell>
          <cell r="AT151" t="str">
            <v>-</v>
          </cell>
          <cell r="AU151" t="str">
            <v>-</v>
          </cell>
          <cell r="AV151" t="str">
            <v>-</v>
          </cell>
          <cell r="AW151" t="str">
            <v>-</v>
          </cell>
          <cell r="AX151" t="str">
            <v>-</v>
          </cell>
          <cell r="AY151" t="str">
            <v>No</v>
          </cell>
          <cell r="AZ151" t="str">
            <v>-</v>
          </cell>
          <cell r="BA151" t="str">
            <v>-</v>
          </cell>
          <cell r="BB151" t="str">
            <v>-</v>
          </cell>
          <cell r="BC151" t="str">
            <v>-</v>
          </cell>
          <cell r="BD151" t="str">
            <v>-</v>
          </cell>
          <cell r="BE151" t="str">
            <v>-</v>
          </cell>
          <cell r="BF151" t="str">
            <v>-</v>
          </cell>
          <cell r="BG151" t="str">
            <v>-</v>
          </cell>
          <cell r="BH151" t="str">
            <v>-</v>
          </cell>
          <cell r="BI151" t="str">
            <v>-</v>
          </cell>
          <cell r="BJ151" t="str">
            <v>Arrendado</v>
          </cell>
          <cell r="BK151">
            <v>2028</v>
          </cell>
          <cell r="BL151" t="str">
            <v>ANGAR AZCAPOTZALCO S.A. DE C.V.</v>
          </cell>
          <cell r="BO151">
            <v>80384.789999999994</v>
          </cell>
          <cell r="BP151" t="str">
            <v>-</v>
          </cell>
          <cell r="BQ151" t="str">
            <v>-</v>
          </cell>
          <cell r="BR151" t="str">
            <v>-</v>
          </cell>
          <cell r="BS151" t="str">
            <v>-</v>
          </cell>
          <cell r="BT151" t="str">
            <v>-</v>
          </cell>
          <cell r="BU151" t="str">
            <v>-</v>
          </cell>
          <cell r="BV151" t="str">
            <v>-</v>
          </cell>
          <cell r="BW151" t="str">
            <v>-</v>
          </cell>
          <cell r="BX151" t="str">
            <v>-</v>
          </cell>
          <cell r="BY151" t="str">
            <v>-</v>
          </cell>
          <cell r="BZ151" t="str">
            <v>-</v>
          </cell>
          <cell r="CA151" t="str">
            <v>-</v>
          </cell>
          <cell r="CB151" t="str">
            <v>-</v>
          </cell>
          <cell r="CC151" t="str">
            <v>Lunes</v>
          </cell>
          <cell r="CD151" t="str">
            <v>1285</v>
          </cell>
          <cell r="CE151" t="str">
            <v>5</v>
          </cell>
          <cell r="CF151" t="str">
            <v>Amarillo</v>
          </cell>
          <cell r="CG151" t="str">
            <v>1er Sábado</v>
          </cell>
          <cell r="CH151" t="str">
            <v>Ene y Feb</v>
          </cell>
          <cell r="CI151" t="str">
            <v>Jul y Ago</v>
          </cell>
          <cell r="CJ151" t="str">
            <v>-</v>
          </cell>
          <cell r="CK151">
            <v>92</v>
          </cell>
          <cell r="CL151" t="str">
            <v>101 - MAGNA</v>
          </cell>
          <cell r="CM151" t="str">
            <v>05109</v>
          </cell>
          <cell r="CP151" t="str">
            <v>-</v>
          </cell>
        </row>
        <row r="152">
          <cell r="A152" t="str">
            <v>05110</v>
          </cell>
          <cell r="B152" t="str">
            <v>SCV1286</v>
          </cell>
          <cell r="C152" t="str">
            <v>Nuevo León</v>
          </cell>
          <cell r="D152" t="str">
            <v>No aplica</v>
          </cell>
          <cell r="E152" t="str">
            <v>Chevy</v>
          </cell>
          <cell r="F152" t="str">
            <v>Automóvil</v>
          </cell>
          <cell r="G152" t="str">
            <v>Chevrolet</v>
          </cell>
          <cell r="H152" t="str">
            <v>Chevy C2 C/AA 5 Puertas</v>
          </cell>
          <cell r="I152" t="str">
            <v>3G1SF61X46S101428</v>
          </cell>
          <cell r="J152" t="str">
            <v>6S101428</v>
          </cell>
          <cell r="K152" t="str">
            <v>Magna</v>
          </cell>
          <cell r="L152">
            <v>4</v>
          </cell>
          <cell r="M152">
            <v>46</v>
          </cell>
          <cell r="N152">
            <v>2006</v>
          </cell>
          <cell r="O152" t="str">
            <v>Monterrey</v>
          </cell>
          <cell r="P152" t="str">
            <v>Nuevo León</v>
          </cell>
          <cell r="Q152" t="str">
            <v>Noreste</v>
          </cell>
          <cell r="R152" t="str">
            <v>Baja</v>
          </cell>
          <cell r="S152" t="str">
            <v>Devolución Valmex</v>
          </cell>
          <cell r="T152" t="str">
            <v>GNP</v>
          </cell>
          <cell r="U152" t="str">
            <v>Grupo Nacional Provincial, S.A.B.</v>
          </cell>
          <cell r="V152" t="str">
            <v>Asesor de Servicio</v>
          </cell>
          <cell r="W152" t="str">
            <v>-</v>
          </cell>
          <cell r="X152" t="str">
            <v>-</v>
          </cell>
          <cell r="Y152" t="str">
            <v>Asignado</v>
          </cell>
          <cell r="Z152" t="str">
            <v>-</v>
          </cell>
          <cell r="AA152" t="str">
            <v>-</v>
          </cell>
          <cell r="AB152" t="str">
            <v>-</v>
          </cell>
          <cell r="AC152" t="str">
            <v>-</v>
          </cell>
          <cell r="AD152" t="str">
            <v>-</v>
          </cell>
          <cell r="AE152" t="str">
            <v>-</v>
          </cell>
          <cell r="AF152" t="str">
            <v>-</v>
          </cell>
          <cell r="AG152" t="str">
            <v>-</v>
          </cell>
          <cell r="AH152" t="str">
            <v>-</v>
          </cell>
          <cell r="AI152" t="str">
            <v>C6705</v>
          </cell>
          <cell r="AJ152" t="str">
            <v>Ramirez Granados Arturo</v>
          </cell>
          <cell r="AK152" t="str">
            <v>-</v>
          </cell>
          <cell r="AL152" t="str">
            <v>-</v>
          </cell>
          <cell r="AM152" t="str">
            <v>-</v>
          </cell>
          <cell r="AN152">
            <v>0</v>
          </cell>
          <cell r="AO152" t="str">
            <v>-</v>
          </cell>
          <cell r="AQ152" t="str">
            <v>-</v>
          </cell>
          <cell r="AR152" t="str">
            <v>-</v>
          </cell>
          <cell r="AS152" t="str">
            <v>-</v>
          </cell>
          <cell r="AT152" t="str">
            <v>-</v>
          </cell>
          <cell r="AU152" t="str">
            <v>-</v>
          </cell>
          <cell r="AV152" t="str">
            <v>-</v>
          </cell>
          <cell r="AW152" t="str">
            <v>-</v>
          </cell>
          <cell r="AX152" t="str">
            <v>-</v>
          </cell>
          <cell r="AY152" t="str">
            <v>No</v>
          </cell>
          <cell r="AZ152" t="str">
            <v>-</v>
          </cell>
          <cell r="BA152" t="str">
            <v>-</v>
          </cell>
          <cell r="BB152" t="str">
            <v>-</v>
          </cell>
          <cell r="BC152" t="str">
            <v>-</v>
          </cell>
          <cell r="BD152" t="str">
            <v>-</v>
          </cell>
          <cell r="BE152" t="str">
            <v>-</v>
          </cell>
          <cell r="BF152" t="str">
            <v>-</v>
          </cell>
          <cell r="BG152" t="str">
            <v>-</v>
          </cell>
          <cell r="BH152" t="str">
            <v>-</v>
          </cell>
          <cell r="BI152" t="str">
            <v>-</v>
          </cell>
          <cell r="BJ152" t="str">
            <v>Arrendado</v>
          </cell>
          <cell r="BK152">
            <v>2031</v>
          </cell>
          <cell r="BL152" t="str">
            <v>ANGAR AZCAPOTZALCO S.A. DE C.V.</v>
          </cell>
          <cell r="BO152">
            <v>80384.789999999994</v>
          </cell>
          <cell r="BP152" t="str">
            <v>-</v>
          </cell>
          <cell r="BQ152" t="str">
            <v>-</v>
          </cell>
          <cell r="BR152" t="str">
            <v>-</v>
          </cell>
          <cell r="BS152" t="str">
            <v>-</v>
          </cell>
          <cell r="BT152" t="str">
            <v>-</v>
          </cell>
          <cell r="BU152" t="str">
            <v>-</v>
          </cell>
          <cell r="BV152" t="str">
            <v>-</v>
          </cell>
          <cell r="BW152" t="str">
            <v>-</v>
          </cell>
          <cell r="BX152" t="str">
            <v>-</v>
          </cell>
          <cell r="BY152" t="str">
            <v>-</v>
          </cell>
          <cell r="BZ152" t="str">
            <v>-</v>
          </cell>
          <cell r="CA152" t="str">
            <v>-</v>
          </cell>
          <cell r="CB152" t="str">
            <v>-</v>
          </cell>
          <cell r="CC152" t="str">
            <v>Lunes</v>
          </cell>
          <cell r="CD152" t="str">
            <v>1286</v>
          </cell>
          <cell r="CE152" t="str">
            <v>6</v>
          </cell>
          <cell r="CF152" t="str">
            <v>Amarillo</v>
          </cell>
          <cell r="CG152" t="str">
            <v>1er Sábado</v>
          </cell>
          <cell r="CH152" t="str">
            <v>Ene y Feb</v>
          </cell>
          <cell r="CI152" t="str">
            <v>Jul y Ago</v>
          </cell>
          <cell r="CJ152" t="str">
            <v>-</v>
          </cell>
          <cell r="CK152">
            <v>92</v>
          </cell>
          <cell r="CL152" t="str">
            <v>101 - MAGNA</v>
          </cell>
          <cell r="CM152" t="str">
            <v>05110</v>
          </cell>
          <cell r="CP152" t="str">
            <v>-</v>
          </cell>
        </row>
        <row r="153">
          <cell r="A153" t="str">
            <v>05111</v>
          </cell>
          <cell r="B153" t="str">
            <v>SCV1287</v>
          </cell>
          <cell r="C153" t="str">
            <v>Nuevo León</v>
          </cell>
          <cell r="D153" t="str">
            <v>No aplica</v>
          </cell>
          <cell r="E153" t="str">
            <v>Chevy</v>
          </cell>
          <cell r="F153" t="str">
            <v>Automóvil</v>
          </cell>
          <cell r="G153" t="str">
            <v>Chevrolet</v>
          </cell>
          <cell r="H153" t="str">
            <v>Chevy C2 C/AA 5 Puertas</v>
          </cell>
          <cell r="I153" t="str">
            <v>3G1SF61X46S102949</v>
          </cell>
          <cell r="J153" t="str">
            <v>6S102949</v>
          </cell>
          <cell r="K153" t="str">
            <v>Magna</v>
          </cell>
          <cell r="L153">
            <v>4</v>
          </cell>
          <cell r="M153">
            <v>46</v>
          </cell>
          <cell r="N153">
            <v>2006</v>
          </cell>
          <cell r="O153" t="str">
            <v>Monterrey</v>
          </cell>
          <cell r="P153" t="str">
            <v>Nuevo León</v>
          </cell>
          <cell r="Q153" t="str">
            <v>Noreste</v>
          </cell>
          <cell r="R153" t="str">
            <v>Baja</v>
          </cell>
          <cell r="S153" t="str">
            <v>Devolución Valmex</v>
          </cell>
          <cell r="T153" t="str">
            <v>GNP</v>
          </cell>
          <cell r="U153" t="str">
            <v>Grupo Nacional Provincial, S.A.B.</v>
          </cell>
          <cell r="V153" t="str">
            <v>Asesor de Servicio</v>
          </cell>
          <cell r="W153" t="str">
            <v>-</v>
          </cell>
          <cell r="X153" t="str">
            <v>-</v>
          </cell>
          <cell r="Y153" t="str">
            <v>Asignado</v>
          </cell>
          <cell r="Z153" t="str">
            <v>-</v>
          </cell>
          <cell r="AA153" t="str">
            <v>-</v>
          </cell>
          <cell r="AB153" t="str">
            <v>-</v>
          </cell>
          <cell r="AC153" t="str">
            <v>-</v>
          </cell>
          <cell r="AD153" t="str">
            <v>-</v>
          </cell>
          <cell r="AE153" t="str">
            <v>-</v>
          </cell>
          <cell r="AF153" t="str">
            <v>-</v>
          </cell>
          <cell r="AG153" t="str">
            <v>-</v>
          </cell>
          <cell r="AH153" t="str">
            <v>-</v>
          </cell>
          <cell r="AI153" t="str">
            <v>C6705</v>
          </cell>
          <cell r="AJ153" t="str">
            <v>Ramirez Granados Arturo</v>
          </cell>
          <cell r="AK153" t="str">
            <v>-</v>
          </cell>
          <cell r="AL153" t="str">
            <v>-</v>
          </cell>
          <cell r="AM153" t="str">
            <v>-</v>
          </cell>
          <cell r="AN153">
            <v>0</v>
          </cell>
          <cell r="AO153" t="str">
            <v>-</v>
          </cell>
          <cell r="AQ153" t="str">
            <v>-</v>
          </cell>
          <cell r="AR153" t="str">
            <v>-</v>
          </cell>
          <cell r="AS153" t="str">
            <v>-</v>
          </cell>
          <cell r="AT153" t="str">
            <v>-</v>
          </cell>
          <cell r="AU153" t="str">
            <v>-</v>
          </cell>
          <cell r="AV153" t="str">
            <v>-</v>
          </cell>
          <cell r="AW153" t="str">
            <v>-</v>
          </cell>
          <cell r="AX153" t="str">
            <v>-</v>
          </cell>
          <cell r="AY153" t="str">
            <v>No</v>
          </cell>
          <cell r="AZ153" t="str">
            <v>-</v>
          </cell>
          <cell r="BA153" t="str">
            <v>-</v>
          </cell>
          <cell r="BB153" t="str">
            <v>-</v>
          </cell>
          <cell r="BC153" t="str">
            <v>-</v>
          </cell>
          <cell r="BD153" t="str">
            <v>-</v>
          </cell>
          <cell r="BE153" t="str">
            <v>-</v>
          </cell>
          <cell r="BF153" t="str">
            <v>-</v>
          </cell>
          <cell r="BG153" t="str">
            <v>-</v>
          </cell>
          <cell r="BH153" t="str">
            <v>-</v>
          </cell>
          <cell r="BI153" t="str">
            <v>-</v>
          </cell>
          <cell r="BJ153" t="str">
            <v>Arrendado</v>
          </cell>
          <cell r="BK153">
            <v>1998</v>
          </cell>
          <cell r="BL153" t="str">
            <v>ANGAR AZCAPOTZALCO S.A. DE C.V.</v>
          </cell>
          <cell r="BO153">
            <v>80384.789999999994</v>
          </cell>
          <cell r="BP153" t="str">
            <v>-</v>
          </cell>
          <cell r="BQ153" t="str">
            <v>-</v>
          </cell>
          <cell r="BR153" t="str">
            <v>-</v>
          </cell>
          <cell r="BS153" t="str">
            <v>-</v>
          </cell>
          <cell r="BT153" t="str">
            <v>-</v>
          </cell>
          <cell r="BU153" t="str">
            <v>-</v>
          </cell>
          <cell r="BV153" t="str">
            <v>-</v>
          </cell>
          <cell r="BW153" t="str">
            <v>-</v>
          </cell>
          <cell r="BX153" t="str">
            <v>-</v>
          </cell>
          <cell r="BY153" t="str">
            <v>-</v>
          </cell>
          <cell r="BZ153" t="str">
            <v>-</v>
          </cell>
          <cell r="CA153" t="str">
            <v>-</v>
          </cell>
          <cell r="CB153" t="str">
            <v>-</v>
          </cell>
          <cell r="CC153" t="str">
            <v>Martes</v>
          </cell>
          <cell r="CD153" t="str">
            <v>1287</v>
          </cell>
          <cell r="CE153" t="str">
            <v>7</v>
          </cell>
          <cell r="CF153" t="str">
            <v>Rosa</v>
          </cell>
          <cell r="CG153" t="str">
            <v>2o Sábado</v>
          </cell>
          <cell r="CH153" t="str">
            <v>Feb y Mzo</v>
          </cell>
          <cell r="CI153" t="str">
            <v>Ago y Sep</v>
          </cell>
          <cell r="CJ153" t="str">
            <v>-</v>
          </cell>
          <cell r="CK153">
            <v>92</v>
          </cell>
          <cell r="CL153" t="str">
            <v>101 - MAGNA</v>
          </cell>
          <cell r="CM153" t="str">
            <v>05111</v>
          </cell>
          <cell r="CP153" t="str">
            <v>-</v>
          </cell>
        </row>
        <row r="154">
          <cell r="A154" t="str">
            <v>05112</v>
          </cell>
          <cell r="B154" t="str">
            <v>SCV1288</v>
          </cell>
          <cell r="C154" t="str">
            <v>Nuevo León</v>
          </cell>
          <cell r="D154" t="str">
            <v>No aplica</v>
          </cell>
          <cell r="E154" t="str">
            <v>Chevy</v>
          </cell>
          <cell r="F154" t="str">
            <v>Automóvil</v>
          </cell>
          <cell r="G154" t="str">
            <v>Chevrolet</v>
          </cell>
          <cell r="H154" t="str">
            <v>Chevy C2 C/AA 5 Puertas</v>
          </cell>
          <cell r="I154" t="str">
            <v>3G1SF61X06S100342</v>
          </cell>
          <cell r="J154" t="str">
            <v>6S100342</v>
          </cell>
          <cell r="K154" t="str">
            <v>Magna</v>
          </cell>
          <cell r="L154">
            <v>4</v>
          </cell>
          <cell r="M154">
            <v>46</v>
          </cell>
          <cell r="N154">
            <v>2006</v>
          </cell>
          <cell r="O154" t="str">
            <v>Monterrey</v>
          </cell>
          <cell r="P154" t="str">
            <v>Nuevo León</v>
          </cell>
          <cell r="Q154" t="str">
            <v>Noreste</v>
          </cell>
          <cell r="R154" t="str">
            <v>Baja</v>
          </cell>
          <cell r="S154" t="str">
            <v>Devolución Valmex</v>
          </cell>
          <cell r="T154" t="str">
            <v>GNP</v>
          </cell>
          <cell r="U154" t="str">
            <v>Grupo Nacional Provincial, S.A.B.</v>
          </cell>
          <cell r="V154" t="str">
            <v>Asesor de Servicio</v>
          </cell>
          <cell r="W154" t="str">
            <v>-</v>
          </cell>
          <cell r="X154" t="str">
            <v>-</v>
          </cell>
          <cell r="Y154" t="str">
            <v>Asignado</v>
          </cell>
          <cell r="Z154" t="str">
            <v>-</v>
          </cell>
          <cell r="AA154" t="str">
            <v>-</v>
          </cell>
          <cell r="AB154" t="str">
            <v>-</v>
          </cell>
          <cell r="AC154" t="str">
            <v>-</v>
          </cell>
          <cell r="AD154" t="str">
            <v>-</v>
          </cell>
          <cell r="AE154" t="str">
            <v>-</v>
          </cell>
          <cell r="AF154" t="str">
            <v>-</v>
          </cell>
          <cell r="AG154" t="str">
            <v>-</v>
          </cell>
          <cell r="AH154" t="str">
            <v>-</v>
          </cell>
          <cell r="AI154" t="str">
            <v>C6705</v>
          </cell>
          <cell r="AJ154" t="str">
            <v>Ramirez Granados Arturo</v>
          </cell>
          <cell r="AK154" t="str">
            <v>-</v>
          </cell>
          <cell r="AL154" t="str">
            <v>-</v>
          </cell>
          <cell r="AM154" t="str">
            <v>-</v>
          </cell>
          <cell r="AN154">
            <v>0</v>
          </cell>
          <cell r="AO154" t="str">
            <v>-</v>
          </cell>
          <cell r="AQ154" t="str">
            <v>-</v>
          </cell>
          <cell r="AR154" t="str">
            <v>-</v>
          </cell>
          <cell r="AS154" t="str">
            <v>-</v>
          </cell>
          <cell r="AT154" t="str">
            <v>-</v>
          </cell>
          <cell r="AU154" t="str">
            <v>-</v>
          </cell>
          <cell r="AV154" t="str">
            <v>-</v>
          </cell>
          <cell r="AW154" t="str">
            <v>-</v>
          </cell>
          <cell r="AX154" t="str">
            <v>-</v>
          </cell>
          <cell r="AY154" t="str">
            <v>No</v>
          </cell>
          <cell r="AZ154" t="str">
            <v>-</v>
          </cell>
          <cell r="BA154" t="str">
            <v>-</v>
          </cell>
          <cell r="BB154" t="str">
            <v>-</v>
          </cell>
          <cell r="BC154" t="str">
            <v>-</v>
          </cell>
          <cell r="BD154" t="str">
            <v>-</v>
          </cell>
          <cell r="BE154" t="str">
            <v>-</v>
          </cell>
          <cell r="BF154" t="str">
            <v>-</v>
          </cell>
          <cell r="BG154" t="str">
            <v>-</v>
          </cell>
          <cell r="BH154" t="str">
            <v>-</v>
          </cell>
          <cell r="BI154" t="str">
            <v>-</v>
          </cell>
          <cell r="BJ154" t="str">
            <v>Arrendado</v>
          </cell>
          <cell r="BK154">
            <v>1984</v>
          </cell>
          <cell r="BL154" t="str">
            <v>ANGAR AZCAPOTZALCO S.A. DE C.V.</v>
          </cell>
          <cell r="BO154">
            <v>80384.789999999994</v>
          </cell>
          <cell r="BP154" t="str">
            <v>-</v>
          </cell>
          <cell r="BQ154" t="str">
            <v>-</v>
          </cell>
          <cell r="BR154" t="str">
            <v>-</v>
          </cell>
          <cell r="BS154" t="str">
            <v>-</v>
          </cell>
          <cell r="BT154" t="str">
            <v>-</v>
          </cell>
          <cell r="BU154" t="str">
            <v>-</v>
          </cell>
          <cell r="BV154" t="str">
            <v>-</v>
          </cell>
          <cell r="BW154" t="str">
            <v>-</v>
          </cell>
          <cell r="BX154" t="str">
            <v>-</v>
          </cell>
          <cell r="BY154" t="str">
            <v>-</v>
          </cell>
          <cell r="BZ154" t="str">
            <v>-</v>
          </cell>
          <cell r="CA154" t="str">
            <v>-</v>
          </cell>
          <cell r="CB154" t="str">
            <v>-</v>
          </cell>
          <cell r="CC154" t="str">
            <v>Martes</v>
          </cell>
          <cell r="CD154" t="str">
            <v>1288</v>
          </cell>
          <cell r="CE154" t="str">
            <v>8</v>
          </cell>
          <cell r="CF154" t="str">
            <v>Rosa</v>
          </cell>
          <cell r="CG154" t="str">
            <v>2o Sábado</v>
          </cell>
          <cell r="CH154" t="str">
            <v>Feb y Mzo</v>
          </cell>
          <cell r="CI154" t="str">
            <v>Ago y Sep</v>
          </cell>
          <cell r="CJ154" t="str">
            <v>-</v>
          </cell>
          <cell r="CK154">
            <v>92</v>
          </cell>
          <cell r="CL154" t="str">
            <v>101 - MAGNA</v>
          </cell>
          <cell r="CM154" t="str">
            <v>05112</v>
          </cell>
          <cell r="CP154" t="str">
            <v>-</v>
          </cell>
        </row>
        <row r="155">
          <cell r="A155" t="str">
            <v>05113</v>
          </cell>
          <cell r="B155" t="str">
            <v>SCV1289</v>
          </cell>
          <cell r="C155" t="str">
            <v>Nuevo León</v>
          </cell>
          <cell r="D155" t="str">
            <v>No aplica</v>
          </cell>
          <cell r="E155" t="str">
            <v>Chevy</v>
          </cell>
          <cell r="F155" t="str">
            <v>Automóvil</v>
          </cell>
          <cell r="G155" t="str">
            <v>Chevrolet</v>
          </cell>
          <cell r="H155" t="str">
            <v>Chevy C2 C/AA 5 Puertas</v>
          </cell>
          <cell r="I155" t="str">
            <v>3G1SF61X76S102038</v>
          </cell>
          <cell r="J155" t="str">
            <v>6S102038</v>
          </cell>
          <cell r="K155" t="str">
            <v>Magna</v>
          </cell>
          <cell r="L155">
            <v>4</v>
          </cell>
          <cell r="M155">
            <v>46</v>
          </cell>
          <cell r="N155">
            <v>2006</v>
          </cell>
          <cell r="O155" t="str">
            <v>Monterrey</v>
          </cell>
          <cell r="P155" t="str">
            <v>Nuevo León</v>
          </cell>
          <cell r="Q155" t="str">
            <v>Noreste</v>
          </cell>
          <cell r="R155" t="str">
            <v>Baja</v>
          </cell>
          <cell r="S155" t="str">
            <v>Devolución Valmex</v>
          </cell>
          <cell r="T155" t="str">
            <v>GNP</v>
          </cell>
          <cell r="U155" t="str">
            <v>Grupo Nacional Provincial, S.A.B.</v>
          </cell>
          <cell r="V155" t="str">
            <v>Asesor de Servicio</v>
          </cell>
          <cell r="W155" t="str">
            <v>-</v>
          </cell>
          <cell r="X155" t="str">
            <v>-</v>
          </cell>
          <cell r="Y155" t="str">
            <v>Asignado</v>
          </cell>
          <cell r="Z155" t="str">
            <v>-</v>
          </cell>
          <cell r="AA155" t="str">
            <v>-</v>
          </cell>
          <cell r="AB155" t="str">
            <v>-</v>
          </cell>
          <cell r="AC155" t="str">
            <v>-</v>
          </cell>
          <cell r="AD155" t="str">
            <v>-</v>
          </cell>
          <cell r="AE155" t="str">
            <v>-</v>
          </cell>
          <cell r="AF155" t="str">
            <v>-</v>
          </cell>
          <cell r="AG155" t="str">
            <v>-</v>
          </cell>
          <cell r="AH155" t="str">
            <v>-</v>
          </cell>
          <cell r="AI155" t="str">
            <v>C6705</v>
          </cell>
          <cell r="AJ155" t="str">
            <v>Ramirez Granados Arturo</v>
          </cell>
          <cell r="AK155" t="str">
            <v>-</v>
          </cell>
          <cell r="AL155" t="str">
            <v>-</v>
          </cell>
          <cell r="AM155" t="str">
            <v>-</v>
          </cell>
          <cell r="AN155">
            <v>0</v>
          </cell>
          <cell r="AO155" t="str">
            <v>-</v>
          </cell>
          <cell r="AQ155" t="str">
            <v>-</v>
          </cell>
          <cell r="AR155" t="str">
            <v>-</v>
          </cell>
          <cell r="AS155" t="str">
            <v>-</v>
          </cell>
          <cell r="AT155" t="str">
            <v>-</v>
          </cell>
          <cell r="AU155" t="str">
            <v>-</v>
          </cell>
          <cell r="AV155" t="str">
            <v>-</v>
          </cell>
          <cell r="AW155" t="str">
            <v>-</v>
          </cell>
          <cell r="AX155" t="str">
            <v>-</v>
          </cell>
          <cell r="AY155" t="str">
            <v>No</v>
          </cell>
          <cell r="AZ155" t="str">
            <v>-</v>
          </cell>
          <cell r="BA155" t="str">
            <v>-</v>
          </cell>
          <cell r="BB155" t="str">
            <v>-</v>
          </cell>
          <cell r="BC155" t="str">
            <v>-</v>
          </cell>
          <cell r="BD155" t="str">
            <v>-</v>
          </cell>
          <cell r="BE155" t="str">
            <v>-</v>
          </cell>
          <cell r="BF155" t="str">
            <v>-</v>
          </cell>
          <cell r="BG155" t="str">
            <v>-</v>
          </cell>
          <cell r="BH155" t="str">
            <v>-</v>
          </cell>
          <cell r="BI155" t="str">
            <v>-</v>
          </cell>
          <cell r="BJ155" t="str">
            <v>Arrendado</v>
          </cell>
          <cell r="BK155">
            <v>2012</v>
          </cell>
          <cell r="BL155" t="str">
            <v>ANGAR AZCAPOTZALCO S.A. DE C.V.</v>
          </cell>
          <cell r="BO155">
            <v>80384.789999999994</v>
          </cell>
          <cell r="BP155" t="str">
            <v>-</v>
          </cell>
          <cell r="BQ155" t="str">
            <v>-</v>
          </cell>
          <cell r="BR155" t="str">
            <v>-</v>
          </cell>
          <cell r="BS155" t="str">
            <v>-</v>
          </cell>
          <cell r="BT155" t="str">
            <v>-</v>
          </cell>
          <cell r="BU155" t="str">
            <v>-</v>
          </cell>
          <cell r="BV155" t="str">
            <v>-</v>
          </cell>
          <cell r="BW155" t="str">
            <v>-</v>
          </cell>
          <cell r="BX155" t="str">
            <v>-</v>
          </cell>
          <cell r="BY155" t="str">
            <v>-</v>
          </cell>
          <cell r="BZ155" t="str">
            <v>-</v>
          </cell>
          <cell r="CA155" t="str">
            <v>-</v>
          </cell>
          <cell r="CB155" t="str">
            <v>-</v>
          </cell>
          <cell r="CC155" t="str">
            <v>Viernes</v>
          </cell>
          <cell r="CD155" t="str">
            <v>1289</v>
          </cell>
          <cell r="CE155" t="str">
            <v>9</v>
          </cell>
          <cell r="CF155" t="str">
            <v>Azul</v>
          </cell>
          <cell r="CG155" t="str">
            <v>5o Sábado</v>
          </cell>
          <cell r="CH155" t="str">
            <v>May y Jun</v>
          </cell>
          <cell r="CI155" t="str">
            <v>Nov y Dic</v>
          </cell>
          <cell r="CJ155" t="str">
            <v>-</v>
          </cell>
          <cell r="CK155">
            <v>92</v>
          </cell>
          <cell r="CL155" t="str">
            <v>101 - MAGNA</v>
          </cell>
          <cell r="CM155" t="str">
            <v>05113</v>
          </cell>
          <cell r="CP155" t="str">
            <v>-</v>
          </cell>
        </row>
        <row r="156">
          <cell r="A156" t="str">
            <v>05114</v>
          </cell>
          <cell r="B156" t="str">
            <v>SCV1290</v>
          </cell>
          <cell r="C156" t="str">
            <v>Nuevo León</v>
          </cell>
          <cell r="D156" t="str">
            <v>No aplica</v>
          </cell>
          <cell r="E156" t="str">
            <v>Chevy</v>
          </cell>
          <cell r="F156" t="str">
            <v>Automóvil</v>
          </cell>
          <cell r="G156" t="str">
            <v>Chevrolet</v>
          </cell>
          <cell r="H156" t="str">
            <v>Chevy C2 C/AA 5 Puertas</v>
          </cell>
          <cell r="I156" t="str">
            <v>3G1SF61XX6S101174</v>
          </cell>
          <cell r="J156" t="str">
            <v>6S101174</v>
          </cell>
          <cell r="K156" t="str">
            <v>Magna</v>
          </cell>
          <cell r="L156">
            <v>4</v>
          </cell>
          <cell r="M156">
            <v>46</v>
          </cell>
          <cell r="N156">
            <v>2006</v>
          </cell>
          <cell r="O156" t="str">
            <v>Monterrey</v>
          </cell>
          <cell r="P156" t="str">
            <v>Nuevo León</v>
          </cell>
          <cell r="Q156" t="str">
            <v>Noreste</v>
          </cell>
          <cell r="R156" t="str">
            <v>Baja</v>
          </cell>
          <cell r="S156" t="str">
            <v>Devolución Valmex</v>
          </cell>
          <cell r="T156" t="str">
            <v>GNP</v>
          </cell>
          <cell r="U156" t="str">
            <v>Grupo Nacional Provincial, S.A.B.</v>
          </cell>
          <cell r="V156" t="str">
            <v>Asesor de Servicio</v>
          </cell>
          <cell r="W156" t="str">
            <v>-</v>
          </cell>
          <cell r="X156" t="str">
            <v>-</v>
          </cell>
          <cell r="Y156" t="str">
            <v>Asignado</v>
          </cell>
          <cell r="Z156" t="str">
            <v>-</v>
          </cell>
          <cell r="AA156" t="str">
            <v>-</v>
          </cell>
          <cell r="AB156" t="str">
            <v>-</v>
          </cell>
          <cell r="AC156" t="str">
            <v>-</v>
          </cell>
          <cell r="AD156" t="str">
            <v>-</v>
          </cell>
          <cell r="AE156" t="str">
            <v>-</v>
          </cell>
          <cell r="AF156" t="str">
            <v>-</v>
          </cell>
          <cell r="AG156" t="str">
            <v>-</v>
          </cell>
          <cell r="AH156" t="str">
            <v>-</v>
          </cell>
          <cell r="AI156" t="str">
            <v>C6705</v>
          </cell>
          <cell r="AJ156" t="str">
            <v>Ramirez Granados Arturo</v>
          </cell>
          <cell r="AK156" t="str">
            <v>-</v>
          </cell>
          <cell r="AL156" t="str">
            <v>-</v>
          </cell>
          <cell r="AM156" t="str">
            <v>-</v>
          </cell>
          <cell r="AN156">
            <v>0</v>
          </cell>
          <cell r="AO156" t="str">
            <v>-</v>
          </cell>
          <cell r="AQ156" t="str">
            <v>-</v>
          </cell>
          <cell r="AR156" t="str">
            <v>-</v>
          </cell>
          <cell r="AS156" t="str">
            <v>-</v>
          </cell>
          <cell r="AT156" t="str">
            <v>-</v>
          </cell>
          <cell r="AU156" t="str">
            <v>-</v>
          </cell>
          <cell r="AV156" t="str">
            <v>-</v>
          </cell>
          <cell r="AW156" t="str">
            <v>-</v>
          </cell>
          <cell r="AX156" t="str">
            <v>-</v>
          </cell>
          <cell r="AY156" t="str">
            <v>No</v>
          </cell>
          <cell r="AZ156" t="str">
            <v>-</v>
          </cell>
          <cell r="BA156" t="str">
            <v>-</v>
          </cell>
          <cell r="BB156" t="str">
            <v>-</v>
          </cell>
          <cell r="BC156" t="str">
            <v>-</v>
          </cell>
          <cell r="BD156" t="str">
            <v>-</v>
          </cell>
          <cell r="BE156" t="str">
            <v>-</v>
          </cell>
          <cell r="BF156" t="str">
            <v>-</v>
          </cell>
          <cell r="BG156" t="str">
            <v>-</v>
          </cell>
          <cell r="BH156" t="str">
            <v>-</v>
          </cell>
          <cell r="BI156" t="str">
            <v>-</v>
          </cell>
          <cell r="BJ156" t="str">
            <v>Arrendado</v>
          </cell>
          <cell r="BK156">
            <v>2021</v>
          </cell>
          <cell r="BL156" t="str">
            <v>ANGAR AZCAPOTZALCO S.A. DE C.V.</v>
          </cell>
          <cell r="BO156">
            <v>80384.789999999994</v>
          </cell>
          <cell r="BP156" t="str">
            <v>-</v>
          </cell>
          <cell r="BQ156" t="str">
            <v>-</v>
          </cell>
          <cell r="BR156" t="str">
            <v>-</v>
          </cell>
          <cell r="BS156" t="str">
            <v>-</v>
          </cell>
          <cell r="BT156" t="str">
            <v>-</v>
          </cell>
          <cell r="BU156" t="str">
            <v>-</v>
          </cell>
          <cell r="BV156" t="str">
            <v>-</v>
          </cell>
          <cell r="BW156" t="str">
            <v>-</v>
          </cell>
          <cell r="BX156" t="str">
            <v>-</v>
          </cell>
          <cell r="BY156" t="str">
            <v>-</v>
          </cell>
          <cell r="BZ156" t="str">
            <v>-</v>
          </cell>
          <cell r="CA156" t="str">
            <v>-</v>
          </cell>
          <cell r="CB156" t="str">
            <v>-</v>
          </cell>
          <cell r="CC156" t="str">
            <v>Viernes</v>
          </cell>
          <cell r="CD156" t="str">
            <v>1290</v>
          </cell>
          <cell r="CE156" t="str">
            <v>0</v>
          </cell>
          <cell r="CF156" t="str">
            <v>Azul</v>
          </cell>
          <cell r="CG156" t="str">
            <v>5o Sábado</v>
          </cell>
          <cell r="CH156" t="str">
            <v>May y Jun</v>
          </cell>
          <cell r="CI156" t="str">
            <v>Nov y Dic</v>
          </cell>
          <cell r="CJ156" t="str">
            <v>-</v>
          </cell>
          <cell r="CK156">
            <v>92</v>
          </cell>
          <cell r="CL156" t="str">
            <v>101 - MAGNA</v>
          </cell>
          <cell r="CM156" t="str">
            <v>05114</v>
          </cell>
          <cell r="CP156" t="str">
            <v>-</v>
          </cell>
        </row>
        <row r="157">
          <cell r="A157" t="str">
            <v>05115</v>
          </cell>
          <cell r="B157" t="str">
            <v>SCV1291</v>
          </cell>
          <cell r="C157" t="str">
            <v>Nuevo León</v>
          </cell>
          <cell r="D157" t="str">
            <v>No aplica</v>
          </cell>
          <cell r="E157" t="str">
            <v>Chevy</v>
          </cell>
          <cell r="F157" t="str">
            <v>Automóvil</v>
          </cell>
          <cell r="G157" t="str">
            <v>Chevrolet</v>
          </cell>
          <cell r="H157" t="str">
            <v>Chevy C2 C/AA 5 Puertas</v>
          </cell>
          <cell r="I157" t="str">
            <v>3G1SF61X26S100861</v>
          </cell>
          <cell r="J157" t="str">
            <v>6S100861</v>
          </cell>
          <cell r="K157" t="str">
            <v>Magna</v>
          </cell>
          <cell r="L157">
            <v>4</v>
          </cell>
          <cell r="M157">
            <v>46</v>
          </cell>
          <cell r="N157">
            <v>2006</v>
          </cell>
          <cell r="O157" t="str">
            <v>Monterrey</v>
          </cell>
          <cell r="P157" t="str">
            <v>Nuevo León</v>
          </cell>
          <cell r="Q157" t="str">
            <v>Noreste</v>
          </cell>
          <cell r="R157" t="str">
            <v>Baja</v>
          </cell>
          <cell r="S157" t="str">
            <v>Devolución Valmex</v>
          </cell>
          <cell r="T157" t="str">
            <v>GNP</v>
          </cell>
          <cell r="U157" t="str">
            <v>Grupo Nacional Provincial, S.A.B.</v>
          </cell>
          <cell r="V157" t="str">
            <v>Asesor de Servicio</v>
          </cell>
          <cell r="W157" t="str">
            <v>-</v>
          </cell>
          <cell r="X157" t="str">
            <v>-</v>
          </cell>
          <cell r="Y157" t="str">
            <v>Asignado</v>
          </cell>
          <cell r="Z157" t="str">
            <v>-</v>
          </cell>
          <cell r="AA157" t="str">
            <v>-</v>
          </cell>
          <cell r="AB157" t="str">
            <v>-</v>
          </cell>
          <cell r="AC157" t="str">
            <v>-</v>
          </cell>
          <cell r="AD157" t="str">
            <v>-</v>
          </cell>
          <cell r="AE157" t="str">
            <v>-</v>
          </cell>
          <cell r="AF157" t="str">
            <v>-</v>
          </cell>
          <cell r="AG157" t="str">
            <v>-</v>
          </cell>
          <cell r="AH157" t="str">
            <v>-</v>
          </cell>
          <cell r="AI157" t="str">
            <v>C6705</v>
          </cell>
          <cell r="AJ157" t="str">
            <v>Ramirez Granados Arturo</v>
          </cell>
          <cell r="AK157" t="str">
            <v>-</v>
          </cell>
          <cell r="AL157" t="str">
            <v>-</v>
          </cell>
          <cell r="AM157" t="str">
            <v>-</v>
          </cell>
          <cell r="AN157">
            <v>0</v>
          </cell>
          <cell r="AO157" t="str">
            <v>-</v>
          </cell>
          <cell r="AQ157" t="str">
            <v>-</v>
          </cell>
          <cell r="AR157" t="str">
            <v>-</v>
          </cell>
          <cell r="AS157" t="str">
            <v>-</v>
          </cell>
          <cell r="AT157" t="str">
            <v>-</v>
          </cell>
          <cell r="AU157" t="str">
            <v>-</v>
          </cell>
          <cell r="AV157" t="str">
            <v>-</v>
          </cell>
          <cell r="AW157" t="str">
            <v>-</v>
          </cell>
          <cell r="AX157" t="str">
            <v>-</v>
          </cell>
          <cell r="AY157" t="str">
            <v>No</v>
          </cell>
          <cell r="AZ157" t="str">
            <v>-</v>
          </cell>
          <cell r="BA157" t="str">
            <v>-</v>
          </cell>
          <cell r="BB157" t="str">
            <v>-</v>
          </cell>
          <cell r="BC157" t="str">
            <v>-</v>
          </cell>
          <cell r="BD157" t="str">
            <v>-</v>
          </cell>
          <cell r="BE157" t="str">
            <v>-</v>
          </cell>
          <cell r="BF157" t="str">
            <v>-</v>
          </cell>
          <cell r="BG157" t="str">
            <v>-</v>
          </cell>
          <cell r="BH157" t="str">
            <v>-</v>
          </cell>
          <cell r="BI157" t="str">
            <v>-</v>
          </cell>
          <cell r="BJ157" t="str">
            <v>Arrendado</v>
          </cell>
          <cell r="BK157">
            <v>1991</v>
          </cell>
          <cell r="BL157" t="str">
            <v>ANGAR AZCAPOTZALCO S.A. DE C.V.</v>
          </cell>
          <cell r="BO157">
            <v>80384.789999999994</v>
          </cell>
          <cell r="BP157" t="str">
            <v>-</v>
          </cell>
          <cell r="BQ157" t="str">
            <v>-</v>
          </cell>
          <cell r="BR157" t="str">
            <v>-</v>
          </cell>
          <cell r="BS157" t="str">
            <v>-</v>
          </cell>
          <cell r="BT157" t="str">
            <v>-</v>
          </cell>
          <cell r="BU157" t="str">
            <v>-</v>
          </cell>
          <cell r="BV157" t="str">
            <v>-</v>
          </cell>
          <cell r="BW157" t="str">
            <v>-</v>
          </cell>
          <cell r="BX157" t="str">
            <v>-</v>
          </cell>
          <cell r="BY157" t="str">
            <v>-</v>
          </cell>
          <cell r="BZ157" t="str">
            <v>-</v>
          </cell>
          <cell r="CA157" t="str">
            <v>-</v>
          </cell>
          <cell r="CB157" t="str">
            <v>-</v>
          </cell>
          <cell r="CC157" t="str">
            <v>Jueves</v>
          </cell>
          <cell r="CD157" t="str">
            <v>1291</v>
          </cell>
          <cell r="CE157" t="str">
            <v>1</v>
          </cell>
          <cell r="CF157" t="str">
            <v>Verde</v>
          </cell>
          <cell r="CG157" t="str">
            <v>4o Sábado</v>
          </cell>
          <cell r="CH157" t="str">
            <v>Abr y May</v>
          </cell>
          <cell r="CI157" t="str">
            <v>Oct y Nov</v>
          </cell>
          <cell r="CJ157" t="str">
            <v>-</v>
          </cell>
          <cell r="CK157">
            <v>92</v>
          </cell>
          <cell r="CL157" t="str">
            <v>101 - MAGNA</v>
          </cell>
          <cell r="CM157" t="str">
            <v>05115</v>
          </cell>
          <cell r="CP157" t="str">
            <v>-</v>
          </cell>
        </row>
        <row r="158">
          <cell r="A158" t="str">
            <v>05116</v>
          </cell>
          <cell r="B158" t="str">
            <v>SCV1292</v>
          </cell>
          <cell r="C158" t="str">
            <v>Nuevo León</v>
          </cell>
          <cell r="D158" t="str">
            <v>No aplica</v>
          </cell>
          <cell r="E158" t="str">
            <v>Chevy</v>
          </cell>
          <cell r="F158" t="str">
            <v>Automóvil</v>
          </cell>
          <cell r="G158" t="str">
            <v>Chevrolet</v>
          </cell>
          <cell r="H158" t="str">
            <v>Chevy C2 C/AA 5 Puertas</v>
          </cell>
          <cell r="I158" t="str">
            <v>3G1SF61X96S102946</v>
          </cell>
          <cell r="J158" t="str">
            <v>6S102946</v>
          </cell>
          <cell r="K158" t="str">
            <v>Magna</v>
          </cell>
          <cell r="L158">
            <v>4</v>
          </cell>
          <cell r="M158">
            <v>46</v>
          </cell>
          <cell r="N158">
            <v>2006</v>
          </cell>
          <cell r="O158" t="str">
            <v>Monterrey</v>
          </cell>
          <cell r="P158" t="str">
            <v>Nuevo León</v>
          </cell>
          <cell r="Q158" t="str">
            <v>Noreste</v>
          </cell>
          <cell r="R158" t="str">
            <v>Baja</v>
          </cell>
          <cell r="S158" t="str">
            <v>Devolución Valmex</v>
          </cell>
          <cell r="T158" t="str">
            <v>GNP</v>
          </cell>
          <cell r="U158" t="str">
            <v>Grupo Nacional Provincial, S.A.B.</v>
          </cell>
          <cell r="V158" t="str">
            <v>Asesor de Servicio</v>
          </cell>
          <cell r="W158" t="str">
            <v>-</v>
          </cell>
          <cell r="X158" t="str">
            <v>-</v>
          </cell>
          <cell r="Y158" t="str">
            <v>Asignado</v>
          </cell>
          <cell r="Z158" t="str">
            <v>-</v>
          </cell>
          <cell r="AA158" t="str">
            <v>-</v>
          </cell>
          <cell r="AB158" t="str">
            <v>-</v>
          </cell>
          <cell r="AC158" t="str">
            <v>-</v>
          </cell>
          <cell r="AD158" t="str">
            <v>-</v>
          </cell>
          <cell r="AE158" t="str">
            <v>-</v>
          </cell>
          <cell r="AF158" t="str">
            <v>-</v>
          </cell>
          <cell r="AG158" t="str">
            <v>-</v>
          </cell>
          <cell r="AH158" t="str">
            <v>-</v>
          </cell>
          <cell r="AI158" t="str">
            <v>C6705</v>
          </cell>
          <cell r="AJ158" t="str">
            <v>Ramirez Granados Arturo</v>
          </cell>
          <cell r="AK158" t="str">
            <v>-</v>
          </cell>
          <cell r="AL158" t="str">
            <v>-</v>
          </cell>
          <cell r="AM158" t="str">
            <v>-</v>
          </cell>
          <cell r="AN158">
            <v>0</v>
          </cell>
          <cell r="AO158" t="str">
            <v>-</v>
          </cell>
          <cell r="AQ158" t="str">
            <v>-</v>
          </cell>
          <cell r="AR158" t="str">
            <v>-</v>
          </cell>
          <cell r="AS158" t="str">
            <v>-</v>
          </cell>
          <cell r="AT158" t="str">
            <v>-</v>
          </cell>
          <cell r="AU158" t="str">
            <v>-</v>
          </cell>
          <cell r="AV158" t="str">
            <v>-</v>
          </cell>
          <cell r="AW158" t="str">
            <v>-</v>
          </cell>
          <cell r="AX158" t="str">
            <v>-</v>
          </cell>
          <cell r="AY158" t="str">
            <v>No</v>
          </cell>
          <cell r="AZ158" t="str">
            <v>-</v>
          </cell>
          <cell r="BA158" t="str">
            <v>-</v>
          </cell>
          <cell r="BB158" t="str">
            <v>-</v>
          </cell>
          <cell r="BC158" t="str">
            <v>-</v>
          </cell>
          <cell r="BD158" t="str">
            <v>-</v>
          </cell>
          <cell r="BE158" t="str">
            <v>-</v>
          </cell>
          <cell r="BF158" t="str">
            <v>-</v>
          </cell>
          <cell r="BG158" t="str">
            <v>-</v>
          </cell>
          <cell r="BH158" t="str">
            <v>-</v>
          </cell>
          <cell r="BI158" t="str">
            <v>-</v>
          </cell>
          <cell r="BJ158" t="str">
            <v>Arrendado</v>
          </cell>
          <cell r="BK158">
            <v>2018</v>
          </cell>
          <cell r="BL158" t="str">
            <v>ANGAR AZCAPOTZALCO S.A. DE C.V.</v>
          </cell>
          <cell r="BO158">
            <v>80384.789999999994</v>
          </cell>
          <cell r="BP158" t="str">
            <v>-</v>
          </cell>
          <cell r="BQ158" t="str">
            <v>-</v>
          </cell>
          <cell r="BR158" t="str">
            <v>-</v>
          </cell>
          <cell r="BS158" t="str">
            <v>-</v>
          </cell>
          <cell r="BT158" t="str">
            <v>-</v>
          </cell>
          <cell r="BU158" t="str">
            <v>-</v>
          </cell>
          <cell r="BV158" t="str">
            <v>-</v>
          </cell>
          <cell r="BW158" t="str">
            <v>-</v>
          </cell>
          <cell r="BX158" t="str">
            <v>-</v>
          </cell>
          <cell r="BY158" t="str">
            <v>-</v>
          </cell>
          <cell r="BZ158" t="str">
            <v>-</v>
          </cell>
          <cell r="CA158" t="str">
            <v>-</v>
          </cell>
          <cell r="CB158" t="str">
            <v>-</v>
          </cell>
          <cell r="CC158" t="str">
            <v>Jueves</v>
          </cell>
          <cell r="CD158" t="str">
            <v>1292</v>
          </cell>
          <cell r="CE158" t="str">
            <v>2</v>
          </cell>
          <cell r="CF158" t="str">
            <v>Verde</v>
          </cell>
          <cell r="CG158" t="str">
            <v>4o Sábado</v>
          </cell>
          <cell r="CH158" t="str">
            <v>Abr y May</v>
          </cell>
          <cell r="CI158" t="str">
            <v>Oct y Nov</v>
          </cell>
          <cell r="CJ158" t="str">
            <v>-</v>
          </cell>
          <cell r="CK158">
            <v>92</v>
          </cell>
          <cell r="CL158" t="str">
            <v>101 - MAGNA</v>
          </cell>
          <cell r="CM158" t="str">
            <v>05116</v>
          </cell>
          <cell r="CP158" t="str">
            <v>-</v>
          </cell>
        </row>
        <row r="159">
          <cell r="A159" t="str">
            <v>05117</v>
          </cell>
          <cell r="B159" t="str">
            <v>SCV1294</v>
          </cell>
          <cell r="C159" t="str">
            <v>Nuevo León</v>
          </cell>
          <cell r="D159" t="str">
            <v>No aplica</v>
          </cell>
          <cell r="E159" t="str">
            <v>Chevy</v>
          </cell>
          <cell r="F159" t="str">
            <v>Automóvil</v>
          </cell>
          <cell r="G159" t="str">
            <v>Chevrolet</v>
          </cell>
          <cell r="H159" t="str">
            <v>Chevy C2 C/AA 5 Puertas</v>
          </cell>
          <cell r="I159" t="str">
            <v>3G1SF61X76S100127</v>
          </cell>
          <cell r="J159" t="str">
            <v>6S100127</v>
          </cell>
          <cell r="K159" t="str">
            <v>Magna</v>
          </cell>
          <cell r="L159">
            <v>4</v>
          </cell>
          <cell r="M159">
            <v>46</v>
          </cell>
          <cell r="N159">
            <v>2006</v>
          </cell>
          <cell r="O159" t="str">
            <v>Monterrey</v>
          </cell>
          <cell r="P159" t="str">
            <v>Nuevo León</v>
          </cell>
          <cell r="Q159" t="str">
            <v>Noreste</v>
          </cell>
          <cell r="R159" t="str">
            <v>Baja</v>
          </cell>
          <cell r="S159" t="str">
            <v>Devolución Valmex</v>
          </cell>
          <cell r="T159" t="str">
            <v>GNP</v>
          </cell>
          <cell r="U159" t="str">
            <v>Grupo Nacional Provincial, S.A.B.</v>
          </cell>
          <cell r="V159" t="str">
            <v>Asesor de Servicio</v>
          </cell>
          <cell r="W159" t="str">
            <v>-</v>
          </cell>
          <cell r="X159" t="str">
            <v>-</v>
          </cell>
          <cell r="Y159" t="str">
            <v>Asignado</v>
          </cell>
          <cell r="Z159" t="str">
            <v>-</v>
          </cell>
          <cell r="AA159" t="str">
            <v>-</v>
          </cell>
          <cell r="AB159" t="str">
            <v>-</v>
          </cell>
          <cell r="AC159" t="str">
            <v>-</v>
          </cell>
          <cell r="AD159" t="str">
            <v>-</v>
          </cell>
          <cell r="AE159" t="str">
            <v>-</v>
          </cell>
          <cell r="AF159" t="str">
            <v>-</v>
          </cell>
          <cell r="AG159" t="str">
            <v>-</v>
          </cell>
          <cell r="AH159" t="str">
            <v>-</v>
          </cell>
          <cell r="AI159" t="str">
            <v>C6705</v>
          </cell>
          <cell r="AJ159" t="str">
            <v>Ramirez Granados Arturo</v>
          </cell>
          <cell r="AK159" t="str">
            <v>-</v>
          </cell>
          <cell r="AL159" t="str">
            <v>-</v>
          </cell>
          <cell r="AM159" t="str">
            <v>-</v>
          </cell>
          <cell r="AN159">
            <v>0</v>
          </cell>
          <cell r="AO159" t="str">
            <v>-</v>
          </cell>
          <cell r="AQ159" t="str">
            <v>-</v>
          </cell>
          <cell r="AR159" t="str">
            <v>-</v>
          </cell>
          <cell r="AS159" t="str">
            <v>-</v>
          </cell>
          <cell r="AT159" t="str">
            <v>-</v>
          </cell>
          <cell r="AU159" t="str">
            <v>-</v>
          </cell>
          <cell r="AV159" t="str">
            <v>-</v>
          </cell>
          <cell r="AW159" t="str">
            <v>-</v>
          </cell>
          <cell r="AX159" t="str">
            <v>-</v>
          </cell>
          <cell r="AY159" t="str">
            <v>No</v>
          </cell>
          <cell r="AZ159" t="str">
            <v>-</v>
          </cell>
          <cell r="BA159" t="str">
            <v>-</v>
          </cell>
          <cell r="BB159" t="str">
            <v>-</v>
          </cell>
          <cell r="BC159" t="str">
            <v>-</v>
          </cell>
          <cell r="BD159" t="str">
            <v>-</v>
          </cell>
          <cell r="BE159" t="str">
            <v>-</v>
          </cell>
          <cell r="BF159" t="str">
            <v>-</v>
          </cell>
          <cell r="BG159" t="str">
            <v>-</v>
          </cell>
          <cell r="BH159" t="str">
            <v>-</v>
          </cell>
          <cell r="BI159" t="str">
            <v>-</v>
          </cell>
          <cell r="BJ159" t="str">
            <v>Arrendado</v>
          </cell>
          <cell r="BK159">
            <v>2011</v>
          </cell>
          <cell r="BL159" t="str">
            <v>ANGAR AZCAPOTZALCO S.A. DE C.V.</v>
          </cell>
          <cell r="BO159">
            <v>80384.789999999994</v>
          </cell>
          <cell r="BP159" t="str">
            <v>-</v>
          </cell>
          <cell r="BQ159" t="str">
            <v>-</v>
          </cell>
          <cell r="BR159" t="str">
            <v>-</v>
          </cell>
          <cell r="BS159" t="str">
            <v>-</v>
          </cell>
          <cell r="BT159" t="str">
            <v>-</v>
          </cell>
          <cell r="BU159" t="str">
            <v>-</v>
          </cell>
          <cell r="BV159" t="str">
            <v>-</v>
          </cell>
          <cell r="BW159" t="str">
            <v>-</v>
          </cell>
          <cell r="BX159" t="str">
            <v>-</v>
          </cell>
          <cell r="BY159" t="str">
            <v>-</v>
          </cell>
          <cell r="BZ159" t="str">
            <v>-</v>
          </cell>
          <cell r="CA159" t="str">
            <v>-</v>
          </cell>
          <cell r="CB159" t="str">
            <v>-</v>
          </cell>
          <cell r="CC159" t="str">
            <v>Miércoles</v>
          </cell>
          <cell r="CD159" t="str">
            <v>1294</v>
          </cell>
          <cell r="CE159" t="str">
            <v>4</v>
          </cell>
          <cell r="CF159" t="str">
            <v>Rojo</v>
          </cell>
          <cell r="CG159" t="str">
            <v>3er Sábado</v>
          </cell>
          <cell r="CH159" t="str">
            <v>Mzo y Abr</v>
          </cell>
          <cell r="CI159" t="str">
            <v>Sep y Oct</v>
          </cell>
          <cell r="CJ159" t="str">
            <v>-</v>
          </cell>
          <cell r="CK159">
            <v>92</v>
          </cell>
          <cell r="CL159" t="str">
            <v>101 - MAGNA</v>
          </cell>
          <cell r="CM159" t="str">
            <v>05117</v>
          </cell>
          <cell r="CP159" t="str">
            <v>-</v>
          </cell>
        </row>
        <row r="160">
          <cell r="A160" t="str">
            <v>05118</v>
          </cell>
          <cell r="B160" t="str">
            <v>274WXH</v>
          </cell>
          <cell r="C160" t="str">
            <v>Distrito Federal</v>
          </cell>
          <cell r="D160" t="str">
            <v>No aplica</v>
          </cell>
          <cell r="E160" t="str">
            <v>Chevy</v>
          </cell>
          <cell r="F160" t="str">
            <v>Automóvil</v>
          </cell>
          <cell r="G160" t="str">
            <v>Chevrolet</v>
          </cell>
          <cell r="H160" t="str">
            <v>Chevy 5 Puertas C/AA Paquete M</v>
          </cell>
          <cell r="I160" t="str">
            <v>3G1SF61X66S105268</v>
          </cell>
          <cell r="J160" t="str">
            <v>6S105268</v>
          </cell>
          <cell r="K160" t="str">
            <v>Magna</v>
          </cell>
          <cell r="L160">
            <v>4</v>
          </cell>
          <cell r="M160">
            <v>46</v>
          </cell>
          <cell r="N160">
            <v>2006</v>
          </cell>
          <cell r="O160" t="str">
            <v>Ciudad de México</v>
          </cell>
          <cell r="P160" t="str">
            <v>Ciudad de México</v>
          </cell>
          <cell r="Q160" t="str">
            <v>Zona Metropolitana</v>
          </cell>
          <cell r="R160" t="str">
            <v>Baja</v>
          </cell>
          <cell r="S160" t="str">
            <v>Devolución Valmex</v>
          </cell>
          <cell r="T160" t="str">
            <v>GNP</v>
          </cell>
          <cell r="U160" t="str">
            <v>Grupo Nacional Provincial, S.A.B.</v>
          </cell>
          <cell r="V160" t="str">
            <v>Asesor de Servicio</v>
          </cell>
          <cell r="W160" t="str">
            <v>357</v>
          </cell>
          <cell r="X160" t="str">
            <v>-</v>
          </cell>
          <cell r="Y160" t="str">
            <v>Asignado</v>
          </cell>
          <cell r="Z160" t="str">
            <v>N87574</v>
          </cell>
          <cell r="AA160" t="str">
            <v>-</v>
          </cell>
          <cell r="AB160" t="str">
            <v>-</v>
          </cell>
          <cell r="AC160" t="str">
            <v>-</v>
          </cell>
          <cell r="AD160" t="str">
            <v>-</v>
          </cell>
          <cell r="AE160" t="str">
            <v>-</v>
          </cell>
          <cell r="AF160" t="str">
            <v>-</v>
          </cell>
          <cell r="AG160" t="str">
            <v>-</v>
          </cell>
          <cell r="AH160" t="str">
            <v>-</v>
          </cell>
          <cell r="AI160" t="str">
            <v>C6705</v>
          </cell>
          <cell r="AJ160" t="str">
            <v>Ramirez Granados Arturo</v>
          </cell>
          <cell r="AK160" t="str">
            <v>-</v>
          </cell>
          <cell r="AL160" t="str">
            <v>-</v>
          </cell>
          <cell r="AM160" t="str">
            <v>-</v>
          </cell>
          <cell r="AN160">
            <v>0</v>
          </cell>
          <cell r="AO160" t="str">
            <v>-</v>
          </cell>
          <cell r="AQ160">
            <v>5535667111</v>
          </cell>
          <cell r="AR160" t="str">
            <v>-</v>
          </cell>
          <cell r="AS160" t="str">
            <v>-</v>
          </cell>
          <cell r="AT160" t="str">
            <v>-</v>
          </cell>
          <cell r="AU160" t="str">
            <v>-</v>
          </cell>
          <cell r="AV160" t="str">
            <v>-</v>
          </cell>
          <cell r="AW160" t="str">
            <v>-</v>
          </cell>
          <cell r="AX160" t="str">
            <v>-</v>
          </cell>
          <cell r="AY160" t="str">
            <v>No</v>
          </cell>
          <cell r="AZ160" t="str">
            <v>-</v>
          </cell>
          <cell r="BA160" t="str">
            <v>-</v>
          </cell>
          <cell r="BB160" t="str">
            <v>-</v>
          </cell>
          <cell r="BC160" t="str">
            <v>-</v>
          </cell>
          <cell r="BD160" t="str">
            <v>-</v>
          </cell>
          <cell r="BE160" t="str">
            <v>-</v>
          </cell>
          <cell r="BF160" t="str">
            <v>-</v>
          </cell>
          <cell r="BG160" t="str">
            <v>-</v>
          </cell>
          <cell r="BH160" t="str">
            <v>-</v>
          </cell>
          <cell r="BI160" t="str">
            <v>-</v>
          </cell>
          <cell r="BJ160" t="str">
            <v>Arrendado</v>
          </cell>
          <cell r="BK160">
            <v>2010</v>
          </cell>
          <cell r="BL160" t="str">
            <v>ANGAR AZCAPOTZALCO S.A. DE C.V.</v>
          </cell>
          <cell r="BO160">
            <v>80384.789999999994</v>
          </cell>
          <cell r="BP160" t="str">
            <v>-</v>
          </cell>
          <cell r="BQ160" t="str">
            <v>-</v>
          </cell>
          <cell r="BR160" t="str">
            <v>-</v>
          </cell>
          <cell r="BS160" t="str">
            <v>-</v>
          </cell>
          <cell r="BT160" t="str">
            <v>-</v>
          </cell>
          <cell r="BU160" t="str">
            <v>-</v>
          </cell>
          <cell r="BV160" t="str">
            <v>-</v>
          </cell>
          <cell r="BW160" t="str">
            <v>-</v>
          </cell>
          <cell r="BX160" t="str">
            <v>-</v>
          </cell>
          <cell r="BY160" t="str">
            <v>-</v>
          </cell>
          <cell r="BZ160" t="str">
            <v>-</v>
          </cell>
          <cell r="CA160" t="str">
            <v>-</v>
          </cell>
          <cell r="CB160" t="str">
            <v>-</v>
          </cell>
          <cell r="CC160" t="str">
            <v>Miércoles</v>
          </cell>
          <cell r="CD160" t="str">
            <v>274</v>
          </cell>
          <cell r="CE160" t="str">
            <v>4</v>
          </cell>
          <cell r="CF160" t="str">
            <v>Rojo</v>
          </cell>
          <cell r="CG160" t="str">
            <v>3er Sábado</v>
          </cell>
          <cell r="CH160" t="str">
            <v>Mzo y Abr</v>
          </cell>
          <cell r="CI160" t="str">
            <v>Sep y Oct</v>
          </cell>
          <cell r="CJ160" t="str">
            <v>-</v>
          </cell>
          <cell r="CK160">
            <v>92</v>
          </cell>
          <cell r="CL160" t="str">
            <v>101 - MAGNA</v>
          </cell>
          <cell r="CM160" t="str">
            <v>05118</v>
          </cell>
          <cell r="CP160" t="str">
            <v>-</v>
          </cell>
        </row>
        <row r="161">
          <cell r="A161" t="str">
            <v>05119</v>
          </cell>
          <cell r="B161" t="str">
            <v>SCV1296</v>
          </cell>
          <cell r="C161" t="str">
            <v>Nuevo León</v>
          </cell>
          <cell r="D161" t="str">
            <v>No aplica</v>
          </cell>
          <cell r="E161" t="str">
            <v>Chevy</v>
          </cell>
          <cell r="F161" t="str">
            <v>Automóvil</v>
          </cell>
          <cell r="G161" t="str">
            <v>Chevrolet</v>
          </cell>
          <cell r="H161" t="str">
            <v>Chevy C2 C/AA 5 Puertas</v>
          </cell>
          <cell r="I161" t="str">
            <v>3G1SF61X46S104068</v>
          </cell>
          <cell r="J161" t="str">
            <v>6S104068</v>
          </cell>
          <cell r="K161" t="str">
            <v>Magna</v>
          </cell>
          <cell r="L161">
            <v>4</v>
          </cell>
          <cell r="M161">
            <v>46</v>
          </cell>
          <cell r="N161">
            <v>2006</v>
          </cell>
          <cell r="O161" t="str">
            <v>Monterrey</v>
          </cell>
          <cell r="P161" t="str">
            <v>Nuevo León</v>
          </cell>
          <cell r="Q161" t="str">
            <v>Noreste</v>
          </cell>
          <cell r="R161" t="str">
            <v>Baja</v>
          </cell>
          <cell r="S161" t="str">
            <v>Devolución Valmex</v>
          </cell>
          <cell r="T161" t="str">
            <v>GNP</v>
          </cell>
          <cell r="U161" t="str">
            <v>Grupo Nacional Provincial, S.A.B.</v>
          </cell>
          <cell r="V161" t="str">
            <v>Asesor de Servicio</v>
          </cell>
          <cell r="W161" t="str">
            <v>-</v>
          </cell>
          <cell r="X161" t="str">
            <v>-</v>
          </cell>
          <cell r="Y161" t="str">
            <v>Asignado</v>
          </cell>
          <cell r="Z161" t="str">
            <v>-</v>
          </cell>
          <cell r="AA161" t="str">
            <v>-</v>
          </cell>
          <cell r="AB161" t="str">
            <v>-</v>
          </cell>
          <cell r="AC161" t="str">
            <v>-</v>
          </cell>
          <cell r="AD161" t="str">
            <v>-</v>
          </cell>
          <cell r="AE161" t="str">
            <v>-</v>
          </cell>
          <cell r="AF161" t="str">
            <v>-</v>
          </cell>
          <cell r="AG161" t="str">
            <v>-</v>
          </cell>
          <cell r="AH161" t="str">
            <v>-</v>
          </cell>
          <cell r="AI161" t="str">
            <v>C6705</v>
          </cell>
          <cell r="AJ161" t="str">
            <v>Ramirez Granados Arturo</v>
          </cell>
          <cell r="AK161" t="str">
            <v>-</v>
          </cell>
          <cell r="AL161" t="str">
            <v>-</v>
          </cell>
          <cell r="AM161" t="str">
            <v>-</v>
          </cell>
          <cell r="AN161">
            <v>0</v>
          </cell>
          <cell r="AO161" t="str">
            <v>-</v>
          </cell>
          <cell r="AQ161" t="str">
            <v>-</v>
          </cell>
          <cell r="AR161" t="str">
            <v>-</v>
          </cell>
          <cell r="AS161" t="str">
            <v>-</v>
          </cell>
          <cell r="AT161" t="str">
            <v>-</v>
          </cell>
          <cell r="AU161" t="str">
            <v>-</v>
          </cell>
          <cell r="AV161" t="str">
            <v>-</v>
          </cell>
          <cell r="AW161" t="str">
            <v>-</v>
          </cell>
          <cell r="AX161" t="str">
            <v>-</v>
          </cell>
          <cell r="AY161" t="str">
            <v>No</v>
          </cell>
          <cell r="AZ161" t="str">
            <v>-</v>
          </cell>
          <cell r="BA161" t="str">
            <v>-</v>
          </cell>
          <cell r="BB161" t="str">
            <v>-</v>
          </cell>
          <cell r="BC161" t="str">
            <v>-</v>
          </cell>
          <cell r="BD161" t="str">
            <v>-</v>
          </cell>
          <cell r="BE161" t="str">
            <v>-</v>
          </cell>
          <cell r="BF161" t="str">
            <v>-</v>
          </cell>
          <cell r="BG161" t="str">
            <v>-</v>
          </cell>
          <cell r="BH161" t="str">
            <v>-</v>
          </cell>
          <cell r="BI161" t="str">
            <v>-</v>
          </cell>
          <cell r="BJ161" t="str">
            <v>Arrendado</v>
          </cell>
          <cell r="BK161">
            <v>1999</v>
          </cell>
          <cell r="BL161" t="str">
            <v>ANGAR AZCAPOTZALCO S.A. DE C.V.</v>
          </cell>
          <cell r="BO161">
            <v>80384.789999999994</v>
          </cell>
          <cell r="BP161" t="str">
            <v>-</v>
          </cell>
          <cell r="BQ161" t="str">
            <v>-</v>
          </cell>
          <cell r="BR161" t="str">
            <v>-</v>
          </cell>
          <cell r="BS161" t="str">
            <v>-</v>
          </cell>
          <cell r="BT161" t="str">
            <v>-</v>
          </cell>
          <cell r="BU161" t="str">
            <v>-</v>
          </cell>
          <cell r="BV161" t="str">
            <v>-</v>
          </cell>
          <cell r="BW161" t="str">
            <v>-</v>
          </cell>
          <cell r="BX161" t="str">
            <v>-</v>
          </cell>
          <cell r="BY161" t="str">
            <v>-</v>
          </cell>
          <cell r="BZ161" t="str">
            <v>-</v>
          </cell>
          <cell r="CA161" t="str">
            <v>-</v>
          </cell>
          <cell r="CB161" t="str">
            <v>-</v>
          </cell>
          <cell r="CC161" t="str">
            <v>Lunes</v>
          </cell>
          <cell r="CD161" t="str">
            <v>1296</v>
          </cell>
          <cell r="CE161" t="str">
            <v>6</v>
          </cell>
          <cell r="CF161" t="str">
            <v>Amarillo</v>
          </cell>
          <cell r="CG161" t="str">
            <v>1er Sábado</v>
          </cell>
          <cell r="CH161" t="str">
            <v>Ene y Feb</v>
          </cell>
          <cell r="CI161" t="str">
            <v>Jul y Ago</v>
          </cell>
          <cell r="CJ161" t="str">
            <v>-</v>
          </cell>
          <cell r="CK161">
            <v>92</v>
          </cell>
          <cell r="CL161" t="str">
            <v>101 - MAGNA</v>
          </cell>
          <cell r="CM161" t="str">
            <v>05119</v>
          </cell>
          <cell r="CP161" t="str">
            <v>-</v>
          </cell>
        </row>
        <row r="162">
          <cell r="A162" t="str">
            <v>05120</v>
          </cell>
          <cell r="B162" t="str">
            <v>SCV1297</v>
          </cell>
          <cell r="C162" t="str">
            <v>Nuevo León</v>
          </cell>
          <cell r="D162" t="str">
            <v>No aplica</v>
          </cell>
          <cell r="E162" t="str">
            <v>Chevy</v>
          </cell>
          <cell r="F162" t="str">
            <v>Automóvil</v>
          </cell>
          <cell r="G162" t="str">
            <v>Chevrolet</v>
          </cell>
          <cell r="H162" t="str">
            <v>Chevy C2 C/AA 5 Puertas</v>
          </cell>
          <cell r="I162" t="str">
            <v>3G1SF61X96S100713</v>
          </cell>
          <cell r="J162" t="str">
            <v>6S100713</v>
          </cell>
          <cell r="K162" t="str">
            <v>Magna</v>
          </cell>
          <cell r="L162">
            <v>4</v>
          </cell>
          <cell r="M162">
            <v>46</v>
          </cell>
          <cell r="N162">
            <v>2006</v>
          </cell>
          <cell r="O162" t="str">
            <v>Monterrey</v>
          </cell>
          <cell r="P162" t="str">
            <v>Nuevo León</v>
          </cell>
          <cell r="Q162" t="str">
            <v>Noreste</v>
          </cell>
          <cell r="R162" t="str">
            <v>Baja</v>
          </cell>
          <cell r="S162" t="str">
            <v>Devolución Valmex</v>
          </cell>
          <cell r="T162" t="str">
            <v>GNP</v>
          </cell>
          <cell r="U162" t="str">
            <v>Grupo Nacional Provincial, S.A.B.</v>
          </cell>
          <cell r="V162" t="str">
            <v>Asesor de Servicio</v>
          </cell>
          <cell r="W162" t="str">
            <v>-</v>
          </cell>
          <cell r="X162" t="str">
            <v>-</v>
          </cell>
          <cell r="Y162" t="str">
            <v>Asignado</v>
          </cell>
          <cell r="Z162" t="str">
            <v>-</v>
          </cell>
          <cell r="AA162" t="str">
            <v>-</v>
          </cell>
          <cell r="AB162" t="str">
            <v>-</v>
          </cell>
          <cell r="AC162" t="str">
            <v>-</v>
          </cell>
          <cell r="AD162" t="str">
            <v>-</v>
          </cell>
          <cell r="AE162" t="str">
            <v>-</v>
          </cell>
          <cell r="AF162" t="str">
            <v>-</v>
          </cell>
          <cell r="AG162" t="str">
            <v>-</v>
          </cell>
          <cell r="AH162" t="str">
            <v>-</v>
          </cell>
          <cell r="AI162" t="str">
            <v>C6705</v>
          </cell>
          <cell r="AJ162" t="str">
            <v>Ramirez Granados Arturo</v>
          </cell>
          <cell r="AK162" t="str">
            <v>-</v>
          </cell>
          <cell r="AL162" t="str">
            <v>-</v>
          </cell>
          <cell r="AM162" t="str">
            <v>-</v>
          </cell>
          <cell r="AN162">
            <v>0</v>
          </cell>
          <cell r="AO162" t="str">
            <v>-</v>
          </cell>
          <cell r="AQ162" t="str">
            <v>-</v>
          </cell>
          <cell r="AR162" t="str">
            <v>-</v>
          </cell>
          <cell r="AS162" t="str">
            <v>-</v>
          </cell>
          <cell r="AT162" t="str">
            <v>-</v>
          </cell>
          <cell r="AU162" t="str">
            <v>-</v>
          </cell>
          <cell r="AV162" t="str">
            <v>-</v>
          </cell>
          <cell r="AW162" t="str">
            <v>-</v>
          </cell>
          <cell r="AX162" t="str">
            <v>-</v>
          </cell>
          <cell r="AY162" t="str">
            <v>No</v>
          </cell>
          <cell r="AZ162" t="str">
            <v>-</v>
          </cell>
          <cell r="BA162" t="str">
            <v>-</v>
          </cell>
          <cell r="BB162" t="str">
            <v>-</v>
          </cell>
          <cell r="BC162" t="str">
            <v>-</v>
          </cell>
          <cell r="BD162" t="str">
            <v>-</v>
          </cell>
          <cell r="BE162" t="str">
            <v>-</v>
          </cell>
          <cell r="BF162" t="str">
            <v>-</v>
          </cell>
          <cell r="BG162" t="str">
            <v>-</v>
          </cell>
          <cell r="BH162" t="str">
            <v>-</v>
          </cell>
          <cell r="BI162" t="str">
            <v>-</v>
          </cell>
          <cell r="BJ162" t="str">
            <v>Arrendado</v>
          </cell>
          <cell r="BK162">
            <v>2015</v>
          </cell>
          <cell r="BL162" t="str">
            <v>ANGAR AZCAPOTZALCO S.A. DE C.V.</v>
          </cell>
          <cell r="BO162">
            <v>80384.789999999994</v>
          </cell>
          <cell r="BP162" t="str">
            <v>-</v>
          </cell>
          <cell r="BQ162" t="str">
            <v>-</v>
          </cell>
          <cell r="BR162" t="str">
            <v>-</v>
          </cell>
          <cell r="BS162" t="str">
            <v>-</v>
          </cell>
          <cell r="BT162" t="str">
            <v>-</v>
          </cell>
          <cell r="BU162" t="str">
            <v>-</v>
          </cell>
          <cell r="BV162" t="str">
            <v>-</v>
          </cell>
          <cell r="BW162" t="str">
            <v>-</v>
          </cell>
          <cell r="BX162" t="str">
            <v>-</v>
          </cell>
          <cell r="BY162" t="str">
            <v>-</v>
          </cell>
          <cell r="BZ162" t="str">
            <v>-</v>
          </cell>
          <cell r="CA162" t="str">
            <v>-</v>
          </cell>
          <cell r="CB162" t="str">
            <v>-</v>
          </cell>
          <cell r="CC162" t="str">
            <v>Martes</v>
          </cell>
          <cell r="CD162" t="str">
            <v>1297</v>
          </cell>
          <cell r="CE162" t="str">
            <v>7</v>
          </cell>
          <cell r="CF162" t="str">
            <v>Rosa</v>
          </cell>
          <cell r="CG162" t="str">
            <v>2o Sábado</v>
          </cell>
          <cell r="CH162" t="str">
            <v>Feb y Mzo</v>
          </cell>
          <cell r="CI162" t="str">
            <v>Ago y Sep</v>
          </cell>
          <cell r="CJ162" t="str">
            <v>-</v>
          </cell>
          <cell r="CK162">
            <v>92</v>
          </cell>
          <cell r="CL162" t="str">
            <v>101 - MAGNA</v>
          </cell>
          <cell r="CM162" t="str">
            <v>05120</v>
          </cell>
          <cell r="CP162" t="str">
            <v>-</v>
          </cell>
        </row>
        <row r="163">
          <cell r="A163" t="str">
            <v>05121</v>
          </cell>
          <cell r="B163" t="str">
            <v>SCV1298</v>
          </cell>
          <cell r="C163" t="str">
            <v>Nuevo León</v>
          </cell>
          <cell r="D163" t="str">
            <v>No aplica</v>
          </cell>
          <cell r="E163" t="str">
            <v>Chevy</v>
          </cell>
          <cell r="F163" t="str">
            <v>Automóvil</v>
          </cell>
          <cell r="G163" t="str">
            <v>Chevrolet</v>
          </cell>
          <cell r="H163" t="str">
            <v>Chevy C2 C/AA 5 Puertas</v>
          </cell>
          <cell r="I163" t="str">
            <v>3G1SF61X36S101761</v>
          </cell>
          <cell r="J163" t="str">
            <v>6S101761</v>
          </cell>
          <cell r="K163" t="str">
            <v>Magna</v>
          </cell>
          <cell r="L163">
            <v>4</v>
          </cell>
          <cell r="M163">
            <v>46</v>
          </cell>
          <cell r="N163">
            <v>2006</v>
          </cell>
          <cell r="O163" t="str">
            <v>Reynosa</v>
          </cell>
          <cell r="P163" t="str">
            <v>Tamaulipas</v>
          </cell>
          <cell r="Q163" t="str">
            <v>Noreste</v>
          </cell>
          <cell r="R163" t="str">
            <v>Baja</v>
          </cell>
          <cell r="S163" t="str">
            <v>Devolución Valmex</v>
          </cell>
          <cell r="T163" t="str">
            <v>GNP</v>
          </cell>
          <cell r="U163" t="str">
            <v>Grupo Nacional Provincial, S.A.B.</v>
          </cell>
          <cell r="V163" t="str">
            <v>Asesor de Servicio</v>
          </cell>
          <cell r="W163" t="str">
            <v>-</v>
          </cell>
          <cell r="X163" t="str">
            <v>-</v>
          </cell>
          <cell r="Y163" t="str">
            <v>Asignado</v>
          </cell>
          <cell r="Z163" t="str">
            <v>-</v>
          </cell>
          <cell r="AA163" t="str">
            <v>-</v>
          </cell>
          <cell r="AB163" t="str">
            <v>-</v>
          </cell>
          <cell r="AC163" t="str">
            <v>-</v>
          </cell>
          <cell r="AD163" t="str">
            <v>-</v>
          </cell>
          <cell r="AE163" t="str">
            <v>-</v>
          </cell>
          <cell r="AF163" t="str">
            <v>-</v>
          </cell>
          <cell r="AG163" t="str">
            <v>-</v>
          </cell>
          <cell r="AH163" t="str">
            <v>-</v>
          </cell>
          <cell r="AI163" t="str">
            <v>C6705</v>
          </cell>
          <cell r="AJ163" t="str">
            <v>Ramirez Granados Arturo</v>
          </cell>
          <cell r="AK163" t="str">
            <v>-</v>
          </cell>
          <cell r="AL163" t="str">
            <v>-</v>
          </cell>
          <cell r="AM163" t="str">
            <v>-</v>
          </cell>
          <cell r="AN163">
            <v>0</v>
          </cell>
          <cell r="AO163" t="str">
            <v>-</v>
          </cell>
          <cell r="AQ163" t="str">
            <v>-</v>
          </cell>
          <cell r="AR163" t="str">
            <v>-</v>
          </cell>
          <cell r="AS163" t="str">
            <v>-</v>
          </cell>
          <cell r="AT163" t="str">
            <v>-</v>
          </cell>
          <cell r="AU163" t="str">
            <v>-</v>
          </cell>
          <cell r="AV163" t="str">
            <v>-</v>
          </cell>
          <cell r="AW163" t="str">
            <v>-</v>
          </cell>
          <cell r="AX163" t="str">
            <v>-</v>
          </cell>
          <cell r="AY163" t="str">
            <v>No</v>
          </cell>
          <cell r="AZ163" t="str">
            <v>-</v>
          </cell>
          <cell r="BA163" t="str">
            <v>-</v>
          </cell>
          <cell r="BB163" t="str">
            <v>-</v>
          </cell>
          <cell r="BC163" t="str">
            <v>-</v>
          </cell>
          <cell r="BD163" t="str">
            <v>-</v>
          </cell>
          <cell r="BE163" t="str">
            <v>-</v>
          </cell>
          <cell r="BF163" t="str">
            <v>-</v>
          </cell>
          <cell r="BG163" t="str">
            <v>-</v>
          </cell>
          <cell r="BH163" t="str">
            <v>-</v>
          </cell>
          <cell r="BI163" t="str">
            <v>-</v>
          </cell>
          <cell r="BJ163" t="str">
            <v>Arrendado</v>
          </cell>
          <cell r="BK163">
            <v>1995</v>
          </cell>
          <cell r="BL163" t="str">
            <v>ANGAR AZCAPOTZALCO S.A. DE C.V.</v>
          </cell>
          <cell r="BO163">
            <v>80384.789999999994</v>
          </cell>
          <cell r="BP163" t="str">
            <v>-</v>
          </cell>
          <cell r="BQ163" t="str">
            <v>-</v>
          </cell>
          <cell r="BR163" t="str">
            <v>-</v>
          </cell>
          <cell r="BS163" t="str">
            <v>-</v>
          </cell>
          <cell r="BT163" t="str">
            <v>-</v>
          </cell>
          <cell r="BU163" t="str">
            <v>-</v>
          </cell>
          <cell r="BV163" t="str">
            <v>-</v>
          </cell>
          <cell r="BW163" t="str">
            <v>-</v>
          </cell>
          <cell r="BX163" t="str">
            <v>-</v>
          </cell>
          <cell r="BY163" t="str">
            <v>-</v>
          </cell>
          <cell r="BZ163" t="str">
            <v>-</v>
          </cell>
          <cell r="CA163" t="str">
            <v>-</v>
          </cell>
          <cell r="CB163" t="str">
            <v>-</v>
          </cell>
          <cell r="CC163" t="str">
            <v>Martes</v>
          </cell>
          <cell r="CD163" t="str">
            <v>1298</v>
          </cell>
          <cell r="CE163" t="str">
            <v>8</v>
          </cell>
          <cell r="CF163" t="str">
            <v>Rosa</v>
          </cell>
          <cell r="CG163" t="str">
            <v>2o Sábado</v>
          </cell>
          <cell r="CH163" t="str">
            <v>Feb y Mzo</v>
          </cell>
          <cell r="CI163" t="str">
            <v>Ago y Sep</v>
          </cell>
          <cell r="CJ163" t="str">
            <v>-</v>
          </cell>
          <cell r="CK163">
            <v>92</v>
          </cell>
          <cell r="CL163" t="str">
            <v>101 - MAGNA</v>
          </cell>
          <cell r="CM163" t="str">
            <v>05121</v>
          </cell>
          <cell r="CP163" t="str">
            <v>-</v>
          </cell>
        </row>
        <row r="164">
          <cell r="A164" t="str">
            <v>05122</v>
          </cell>
          <cell r="B164" t="str">
            <v>SCV1299</v>
          </cell>
          <cell r="C164" t="str">
            <v>Nuevo León</v>
          </cell>
          <cell r="D164" t="str">
            <v>No aplica</v>
          </cell>
          <cell r="E164" t="str">
            <v>Chevy</v>
          </cell>
          <cell r="F164" t="str">
            <v>Automóvil</v>
          </cell>
          <cell r="G164" t="str">
            <v>Chevrolet</v>
          </cell>
          <cell r="H164" t="str">
            <v>Chevy C2 C/AA 5 Puertas</v>
          </cell>
          <cell r="I164" t="str">
            <v>3G1SF61X96S103224</v>
          </cell>
          <cell r="J164" t="str">
            <v>6S103224</v>
          </cell>
          <cell r="K164" t="str">
            <v>Magna</v>
          </cell>
          <cell r="L164">
            <v>4</v>
          </cell>
          <cell r="M164">
            <v>46</v>
          </cell>
          <cell r="N164">
            <v>2006</v>
          </cell>
          <cell r="O164" t="str">
            <v>Monterrey</v>
          </cell>
          <cell r="P164" t="str">
            <v>Nuevo León</v>
          </cell>
          <cell r="Q164" t="str">
            <v>Noreste</v>
          </cell>
          <cell r="R164" t="str">
            <v>Baja</v>
          </cell>
          <cell r="S164" t="str">
            <v>Devolución Valmex</v>
          </cell>
          <cell r="T164" t="str">
            <v>GNP</v>
          </cell>
          <cell r="U164" t="str">
            <v>Grupo Nacional Provincial, S.A.B.</v>
          </cell>
          <cell r="V164" t="str">
            <v>Asesor de Servicio</v>
          </cell>
          <cell r="W164" t="str">
            <v>-</v>
          </cell>
          <cell r="X164" t="str">
            <v>-</v>
          </cell>
          <cell r="Y164" t="str">
            <v>Asignado</v>
          </cell>
          <cell r="Z164" t="str">
            <v>-</v>
          </cell>
          <cell r="AA164" t="str">
            <v>-</v>
          </cell>
          <cell r="AB164" t="str">
            <v>-</v>
          </cell>
          <cell r="AC164" t="str">
            <v>-</v>
          </cell>
          <cell r="AD164" t="str">
            <v>-</v>
          </cell>
          <cell r="AE164" t="str">
            <v>-</v>
          </cell>
          <cell r="AF164" t="str">
            <v>-</v>
          </cell>
          <cell r="AG164" t="str">
            <v>-</v>
          </cell>
          <cell r="AH164" t="str">
            <v>-</v>
          </cell>
          <cell r="AI164" t="str">
            <v>C6705</v>
          </cell>
          <cell r="AJ164" t="str">
            <v>Ramirez Granados Arturo</v>
          </cell>
          <cell r="AK164" t="str">
            <v>-</v>
          </cell>
          <cell r="AL164" t="str">
            <v>-</v>
          </cell>
          <cell r="AM164" t="str">
            <v>-</v>
          </cell>
          <cell r="AN164">
            <v>0</v>
          </cell>
          <cell r="AO164" t="str">
            <v>-</v>
          </cell>
          <cell r="AQ164" t="str">
            <v>-</v>
          </cell>
          <cell r="AR164" t="str">
            <v>-</v>
          </cell>
          <cell r="AS164" t="str">
            <v>-</v>
          </cell>
          <cell r="AT164" t="str">
            <v>-</v>
          </cell>
          <cell r="AU164" t="str">
            <v>-</v>
          </cell>
          <cell r="AV164" t="str">
            <v>-</v>
          </cell>
          <cell r="AW164" t="str">
            <v>-</v>
          </cell>
          <cell r="AX164" t="str">
            <v>-</v>
          </cell>
          <cell r="AY164" t="str">
            <v>No</v>
          </cell>
          <cell r="AZ164" t="str">
            <v>-</v>
          </cell>
          <cell r="BA164" t="str">
            <v>-</v>
          </cell>
          <cell r="BB164" t="str">
            <v>-</v>
          </cell>
          <cell r="BC164" t="str">
            <v>-</v>
          </cell>
          <cell r="BD164" t="str">
            <v>-</v>
          </cell>
          <cell r="BE164" t="str">
            <v>-</v>
          </cell>
          <cell r="BF164" t="str">
            <v>-</v>
          </cell>
          <cell r="BG164" t="str">
            <v>-</v>
          </cell>
          <cell r="BH164" t="str">
            <v>-</v>
          </cell>
          <cell r="BI164" t="str">
            <v>-</v>
          </cell>
          <cell r="BJ164" t="str">
            <v>Arrendado</v>
          </cell>
          <cell r="BK164">
            <v>2019</v>
          </cell>
          <cell r="BL164" t="str">
            <v>ANGAR AZCAPOTZALCO S.A. DE C.V.</v>
          </cell>
          <cell r="BO164">
            <v>80384.789999999994</v>
          </cell>
          <cell r="BP164" t="str">
            <v>-</v>
          </cell>
          <cell r="BQ164" t="str">
            <v>-</v>
          </cell>
          <cell r="BR164" t="str">
            <v>-</v>
          </cell>
          <cell r="BS164" t="str">
            <v>-</v>
          </cell>
          <cell r="BT164" t="str">
            <v>-</v>
          </cell>
          <cell r="BU164" t="str">
            <v>-</v>
          </cell>
          <cell r="BV164" t="str">
            <v>-</v>
          </cell>
          <cell r="BW164" t="str">
            <v>-</v>
          </cell>
          <cell r="BX164" t="str">
            <v>-</v>
          </cell>
          <cell r="BY164" t="str">
            <v>-</v>
          </cell>
          <cell r="BZ164" t="str">
            <v>-</v>
          </cell>
          <cell r="CA164" t="str">
            <v>-</v>
          </cell>
          <cell r="CB164" t="str">
            <v>-</v>
          </cell>
          <cell r="CC164" t="str">
            <v>Viernes</v>
          </cell>
          <cell r="CD164" t="str">
            <v>1299</v>
          </cell>
          <cell r="CE164" t="str">
            <v>9</v>
          </cell>
          <cell r="CF164" t="str">
            <v>Azul</v>
          </cell>
          <cell r="CG164" t="str">
            <v>5o Sábado</v>
          </cell>
          <cell r="CH164" t="str">
            <v>May y Jun</v>
          </cell>
          <cell r="CI164" t="str">
            <v>Nov y Dic</v>
          </cell>
          <cell r="CJ164" t="str">
            <v>-</v>
          </cell>
          <cell r="CK164">
            <v>92</v>
          </cell>
          <cell r="CL164" t="str">
            <v>101 - MAGNA</v>
          </cell>
          <cell r="CM164" t="str">
            <v>05122</v>
          </cell>
          <cell r="CP164" t="str">
            <v>-</v>
          </cell>
        </row>
        <row r="165">
          <cell r="A165" t="str">
            <v>05123</v>
          </cell>
          <cell r="B165" t="str">
            <v>SCV1300</v>
          </cell>
          <cell r="C165" t="str">
            <v>Nuevo León</v>
          </cell>
          <cell r="D165" t="str">
            <v>No aplica</v>
          </cell>
          <cell r="E165" t="str">
            <v>Chevy</v>
          </cell>
          <cell r="F165" t="str">
            <v>Automóvil</v>
          </cell>
          <cell r="G165" t="str">
            <v>Chevrolet</v>
          </cell>
          <cell r="H165" t="str">
            <v>Chevy C2 C/AA 5 Puertas</v>
          </cell>
          <cell r="I165" t="str">
            <v>3G1SF61X66S102368</v>
          </cell>
          <cell r="J165" t="str">
            <v>6S102368</v>
          </cell>
          <cell r="K165" t="str">
            <v>Magna</v>
          </cell>
          <cell r="L165">
            <v>4</v>
          </cell>
          <cell r="M165">
            <v>46</v>
          </cell>
          <cell r="N165">
            <v>2006</v>
          </cell>
          <cell r="O165" t="str">
            <v>Monterrey</v>
          </cell>
          <cell r="P165" t="str">
            <v>Nuevo León</v>
          </cell>
          <cell r="Q165" t="str">
            <v>Noreste</v>
          </cell>
          <cell r="R165" t="str">
            <v>Baja</v>
          </cell>
          <cell r="S165" t="str">
            <v>Devolución Valmex</v>
          </cell>
          <cell r="T165" t="str">
            <v>GNP</v>
          </cell>
          <cell r="U165" t="str">
            <v>Grupo Nacional Provincial, S.A.B.</v>
          </cell>
          <cell r="V165" t="str">
            <v>Asesor de Servicio</v>
          </cell>
          <cell r="W165" t="str">
            <v>-</v>
          </cell>
          <cell r="X165" t="str">
            <v>-</v>
          </cell>
          <cell r="Y165" t="str">
            <v>Asignado</v>
          </cell>
          <cell r="Z165" t="str">
            <v>-</v>
          </cell>
          <cell r="AA165" t="str">
            <v>-</v>
          </cell>
          <cell r="AB165" t="str">
            <v>-</v>
          </cell>
          <cell r="AC165" t="str">
            <v>-</v>
          </cell>
          <cell r="AD165" t="str">
            <v>-</v>
          </cell>
          <cell r="AE165" t="str">
            <v>-</v>
          </cell>
          <cell r="AF165" t="str">
            <v>-</v>
          </cell>
          <cell r="AG165" t="str">
            <v>-</v>
          </cell>
          <cell r="AH165" t="str">
            <v>-</v>
          </cell>
          <cell r="AI165" t="str">
            <v>C6705</v>
          </cell>
          <cell r="AJ165" t="str">
            <v>Ramirez Granados Arturo</v>
          </cell>
          <cell r="AK165" t="str">
            <v>-</v>
          </cell>
          <cell r="AL165" t="str">
            <v>-</v>
          </cell>
          <cell r="AM165" t="str">
            <v>-</v>
          </cell>
          <cell r="AN165">
            <v>0</v>
          </cell>
          <cell r="AO165" t="str">
            <v>-</v>
          </cell>
          <cell r="AQ165" t="str">
            <v>-</v>
          </cell>
          <cell r="AR165" t="str">
            <v>-</v>
          </cell>
          <cell r="AS165" t="str">
            <v>-</v>
          </cell>
          <cell r="AT165" t="str">
            <v>-</v>
          </cell>
          <cell r="AU165" t="str">
            <v>-</v>
          </cell>
          <cell r="AV165" t="str">
            <v>-</v>
          </cell>
          <cell r="AW165" t="str">
            <v>-</v>
          </cell>
          <cell r="AX165" t="str">
            <v>-</v>
          </cell>
          <cell r="AY165" t="str">
            <v>No</v>
          </cell>
          <cell r="AZ165" t="str">
            <v>-</v>
          </cell>
          <cell r="BA165" t="str">
            <v>-</v>
          </cell>
          <cell r="BB165" t="str">
            <v>-</v>
          </cell>
          <cell r="BC165" t="str">
            <v>-</v>
          </cell>
          <cell r="BD165" t="str">
            <v>-</v>
          </cell>
          <cell r="BE165" t="str">
            <v>-</v>
          </cell>
          <cell r="BF165" t="str">
            <v>-</v>
          </cell>
          <cell r="BG165" t="str">
            <v>-</v>
          </cell>
          <cell r="BH165" t="str">
            <v>-</v>
          </cell>
          <cell r="BI165" t="str">
            <v>-</v>
          </cell>
          <cell r="BJ165" t="str">
            <v>Arrendado</v>
          </cell>
          <cell r="BK165">
            <v>2007</v>
          </cell>
          <cell r="BL165" t="str">
            <v>ANGAR AZCAPOTZALCO S.A. DE C.V.</v>
          </cell>
          <cell r="BO165">
            <v>80384.789999999994</v>
          </cell>
          <cell r="BP165" t="str">
            <v>-</v>
          </cell>
          <cell r="BQ165" t="str">
            <v>-</v>
          </cell>
          <cell r="BR165" t="str">
            <v>-</v>
          </cell>
          <cell r="BS165" t="str">
            <v>-</v>
          </cell>
          <cell r="BT165" t="str">
            <v>-</v>
          </cell>
          <cell r="BU165" t="str">
            <v>-</v>
          </cell>
          <cell r="BV165" t="str">
            <v>-</v>
          </cell>
          <cell r="BW165" t="str">
            <v>-</v>
          </cell>
          <cell r="BX165" t="str">
            <v>-</v>
          </cell>
          <cell r="BY165" t="str">
            <v>-</v>
          </cell>
          <cell r="BZ165" t="str">
            <v>-</v>
          </cell>
          <cell r="CA165" t="str">
            <v>-</v>
          </cell>
          <cell r="CB165" t="str">
            <v>-</v>
          </cell>
          <cell r="CC165" t="str">
            <v>Viernes</v>
          </cell>
          <cell r="CD165" t="str">
            <v>1300</v>
          </cell>
          <cell r="CE165" t="str">
            <v>0</v>
          </cell>
          <cell r="CF165" t="str">
            <v>Azul</v>
          </cell>
          <cell r="CG165" t="str">
            <v>5o Sábado</v>
          </cell>
          <cell r="CH165" t="str">
            <v>May y Jun</v>
          </cell>
          <cell r="CI165" t="str">
            <v>Nov y Dic</v>
          </cell>
          <cell r="CJ165" t="str">
            <v>-</v>
          </cell>
          <cell r="CK165">
            <v>92</v>
          </cell>
          <cell r="CL165" t="str">
            <v>101 - MAGNA</v>
          </cell>
          <cell r="CM165" t="str">
            <v>05123</v>
          </cell>
          <cell r="CP165" t="str">
            <v>-</v>
          </cell>
        </row>
        <row r="166">
          <cell r="A166" t="str">
            <v>05124</v>
          </cell>
          <cell r="B166" t="str">
            <v>SCV1301</v>
          </cell>
          <cell r="C166" t="str">
            <v>Nuevo León</v>
          </cell>
          <cell r="D166" t="str">
            <v>No aplica</v>
          </cell>
          <cell r="E166" t="str">
            <v>Chevy</v>
          </cell>
          <cell r="F166" t="str">
            <v>Automóvil</v>
          </cell>
          <cell r="G166" t="str">
            <v>Chevrolet</v>
          </cell>
          <cell r="H166" t="str">
            <v>Chevy C2 C/AA 5 Puertas</v>
          </cell>
          <cell r="I166" t="str">
            <v>3G1SF61X56S100854</v>
          </cell>
          <cell r="J166" t="str">
            <v>6S100854</v>
          </cell>
          <cell r="K166" t="str">
            <v>Magna</v>
          </cell>
          <cell r="L166">
            <v>4</v>
          </cell>
          <cell r="M166">
            <v>46</v>
          </cell>
          <cell r="N166">
            <v>2006</v>
          </cell>
          <cell r="O166" t="str">
            <v>Monterrey</v>
          </cell>
          <cell r="P166" t="str">
            <v>Nuevo León</v>
          </cell>
          <cell r="Q166" t="str">
            <v>Noreste</v>
          </cell>
          <cell r="R166" t="str">
            <v>Baja</v>
          </cell>
          <cell r="S166" t="str">
            <v>Devolución Valmex</v>
          </cell>
          <cell r="T166" t="str">
            <v>GNP</v>
          </cell>
          <cell r="U166" t="str">
            <v>Grupo Nacional Provincial, S.A.B.</v>
          </cell>
          <cell r="V166" t="str">
            <v>Asesor de Servicio</v>
          </cell>
          <cell r="W166" t="str">
            <v>-</v>
          </cell>
          <cell r="X166" t="str">
            <v>-</v>
          </cell>
          <cell r="Y166" t="str">
            <v>Asignado</v>
          </cell>
          <cell r="Z166" t="str">
            <v>-</v>
          </cell>
          <cell r="AA166" t="str">
            <v>-</v>
          </cell>
          <cell r="AB166" t="str">
            <v>-</v>
          </cell>
          <cell r="AC166" t="str">
            <v>-</v>
          </cell>
          <cell r="AD166" t="str">
            <v>-</v>
          </cell>
          <cell r="AE166" t="str">
            <v>-</v>
          </cell>
          <cell r="AF166" t="str">
            <v>-</v>
          </cell>
          <cell r="AG166" t="str">
            <v>-</v>
          </cell>
          <cell r="AH166" t="str">
            <v>-</v>
          </cell>
          <cell r="AI166" t="str">
            <v>C6705</v>
          </cell>
          <cell r="AJ166" t="str">
            <v>Ramirez Granados Arturo</v>
          </cell>
          <cell r="AK166" t="str">
            <v>-</v>
          </cell>
          <cell r="AL166" t="str">
            <v>-</v>
          </cell>
          <cell r="AM166" t="str">
            <v>-</v>
          </cell>
          <cell r="AN166">
            <v>0</v>
          </cell>
          <cell r="AO166" t="str">
            <v>-</v>
          </cell>
          <cell r="AQ166" t="str">
            <v>-</v>
          </cell>
          <cell r="AR166" t="str">
            <v>-</v>
          </cell>
          <cell r="AS166" t="str">
            <v>-</v>
          </cell>
          <cell r="AT166" t="str">
            <v>-</v>
          </cell>
          <cell r="AU166" t="str">
            <v>-</v>
          </cell>
          <cell r="AV166" t="str">
            <v>-</v>
          </cell>
          <cell r="AW166" t="str">
            <v>-</v>
          </cell>
          <cell r="AX166" t="str">
            <v>-</v>
          </cell>
          <cell r="AY166" t="str">
            <v>No</v>
          </cell>
          <cell r="AZ166" t="str">
            <v>-</v>
          </cell>
          <cell r="BA166" t="str">
            <v>-</v>
          </cell>
          <cell r="BB166" t="str">
            <v>-</v>
          </cell>
          <cell r="BC166" t="str">
            <v>-</v>
          </cell>
          <cell r="BD166" t="str">
            <v>-</v>
          </cell>
          <cell r="BE166" t="str">
            <v>-</v>
          </cell>
          <cell r="BF166" t="str">
            <v>-</v>
          </cell>
          <cell r="BG166" t="str">
            <v>-</v>
          </cell>
          <cell r="BH166" t="str">
            <v>-</v>
          </cell>
          <cell r="BI166" t="str">
            <v>-</v>
          </cell>
          <cell r="BJ166" t="str">
            <v>Arrendado</v>
          </cell>
          <cell r="BK166">
            <v>2026</v>
          </cell>
          <cell r="BL166" t="str">
            <v>ANGAR AZCAPOTZALCO S.A. DE C.V.</v>
          </cell>
          <cell r="BO166">
            <v>80384.789999999994</v>
          </cell>
          <cell r="BP166" t="str">
            <v>-</v>
          </cell>
          <cell r="BQ166" t="str">
            <v>-</v>
          </cell>
          <cell r="BR166" t="str">
            <v>-</v>
          </cell>
          <cell r="BS166" t="str">
            <v>-</v>
          </cell>
          <cell r="BT166" t="str">
            <v>-</v>
          </cell>
          <cell r="BU166" t="str">
            <v>-</v>
          </cell>
          <cell r="BV166" t="str">
            <v>-</v>
          </cell>
          <cell r="BW166" t="str">
            <v>-</v>
          </cell>
          <cell r="BX166" t="str">
            <v>-</v>
          </cell>
          <cell r="BY166" t="str">
            <v>-</v>
          </cell>
          <cell r="BZ166" t="str">
            <v>-</v>
          </cell>
          <cell r="CA166" t="str">
            <v>-</v>
          </cell>
          <cell r="CB166" t="str">
            <v>-</v>
          </cell>
          <cell r="CC166" t="str">
            <v>Jueves</v>
          </cell>
          <cell r="CD166" t="str">
            <v>1301</v>
          </cell>
          <cell r="CE166" t="str">
            <v>1</v>
          </cell>
          <cell r="CF166" t="str">
            <v>Verde</v>
          </cell>
          <cell r="CG166" t="str">
            <v>4o Sábado</v>
          </cell>
          <cell r="CH166" t="str">
            <v>Abr y May</v>
          </cell>
          <cell r="CI166" t="str">
            <v>Oct y Nov</v>
          </cell>
          <cell r="CJ166" t="str">
            <v>-</v>
          </cell>
          <cell r="CK166">
            <v>92</v>
          </cell>
          <cell r="CL166" t="str">
            <v>101 - MAGNA</v>
          </cell>
          <cell r="CM166" t="str">
            <v>05124</v>
          </cell>
          <cell r="CP166" t="str">
            <v>-</v>
          </cell>
        </row>
        <row r="167">
          <cell r="A167" t="str">
            <v>05125</v>
          </cell>
          <cell r="B167" t="str">
            <v>SCV1293</v>
          </cell>
          <cell r="C167" t="str">
            <v>Nuevo León</v>
          </cell>
          <cell r="D167" t="str">
            <v>No aplica</v>
          </cell>
          <cell r="E167" t="str">
            <v>Chevy</v>
          </cell>
          <cell r="F167" t="str">
            <v>Automóvil</v>
          </cell>
          <cell r="G167" t="str">
            <v>Chevrolet</v>
          </cell>
          <cell r="H167" t="str">
            <v>Chevy C2 C/AA 5 Puertas</v>
          </cell>
          <cell r="I167" t="str">
            <v>3G1SF61XX6S102387</v>
          </cell>
          <cell r="J167" t="str">
            <v>6S102387</v>
          </cell>
          <cell r="K167" t="str">
            <v>Magna</v>
          </cell>
          <cell r="L167">
            <v>4</v>
          </cell>
          <cell r="M167">
            <v>46</v>
          </cell>
          <cell r="N167">
            <v>2006</v>
          </cell>
          <cell r="O167" t="str">
            <v>Monterrey</v>
          </cell>
          <cell r="P167" t="str">
            <v>Nuevo León</v>
          </cell>
          <cell r="Q167" t="str">
            <v>Noreste</v>
          </cell>
          <cell r="R167" t="str">
            <v>Baja</v>
          </cell>
          <cell r="S167" t="str">
            <v>Devolución Valmex</v>
          </cell>
          <cell r="T167" t="str">
            <v>GNP</v>
          </cell>
          <cell r="U167" t="str">
            <v>Grupo Nacional Provincial, S.A.B.</v>
          </cell>
          <cell r="V167" t="str">
            <v>Asesor de Servicio</v>
          </cell>
          <cell r="W167" t="str">
            <v>-</v>
          </cell>
          <cell r="X167" t="str">
            <v>-</v>
          </cell>
          <cell r="Y167" t="str">
            <v>Asignado</v>
          </cell>
          <cell r="Z167" t="str">
            <v>-</v>
          </cell>
          <cell r="AA167" t="str">
            <v>-</v>
          </cell>
          <cell r="AB167" t="str">
            <v>-</v>
          </cell>
          <cell r="AC167" t="str">
            <v>-</v>
          </cell>
          <cell r="AD167" t="str">
            <v>-</v>
          </cell>
          <cell r="AE167" t="str">
            <v>-</v>
          </cell>
          <cell r="AF167" t="str">
            <v>-</v>
          </cell>
          <cell r="AG167" t="str">
            <v>-</v>
          </cell>
          <cell r="AH167" t="str">
            <v>-</v>
          </cell>
          <cell r="AI167" t="str">
            <v>C6705</v>
          </cell>
          <cell r="AJ167" t="str">
            <v>Ramirez Granados Arturo</v>
          </cell>
          <cell r="AK167" t="str">
            <v>-</v>
          </cell>
          <cell r="AL167" t="str">
            <v>-</v>
          </cell>
          <cell r="AM167" t="str">
            <v>-</v>
          </cell>
          <cell r="AN167">
            <v>0</v>
          </cell>
          <cell r="AO167" t="str">
            <v>-</v>
          </cell>
          <cell r="AQ167" t="str">
            <v>-</v>
          </cell>
          <cell r="AR167" t="str">
            <v>-</v>
          </cell>
          <cell r="AS167" t="str">
            <v>-</v>
          </cell>
          <cell r="AT167" t="str">
            <v>-</v>
          </cell>
          <cell r="AU167" t="str">
            <v>-</v>
          </cell>
          <cell r="AV167" t="str">
            <v>-</v>
          </cell>
          <cell r="AW167" t="str">
            <v>-</v>
          </cell>
          <cell r="AX167" t="str">
            <v>-</v>
          </cell>
          <cell r="AY167" t="str">
            <v>No</v>
          </cell>
          <cell r="AZ167" t="str">
            <v>-</v>
          </cell>
          <cell r="BA167" t="str">
            <v>-</v>
          </cell>
          <cell r="BB167" t="str">
            <v>-</v>
          </cell>
          <cell r="BC167" t="str">
            <v>-</v>
          </cell>
          <cell r="BD167" t="str">
            <v>-</v>
          </cell>
          <cell r="BE167" t="str">
            <v>-</v>
          </cell>
          <cell r="BF167" t="str">
            <v>-</v>
          </cell>
          <cell r="BG167" t="str">
            <v>-</v>
          </cell>
          <cell r="BH167" t="str">
            <v>-</v>
          </cell>
          <cell r="BI167" t="str">
            <v>-</v>
          </cell>
          <cell r="BJ167" t="str">
            <v>Arrendado</v>
          </cell>
          <cell r="BK167">
            <v>2032</v>
          </cell>
          <cell r="BL167" t="str">
            <v>ANGAR AZCAPOTZALCO S.A. DE C.V.</v>
          </cell>
          <cell r="BO167">
            <v>80384.789999999994</v>
          </cell>
          <cell r="BP167" t="str">
            <v>-</v>
          </cell>
          <cell r="BQ167" t="str">
            <v>-</v>
          </cell>
          <cell r="BR167" t="str">
            <v>-</v>
          </cell>
          <cell r="BS167" t="str">
            <v>-</v>
          </cell>
          <cell r="BT167" t="str">
            <v>-</v>
          </cell>
          <cell r="BU167" t="str">
            <v>-</v>
          </cell>
          <cell r="BV167" t="str">
            <v>-</v>
          </cell>
          <cell r="BW167" t="str">
            <v>-</v>
          </cell>
          <cell r="BX167" t="str">
            <v>-</v>
          </cell>
          <cell r="BY167" t="str">
            <v>-</v>
          </cell>
          <cell r="BZ167" t="str">
            <v>-</v>
          </cell>
          <cell r="CA167" t="str">
            <v>-</v>
          </cell>
          <cell r="CB167" t="str">
            <v>-</v>
          </cell>
          <cell r="CC167" t="str">
            <v>Miércoles</v>
          </cell>
          <cell r="CD167" t="str">
            <v>1293</v>
          </cell>
          <cell r="CE167" t="str">
            <v>3</v>
          </cell>
          <cell r="CF167" t="str">
            <v>Rojo</v>
          </cell>
          <cell r="CG167" t="str">
            <v>3er Sábado</v>
          </cell>
          <cell r="CH167" t="str">
            <v>Mzo y Abr</v>
          </cell>
          <cell r="CI167" t="str">
            <v>Sep y Oct</v>
          </cell>
          <cell r="CJ167" t="str">
            <v>-</v>
          </cell>
          <cell r="CK167">
            <v>92</v>
          </cell>
          <cell r="CL167" t="str">
            <v>101 - MAGNA</v>
          </cell>
          <cell r="CM167" t="str">
            <v>05125</v>
          </cell>
          <cell r="CP167" t="str">
            <v>-</v>
          </cell>
        </row>
        <row r="168">
          <cell r="A168" t="str">
            <v>05126</v>
          </cell>
          <cell r="B168" t="str">
            <v>159UAR</v>
          </cell>
          <cell r="C168" t="str">
            <v>Distrito Federal</v>
          </cell>
          <cell r="D168" t="str">
            <v>No aplica</v>
          </cell>
          <cell r="E168" t="str">
            <v>Chevy</v>
          </cell>
          <cell r="F168" t="str">
            <v>Automóvil</v>
          </cell>
          <cell r="G168" t="str">
            <v>Chevrolet</v>
          </cell>
          <cell r="H168" t="str">
            <v>Chevy C2 C/AA 5 Puertas</v>
          </cell>
          <cell r="I168" t="str">
            <v>3G1SF61X56S102085</v>
          </cell>
          <cell r="J168" t="str">
            <v>6S102085</v>
          </cell>
          <cell r="K168" t="str">
            <v>Magna</v>
          </cell>
          <cell r="L168">
            <v>4</v>
          </cell>
          <cell r="M168">
            <v>46</v>
          </cell>
          <cell r="N168">
            <v>2006</v>
          </cell>
          <cell r="O168" t="str">
            <v>Culiacán</v>
          </cell>
          <cell r="P168" t="str">
            <v>Sinaloa</v>
          </cell>
          <cell r="Q168" t="str">
            <v>Occidente</v>
          </cell>
          <cell r="R168" t="str">
            <v>Baja</v>
          </cell>
          <cell r="S168" t="str">
            <v>Devolución Valmex</v>
          </cell>
          <cell r="T168" t="str">
            <v>GNP</v>
          </cell>
          <cell r="U168" t="str">
            <v>Grupo Nacional Provincial, S.A.B.</v>
          </cell>
          <cell r="V168" t="str">
            <v>Asesor de Servicio</v>
          </cell>
          <cell r="W168" t="str">
            <v>-</v>
          </cell>
          <cell r="X168" t="str">
            <v>-</v>
          </cell>
          <cell r="Y168" t="str">
            <v>Asignado</v>
          </cell>
          <cell r="Z168" t="str">
            <v>-</v>
          </cell>
          <cell r="AA168" t="str">
            <v>-</v>
          </cell>
          <cell r="AB168" t="str">
            <v>-</v>
          </cell>
          <cell r="AC168" t="str">
            <v>-</v>
          </cell>
          <cell r="AD168" t="str">
            <v>-</v>
          </cell>
          <cell r="AE168" t="str">
            <v>-</v>
          </cell>
          <cell r="AF168" t="str">
            <v>-</v>
          </cell>
          <cell r="AG168" t="str">
            <v>-</v>
          </cell>
          <cell r="AH168" t="str">
            <v>-</v>
          </cell>
          <cell r="AI168" t="str">
            <v>C6705</v>
          </cell>
          <cell r="AJ168" t="str">
            <v>Ramirez Granados Arturo</v>
          </cell>
          <cell r="AK168" t="str">
            <v>-</v>
          </cell>
          <cell r="AL168" t="str">
            <v>-</v>
          </cell>
          <cell r="AM168" t="str">
            <v>-</v>
          </cell>
          <cell r="AN168">
            <v>0</v>
          </cell>
          <cell r="AO168" t="str">
            <v>-</v>
          </cell>
          <cell r="AQ168" t="str">
            <v>-</v>
          </cell>
          <cell r="AR168" t="str">
            <v>-</v>
          </cell>
          <cell r="AS168" t="str">
            <v>-</v>
          </cell>
          <cell r="AT168" t="str">
            <v>-</v>
          </cell>
          <cell r="AU168" t="str">
            <v>-</v>
          </cell>
          <cell r="AV168" t="str">
            <v>-</v>
          </cell>
          <cell r="AW168" t="str">
            <v>-</v>
          </cell>
          <cell r="AX168" t="str">
            <v>-</v>
          </cell>
          <cell r="AY168" t="str">
            <v>No</v>
          </cell>
          <cell r="AZ168" t="str">
            <v>-</v>
          </cell>
          <cell r="BA168" t="str">
            <v>-</v>
          </cell>
          <cell r="BB168" t="str">
            <v>-</v>
          </cell>
          <cell r="BC168" t="str">
            <v>-</v>
          </cell>
          <cell r="BD168" t="str">
            <v>-</v>
          </cell>
          <cell r="BE168" t="str">
            <v>-</v>
          </cell>
          <cell r="BF168" t="str">
            <v>-</v>
          </cell>
          <cell r="BG168" t="str">
            <v>-</v>
          </cell>
          <cell r="BH168" t="str">
            <v>-</v>
          </cell>
          <cell r="BI168" t="str">
            <v>-</v>
          </cell>
          <cell r="BJ168" t="str">
            <v>Arrendado</v>
          </cell>
          <cell r="BK168">
            <v>1703</v>
          </cell>
          <cell r="BL168" t="str">
            <v>ANGAR AZCAPOTZALCO S.A. DE C.V.</v>
          </cell>
          <cell r="BO168">
            <v>80384.789999999994</v>
          </cell>
          <cell r="BP168" t="str">
            <v>-</v>
          </cell>
          <cell r="BQ168" t="str">
            <v>-</v>
          </cell>
          <cell r="BR168" t="str">
            <v>-</v>
          </cell>
          <cell r="BS168" t="str">
            <v>-</v>
          </cell>
          <cell r="BT168" t="str">
            <v>-</v>
          </cell>
          <cell r="BU168" t="str">
            <v>-</v>
          </cell>
          <cell r="BV168" t="str">
            <v>-</v>
          </cell>
          <cell r="BW168" t="str">
            <v>-</v>
          </cell>
          <cell r="BX168" t="str">
            <v>-</v>
          </cell>
          <cell r="BY168" t="str">
            <v>-</v>
          </cell>
          <cell r="BZ168" t="str">
            <v>-</v>
          </cell>
          <cell r="CA168" t="str">
            <v>-</v>
          </cell>
          <cell r="CB168" t="str">
            <v>-</v>
          </cell>
          <cell r="CC168" t="str">
            <v>Viernes</v>
          </cell>
          <cell r="CD168" t="str">
            <v>159</v>
          </cell>
          <cell r="CE168" t="str">
            <v>9</v>
          </cell>
          <cell r="CF168" t="str">
            <v>Azul</v>
          </cell>
          <cell r="CG168" t="str">
            <v>5o Sábado</v>
          </cell>
          <cell r="CH168" t="str">
            <v>May y Jun</v>
          </cell>
          <cell r="CI168" t="str">
            <v>Nov y Dic</v>
          </cell>
          <cell r="CJ168" t="str">
            <v>-</v>
          </cell>
          <cell r="CK168">
            <v>92</v>
          </cell>
          <cell r="CL168" t="str">
            <v>101 - MAGNA</v>
          </cell>
          <cell r="CM168" t="str">
            <v>05126</v>
          </cell>
          <cell r="CP168" t="str">
            <v>-</v>
          </cell>
        </row>
        <row r="169">
          <cell r="A169" t="str">
            <v>05127</v>
          </cell>
          <cell r="B169" t="str">
            <v>426UAR</v>
          </cell>
          <cell r="C169" t="str">
            <v>Distrito Federal</v>
          </cell>
          <cell r="D169" t="str">
            <v>No aplica</v>
          </cell>
          <cell r="E169" t="str">
            <v>Chevy</v>
          </cell>
          <cell r="F169" t="str">
            <v>Automóvil</v>
          </cell>
          <cell r="G169" t="str">
            <v>Chevrolet</v>
          </cell>
          <cell r="H169" t="str">
            <v>Chevy C2 C/AA 5 Puertas</v>
          </cell>
          <cell r="I169" t="str">
            <v>3G1SF61X86S109967</v>
          </cell>
          <cell r="J169" t="str">
            <v>6S109967</v>
          </cell>
          <cell r="K169" t="str">
            <v>Magna</v>
          </cell>
          <cell r="L169">
            <v>4</v>
          </cell>
          <cell r="M169">
            <v>46</v>
          </cell>
          <cell r="N169">
            <v>2006</v>
          </cell>
          <cell r="O169" t="str">
            <v>Culiacán</v>
          </cell>
          <cell r="P169" t="str">
            <v>Sinaloa</v>
          </cell>
          <cell r="Q169" t="str">
            <v>Occidente</v>
          </cell>
          <cell r="R169" t="str">
            <v>Baja</v>
          </cell>
          <cell r="S169" t="str">
            <v>Devolución Valmex</v>
          </cell>
          <cell r="T169" t="str">
            <v>GNP</v>
          </cell>
          <cell r="U169" t="str">
            <v>Grupo Nacional Provincial, S.A.B.</v>
          </cell>
          <cell r="V169" t="str">
            <v>Asesor de Servicio</v>
          </cell>
          <cell r="W169" t="str">
            <v>-</v>
          </cell>
          <cell r="X169" t="str">
            <v>-</v>
          </cell>
          <cell r="Y169" t="str">
            <v>Asignado</v>
          </cell>
          <cell r="Z169" t="str">
            <v>-</v>
          </cell>
          <cell r="AA169" t="str">
            <v>-</v>
          </cell>
          <cell r="AB169" t="str">
            <v>-</v>
          </cell>
          <cell r="AC169" t="str">
            <v>-</v>
          </cell>
          <cell r="AD169" t="str">
            <v>-</v>
          </cell>
          <cell r="AE169" t="str">
            <v>-</v>
          </cell>
          <cell r="AF169" t="str">
            <v>-</v>
          </cell>
          <cell r="AG169" t="str">
            <v>-</v>
          </cell>
          <cell r="AH169" t="str">
            <v>-</v>
          </cell>
          <cell r="AI169" t="str">
            <v>C6705</v>
          </cell>
          <cell r="AJ169" t="str">
            <v>Ramirez Granados Arturo</v>
          </cell>
          <cell r="AK169" t="str">
            <v>-</v>
          </cell>
          <cell r="AL169" t="str">
            <v>-</v>
          </cell>
          <cell r="AM169" t="str">
            <v>-</v>
          </cell>
          <cell r="AN169">
            <v>0</v>
          </cell>
          <cell r="AO169" t="str">
            <v>-</v>
          </cell>
          <cell r="AQ169" t="str">
            <v>-</v>
          </cell>
          <cell r="AR169" t="str">
            <v>-</v>
          </cell>
          <cell r="AS169" t="str">
            <v>-</v>
          </cell>
          <cell r="AT169" t="str">
            <v>-</v>
          </cell>
          <cell r="AU169" t="str">
            <v>-</v>
          </cell>
          <cell r="AV169" t="str">
            <v>-</v>
          </cell>
          <cell r="AW169" t="str">
            <v>-</v>
          </cell>
          <cell r="AX169" t="str">
            <v>-</v>
          </cell>
          <cell r="AY169" t="str">
            <v>No</v>
          </cell>
          <cell r="AZ169" t="str">
            <v>-</v>
          </cell>
          <cell r="BA169" t="str">
            <v>-</v>
          </cell>
          <cell r="BB169" t="str">
            <v>-</v>
          </cell>
          <cell r="BC169" t="str">
            <v>-</v>
          </cell>
          <cell r="BD169" t="str">
            <v>-</v>
          </cell>
          <cell r="BE169" t="str">
            <v>-</v>
          </cell>
          <cell r="BF169" t="str">
            <v>-</v>
          </cell>
          <cell r="BG169" t="str">
            <v>-</v>
          </cell>
          <cell r="BH169" t="str">
            <v>-</v>
          </cell>
          <cell r="BI169" t="str">
            <v>-</v>
          </cell>
          <cell r="BJ169" t="str">
            <v>Arrendado</v>
          </cell>
          <cell r="BK169">
            <v>2077</v>
          </cell>
          <cell r="BL169" t="str">
            <v>ANGAR AZCAPOTZALCO S.A. DE C.V.</v>
          </cell>
          <cell r="BO169">
            <v>80384.789999999994</v>
          </cell>
          <cell r="BP169" t="str">
            <v>-</v>
          </cell>
          <cell r="BQ169" t="str">
            <v>-</v>
          </cell>
          <cell r="BR169" t="str">
            <v>-</v>
          </cell>
          <cell r="BS169" t="str">
            <v>-</v>
          </cell>
          <cell r="BT169" t="str">
            <v>-</v>
          </cell>
          <cell r="BU169" t="str">
            <v>-</v>
          </cell>
          <cell r="BV169" t="str">
            <v>-</v>
          </cell>
          <cell r="BW169" t="str">
            <v>-</v>
          </cell>
          <cell r="BX169" t="str">
            <v>-</v>
          </cell>
          <cell r="BY169" t="str">
            <v>-</v>
          </cell>
          <cell r="BZ169" t="str">
            <v>-</v>
          </cell>
          <cell r="CA169" t="str">
            <v>-</v>
          </cell>
          <cell r="CB169" t="str">
            <v>-</v>
          </cell>
          <cell r="CC169" t="str">
            <v>Lunes</v>
          </cell>
          <cell r="CD169" t="str">
            <v>426</v>
          </cell>
          <cell r="CE169" t="str">
            <v>6</v>
          </cell>
          <cell r="CF169" t="str">
            <v>Amarillo</v>
          </cell>
          <cell r="CG169" t="str">
            <v>1er Sábado</v>
          </cell>
          <cell r="CH169" t="str">
            <v>Ene y Feb</v>
          </cell>
          <cell r="CI169" t="str">
            <v>Jul y Ago</v>
          </cell>
          <cell r="CJ169" t="str">
            <v>-</v>
          </cell>
          <cell r="CK169">
            <v>92</v>
          </cell>
          <cell r="CL169" t="str">
            <v>101 - MAGNA</v>
          </cell>
          <cell r="CM169" t="str">
            <v>05127</v>
          </cell>
          <cell r="CP169" t="str">
            <v>-</v>
          </cell>
        </row>
        <row r="170">
          <cell r="A170" t="str">
            <v>05128</v>
          </cell>
          <cell r="B170" t="str">
            <v>486UAR</v>
          </cell>
          <cell r="C170" t="str">
            <v>Distrito Federal</v>
          </cell>
          <cell r="D170" t="str">
            <v>No aplica</v>
          </cell>
          <cell r="E170" t="str">
            <v>Chevy</v>
          </cell>
          <cell r="F170" t="str">
            <v>Automóvil</v>
          </cell>
          <cell r="G170" t="str">
            <v>Chevrolet</v>
          </cell>
          <cell r="H170" t="str">
            <v>Chevy C2 C/AA 5 Puertas</v>
          </cell>
          <cell r="I170" t="str">
            <v>3G1SF61X86S113405</v>
          </cell>
          <cell r="J170" t="str">
            <v>6S113405</v>
          </cell>
          <cell r="K170" t="str">
            <v>Magna</v>
          </cell>
          <cell r="L170">
            <v>4</v>
          </cell>
          <cell r="M170">
            <v>46</v>
          </cell>
          <cell r="N170">
            <v>2006</v>
          </cell>
          <cell r="O170" t="str">
            <v>Culiacán</v>
          </cell>
          <cell r="P170" t="str">
            <v>Sinaloa</v>
          </cell>
          <cell r="Q170" t="str">
            <v>Occidente</v>
          </cell>
          <cell r="R170" t="str">
            <v>Baja</v>
          </cell>
          <cell r="S170" t="str">
            <v>Devolución Valmex</v>
          </cell>
          <cell r="T170" t="str">
            <v>GNP</v>
          </cell>
          <cell r="U170" t="str">
            <v>Grupo Nacional Provincial, S.A.B.</v>
          </cell>
          <cell r="V170" t="str">
            <v>Asesor de Servicio</v>
          </cell>
          <cell r="W170" t="str">
            <v>-</v>
          </cell>
          <cell r="X170" t="str">
            <v>-</v>
          </cell>
          <cell r="Y170" t="str">
            <v>Asignado</v>
          </cell>
          <cell r="Z170" t="str">
            <v>-</v>
          </cell>
          <cell r="AA170" t="str">
            <v>-</v>
          </cell>
          <cell r="AB170" t="str">
            <v>-</v>
          </cell>
          <cell r="AC170" t="str">
            <v>-</v>
          </cell>
          <cell r="AD170" t="str">
            <v>-</v>
          </cell>
          <cell r="AE170" t="str">
            <v>-</v>
          </cell>
          <cell r="AF170" t="str">
            <v>-</v>
          </cell>
          <cell r="AG170" t="str">
            <v>-</v>
          </cell>
          <cell r="AH170" t="str">
            <v>-</v>
          </cell>
          <cell r="AI170" t="str">
            <v>C6705</v>
          </cell>
          <cell r="AJ170" t="str">
            <v>Ramirez Granados Arturo</v>
          </cell>
          <cell r="AK170" t="str">
            <v>-</v>
          </cell>
          <cell r="AL170" t="str">
            <v>-</v>
          </cell>
          <cell r="AM170" t="str">
            <v>-</v>
          </cell>
          <cell r="AN170">
            <v>0</v>
          </cell>
          <cell r="AO170" t="str">
            <v>-</v>
          </cell>
          <cell r="AQ170" t="str">
            <v>-</v>
          </cell>
          <cell r="AR170" t="str">
            <v>-</v>
          </cell>
          <cell r="AS170" t="str">
            <v>-</v>
          </cell>
          <cell r="AT170" t="str">
            <v>-</v>
          </cell>
          <cell r="AU170" t="str">
            <v>-</v>
          </cell>
          <cell r="AV170" t="str">
            <v>-</v>
          </cell>
          <cell r="AW170" t="str">
            <v>-</v>
          </cell>
          <cell r="AX170" t="str">
            <v>-</v>
          </cell>
          <cell r="AY170" t="str">
            <v>No</v>
          </cell>
          <cell r="AZ170" t="str">
            <v>-</v>
          </cell>
          <cell r="BA170" t="str">
            <v>-</v>
          </cell>
          <cell r="BB170" t="str">
            <v>-</v>
          </cell>
          <cell r="BC170" t="str">
            <v>-</v>
          </cell>
          <cell r="BD170" t="str">
            <v>-</v>
          </cell>
          <cell r="BE170" t="str">
            <v>-</v>
          </cell>
          <cell r="BF170" t="str">
            <v>-</v>
          </cell>
          <cell r="BG170" t="str">
            <v>-</v>
          </cell>
          <cell r="BH170" t="str">
            <v>-</v>
          </cell>
          <cell r="BI170" t="str">
            <v>-</v>
          </cell>
          <cell r="BJ170" t="str">
            <v>Arrendado</v>
          </cell>
          <cell r="BK170">
            <v>2079</v>
          </cell>
          <cell r="BL170" t="str">
            <v>ANGAR AZCAPOTZALCO S.A. DE C.V.</v>
          </cell>
          <cell r="BO170">
            <v>80384.789999999994</v>
          </cell>
          <cell r="BP170" t="str">
            <v>-</v>
          </cell>
          <cell r="BQ170" t="str">
            <v>-</v>
          </cell>
          <cell r="BR170" t="str">
            <v>-</v>
          </cell>
          <cell r="BS170" t="str">
            <v>-</v>
          </cell>
          <cell r="BT170" t="str">
            <v>-</v>
          </cell>
          <cell r="BU170" t="str">
            <v>-</v>
          </cell>
          <cell r="BV170" t="str">
            <v>-</v>
          </cell>
          <cell r="BW170" t="str">
            <v>-</v>
          </cell>
          <cell r="BX170" t="str">
            <v>-</v>
          </cell>
          <cell r="BY170" t="str">
            <v>-</v>
          </cell>
          <cell r="BZ170" t="str">
            <v>-</v>
          </cell>
          <cell r="CA170" t="str">
            <v>-</v>
          </cell>
          <cell r="CB170" t="str">
            <v>-</v>
          </cell>
          <cell r="CC170" t="str">
            <v>Lunes</v>
          </cell>
          <cell r="CD170" t="str">
            <v>486</v>
          </cell>
          <cell r="CE170" t="str">
            <v>6</v>
          </cell>
          <cell r="CF170" t="str">
            <v>Amarillo</v>
          </cell>
          <cell r="CG170" t="str">
            <v>1er Sábado</v>
          </cell>
          <cell r="CH170" t="str">
            <v>Ene y Feb</v>
          </cell>
          <cell r="CI170" t="str">
            <v>Jul y Ago</v>
          </cell>
          <cell r="CJ170" t="str">
            <v>-</v>
          </cell>
          <cell r="CK170">
            <v>92</v>
          </cell>
          <cell r="CL170" t="str">
            <v>101 - MAGNA</v>
          </cell>
          <cell r="CM170" t="str">
            <v>05128</v>
          </cell>
          <cell r="CP170" t="str">
            <v>-</v>
          </cell>
        </row>
        <row r="171">
          <cell r="A171" t="str">
            <v>05130</v>
          </cell>
          <cell r="B171" t="str">
            <v>958UAR</v>
          </cell>
          <cell r="C171" t="str">
            <v>Distrito Federal</v>
          </cell>
          <cell r="D171" t="str">
            <v>No aplica</v>
          </cell>
          <cell r="E171" t="str">
            <v>Chevy</v>
          </cell>
          <cell r="F171" t="str">
            <v>Automóvil</v>
          </cell>
          <cell r="G171" t="str">
            <v>Chevrolet</v>
          </cell>
          <cell r="H171" t="str">
            <v>Chevy C2 C/AA 5 Puertas</v>
          </cell>
          <cell r="I171" t="str">
            <v>3G1SF61X56S114236</v>
          </cell>
          <cell r="J171" t="str">
            <v>6S114236</v>
          </cell>
          <cell r="K171" t="str">
            <v>Magna</v>
          </cell>
          <cell r="L171">
            <v>4</v>
          </cell>
          <cell r="M171">
            <v>46</v>
          </cell>
          <cell r="N171">
            <v>2006</v>
          </cell>
          <cell r="O171" t="str">
            <v>Culiacán</v>
          </cell>
          <cell r="P171" t="str">
            <v>Sinaloa</v>
          </cell>
          <cell r="Q171" t="str">
            <v>Occidente</v>
          </cell>
          <cell r="R171" t="str">
            <v>Baja</v>
          </cell>
          <cell r="S171" t="str">
            <v>Devolución Valmex</v>
          </cell>
          <cell r="T171" t="str">
            <v>GNP</v>
          </cell>
          <cell r="U171" t="str">
            <v>Grupo Nacional Provincial, S.A.B.</v>
          </cell>
          <cell r="V171" t="str">
            <v>Asesor de Servicio</v>
          </cell>
          <cell r="W171" t="str">
            <v>-</v>
          </cell>
          <cell r="X171" t="str">
            <v>-</v>
          </cell>
          <cell r="Y171" t="str">
            <v>Asignado</v>
          </cell>
          <cell r="Z171" t="str">
            <v>-</v>
          </cell>
          <cell r="AA171" t="str">
            <v>-</v>
          </cell>
          <cell r="AB171" t="str">
            <v>-</v>
          </cell>
          <cell r="AC171" t="str">
            <v>-</v>
          </cell>
          <cell r="AD171" t="str">
            <v>-</v>
          </cell>
          <cell r="AE171" t="str">
            <v>-</v>
          </cell>
          <cell r="AF171" t="str">
            <v>-</v>
          </cell>
          <cell r="AG171" t="str">
            <v>-</v>
          </cell>
          <cell r="AH171" t="str">
            <v>-</v>
          </cell>
          <cell r="AI171" t="str">
            <v>C6705</v>
          </cell>
          <cell r="AJ171" t="str">
            <v>Ramirez Granados Arturo</v>
          </cell>
          <cell r="AK171" t="str">
            <v>-</v>
          </cell>
          <cell r="AL171" t="str">
            <v>-</v>
          </cell>
          <cell r="AM171" t="str">
            <v>-</v>
          </cell>
          <cell r="AN171">
            <v>0</v>
          </cell>
          <cell r="AO171" t="str">
            <v>-</v>
          </cell>
          <cell r="AQ171" t="str">
            <v>-</v>
          </cell>
          <cell r="AR171" t="str">
            <v>-</v>
          </cell>
          <cell r="AS171" t="str">
            <v>-</v>
          </cell>
          <cell r="AT171" t="str">
            <v>-</v>
          </cell>
          <cell r="AU171" t="str">
            <v>-</v>
          </cell>
          <cell r="AV171" t="str">
            <v>-</v>
          </cell>
          <cell r="AW171" t="str">
            <v>-</v>
          </cell>
          <cell r="AX171" t="str">
            <v>-</v>
          </cell>
          <cell r="AY171" t="str">
            <v>No</v>
          </cell>
          <cell r="AZ171" t="str">
            <v>-</v>
          </cell>
          <cell r="BA171" t="str">
            <v>-</v>
          </cell>
          <cell r="BB171" t="str">
            <v>-</v>
          </cell>
          <cell r="BC171" t="str">
            <v>-</v>
          </cell>
          <cell r="BD171" t="str">
            <v>-</v>
          </cell>
          <cell r="BE171" t="str">
            <v>-</v>
          </cell>
          <cell r="BF171" t="str">
            <v>-</v>
          </cell>
          <cell r="BG171" t="str">
            <v>-</v>
          </cell>
          <cell r="BH171" t="str">
            <v>-</v>
          </cell>
          <cell r="BI171" t="str">
            <v>-</v>
          </cell>
          <cell r="BJ171" t="str">
            <v>Arrendado</v>
          </cell>
          <cell r="BK171">
            <v>2112</v>
          </cell>
          <cell r="BL171" t="str">
            <v>ANGAR AZCAPOTZALCO S.A. DE C.V.</v>
          </cell>
          <cell r="BO171">
            <v>80384.789999999994</v>
          </cell>
          <cell r="BP171" t="str">
            <v>-</v>
          </cell>
          <cell r="BQ171" t="str">
            <v>-</v>
          </cell>
          <cell r="BR171" t="str">
            <v>-</v>
          </cell>
          <cell r="BS171" t="str">
            <v>-</v>
          </cell>
          <cell r="BT171" t="str">
            <v>-</v>
          </cell>
          <cell r="BU171" t="str">
            <v>-</v>
          </cell>
          <cell r="BV171" t="str">
            <v>-</v>
          </cell>
          <cell r="BW171" t="str">
            <v>-</v>
          </cell>
          <cell r="BX171" t="str">
            <v>-</v>
          </cell>
          <cell r="BY171" t="str">
            <v>-</v>
          </cell>
          <cell r="BZ171" t="str">
            <v>-</v>
          </cell>
          <cell r="CA171" t="str">
            <v>-</v>
          </cell>
          <cell r="CB171" t="str">
            <v>-</v>
          </cell>
          <cell r="CC171" t="str">
            <v>Martes</v>
          </cell>
          <cell r="CD171" t="str">
            <v>958</v>
          </cell>
          <cell r="CE171" t="str">
            <v>8</v>
          </cell>
          <cell r="CF171" t="str">
            <v>Rosa</v>
          </cell>
          <cell r="CG171" t="str">
            <v>2o Sábado</v>
          </cell>
          <cell r="CH171" t="str">
            <v>Feb y Mzo</v>
          </cell>
          <cell r="CI171" t="str">
            <v>Ago y Sep</v>
          </cell>
          <cell r="CJ171" t="str">
            <v>-</v>
          </cell>
          <cell r="CK171">
            <v>92</v>
          </cell>
          <cell r="CL171" t="str">
            <v>101 - MAGNA</v>
          </cell>
          <cell r="CM171" t="str">
            <v>05130</v>
          </cell>
          <cell r="CP171" t="str">
            <v>-</v>
          </cell>
        </row>
        <row r="172">
          <cell r="A172" t="str">
            <v>05131</v>
          </cell>
          <cell r="B172" t="str">
            <v>759UAR</v>
          </cell>
          <cell r="C172" t="str">
            <v>Distrito Federal</v>
          </cell>
          <cell r="D172" t="str">
            <v>No aplica</v>
          </cell>
          <cell r="E172" t="str">
            <v>Chevy</v>
          </cell>
          <cell r="F172" t="str">
            <v>Automóvil</v>
          </cell>
          <cell r="G172" t="str">
            <v>Chevrolet</v>
          </cell>
          <cell r="H172" t="str">
            <v>Chevy C2 C/AA 5 Puertas</v>
          </cell>
          <cell r="I172" t="str">
            <v>3G1SF61X16S108627</v>
          </cell>
          <cell r="J172" t="str">
            <v>6S108627</v>
          </cell>
          <cell r="K172" t="str">
            <v>Magna</v>
          </cell>
          <cell r="L172">
            <v>4</v>
          </cell>
          <cell r="M172">
            <v>46</v>
          </cell>
          <cell r="N172">
            <v>2006</v>
          </cell>
          <cell r="O172" t="str">
            <v>Culiacán</v>
          </cell>
          <cell r="P172" t="str">
            <v>Sinaloa</v>
          </cell>
          <cell r="Q172" t="str">
            <v>Occidente</v>
          </cell>
          <cell r="R172" t="str">
            <v>Baja</v>
          </cell>
          <cell r="S172" t="str">
            <v>Devolución Valmex</v>
          </cell>
          <cell r="T172" t="str">
            <v>GNP</v>
          </cell>
          <cell r="U172" t="str">
            <v>Grupo Nacional Provincial, S.A.B.</v>
          </cell>
          <cell r="V172" t="str">
            <v>Asesor de Servicio</v>
          </cell>
          <cell r="W172" t="str">
            <v>-</v>
          </cell>
          <cell r="X172" t="str">
            <v>-</v>
          </cell>
          <cell r="Y172" t="str">
            <v>Asignado</v>
          </cell>
          <cell r="Z172" t="str">
            <v>-</v>
          </cell>
          <cell r="AA172" t="str">
            <v>-</v>
          </cell>
          <cell r="AB172" t="str">
            <v>-</v>
          </cell>
          <cell r="AC172" t="str">
            <v>-</v>
          </cell>
          <cell r="AD172" t="str">
            <v>-</v>
          </cell>
          <cell r="AE172" t="str">
            <v>-</v>
          </cell>
          <cell r="AF172" t="str">
            <v>-</v>
          </cell>
          <cell r="AG172" t="str">
            <v>-</v>
          </cell>
          <cell r="AH172" t="str">
            <v>-</v>
          </cell>
          <cell r="AI172" t="str">
            <v>C6705</v>
          </cell>
          <cell r="AJ172" t="str">
            <v>Ramirez Granados Arturo</v>
          </cell>
          <cell r="AK172" t="str">
            <v>-</v>
          </cell>
          <cell r="AL172" t="str">
            <v>-</v>
          </cell>
          <cell r="AM172" t="str">
            <v>-</v>
          </cell>
          <cell r="AN172">
            <v>0</v>
          </cell>
          <cell r="AO172" t="str">
            <v>-</v>
          </cell>
          <cell r="AQ172" t="str">
            <v>-</v>
          </cell>
          <cell r="AR172" t="str">
            <v>-</v>
          </cell>
          <cell r="AS172" t="str">
            <v>-</v>
          </cell>
          <cell r="AT172" t="str">
            <v>-</v>
          </cell>
          <cell r="AU172" t="str">
            <v>-</v>
          </cell>
          <cell r="AV172" t="str">
            <v>-</v>
          </cell>
          <cell r="AW172" t="str">
            <v>-</v>
          </cell>
          <cell r="AX172" t="str">
            <v>-</v>
          </cell>
          <cell r="AY172" t="str">
            <v>No</v>
          </cell>
          <cell r="AZ172" t="str">
            <v>-</v>
          </cell>
          <cell r="BA172" t="str">
            <v>-</v>
          </cell>
          <cell r="BB172" t="str">
            <v>-</v>
          </cell>
          <cell r="BC172" t="str">
            <v>-</v>
          </cell>
          <cell r="BD172" t="str">
            <v>-</v>
          </cell>
          <cell r="BE172" t="str">
            <v>-</v>
          </cell>
          <cell r="BF172" t="str">
            <v>-</v>
          </cell>
          <cell r="BG172" t="str">
            <v>-</v>
          </cell>
          <cell r="BH172" t="str">
            <v>-</v>
          </cell>
          <cell r="BI172" t="str">
            <v>-</v>
          </cell>
          <cell r="BJ172" t="str">
            <v>Arrendado</v>
          </cell>
          <cell r="BK172">
            <v>1990</v>
          </cell>
          <cell r="BL172" t="str">
            <v>ANGAR AZCAPOTZALCO S.A. DE C.V.</v>
          </cell>
          <cell r="BO172">
            <v>80384.789999999994</v>
          </cell>
          <cell r="BP172" t="str">
            <v>-</v>
          </cell>
          <cell r="BQ172" t="str">
            <v>-</v>
          </cell>
          <cell r="BR172" t="str">
            <v>-</v>
          </cell>
          <cell r="BS172" t="str">
            <v>-</v>
          </cell>
          <cell r="BT172" t="str">
            <v>-</v>
          </cell>
          <cell r="BU172" t="str">
            <v>-</v>
          </cell>
          <cell r="BV172" t="str">
            <v>-</v>
          </cell>
          <cell r="BW172" t="str">
            <v>-</v>
          </cell>
          <cell r="BX172" t="str">
            <v>-</v>
          </cell>
          <cell r="BY172" t="str">
            <v>-</v>
          </cell>
          <cell r="BZ172" t="str">
            <v>-</v>
          </cell>
          <cell r="CA172" t="str">
            <v>-</v>
          </cell>
          <cell r="CB172" t="str">
            <v>-</v>
          </cell>
          <cell r="CC172" t="str">
            <v>Viernes</v>
          </cell>
          <cell r="CD172" t="str">
            <v>759</v>
          </cell>
          <cell r="CE172" t="str">
            <v>9</v>
          </cell>
          <cell r="CF172" t="str">
            <v>Azul</v>
          </cell>
          <cell r="CG172" t="str">
            <v>5o Sábado</v>
          </cell>
          <cell r="CH172" t="str">
            <v>May y Jun</v>
          </cell>
          <cell r="CI172" t="str">
            <v>Nov y Dic</v>
          </cell>
          <cell r="CJ172" t="str">
            <v>-</v>
          </cell>
          <cell r="CK172">
            <v>92</v>
          </cell>
          <cell r="CL172" t="str">
            <v>101 - MAGNA</v>
          </cell>
          <cell r="CM172" t="str">
            <v>05131</v>
          </cell>
          <cell r="CP172" t="str">
            <v>-</v>
          </cell>
        </row>
        <row r="173">
          <cell r="A173" t="str">
            <v>05132</v>
          </cell>
          <cell r="B173" t="str">
            <v>GPG3406</v>
          </cell>
          <cell r="C173" t="str">
            <v>Guanajuato</v>
          </cell>
          <cell r="D173" t="str">
            <v>No aplica</v>
          </cell>
          <cell r="E173" t="str">
            <v>Chevy</v>
          </cell>
          <cell r="F173" t="str">
            <v>Automóvil</v>
          </cell>
          <cell r="G173" t="str">
            <v>Chevrolet</v>
          </cell>
          <cell r="H173" t="str">
            <v>Chevy C2 C/AA 5 Puertas</v>
          </cell>
          <cell r="I173" t="str">
            <v>3G1SF61X06S109980</v>
          </cell>
          <cell r="J173" t="str">
            <v>6S109980</v>
          </cell>
          <cell r="K173" t="str">
            <v>Magna</v>
          </cell>
          <cell r="L173">
            <v>4</v>
          </cell>
          <cell r="M173">
            <v>46</v>
          </cell>
          <cell r="N173">
            <v>2006</v>
          </cell>
          <cell r="O173" t="str">
            <v>León</v>
          </cell>
          <cell r="P173" t="str">
            <v>Guanajuato</v>
          </cell>
          <cell r="Q173" t="str">
            <v>Occidente</v>
          </cell>
          <cell r="R173" t="str">
            <v>Baja</v>
          </cell>
          <cell r="S173" t="str">
            <v>Devolución Valmex</v>
          </cell>
          <cell r="T173" t="str">
            <v>GNP</v>
          </cell>
          <cell r="U173" t="str">
            <v>Grupo Nacional Provincial, S.A.B.</v>
          </cell>
          <cell r="V173" t="str">
            <v>Asesor de Servicio</v>
          </cell>
          <cell r="W173" t="str">
            <v>-</v>
          </cell>
          <cell r="X173" t="str">
            <v>-</v>
          </cell>
          <cell r="Y173" t="str">
            <v>Asignado</v>
          </cell>
          <cell r="Z173" t="str">
            <v>-</v>
          </cell>
          <cell r="AA173" t="str">
            <v>-</v>
          </cell>
          <cell r="AB173" t="str">
            <v>-</v>
          </cell>
          <cell r="AC173" t="str">
            <v>-</v>
          </cell>
          <cell r="AD173" t="str">
            <v>-</v>
          </cell>
          <cell r="AE173" t="str">
            <v>-</v>
          </cell>
          <cell r="AF173" t="str">
            <v>-</v>
          </cell>
          <cell r="AG173" t="str">
            <v>-</v>
          </cell>
          <cell r="AH173" t="str">
            <v>-</v>
          </cell>
          <cell r="AI173" t="str">
            <v>C6705</v>
          </cell>
          <cell r="AJ173" t="str">
            <v>Ramirez Granados Arturo</v>
          </cell>
          <cell r="AK173" t="str">
            <v>-</v>
          </cell>
          <cell r="AL173" t="str">
            <v>-</v>
          </cell>
          <cell r="AM173" t="str">
            <v>-</v>
          </cell>
          <cell r="AN173">
            <v>0</v>
          </cell>
          <cell r="AO173" t="str">
            <v>-</v>
          </cell>
          <cell r="AQ173" t="str">
            <v>-</v>
          </cell>
          <cell r="AR173" t="str">
            <v>-</v>
          </cell>
          <cell r="AS173" t="str">
            <v>-</v>
          </cell>
          <cell r="AT173" t="str">
            <v>-</v>
          </cell>
          <cell r="AU173" t="str">
            <v>-</v>
          </cell>
          <cell r="AV173" t="str">
            <v>-</v>
          </cell>
          <cell r="AW173" t="str">
            <v>-</v>
          </cell>
          <cell r="AX173" t="str">
            <v>-</v>
          </cell>
          <cell r="AY173" t="str">
            <v>No</v>
          </cell>
          <cell r="AZ173" t="str">
            <v>-</v>
          </cell>
          <cell r="BA173" t="str">
            <v>-</v>
          </cell>
          <cell r="BB173" t="str">
            <v>-</v>
          </cell>
          <cell r="BC173" t="str">
            <v>-</v>
          </cell>
          <cell r="BD173" t="str">
            <v>-</v>
          </cell>
          <cell r="BE173" t="str">
            <v>-</v>
          </cell>
          <cell r="BF173" t="str">
            <v>-</v>
          </cell>
          <cell r="BG173" t="str">
            <v>-</v>
          </cell>
          <cell r="BH173" t="str">
            <v>-</v>
          </cell>
          <cell r="BI173" t="str">
            <v>-</v>
          </cell>
          <cell r="BJ173" t="str">
            <v>Arrendado</v>
          </cell>
          <cell r="BK173">
            <v>2111</v>
          </cell>
          <cell r="BL173" t="str">
            <v>ANGAR AZCAPOTZALCO S.A. DE C.V.</v>
          </cell>
          <cell r="BO173">
            <v>80384.789999999994</v>
          </cell>
          <cell r="BP173" t="str">
            <v>-</v>
          </cell>
          <cell r="BQ173" t="str">
            <v>-</v>
          </cell>
          <cell r="BR173" t="str">
            <v>-</v>
          </cell>
          <cell r="BS173" t="str">
            <v>-</v>
          </cell>
          <cell r="BT173" t="str">
            <v>-</v>
          </cell>
          <cell r="BU173" t="str">
            <v>-</v>
          </cell>
          <cell r="BV173" t="str">
            <v>-</v>
          </cell>
          <cell r="BW173" t="str">
            <v>-</v>
          </cell>
          <cell r="BX173" t="str">
            <v>-</v>
          </cell>
          <cell r="BY173" t="str">
            <v>-</v>
          </cell>
          <cell r="BZ173" t="str">
            <v>-</v>
          </cell>
          <cell r="CA173" t="str">
            <v>-</v>
          </cell>
          <cell r="CB173" t="str">
            <v>-</v>
          </cell>
          <cell r="CC173" t="str">
            <v>Lunes</v>
          </cell>
          <cell r="CD173" t="str">
            <v>3406</v>
          </cell>
          <cell r="CE173" t="str">
            <v>6</v>
          </cell>
          <cell r="CF173" t="str">
            <v>Amarillo</v>
          </cell>
          <cell r="CG173" t="str">
            <v>1er Sábado</v>
          </cell>
          <cell r="CH173" t="str">
            <v>Ene y Feb</v>
          </cell>
          <cell r="CI173" t="str">
            <v>Jul y Ago</v>
          </cell>
          <cell r="CJ173" t="str">
            <v>-</v>
          </cell>
          <cell r="CK173">
            <v>92</v>
          </cell>
          <cell r="CL173" t="str">
            <v>101 - MAGNA</v>
          </cell>
          <cell r="CM173" t="str">
            <v>05132</v>
          </cell>
          <cell r="CP173" t="str">
            <v>-</v>
          </cell>
        </row>
        <row r="174">
          <cell r="A174" t="str">
            <v>05133</v>
          </cell>
          <cell r="B174" t="str">
            <v>GPG3405</v>
          </cell>
          <cell r="C174" t="str">
            <v>Guanajuato</v>
          </cell>
          <cell r="D174" t="str">
            <v>No aplica</v>
          </cell>
          <cell r="E174" t="str">
            <v>Chevy</v>
          </cell>
          <cell r="F174" t="str">
            <v>Automóvil</v>
          </cell>
          <cell r="G174" t="str">
            <v>Chevrolet</v>
          </cell>
          <cell r="H174" t="str">
            <v>Chevy C2 C/AA 5 Puertas</v>
          </cell>
          <cell r="I174" t="str">
            <v>3G1SF61X66S110812</v>
          </cell>
          <cell r="J174" t="str">
            <v>6S110812</v>
          </cell>
          <cell r="K174" t="str">
            <v>Magna</v>
          </cell>
          <cell r="L174">
            <v>4</v>
          </cell>
          <cell r="M174">
            <v>46</v>
          </cell>
          <cell r="N174">
            <v>2006</v>
          </cell>
          <cell r="O174" t="str">
            <v>León</v>
          </cell>
          <cell r="P174" t="str">
            <v>Guanajuato</v>
          </cell>
          <cell r="Q174" t="str">
            <v>Occidente</v>
          </cell>
          <cell r="R174" t="str">
            <v>Baja</v>
          </cell>
          <cell r="S174" t="str">
            <v>Devolución Valmex</v>
          </cell>
          <cell r="T174" t="str">
            <v>GNP</v>
          </cell>
          <cell r="U174" t="str">
            <v>Grupo Nacional Provincial, S.A.B.</v>
          </cell>
          <cell r="V174" t="str">
            <v>Asesor de Servicio</v>
          </cell>
          <cell r="W174" t="str">
            <v>-</v>
          </cell>
          <cell r="X174" t="str">
            <v>-</v>
          </cell>
          <cell r="Y174" t="str">
            <v>Asignado</v>
          </cell>
          <cell r="Z174" t="str">
            <v>-</v>
          </cell>
          <cell r="AA174" t="str">
            <v>-</v>
          </cell>
          <cell r="AB174" t="str">
            <v>-</v>
          </cell>
          <cell r="AC174" t="str">
            <v>-</v>
          </cell>
          <cell r="AD174" t="str">
            <v>-</v>
          </cell>
          <cell r="AE174" t="str">
            <v>-</v>
          </cell>
          <cell r="AF174" t="str">
            <v>-</v>
          </cell>
          <cell r="AG174" t="str">
            <v>-</v>
          </cell>
          <cell r="AH174" t="str">
            <v>-</v>
          </cell>
          <cell r="AI174" t="str">
            <v>C6705</v>
          </cell>
          <cell r="AJ174" t="str">
            <v>Ramirez Granados Arturo</v>
          </cell>
          <cell r="AK174" t="str">
            <v>-</v>
          </cell>
          <cell r="AL174" t="str">
            <v>-</v>
          </cell>
          <cell r="AM174" t="str">
            <v>-</v>
          </cell>
          <cell r="AN174">
            <v>0</v>
          </cell>
          <cell r="AO174" t="str">
            <v>-</v>
          </cell>
          <cell r="AQ174" t="str">
            <v>-</v>
          </cell>
          <cell r="AR174" t="str">
            <v>-</v>
          </cell>
          <cell r="AS174" t="str">
            <v>-</v>
          </cell>
          <cell r="AT174" t="str">
            <v>-</v>
          </cell>
          <cell r="AU174" t="str">
            <v>-</v>
          </cell>
          <cell r="AV174" t="str">
            <v>-</v>
          </cell>
          <cell r="AW174" t="str">
            <v>-</v>
          </cell>
          <cell r="AX174" t="str">
            <v>-</v>
          </cell>
          <cell r="AY174" t="str">
            <v>No</v>
          </cell>
          <cell r="AZ174" t="str">
            <v>-</v>
          </cell>
          <cell r="BA174" t="str">
            <v>-</v>
          </cell>
          <cell r="BB174" t="str">
            <v>-</v>
          </cell>
          <cell r="BC174" t="str">
            <v>-</v>
          </cell>
          <cell r="BD174" t="str">
            <v>-</v>
          </cell>
          <cell r="BE174" t="str">
            <v>-</v>
          </cell>
          <cell r="BF174" t="str">
            <v>-</v>
          </cell>
          <cell r="BG174" t="str">
            <v>-</v>
          </cell>
          <cell r="BH174" t="str">
            <v>-</v>
          </cell>
          <cell r="BI174" t="str">
            <v>-</v>
          </cell>
          <cell r="BJ174" t="str">
            <v>Arrendado</v>
          </cell>
          <cell r="BK174">
            <v>2075</v>
          </cell>
          <cell r="BL174" t="str">
            <v>ANGAR AZCAPOTZALCO S.A. DE C.V.</v>
          </cell>
          <cell r="BO174">
            <v>80384.789999999994</v>
          </cell>
          <cell r="BP174" t="str">
            <v>-</v>
          </cell>
          <cell r="BQ174" t="str">
            <v>-</v>
          </cell>
          <cell r="BR174" t="str">
            <v>-</v>
          </cell>
          <cell r="BS174" t="str">
            <v>-</v>
          </cell>
          <cell r="BT174" t="str">
            <v>-</v>
          </cell>
          <cell r="BU174" t="str">
            <v>-</v>
          </cell>
          <cell r="BV174" t="str">
            <v>-</v>
          </cell>
          <cell r="BW174" t="str">
            <v>-</v>
          </cell>
          <cell r="BX174" t="str">
            <v>-</v>
          </cell>
          <cell r="BY174" t="str">
            <v>-</v>
          </cell>
          <cell r="BZ174" t="str">
            <v>-</v>
          </cell>
          <cell r="CA174" t="str">
            <v>-</v>
          </cell>
          <cell r="CB174" t="str">
            <v>-</v>
          </cell>
          <cell r="CC174" t="str">
            <v>Lunes</v>
          </cell>
          <cell r="CD174" t="str">
            <v>3405</v>
          </cell>
          <cell r="CE174" t="str">
            <v>5</v>
          </cell>
          <cell r="CF174" t="str">
            <v>Amarillo</v>
          </cell>
          <cell r="CG174" t="str">
            <v>1er Sábado</v>
          </cell>
          <cell r="CH174" t="str">
            <v>Ene y Feb</v>
          </cell>
          <cell r="CI174" t="str">
            <v>Jul y Ago</v>
          </cell>
          <cell r="CJ174" t="str">
            <v>-</v>
          </cell>
          <cell r="CK174">
            <v>92</v>
          </cell>
          <cell r="CL174" t="str">
            <v>101 - MAGNA</v>
          </cell>
          <cell r="CM174" t="str">
            <v>05133</v>
          </cell>
          <cell r="CP174" t="str">
            <v>-</v>
          </cell>
        </row>
        <row r="175">
          <cell r="A175" t="str">
            <v>05134</v>
          </cell>
          <cell r="B175" t="str">
            <v>GPG3403</v>
          </cell>
          <cell r="C175" t="str">
            <v>Guanajuato</v>
          </cell>
          <cell r="D175" t="str">
            <v>No aplica</v>
          </cell>
          <cell r="E175" t="str">
            <v>Chevy</v>
          </cell>
          <cell r="F175" t="str">
            <v>Automóvil</v>
          </cell>
          <cell r="G175" t="str">
            <v>Chevrolet</v>
          </cell>
          <cell r="H175" t="str">
            <v>Chevy C2 C/AA 5 Puertas</v>
          </cell>
          <cell r="I175" t="str">
            <v>3G1SF61X26S102030</v>
          </cell>
          <cell r="J175" t="str">
            <v>6S102030</v>
          </cell>
          <cell r="K175" t="str">
            <v>Magna</v>
          </cell>
          <cell r="L175">
            <v>4</v>
          </cell>
          <cell r="M175">
            <v>46</v>
          </cell>
          <cell r="N175">
            <v>2006</v>
          </cell>
          <cell r="O175" t="str">
            <v>León</v>
          </cell>
          <cell r="P175" t="str">
            <v>Guanajuato</v>
          </cell>
          <cell r="Q175" t="str">
            <v>Occidente</v>
          </cell>
          <cell r="R175" t="str">
            <v>Baja</v>
          </cell>
          <cell r="S175" t="str">
            <v>Devolución Valmex</v>
          </cell>
          <cell r="T175" t="str">
            <v>GNP</v>
          </cell>
          <cell r="U175" t="str">
            <v>Grupo Nacional Provincial, S.A.B.</v>
          </cell>
          <cell r="V175" t="str">
            <v>Asesor de Servicio</v>
          </cell>
          <cell r="W175" t="str">
            <v>-</v>
          </cell>
          <cell r="X175" t="str">
            <v>-</v>
          </cell>
          <cell r="Y175" t="str">
            <v>Asignado</v>
          </cell>
          <cell r="Z175" t="str">
            <v>-</v>
          </cell>
          <cell r="AA175" t="str">
            <v>-</v>
          </cell>
          <cell r="AB175" t="str">
            <v>-</v>
          </cell>
          <cell r="AC175" t="str">
            <v>-</v>
          </cell>
          <cell r="AD175" t="str">
            <v>-</v>
          </cell>
          <cell r="AE175" t="str">
            <v>-</v>
          </cell>
          <cell r="AF175" t="str">
            <v>-</v>
          </cell>
          <cell r="AG175" t="str">
            <v>-</v>
          </cell>
          <cell r="AH175" t="str">
            <v>-</v>
          </cell>
          <cell r="AI175" t="str">
            <v>C6705</v>
          </cell>
          <cell r="AJ175" t="str">
            <v>Ramirez Granados Arturo</v>
          </cell>
          <cell r="AK175" t="str">
            <v>-</v>
          </cell>
          <cell r="AL175" t="str">
            <v>-</v>
          </cell>
          <cell r="AM175" t="str">
            <v>-</v>
          </cell>
          <cell r="AN175">
            <v>0</v>
          </cell>
          <cell r="AO175" t="str">
            <v>-</v>
          </cell>
          <cell r="AQ175" t="str">
            <v>-</v>
          </cell>
          <cell r="AR175" t="str">
            <v>-</v>
          </cell>
          <cell r="AS175" t="str">
            <v>-</v>
          </cell>
          <cell r="AT175" t="str">
            <v>-</v>
          </cell>
          <cell r="AU175" t="str">
            <v>-</v>
          </cell>
          <cell r="AV175" t="str">
            <v>-</v>
          </cell>
          <cell r="AW175" t="str">
            <v>-</v>
          </cell>
          <cell r="AX175" t="str">
            <v>-</v>
          </cell>
          <cell r="AY175" t="str">
            <v>No</v>
          </cell>
          <cell r="AZ175" t="str">
            <v>-</v>
          </cell>
          <cell r="BA175" t="str">
            <v>-</v>
          </cell>
          <cell r="BB175" t="str">
            <v>-</v>
          </cell>
          <cell r="BC175" t="str">
            <v>-</v>
          </cell>
          <cell r="BD175" t="str">
            <v>-</v>
          </cell>
          <cell r="BE175" t="str">
            <v>-</v>
          </cell>
          <cell r="BF175" t="str">
            <v>-</v>
          </cell>
          <cell r="BG175" t="str">
            <v>-</v>
          </cell>
          <cell r="BH175" t="str">
            <v>-</v>
          </cell>
          <cell r="BI175" t="str">
            <v>-</v>
          </cell>
          <cell r="BJ175" t="str">
            <v>Arrendado</v>
          </cell>
          <cell r="BK175">
            <v>1992</v>
          </cell>
          <cell r="BL175" t="str">
            <v>ANGAR AZCAPOTZALCO S.A. DE C.V.</v>
          </cell>
          <cell r="BO175">
            <v>80384.789999999994</v>
          </cell>
          <cell r="BP175" t="str">
            <v>-</v>
          </cell>
          <cell r="BQ175" t="str">
            <v>-</v>
          </cell>
          <cell r="BR175" t="str">
            <v>-</v>
          </cell>
          <cell r="BS175" t="str">
            <v>-</v>
          </cell>
          <cell r="BT175" t="str">
            <v>-</v>
          </cell>
          <cell r="BU175" t="str">
            <v>-</v>
          </cell>
          <cell r="BV175" t="str">
            <v>-</v>
          </cell>
          <cell r="BW175" t="str">
            <v>-</v>
          </cell>
          <cell r="BX175" t="str">
            <v>-</v>
          </cell>
          <cell r="BY175" t="str">
            <v>-</v>
          </cell>
          <cell r="BZ175" t="str">
            <v>-</v>
          </cell>
          <cell r="CA175" t="str">
            <v>-</v>
          </cell>
          <cell r="CB175" t="str">
            <v>-</v>
          </cell>
          <cell r="CC175" t="str">
            <v>Miércoles</v>
          </cell>
          <cell r="CD175" t="str">
            <v>3403</v>
          </cell>
          <cell r="CE175" t="str">
            <v>3</v>
          </cell>
          <cell r="CF175" t="str">
            <v>Rojo</v>
          </cell>
          <cell r="CG175" t="str">
            <v>3er Sábado</v>
          </cell>
          <cell r="CH175" t="str">
            <v>Mzo y Abr</v>
          </cell>
          <cell r="CI175" t="str">
            <v>Sep y Oct</v>
          </cell>
          <cell r="CJ175" t="str">
            <v>-</v>
          </cell>
          <cell r="CK175">
            <v>92</v>
          </cell>
          <cell r="CL175" t="str">
            <v>101 - MAGNA</v>
          </cell>
          <cell r="CM175" t="str">
            <v>05134</v>
          </cell>
          <cell r="CP175" t="str">
            <v>-</v>
          </cell>
        </row>
        <row r="176">
          <cell r="A176" t="str">
            <v>05135</v>
          </cell>
          <cell r="B176" t="str">
            <v>GPG3409</v>
          </cell>
          <cell r="C176" t="str">
            <v>Guanajuato</v>
          </cell>
          <cell r="D176" t="str">
            <v>No aplica</v>
          </cell>
          <cell r="E176" t="str">
            <v>Chevy</v>
          </cell>
          <cell r="F176" t="str">
            <v>Automóvil</v>
          </cell>
          <cell r="G176" t="str">
            <v>Chevrolet</v>
          </cell>
          <cell r="H176" t="str">
            <v>Chevy C2 C/AA 5 Puertas</v>
          </cell>
          <cell r="I176" t="str">
            <v>3G1SF61X86S114523</v>
          </cell>
          <cell r="J176" t="str">
            <v>6S114523</v>
          </cell>
          <cell r="K176" t="str">
            <v>Magna</v>
          </cell>
          <cell r="L176">
            <v>4</v>
          </cell>
          <cell r="M176">
            <v>46</v>
          </cell>
          <cell r="N176">
            <v>2006</v>
          </cell>
          <cell r="O176" t="str">
            <v>León</v>
          </cell>
          <cell r="P176" t="str">
            <v>Guanajuato</v>
          </cell>
          <cell r="Q176" t="str">
            <v>Occidente</v>
          </cell>
          <cell r="R176" t="str">
            <v>Baja</v>
          </cell>
          <cell r="S176" t="str">
            <v>Devolución Valmex</v>
          </cell>
          <cell r="T176" t="str">
            <v>GNP</v>
          </cell>
          <cell r="U176" t="str">
            <v>Grupo Nacional Provincial, S.A.B.</v>
          </cell>
          <cell r="V176" t="str">
            <v>Asesor de Servicio</v>
          </cell>
          <cell r="W176" t="str">
            <v>-</v>
          </cell>
          <cell r="X176" t="str">
            <v>-</v>
          </cell>
          <cell r="Y176" t="str">
            <v>Asignado</v>
          </cell>
          <cell r="Z176" t="str">
            <v>-</v>
          </cell>
          <cell r="AA176" t="str">
            <v>-</v>
          </cell>
          <cell r="AB176" t="str">
            <v>-</v>
          </cell>
          <cell r="AC176" t="str">
            <v>-</v>
          </cell>
          <cell r="AD176" t="str">
            <v>-</v>
          </cell>
          <cell r="AE176" t="str">
            <v>-</v>
          </cell>
          <cell r="AF176" t="str">
            <v>-</v>
          </cell>
          <cell r="AG176" t="str">
            <v>-</v>
          </cell>
          <cell r="AH176" t="str">
            <v>-</v>
          </cell>
          <cell r="AI176" t="str">
            <v>C6705</v>
          </cell>
          <cell r="AJ176" t="str">
            <v>Ramirez Granados Arturo</v>
          </cell>
          <cell r="AK176" t="str">
            <v>-</v>
          </cell>
          <cell r="AL176" t="str">
            <v>-</v>
          </cell>
          <cell r="AM176" t="str">
            <v>-</v>
          </cell>
          <cell r="AN176">
            <v>0</v>
          </cell>
          <cell r="AO176" t="str">
            <v>-</v>
          </cell>
          <cell r="AQ176" t="str">
            <v>-</v>
          </cell>
          <cell r="AR176" t="str">
            <v>-</v>
          </cell>
          <cell r="AS176" t="str">
            <v>-</v>
          </cell>
          <cell r="AT176" t="str">
            <v>-</v>
          </cell>
          <cell r="AU176" t="str">
            <v>-</v>
          </cell>
          <cell r="AV176" t="str">
            <v>-</v>
          </cell>
          <cell r="AW176" t="str">
            <v>-</v>
          </cell>
          <cell r="AX176" t="str">
            <v>-</v>
          </cell>
          <cell r="AY176" t="str">
            <v>No</v>
          </cell>
          <cell r="AZ176" t="str">
            <v>-</v>
          </cell>
          <cell r="BA176" t="str">
            <v>-</v>
          </cell>
          <cell r="BB176" t="str">
            <v>-</v>
          </cell>
          <cell r="BC176" t="str">
            <v>-</v>
          </cell>
          <cell r="BD176" t="str">
            <v>-</v>
          </cell>
          <cell r="BE176" t="str">
            <v>-</v>
          </cell>
          <cell r="BF176" t="str">
            <v>-</v>
          </cell>
          <cell r="BG176" t="str">
            <v>-</v>
          </cell>
          <cell r="BH176" t="str">
            <v>-</v>
          </cell>
          <cell r="BI176" t="str">
            <v>-</v>
          </cell>
          <cell r="BJ176" t="str">
            <v>Arrendado</v>
          </cell>
          <cell r="BK176">
            <v>2153</v>
          </cell>
          <cell r="BL176" t="str">
            <v>ANGAR AZCAPOTZALCO S.A. DE C.V.</v>
          </cell>
          <cell r="BO176">
            <v>80384.789999999994</v>
          </cell>
          <cell r="BP176" t="str">
            <v>-</v>
          </cell>
          <cell r="BQ176" t="str">
            <v>-</v>
          </cell>
          <cell r="BR176" t="str">
            <v>-</v>
          </cell>
          <cell r="BS176" t="str">
            <v>-</v>
          </cell>
          <cell r="BT176" t="str">
            <v>-</v>
          </cell>
          <cell r="BU176" t="str">
            <v>-</v>
          </cell>
          <cell r="BV176" t="str">
            <v>-</v>
          </cell>
          <cell r="BW176" t="str">
            <v>-</v>
          </cell>
          <cell r="BX176" t="str">
            <v>-</v>
          </cell>
          <cell r="BY176" t="str">
            <v>-</v>
          </cell>
          <cell r="BZ176" t="str">
            <v>-</v>
          </cell>
          <cell r="CA176" t="str">
            <v>-</v>
          </cell>
          <cell r="CB176" t="str">
            <v>-</v>
          </cell>
          <cell r="CC176" t="str">
            <v>Viernes</v>
          </cell>
          <cell r="CD176" t="str">
            <v>3409</v>
          </cell>
          <cell r="CE176" t="str">
            <v>9</v>
          </cell>
          <cell r="CF176" t="str">
            <v>Azul</v>
          </cell>
          <cell r="CG176" t="str">
            <v>5o Sábado</v>
          </cell>
          <cell r="CH176" t="str">
            <v>May y Jun</v>
          </cell>
          <cell r="CI176" t="str">
            <v>Nov y Dic</v>
          </cell>
          <cell r="CJ176" t="str">
            <v>-</v>
          </cell>
          <cell r="CK176">
            <v>92</v>
          </cell>
          <cell r="CL176" t="str">
            <v>101 - MAGNA</v>
          </cell>
          <cell r="CM176" t="str">
            <v>05135</v>
          </cell>
          <cell r="CP176" t="str">
            <v>-</v>
          </cell>
        </row>
        <row r="177">
          <cell r="A177" t="str">
            <v>05136</v>
          </cell>
          <cell r="B177" t="str">
            <v>GPG3408</v>
          </cell>
          <cell r="C177" t="str">
            <v>Guanajuato</v>
          </cell>
          <cell r="D177" t="str">
            <v>No aplica</v>
          </cell>
          <cell r="E177" t="str">
            <v>Chevy</v>
          </cell>
          <cell r="F177" t="str">
            <v>Automóvil</v>
          </cell>
          <cell r="G177" t="str">
            <v>Chevrolet</v>
          </cell>
          <cell r="H177" t="str">
            <v>Chevy C2 C/AA 5 Puertas</v>
          </cell>
          <cell r="I177" t="str">
            <v>3G1SF61X36S114235</v>
          </cell>
          <cell r="J177" t="str">
            <v>6S114235</v>
          </cell>
          <cell r="K177" t="str">
            <v>Magna</v>
          </cell>
          <cell r="L177">
            <v>4</v>
          </cell>
          <cell r="M177">
            <v>46</v>
          </cell>
          <cell r="N177">
            <v>2006</v>
          </cell>
          <cell r="O177" t="str">
            <v>León</v>
          </cell>
          <cell r="P177" t="str">
            <v>Guanajuato</v>
          </cell>
          <cell r="Q177" t="str">
            <v>Occidente</v>
          </cell>
          <cell r="R177" t="str">
            <v>Baja</v>
          </cell>
          <cell r="S177" t="str">
            <v>Devolución Valmex</v>
          </cell>
          <cell r="T177" t="str">
            <v>GNP</v>
          </cell>
          <cell r="U177" t="str">
            <v>Grupo Nacional Provincial, S.A.B.</v>
          </cell>
          <cell r="V177" t="str">
            <v>Asesor de Servicio</v>
          </cell>
          <cell r="W177" t="str">
            <v>-</v>
          </cell>
          <cell r="X177" t="str">
            <v>-</v>
          </cell>
          <cell r="Y177" t="str">
            <v>Asignado</v>
          </cell>
          <cell r="Z177" t="str">
            <v>-</v>
          </cell>
          <cell r="AA177" t="str">
            <v>-</v>
          </cell>
          <cell r="AB177" t="str">
            <v>-</v>
          </cell>
          <cell r="AC177" t="str">
            <v>-</v>
          </cell>
          <cell r="AD177" t="str">
            <v>-</v>
          </cell>
          <cell r="AE177" t="str">
            <v>-</v>
          </cell>
          <cell r="AF177" t="str">
            <v>-</v>
          </cell>
          <cell r="AG177" t="str">
            <v>-</v>
          </cell>
          <cell r="AH177" t="str">
            <v>-</v>
          </cell>
          <cell r="AI177" t="str">
            <v>C6705</v>
          </cell>
          <cell r="AJ177" t="str">
            <v>Ramirez Granados Arturo</v>
          </cell>
          <cell r="AK177" t="str">
            <v>-</v>
          </cell>
          <cell r="AL177" t="str">
            <v>-</v>
          </cell>
          <cell r="AM177" t="str">
            <v>-</v>
          </cell>
          <cell r="AN177">
            <v>0</v>
          </cell>
          <cell r="AO177" t="str">
            <v>-</v>
          </cell>
          <cell r="AQ177" t="str">
            <v>-</v>
          </cell>
          <cell r="AR177" t="str">
            <v>-</v>
          </cell>
          <cell r="AS177" t="str">
            <v>-</v>
          </cell>
          <cell r="AT177" t="str">
            <v>-</v>
          </cell>
          <cell r="AU177" t="str">
            <v>-</v>
          </cell>
          <cell r="AV177" t="str">
            <v>-</v>
          </cell>
          <cell r="AW177" t="str">
            <v>-</v>
          </cell>
          <cell r="AX177" t="str">
            <v>-</v>
          </cell>
          <cell r="AY177" t="str">
            <v>No</v>
          </cell>
          <cell r="AZ177" t="str">
            <v>-</v>
          </cell>
          <cell r="BA177" t="str">
            <v>-</v>
          </cell>
          <cell r="BB177" t="str">
            <v>-</v>
          </cell>
          <cell r="BC177" t="str">
            <v>-</v>
          </cell>
          <cell r="BD177" t="str">
            <v>-</v>
          </cell>
          <cell r="BE177" t="str">
            <v>-</v>
          </cell>
          <cell r="BF177" t="str">
            <v>-</v>
          </cell>
          <cell r="BG177" t="str">
            <v>-</v>
          </cell>
          <cell r="BH177" t="str">
            <v>-</v>
          </cell>
          <cell r="BI177" t="str">
            <v>-</v>
          </cell>
          <cell r="BJ177" t="str">
            <v>Arrendado</v>
          </cell>
          <cell r="BK177">
            <v>2158</v>
          </cell>
          <cell r="BL177" t="str">
            <v>ANGAR AZCAPOTZALCO S.A. DE C.V.</v>
          </cell>
          <cell r="BO177">
            <v>80384.789999999994</v>
          </cell>
          <cell r="BP177" t="str">
            <v>-</v>
          </cell>
          <cell r="BQ177" t="str">
            <v>-</v>
          </cell>
          <cell r="BR177" t="str">
            <v>-</v>
          </cell>
          <cell r="BS177" t="str">
            <v>-</v>
          </cell>
          <cell r="BT177" t="str">
            <v>-</v>
          </cell>
          <cell r="BU177" t="str">
            <v>-</v>
          </cell>
          <cell r="BV177" t="str">
            <v>-</v>
          </cell>
          <cell r="BW177" t="str">
            <v>-</v>
          </cell>
          <cell r="BX177" t="str">
            <v>-</v>
          </cell>
          <cell r="BY177" t="str">
            <v>-</v>
          </cell>
          <cell r="BZ177" t="str">
            <v>-</v>
          </cell>
          <cell r="CA177" t="str">
            <v>-</v>
          </cell>
          <cell r="CB177" t="str">
            <v>-</v>
          </cell>
          <cell r="CC177" t="str">
            <v>Martes</v>
          </cell>
          <cell r="CD177" t="str">
            <v>3408</v>
          </cell>
          <cell r="CE177" t="str">
            <v>8</v>
          </cell>
          <cell r="CF177" t="str">
            <v>Rosa</v>
          </cell>
          <cell r="CG177" t="str">
            <v>2o Sábado</v>
          </cell>
          <cell r="CH177" t="str">
            <v>Feb y Mzo</v>
          </cell>
          <cell r="CI177" t="str">
            <v>Ago y Sep</v>
          </cell>
          <cell r="CJ177" t="str">
            <v>-</v>
          </cell>
          <cell r="CK177">
            <v>92</v>
          </cell>
          <cell r="CL177" t="str">
            <v>101 - MAGNA</v>
          </cell>
          <cell r="CM177" t="str">
            <v>05136</v>
          </cell>
          <cell r="CP177" t="str">
            <v>-</v>
          </cell>
        </row>
        <row r="178">
          <cell r="A178" t="str">
            <v>05137</v>
          </cell>
          <cell r="B178" t="str">
            <v>GPG3407</v>
          </cell>
          <cell r="C178" t="str">
            <v>Guanajuato</v>
          </cell>
          <cell r="D178" t="str">
            <v>No aplica</v>
          </cell>
          <cell r="E178" t="str">
            <v>Chevy</v>
          </cell>
          <cell r="F178" t="str">
            <v>Automóvil</v>
          </cell>
          <cell r="G178" t="str">
            <v>Chevrolet</v>
          </cell>
          <cell r="H178" t="str">
            <v>Chevy C2 C/AA 5 Puertas</v>
          </cell>
          <cell r="I178" t="str">
            <v>3G1SF61X16S114248</v>
          </cell>
          <cell r="J178" t="str">
            <v>6S114248</v>
          </cell>
          <cell r="K178" t="str">
            <v>Magna</v>
          </cell>
          <cell r="L178">
            <v>4</v>
          </cell>
          <cell r="M178">
            <v>46</v>
          </cell>
          <cell r="N178">
            <v>2006</v>
          </cell>
          <cell r="O178" t="str">
            <v>León</v>
          </cell>
          <cell r="P178" t="str">
            <v>Guanajuato</v>
          </cell>
          <cell r="Q178" t="str">
            <v>Occidente</v>
          </cell>
          <cell r="R178" t="str">
            <v>Baja</v>
          </cell>
          <cell r="S178" t="str">
            <v>Devolución Valmex</v>
          </cell>
          <cell r="T178" t="str">
            <v>GNP</v>
          </cell>
          <cell r="U178" t="str">
            <v>Grupo Nacional Provincial, S.A.B.</v>
          </cell>
          <cell r="V178" t="str">
            <v>Asesor de Servicio</v>
          </cell>
          <cell r="W178" t="str">
            <v>-</v>
          </cell>
          <cell r="X178" t="str">
            <v>-</v>
          </cell>
          <cell r="Y178" t="str">
            <v>Asignado</v>
          </cell>
          <cell r="Z178" t="str">
            <v>-</v>
          </cell>
          <cell r="AA178" t="str">
            <v>-</v>
          </cell>
          <cell r="AB178" t="str">
            <v>-</v>
          </cell>
          <cell r="AC178" t="str">
            <v>-</v>
          </cell>
          <cell r="AD178" t="str">
            <v>-</v>
          </cell>
          <cell r="AE178" t="str">
            <v>-</v>
          </cell>
          <cell r="AF178" t="str">
            <v>-</v>
          </cell>
          <cell r="AG178" t="str">
            <v>-</v>
          </cell>
          <cell r="AH178" t="str">
            <v>-</v>
          </cell>
          <cell r="AI178" t="str">
            <v>C6705</v>
          </cell>
          <cell r="AJ178" t="str">
            <v>Ramirez Granados Arturo</v>
          </cell>
          <cell r="AK178" t="str">
            <v>-</v>
          </cell>
          <cell r="AL178" t="str">
            <v>-</v>
          </cell>
          <cell r="AM178" t="str">
            <v>-</v>
          </cell>
          <cell r="AN178">
            <v>0</v>
          </cell>
          <cell r="AO178" t="str">
            <v>-</v>
          </cell>
          <cell r="AQ178" t="str">
            <v>-</v>
          </cell>
          <cell r="AR178" t="str">
            <v>-</v>
          </cell>
          <cell r="AS178" t="str">
            <v>-</v>
          </cell>
          <cell r="AT178" t="str">
            <v>-</v>
          </cell>
          <cell r="AU178" t="str">
            <v>-</v>
          </cell>
          <cell r="AV178" t="str">
            <v>-</v>
          </cell>
          <cell r="AW178" t="str">
            <v>-</v>
          </cell>
          <cell r="AX178" t="str">
            <v>-</v>
          </cell>
          <cell r="AY178" t="str">
            <v>No</v>
          </cell>
          <cell r="AZ178" t="str">
            <v>-</v>
          </cell>
          <cell r="BA178" t="str">
            <v>-</v>
          </cell>
          <cell r="BB178" t="str">
            <v>-</v>
          </cell>
          <cell r="BC178" t="str">
            <v>-</v>
          </cell>
          <cell r="BD178" t="str">
            <v>-</v>
          </cell>
          <cell r="BE178" t="str">
            <v>-</v>
          </cell>
          <cell r="BF178" t="str">
            <v>-</v>
          </cell>
          <cell r="BG178" t="str">
            <v>-</v>
          </cell>
          <cell r="BH178" t="str">
            <v>-</v>
          </cell>
          <cell r="BI178" t="str">
            <v>-</v>
          </cell>
          <cell r="BJ178" t="str">
            <v>Arrendado</v>
          </cell>
          <cell r="BK178">
            <v>2160</v>
          </cell>
          <cell r="BL178" t="str">
            <v>ANGAR AZCAPOTZALCO S.A. DE C.V.</v>
          </cell>
          <cell r="BO178">
            <v>80384.789999999994</v>
          </cell>
          <cell r="BP178" t="str">
            <v>-</v>
          </cell>
          <cell r="BQ178" t="str">
            <v>-</v>
          </cell>
          <cell r="BR178" t="str">
            <v>-</v>
          </cell>
          <cell r="BS178" t="str">
            <v>-</v>
          </cell>
          <cell r="BT178" t="str">
            <v>-</v>
          </cell>
          <cell r="BU178" t="str">
            <v>-</v>
          </cell>
          <cell r="BV178" t="str">
            <v>-</v>
          </cell>
          <cell r="BW178" t="str">
            <v>-</v>
          </cell>
          <cell r="BX178" t="str">
            <v>-</v>
          </cell>
          <cell r="BY178" t="str">
            <v>-</v>
          </cell>
          <cell r="BZ178" t="str">
            <v>-</v>
          </cell>
          <cell r="CA178" t="str">
            <v>-</v>
          </cell>
          <cell r="CB178" t="str">
            <v>-</v>
          </cell>
          <cell r="CC178" t="str">
            <v>Martes</v>
          </cell>
          <cell r="CD178" t="str">
            <v>3407</v>
          </cell>
          <cell r="CE178" t="str">
            <v>7</v>
          </cell>
          <cell r="CF178" t="str">
            <v>Rosa</v>
          </cell>
          <cell r="CG178" t="str">
            <v>2o Sábado</v>
          </cell>
          <cell r="CH178" t="str">
            <v>Feb y Mzo</v>
          </cell>
          <cell r="CI178" t="str">
            <v>Ago y Sep</v>
          </cell>
          <cell r="CJ178" t="str">
            <v>-</v>
          </cell>
          <cell r="CK178">
            <v>92</v>
          </cell>
          <cell r="CL178" t="str">
            <v>101 - MAGNA</v>
          </cell>
          <cell r="CM178" t="str">
            <v>05137</v>
          </cell>
          <cell r="CP178" t="str">
            <v>-</v>
          </cell>
        </row>
        <row r="179">
          <cell r="A179" t="str">
            <v>05138</v>
          </cell>
          <cell r="B179" t="str">
            <v>GPG3402</v>
          </cell>
          <cell r="C179" t="str">
            <v>Guanajuato</v>
          </cell>
          <cell r="D179" t="str">
            <v>No aplica</v>
          </cell>
          <cell r="E179" t="str">
            <v>Chevy</v>
          </cell>
          <cell r="F179" t="str">
            <v>Automóvil</v>
          </cell>
          <cell r="G179" t="str">
            <v>Chevrolet</v>
          </cell>
          <cell r="H179" t="str">
            <v>Chevy C2 C/AA 5 Puertas</v>
          </cell>
          <cell r="I179" t="str">
            <v>3G1SF61XX6S114796</v>
          </cell>
          <cell r="J179" t="str">
            <v>6S114796</v>
          </cell>
          <cell r="K179" t="str">
            <v>Magna</v>
          </cell>
          <cell r="L179">
            <v>4</v>
          </cell>
          <cell r="M179">
            <v>46</v>
          </cell>
          <cell r="N179">
            <v>2006</v>
          </cell>
          <cell r="O179" t="str">
            <v>León</v>
          </cell>
          <cell r="P179" t="str">
            <v>Guanajuato</v>
          </cell>
          <cell r="Q179" t="str">
            <v>Occidente</v>
          </cell>
          <cell r="R179" t="str">
            <v>Baja</v>
          </cell>
          <cell r="S179" t="str">
            <v>Devolución Valmex</v>
          </cell>
          <cell r="T179" t="str">
            <v>GNP</v>
          </cell>
          <cell r="U179" t="str">
            <v>Grupo Nacional Provincial, S.A.B.</v>
          </cell>
          <cell r="V179" t="str">
            <v>Asesor de Servicio</v>
          </cell>
          <cell r="W179" t="str">
            <v>-</v>
          </cell>
          <cell r="X179" t="str">
            <v>-</v>
          </cell>
          <cell r="Y179" t="str">
            <v>Asignado</v>
          </cell>
          <cell r="Z179" t="str">
            <v>-</v>
          </cell>
          <cell r="AA179" t="str">
            <v>-</v>
          </cell>
          <cell r="AB179" t="str">
            <v>-</v>
          </cell>
          <cell r="AC179" t="str">
            <v>-</v>
          </cell>
          <cell r="AD179" t="str">
            <v>-</v>
          </cell>
          <cell r="AE179" t="str">
            <v>-</v>
          </cell>
          <cell r="AF179" t="str">
            <v>-</v>
          </cell>
          <cell r="AG179" t="str">
            <v>-</v>
          </cell>
          <cell r="AH179" t="str">
            <v>-</v>
          </cell>
          <cell r="AI179" t="str">
            <v>C6705</v>
          </cell>
          <cell r="AJ179" t="str">
            <v>Ramirez Granados Arturo</v>
          </cell>
          <cell r="AK179" t="str">
            <v>-</v>
          </cell>
          <cell r="AL179" t="str">
            <v>-</v>
          </cell>
          <cell r="AM179" t="str">
            <v>-</v>
          </cell>
          <cell r="AN179">
            <v>0</v>
          </cell>
          <cell r="AO179" t="str">
            <v>-</v>
          </cell>
          <cell r="AQ179" t="str">
            <v>-</v>
          </cell>
          <cell r="AR179" t="str">
            <v>-</v>
          </cell>
          <cell r="AS179" t="str">
            <v>-</v>
          </cell>
          <cell r="AT179" t="str">
            <v>-</v>
          </cell>
          <cell r="AU179" t="str">
            <v>-</v>
          </cell>
          <cell r="AV179" t="str">
            <v>-</v>
          </cell>
          <cell r="AW179" t="str">
            <v>-</v>
          </cell>
          <cell r="AX179" t="str">
            <v>-</v>
          </cell>
          <cell r="AY179" t="str">
            <v>No</v>
          </cell>
          <cell r="AZ179" t="str">
            <v>-</v>
          </cell>
          <cell r="BA179" t="str">
            <v>-</v>
          </cell>
          <cell r="BB179" t="str">
            <v>-</v>
          </cell>
          <cell r="BC179" t="str">
            <v>-</v>
          </cell>
          <cell r="BD179" t="str">
            <v>-</v>
          </cell>
          <cell r="BE179" t="str">
            <v>-</v>
          </cell>
          <cell r="BF179" t="str">
            <v>-</v>
          </cell>
          <cell r="BG179" t="str">
            <v>-</v>
          </cell>
          <cell r="BH179" t="str">
            <v>-</v>
          </cell>
          <cell r="BI179" t="str">
            <v>-</v>
          </cell>
          <cell r="BJ179" t="str">
            <v>Arrendado</v>
          </cell>
          <cell r="BK179">
            <v>2161</v>
          </cell>
          <cell r="BL179" t="str">
            <v>ANGAR AZCAPOTZALCO S.A. DE C.V.</v>
          </cell>
          <cell r="BO179">
            <v>80384.789999999994</v>
          </cell>
          <cell r="BP179" t="str">
            <v>-</v>
          </cell>
          <cell r="BQ179" t="str">
            <v>-</v>
          </cell>
          <cell r="BR179" t="str">
            <v>-</v>
          </cell>
          <cell r="BS179" t="str">
            <v>-</v>
          </cell>
          <cell r="BT179" t="str">
            <v>-</v>
          </cell>
          <cell r="BU179" t="str">
            <v>-</v>
          </cell>
          <cell r="BV179" t="str">
            <v>-</v>
          </cell>
          <cell r="BW179" t="str">
            <v>-</v>
          </cell>
          <cell r="BX179" t="str">
            <v>-</v>
          </cell>
          <cell r="BY179" t="str">
            <v>-</v>
          </cell>
          <cell r="BZ179" t="str">
            <v>-</v>
          </cell>
          <cell r="CA179" t="str">
            <v>-</v>
          </cell>
          <cell r="CB179" t="str">
            <v>-</v>
          </cell>
          <cell r="CC179" t="str">
            <v>Jueves</v>
          </cell>
          <cell r="CD179" t="str">
            <v>3402</v>
          </cell>
          <cell r="CE179" t="str">
            <v>2</v>
          </cell>
          <cell r="CF179" t="str">
            <v>Verde</v>
          </cell>
          <cell r="CG179" t="str">
            <v>4o Sábado</v>
          </cell>
          <cell r="CH179" t="str">
            <v>Abr y May</v>
          </cell>
          <cell r="CI179" t="str">
            <v>Oct y Nov</v>
          </cell>
          <cell r="CJ179" t="str">
            <v>-</v>
          </cell>
          <cell r="CK179">
            <v>92</v>
          </cell>
          <cell r="CL179" t="str">
            <v>101 - MAGNA</v>
          </cell>
          <cell r="CM179" t="str">
            <v>05138</v>
          </cell>
          <cell r="CP179" t="str">
            <v>-</v>
          </cell>
        </row>
        <row r="180">
          <cell r="A180" t="str">
            <v>05139</v>
          </cell>
          <cell r="B180" t="str">
            <v>GJZ9739</v>
          </cell>
          <cell r="C180" t="str">
            <v>Guanajuato</v>
          </cell>
          <cell r="D180" t="str">
            <v>No aplica</v>
          </cell>
          <cell r="E180" t="str">
            <v>Chevy</v>
          </cell>
          <cell r="F180" t="str">
            <v>Automóvil</v>
          </cell>
          <cell r="G180" t="str">
            <v>Chevrolet</v>
          </cell>
          <cell r="H180" t="str">
            <v>Chevy C2 C/AA 5 Puertas</v>
          </cell>
          <cell r="I180" t="str">
            <v>3G1SF61X26S114260</v>
          </cell>
          <cell r="J180" t="str">
            <v>6S114260</v>
          </cell>
          <cell r="K180" t="str">
            <v>Magna</v>
          </cell>
          <cell r="L180">
            <v>4</v>
          </cell>
          <cell r="M180">
            <v>46</v>
          </cell>
          <cell r="N180">
            <v>2006</v>
          </cell>
          <cell r="O180" t="str">
            <v>León</v>
          </cell>
          <cell r="P180" t="str">
            <v>Guanajuato</v>
          </cell>
          <cell r="Q180" t="str">
            <v>Occidente</v>
          </cell>
          <cell r="R180" t="str">
            <v>Baja</v>
          </cell>
          <cell r="S180" t="str">
            <v>Devolución Valmex</v>
          </cell>
          <cell r="T180" t="str">
            <v>GNP</v>
          </cell>
          <cell r="U180" t="str">
            <v>Grupo Nacional Provincial, S.A.B.</v>
          </cell>
          <cell r="V180" t="str">
            <v>Asesor de Servicio</v>
          </cell>
          <cell r="W180" t="str">
            <v>-</v>
          </cell>
          <cell r="X180" t="str">
            <v>-</v>
          </cell>
          <cell r="Y180" t="str">
            <v>Asignado</v>
          </cell>
          <cell r="Z180" t="str">
            <v>-</v>
          </cell>
          <cell r="AA180" t="str">
            <v>-</v>
          </cell>
          <cell r="AB180" t="str">
            <v>-</v>
          </cell>
          <cell r="AC180" t="str">
            <v>-</v>
          </cell>
          <cell r="AD180" t="str">
            <v>-</v>
          </cell>
          <cell r="AE180" t="str">
            <v>-</v>
          </cell>
          <cell r="AF180" t="str">
            <v>-</v>
          </cell>
          <cell r="AG180" t="str">
            <v>-</v>
          </cell>
          <cell r="AH180" t="str">
            <v>-</v>
          </cell>
          <cell r="AI180" t="str">
            <v>C6705</v>
          </cell>
          <cell r="AJ180" t="str">
            <v>Ramirez Granados Arturo</v>
          </cell>
          <cell r="AK180" t="str">
            <v>-</v>
          </cell>
          <cell r="AL180" t="str">
            <v>-</v>
          </cell>
          <cell r="AM180" t="str">
            <v>-</v>
          </cell>
          <cell r="AN180">
            <v>0</v>
          </cell>
          <cell r="AO180" t="str">
            <v>-</v>
          </cell>
          <cell r="AQ180" t="str">
            <v>-</v>
          </cell>
          <cell r="AR180" t="str">
            <v>-</v>
          </cell>
          <cell r="AS180" t="str">
            <v>-</v>
          </cell>
          <cell r="AT180" t="str">
            <v>-</v>
          </cell>
          <cell r="AU180" t="str">
            <v>-</v>
          </cell>
          <cell r="AV180" t="str">
            <v>-</v>
          </cell>
          <cell r="AW180" t="str">
            <v>-</v>
          </cell>
          <cell r="AX180" t="str">
            <v>-</v>
          </cell>
          <cell r="AY180" t="str">
            <v>No</v>
          </cell>
          <cell r="AZ180" t="str">
            <v>-</v>
          </cell>
          <cell r="BA180" t="str">
            <v>-</v>
          </cell>
          <cell r="BB180" t="str">
            <v>-</v>
          </cell>
          <cell r="BC180" t="str">
            <v>-</v>
          </cell>
          <cell r="BD180" t="str">
            <v>-</v>
          </cell>
          <cell r="BE180" t="str">
            <v>-</v>
          </cell>
          <cell r="BF180" t="str">
            <v>-</v>
          </cell>
          <cell r="BG180" t="str">
            <v>-</v>
          </cell>
          <cell r="BH180" t="str">
            <v>-</v>
          </cell>
          <cell r="BI180" t="str">
            <v>-</v>
          </cell>
          <cell r="BJ180" t="str">
            <v>Arrendado</v>
          </cell>
          <cell r="BK180">
            <v>2159</v>
          </cell>
          <cell r="BL180" t="str">
            <v>ANGAR AZCAPOTZALCO S.A. DE C.V.</v>
          </cell>
          <cell r="BO180">
            <v>80384.789999999994</v>
          </cell>
          <cell r="BP180" t="str">
            <v>-</v>
          </cell>
          <cell r="BQ180" t="str">
            <v>-</v>
          </cell>
          <cell r="BR180" t="str">
            <v>-</v>
          </cell>
          <cell r="BS180" t="str">
            <v>-</v>
          </cell>
          <cell r="BT180" t="str">
            <v>-</v>
          </cell>
          <cell r="BU180" t="str">
            <v>-</v>
          </cell>
          <cell r="BV180" t="str">
            <v>-</v>
          </cell>
          <cell r="BW180" t="str">
            <v>-</v>
          </cell>
          <cell r="BX180" t="str">
            <v>-</v>
          </cell>
          <cell r="BY180" t="str">
            <v>-</v>
          </cell>
          <cell r="BZ180" t="str">
            <v>-</v>
          </cell>
          <cell r="CA180" t="str">
            <v>-</v>
          </cell>
          <cell r="CB180" t="str">
            <v>-</v>
          </cell>
          <cell r="CC180" t="str">
            <v>Viernes</v>
          </cell>
          <cell r="CD180" t="str">
            <v>9739</v>
          </cell>
          <cell r="CE180" t="str">
            <v>9</v>
          </cell>
          <cell r="CF180" t="str">
            <v>Azul</v>
          </cell>
          <cell r="CG180" t="str">
            <v>5o Sábado</v>
          </cell>
          <cell r="CH180" t="str">
            <v>May y Jun</v>
          </cell>
          <cell r="CI180" t="str">
            <v>Nov y Dic</v>
          </cell>
          <cell r="CJ180" t="str">
            <v>-</v>
          </cell>
          <cell r="CK180">
            <v>92</v>
          </cell>
          <cell r="CL180" t="str">
            <v>101 - MAGNA</v>
          </cell>
          <cell r="CM180" t="str">
            <v>05139</v>
          </cell>
          <cell r="CP180" t="str">
            <v>-</v>
          </cell>
        </row>
        <row r="181">
          <cell r="A181" t="str">
            <v>05141</v>
          </cell>
          <cell r="B181" t="str">
            <v>UKX9239</v>
          </cell>
          <cell r="C181" t="str">
            <v>Querétaro</v>
          </cell>
          <cell r="D181" t="str">
            <v>No aplica</v>
          </cell>
          <cell r="E181" t="str">
            <v>Chevy</v>
          </cell>
          <cell r="F181" t="str">
            <v>Automóvil</v>
          </cell>
          <cell r="G181" t="str">
            <v>Chevrolet</v>
          </cell>
          <cell r="H181" t="str">
            <v>Chevy C2 C/AA 5 Puertas</v>
          </cell>
          <cell r="I181" t="str">
            <v>3G1SF61X66S109191</v>
          </cell>
          <cell r="J181" t="str">
            <v>6S109191</v>
          </cell>
          <cell r="K181" t="str">
            <v>Magna</v>
          </cell>
          <cell r="L181">
            <v>4</v>
          </cell>
          <cell r="M181">
            <v>46</v>
          </cell>
          <cell r="N181">
            <v>2006</v>
          </cell>
          <cell r="O181" t="str">
            <v>Querétaro</v>
          </cell>
          <cell r="P181" t="str">
            <v>Querétaro</v>
          </cell>
          <cell r="Q181" t="str">
            <v>Occidente</v>
          </cell>
          <cell r="R181" t="str">
            <v>Baja</v>
          </cell>
          <cell r="S181" t="str">
            <v>Devolución Valmex</v>
          </cell>
          <cell r="T181" t="str">
            <v>GNP</v>
          </cell>
          <cell r="U181" t="str">
            <v>Grupo Nacional Provincial, S.A.B.</v>
          </cell>
          <cell r="V181" t="str">
            <v>Asesor de Servicio</v>
          </cell>
          <cell r="W181" t="str">
            <v>-</v>
          </cell>
          <cell r="X181" t="str">
            <v>-</v>
          </cell>
          <cell r="Y181" t="str">
            <v>Asignado</v>
          </cell>
          <cell r="Z181" t="str">
            <v>-</v>
          </cell>
          <cell r="AA181" t="str">
            <v>-</v>
          </cell>
          <cell r="AB181" t="str">
            <v>-</v>
          </cell>
          <cell r="AC181" t="str">
            <v>-</v>
          </cell>
          <cell r="AD181" t="str">
            <v>-</v>
          </cell>
          <cell r="AE181" t="str">
            <v>-</v>
          </cell>
          <cell r="AF181" t="str">
            <v>-</v>
          </cell>
          <cell r="AG181" t="str">
            <v>-</v>
          </cell>
          <cell r="AH181" t="str">
            <v>-</v>
          </cell>
          <cell r="AI181" t="str">
            <v>C6705</v>
          </cell>
          <cell r="AJ181" t="str">
            <v>Ramirez Granados Arturo</v>
          </cell>
          <cell r="AK181" t="str">
            <v>-</v>
          </cell>
          <cell r="AL181" t="str">
            <v>-</v>
          </cell>
          <cell r="AM181" t="str">
            <v>-</v>
          </cell>
          <cell r="AN181">
            <v>0</v>
          </cell>
          <cell r="AO181" t="str">
            <v>-</v>
          </cell>
          <cell r="AQ181" t="str">
            <v>-</v>
          </cell>
          <cell r="AR181" t="str">
            <v>-</v>
          </cell>
          <cell r="AS181" t="str">
            <v>-</v>
          </cell>
          <cell r="AT181" t="str">
            <v>-</v>
          </cell>
          <cell r="AU181" t="str">
            <v>-</v>
          </cell>
          <cell r="AV181" t="str">
            <v>-</v>
          </cell>
          <cell r="AW181" t="str">
            <v>-</v>
          </cell>
          <cell r="AX181" t="str">
            <v>-</v>
          </cell>
          <cell r="AY181" t="str">
            <v>No</v>
          </cell>
          <cell r="AZ181" t="str">
            <v>-</v>
          </cell>
          <cell r="BA181" t="str">
            <v>-</v>
          </cell>
          <cell r="BB181" t="str">
            <v>-</v>
          </cell>
          <cell r="BC181" t="str">
            <v>-</v>
          </cell>
          <cell r="BD181" t="str">
            <v>-</v>
          </cell>
          <cell r="BE181" t="str">
            <v>-</v>
          </cell>
          <cell r="BF181" t="str">
            <v>-</v>
          </cell>
          <cell r="BG181" t="str">
            <v>-</v>
          </cell>
          <cell r="BH181" t="str">
            <v>-</v>
          </cell>
          <cell r="BI181" t="str">
            <v>-</v>
          </cell>
          <cell r="BJ181" t="str">
            <v>Arrendado</v>
          </cell>
          <cell r="BK181">
            <v>2113</v>
          </cell>
          <cell r="BL181" t="str">
            <v>ANGAR AZCAPOTZALCO S.A. DE C.V.</v>
          </cell>
          <cell r="BO181">
            <v>80384.789999999994</v>
          </cell>
          <cell r="BP181" t="str">
            <v>-</v>
          </cell>
          <cell r="BQ181" t="str">
            <v>-</v>
          </cell>
          <cell r="BR181" t="str">
            <v>-</v>
          </cell>
          <cell r="BS181" t="str">
            <v>-</v>
          </cell>
          <cell r="BT181" t="str">
            <v>-</v>
          </cell>
          <cell r="BU181" t="str">
            <v>-</v>
          </cell>
          <cell r="BV181" t="str">
            <v>-</v>
          </cell>
          <cell r="BW181" t="str">
            <v>-</v>
          </cell>
          <cell r="BX181" t="str">
            <v>-</v>
          </cell>
          <cell r="BY181" t="str">
            <v>-</v>
          </cell>
          <cell r="BZ181" t="str">
            <v>-</v>
          </cell>
          <cell r="CA181" t="str">
            <v>-</v>
          </cell>
          <cell r="CB181" t="str">
            <v>-</v>
          </cell>
          <cell r="CC181" t="str">
            <v>Viernes</v>
          </cell>
          <cell r="CD181" t="str">
            <v>9239</v>
          </cell>
          <cell r="CE181" t="str">
            <v>9</v>
          </cell>
          <cell r="CF181" t="str">
            <v>Azul</v>
          </cell>
          <cell r="CG181" t="str">
            <v>5o Sábado</v>
          </cell>
          <cell r="CH181" t="str">
            <v>May y Jun</v>
          </cell>
          <cell r="CI181" t="str">
            <v>Nov y Dic</v>
          </cell>
          <cell r="CJ181" t="str">
            <v>-</v>
          </cell>
          <cell r="CK181">
            <v>92</v>
          </cell>
          <cell r="CL181" t="str">
            <v>101 - MAGNA</v>
          </cell>
          <cell r="CM181" t="str">
            <v>05141</v>
          </cell>
          <cell r="CP181" t="str">
            <v>-</v>
          </cell>
        </row>
        <row r="182">
          <cell r="A182" t="str">
            <v>05142</v>
          </cell>
          <cell r="B182" t="str">
            <v>UKX9228</v>
          </cell>
          <cell r="C182" t="str">
            <v>Querétaro</v>
          </cell>
          <cell r="D182" t="str">
            <v>No aplica</v>
          </cell>
          <cell r="E182" t="str">
            <v>Chevy</v>
          </cell>
          <cell r="F182" t="str">
            <v>Automóvil</v>
          </cell>
          <cell r="G182" t="str">
            <v>Chevrolet</v>
          </cell>
          <cell r="H182" t="str">
            <v>Chevy C2 C/AA 5 Puertas</v>
          </cell>
          <cell r="I182" t="str">
            <v>3G1SF61X06S112796</v>
          </cell>
          <cell r="J182" t="str">
            <v>6S112796</v>
          </cell>
          <cell r="K182" t="str">
            <v>Magna</v>
          </cell>
          <cell r="L182">
            <v>4</v>
          </cell>
          <cell r="M182">
            <v>46</v>
          </cell>
          <cell r="N182">
            <v>2006</v>
          </cell>
          <cell r="O182" t="str">
            <v>Querétaro</v>
          </cell>
          <cell r="P182" t="str">
            <v>Querétaro</v>
          </cell>
          <cell r="Q182" t="str">
            <v>Occidente</v>
          </cell>
          <cell r="R182" t="str">
            <v>Baja</v>
          </cell>
          <cell r="S182" t="str">
            <v>Devolución Valmex</v>
          </cell>
          <cell r="T182" t="str">
            <v>GNP</v>
          </cell>
          <cell r="U182" t="str">
            <v>Grupo Nacional Provincial, S.A.B.</v>
          </cell>
          <cell r="V182" t="str">
            <v>Asesor de Servicio</v>
          </cell>
          <cell r="W182" t="str">
            <v>-</v>
          </cell>
          <cell r="X182" t="str">
            <v>-</v>
          </cell>
          <cell r="Y182" t="str">
            <v>Asignado</v>
          </cell>
          <cell r="Z182" t="str">
            <v>-</v>
          </cell>
          <cell r="AA182" t="str">
            <v>-</v>
          </cell>
          <cell r="AB182" t="str">
            <v>-</v>
          </cell>
          <cell r="AC182" t="str">
            <v>-</v>
          </cell>
          <cell r="AD182" t="str">
            <v>-</v>
          </cell>
          <cell r="AE182" t="str">
            <v>-</v>
          </cell>
          <cell r="AF182" t="str">
            <v>-</v>
          </cell>
          <cell r="AG182" t="str">
            <v>-</v>
          </cell>
          <cell r="AH182" t="str">
            <v>-</v>
          </cell>
          <cell r="AI182" t="str">
            <v>C6705</v>
          </cell>
          <cell r="AJ182" t="str">
            <v>Ramirez Granados Arturo</v>
          </cell>
          <cell r="AK182" t="str">
            <v>-</v>
          </cell>
          <cell r="AL182" t="str">
            <v>-</v>
          </cell>
          <cell r="AM182" t="str">
            <v>-</v>
          </cell>
          <cell r="AN182">
            <v>0</v>
          </cell>
          <cell r="AO182" t="str">
            <v>-</v>
          </cell>
          <cell r="AQ182" t="str">
            <v>-</v>
          </cell>
          <cell r="AR182" t="str">
            <v>-</v>
          </cell>
          <cell r="AS182" t="str">
            <v>-</v>
          </cell>
          <cell r="AT182" t="str">
            <v>-</v>
          </cell>
          <cell r="AU182" t="str">
            <v>-</v>
          </cell>
          <cell r="AV182" t="str">
            <v>-</v>
          </cell>
          <cell r="AW182" t="str">
            <v>-</v>
          </cell>
          <cell r="AX182" t="str">
            <v>-</v>
          </cell>
          <cell r="AY182" t="str">
            <v>No</v>
          </cell>
          <cell r="AZ182" t="str">
            <v>-</v>
          </cell>
          <cell r="BA182" t="str">
            <v>-</v>
          </cell>
          <cell r="BB182" t="str">
            <v>-</v>
          </cell>
          <cell r="BC182" t="str">
            <v>-</v>
          </cell>
          <cell r="BD182" t="str">
            <v>-</v>
          </cell>
          <cell r="BE182" t="str">
            <v>-</v>
          </cell>
          <cell r="BF182" t="str">
            <v>-</v>
          </cell>
          <cell r="BG182" t="str">
            <v>-</v>
          </cell>
          <cell r="BH182" t="str">
            <v>-</v>
          </cell>
          <cell r="BI182" t="str">
            <v>-</v>
          </cell>
          <cell r="BJ182" t="str">
            <v>Arrendado</v>
          </cell>
          <cell r="BK182">
            <v>2101</v>
          </cell>
          <cell r="BL182" t="str">
            <v>ANGAR AZCAPOTZALCO S.A. DE C.V.</v>
          </cell>
          <cell r="BO182">
            <v>80384.789999999994</v>
          </cell>
          <cell r="BP182" t="str">
            <v>-</v>
          </cell>
          <cell r="BQ182" t="str">
            <v>-</v>
          </cell>
          <cell r="BR182" t="str">
            <v>-</v>
          </cell>
          <cell r="BS182" t="str">
            <v>-</v>
          </cell>
          <cell r="BT182" t="str">
            <v>-</v>
          </cell>
          <cell r="BU182" t="str">
            <v>-</v>
          </cell>
          <cell r="BV182" t="str">
            <v>-</v>
          </cell>
          <cell r="BW182" t="str">
            <v>-</v>
          </cell>
          <cell r="BX182" t="str">
            <v>-</v>
          </cell>
          <cell r="BY182" t="str">
            <v>-</v>
          </cell>
          <cell r="BZ182" t="str">
            <v>-</v>
          </cell>
          <cell r="CA182" t="str">
            <v>-</v>
          </cell>
          <cell r="CB182" t="str">
            <v>-</v>
          </cell>
          <cell r="CC182" t="str">
            <v>Martes</v>
          </cell>
          <cell r="CD182" t="str">
            <v>9228</v>
          </cell>
          <cell r="CE182" t="str">
            <v>8</v>
          </cell>
          <cell r="CF182" t="str">
            <v>Rosa</v>
          </cell>
          <cell r="CG182" t="str">
            <v>2o Sábado</v>
          </cell>
          <cell r="CH182" t="str">
            <v>Feb y Mzo</v>
          </cell>
          <cell r="CI182" t="str">
            <v>Ago y Sep</v>
          </cell>
          <cell r="CJ182" t="str">
            <v>-</v>
          </cell>
          <cell r="CK182">
            <v>92</v>
          </cell>
          <cell r="CL182" t="str">
            <v>101 - MAGNA</v>
          </cell>
          <cell r="CM182" t="str">
            <v>05142</v>
          </cell>
          <cell r="CP182" t="str">
            <v>-</v>
          </cell>
        </row>
        <row r="183">
          <cell r="A183" t="str">
            <v>05143</v>
          </cell>
          <cell r="B183" t="str">
            <v>UKX9206</v>
          </cell>
          <cell r="C183" t="str">
            <v>Querétaro</v>
          </cell>
          <cell r="D183" t="str">
            <v>No aplica</v>
          </cell>
          <cell r="E183" t="str">
            <v>Chevy</v>
          </cell>
          <cell r="F183" t="str">
            <v>Automóvil</v>
          </cell>
          <cell r="G183" t="str">
            <v>Chevrolet</v>
          </cell>
          <cell r="H183" t="str">
            <v>Chevy C2 C/AA 5 Puertas</v>
          </cell>
          <cell r="I183" t="str">
            <v>3G1SF61XX6S113695</v>
          </cell>
          <cell r="J183" t="str">
            <v>6S113695</v>
          </cell>
          <cell r="K183" t="str">
            <v>Magna</v>
          </cell>
          <cell r="L183">
            <v>4</v>
          </cell>
          <cell r="M183">
            <v>46</v>
          </cell>
          <cell r="N183">
            <v>2006</v>
          </cell>
          <cell r="O183" t="str">
            <v>Querétaro</v>
          </cell>
          <cell r="P183" t="str">
            <v>Querétaro</v>
          </cell>
          <cell r="Q183" t="str">
            <v>Occidente</v>
          </cell>
          <cell r="R183" t="str">
            <v>Baja</v>
          </cell>
          <cell r="S183" t="str">
            <v>Devolución Valmex</v>
          </cell>
          <cell r="T183" t="str">
            <v>GNP</v>
          </cell>
          <cell r="U183" t="str">
            <v>Grupo Nacional Provincial, S.A.B.</v>
          </cell>
          <cell r="V183" t="str">
            <v>Asesor de Servicio</v>
          </cell>
          <cell r="W183" t="str">
            <v>-</v>
          </cell>
          <cell r="X183" t="str">
            <v>-</v>
          </cell>
          <cell r="Y183" t="str">
            <v>Asignado</v>
          </cell>
          <cell r="Z183" t="str">
            <v>-</v>
          </cell>
          <cell r="AA183" t="str">
            <v>-</v>
          </cell>
          <cell r="AB183" t="str">
            <v>-</v>
          </cell>
          <cell r="AC183" t="str">
            <v>-</v>
          </cell>
          <cell r="AD183" t="str">
            <v>-</v>
          </cell>
          <cell r="AE183" t="str">
            <v>-</v>
          </cell>
          <cell r="AF183" t="str">
            <v>-</v>
          </cell>
          <cell r="AG183" t="str">
            <v>-</v>
          </cell>
          <cell r="AH183" t="str">
            <v>-</v>
          </cell>
          <cell r="AI183" t="str">
            <v>C6705</v>
          </cell>
          <cell r="AJ183" t="str">
            <v>Ramirez Granados Arturo</v>
          </cell>
          <cell r="AK183" t="str">
            <v>-</v>
          </cell>
          <cell r="AL183" t="str">
            <v>-</v>
          </cell>
          <cell r="AM183" t="str">
            <v>-</v>
          </cell>
          <cell r="AN183">
            <v>0</v>
          </cell>
          <cell r="AO183" t="str">
            <v>-</v>
          </cell>
          <cell r="AQ183" t="str">
            <v>-</v>
          </cell>
          <cell r="AR183" t="str">
            <v>-</v>
          </cell>
          <cell r="AS183" t="str">
            <v>-</v>
          </cell>
          <cell r="AT183" t="str">
            <v>-</v>
          </cell>
          <cell r="AU183" t="str">
            <v>-</v>
          </cell>
          <cell r="AV183" t="str">
            <v>-</v>
          </cell>
          <cell r="AW183" t="str">
            <v>-</v>
          </cell>
          <cell r="AX183" t="str">
            <v>-</v>
          </cell>
          <cell r="AY183" t="str">
            <v>No</v>
          </cell>
          <cell r="AZ183" t="str">
            <v>-</v>
          </cell>
          <cell r="BA183" t="str">
            <v>-</v>
          </cell>
          <cell r="BB183" t="str">
            <v>-</v>
          </cell>
          <cell r="BC183" t="str">
            <v>-</v>
          </cell>
          <cell r="BD183" t="str">
            <v>-</v>
          </cell>
          <cell r="BE183" t="str">
            <v>-</v>
          </cell>
          <cell r="BF183" t="str">
            <v>-</v>
          </cell>
          <cell r="BG183" t="str">
            <v>-</v>
          </cell>
          <cell r="BH183" t="str">
            <v>-</v>
          </cell>
          <cell r="BI183" t="str">
            <v>-</v>
          </cell>
          <cell r="BJ183" t="str">
            <v>Arrendado</v>
          </cell>
          <cell r="BK183">
            <v>2081</v>
          </cell>
          <cell r="BL183" t="str">
            <v>ANGAR AZCAPOTZALCO S.A. DE C.V.</v>
          </cell>
          <cell r="BO183">
            <v>80384.789999999994</v>
          </cell>
          <cell r="BP183" t="str">
            <v>-</v>
          </cell>
          <cell r="BQ183" t="str">
            <v>-</v>
          </cell>
          <cell r="BR183" t="str">
            <v>-</v>
          </cell>
          <cell r="BS183" t="str">
            <v>-</v>
          </cell>
          <cell r="BT183" t="str">
            <v>-</v>
          </cell>
          <cell r="BU183" t="str">
            <v>-</v>
          </cell>
          <cell r="BV183" t="str">
            <v>-</v>
          </cell>
          <cell r="BW183" t="str">
            <v>-</v>
          </cell>
          <cell r="BX183" t="str">
            <v>-</v>
          </cell>
          <cell r="BY183" t="str">
            <v>-</v>
          </cell>
          <cell r="BZ183" t="str">
            <v>-</v>
          </cell>
          <cell r="CA183" t="str">
            <v>-</v>
          </cell>
          <cell r="CB183" t="str">
            <v>-</v>
          </cell>
          <cell r="CC183" t="str">
            <v>Lunes</v>
          </cell>
          <cell r="CD183" t="str">
            <v>9206</v>
          </cell>
          <cell r="CE183" t="str">
            <v>6</v>
          </cell>
          <cell r="CF183" t="str">
            <v>Amarillo</v>
          </cell>
          <cell r="CG183" t="str">
            <v>1er Sábado</v>
          </cell>
          <cell r="CH183" t="str">
            <v>Ene y Feb</v>
          </cell>
          <cell r="CI183" t="str">
            <v>Jul y Ago</v>
          </cell>
          <cell r="CJ183" t="str">
            <v>-</v>
          </cell>
          <cell r="CK183">
            <v>92</v>
          </cell>
          <cell r="CL183" t="str">
            <v>101 - MAGNA</v>
          </cell>
          <cell r="CM183" t="str">
            <v>05143</v>
          </cell>
          <cell r="CP183" t="str">
            <v>-</v>
          </cell>
        </row>
        <row r="184">
          <cell r="A184" t="str">
            <v>05144</v>
          </cell>
          <cell r="B184" t="str">
            <v>UKX9225</v>
          </cell>
          <cell r="C184" t="str">
            <v>Querétaro</v>
          </cell>
          <cell r="D184" t="str">
            <v>No aplica</v>
          </cell>
          <cell r="E184" t="str">
            <v>Chevy</v>
          </cell>
          <cell r="F184" t="str">
            <v>Automóvil</v>
          </cell>
          <cell r="G184" t="str">
            <v>Chevrolet</v>
          </cell>
          <cell r="H184" t="str">
            <v>Chevy C2 C/AA 5 Puertas</v>
          </cell>
          <cell r="I184" t="str">
            <v>3G1SF61X76S113699</v>
          </cell>
          <cell r="J184" t="str">
            <v>6S113699</v>
          </cell>
          <cell r="K184" t="str">
            <v>Magna</v>
          </cell>
          <cell r="L184">
            <v>4</v>
          </cell>
          <cell r="M184">
            <v>46</v>
          </cell>
          <cell r="N184">
            <v>2006</v>
          </cell>
          <cell r="O184" t="str">
            <v>Querétaro</v>
          </cell>
          <cell r="P184" t="str">
            <v>Querétaro</v>
          </cell>
          <cell r="Q184" t="str">
            <v>Occidente</v>
          </cell>
          <cell r="R184" t="str">
            <v>Baja</v>
          </cell>
          <cell r="S184" t="str">
            <v>Devolución Valmex</v>
          </cell>
          <cell r="T184" t="str">
            <v>GNP</v>
          </cell>
          <cell r="U184" t="str">
            <v>Grupo Nacional Provincial, S.A.B.</v>
          </cell>
          <cell r="V184" t="str">
            <v>Asesor de Servicio</v>
          </cell>
          <cell r="W184" t="str">
            <v>-</v>
          </cell>
          <cell r="X184" t="str">
            <v>-</v>
          </cell>
          <cell r="Y184" t="str">
            <v>Asignado</v>
          </cell>
          <cell r="Z184" t="str">
            <v>-</v>
          </cell>
          <cell r="AA184" t="str">
            <v>-</v>
          </cell>
          <cell r="AB184" t="str">
            <v>-</v>
          </cell>
          <cell r="AC184" t="str">
            <v>-</v>
          </cell>
          <cell r="AD184" t="str">
            <v>-</v>
          </cell>
          <cell r="AE184" t="str">
            <v>-</v>
          </cell>
          <cell r="AF184" t="str">
            <v>-</v>
          </cell>
          <cell r="AG184" t="str">
            <v>-</v>
          </cell>
          <cell r="AH184" t="str">
            <v>-</v>
          </cell>
          <cell r="AI184" t="str">
            <v>C6705</v>
          </cell>
          <cell r="AJ184" t="str">
            <v>Ramirez Granados Arturo</v>
          </cell>
          <cell r="AK184" t="str">
            <v>-</v>
          </cell>
          <cell r="AL184" t="str">
            <v>-</v>
          </cell>
          <cell r="AM184" t="str">
            <v>-</v>
          </cell>
          <cell r="AN184">
            <v>0</v>
          </cell>
          <cell r="AO184" t="str">
            <v>-</v>
          </cell>
          <cell r="AQ184" t="str">
            <v>-</v>
          </cell>
          <cell r="AR184" t="str">
            <v>-</v>
          </cell>
          <cell r="AS184" t="str">
            <v>-</v>
          </cell>
          <cell r="AT184" t="str">
            <v>-</v>
          </cell>
          <cell r="AU184" t="str">
            <v>-</v>
          </cell>
          <cell r="AV184" t="str">
            <v>-</v>
          </cell>
          <cell r="AW184" t="str">
            <v>-</v>
          </cell>
          <cell r="AX184" t="str">
            <v>-</v>
          </cell>
          <cell r="AY184" t="str">
            <v>No</v>
          </cell>
          <cell r="AZ184" t="str">
            <v>-</v>
          </cell>
          <cell r="BA184" t="str">
            <v>-</v>
          </cell>
          <cell r="BB184" t="str">
            <v>-</v>
          </cell>
          <cell r="BC184" t="str">
            <v>-</v>
          </cell>
          <cell r="BD184" t="str">
            <v>-</v>
          </cell>
          <cell r="BE184" t="str">
            <v>-</v>
          </cell>
          <cell r="BF184" t="str">
            <v>-</v>
          </cell>
          <cell r="BG184" t="str">
            <v>-</v>
          </cell>
          <cell r="BH184" t="str">
            <v>-</v>
          </cell>
          <cell r="BI184" t="str">
            <v>-</v>
          </cell>
          <cell r="BJ184" t="str">
            <v>Arrendado</v>
          </cell>
          <cell r="BK184">
            <v>2076</v>
          </cell>
          <cell r="BL184" t="str">
            <v>ANGAR AZCAPOTZALCO S.A. DE C.V.</v>
          </cell>
          <cell r="BO184">
            <v>80384.789999999994</v>
          </cell>
          <cell r="BP184" t="str">
            <v>-</v>
          </cell>
          <cell r="BQ184" t="str">
            <v>-</v>
          </cell>
          <cell r="BR184" t="str">
            <v>-</v>
          </cell>
          <cell r="BS184" t="str">
            <v>-</v>
          </cell>
          <cell r="BT184" t="str">
            <v>-</v>
          </cell>
          <cell r="BU184" t="str">
            <v>-</v>
          </cell>
          <cell r="BV184" t="str">
            <v>-</v>
          </cell>
          <cell r="BW184" t="str">
            <v>-</v>
          </cell>
          <cell r="BX184" t="str">
            <v>-</v>
          </cell>
          <cell r="BY184" t="str">
            <v>-</v>
          </cell>
          <cell r="BZ184" t="str">
            <v>-</v>
          </cell>
          <cell r="CA184" t="str">
            <v>-</v>
          </cell>
          <cell r="CB184" t="str">
            <v>-</v>
          </cell>
          <cell r="CC184" t="str">
            <v>Lunes</v>
          </cell>
          <cell r="CD184" t="str">
            <v>9225</v>
          </cell>
          <cell r="CE184" t="str">
            <v>5</v>
          </cell>
          <cell r="CF184" t="str">
            <v>Amarillo</v>
          </cell>
          <cell r="CG184" t="str">
            <v>1er Sábado</v>
          </cell>
          <cell r="CH184" t="str">
            <v>Ene y Feb</v>
          </cell>
          <cell r="CI184" t="str">
            <v>Jul y Ago</v>
          </cell>
          <cell r="CJ184" t="str">
            <v>-</v>
          </cell>
          <cell r="CK184">
            <v>92</v>
          </cell>
          <cell r="CL184" t="str">
            <v>101 - MAGNA</v>
          </cell>
          <cell r="CM184" t="str">
            <v>05144</v>
          </cell>
          <cell r="CP184" t="str">
            <v>-</v>
          </cell>
        </row>
        <row r="185">
          <cell r="A185" t="str">
            <v>05145</v>
          </cell>
          <cell r="B185" t="str">
            <v>UKX9223</v>
          </cell>
          <cell r="C185" t="str">
            <v>Querétaro</v>
          </cell>
          <cell r="D185" t="str">
            <v>No aplica</v>
          </cell>
          <cell r="E185" t="str">
            <v>Chevy</v>
          </cell>
          <cell r="F185" t="str">
            <v>Automóvil</v>
          </cell>
          <cell r="G185" t="str">
            <v>Chevrolet</v>
          </cell>
          <cell r="H185" t="str">
            <v>Chevy C2 C/AA 5 Puertas</v>
          </cell>
          <cell r="I185" t="str">
            <v>3G1SF61X46S114244</v>
          </cell>
          <cell r="J185" t="str">
            <v>6S114244</v>
          </cell>
          <cell r="K185" t="str">
            <v>Magna</v>
          </cell>
          <cell r="L185">
            <v>4</v>
          </cell>
          <cell r="M185">
            <v>46</v>
          </cell>
          <cell r="N185">
            <v>2006</v>
          </cell>
          <cell r="O185" t="str">
            <v>Querétaro</v>
          </cell>
          <cell r="P185" t="str">
            <v>Querétaro</v>
          </cell>
          <cell r="Q185" t="str">
            <v>Occidente</v>
          </cell>
          <cell r="R185" t="str">
            <v>Baja</v>
          </cell>
          <cell r="S185" t="str">
            <v>Devolución Valmex</v>
          </cell>
          <cell r="T185" t="str">
            <v>GNP</v>
          </cell>
          <cell r="U185" t="str">
            <v>Grupo Nacional Provincial, S.A.B.</v>
          </cell>
          <cell r="V185" t="str">
            <v>Asesor de Servicio</v>
          </cell>
          <cell r="W185" t="str">
            <v>-</v>
          </cell>
          <cell r="X185" t="str">
            <v>-</v>
          </cell>
          <cell r="Y185" t="str">
            <v>Asignado</v>
          </cell>
          <cell r="Z185" t="str">
            <v>-</v>
          </cell>
          <cell r="AA185" t="str">
            <v>-</v>
          </cell>
          <cell r="AB185" t="str">
            <v>-</v>
          </cell>
          <cell r="AC185" t="str">
            <v>-</v>
          </cell>
          <cell r="AD185" t="str">
            <v>-</v>
          </cell>
          <cell r="AE185" t="str">
            <v>-</v>
          </cell>
          <cell r="AF185" t="str">
            <v>-</v>
          </cell>
          <cell r="AG185" t="str">
            <v>-</v>
          </cell>
          <cell r="AH185" t="str">
            <v>-</v>
          </cell>
          <cell r="AI185" t="str">
            <v>C6705</v>
          </cell>
          <cell r="AJ185" t="str">
            <v>Ramirez Granados Arturo</v>
          </cell>
          <cell r="AK185" t="str">
            <v>-</v>
          </cell>
          <cell r="AL185" t="str">
            <v>-</v>
          </cell>
          <cell r="AM185" t="str">
            <v>-</v>
          </cell>
          <cell r="AN185">
            <v>0</v>
          </cell>
          <cell r="AO185" t="str">
            <v>-</v>
          </cell>
          <cell r="AQ185" t="str">
            <v>-</v>
          </cell>
          <cell r="AR185" t="str">
            <v>-</v>
          </cell>
          <cell r="AS185" t="str">
            <v>-</v>
          </cell>
          <cell r="AT185" t="str">
            <v>-</v>
          </cell>
          <cell r="AU185" t="str">
            <v>-</v>
          </cell>
          <cell r="AV185" t="str">
            <v>-</v>
          </cell>
          <cell r="AW185" t="str">
            <v>-</v>
          </cell>
          <cell r="AX185" t="str">
            <v>-</v>
          </cell>
          <cell r="AY185" t="str">
            <v>No</v>
          </cell>
          <cell r="AZ185" t="str">
            <v>-</v>
          </cell>
          <cell r="BA185" t="str">
            <v>-</v>
          </cell>
          <cell r="BB185" t="str">
            <v>-</v>
          </cell>
          <cell r="BC185" t="str">
            <v>-</v>
          </cell>
          <cell r="BD185" t="str">
            <v>-</v>
          </cell>
          <cell r="BE185" t="str">
            <v>-</v>
          </cell>
          <cell r="BF185" t="str">
            <v>-</v>
          </cell>
          <cell r="BG185" t="str">
            <v>-</v>
          </cell>
          <cell r="BH185" t="str">
            <v>-</v>
          </cell>
          <cell r="BI185" t="str">
            <v>-</v>
          </cell>
          <cell r="BJ185" t="str">
            <v>Arrendado</v>
          </cell>
          <cell r="BK185">
            <v>2071</v>
          </cell>
          <cell r="BL185" t="str">
            <v>ANGAR AZCAPOTZALCO S.A. DE C.V.</v>
          </cell>
          <cell r="BO185">
            <v>80384.789999999994</v>
          </cell>
          <cell r="BP185" t="str">
            <v>-</v>
          </cell>
          <cell r="BQ185" t="str">
            <v>-</v>
          </cell>
          <cell r="BR185" t="str">
            <v>-</v>
          </cell>
          <cell r="BS185" t="str">
            <v>-</v>
          </cell>
          <cell r="BT185" t="str">
            <v>-</v>
          </cell>
          <cell r="BU185" t="str">
            <v>-</v>
          </cell>
          <cell r="BV185" t="str">
            <v>-</v>
          </cell>
          <cell r="BW185" t="str">
            <v>-</v>
          </cell>
          <cell r="BX185" t="str">
            <v>-</v>
          </cell>
          <cell r="BY185" t="str">
            <v>-</v>
          </cell>
          <cell r="BZ185" t="str">
            <v>-</v>
          </cell>
          <cell r="CA185" t="str">
            <v>-</v>
          </cell>
          <cell r="CB185" t="str">
            <v>-</v>
          </cell>
          <cell r="CC185" t="str">
            <v>Miércoles</v>
          </cell>
          <cell r="CD185" t="str">
            <v>9223</v>
          </cell>
          <cell r="CE185" t="str">
            <v>3</v>
          </cell>
          <cell r="CF185" t="str">
            <v>Rojo</v>
          </cell>
          <cell r="CG185" t="str">
            <v>3er Sábado</v>
          </cell>
          <cell r="CH185" t="str">
            <v>Mzo y Abr</v>
          </cell>
          <cell r="CI185" t="str">
            <v>Sep y Oct</v>
          </cell>
          <cell r="CJ185" t="str">
            <v>-</v>
          </cell>
          <cell r="CK185">
            <v>92</v>
          </cell>
          <cell r="CL185" t="str">
            <v>101 - MAGNA</v>
          </cell>
          <cell r="CM185" t="str">
            <v>05145</v>
          </cell>
          <cell r="CP185" t="str">
            <v>-</v>
          </cell>
        </row>
        <row r="186">
          <cell r="A186" t="str">
            <v>05146</v>
          </cell>
          <cell r="B186" t="str">
            <v>UKX9229</v>
          </cell>
          <cell r="C186" t="str">
            <v>Querétaro</v>
          </cell>
          <cell r="D186" t="str">
            <v>No aplica</v>
          </cell>
          <cell r="E186" t="str">
            <v>Chevy</v>
          </cell>
          <cell r="F186" t="str">
            <v>Automóvil</v>
          </cell>
          <cell r="G186" t="str">
            <v>Chevrolet</v>
          </cell>
          <cell r="H186" t="str">
            <v>Chevy 5 Puertas C/AA Paquete M</v>
          </cell>
          <cell r="I186" t="str">
            <v>3G1SF61X36S112792</v>
          </cell>
          <cell r="J186" t="str">
            <v>6S112792</v>
          </cell>
          <cell r="K186" t="str">
            <v>Magna</v>
          </cell>
          <cell r="L186">
            <v>4</v>
          </cell>
          <cell r="M186">
            <v>46</v>
          </cell>
          <cell r="N186">
            <v>2006</v>
          </cell>
          <cell r="O186" t="str">
            <v>Querétaro</v>
          </cell>
          <cell r="P186" t="str">
            <v>Querétaro</v>
          </cell>
          <cell r="Q186" t="str">
            <v>Occidente</v>
          </cell>
          <cell r="R186" t="str">
            <v>Baja</v>
          </cell>
          <cell r="S186" t="str">
            <v>Devolución Valmex</v>
          </cell>
          <cell r="T186" t="str">
            <v>GNP</v>
          </cell>
          <cell r="U186" t="str">
            <v>Grupo Nacional Provincial, S.A.B.</v>
          </cell>
          <cell r="V186" t="str">
            <v>Asesor de Servicio</v>
          </cell>
          <cell r="W186" t="str">
            <v>-</v>
          </cell>
          <cell r="X186" t="str">
            <v>-</v>
          </cell>
          <cell r="Y186" t="str">
            <v>Asignado</v>
          </cell>
          <cell r="Z186" t="str">
            <v>-</v>
          </cell>
          <cell r="AA186" t="str">
            <v>-</v>
          </cell>
          <cell r="AB186" t="str">
            <v>-</v>
          </cell>
          <cell r="AC186" t="str">
            <v>-</v>
          </cell>
          <cell r="AD186" t="str">
            <v>-</v>
          </cell>
          <cell r="AE186" t="str">
            <v>-</v>
          </cell>
          <cell r="AF186" t="str">
            <v>-</v>
          </cell>
          <cell r="AG186" t="str">
            <v>-</v>
          </cell>
          <cell r="AH186" t="str">
            <v>-</v>
          </cell>
          <cell r="AI186" t="str">
            <v>C6705</v>
          </cell>
          <cell r="AJ186" t="str">
            <v>Ramirez Granados Arturo</v>
          </cell>
          <cell r="AK186" t="str">
            <v>-</v>
          </cell>
          <cell r="AL186" t="str">
            <v>-</v>
          </cell>
          <cell r="AM186" t="str">
            <v>-</v>
          </cell>
          <cell r="AN186">
            <v>0</v>
          </cell>
          <cell r="AO186" t="str">
            <v>-</v>
          </cell>
          <cell r="AQ186" t="str">
            <v>-</v>
          </cell>
          <cell r="AR186" t="str">
            <v>-</v>
          </cell>
          <cell r="AS186" t="str">
            <v>-</v>
          </cell>
          <cell r="AT186" t="str">
            <v>-</v>
          </cell>
          <cell r="AU186" t="str">
            <v>-</v>
          </cell>
          <cell r="AV186" t="str">
            <v>-</v>
          </cell>
          <cell r="AW186" t="str">
            <v>-</v>
          </cell>
          <cell r="AX186" t="str">
            <v>-</v>
          </cell>
          <cell r="AY186" t="str">
            <v>No</v>
          </cell>
          <cell r="AZ186" t="str">
            <v>-</v>
          </cell>
          <cell r="BA186" t="str">
            <v>-</v>
          </cell>
          <cell r="BB186" t="str">
            <v>-</v>
          </cell>
          <cell r="BC186" t="str">
            <v>-</v>
          </cell>
          <cell r="BD186" t="str">
            <v>-</v>
          </cell>
          <cell r="BE186" t="str">
            <v>-</v>
          </cell>
          <cell r="BF186" t="str">
            <v>-</v>
          </cell>
          <cell r="BG186" t="str">
            <v>-</v>
          </cell>
          <cell r="BH186" t="str">
            <v>-</v>
          </cell>
          <cell r="BI186" t="str">
            <v>-</v>
          </cell>
          <cell r="BJ186" t="str">
            <v>Arrendado</v>
          </cell>
          <cell r="BK186">
            <v>2070</v>
          </cell>
          <cell r="BL186" t="str">
            <v>ANGAR AZCAPOTZALCO S.A. DE C.V.</v>
          </cell>
          <cell r="BO186">
            <v>80384.789999999994</v>
          </cell>
          <cell r="BP186" t="str">
            <v>-</v>
          </cell>
          <cell r="BQ186" t="str">
            <v>-</v>
          </cell>
          <cell r="BR186" t="str">
            <v>-</v>
          </cell>
          <cell r="BS186" t="str">
            <v>-</v>
          </cell>
          <cell r="BT186" t="str">
            <v>-</v>
          </cell>
          <cell r="BU186" t="str">
            <v>-</v>
          </cell>
          <cell r="BV186" t="str">
            <v>-</v>
          </cell>
          <cell r="BW186" t="str">
            <v>-</v>
          </cell>
          <cell r="BX186" t="str">
            <v>-</v>
          </cell>
          <cell r="BY186" t="str">
            <v>-</v>
          </cell>
          <cell r="BZ186" t="str">
            <v>-</v>
          </cell>
          <cell r="CA186" t="str">
            <v>-</v>
          </cell>
          <cell r="CB186" t="str">
            <v>-</v>
          </cell>
          <cell r="CC186" t="str">
            <v>Viernes</v>
          </cell>
          <cell r="CD186" t="str">
            <v>9229</v>
          </cell>
          <cell r="CE186" t="str">
            <v>9</v>
          </cell>
          <cell r="CF186" t="str">
            <v>Azul</v>
          </cell>
          <cell r="CG186" t="str">
            <v>5o Sábado</v>
          </cell>
          <cell r="CH186" t="str">
            <v>May y Jun</v>
          </cell>
          <cell r="CI186" t="str">
            <v>Nov y Dic</v>
          </cell>
          <cell r="CJ186" t="str">
            <v>-</v>
          </cell>
          <cell r="CK186">
            <v>92</v>
          </cell>
          <cell r="CL186" t="str">
            <v>101 - MAGNA</v>
          </cell>
          <cell r="CM186" t="str">
            <v>05146</v>
          </cell>
          <cell r="CP186" t="str">
            <v>-</v>
          </cell>
        </row>
        <row r="187">
          <cell r="A187" t="str">
            <v>05147</v>
          </cell>
          <cell r="B187" t="str">
            <v>123UJC</v>
          </cell>
          <cell r="C187" t="str">
            <v>Distrito Federal</v>
          </cell>
          <cell r="D187" t="str">
            <v>No aplica</v>
          </cell>
          <cell r="E187" t="str">
            <v>Kangoo</v>
          </cell>
          <cell r="F187" t="str">
            <v>Automóvil</v>
          </cell>
          <cell r="G187" t="str">
            <v>Renault</v>
          </cell>
          <cell r="H187" t="str">
            <v>Kangoo Express</v>
          </cell>
          <cell r="I187" t="str">
            <v>8A1FC1J505L003082</v>
          </cell>
          <cell r="J187" t="str">
            <v>Q007444</v>
          </cell>
          <cell r="K187" t="str">
            <v>Magna</v>
          </cell>
          <cell r="L187">
            <v>4</v>
          </cell>
          <cell r="M187" t="str">
            <v>-</v>
          </cell>
          <cell r="N187">
            <v>2005</v>
          </cell>
          <cell r="O187" t="str">
            <v>Ciudad de México</v>
          </cell>
          <cell r="P187" t="str">
            <v>Ciudad de México</v>
          </cell>
          <cell r="Q187" t="str">
            <v>Zona Metropolitana</v>
          </cell>
          <cell r="R187" t="str">
            <v>Baja</v>
          </cell>
          <cell r="S187" t="str">
            <v>Devolución Valmex</v>
          </cell>
          <cell r="T187" t="str">
            <v>GNP</v>
          </cell>
          <cell r="U187" t="str">
            <v>Grupo Nacional Provincial, S.A.B.</v>
          </cell>
          <cell r="V187" t="str">
            <v>Asesor de Servicio</v>
          </cell>
          <cell r="W187" t="str">
            <v>-</v>
          </cell>
          <cell r="X187" t="str">
            <v>-</v>
          </cell>
          <cell r="Y187" t="str">
            <v>Asignado</v>
          </cell>
          <cell r="Z187" t="str">
            <v>-</v>
          </cell>
          <cell r="AA187" t="str">
            <v>-</v>
          </cell>
          <cell r="AB187" t="str">
            <v>-</v>
          </cell>
          <cell r="AC187" t="str">
            <v>-</v>
          </cell>
          <cell r="AD187" t="str">
            <v>-</v>
          </cell>
          <cell r="AE187" t="str">
            <v>-</v>
          </cell>
          <cell r="AF187" t="str">
            <v>-</v>
          </cell>
          <cell r="AG187" t="str">
            <v>-</v>
          </cell>
          <cell r="AH187" t="str">
            <v>-</v>
          </cell>
          <cell r="AI187" t="str">
            <v>C6705</v>
          </cell>
          <cell r="AJ187" t="str">
            <v>Ramirez Granados Arturo</v>
          </cell>
          <cell r="AK187" t="str">
            <v>-</v>
          </cell>
          <cell r="AL187" t="str">
            <v>-</v>
          </cell>
          <cell r="AM187" t="str">
            <v>-</v>
          </cell>
          <cell r="AN187">
            <v>0</v>
          </cell>
          <cell r="AO187" t="str">
            <v>-</v>
          </cell>
          <cell r="AQ187" t="str">
            <v>-</v>
          </cell>
          <cell r="AR187" t="str">
            <v>-</v>
          </cell>
          <cell r="AS187" t="str">
            <v>-</v>
          </cell>
          <cell r="AT187" t="str">
            <v>-</v>
          </cell>
          <cell r="AU187" t="str">
            <v>-</v>
          </cell>
          <cell r="AV187" t="str">
            <v>-</v>
          </cell>
          <cell r="AW187" t="str">
            <v>-</v>
          </cell>
          <cell r="AX187" t="str">
            <v>-</v>
          </cell>
          <cell r="AY187" t="str">
            <v>No</v>
          </cell>
          <cell r="AZ187" t="str">
            <v>-</v>
          </cell>
          <cell r="BA187" t="str">
            <v>-</v>
          </cell>
          <cell r="BB187" t="str">
            <v>-</v>
          </cell>
          <cell r="BC187" t="str">
            <v>-</v>
          </cell>
          <cell r="BD187" t="str">
            <v>-</v>
          </cell>
          <cell r="BE187" t="str">
            <v>-</v>
          </cell>
          <cell r="BF187" t="str">
            <v>-</v>
          </cell>
          <cell r="BG187" t="str">
            <v>-</v>
          </cell>
          <cell r="BH187" t="str">
            <v>-</v>
          </cell>
          <cell r="BI187" t="str">
            <v>-</v>
          </cell>
          <cell r="BJ187" t="str">
            <v>Arrendado</v>
          </cell>
          <cell r="BK187">
            <v>2332</v>
          </cell>
          <cell r="BL187" t="str">
            <v>RENAULT PERIFRANCIA S.A. DE C.V.</v>
          </cell>
          <cell r="BO187">
            <v>100123.48</v>
          </cell>
          <cell r="BP187" t="str">
            <v>-</v>
          </cell>
          <cell r="BQ187" t="str">
            <v>-</v>
          </cell>
          <cell r="BR187" t="str">
            <v>-</v>
          </cell>
          <cell r="BS187" t="str">
            <v>-</v>
          </cell>
          <cell r="BT187" t="str">
            <v>-</v>
          </cell>
          <cell r="BU187" t="str">
            <v>-</v>
          </cell>
          <cell r="BV187" t="str">
            <v>-</v>
          </cell>
          <cell r="BW187" t="str">
            <v>-</v>
          </cell>
          <cell r="BX187" t="str">
            <v>-</v>
          </cell>
          <cell r="BY187" t="str">
            <v>-</v>
          </cell>
          <cell r="BZ187" t="str">
            <v>-</v>
          </cell>
          <cell r="CA187" t="str">
            <v>-</v>
          </cell>
          <cell r="CB187" t="str">
            <v>-</v>
          </cell>
          <cell r="CC187" t="str">
            <v>Miércoles</v>
          </cell>
          <cell r="CD187" t="str">
            <v>123</v>
          </cell>
          <cell r="CE187" t="str">
            <v>3</v>
          </cell>
          <cell r="CF187" t="str">
            <v>Rojo</v>
          </cell>
          <cell r="CG187" t="str">
            <v>3er Sábado</v>
          </cell>
          <cell r="CH187" t="str">
            <v>Mzo y Abr</v>
          </cell>
          <cell r="CI187" t="str">
            <v>Sep y Oct</v>
          </cell>
          <cell r="CJ187" t="str">
            <v>-</v>
          </cell>
          <cell r="CK187" t="str">
            <v>-</v>
          </cell>
          <cell r="CL187" t="str">
            <v>101 - MAGNA</v>
          </cell>
          <cell r="CM187" t="str">
            <v>05147</v>
          </cell>
          <cell r="CP187" t="str">
            <v>-</v>
          </cell>
        </row>
        <row r="188">
          <cell r="A188" t="str">
            <v>05148</v>
          </cell>
          <cell r="B188" t="str">
            <v>PZ45286</v>
          </cell>
          <cell r="C188" t="str">
            <v>Nuevo León</v>
          </cell>
          <cell r="D188" t="str">
            <v>No aplica</v>
          </cell>
          <cell r="E188" t="str">
            <v>Kangoo</v>
          </cell>
          <cell r="F188" t="str">
            <v>Automóvil</v>
          </cell>
          <cell r="G188" t="str">
            <v>Renault</v>
          </cell>
          <cell r="H188" t="str">
            <v>Kangoo Express</v>
          </cell>
          <cell r="I188" t="str">
            <v>8A1FC1J545L003263</v>
          </cell>
          <cell r="J188" t="str">
            <v>Q007401</v>
          </cell>
          <cell r="K188" t="str">
            <v>Magna</v>
          </cell>
          <cell r="L188">
            <v>4</v>
          </cell>
          <cell r="M188" t="str">
            <v>-</v>
          </cell>
          <cell r="N188">
            <v>2005</v>
          </cell>
          <cell r="O188" t="str">
            <v>Monterrey</v>
          </cell>
          <cell r="P188" t="str">
            <v>Nuevo León</v>
          </cell>
          <cell r="Q188" t="str">
            <v>Noreste</v>
          </cell>
          <cell r="R188" t="str">
            <v>Baja</v>
          </cell>
          <cell r="S188" t="str">
            <v>Devolución Valmex</v>
          </cell>
          <cell r="T188" t="str">
            <v>GNP</v>
          </cell>
          <cell r="U188" t="str">
            <v>Grupo Nacional Provincial, S.A.B.</v>
          </cell>
          <cell r="V188" t="str">
            <v>Asesor de Servicio</v>
          </cell>
          <cell r="W188" t="str">
            <v>-</v>
          </cell>
          <cell r="X188" t="str">
            <v>-</v>
          </cell>
          <cell r="Y188" t="str">
            <v>Asignado</v>
          </cell>
          <cell r="Z188" t="str">
            <v>-</v>
          </cell>
          <cell r="AA188" t="str">
            <v>-</v>
          </cell>
          <cell r="AB188" t="str">
            <v>-</v>
          </cell>
          <cell r="AC188" t="str">
            <v>-</v>
          </cell>
          <cell r="AD188" t="str">
            <v>-</v>
          </cell>
          <cell r="AE188" t="str">
            <v>-</v>
          </cell>
          <cell r="AF188" t="str">
            <v>-</v>
          </cell>
          <cell r="AG188" t="str">
            <v>-</v>
          </cell>
          <cell r="AH188" t="str">
            <v>-</v>
          </cell>
          <cell r="AI188" t="str">
            <v>C6705</v>
          </cell>
          <cell r="AJ188" t="str">
            <v>Ramirez Granados Arturo</v>
          </cell>
          <cell r="AK188" t="str">
            <v>-</v>
          </cell>
          <cell r="AL188" t="str">
            <v>-</v>
          </cell>
          <cell r="AM188" t="str">
            <v>-</v>
          </cell>
          <cell r="AN188">
            <v>0</v>
          </cell>
          <cell r="AO188" t="str">
            <v>-</v>
          </cell>
          <cell r="AQ188" t="str">
            <v>-</v>
          </cell>
          <cell r="AR188" t="str">
            <v>-</v>
          </cell>
          <cell r="AS188" t="str">
            <v>-</v>
          </cell>
          <cell r="AT188" t="str">
            <v>-</v>
          </cell>
          <cell r="AU188" t="str">
            <v>-</v>
          </cell>
          <cell r="AV188" t="str">
            <v>-</v>
          </cell>
          <cell r="AW188" t="str">
            <v>-</v>
          </cell>
          <cell r="AX188" t="str">
            <v>-</v>
          </cell>
          <cell r="AY188" t="str">
            <v>No</v>
          </cell>
          <cell r="AZ188" t="str">
            <v>-</v>
          </cell>
          <cell r="BA188" t="str">
            <v>-</v>
          </cell>
          <cell r="BB188" t="str">
            <v>-</v>
          </cell>
          <cell r="BC188" t="str">
            <v>-</v>
          </cell>
          <cell r="BD188" t="str">
            <v>-</v>
          </cell>
          <cell r="BE188" t="str">
            <v>-</v>
          </cell>
          <cell r="BF188" t="str">
            <v>-</v>
          </cell>
          <cell r="BG188" t="str">
            <v>-</v>
          </cell>
          <cell r="BH188" t="str">
            <v>-</v>
          </cell>
          <cell r="BI188" t="str">
            <v>-</v>
          </cell>
          <cell r="BJ188" t="str">
            <v>Arrendado</v>
          </cell>
          <cell r="BK188">
            <v>2335</v>
          </cell>
          <cell r="BL188" t="str">
            <v>RENAULT PERIFRANCIA S.A. DE C.V.</v>
          </cell>
          <cell r="BO188">
            <v>100123.48</v>
          </cell>
          <cell r="BP188" t="str">
            <v>-</v>
          </cell>
          <cell r="BQ188" t="str">
            <v>-</v>
          </cell>
          <cell r="BR188" t="str">
            <v>-</v>
          </cell>
          <cell r="BS188" t="str">
            <v>-</v>
          </cell>
          <cell r="BT188" t="str">
            <v>-</v>
          </cell>
          <cell r="BU188" t="str">
            <v>-</v>
          </cell>
          <cell r="BV188" t="str">
            <v>-</v>
          </cell>
          <cell r="BW188" t="str">
            <v>-</v>
          </cell>
          <cell r="BX188" t="str">
            <v>-</v>
          </cell>
          <cell r="BY188" t="str">
            <v>-</v>
          </cell>
          <cell r="BZ188" t="str">
            <v>-</v>
          </cell>
          <cell r="CA188" t="str">
            <v>-</v>
          </cell>
          <cell r="CB188" t="str">
            <v>-</v>
          </cell>
          <cell r="CC188" t="str">
            <v>Lunes</v>
          </cell>
          <cell r="CD188" t="str">
            <v>45286</v>
          </cell>
          <cell r="CE188" t="str">
            <v>6</v>
          </cell>
          <cell r="CF188" t="str">
            <v>Amarillo</v>
          </cell>
          <cell r="CG188" t="str">
            <v>1er Sábado</v>
          </cell>
          <cell r="CH188" t="str">
            <v>Ene y Feb</v>
          </cell>
          <cell r="CI188" t="str">
            <v>Jul y Ago</v>
          </cell>
          <cell r="CJ188" t="str">
            <v>-</v>
          </cell>
          <cell r="CK188" t="str">
            <v>-</v>
          </cell>
          <cell r="CL188" t="str">
            <v>101 - MAGNA</v>
          </cell>
          <cell r="CM188" t="str">
            <v>05148</v>
          </cell>
          <cell r="CP188" t="str">
            <v>-</v>
          </cell>
        </row>
        <row r="189">
          <cell r="A189" t="str">
            <v>05150</v>
          </cell>
          <cell r="B189" t="str">
            <v>388TWF</v>
          </cell>
          <cell r="C189" t="str">
            <v>Distrito Federal</v>
          </cell>
          <cell r="D189" t="str">
            <v>No aplica</v>
          </cell>
          <cell r="E189" t="str">
            <v>Kangoo</v>
          </cell>
          <cell r="F189" t="str">
            <v>Automóvil</v>
          </cell>
          <cell r="G189" t="str">
            <v>Renault</v>
          </cell>
          <cell r="H189" t="str">
            <v>Kangoo Express</v>
          </cell>
          <cell r="I189" t="str">
            <v>8A1FC1J585L004139</v>
          </cell>
          <cell r="J189" t="str">
            <v>Q008544</v>
          </cell>
          <cell r="K189" t="str">
            <v>Magna</v>
          </cell>
          <cell r="L189">
            <v>4</v>
          </cell>
          <cell r="M189" t="str">
            <v>-</v>
          </cell>
          <cell r="N189">
            <v>2005</v>
          </cell>
          <cell r="O189" t="str">
            <v>Ciudad de México</v>
          </cell>
          <cell r="P189" t="str">
            <v>Ciudad de México</v>
          </cell>
          <cell r="Q189" t="str">
            <v>Zona Metropolitana</v>
          </cell>
          <cell r="R189" t="str">
            <v>Baja</v>
          </cell>
          <cell r="S189" t="str">
            <v>Devolución Valmex</v>
          </cell>
          <cell r="T189" t="str">
            <v>GNP</v>
          </cell>
          <cell r="U189" t="str">
            <v>Grupo Nacional Provincial, S.A.B.</v>
          </cell>
          <cell r="V189" t="str">
            <v>Asesor de Servicio</v>
          </cell>
          <cell r="W189" t="str">
            <v>518</v>
          </cell>
          <cell r="X189" t="str">
            <v>-</v>
          </cell>
          <cell r="Y189" t="str">
            <v>Asignado</v>
          </cell>
          <cell r="Z189" t="str">
            <v>N88520</v>
          </cell>
          <cell r="AA189" t="str">
            <v>-</v>
          </cell>
          <cell r="AB189" t="str">
            <v>-</v>
          </cell>
          <cell r="AC189" t="str">
            <v>-</v>
          </cell>
          <cell r="AD189" t="str">
            <v>-</v>
          </cell>
          <cell r="AE189" t="str">
            <v>-</v>
          </cell>
          <cell r="AF189" t="str">
            <v>-</v>
          </cell>
          <cell r="AG189" t="str">
            <v>-</v>
          </cell>
          <cell r="AH189" t="str">
            <v>-</v>
          </cell>
          <cell r="AI189" t="str">
            <v>C6705</v>
          </cell>
          <cell r="AJ189" t="str">
            <v>Ramirez Granados Arturo</v>
          </cell>
          <cell r="AK189" t="str">
            <v>-</v>
          </cell>
          <cell r="AL189" t="str">
            <v>-</v>
          </cell>
          <cell r="AM189" t="str">
            <v>-</v>
          </cell>
          <cell r="AN189">
            <v>0</v>
          </cell>
          <cell r="AO189" t="str">
            <v>-</v>
          </cell>
          <cell r="AQ189">
            <v>5535228782</v>
          </cell>
          <cell r="AR189" t="str">
            <v>-</v>
          </cell>
          <cell r="AS189" t="str">
            <v>-</v>
          </cell>
          <cell r="AT189" t="str">
            <v>-</v>
          </cell>
          <cell r="AU189" t="str">
            <v>-</v>
          </cell>
          <cell r="AV189" t="str">
            <v>-</v>
          </cell>
          <cell r="AW189" t="str">
            <v>-</v>
          </cell>
          <cell r="AX189" t="str">
            <v>-</v>
          </cell>
          <cell r="AY189" t="str">
            <v>No</v>
          </cell>
          <cell r="AZ189" t="str">
            <v>-</v>
          </cell>
          <cell r="BA189" t="str">
            <v>-</v>
          </cell>
          <cell r="BB189" t="str">
            <v>-</v>
          </cell>
          <cell r="BC189" t="str">
            <v>-</v>
          </cell>
          <cell r="BD189" t="str">
            <v>-</v>
          </cell>
          <cell r="BE189" t="str">
            <v>-</v>
          </cell>
          <cell r="BF189" t="str">
            <v>-</v>
          </cell>
          <cell r="BG189">
            <v>3</v>
          </cell>
          <cell r="BH189" t="str">
            <v>-</v>
          </cell>
          <cell r="BI189" t="str">
            <v>-</v>
          </cell>
          <cell r="BJ189" t="str">
            <v>Arrendado</v>
          </cell>
          <cell r="BK189" t="str">
            <v>N/T</v>
          </cell>
          <cell r="BL189" t="str">
            <v>RENAULT PERIFRANCIA S.A. DE C.V.</v>
          </cell>
          <cell r="BO189">
            <v>100123.48</v>
          </cell>
          <cell r="BP189" t="str">
            <v>-</v>
          </cell>
          <cell r="BQ189" t="str">
            <v>-</v>
          </cell>
          <cell r="BR189" t="str">
            <v>-</v>
          </cell>
          <cell r="BS189" t="str">
            <v>-</v>
          </cell>
          <cell r="BT189" t="str">
            <v>-</v>
          </cell>
          <cell r="BU189" t="str">
            <v>-</v>
          </cell>
          <cell r="BV189" t="str">
            <v>-</v>
          </cell>
          <cell r="BW189" t="str">
            <v>-</v>
          </cell>
          <cell r="BX189" t="str">
            <v>-</v>
          </cell>
          <cell r="BY189" t="str">
            <v>-</v>
          </cell>
          <cell r="BZ189" t="str">
            <v>-</v>
          </cell>
          <cell r="CA189" t="str">
            <v>-</v>
          </cell>
          <cell r="CB189" t="str">
            <v>-</v>
          </cell>
          <cell r="CC189" t="str">
            <v>Martes</v>
          </cell>
          <cell r="CD189" t="str">
            <v>388</v>
          </cell>
          <cell r="CE189" t="str">
            <v>8</v>
          </cell>
          <cell r="CF189" t="str">
            <v>Rosa</v>
          </cell>
          <cell r="CG189" t="str">
            <v>2o Sábado</v>
          </cell>
          <cell r="CH189" t="str">
            <v>Feb y Mzo</v>
          </cell>
          <cell r="CI189" t="str">
            <v>Ago y Sep</v>
          </cell>
          <cell r="CJ189" t="str">
            <v>-</v>
          </cell>
          <cell r="CK189" t="str">
            <v>-</v>
          </cell>
          <cell r="CL189" t="str">
            <v>101 - MAGNA</v>
          </cell>
          <cell r="CM189" t="str">
            <v>05150</v>
          </cell>
          <cell r="CP189" t="str">
            <v>-</v>
          </cell>
        </row>
        <row r="190">
          <cell r="A190" t="str">
            <v>05151</v>
          </cell>
          <cell r="B190" t="str">
            <v>PZ45285</v>
          </cell>
          <cell r="C190" t="str">
            <v>Nuevo León</v>
          </cell>
          <cell r="D190" t="str">
            <v>No aplica</v>
          </cell>
          <cell r="E190" t="str">
            <v>Kangoo</v>
          </cell>
          <cell r="F190" t="str">
            <v>Automóvil</v>
          </cell>
          <cell r="G190" t="str">
            <v>Renault</v>
          </cell>
          <cell r="H190" t="str">
            <v>Kangoo Express</v>
          </cell>
          <cell r="I190" t="str">
            <v>8A1FC1J585L004142</v>
          </cell>
          <cell r="J190" t="str">
            <v>Q008992</v>
          </cell>
          <cell r="K190" t="str">
            <v>Magna</v>
          </cell>
          <cell r="L190">
            <v>4</v>
          </cell>
          <cell r="M190" t="str">
            <v>-</v>
          </cell>
          <cell r="N190">
            <v>2005</v>
          </cell>
          <cell r="O190" t="str">
            <v>Monterrey</v>
          </cell>
          <cell r="P190" t="str">
            <v>Nuevo León</v>
          </cell>
          <cell r="Q190" t="str">
            <v>Noreste</v>
          </cell>
          <cell r="R190" t="str">
            <v>Baja</v>
          </cell>
          <cell r="S190" t="str">
            <v>Devolución Valmex</v>
          </cell>
          <cell r="T190" t="str">
            <v>GNP</v>
          </cell>
          <cell r="U190" t="str">
            <v>Grupo Nacional Provincial, S.A.B.</v>
          </cell>
          <cell r="V190" t="str">
            <v>Asesor de Servicio</v>
          </cell>
          <cell r="W190" t="str">
            <v>-</v>
          </cell>
          <cell r="X190" t="str">
            <v>-</v>
          </cell>
          <cell r="Y190" t="str">
            <v>Asignado</v>
          </cell>
          <cell r="Z190" t="str">
            <v>-</v>
          </cell>
          <cell r="AA190" t="str">
            <v>-</v>
          </cell>
          <cell r="AB190" t="str">
            <v>-</v>
          </cell>
          <cell r="AC190" t="str">
            <v>-</v>
          </cell>
          <cell r="AD190" t="str">
            <v>-</v>
          </cell>
          <cell r="AE190" t="str">
            <v>-</v>
          </cell>
          <cell r="AF190" t="str">
            <v>-</v>
          </cell>
          <cell r="AG190" t="str">
            <v>-</v>
          </cell>
          <cell r="AH190" t="str">
            <v>-</v>
          </cell>
          <cell r="AI190" t="str">
            <v>C6705</v>
          </cell>
          <cell r="AJ190" t="str">
            <v>Ramirez Granados Arturo</v>
          </cell>
          <cell r="AK190" t="str">
            <v>-</v>
          </cell>
          <cell r="AL190" t="str">
            <v>-</v>
          </cell>
          <cell r="AM190" t="str">
            <v>-</v>
          </cell>
          <cell r="AN190">
            <v>0</v>
          </cell>
          <cell r="AO190" t="str">
            <v>-</v>
          </cell>
          <cell r="AQ190" t="str">
            <v>-</v>
          </cell>
          <cell r="AR190" t="str">
            <v>-</v>
          </cell>
          <cell r="AS190" t="str">
            <v>-</v>
          </cell>
          <cell r="AT190" t="str">
            <v>-</v>
          </cell>
          <cell r="AU190" t="str">
            <v>-</v>
          </cell>
          <cell r="AV190" t="str">
            <v>-</v>
          </cell>
          <cell r="AW190" t="str">
            <v>-</v>
          </cell>
          <cell r="AX190" t="str">
            <v>-</v>
          </cell>
          <cell r="AY190" t="str">
            <v>No</v>
          </cell>
          <cell r="AZ190" t="str">
            <v>-</v>
          </cell>
          <cell r="BA190" t="str">
            <v>-</v>
          </cell>
          <cell r="BB190" t="str">
            <v>-</v>
          </cell>
          <cell r="BC190" t="str">
            <v>-</v>
          </cell>
          <cell r="BD190" t="str">
            <v>-</v>
          </cell>
          <cell r="BE190" t="str">
            <v>-</v>
          </cell>
          <cell r="BF190" t="str">
            <v>-</v>
          </cell>
          <cell r="BG190" t="str">
            <v>-</v>
          </cell>
          <cell r="BH190" t="str">
            <v>-</v>
          </cell>
          <cell r="BI190" t="str">
            <v>-</v>
          </cell>
          <cell r="BJ190" t="str">
            <v>Arrendado</v>
          </cell>
          <cell r="BK190">
            <v>2334</v>
          </cell>
          <cell r="BL190" t="str">
            <v>RENAULT PERIFRANCIA S.A. DE C.V.</v>
          </cell>
          <cell r="BO190">
            <v>100123.48</v>
          </cell>
          <cell r="BP190" t="str">
            <v>-</v>
          </cell>
          <cell r="BQ190" t="str">
            <v>-</v>
          </cell>
          <cell r="BR190" t="str">
            <v>-</v>
          </cell>
          <cell r="BS190" t="str">
            <v>-</v>
          </cell>
          <cell r="BT190" t="str">
            <v>-</v>
          </cell>
          <cell r="BU190" t="str">
            <v>-</v>
          </cell>
          <cell r="BV190" t="str">
            <v>-</v>
          </cell>
          <cell r="BW190" t="str">
            <v>-</v>
          </cell>
          <cell r="BX190" t="str">
            <v>-</v>
          </cell>
          <cell r="BY190" t="str">
            <v>-</v>
          </cell>
          <cell r="BZ190" t="str">
            <v>-</v>
          </cell>
          <cell r="CA190" t="str">
            <v>-</v>
          </cell>
          <cell r="CB190" t="str">
            <v>-</v>
          </cell>
          <cell r="CC190" t="str">
            <v>Lunes</v>
          </cell>
          <cell r="CD190" t="str">
            <v>45285</v>
          </cell>
          <cell r="CE190" t="str">
            <v>5</v>
          </cell>
          <cell r="CF190" t="str">
            <v>Amarillo</v>
          </cell>
          <cell r="CG190" t="str">
            <v>1er Sábado</v>
          </cell>
          <cell r="CH190" t="str">
            <v>Ene y Feb</v>
          </cell>
          <cell r="CI190" t="str">
            <v>Jul y Ago</v>
          </cell>
          <cell r="CJ190" t="str">
            <v>-</v>
          </cell>
          <cell r="CK190" t="str">
            <v>-</v>
          </cell>
          <cell r="CL190" t="str">
            <v>101 - MAGNA</v>
          </cell>
          <cell r="CM190" t="str">
            <v>05151</v>
          </cell>
          <cell r="CP190" t="str">
            <v>-</v>
          </cell>
        </row>
        <row r="191">
          <cell r="A191" t="str">
            <v>05152</v>
          </cell>
          <cell r="B191" t="str">
            <v>6841J</v>
          </cell>
          <cell r="C191" t="str">
            <v>Distrito Federal</v>
          </cell>
          <cell r="D191" t="str">
            <v>No aplica</v>
          </cell>
          <cell r="E191" t="str">
            <v>Suzuki</v>
          </cell>
          <cell r="F191" t="str">
            <v>Motocicleta</v>
          </cell>
          <cell r="G191" t="str">
            <v>Suzuki</v>
          </cell>
          <cell r="H191" t="str">
            <v>GSX R600 4T 4 Cilindros</v>
          </cell>
          <cell r="I191" t="str">
            <v>JS1GN7CA252112480</v>
          </cell>
          <cell r="J191" t="str">
            <v>N727140977</v>
          </cell>
          <cell r="K191" t="str">
            <v>Magna</v>
          </cell>
          <cell r="L191">
            <v>4</v>
          </cell>
          <cell r="M191" t="str">
            <v>-</v>
          </cell>
          <cell r="N191">
            <v>2005</v>
          </cell>
          <cell r="O191" t="str">
            <v>Ciudad de México</v>
          </cell>
          <cell r="P191" t="str">
            <v>Ciudad de México</v>
          </cell>
          <cell r="Q191" t="str">
            <v>Zona Metropolitana</v>
          </cell>
          <cell r="R191" t="str">
            <v>Baja</v>
          </cell>
          <cell r="S191" t="str">
            <v>Devolución Valmex</v>
          </cell>
          <cell r="T191" t="str">
            <v>GNP</v>
          </cell>
          <cell r="U191" t="str">
            <v>Grupo Nacional Provincial, S.A.B.</v>
          </cell>
          <cell r="V191" t="str">
            <v>Pool Administrativo</v>
          </cell>
          <cell r="W191" t="str">
            <v>Pool Administrativo</v>
          </cell>
          <cell r="X191" t="str">
            <v>Plaza GNP</v>
          </cell>
          <cell r="Y191" t="str">
            <v>Pool</v>
          </cell>
          <cell r="Z191" t="str">
            <v>N38132</v>
          </cell>
          <cell r="AA191" t="str">
            <v>-</v>
          </cell>
          <cell r="AB191" t="str">
            <v>-</v>
          </cell>
          <cell r="AC191" t="str">
            <v>-</v>
          </cell>
          <cell r="AD191" t="str">
            <v>-</v>
          </cell>
          <cell r="AE191" t="str">
            <v>-</v>
          </cell>
          <cell r="AF191" t="str">
            <v>-</v>
          </cell>
          <cell r="AG191" t="str">
            <v>-</v>
          </cell>
          <cell r="AH191" t="str">
            <v>-</v>
          </cell>
          <cell r="AI191" t="str">
            <v>C6705</v>
          </cell>
          <cell r="AJ191" t="str">
            <v>Ramirez Granados Arturo</v>
          </cell>
          <cell r="AK191" t="str">
            <v>-</v>
          </cell>
          <cell r="AL191" t="str">
            <v>-</v>
          </cell>
          <cell r="AM191" t="str">
            <v>-</v>
          </cell>
          <cell r="AN191">
            <v>0</v>
          </cell>
          <cell r="AO191" t="str">
            <v>-</v>
          </cell>
          <cell r="AQ191">
            <v>5545001393</v>
          </cell>
          <cell r="AR191" t="str">
            <v>-</v>
          </cell>
          <cell r="AS191" t="str">
            <v>-</v>
          </cell>
          <cell r="AT191" t="str">
            <v>-</v>
          </cell>
          <cell r="AU191" t="str">
            <v>-</v>
          </cell>
          <cell r="AV191" t="str">
            <v>-</v>
          </cell>
          <cell r="AW191" t="str">
            <v>-</v>
          </cell>
          <cell r="AX191" t="str">
            <v>-</v>
          </cell>
          <cell r="AY191" t="str">
            <v>No</v>
          </cell>
          <cell r="AZ191" t="str">
            <v>-</v>
          </cell>
          <cell r="BA191" t="str">
            <v>-</v>
          </cell>
          <cell r="BB191" t="str">
            <v>-</v>
          </cell>
          <cell r="BC191" t="str">
            <v>-</v>
          </cell>
          <cell r="BD191" t="str">
            <v>-</v>
          </cell>
          <cell r="BE191" t="str">
            <v>-</v>
          </cell>
          <cell r="BF191" t="str">
            <v>-</v>
          </cell>
          <cell r="BG191" t="str">
            <v>-</v>
          </cell>
          <cell r="BH191" t="str">
            <v>-</v>
          </cell>
          <cell r="BI191" t="str">
            <v>-</v>
          </cell>
          <cell r="BJ191" t="str">
            <v>Arrendado</v>
          </cell>
          <cell r="BK191">
            <v>6189</v>
          </cell>
          <cell r="BL191" t="str">
            <v>SUZUKA MOTORS S.A. DE C.V.</v>
          </cell>
          <cell r="BO191">
            <v>90391.3</v>
          </cell>
          <cell r="BP191" t="str">
            <v>-</v>
          </cell>
          <cell r="BQ191" t="str">
            <v>-</v>
          </cell>
          <cell r="BR191" t="str">
            <v>-</v>
          </cell>
          <cell r="BS191" t="str">
            <v>-</v>
          </cell>
          <cell r="BT191" t="str">
            <v>-</v>
          </cell>
          <cell r="BU191" t="str">
            <v>-</v>
          </cell>
          <cell r="BV191" t="str">
            <v>-</v>
          </cell>
          <cell r="BW191" t="str">
            <v>-</v>
          </cell>
          <cell r="BX191" t="str">
            <v>-</v>
          </cell>
          <cell r="BY191" t="str">
            <v>-</v>
          </cell>
          <cell r="BZ191" t="str">
            <v>-</v>
          </cell>
          <cell r="CA191" t="str">
            <v>-</v>
          </cell>
          <cell r="CB191" t="str">
            <v>-</v>
          </cell>
          <cell r="CC191" t="str">
            <v>Jueves</v>
          </cell>
          <cell r="CD191" t="str">
            <v>6841</v>
          </cell>
          <cell r="CE191" t="str">
            <v>1</v>
          </cell>
          <cell r="CF191" t="str">
            <v>Verde</v>
          </cell>
          <cell r="CG191" t="str">
            <v>4o Sábado</v>
          </cell>
          <cell r="CH191" t="str">
            <v>Abr y May</v>
          </cell>
          <cell r="CI191" t="str">
            <v>Oct y Nov</v>
          </cell>
          <cell r="CJ191" t="str">
            <v>-</v>
          </cell>
          <cell r="CK191" t="str">
            <v>-</v>
          </cell>
          <cell r="CL191" t="str">
            <v>101 - MAGNA</v>
          </cell>
          <cell r="CM191" t="str">
            <v>05152</v>
          </cell>
          <cell r="CP191" t="str">
            <v>-</v>
          </cell>
        </row>
        <row r="192">
          <cell r="A192" t="str">
            <v>05154</v>
          </cell>
          <cell r="B192" t="str">
            <v>6839J</v>
          </cell>
          <cell r="C192" t="str">
            <v>Distrito Federal</v>
          </cell>
          <cell r="D192" t="str">
            <v>No aplica</v>
          </cell>
          <cell r="E192" t="str">
            <v>Suzuki</v>
          </cell>
          <cell r="F192" t="str">
            <v>Motocicleta</v>
          </cell>
          <cell r="G192" t="str">
            <v>Suzuki</v>
          </cell>
          <cell r="H192" t="str">
            <v>GSX R600 4T 4 Cilindros</v>
          </cell>
          <cell r="I192" t="str">
            <v>JS1GN7CA652115334</v>
          </cell>
          <cell r="J192" t="str">
            <v>N727145586</v>
          </cell>
          <cell r="K192" t="str">
            <v>Magna</v>
          </cell>
          <cell r="L192">
            <v>4</v>
          </cell>
          <cell r="M192" t="str">
            <v>-</v>
          </cell>
          <cell r="N192">
            <v>2005</v>
          </cell>
          <cell r="O192" t="str">
            <v>Guadalajara</v>
          </cell>
          <cell r="P192" t="str">
            <v>Jalisco</v>
          </cell>
          <cell r="Q192" t="str">
            <v>Occidente</v>
          </cell>
          <cell r="R192" t="str">
            <v>Baja</v>
          </cell>
          <cell r="S192" t="str">
            <v>Devolución Valmex</v>
          </cell>
          <cell r="T192" t="str">
            <v>GNP</v>
          </cell>
          <cell r="U192" t="str">
            <v>Grupo Nacional Provincial, S.A.B.</v>
          </cell>
          <cell r="V192" t="str">
            <v>Asesor de Servicio</v>
          </cell>
          <cell r="W192" t="str">
            <v>-</v>
          </cell>
          <cell r="X192" t="str">
            <v>-</v>
          </cell>
          <cell r="Y192" t="str">
            <v>Asignado</v>
          </cell>
          <cell r="Z192" t="str">
            <v>-</v>
          </cell>
          <cell r="AA192" t="str">
            <v>-</v>
          </cell>
          <cell r="AB192" t="str">
            <v>-</v>
          </cell>
          <cell r="AC192" t="str">
            <v>-</v>
          </cell>
          <cell r="AD192" t="str">
            <v>-</v>
          </cell>
          <cell r="AE192" t="str">
            <v>-</v>
          </cell>
          <cell r="AF192" t="str">
            <v>-</v>
          </cell>
          <cell r="AG192" t="str">
            <v>-</v>
          </cell>
          <cell r="AH192" t="str">
            <v>-</v>
          </cell>
          <cell r="AI192" t="str">
            <v>C6705</v>
          </cell>
          <cell r="AJ192" t="str">
            <v>Ramirez Granados Arturo</v>
          </cell>
          <cell r="AK192" t="str">
            <v>-</v>
          </cell>
          <cell r="AL192" t="str">
            <v>-</v>
          </cell>
          <cell r="AM192" t="str">
            <v>-</v>
          </cell>
          <cell r="AN192">
            <v>0</v>
          </cell>
          <cell r="AO192" t="str">
            <v>-</v>
          </cell>
          <cell r="AQ192" t="str">
            <v>-</v>
          </cell>
          <cell r="AR192" t="str">
            <v>-</v>
          </cell>
          <cell r="AS192" t="str">
            <v>-</v>
          </cell>
          <cell r="AT192" t="str">
            <v>-</v>
          </cell>
          <cell r="AU192" t="str">
            <v>-</v>
          </cell>
          <cell r="AV192" t="str">
            <v>-</v>
          </cell>
          <cell r="AW192" t="str">
            <v>-</v>
          </cell>
          <cell r="AX192" t="str">
            <v>-</v>
          </cell>
          <cell r="AY192" t="str">
            <v>No</v>
          </cell>
          <cell r="AZ192" t="str">
            <v>-</v>
          </cell>
          <cell r="BA192" t="str">
            <v>-</v>
          </cell>
          <cell r="BB192" t="str">
            <v>-</v>
          </cell>
          <cell r="BC192" t="str">
            <v>-</v>
          </cell>
          <cell r="BD192" t="str">
            <v>-</v>
          </cell>
          <cell r="BE192" t="str">
            <v>-</v>
          </cell>
          <cell r="BF192" t="str">
            <v>-</v>
          </cell>
          <cell r="BG192" t="str">
            <v>-</v>
          </cell>
          <cell r="BH192" t="str">
            <v>-</v>
          </cell>
          <cell r="BI192" t="str">
            <v>-</v>
          </cell>
          <cell r="BJ192" t="str">
            <v>Arrendado</v>
          </cell>
          <cell r="BK192">
            <v>6194</v>
          </cell>
          <cell r="BL192" t="str">
            <v>SUZUKA MOTORS S.A. DE C.V.</v>
          </cell>
          <cell r="BO192">
            <v>90391.3</v>
          </cell>
          <cell r="BP192" t="str">
            <v>-</v>
          </cell>
          <cell r="BQ192" t="str">
            <v>-</v>
          </cell>
          <cell r="BR192" t="str">
            <v>-</v>
          </cell>
          <cell r="BS192" t="str">
            <v>-</v>
          </cell>
          <cell r="BT192" t="str">
            <v>-</v>
          </cell>
          <cell r="BU192" t="str">
            <v>-</v>
          </cell>
          <cell r="BV192" t="str">
            <v>-</v>
          </cell>
          <cell r="BW192" t="str">
            <v>-</v>
          </cell>
          <cell r="BX192" t="str">
            <v>-</v>
          </cell>
          <cell r="BY192" t="str">
            <v>-</v>
          </cell>
          <cell r="BZ192" t="str">
            <v>-</v>
          </cell>
          <cell r="CA192" t="str">
            <v>-</v>
          </cell>
          <cell r="CB192" t="str">
            <v>-</v>
          </cell>
          <cell r="CC192" t="str">
            <v>Viernes</v>
          </cell>
          <cell r="CD192" t="str">
            <v>6839</v>
          </cell>
          <cell r="CE192" t="str">
            <v>9</v>
          </cell>
          <cell r="CF192" t="str">
            <v>Azul</v>
          </cell>
          <cell r="CG192" t="str">
            <v>5o Sábado</v>
          </cell>
          <cell r="CH192" t="str">
            <v>May y Jun</v>
          </cell>
          <cell r="CI192" t="str">
            <v>Nov y Dic</v>
          </cell>
          <cell r="CJ192" t="str">
            <v>-</v>
          </cell>
          <cell r="CK192" t="str">
            <v>-</v>
          </cell>
          <cell r="CL192" t="str">
            <v>101 - MAGNA</v>
          </cell>
          <cell r="CM192" t="str">
            <v>05154</v>
          </cell>
          <cell r="CP192" t="str">
            <v>-</v>
          </cell>
        </row>
        <row r="193">
          <cell r="A193" t="str">
            <v>05156</v>
          </cell>
          <cell r="B193" t="str">
            <v>6845J</v>
          </cell>
          <cell r="C193" t="str">
            <v>Distrito Federal</v>
          </cell>
          <cell r="D193" t="str">
            <v>No aplica</v>
          </cell>
          <cell r="E193" t="str">
            <v>Suzuki</v>
          </cell>
          <cell r="F193" t="str">
            <v>Motocicleta</v>
          </cell>
          <cell r="G193" t="str">
            <v>Suzuki</v>
          </cell>
          <cell r="H193" t="str">
            <v>GSX R600 4T 4 Cilindros</v>
          </cell>
          <cell r="I193" t="str">
            <v>JS1GN7CA552114725</v>
          </cell>
          <cell r="J193" t="str">
            <v xml:space="preserve">N727144652           </v>
          </cell>
          <cell r="K193" t="str">
            <v>Magna</v>
          </cell>
          <cell r="L193">
            <v>4</v>
          </cell>
          <cell r="M193" t="str">
            <v>-</v>
          </cell>
          <cell r="N193">
            <v>2005</v>
          </cell>
          <cell r="O193" t="str">
            <v>Ciudad de México</v>
          </cell>
          <cell r="P193" t="str">
            <v>Ciudad de México</v>
          </cell>
          <cell r="Q193" t="str">
            <v>Zona Metropolitana</v>
          </cell>
          <cell r="R193" t="str">
            <v>Baja</v>
          </cell>
          <cell r="S193" t="str">
            <v>Devolución Valmex</v>
          </cell>
          <cell r="T193" t="str">
            <v>GNP</v>
          </cell>
          <cell r="U193" t="str">
            <v>Grupo Nacional Provincial, S.A.B.</v>
          </cell>
          <cell r="V193" t="str">
            <v>Asesor de Servicio</v>
          </cell>
          <cell r="W193" t="str">
            <v>-</v>
          </cell>
          <cell r="X193" t="str">
            <v>-</v>
          </cell>
          <cell r="Y193" t="str">
            <v>Asignado</v>
          </cell>
          <cell r="Z193" t="str">
            <v>-</v>
          </cell>
          <cell r="AA193" t="str">
            <v>-</v>
          </cell>
          <cell r="AB193" t="str">
            <v>-</v>
          </cell>
          <cell r="AC193" t="str">
            <v>-</v>
          </cell>
          <cell r="AD193" t="str">
            <v>-</v>
          </cell>
          <cell r="AE193" t="str">
            <v>-</v>
          </cell>
          <cell r="AF193" t="str">
            <v>-</v>
          </cell>
          <cell r="AG193" t="str">
            <v>-</v>
          </cell>
          <cell r="AH193" t="str">
            <v>-</v>
          </cell>
          <cell r="AI193" t="str">
            <v>C6705</v>
          </cell>
          <cell r="AJ193" t="str">
            <v>Ramirez Granados Arturo</v>
          </cell>
          <cell r="AK193" t="str">
            <v>-</v>
          </cell>
          <cell r="AL193" t="str">
            <v>-</v>
          </cell>
          <cell r="AM193" t="str">
            <v>-</v>
          </cell>
          <cell r="AN193">
            <v>0</v>
          </cell>
          <cell r="AO193" t="str">
            <v>-</v>
          </cell>
          <cell r="AQ193" t="str">
            <v>-</v>
          </cell>
          <cell r="AR193" t="str">
            <v>-</v>
          </cell>
          <cell r="AS193" t="str">
            <v>-</v>
          </cell>
          <cell r="AT193" t="str">
            <v>-</v>
          </cell>
          <cell r="AU193" t="str">
            <v>-</v>
          </cell>
          <cell r="AV193" t="str">
            <v>-</v>
          </cell>
          <cell r="AW193" t="str">
            <v>-</v>
          </cell>
          <cell r="AX193" t="str">
            <v>-</v>
          </cell>
          <cell r="AY193" t="str">
            <v>No</v>
          </cell>
          <cell r="AZ193" t="str">
            <v>-</v>
          </cell>
          <cell r="BA193" t="str">
            <v>-</v>
          </cell>
          <cell r="BB193" t="str">
            <v>-</v>
          </cell>
          <cell r="BC193" t="str">
            <v>-</v>
          </cell>
          <cell r="BD193" t="str">
            <v>-</v>
          </cell>
          <cell r="BE193" t="str">
            <v>-</v>
          </cell>
          <cell r="BF193" t="str">
            <v>-</v>
          </cell>
          <cell r="BG193" t="str">
            <v>-</v>
          </cell>
          <cell r="BH193" t="str">
            <v>-</v>
          </cell>
          <cell r="BI193" t="str">
            <v>-</v>
          </cell>
          <cell r="BJ193" t="str">
            <v>Arrendado</v>
          </cell>
          <cell r="BK193">
            <v>6192</v>
          </cell>
          <cell r="BL193" t="str">
            <v>SUZUKA MOTORS S.A. DE C.V.</v>
          </cell>
          <cell r="BO193">
            <v>90391.3</v>
          </cell>
          <cell r="BP193" t="str">
            <v>-</v>
          </cell>
          <cell r="BQ193" t="str">
            <v>-</v>
          </cell>
          <cell r="BR193" t="str">
            <v>-</v>
          </cell>
          <cell r="BS193" t="str">
            <v>-</v>
          </cell>
          <cell r="BT193" t="str">
            <v>-</v>
          </cell>
          <cell r="BU193" t="str">
            <v>-</v>
          </cell>
          <cell r="BV193" t="str">
            <v>-</v>
          </cell>
          <cell r="BW193" t="str">
            <v>-</v>
          </cell>
          <cell r="BX193" t="str">
            <v>-</v>
          </cell>
          <cell r="BY193" t="str">
            <v>-</v>
          </cell>
          <cell r="BZ193" t="str">
            <v>-</v>
          </cell>
          <cell r="CA193" t="str">
            <v>-</v>
          </cell>
          <cell r="CB193" t="str">
            <v>-</v>
          </cell>
          <cell r="CC193" t="str">
            <v>Lunes</v>
          </cell>
          <cell r="CD193" t="str">
            <v>6845</v>
          </cell>
          <cell r="CE193" t="str">
            <v>5</v>
          </cell>
          <cell r="CF193" t="str">
            <v>Amarillo</v>
          </cell>
          <cell r="CG193" t="str">
            <v>1er Sábado</v>
          </cell>
          <cell r="CH193" t="str">
            <v>Ene y Feb</v>
          </cell>
          <cell r="CI193" t="str">
            <v>Jul y Ago</v>
          </cell>
          <cell r="CJ193" t="str">
            <v>-</v>
          </cell>
          <cell r="CK193" t="str">
            <v>-</v>
          </cell>
          <cell r="CL193" t="str">
            <v>101 - MAGNA</v>
          </cell>
          <cell r="CM193" t="str">
            <v>05156</v>
          </cell>
          <cell r="CP193" t="str">
            <v>-</v>
          </cell>
        </row>
        <row r="194">
          <cell r="A194" t="str">
            <v>05159</v>
          </cell>
          <cell r="B194" t="str">
            <v>6846J</v>
          </cell>
          <cell r="C194" t="str">
            <v>Distrito Federal</v>
          </cell>
          <cell r="D194" t="str">
            <v>No aplica</v>
          </cell>
          <cell r="E194" t="str">
            <v>Suzuki</v>
          </cell>
          <cell r="F194" t="str">
            <v>Motocicleta</v>
          </cell>
          <cell r="G194" t="str">
            <v>Suzuki</v>
          </cell>
          <cell r="H194" t="str">
            <v>GSX R600 4T 4 Cilindros</v>
          </cell>
          <cell r="I194" t="str">
            <v>JS1GN7CA852108756</v>
          </cell>
          <cell r="J194" t="str">
            <v xml:space="preserve">N727135270           </v>
          </cell>
          <cell r="K194" t="str">
            <v>Magna</v>
          </cell>
          <cell r="L194">
            <v>4</v>
          </cell>
          <cell r="M194" t="str">
            <v>-</v>
          </cell>
          <cell r="N194">
            <v>2005</v>
          </cell>
          <cell r="O194" t="str">
            <v>Ciudad de México</v>
          </cell>
          <cell r="P194" t="str">
            <v>Ciudad de México</v>
          </cell>
          <cell r="Q194" t="str">
            <v>Zona Metropolitana</v>
          </cell>
          <cell r="R194" t="str">
            <v>Baja</v>
          </cell>
          <cell r="S194" t="str">
            <v>Devolución Valmex</v>
          </cell>
          <cell r="T194" t="str">
            <v>GNP</v>
          </cell>
          <cell r="U194" t="str">
            <v>Grupo Nacional Provincial, S.A.B.</v>
          </cell>
          <cell r="V194" t="str">
            <v>Asesor de Servicio</v>
          </cell>
          <cell r="W194" t="str">
            <v>-</v>
          </cell>
          <cell r="X194" t="str">
            <v>-</v>
          </cell>
          <cell r="Y194" t="str">
            <v>Asignado</v>
          </cell>
          <cell r="Z194" t="str">
            <v>-</v>
          </cell>
          <cell r="AA194" t="str">
            <v>-</v>
          </cell>
          <cell r="AB194" t="str">
            <v>-</v>
          </cell>
          <cell r="AC194" t="str">
            <v>-</v>
          </cell>
          <cell r="AD194" t="str">
            <v>-</v>
          </cell>
          <cell r="AE194" t="str">
            <v>-</v>
          </cell>
          <cell r="AF194" t="str">
            <v>-</v>
          </cell>
          <cell r="AG194" t="str">
            <v>-</v>
          </cell>
          <cell r="AH194" t="str">
            <v>-</v>
          </cell>
          <cell r="AI194" t="str">
            <v>C6705</v>
          </cell>
          <cell r="AJ194" t="str">
            <v>Ramirez Granados Arturo</v>
          </cell>
          <cell r="AK194" t="str">
            <v>-</v>
          </cell>
          <cell r="AL194" t="str">
            <v>-</v>
          </cell>
          <cell r="AM194" t="str">
            <v>-</v>
          </cell>
          <cell r="AN194">
            <v>0</v>
          </cell>
          <cell r="AO194" t="str">
            <v>-</v>
          </cell>
          <cell r="AQ194" t="str">
            <v>-</v>
          </cell>
          <cell r="AR194" t="str">
            <v>-</v>
          </cell>
          <cell r="AS194" t="str">
            <v>-</v>
          </cell>
          <cell r="AT194" t="str">
            <v>-</v>
          </cell>
          <cell r="AU194" t="str">
            <v>-</v>
          </cell>
          <cell r="AV194" t="str">
            <v>-</v>
          </cell>
          <cell r="AW194" t="str">
            <v>-</v>
          </cell>
          <cell r="AX194" t="str">
            <v>-</v>
          </cell>
          <cell r="AY194" t="str">
            <v>No</v>
          </cell>
          <cell r="AZ194" t="str">
            <v>-</v>
          </cell>
          <cell r="BA194" t="str">
            <v>-</v>
          </cell>
          <cell r="BB194" t="str">
            <v>-</v>
          </cell>
          <cell r="BC194" t="str">
            <v>-</v>
          </cell>
          <cell r="BD194" t="str">
            <v>-</v>
          </cell>
          <cell r="BE194" t="str">
            <v>-</v>
          </cell>
          <cell r="BF194" t="str">
            <v>-</v>
          </cell>
          <cell r="BG194" t="str">
            <v>-</v>
          </cell>
          <cell r="BH194" t="str">
            <v>-</v>
          </cell>
          <cell r="BI194" t="str">
            <v>-</v>
          </cell>
          <cell r="BJ194" t="str">
            <v>Arrendado</v>
          </cell>
          <cell r="BK194">
            <v>6185</v>
          </cell>
          <cell r="BL194" t="str">
            <v>SUZUKA MOTORS S.A. DE C.V.</v>
          </cell>
          <cell r="BO194">
            <v>90391.3</v>
          </cell>
          <cell r="BP194" t="str">
            <v>-</v>
          </cell>
          <cell r="BQ194" t="str">
            <v>-</v>
          </cell>
          <cell r="BR194" t="str">
            <v>-</v>
          </cell>
          <cell r="BS194" t="str">
            <v>-</v>
          </cell>
          <cell r="BT194" t="str">
            <v>-</v>
          </cell>
          <cell r="BU194" t="str">
            <v>-</v>
          </cell>
          <cell r="BV194" t="str">
            <v>-</v>
          </cell>
          <cell r="BW194" t="str">
            <v>-</v>
          </cell>
          <cell r="BX194" t="str">
            <v>-</v>
          </cell>
          <cell r="BY194" t="str">
            <v>-</v>
          </cell>
          <cell r="BZ194" t="str">
            <v>-</v>
          </cell>
          <cell r="CA194" t="str">
            <v>-</v>
          </cell>
          <cell r="CB194" t="str">
            <v>-</v>
          </cell>
          <cell r="CC194" t="str">
            <v>Lunes</v>
          </cell>
          <cell r="CD194" t="str">
            <v>6846</v>
          </cell>
          <cell r="CE194" t="str">
            <v>6</v>
          </cell>
          <cell r="CF194" t="str">
            <v>Amarillo</v>
          </cell>
          <cell r="CG194" t="str">
            <v>1er Sábado</v>
          </cell>
          <cell r="CH194" t="str">
            <v>Ene y Feb</v>
          </cell>
          <cell r="CI194" t="str">
            <v>Jul y Ago</v>
          </cell>
          <cell r="CJ194" t="str">
            <v>-</v>
          </cell>
          <cell r="CK194" t="str">
            <v>-</v>
          </cell>
          <cell r="CL194" t="str">
            <v>101 - MAGNA</v>
          </cell>
          <cell r="CM194" t="str">
            <v>05159</v>
          </cell>
          <cell r="CP194" t="str">
            <v>-</v>
          </cell>
        </row>
        <row r="195">
          <cell r="A195" t="str">
            <v>05160</v>
          </cell>
          <cell r="B195" t="str">
            <v>6844J</v>
          </cell>
          <cell r="C195" t="str">
            <v>Distrito Federal</v>
          </cell>
          <cell r="D195" t="str">
            <v>No aplica</v>
          </cell>
          <cell r="E195" t="str">
            <v>Suzuki</v>
          </cell>
          <cell r="F195" t="str">
            <v>Motocicleta</v>
          </cell>
          <cell r="G195" t="str">
            <v>Suzuki</v>
          </cell>
          <cell r="H195" t="str">
            <v>GSX R600 4T 4 Cilindros</v>
          </cell>
          <cell r="I195" t="str">
            <v>JS1GN7CA252111281</v>
          </cell>
          <cell r="J195" t="str">
            <v>N727138725</v>
          </cell>
          <cell r="K195" t="str">
            <v>Magna</v>
          </cell>
          <cell r="L195">
            <v>4</v>
          </cell>
          <cell r="M195" t="str">
            <v>-</v>
          </cell>
          <cell r="N195">
            <v>2005</v>
          </cell>
          <cell r="O195" t="str">
            <v>Guadalajara</v>
          </cell>
          <cell r="P195" t="str">
            <v>Jalisco</v>
          </cell>
          <cell r="Q195" t="str">
            <v>Occidente</v>
          </cell>
          <cell r="R195" t="str">
            <v>Baja</v>
          </cell>
          <cell r="S195" t="str">
            <v>Devolución Valmex</v>
          </cell>
          <cell r="T195" t="str">
            <v>GNP</v>
          </cell>
          <cell r="U195" t="str">
            <v>Grupo Nacional Provincial, S.A.B.</v>
          </cell>
          <cell r="V195" t="str">
            <v>Asesor de Servicio</v>
          </cell>
          <cell r="W195" t="str">
            <v>-</v>
          </cell>
          <cell r="X195" t="str">
            <v>-</v>
          </cell>
          <cell r="Y195" t="str">
            <v>Asignado</v>
          </cell>
          <cell r="Z195" t="str">
            <v>-</v>
          </cell>
          <cell r="AA195" t="str">
            <v>-</v>
          </cell>
          <cell r="AB195" t="str">
            <v>-</v>
          </cell>
          <cell r="AC195" t="str">
            <v>-</v>
          </cell>
          <cell r="AD195" t="str">
            <v>-</v>
          </cell>
          <cell r="AE195" t="str">
            <v>-</v>
          </cell>
          <cell r="AF195" t="str">
            <v>-</v>
          </cell>
          <cell r="AG195" t="str">
            <v>-</v>
          </cell>
          <cell r="AH195" t="str">
            <v>-</v>
          </cell>
          <cell r="AI195" t="str">
            <v>C6705</v>
          </cell>
          <cell r="AJ195" t="str">
            <v>Ramirez Granados Arturo</v>
          </cell>
          <cell r="AK195" t="str">
            <v>-</v>
          </cell>
          <cell r="AL195" t="str">
            <v>-</v>
          </cell>
          <cell r="AM195" t="str">
            <v>-</v>
          </cell>
          <cell r="AN195">
            <v>0</v>
          </cell>
          <cell r="AO195" t="str">
            <v>-</v>
          </cell>
          <cell r="AQ195" t="str">
            <v>-</v>
          </cell>
          <cell r="AR195" t="str">
            <v>-</v>
          </cell>
          <cell r="AS195" t="str">
            <v>-</v>
          </cell>
          <cell r="AT195" t="str">
            <v>-</v>
          </cell>
          <cell r="AU195" t="str">
            <v>-</v>
          </cell>
          <cell r="AV195" t="str">
            <v>-</v>
          </cell>
          <cell r="AW195" t="str">
            <v>-</v>
          </cell>
          <cell r="AX195" t="str">
            <v>-</v>
          </cell>
          <cell r="AY195" t="str">
            <v>No</v>
          </cell>
          <cell r="AZ195" t="str">
            <v>-</v>
          </cell>
          <cell r="BA195" t="str">
            <v>-</v>
          </cell>
          <cell r="BB195" t="str">
            <v>-</v>
          </cell>
          <cell r="BC195" t="str">
            <v>-</v>
          </cell>
          <cell r="BD195" t="str">
            <v>-</v>
          </cell>
          <cell r="BE195" t="str">
            <v>-</v>
          </cell>
          <cell r="BF195" t="str">
            <v>-</v>
          </cell>
          <cell r="BG195" t="str">
            <v>-</v>
          </cell>
          <cell r="BH195" t="str">
            <v>-</v>
          </cell>
          <cell r="BI195" t="str">
            <v>-</v>
          </cell>
          <cell r="BJ195" t="str">
            <v>Arrendado</v>
          </cell>
          <cell r="BK195">
            <v>6186</v>
          </cell>
          <cell r="BL195" t="str">
            <v>SUZUKA MOTORS S.A. DE C.V.</v>
          </cell>
          <cell r="BO195">
            <v>30391.3</v>
          </cell>
          <cell r="BP195" t="str">
            <v>-</v>
          </cell>
          <cell r="BQ195" t="str">
            <v>-</v>
          </cell>
          <cell r="BR195" t="str">
            <v>-</v>
          </cell>
          <cell r="BS195" t="str">
            <v>-</v>
          </cell>
          <cell r="BT195" t="str">
            <v>-</v>
          </cell>
          <cell r="BU195" t="str">
            <v>-</v>
          </cell>
          <cell r="BV195" t="str">
            <v>-</v>
          </cell>
          <cell r="BW195" t="str">
            <v>-</v>
          </cell>
          <cell r="BX195" t="str">
            <v>-</v>
          </cell>
          <cell r="BY195" t="str">
            <v>-</v>
          </cell>
          <cell r="BZ195" t="str">
            <v>-</v>
          </cell>
          <cell r="CA195" t="str">
            <v>-</v>
          </cell>
          <cell r="CB195" t="str">
            <v>-</v>
          </cell>
          <cell r="CC195" t="str">
            <v>Miércoles</v>
          </cell>
          <cell r="CD195" t="str">
            <v>6844</v>
          </cell>
          <cell r="CE195" t="str">
            <v>4</v>
          </cell>
          <cell r="CF195" t="str">
            <v>Rojo</v>
          </cell>
          <cell r="CG195" t="str">
            <v>3er Sábado</v>
          </cell>
          <cell r="CH195" t="str">
            <v>Mzo y Abr</v>
          </cell>
          <cell r="CI195" t="str">
            <v>Sep y Oct</v>
          </cell>
          <cell r="CJ195" t="str">
            <v>-</v>
          </cell>
          <cell r="CK195" t="str">
            <v>-</v>
          </cell>
          <cell r="CL195" t="str">
            <v>101 - MAGNA</v>
          </cell>
          <cell r="CM195" t="str">
            <v>05160</v>
          </cell>
          <cell r="CP195" t="str">
            <v>-</v>
          </cell>
        </row>
        <row r="196">
          <cell r="A196" t="str">
            <v>05161</v>
          </cell>
          <cell r="B196" t="str">
            <v>6842J</v>
          </cell>
          <cell r="C196" t="str">
            <v>Distrito Federal</v>
          </cell>
          <cell r="D196" t="str">
            <v>No aplica</v>
          </cell>
          <cell r="E196" t="str">
            <v>Suzuki</v>
          </cell>
          <cell r="F196" t="str">
            <v>Motocicleta</v>
          </cell>
          <cell r="G196" t="str">
            <v>Suzuki</v>
          </cell>
          <cell r="H196" t="str">
            <v>GSX R600 4T 4 Cilindros</v>
          </cell>
          <cell r="I196" t="str">
            <v xml:space="preserve">JS1GN7CA452114408    </v>
          </cell>
          <cell r="J196" t="str">
            <v xml:space="preserve">N727143938           </v>
          </cell>
          <cell r="K196" t="str">
            <v>Magna</v>
          </cell>
          <cell r="L196">
            <v>4</v>
          </cell>
          <cell r="M196" t="str">
            <v>-</v>
          </cell>
          <cell r="N196">
            <v>2005</v>
          </cell>
          <cell r="O196" t="str">
            <v>Ciudad de México</v>
          </cell>
          <cell r="P196" t="str">
            <v>Ciudad de México</v>
          </cell>
          <cell r="Q196" t="str">
            <v>Zona Metropolitana</v>
          </cell>
          <cell r="R196" t="str">
            <v>Baja</v>
          </cell>
          <cell r="S196" t="str">
            <v>Devolución Valmex</v>
          </cell>
          <cell r="T196" t="str">
            <v>GNP</v>
          </cell>
          <cell r="U196" t="str">
            <v>Grupo Nacional Provincial, S.A.B.</v>
          </cell>
          <cell r="V196" t="str">
            <v>Asesor de Servicio</v>
          </cell>
          <cell r="W196" t="str">
            <v>-</v>
          </cell>
          <cell r="X196" t="str">
            <v>-</v>
          </cell>
          <cell r="Y196" t="str">
            <v>Asignado</v>
          </cell>
          <cell r="Z196" t="str">
            <v>-</v>
          </cell>
          <cell r="AA196" t="str">
            <v>-</v>
          </cell>
          <cell r="AB196" t="str">
            <v>-</v>
          </cell>
          <cell r="AC196" t="str">
            <v>-</v>
          </cell>
          <cell r="AD196" t="str">
            <v>-</v>
          </cell>
          <cell r="AE196" t="str">
            <v>-</v>
          </cell>
          <cell r="AF196" t="str">
            <v>-</v>
          </cell>
          <cell r="AG196" t="str">
            <v>-</v>
          </cell>
          <cell r="AH196" t="str">
            <v>-</v>
          </cell>
          <cell r="AI196" t="str">
            <v>C6705</v>
          </cell>
          <cell r="AJ196" t="str">
            <v>Ramirez Granados Arturo</v>
          </cell>
          <cell r="AK196" t="str">
            <v>-</v>
          </cell>
          <cell r="AL196" t="str">
            <v>-</v>
          </cell>
          <cell r="AM196" t="str">
            <v>-</v>
          </cell>
          <cell r="AN196">
            <v>0</v>
          </cell>
          <cell r="AO196" t="str">
            <v>-</v>
          </cell>
          <cell r="AQ196" t="str">
            <v>-</v>
          </cell>
          <cell r="AR196" t="str">
            <v>-</v>
          </cell>
          <cell r="AS196" t="str">
            <v>-</v>
          </cell>
          <cell r="AT196" t="str">
            <v>-</v>
          </cell>
          <cell r="AU196" t="str">
            <v>-</v>
          </cell>
          <cell r="AV196" t="str">
            <v>-</v>
          </cell>
          <cell r="AW196" t="str">
            <v>-</v>
          </cell>
          <cell r="AX196" t="str">
            <v>-</v>
          </cell>
          <cell r="AY196" t="str">
            <v>No</v>
          </cell>
          <cell r="AZ196" t="str">
            <v>-</v>
          </cell>
          <cell r="BA196" t="str">
            <v>-</v>
          </cell>
          <cell r="BB196" t="str">
            <v>-</v>
          </cell>
          <cell r="BC196" t="str">
            <v>-</v>
          </cell>
          <cell r="BD196" t="str">
            <v>-</v>
          </cell>
          <cell r="BE196" t="str">
            <v>-</v>
          </cell>
          <cell r="BF196" t="str">
            <v>-</v>
          </cell>
          <cell r="BG196" t="str">
            <v>-</v>
          </cell>
          <cell r="BH196" t="str">
            <v>-</v>
          </cell>
          <cell r="BI196" t="str">
            <v>-</v>
          </cell>
          <cell r="BJ196" t="str">
            <v>Arrendado</v>
          </cell>
          <cell r="BK196">
            <v>6185</v>
          </cell>
          <cell r="BL196" t="str">
            <v>SUZUKA MOTORS S.A. DE C.V.</v>
          </cell>
          <cell r="BP196" t="str">
            <v>-</v>
          </cell>
          <cell r="BQ196" t="str">
            <v>-</v>
          </cell>
          <cell r="BR196" t="str">
            <v>-</v>
          </cell>
          <cell r="BS196" t="str">
            <v>-</v>
          </cell>
          <cell r="BT196" t="str">
            <v>-</v>
          </cell>
          <cell r="BU196" t="str">
            <v>-</v>
          </cell>
          <cell r="BV196" t="str">
            <v>-</v>
          </cell>
          <cell r="BW196" t="str">
            <v>-</v>
          </cell>
          <cell r="BX196" t="str">
            <v>-</v>
          </cell>
          <cell r="BY196" t="str">
            <v>-</v>
          </cell>
          <cell r="BZ196" t="str">
            <v>-</v>
          </cell>
          <cell r="CA196" t="str">
            <v>-</v>
          </cell>
          <cell r="CB196" t="str">
            <v>-</v>
          </cell>
          <cell r="CC196" t="str">
            <v>Jueves</v>
          </cell>
          <cell r="CD196" t="str">
            <v>6842</v>
          </cell>
          <cell r="CE196" t="str">
            <v>2</v>
          </cell>
          <cell r="CF196" t="str">
            <v>Verde</v>
          </cell>
          <cell r="CG196" t="str">
            <v>4o Sábado</v>
          </cell>
          <cell r="CH196" t="str">
            <v>Abr y May</v>
          </cell>
          <cell r="CI196" t="str">
            <v>Oct y Nov</v>
          </cell>
          <cell r="CJ196" t="str">
            <v>-</v>
          </cell>
          <cell r="CK196" t="str">
            <v>-</v>
          </cell>
          <cell r="CL196" t="str">
            <v>101 - MAGNA</v>
          </cell>
          <cell r="CM196" t="str">
            <v>05161</v>
          </cell>
          <cell r="CP196" t="str">
            <v>-</v>
          </cell>
        </row>
        <row r="197">
          <cell r="A197" t="str">
            <v>05162</v>
          </cell>
          <cell r="B197" t="str">
            <v>452TUY</v>
          </cell>
          <cell r="C197" t="str">
            <v>Distrito Federal</v>
          </cell>
          <cell r="D197" t="str">
            <v>No aplica</v>
          </cell>
          <cell r="E197" t="str">
            <v>Chevy</v>
          </cell>
          <cell r="F197" t="str">
            <v>Automóvil</v>
          </cell>
          <cell r="G197" t="str">
            <v>Chevrolet</v>
          </cell>
          <cell r="H197" t="str">
            <v>Chevy C2 C/AA 5 Puertas</v>
          </cell>
          <cell r="I197" t="str">
            <v>3G1SF61X26S109964</v>
          </cell>
          <cell r="J197" t="str">
            <v>6S109964</v>
          </cell>
          <cell r="K197" t="str">
            <v>Magna</v>
          </cell>
          <cell r="L197">
            <v>4</v>
          </cell>
          <cell r="M197">
            <v>46</v>
          </cell>
          <cell r="N197">
            <v>2006</v>
          </cell>
          <cell r="O197" t="str">
            <v>Mexicali</v>
          </cell>
          <cell r="P197" t="str">
            <v>Baja California Norte</v>
          </cell>
          <cell r="Q197" t="str">
            <v>Noroeste</v>
          </cell>
          <cell r="R197" t="str">
            <v>Baja</v>
          </cell>
          <cell r="S197" t="str">
            <v>Devolución Valmex</v>
          </cell>
          <cell r="T197" t="str">
            <v>GNP</v>
          </cell>
          <cell r="U197" t="str">
            <v>Grupo Nacional Provincial, S.A.B.</v>
          </cell>
          <cell r="V197" t="str">
            <v>Asesor de Servicio</v>
          </cell>
          <cell r="W197" t="str">
            <v>-</v>
          </cell>
          <cell r="X197" t="str">
            <v>-</v>
          </cell>
          <cell r="Y197" t="str">
            <v>Asignado</v>
          </cell>
          <cell r="Z197" t="str">
            <v>-</v>
          </cell>
          <cell r="AA197" t="str">
            <v>-</v>
          </cell>
          <cell r="AB197" t="str">
            <v>-</v>
          </cell>
          <cell r="AC197" t="str">
            <v>-</v>
          </cell>
          <cell r="AD197" t="str">
            <v>-</v>
          </cell>
          <cell r="AE197" t="str">
            <v>-</v>
          </cell>
          <cell r="AF197" t="str">
            <v>-</v>
          </cell>
          <cell r="AG197" t="str">
            <v>-</v>
          </cell>
          <cell r="AH197" t="str">
            <v>-</v>
          </cell>
          <cell r="AI197" t="str">
            <v>C6705</v>
          </cell>
          <cell r="AJ197" t="str">
            <v>Ramirez Granados Arturo</v>
          </cell>
          <cell r="AK197" t="str">
            <v>-</v>
          </cell>
          <cell r="AL197" t="str">
            <v>-</v>
          </cell>
          <cell r="AM197" t="str">
            <v>-</v>
          </cell>
          <cell r="AN197">
            <v>0</v>
          </cell>
          <cell r="AO197" t="str">
            <v>-</v>
          </cell>
          <cell r="AQ197" t="str">
            <v>-</v>
          </cell>
          <cell r="AR197" t="str">
            <v>-</v>
          </cell>
          <cell r="AS197" t="str">
            <v>-</v>
          </cell>
          <cell r="AT197" t="str">
            <v>-</v>
          </cell>
          <cell r="AU197" t="str">
            <v>-</v>
          </cell>
          <cell r="AV197" t="str">
            <v>-</v>
          </cell>
          <cell r="AW197" t="str">
            <v>-</v>
          </cell>
          <cell r="AX197" t="str">
            <v>-</v>
          </cell>
          <cell r="AY197" t="str">
            <v>No</v>
          </cell>
          <cell r="AZ197" t="str">
            <v>-</v>
          </cell>
          <cell r="BA197" t="str">
            <v>-</v>
          </cell>
          <cell r="BB197" t="str">
            <v>-</v>
          </cell>
          <cell r="BC197" t="str">
            <v>-</v>
          </cell>
          <cell r="BD197" t="str">
            <v>-</v>
          </cell>
          <cell r="BE197" t="str">
            <v>-</v>
          </cell>
          <cell r="BF197" t="str">
            <v>-</v>
          </cell>
          <cell r="BG197" t="str">
            <v>-</v>
          </cell>
          <cell r="BH197" t="str">
            <v>-</v>
          </cell>
          <cell r="BI197" t="str">
            <v>-</v>
          </cell>
          <cell r="BJ197" t="str">
            <v>Arrendado</v>
          </cell>
          <cell r="BK197" t="str">
            <v>N/T</v>
          </cell>
          <cell r="BL197" t="str">
            <v>SUZUKA MOTORS S.A. DE C.V.</v>
          </cell>
          <cell r="BO197">
            <v>73770.44</v>
          </cell>
          <cell r="BP197" t="str">
            <v>-</v>
          </cell>
          <cell r="BQ197" t="str">
            <v>-</v>
          </cell>
          <cell r="BR197" t="str">
            <v>-</v>
          </cell>
          <cell r="BS197" t="str">
            <v>-</v>
          </cell>
          <cell r="BT197" t="str">
            <v>-</v>
          </cell>
          <cell r="BU197" t="str">
            <v>-</v>
          </cell>
          <cell r="BV197" t="str">
            <v>-</v>
          </cell>
          <cell r="BW197" t="str">
            <v>-</v>
          </cell>
          <cell r="BX197" t="str">
            <v>-</v>
          </cell>
          <cell r="BY197" t="str">
            <v>-</v>
          </cell>
          <cell r="BZ197" t="str">
            <v>-</v>
          </cell>
          <cell r="CA197" t="str">
            <v>-</v>
          </cell>
          <cell r="CB197" t="str">
            <v>-</v>
          </cell>
          <cell r="CC197" t="str">
            <v>Jueves</v>
          </cell>
          <cell r="CD197" t="str">
            <v>452</v>
          </cell>
          <cell r="CE197" t="str">
            <v>2</v>
          </cell>
          <cell r="CF197" t="str">
            <v>Verde</v>
          </cell>
          <cell r="CG197" t="str">
            <v>4o Sábado</v>
          </cell>
          <cell r="CH197" t="str">
            <v>Abr y May</v>
          </cell>
          <cell r="CI197" t="str">
            <v>Oct y Nov</v>
          </cell>
          <cell r="CJ197" t="str">
            <v>-</v>
          </cell>
          <cell r="CK197">
            <v>92</v>
          </cell>
          <cell r="CL197" t="str">
            <v>101 - MAGNA</v>
          </cell>
          <cell r="CM197" t="str">
            <v>05162</v>
          </cell>
          <cell r="CP197" t="str">
            <v>-</v>
          </cell>
        </row>
        <row r="198">
          <cell r="A198" t="str">
            <v>05163</v>
          </cell>
          <cell r="B198" t="str">
            <v>733TUE</v>
          </cell>
          <cell r="C198" t="str">
            <v>Distrito Federal</v>
          </cell>
          <cell r="D198" t="str">
            <v>No aplica</v>
          </cell>
          <cell r="E198" t="str">
            <v>Chevy</v>
          </cell>
          <cell r="F198" t="str">
            <v>Automóvil</v>
          </cell>
          <cell r="G198" t="str">
            <v>Chevrolet</v>
          </cell>
          <cell r="H198" t="str">
            <v>Chevy C2 C/AA 5 Puertas</v>
          </cell>
          <cell r="I198" t="str">
            <v>3G1SF61X36S114252</v>
          </cell>
          <cell r="J198" t="str">
            <v>6S114252</v>
          </cell>
          <cell r="K198" t="str">
            <v>Magna</v>
          </cell>
          <cell r="L198">
            <v>4</v>
          </cell>
          <cell r="M198">
            <v>46</v>
          </cell>
          <cell r="N198">
            <v>2006</v>
          </cell>
          <cell r="O198" t="str">
            <v>Ciudad de México</v>
          </cell>
          <cell r="P198" t="str">
            <v>Ciudad de México</v>
          </cell>
          <cell r="Q198" t="str">
            <v>Zona Metropolitana</v>
          </cell>
          <cell r="R198" t="str">
            <v>Baja</v>
          </cell>
          <cell r="S198" t="str">
            <v>Devolución Valmex</v>
          </cell>
          <cell r="T198" t="str">
            <v>GNP</v>
          </cell>
          <cell r="U198" t="str">
            <v>Grupo Nacional Provincial, S.A.B.</v>
          </cell>
          <cell r="V198" t="str">
            <v>Asesor de Servicio</v>
          </cell>
          <cell r="W198" t="str">
            <v>-</v>
          </cell>
          <cell r="X198" t="str">
            <v>-</v>
          </cell>
          <cell r="Y198" t="str">
            <v>Asignado</v>
          </cell>
          <cell r="Z198" t="str">
            <v>N44261</v>
          </cell>
          <cell r="AA198" t="str">
            <v>-</v>
          </cell>
          <cell r="AB198" t="str">
            <v>-</v>
          </cell>
          <cell r="AC198" t="str">
            <v>-</v>
          </cell>
          <cell r="AD198" t="str">
            <v>-</v>
          </cell>
          <cell r="AE198" t="str">
            <v>-</v>
          </cell>
          <cell r="AF198" t="str">
            <v>-</v>
          </cell>
          <cell r="AG198" t="str">
            <v>-</v>
          </cell>
          <cell r="AH198" t="str">
            <v>-</v>
          </cell>
          <cell r="AI198" t="str">
            <v>C6705</v>
          </cell>
          <cell r="AJ198" t="str">
            <v>Ramirez Granados Arturo</v>
          </cell>
          <cell r="AK198" t="str">
            <v>-</v>
          </cell>
          <cell r="AL198" t="str">
            <v>-</v>
          </cell>
          <cell r="AM198" t="str">
            <v>-</v>
          </cell>
          <cell r="AN198">
            <v>0</v>
          </cell>
          <cell r="AO198" t="str">
            <v>-</v>
          </cell>
          <cell r="AQ198">
            <v>5535660044</v>
          </cell>
          <cell r="AR198" t="str">
            <v>-</v>
          </cell>
          <cell r="AS198" t="str">
            <v>-</v>
          </cell>
          <cell r="AT198" t="str">
            <v>-</v>
          </cell>
          <cell r="AU198" t="str">
            <v>-</v>
          </cell>
          <cell r="AV198" t="str">
            <v>-</v>
          </cell>
          <cell r="AW198" t="str">
            <v>-</v>
          </cell>
          <cell r="AX198" t="str">
            <v>-</v>
          </cell>
          <cell r="AY198" t="str">
            <v>No</v>
          </cell>
          <cell r="AZ198" t="str">
            <v>-</v>
          </cell>
          <cell r="BA198" t="str">
            <v>-</v>
          </cell>
          <cell r="BB198" t="str">
            <v>-</v>
          </cell>
          <cell r="BC198" t="str">
            <v>-</v>
          </cell>
          <cell r="BD198" t="str">
            <v>-</v>
          </cell>
          <cell r="BE198" t="str">
            <v>-</v>
          </cell>
          <cell r="BF198" t="str">
            <v>-</v>
          </cell>
          <cell r="BG198" t="str">
            <v>-</v>
          </cell>
          <cell r="BH198" t="str">
            <v>-</v>
          </cell>
          <cell r="BI198" t="str">
            <v>-</v>
          </cell>
          <cell r="BJ198" t="str">
            <v>Arrendado</v>
          </cell>
          <cell r="BK198">
            <v>2275</v>
          </cell>
          <cell r="BL198" t="str">
            <v>ANGAR AZCAPOTZALCO S.A. DE C.V.</v>
          </cell>
          <cell r="BO198">
            <v>73770.44</v>
          </cell>
          <cell r="BP198" t="str">
            <v>-</v>
          </cell>
          <cell r="BQ198" t="str">
            <v>-</v>
          </cell>
          <cell r="BR198" t="str">
            <v>-</v>
          </cell>
          <cell r="BS198" t="str">
            <v>-</v>
          </cell>
          <cell r="BT198" t="str">
            <v>-</v>
          </cell>
          <cell r="BU198" t="str">
            <v>-</v>
          </cell>
          <cell r="BV198" t="str">
            <v>-</v>
          </cell>
          <cell r="BW198" t="str">
            <v>-</v>
          </cell>
          <cell r="BX198" t="str">
            <v>-</v>
          </cell>
          <cell r="BY198" t="str">
            <v>-</v>
          </cell>
          <cell r="BZ198" t="str">
            <v>-</v>
          </cell>
          <cell r="CA198" t="str">
            <v>-</v>
          </cell>
          <cell r="CB198" t="str">
            <v>-</v>
          </cell>
          <cell r="CC198" t="str">
            <v>Miércoles</v>
          </cell>
          <cell r="CD198" t="str">
            <v>733</v>
          </cell>
          <cell r="CE198" t="str">
            <v>3</v>
          </cell>
          <cell r="CF198" t="str">
            <v>Rojo</v>
          </cell>
          <cell r="CG198" t="str">
            <v>3er Sábado</v>
          </cell>
          <cell r="CH198" t="str">
            <v>Mzo y Abr</v>
          </cell>
          <cell r="CI198" t="str">
            <v>Sep y Oct</v>
          </cell>
          <cell r="CJ198" t="str">
            <v>-</v>
          </cell>
          <cell r="CK198">
            <v>92</v>
          </cell>
          <cell r="CL198" t="str">
            <v>101 - MAGNA</v>
          </cell>
          <cell r="CM198" t="str">
            <v>05163</v>
          </cell>
          <cell r="CP198" t="str">
            <v>-</v>
          </cell>
        </row>
        <row r="199">
          <cell r="A199" t="str">
            <v>05164</v>
          </cell>
          <cell r="B199" t="str">
            <v>893TUE</v>
          </cell>
          <cell r="C199" t="str">
            <v>Distrito Federal</v>
          </cell>
          <cell r="D199" t="str">
            <v>No aplica</v>
          </cell>
          <cell r="E199" t="str">
            <v>Chevy</v>
          </cell>
          <cell r="F199" t="str">
            <v>Automóvil</v>
          </cell>
          <cell r="G199" t="str">
            <v>Chevrolet</v>
          </cell>
          <cell r="H199" t="str">
            <v>Chevy C2 C/AA 5 Puertas</v>
          </cell>
          <cell r="I199" t="str">
            <v>3G1SF61X46S114230</v>
          </cell>
          <cell r="J199" t="str">
            <v>Hecho en México</v>
          </cell>
          <cell r="K199" t="str">
            <v>Magna</v>
          </cell>
          <cell r="L199">
            <v>4</v>
          </cell>
          <cell r="M199">
            <v>46</v>
          </cell>
          <cell r="N199">
            <v>2006</v>
          </cell>
          <cell r="O199" t="str">
            <v>Ciudad de México</v>
          </cell>
          <cell r="P199" t="str">
            <v>Ciudad de México</v>
          </cell>
          <cell r="Q199" t="str">
            <v>Zona Metropolitana</v>
          </cell>
          <cell r="R199" t="str">
            <v>Baja</v>
          </cell>
          <cell r="S199" t="str">
            <v>Devolución Valmex</v>
          </cell>
          <cell r="T199" t="str">
            <v>GNP</v>
          </cell>
          <cell r="U199" t="str">
            <v>Grupo Nacional Provincial, S.A.B.</v>
          </cell>
          <cell r="V199" t="str">
            <v>Asesor de Servicio</v>
          </cell>
          <cell r="W199" t="str">
            <v>-</v>
          </cell>
          <cell r="X199" t="str">
            <v>-</v>
          </cell>
          <cell r="Y199" t="str">
            <v>Asignado</v>
          </cell>
          <cell r="Z199" t="str">
            <v>P32707</v>
          </cell>
          <cell r="AA199" t="str">
            <v>-</v>
          </cell>
          <cell r="AB199" t="str">
            <v>-</v>
          </cell>
          <cell r="AC199" t="str">
            <v>-</v>
          </cell>
          <cell r="AD199" t="str">
            <v>-</v>
          </cell>
          <cell r="AE199" t="str">
            <v>-</v>
          </cell>
          <cell r="AF199" t="str">
            <v>-</v>
          </cell>
          <cell r="AG199" t="str">
            <v>-</v>
          </cell>
          <cell r="AH199" t="str">
            <v>-</v>
          </cell>
          <cell r="AI199" t="str">
            <v>C6705</v>
          </cell>
          <cell r="AJ199" t="str">
            <v>Ramirez Granados Arturo</v>
          </cell>
          <cell r="AK199" t="str">
            <v>-</v>
          </cell>
          <cell r="AL199" t="str">
            <v>-</v>
          </cell>
          <cell r="AM199" t="str">
            <v>-</v>
          </cell>
          <cell r="AN199" t="str">
            <v>joseantonio.morales@gnp.com.mx</v>
          </cell>
          <cell r="AO199" t="str">
            <v>-</v>
          </cell>
          <cell r="AP199" t="str">
            <v>joseantonio.morales@gnp.com.mx</v>
          </cell>
          <cell r="AQ199" t="str">
            <v>-</v>
          </cell>
          <cell r="AR199" t="str">
            <v>-</v>
          </cell>
          <cell r="AS199" t="str">
            <v>-</v>
          </cell>
          <cell r="AT199" t="str">
            <v>-</v>
          </cell>
          <cell r="AU199" t="str">
            <v>-</v>
          </cell>
          <cell r="AV199" t="str">
            <v>-</v>
          </cell>
          <cell r="AW199" t="str">
            <v>-</v>
          </cell>
          <cell r="AX199" t="str">
            <v>-</v>
          </cell>
          <cell r="AY199" t="str">
            <v>No</v>
          </cell>
          <cell r="AZ199" t="str">
            <v>-</v>
          </cell>
          <cell r="BA199" t="str">
            <v>-</v>
          </cell>
          <cell r="BB199" t="str">
            <v>-</v>
          </cell>
          <cell r="BC199" t="str">
            <v>-</v>
          </cell>
          <cell r="BD199" t="str">
            <v>-</v>
          </cell>
          <cell r="BE199" t="str">
            <v>-</v>
          </cell>
          <cell r="BF199" t="str">
            <v>-</v>
          </cell>
          <cell r="BG199" t="str">
            <v>-</v>
          </cell>
          <cell r="BH199" t="str">
            <v>-</v>
          </cell>
          <cell r="BI199" t="str">
            <v>-</v>
          </cell>
          <cell r="BJ199" t="str">
            <v>Arrendado</v>
          </cell>
          <cell r="BK199">
            <v>2276</v>
          </cell>
          <cell r="BL199" t="str">
            <v>ANGAR AZCAPOTZALCO S.A. DE C.V.</v>
          </cell>
          <cell r="BO199">
            <v>73770.44</v>
          </cell>
          <cell r="BP199" t="str">
            <v>-</v>
          </cell>
          <cell r="BQ199" t="str">
            <v>-</v>
          </cell>
          <cell r="BR199" t="str">
            <v>-</v>
          </cell>
          <cell r="BS199" t="str">
            <v>-</v>
          </cell>
          <cell r="BT199" t="str">
            <v>-</v>
          </cell>
          <cell r="BU199" t="str">
            <v>-</v>
          </cell>
          <cell r="BV199" t="str">
            <v>-</v>
          </cell>
          <cell r="BW199" t="str">
            <v>-</v>
          </cell>
          <cell r="BX199" t="str">
            <v>-</v>
          </cell>
          <cell r="BY199" t="str">
            <v>-</v>
          </cell>
          <cell r="BZ199" t="str">
            <v>-</v>
          </cell>
          <cell r="CA199" t="str">
            <v>-</v>
          </cell>
          <cell r="CB199" t="str">
            <v>-</v>
          </cell>
          <cell r="CC199" t="str">
            <v>Miércoles</v>
          </cell>
          <cell r="CD199" t="str">
            <v>893</v>
          </cell>
          <cell r="CE199" t="str">
            <v>3</v>
          </cell>
          <cell r="CF199" t="str">
            <v>Rojo</v>
          </cell>
          <cell r="CG199" t="str">
            <v>3er Sábado</v>
          </cell>
          <cell r="CH199" t="str">
            <v>Mzo y Abr</v>
          </cell>
          <cell r="CI199" t="str">
            <v>Sep y Oct</v>
          </cell>
          <cell r="CJ199" t="str">
            <v>-</v>
          </cell>
          <cell r="CK199">
            <v>92</v>
          </cell>
          <cell r="CL199" t="str">
            <v>101 - MAGNA</v>
          </cell>
          <cell r="CM199" t="str">
            <v>05164</v>
          </cell>
          <cell r="CP199" t="str">
            <v>-</v>
          </cell>
        </row>
        <row r="200">
          <cell r="A200" t="str">
            <v>05165</v>
          </cell>
          <cell r="B200" t="str">
            <v>986TUE</v>
          </cell>
          <cell r="C200" t="str">
            <v>Distrito Federal</v>
          </cell>
          <cell r="D200" t="str">
            <v>No aplica</v>
          </cell>
          <cell r="E200" t="str">
            <v>Chevy</v>
          </cell>
          <cell r="F200" t="str">
            <v>Automóvil</v>
          </cell>
          <cell r="G200" t="str">
            <v>Chevrolet</v>
          </cell>
          <cell r="H200" t="str">
            <v>Chevy C2 C/AA 5 Puertas</v>
          </cell>
          <cell r="I200" t="str">
            <v>3G1SF61X16S110801</v>
          </cell>
          <cell r="J200" t="str">
            <v>6S110801</v>
          </cell>
          <cell r="K200" t="str">
            <v>Magna</v>
          </cell>
          <cell r="L200">
            <v>4</v>
          </cell>
          <cell r="M200">
            <v>46</v>
          </cell>
          <cell r="N200">
            <v>2006</v>
          </cell>
          <cell r="O200" t="str">
            <v>Ciudad de México</v>
          </cell>
          <cell r="P200" t="str">
            <v>Ciudad de México</v>
          </cell>
          <cell r="Q200" t="str">
            <v>Zona Metropolitana</v>
          </cell>
          <cell r="R200" t="str">
            <v>Baja</v>
          </cell>
          <cell r="S200" t="str">
            <v>Devolución Valmex</v>
          </cell>
          <cell r="T200" t="str">
            <v>GNP</v>
          </cell>
          <cell r="U200" t="str">
            <v>Grupo Nacional Provincial, S.A.B.</v>
          </cell>
          <cell r="V200" t="str">
            <v>Pool Administrativo</v>
          </cell>
          <cell r="W200" t="str">
            <v>Pool Administrativo</v>
          </cell>
          <cell r="X200" t="str">
            <v>Plaza GNP</v>
          </cell>
          <cell r="Y200" t="str">
            <v>Pool</v>
          </cell>
          <cell r="Z200" t="str">
            <v>N38132</v>
          </cell>
          <cell r="AA200" t="str">
            <v>-</v>
          </cell>
          <cell r="AB200" t="str">
            <v>-</v>
          </cell>
          <cell r="AC200" t="str">
            <v>-</v>
          </cell>
          <cell r="AD200" t="str">
            <v>-</v>
          </cell>
          <cell r="AE200" t="str">
            <v>-</v>
          </cell>
          <cell r="AF200" t="str">
            <v>-</v>
          </cell>
          <cell r="AG200" t="str">
            <v>-</v>
          </cell>
          <cell r="AH200" t="str">
            <v>-</v>
          </cell>
          <cell r="AI200" t="str">
            <v>C6705</v>
          </cell>
          <cell r="AJ200" t="str">
            <v>Ramirez Granados Arturo</v>
          </cell>
          <cell r="AK200" t="str">
            <v>-</v>
          </cell>
          <cell r="AL200" t="str">
            <v>-</v>
          </cell>
          <cell r="AM200" t="str">
            <v>-</v>
          </cell>
          <cell r="AN200">
            <v>0</v>
          </cell>
          <cell r="AO200" t="str">
            <v>-</v>
          </cell>
          <cell r="AQ200">
            <v>5545001393</v>
          </cell>
          <cell r="AR200" t="str">
            <v>-</v>
          </cell>
          <cell r="AS200" t="str">
            <v>-</v>
          </cell>
          <cell r="AT200" t="str">
            <v>-</v>
          </cell>
          <cell r="AU200" t="str">
            <v>-</v>
          </cell>
          <cell r="AV200" t="str">
            <v>-</v>
          </cell>
          <cell r="AW200" t="str">
            <v>-</v>
          </cell>
          <cell r="AX200" t="str">
            <v>-</v>
          </cell>
          <cell r="AY200" t="str">
            <v>No</v>
          </cell>
          <cell r="AZ200" t="str">
            <v>-</v>
          </cell>
          <cell r="BA200" t="str">
            <v>-</v>
          </cell>
          <cell r="BB200" t="str">
            <v>-</v>
          </cell>
          <cell r="BC200" t="str">
            <v>-</v>
          </cell>
          <cell r="BD200" t="str">
            <v>-</v>
          </cell>
          <cell r="BE200" t="str">
            <v>-</v>
          </cell>
          <cell r="BF200" t="str">
            <v>-</v>
          </cell>
          <cell r="BG200" t="str">
            <v>-</v>
          </cell>
          <cell r="BH200" t="str">
            <v>-</v>
          </cell>
          <cell r="BI200" t="str">
            <v>-</v>
          </cell>
          <cell r="BJ200" t="str">
            <v>Arrendado</v>
          </cell>
          <cell r="BK200">
            <v>2273</v>
          </cell>
          <cell r="BL200" t="str">
            <v>ANGAR AZCAPOTZALCO S.A. DE C.V.</v>
          </cell>
          <cell r="BO200">
            <v>73770.44</v>
          </cell>
          <cell r="BP200" t="str">
            <v>-</v>
          </cell>
          <cell r="BQ200" t="str">
            <v>-</v>
          </cell>
          <cell r="BR200" t="str">
            <v>-</v>
          </cell>
          <cell r="BS200" t="str">
            <v>-</v>
          </cell>
          <cell r="BT200" t="str">
            <v>-</v>
          </cell>
          <cell r="BU200" t="str">
            <v>-</v>
          </cell>
          <cell r="BV200" t="str">
            <v>-</v>
          </cell>
          <cell r="BW200" t="str">
            <v>-</v>
          </cell>
          <cell r="BX200" t="str">
            <v>-</v>
          </cell>
          <cell r="BY200" t="str">
            <v>-</v>
          </cell>
          <cell r="BZ200" t="str">
            <v>-</v>
          </cell>
          <cell r="CA200" t="str">
            <v>-</v>
          </cell>
          <cell r="CB200" t="str">
            <v>-</v>
          </cell>
          <cell r="CC200" t="str">
            <v>Lunes</v>
          </cell>
          <cell r="CD200" t="str">
            <v>986</v>
          </cell>
          <cell r="CE200" t="str">
            <v>6</v>
          </cell>
          <cell r="CF200" t="str">
            <v>Amarillo</v>
          </cell>
          <cell r="CG200" t="str">
            <v>1er Sábado</v>
          </cell>
          <cell r="CH200" t="str">
            <v>Ene y Feb</v>
          </cell>
          <cell r="CI200" t="str">
            <v>Jul y Ago</v>
          </cell>
          <cell r="CJ200" t="str">
            <v>-</v>
          </cell>
          <cell r="CK200">
            <v>92</v>
          </cell>
          <cell r="CL200" t="str">
            <v>101 - MAGNA</v>
          </cell>
          <cell r="CM200" t="str">
            <v>05165</v>
          </cell>
          <cell r="CP200" t="str">
            <v>-</v>
          </cell>
        </row>
        <row r="201">
          <cell r="A201" t="str">
            <v>05167</v>
          </cell>
          <cell r="B201" t="str">
            <v>580TUY</v>
          </cell>
          <cell r="C201" t="str">
            <v>Distrito Federal</v>
          </cell>
          <cell r="D201" t="str">
            <v>No aplica</v>
          </cell>
          <cell r="E201" t="str">
            <v>Chevy</v>
          </cell>
          <cell r="F201" t="str">
            <v>Automóvil</v>
          </cell>
          <cell r="G201" t="str">
            <v>Chevrolet</v>
          </cell>
          <cell r="H201" t="str">
            <v>Chevy C2 C/AA 5 Puertas</v>
          </cell>
          <cell r="I201" t="str">
            <v>3G1SF61X76S114819</v>
          </cell>
          <cell r="J201" t="str">
            <v>6S114819</v>
          </cell>
          <cell r="K201" t="str">
            <v>Magna</v>
          </cell>
          <cell r="L201">
            <v>4</v>
          </cell>
          <cell r="M201">
            <v>46</v>
          </cell>
          <cell r="N201">
            <v>2006</v>
          </cell>
          <cell r="O201" t="str">
            <v>Ciudad de México</v>
          </cell>
          <cell r="P201" t="str">
            <v>Ciudad de México</v>
          </cell>
          <cell r="Q201" t="str">
            <v>Zona Metropolitana</v>
          </cell>
          <cell r="R201" t="str">
            <v>Baja</v>
          </cell>
          <cell r="S201" t="str">
            <v>Devolución Valmex</v>
          </cell>
          <cell r="T201" t="str">
            <v>GNP</v>
          </cell>
          <cell r="U201" t="str">
            <v>Grupo Nacional Provincial, S.A.B.</v>
          </cell>
          <cell r="V201" t="str">
            <v>Asesor de Servicio</v>
          </cell>
          <cell r="W201" t="str">
            <v>312</v>
          </cell>
          <cell r="X201" t="str">
            <v>-</v>
          </cell>
          <cell r="Y201" t="str">
            <v>Asignado</v>
          </cell>
          <cell r="Z201" t="str">
            <v>N90791</v>
          </cell>
          <cell r="AA201" t="str">
            <v>Moreno Alvárez Elvia Citlalli</v>
          </cell>
          <cell r="AB201" t="str">
            <v>Grupo Nacional Provincial, S.A.B.</v>
          </cell>
          <cell r="AC201" t="str">
            <v>MOAE830309R32</v>
          </cell>
          <cell r="AD201" t="str">
            <v>Gerente</v>
          </cell>
          <cell r="AE201" t="str">
            <v>Gerencia Ajustes (CDMX)</v>
          </cell>
          <cell r="AF201" t="str">
            <v>Unidad Operativa</v>
          </cell>
          <cell r="AG201" t="str">
            <v>Dirección Servicio y Operaciones</v>
          </cell>
          <cell r="AH201" t="str">
            <v>Subdir. Siniestros CDMX y Sureste</v>
          </cell>
          <cell r="AI201" t="str">
            <v>C9215</v>
          </cell>
          <cell r="AJ201" t="str">
            <v>Moreno Alvárez Elvia Citlalli</v>
          </cell>
          <cell r="AK201" t="str">
            <v>Reforma PB</v>
          </cell>
          <cell r="AL201" t="str">
            <v>Reforma</v>
          </cell>
          <cell r="AM201">
            <v>0</v>
          </cell>
          <cell r="AN201" t="str">
            <v>citlalli.moreno@gnp.com.mx</v>
          </cell>
          <cell r="AO201" t="str">
            <v>citlalli.moreno@gnp.com.mx</v>
          </cell>
          <cell r="AQ201">
            <v>5535228986</v>
          </cell>
          <cell r="AR201" t="str">
            <v>-</v>
          </cell>
          <cell r="AS201" t="str">
            <v>-</v>
          </cell>
          <cell r="AT201" t="str">
            <v>-</v>
          </cell>
          <cell r="AU201" t="str">
            <v>-</v>
          </cell>
          <cell r="AV201" t="str">
            <v>-</v>
          </cell>
          <cell r="AW201" t="str">
            <v>-</v>
          </cell>
          <cell r="AX201" t="str">
            <v>-</v>
          </cell>
          <cell r="AY201" t="str">
            <v>No</v>
          </cell>
          <cell r="AZ201" t="str">
            <v>-</v>
          </cell>
          <cell r="BA201" t="str">
            <v>-</v>
          </cell>
          <cell r="BB201" t="str">
            <v>-</v>
          </cell>
          <cell r="BC201" t="str">
            <v>-</v>
          </cell>
          <cell r="BD201" t="str">
            <v>-</v>
          </cell>
          <cell r="BE201" t="str">
            <v>-</v>
          </cell>
          <cell r="BF201" t="str">
            <v>-</v>
          </cell>
          <cell r="BG201">
            <v>3</v>
          </cell>
          <cell r="BH201" t="str">
            <v>-</v>
          </cell>
          <cell r="BI201" t="str">
            <v>-</v>
          </cell>
          <cell r="BJ201" t="str">
            <v>Arrendado</v>
          </cell>
          <cell r="BK201">
            <v>2155</v>
          </cell>
          <cell r="BL201" t="str">
            <v>ANGAR AZCAPOTZALCO S.A. DE C.V.</v>
          </cell>
          <cell r="BO201">
            <v>80384.789999999994</v>
          </cell>
          <cell r="BP201" t="str">
            <v>-</v>
          </cell>
          <cell r="BQ201" t="str">
            <v>-</v>
          </cell>
          <cell r="BR201" t="str">
            <v>-</v>
          </cell>
          <cell r="BS201" t="str">
            <v>-</v>
          </cell>
          <cell r="BT201" t="str">
            <v>-</v>
          </cell>
          <cell r="BU201" t="str">
            <v>-</v>
          </cell>
          <cell r="BV201" t="str">
            <v>-</v>
          </cell>
          <cell r="BW201" t="str">
            <v>-</v>
          </cell>
          <cell r="BX201" t="str">
            <v>-</v>
          </cell>
          <cell r="BY201" t="str">
            <v>-</v>
          </cell>
          <cell r="BZ201" t="str">
            <v>-</v>
          </cell>
          <cell r="CA201" t="str">
            <v>-</v>
          </cell>
          <cell r="CB201" t="str">
            <v>-</v>
          </cell>
          <cell r="CC201" t="str">
            <v>Viernes</v>
          </cell>
          <cell r="CD201" t="str">
            <v>580</v>
          </cell>
          <cell r="CE201" t="str">
            <v>0</v>
          </cell>
          <cell r="CF201" t="str">
            <v>Azul</v>
          </cell>
          <cell r="CG201" t="str">
            <v>5o Sábado</v>
          </cell>
          <cell r="CH201" t="str">
            <v>May y Jun</v>
          </cell>
          <cell r="CI201" t="str">
            <v>Nov y Dic</v>
          </cell>
          <cell r="CJ201" t="str">
            <v>-</v>
          </cell>
          <cell r="CK201">
            <v>92</v>
          </cell>
          <cell r="CL201" t="str">
            <v>101 - MAGNA</v>
          </cell>
          <cell r="CM201" t="str">
            <v>05167</v>
          </cell>
          <cell r="CP201" t="str">
            <v>-</v>
          </cell>
        </row>
        <row r="202">
          <cell r="A202" t="str">
            <v>05168</v>
          </cell>
          <cell r="B202" t="str">
            <v>222TUY</v>
          </cell>
          <cell r="C202" t="str">
            <v>Distrito Federal</v>
          </cell>
          <cell r="D202" t="str">
            <v>No aplica</v>
          </cell>
          <cell r="E202" t="str">
            <v>Chevy</v>
          </cell>
          <cell r="F202" t="str">
            <v>Automóvil</v>
          </cell>
          <cell r="G202" t="str">
            <v>Chevrolet</v>
          </cell>
          <cell r="H202" t="str">
            <v>Chevy C2 C/AA 5 Puertas</v>
          </cell>
          <cell r="I202" t="str">
            <v>3G1SF61X96S114241</v>
          </cell>
          <cell r="J202" t="str">
            <v>6S114241</v>
          </cell>
          <cell r="K202" t="str">
            <v>Magna</v>
          </cell>
          <cell r="L202">
            <v>4</v>
          </cell>
          <cell r="M202">
            <v>46</v>
          </cell>
          <cell r="N202">
            <v>2006</v>
          </cell>
          <cell r="O202" t="str">
            <v>Ciudad de México</v>
          </cell>
          <cell r="P202" t="str">
            <v>Ciudad de México</v>
          </cell>
          <cell r="Q202" t="str">
            <v>Zona Metropolitana</v>
          </cell>
          <cell r="R202" t="str">
            <v>Baja</v>
          </cell>
          <cell r="S202" t="str">
            <v>Devolución Valmex</v>
          </cell>
          <cell r="T202" t="str">
            <v>GNP</v>
          </cell>
          <cell r="U202" t="str">
            <v>Grupo Nacional Provincial, S.A.B.</v>
          </cell>
          <cell r="V202" t="str">
            <v>Asesor de Servicio</v>
          </cell>
          <cell r="W202" t="str">
            <v>549</v>
          </cell>
          <cell r="X202" t="str">
            <v>-</v>
          </cell>
          <cell r="Y202" t="str">
            <v>Asignado</v>
          </cell>
          <cell r="Z202" t="str">
            <v>N88432</v>
          </cell>
          <cell r="AA202" t="str">
            <v>-</v>
          </cell>
          <cell r="AB202" t="str">
            <v>-</v>
          </cell>
          <cell r="AC202" t="str">
            <v>-</v>
          </cell>
          <cell r="AD202" t="str">
            <v>-</v>
          </cell>
          <cell r="AE202" t="str">
            <v>-</v>
          </cell>
          <cell r="AF202" t="str">
            <v>-</v>
          </cell>
          <cell r="AG202" t="str">
            <v>-</v>
          </cell>
          <cell r="AH202" t="str">
            <v>-</v>
          </cell>
          <cell r="AI202" t="str">
            <v>C6705</v>
          </cell>
          <cell r="AJ202" t="str">
            <v>Ramirez Granados Arturo</v>
          </cell>
          <cell r="AK202" t="str">
            <v>-</v>
          </cell>
          <cell r="AL202" t="str">
            <v>-</v>
          </cell>
          <cell r="AM202" t="str">
            <v>-</v>
          </cell>
          <cell r="AN202">
            <v>0</v>
          </cell>
          <cell r="AO202" t="str">
            <v>-</v>
          </cell>
          <cell r="AQ202">
            <v>5545108130</v>
          </cell>
          <cell r="AR202" t="str">
            <v>-</v>
          </cell>
          <cell r="AS202" t="str">
            <v>-</v>
          </cell>
          <cell r="AT202" t="str">
            <v>-</v>
          </cell>
          <cell r="AU202" t="str">
            <v>-</v>
          </cell>
          <cell r="AV202" t="str">
            <v>-</v>
          </cell>
          <cell r="AW202" t="str">
            <v>-</v>
          </cell>
          <cell r="AX202" t="str">
            <v>-</v>
          </cell>
          <cell r="AY202" t="str">
            <v>No</v>
          </cell>
          <cell r="AZ202" t="str">
            <v>-</v>
          </cell>
          <cell r="BA202" t="str">
            <v>-</v>
          </cell>
          <cell r="BB202" t="str">
            <v>-</v>
          </cell>
          <cell r="BC202" t="str">
            <v>-</v>
          </cell>
          <cell r="BD202" t="str">
            <v>-</v>
          </cell>
          <cell r="BE202" t="str">
            <v>-</v>
          </cell>
          <cell r="BF202" t="str">
            <v>-</v>
          </cell>
          <cell r="BG202" t="str">
            <v>-</v>
          </cell>
          <cell r="BH202" t="str">
            <v>-</v>
          </cell>
          <cell r="BI202" t="str">
            <v>-</v>
          </cell>
          <cell r="BJ202" t="str">
            <v>Arrendado</v>
          </cell>
          <cell r="BK202" t="str">
            <v>N/T</v>
          </cell>
          <cell r="BL202" t="str">
            <v>ANGAR AZCAPOTZALCO S.A. DE C.V.</v>
          </cell>
          <cell r="BO202">
            <v>80384.789999999994</v>
          </cell>
          <cell r="BP202" t="str">
            <v>-</v>
          </cell>
          <cell r="BQ202" t="str">
            <v>-</v>
          </cell>
          <cell r="BR202" t="str">
            <v>-</v>
          </cell>
          <cell r="BS202" t="str">
            <v>-</v>
          </cell>
          <cell r="BT202" t="str">
            <v>-</v>
          </cell>
          <cell r="BU202" t="str">
            <v>-</v>
          </cell>
          <cell r="BV202" t="str">
            <v>-</v>
          </cell>
          <cell r="BW202" t="str">
            <v>-</v>
          </cell>
          <cell r="BX202" t="str">
            <v>-</v>
          </cell>
          <cell r="BY202" t="str">
            <v>-</v>
          </cell>
          <cell r="BZ202" t="str">
            <v>-</v>
          </cell>
          <cell r="CA202" t="str">
            <v>-</v>
          </cell>
          <cell r="CB202" t="str">
            <v>-</v>
          </cell>
          <cell r="CC202" t="str">
            <v>Jueves</v>
          </cell>
          <cell r="CD202" t="str">
            <v>222</v>
          </cell>
          <cell r="CE202" t="str">
            <v>2</v>
          </cell>
          <cell r="CF202" t="str">
            <v>Verde</v>
          </cell>
          <cell r="CG202" t="str">
            <v>4o Sábado</v>
          </cell>
          <cell r="CH202" t="str">
            <v>Abr y May</v>
          </cell>
          <cell r="CI202" t="str">
            <v>Oct y Nov</v>
          </cell>
          <cell r="CJ202" t="str">
            <v>-</v>
          </cell>
          <cell r="CK202">
            <v>92</v>
          </cell>
          <cell r="CL202" t="str">
            <v>101 - MAGNA</v>
          </cell>
          <cell r="CM202" t="str">
            <v>05168</v>
          </cell>
          <cell r="CP202" t="str">
            <v>-</v>
          </cell>
        </row>
        <row r="203">
          <cell r="A203" t="str">
            <v>05169</v>
          </cell>
          <cell r="B203" t="str">
            <v>471TUY</v>
          </cell>
          <cell r="C203" t="str">
            <v>Distrito Federal</v>
          </cell>
          <cell r="D203" t="str">
            <v>No aplica</v>
          </cell>
          <cell r="E203" t="str">
            <v>Chevy</v>
          </cell>
          <cell r="F203" t="str">
            <v>Automóvil</v>
          </cell>
          <cell r="G203" t="str">
            <v>Chevrolet</v>
          </cell>
          <cell r="H203" t="str">
            <v>Chevy C2 C/AA 5 Puertas</v>
          </cell>
          <cell r="I203" t="str">
            <v>3G1SF61X96S114823</v>
          </cell>
          <cell r="J203" t="str">
            <v>6S114823</v>
          </cell>
          <cell r="K203" t="str">
            <v>Magna</v>
          </cell>
          <cell r="L203">
            <v>4</v>
          </cell>
          <cell r="M203">
            <v>46</v>
          </cell>
          <cell r="N203">
            <v>2006</v>
          </cell>
          <cell r="O203" t="str">
            <v>Ciudad de México</v>
          </cell>
          <cell r="P203" t="str">
            <v>Ciudad de México</v>
          </cell>
          <cell r="Q203" t="str">
            <v>Zona Metropolitana</v>
          </cell>
          <cell r="R203" t="str">
            <v>Baja</v>
          </cell>
          <cell r="S203" t="str">
            <v>Devolución Valmex</v>
          </cell>
          <cell r="T203" t="str">
            <v>GNP</v>
          </cell>
          <cell r="U203" t="str">
            <v>Grupo Nacional Provincial, S.A.B.</v>
          </cell>
          <cell r="V203" t="str">
            <v>Asesor de Servicio</v>
          </cell>
          <cell r="W203" t="str">
            <v>-</v>
          </cell>
          <cell r="X203" t="str">
            <v>-</v>
          </cell>
          <cell r="Y203" t="str">
            <v>Asignado</v>
          </cell>
          <cell r="Z203" t="str">
            <v>-</v>
          </cell>
          <cell r="AA203" t="str">
            <v>-</v>
          </cell>
          <cell r="AB203" t="str">
            <v>-</v>
          </cell>
          <cell r="AC203" t="str">
            <v>-</v>
          </cell>
          <cell r="AD203" t="str">
            <v>-</v>
          </cell>
          <cell r="AE203" t="str">
            <v>-</v>
          </cell>
          <cell r="AF203" t="str">
            <v>-</v>
          </cell>
          <cell r="AG203" t="str">
            <v>-</v>
          </cell>
          <cell r="AH203" t="str">
            <v>-</v>
          </cell>
          <cell r="AI203" t="str">
            <v>C6705</v>
          </cell>
          <cell r="AJ203" t="str">
            <v>Ramirez Granados Arturo</v>
          </cell>
          <cell r="AK203" t="str">
            <v>-</v>
          </cell>
          <cell r="AL203" t="str">
            <v>-</v>
          </cell>
          <cell r="AM203" t="str">
            <v>-</v>
          </cell>
          <cell r="AN203">
            <v>0</v>
          </cell>
          <cell r="AO203" t="str">
            <v>-</v>
          </cell>
          <cell r="AQ203" t="str">
            <v>-</v>
          </cell>
          <cell r="AR203" t="str">
            <v>-</v>
          </cell>
          <cell r="AS203" t="str">
            <v>-</v>
          </cell>
          <cell r="AT203" t="str">
            <v>-</v>
          </cell>
          <cell r="AU203" t="str">
            <v>-</v>
          </cell>
          <cell r="AV203" t="str">
            <v>-</v>
          </cell>
          <cell r="AW203" t="str">
            <v>-</v>
          </cell>
          <cell r="AX203" t="str">
            <v>-</v>
          </cell>
          <cell r="AY203" t="str">
            <v>No</v>
          </cell>
          <cell r="AZ203" t="str">
            <v>-</v>
          </cell>
          <cell r="BA203" t="str">
            <v>-</v>
          </cell>
          <cell r="BB203" t="str">
            <v>-</v>
          </cell>
          <cell r="BC203" t="str">
            <v>-</v>
          </cell>
          <cell r="BD203" t="str">
            <v>-</v>
          </cell>
          <cell r="BE203" t="str">
            <v>-</v>
          </cell>
          <cell r="BF203" t="str">
            <v>-</v>
          </cell>
          <cell r="BG203" t="str">
            <v>-</v>
          </cell>
          <cell r="BH203" t="str">
            <v>-</v>
          </cell>
          <cell r="BI203" t="str">
            <v>-</v>
          </cell>
          <cell r="BJ203" t="str">
            <v>Arrendado</v>
          </cell>
          <cell r="BK203" t="str">
            <v>N/T</v>
          </cell>
          <cell r="BL203" t="str">
            <v>ANGAR AZCAPOTZALCO S.A. DE C.V.</v>
          </cell>
          <cell r="BO203">
            <v>80384.789999999994</v>
          </cell>
          <cell r="BP203" t="str">
            <v>-</v>
          </cell>
          <cell r="BQ203" t="str">
            <v>-</v>
          </cell>
          <cell r="BR203" t="str">
            <v>-</v>
          </cell>
          <cell r="BS203" t="str">
            <v>-</v>
          </cell>
          <cell r="BT203" t="str">
            <v>-</v>
          </cell>
          <cell r="BU203" t="str">
            <v>-</v>
          </cell>
          <cell r="BV203" t="str">
            <v>-</v>
          </cell>
          <cell r="BW203" t="str">
            <v>-</v>
          </cell>
          <cell r="BX203" t="str">
            <v>-</v>
          </cell>
          <cell r="BY203" t="str">
            <v>-</v>
          </cell>
          <cell r="BZ203" t="str">
            <v>-</v>
          </cell>
          <cell r="CA203" t="str">
            <v>-</v>
          </cell>
          <cell r="CB203" t="str">
            <v>-</v>
          </cell>
          <cell r="CC203" t="str">
            <v>Jueves</v>
          </cell>
          <cell r="CD203" t="str">
            <v>471</v>
          </cell>
          <cell r="CE203" t="str">
            <v>1</v>
          </cell>
          <cell r="CF203" t="str">
            <v>Verde</v>
          </cell>
          <cell r="CG203" t="str">
            <v>4o Sábado</v>
          </cell>
          <cell r="CH203" t="str">
            <v>Abr y May</v>
          </cell>
          <cell r="CI203" t="str">
            <v>Oct y Nov</v>
          </cell>
          <cell r="CJ203" t="str">
            <v>-</v>
          </cell>
          <cell r="CK203">
            <v>92</v>
          </cell>
          <cell r="CL203" t="str">
            <v>101 - MAGNA</v>
          </cell>
          <cell r="CM203" t="str">
            <v>05169</v>
          </cell>
          <cell r="CP203" t="str">
            <v>-</v>
          </cell>
        </row>
        <row r="204">
          <cell r="A204" t="str">
            <v>05170</v>
          </cell>
          <cell r="B204" t="str">
            <v>728TUY</v>
          </cell>
          <cell r="C204" t="str">
            <v>Distrito Federal</v>
          </cell>
          <cell r="D204" t="str">
            <v>No aplica</v>
          </cell>
          <cell r="E204" t="str">
            <v>Chevy</v>
          </cell>
          <cell r="F204" t="str">
            <v>Automóvil</v>
          </cell>
          <cell r="G204" t="str">
            <v>Chevrolet</v>
          </cell>
          <cell r="H204" t="str">
            <v>Chevy C2 C/AA 5 Puertas</v>
          </cell>
          <cell r="I204" t="str">
            <v>3G1SF61X16S112810</v>
          </cell>
          <cell r="J204" t="str">
            <v>6S112810</v>
          </cell>
          <cell r="K204" t="str">
            <v>Magna</v>
          </cell>
          <cell r="L204">
            <v>4</v>
          </cell>
          <cell r="M204">
            <v>46</v>
          </cell>
          <cell r="N204">
            <v>2006</v>
          </cell>
          <cell r="O204" t="str">
            <v>Ciudad de México</v>
          </cell>
          <cell r="P204" t="str">
            <v>Ciudad de México</v>
          </cell>
          <cell r="Q204" t="str">
            <v>Zona Metropolitana</v>
          </cell>
          <cell r="R204" t="str">
            <v>Baja</v>
          </cell>
          <cell r="S204" t="str">
            <v>Devolución Valmex</v>
          </cell>
          <cell r="T204" t="str">
            <v>GNP</v>
          </cell>
          <cell r="U204" t="str">
            <v>Grupo Nacional Provincial, S.A.B.</v>
          </cell>
          <cell r="V204" t="str">
            <v>Asesor de Servicio</v>
          </cell>
          <cell r="W204" t="str">
            <v>-</v>
          </cell>
          <cell r="X204" t="str">
            <v>-</v>
          </cell>
          <cell r="Y204" t="str">
            <v>Asignado</v>
          </cell>
          <cell r="Z204" t="str">
            <v>-</v>
          </cell>
          <cell r="AA204" t="str">
            <v>-</v>
          </cell>
          <cell r="AB204" t="str">
            <v>-</v>
          </cell>
          <cell r="AC204" t="str">
            <v>-</v>
          </cell>
          <cell r="AD204" t="str">
            <v>-</v>
          </cell>
          <cell r="AE204" t="str">
            <v>-</v>
          </cell>
          <cell r="AF204" t="str">
            <v>-</v>
          </cell>
          <cell r="AG204" t="str">
            <v>-</v>
          </cell>
          <cell r="AH204" t="str">
            <v>-</v>
          </cell>
          <cell r="AI204" t="str">
            <v>C6705</v>
          </cell>
          <cell r="AJ204" t="str">
            <v>Ramirez Granados Arturo</v>
          </cell>
          <cell r="AK204" t="str">
            <v>-</v>
          </cell>
          <cell r="AL204" t="str">
            <v>-</v>
          </cell>
          <cell r="AM204" t="str">
            <v>-</v>
          </cell>
          <cell r="AN204">
            <v>0</v>
          </cell>
          <cell r="AO204" t="str">
            <v>-</v>
          </cell>
          <cell r="AQ204" t="str">
            <v>-</v>
          </cell>
          <cell r="AR204" t="str">
            <v>-</v>
          </cell>
          <cell r="AS204" t="str">
            <v>-</v>
          </cell>
          <cell r="AT204" t="str">
            <v>-</v>
          </cell>
          <cell r="AU204" t="str">
            <v>-</v>
          </cell>
          <cell r="AV204" t="str">
            <v>-</v>
          </cell>
          <cell r="AW204" t="str">
            <v>-</v>
          </cell>
          <cell r="AX204" t="str">
            <v>-</v>
          </cell>
          <cell r="AY204" t="str">
            <v>No</v>
          </cell>
          <cell r="AZ204" t="str">
            <v>-</v>
          </cell>
          <cell r="BA204" t="str">
            <v>-</v>
          </cell>
          <cell r="BB204" t="str">
            <v>-</v>
          </cell>
          <cell r="BC204" t="str">
            <v>-</v>
          </cell>
          <cell r="BD204" t="str">
            <v>-</v>
          </cell>
          <cell r="BE204" t="str">
            <v>-</v>
          </cell>
          <cell r="BF204" t="str">
            <v>-</v>
          </cell>
          <cell r="BG204" t="str">
            <v>-</v>
          </cell>
          <cell r="BH204" t="str">
            <v>-</v>
          </cell>
          <cell r="BI204" t="str">
            <v>-</v>
          </cell>
          <cell r="BJ204" t="str">
            <v>Arrendado</v>
          </cell>
          <cell r="BK204">
            <v>2067</v>
          </cell>
          <cell r="BL204" t="str">
            <v>ANGAR AZCAPOTZALCO S.A. DE C.V.</v>
          </cell>
          <cell r="BO204">
            <v>80384.789999999994</v>
          </cell>
          <cell r="BP204" t="str">
            <v>-</v>
          </cell>
          <cell r="BQ204" t="str">
            <v>-</v>
          </cell>
          <cell r="BR204" t="str">
            <v>-</v>
          </cell>
          <cell r="BS204" t="str">
            <v>-</v>
          </cell>
          <cell r="BT204" t="str">
            <v>-</v>
          </cell>
          <cell r="BU204" t="str">
            <v>-</v>
          </cell>
          <cell r="BV204" t="str">
            <v>-</v>
          </cell>
          <cell r="BW204" t="str">
            <v>-</v>
          </cell>
          <cell r="BX204" t="str">
            <v>-</v>
          </cell>
          <cell r="BY204" t="str">
            <v>-</v>
          </cell>
          <cell r="BZ204" t="str">
            <v>-</v>
          </cell>
          <cell r="CA204" t="str">
            <v>-</v>
          </cell>
          <cell r="CB204" t="str">
            <v>-</v>
          </cell>
          <cell r="CC204" t="str">
            <v>Martes</v>
          </cell>
          <cell r="CD204" t="str">
            <v>728</v>
          </cell>
          <cell r="CE204" t="str">
            <v>8</v>
          </cell>
          <cell r="CF204" t="str">
            <v>Rosa</v>
          </cell>
          <cell r="CG204" t="str">
            <v>2o Sábado</v>
          </cell>
          <cell r="CH204" t="str">
            <v>Feb y Mzo</v>
          </cell>
          <cell r="CI204" t="str">
            <v>Ago y Sep</v>
          </cell>
          <cell r="CJ204" t="str">
            <v>-</v>
          </cell>
          <cell r="CK204">
            <v>92</v>
          </cell>
          <cell r="CL204" t="str">
            <v>101 - MAGNA</v>
          </cell>
          <cell r="CM204" t="str">
            <v>05170</v>
          </cell>
          <cell r="CP204" t="str">
            <v>-</v>
          </cell>
        </row>
        <row r="205">
          <cell r="A205" t="str">
            <v>05171</v>
          </cell>
          <cell r="B205" t="str">
            <v>280TUY</v>
          </cell>
          <cell r="C205" t="str">
            <v>Distrito Federal</v>
          </cell>
          <cell r="D205" t="str">
            <v>No aplica</v>
          </cell>
          <cell r="E205" t="str">
            <v>Chevy</v>
          </cell>
          <cell r="F205" t="str">
            <v>Automóvil</v>
          </cell>
          <cell r="G205" t="str">
            <v>Chevrolet</v>
          </cell>
          <cell r="H205" t="str">
            <v>Chevy C2 C/AA 5 Puertas</v>
          </cell>
          <cell r="I205" t="str">
            <v>3G1SF61X86S110228</v>
          </cell>
          <cell r="J205" t="str">
            <v>6S110228</v>
          </cell>
          <cell r="K205" t="str">
            <v>Magna</v>
          </cell>
          <cell r="L205">
            <v>4</v>
          </cell>
          <cell r="M205">
            <v>46</v>
          </cell>
          <cell r="N205">
            <v>2006</v>
          </cell>
          <cell r="O205" t="str">
            <v>Ciudad de México</v>
          </cell>
          <cell r="P205" t="str">
            <v>Ciudad de México</v>
          </cell>
          <cell r="Q205" t="str">
            <v>Zona Metropolitana</v>
          </cell>
          <cell r="R205" t="str">
            <v>Baja</v>
          </cell>
          <cell r="S205" t="str">
            <v>Devolución Valmex</v>
          </cell>
          <cell r="T205" t="str">
            <v>GNP</v>
          </cell>
          <cell r="U205" t="str">
            <v>Grupo Nacional Provincial, S.A.B.</v>
          </cell>
          <cell r="V205" t="str">
            <v>Asesor de Servicio</v>
          </cell>
          <cell r="W205" t="str">
            <v>511</v>
          </cell>
          <cell r="X205" t="str">
            <v>-</v>
          </cell>
          <cell r="Y205" t="str">
            <v>Asignado</v>
          </cell>
          <cell r="Z205" t="str">
            <v>N88071</v>
          </cell>
          <cell r="AA205" t="str">
            <v>Vázquez Ramos Isaac Erick</v>
          </cell>
          <cell r="AB205" t="str">
            <v>Grupo Nacional Provincial, S.A.B.</v>
          </cell>
          <cell r="AC205" t="str">
            <v>VARI720413II9</v>
          </cell>
          <cell r="AD205" t="str">
            <v>Operativo</v>
          </cell>
          <cell r="AE205" t="str">
            <v>Asesor de Servicio Automovil</v>
          </cell>
          <cell r="AF205" t="str">
            <v>Unidad Operativa</v>
          </cell>
          <cell r="AG205" t="str">
            <v>Dirección Servicio y Operaciones</v>
          </cell>
          <cell r="AH205" t="str">
            <v>Subdir. Siniestros CDMX y Sureste</v>
          </cell>
          <cell r="AI205" t="str">
            <v>C9208</v>
          </cell>
          <cell r="AJ205" t="str">
            <v>Lasa Estrada Antxon</v>
          </cell>
          <cell r="AK205" t="str">
            <v>Tlalnepantla</v>
          </cell>
          <cell r="AL205" t="str">
            <v>Tlalnepantla</v>
          </cell>
          <cell r="AM205">
            <v>0</v>
          </cell>
          <cell r="AN205" t="str">
            <v>isaac.vazquez@gnp.com.mx</v>
          </cell>
          <cell r="AO205" t="str">
            <v>isaac.vazquez@gnp.com.mx</v>
          </cell>
          <cell r="AQ205">
            <v>5535667103</v>
          </cell>
          <cell r="AR205" t="str">
            <v>-</v>
          </cell>
          <cell r="AS205" t="str">
            <v>-</v>
          </cell>
          <cell r="AT205" t="str">
            <v>-</v>
          </cell>
          <cell r="AU205" t="str">
            <v>-</v>
          </cell>
          <cell r="AV205" t="str">
            <v>-</v>
          </cell>
          <cell r="AW205" t="str">
            <v>-</v>
          </cell>
          <cell r="AX205" t="str">
            <v>-</v>
          </cell>
          <cell r="AY205" t="str">
            <v>Si</v>
          </cell>
          <cell r="AZ205">
            <v>1229.17</v>
          </cell>
          <cell r="BA205">
            <v>43708</v>
          </cell>
          <cell r="BB205">
            <v>7375.02</v>
          </cell>
          <cell r="BC205">
            <v>110624.98</v>
          </cell>
          <cell r="BD205">
            <v>118000</v>
          </cell>
          <cell r="BE205">
            <v>43631</v>
          </cell>
          <cell r="BF205">
            <v>45076</v>
          </cell>
          <cell r="BG205">
            <v>3</v>
          </cell>
          <cell r="BH205" t="str">
            <v>-</v>
          </cell>
          <cell r="BI205" t="str">
            <v>-</v>
          </cell>
          <cell r="BJ205" t="str">
            <v>Arrendado</v>
          </cell>
          <cell r="BK205" t="str">
            <v>N/T</v>
          </cell>
          <cell r="BL205" t="str">
            <v>ANGAR AZCAPOTZALCO S.A. DE C.V.</v>
          </cell>
          <cell r="BO205">
            <v>80384.789999999994</v>
          </cell>
          <cell r="BP205" t="str">
            <v>-</v>
          </cell>
          <cell r="BQ205" t="str">
            <v>-</v>
          </cell>
          <cell r="BR205" t="str">
            <v>-</v>
          </cell>
          <cell r="BS205" t="str">
            <v>-</v>
          </cell>
          <cell r="BT205" t="str">
            <v>-</v>
          </cell>
          <cell r="BU205" t="str">
            <v>-</v>
          </cell>
          <cell r="BV205" t="str">
            <v>-</v>
          </cell>
          <cell r="BW205" t="str">
            <v>-</v>
          </cell>
          <cell r="BX205" t="str">
            <v>-</v>
          </cell>
          <cell r="BY205" t="str">
            <v>-</v>
          </cell>
          <cell r="BZ205" t="str">
            <v>-</v>
          </cell>
          <cell r="CA205" t="str">
            <v>-</v>
          </cell>
          <cell r="CB205" t="str">
            <v>-</v>
          </cell>
          <cell r="CC205" t="str">
            <v>Viernes</v>
          </cell>
          <cell r="CD205" t="str">
            <v>280</v>
          </cell>
          <cell r="CE205" t="str">
            <v>0</v>
          </cell>
          <cell r="CF205" t="str">
            <v>Azul</v>
          </cell>
          <cell r="CG205" t="str">
            <v>5o Sábado</v>
          </cell>
          <cell r="CH205" t="str">
            <v>May y Jun</v>
          </cell>
          <cell r="CI205" t="str">
            <v>Nov y Dic</v>
          </cell>
          <cell r="CJ205" t="str">
            <v>-</v>
          </cell>
          <cell r="CK205">
            <v>92</v>
          </cell>
          <cell r="CL205" t="str">
            <v>101 - MAGNA</v>
          </cell>
          <cell r="CM205" t="str">
            <v>05171</v>
          </cell>
          <cell r="CP205" t="str">
            <v>-</v>
          </cell>
        </row>
        <row r="206">
          <cell r="A206" t="str">
            <v>05172</v>
          </cell>
          <cell r="B206" t="str">
            <v>454TUY</v>
          </cell>
          <cell r="C206" t="str">
            <v>Distrito Federal</v>
          </cell>
          <cell r="D206" t="str">
            <v>No aplica</v>
          </cell>
          <cell r="E206" t="str">
            <v>Chevy</v>
          </cell>
          <cell r="F206" t="str">
            <v>Automóvil</v>
          </cell>
          <cell r="G206" t="str">
            <v>Chevrolet</v>
          </cell>
          <cell r="H206" t="str">
            <v>Chevy C2 C/AA 5 Puertas</v>
          </cell>
          <cell r="I206" t="str">
            <v>3G1SF61X56S114821</v>
          </cell>
          <cell r="J206" t="str">
            <v>6S114821</v>
          </cell>
          <cell r="K206" t="str">
            <v>Magna</v>
          </cell>
          <cell r="L206">
            <v>4</v>
          </cell>
          <cell r="M206">
            <v>46</v>
          </cell>
          <cell r="N206">
            <v>2006</v>
          </cell>
          <cell r="O206" t="str">
            <v>Ciudad de México</v>
          </cell>
          <cell r="P206" t="str">
            <v>Ciudad de México</v>
          </cell>
          <cell r="Q206" t="str">
            <v>Zona Metropolitana</v>
          </cell>
          <cell r="R206" t="str">
            <v>Baja</v>
          </cell>
          <cell r="S206" t="str">
            <v>Devolución Valmex</v>
          </cell>
          <cell r="T206" t="str">
            <v>GNP</v>
          </cell>
          <cell r="U206" t="str">
            <v>Grupo Nacional Provincial, S.A.B.</v>
          </cell>
          <cell r="V206" t="str">
            <v>Asesor de Servicio</v>
          </cell>
          <cell r="W206" t="str">
            <v>526</v>
          </cell>
          <cell r="X206" t="str">
            <v>-</v>
          </cell>
          <cell r="Y206" t="str">
            <v>Asignado</v>
          </cell>
          <cell r="Z206" t="str">
            <v>N88536</v>
          </cell>
          <cell r="AA206" t="str">
            <v>-</v>
          </cell>
          <cell r="AB206" t="str">
            <v>-</v>
          </cell>
          <cell r="AC206" t="str">
            <v>-</v>
          </cell>
          <cell r="AD206" t="str">
            <v>-</v>
          </cell>
          <cell r="AE206" t="str">
            <v>-</v>
          </cell>
          <cell r="AF206" t="str">
            <v>-</v>
          </cell>
          <cell r="AG206" t="str">
            <v>-</v>
          </cell>
          <cell r="AH206" t="str">
            <v>-</v>
          </cell>
          <cell r="AI206" t="str">
            <v>C6705</v>
          </cell>
          <cell r="AJ206" t="str">
            <v>Ramirez Granados Arturo</v>
          </cell>
          <cell r="AK206" t="str">
            <v>-</v>
          </cell>
          <cell r="AL206" t="str">
            <v>-</v>
          </cell>
          <cell r="AM206" t="str">
            <v>-</v>
          </cell>
          <cell r="AN206">
            <v>0</v>
          </cell>
          <cell r="AO206" t="str">
            <v>-</v>
          </cell>
          <cell r="AQ206">
            <v>5535228512</v>
          </cell>
          <cell r="AR206" t="str">
            <v>-</v>
          </cell>
          <cell r="AS206" t="str">
            <v>-</v>
          </cell>
          <cell r="AT206" t="str">
            <v>-</v>
          </cell>
          <cell r="AU206" t="str">
            <v>-</v>
          </cell>
          <cell r="AV206" t="str">
            <v>-</v>
          </cell>
          <cell r="AW206" t="str">
            <v>-</v>
          </cell>
          <cell r="AX206" t="str">
            <v>-</v>
          </cell>
          <cell r="AY206" t="str">
            <v>No</v>
          </cell>
          <cell r="AZ206" t="str">
            <v>-</v>
          </cell>
          <cell r="BA206" t="str">
            <v>-</v>
          </cell>
          <cell r="BB206" t="str">
            <v>-</v>
          </cell>
          <cell r="BC206" t="str">
            <v>-</v>
          </cell>
          <cell r="BD206" t="str">
            <v>-</v>
          </cell>
          <cell r="BE206" t="str">
            <v>-</v>
          </cell>
          <cell r="BF206" t="str">
            <v>-</v>
          </cell>
          <cell r="BG206">
            <v>3</v>
          </cell>
          <cell r="BH206" t="str">
            <v>-</v>
          </cell>
          <cell r="BI206" t="str">
            <v>-</v>
          </cell>
          <cell r="BJ206" t="str">
            <v>Arrendado</v>
          </cell>
          <cell r="BK206" t="str">
            <v>N/T</v>
          </cell>
          <cell r="BL206" t="str">
            <v>ANGAR AZCAPOTZALCO S.A. DE C.V.</v>
          </cell>
          <cell r="BO206">
            <v>80384.789999999994</v>
          </cell>
          <cell r="BP206" t="str">
            <v>-</v>
          </cell>
          <cell r="BQ206" t="str">
            <v>-</v>
          </cell>
          <cell r="BR206" t="str">
            <v>-</v>
          </cell>
          <cell r="BS206" t="str">
            <v>-</v>
          </cell>
          <cell r="BT206" t="str">
            <v>-</v>
          </cell>
          <cell r="BU206" t="str">
            <v>-</v>
          </cell>
          <cell r="BV206" t="str">
            <v>-</v>
          </cell>
          <cell r="BW206" t="str">
            <v>-</v>
          </cell>
          <cell r="BX206" t="str">
            <v>-</v>
          </cell>
          <cell r="BY206" t="str">
            <v>-</v>
          </cell>
          <cell r="BZ206" t="str">
            <v>-</v>
          </cell>
          <cell r="CA206" t="str">
            <v>-</v>
          </cell>
          <cell r="CB206" t="str">
            <v>-</v>
          </cell>
          <cell r="CC206" t="str">
            <v>Miércoles</v>
          </cell>
          <cell r="CD206" t="str">
            <v>454</v>
          </cell>
          <cell r="CE206" t="str">
            <v>4</v>
          </cell>
          <cell r="CF206" t="str">
            <v>Rojo</v>
          </cell>
          <cell r="CG206" t="str">
            <v>3er Sábado</v>
          </cell>
          <cell r="CH206" t="str">
            <v>Mzo y Abr</v>
          </cell>
          <cell r="CI206" t="str">
            <v>Sep y Oct</v>
          </cell>
          <cell r="CJ206" t="str">
            <v>-</v>
          </cell>
          <cell r="CK206">
            <v>92</v>
          </cell>
          <cell r="CL206" t="str">
            <v>101 - MAGNA</v>
          </cell>
          <cell r="CM206" t="str">
            <v>05172</v>
          </cell>
          <cell r="CP206" t="str">
            <v>-</v>
          </cell>
        </row>
        <row r="207">
          <cell r="A207" t="str">
            <v>05173</v>
          </cell>
          <cell r="B207" t="str">
            <v>492TUY</v>
          </cell>
          <cell r="C207" t="str">
            <v>Distrito Federal</v>
          </cell>
          <cell r="D207" t="str">
            <v>No aplica</v>
          </cell>
          <cell r="E207" t="str">
            <v>Chevy</v>
          </cell>
          <cell r="F207" t="str">
            <v>Automóvil</v>
          </cell>
          <cell r="G207" t="str">
            <v>Chevrolet</v>
          </cell>
          <cell r="H207" t="str">
            <v>Chevy C2 C/AA 5 Puertas</v>
          </cell>
          <cell r="I207" t="str">
            <v>3G1SF61X36S114803</v>
          </cell>
          <cell r="J207" t="str">
            <v>6S114803</v>
          </cell>
          <cell r="K207" t="str">
            <v>Magna</v>
          </cell>
          <cell r="L207">
            <v>4</v>
          </cell>
          <cell r="M207">
            <v>46</v>
          </cell>
          <cell r="N207">
            <v>2006</v>
          </cell>
          <cell r="O207" t="str">
            <v>Ciudad de México</v>
          </cell>
          <cell r="P207" t="str">
            <v>Ciudad de México</v>
          </cell>
          <cell r="Q207" t="str">
            <v>Zona Metropolitana</v>
          </cell>
          <cell r="R207" t="str">
            <v>Baja</v>
          </cell>
          <cell r="S207" t="str">
            <v>Devolución Valmex</v>
          </cell>
          <cell r="T207" t="str">
            <v>GNP</v>
          </cell>
          <cell r="U207" t="str">
            <v>Grupo Nacional Provincial, S.A.B.</v>
          </cell>
          <cell r="V207" t="str">
            <v>Asesor de Servicio</v>
          </cell>
          <cell r="W207" t="str">
            <v>360</v>
          </cell>
          <cell r="X207" t="str">
            <v>-</v>
          </cell>
          <cell r="Y207" t="str">
            <v>Asignado</v>
          </cell>
          <cell r="Z207" t="str">
            <v>N89423</v>
          </cell>
          <cell r="AA207" t="str">
            <v>-</v>
          </cell>
          <cell r="AB207" t="str">
            <v>-</v>
          </cell>
          <cell r="AC207" t="str">
            <v>-</v>
          </cell>
          <cell r="AD207" t="str">
            <v>-</v>
          </cell>
          <cell r="AE207" t="str">
            <v>-</v>
          </cell>
          <cell r="AF207" t="str">
            <v>-</v>
          </cell>
          <cell r="AG207" t="str">
            <v>-</v>
          </cell>
          <cell r="AH207" t="str">
            <v>-</v>
          </cell>
          <cell r="AI207" t="str">
            <v>C6705</v>
          </cell>
          <cell r="AJ207" t="str">
            <v>Ramirez Granados Arturo</v>
          </cell>
          <cell r="AK207" t="str">
            <v>-</v>
          </cell>
          <cell r="AL207" t="str">
            <v>-</v>
          </cell>
          <cell r="AM207" t="str">
            <v>-</v>
          </cell>
          <cell r="AN207">
            <v>0</v>
          </cell>
          <cell r="AO207" t="str">
            <v>-</v>
          </cell>
          <cell r="AQ207">
            <v>5535667102</v>
          </cell>
          <cell r="AR207" t="str">
            <v>-</v>
          </cell>
          <cell r="AS207" t="str">
            <v>-</v>
          </cell>
          <cell r="AT207" t="str">
            <v>-</v>
          </cell>
          <cell r="AU207" t="str">
            <v>-</v>
          </cell>
          <cell r="AV207" t="str">
            <v>-</v>
          </cell>
          <cell r="AW207" t="str">
            <v>-</v>
          </cell>
          <cell r="AX207" t="str">
            <v>-</v>
          </cell>
          <cell r="AY207" t="str">
            <v>No</v>
          </cell>
          <cell r="AZ207" t="str">
            <v>-</v>
          </cell>
          <cell r="BA207" t="str">
            <v>-</v>
          </cell>
          <cell r="BB207" t="str">
            <v>-</v>
          </cell>
          <cell r="BC207" t="str">
            <v>-</v>
          </cell>
          <cell r="BD207" t="str">
            <v>-</v>
          </cell>
          <cell r="BE207" t="str">
            <v>-</v>
          </cell>
          <cell r="BF207" t="str">
            <v>-</v>
          </cell>
          <cell r="BG207">
            <v>3</v>
          </cell>
          <cell r="BH207" t="str">
            <v>-</v>
          </cell>
          <cell r="BI207" t="str">
            <v>-</v>
          </cell>
          <cell r="BJ207" t="str">
            <v>Arrendado</v>
          </cell>
          <cell r="BK207" t="str">
            <v>N/T</v>
          </cell>
          <cell r="BL207" t="str">
            <v>ANGAR AZCAPOTZALCO S.A. DE C.V.</v>
          </cell>
          <cell r="BO207">
            <v>80384.789999999994</v>
          </cell>
          <cell r="BP207" t="str">
            <v>-</v>
          </cell>
          <cell r="BQ207" t="str">
            <v>-</v>
          </cell>
          <cell r="BR207" t="str">
            <v>-</v>
          </cell>
          <cell r="BS207" t="str">
            <v>-</v>
          </cell>
          <cell r="BT207" t="str">
            <v>-</v>
          </cell>
          <cell r="BU207" t="str">
            <v>-</v>
          </cell>
          <cell r="BV207" t="str">
            <v>-</v>
          </cell>
          <cell r="BW207" t="str">
            <v>-</v>
          </cell>
          <cell r="BX207" t="str">
            <v>-</v>
          </cell>
          <cell r="BY207" t="str">
            <v>-</v>
          </cell>
          <cell r="BZ207" t="str">
            <v>-</v>
          </cell>
          <cell r="CA207" t="str">
            <v>-</v>
          </cell>
          <cell r="CB207" t="str">
            <v>-</v>
          </cell>
          <cell r="CC207" t="str">
            <v>Jueves</v>
          </cell>
          <cell r="CD207" t="str">
            <v>492</v>
          </cell>
          <cell r="CE207" t="str">
            <v>2</v>
          </cell>
          <cell r="CF207" t="str">
            <v>Verde</v>
          </cell>
          <cell r="CG207" t="str">
            <v>4o Sábado</v>
          </cell>
          <cell r="CH207" t="str">
            <v>Abr y May</v>
          </cell>
          <cell r="CI207" t="str">
            <v>Oct y Nov</v>
          </cell>
          <cell r="CJ207" t="str">
            <v>-</v>
          </cell>
          <cell r="CK207">
            <v>92</v>
          </cell>
          <cell r="CL207" t="str">
            <v>101 - MAGNA</v>
          </cell>
          <cell r="CM207" t="str">
            <v>05173</v>
          </cell>
          <cell r="CP207" t="str">
            <v>-</v>
          </cell>
        </row>
        <row r="208">
          <cell r="A208" t="str">
            <v>05174</v>
          </cell>
          <cell r="B208" t="str">
            <v>639TUY</v>
          </cell>
          <cell r="C208" t="str">
            <v>Distrito Federal</v>
          </cell>
          <cell r="D208" t="str">
            <v>No aplica</v>
          </cell>
          <cell r="E208" t="str">
            <v>Chevy</v>
          </cell>
          <cell r="F208" t="str">
            <v>Automóvil</v>
          </cell>
          <cell r="G208" t="str">
            <v>Chevrolet</v>
          </cell>
          <cell r="H208" t="str">
            <v>Chevy C2 C/AA 5 Puertas</v>
          </cell>
          <cell r="I208" t="str">
            <v>3G1SF61X76S114545</v>
          </cell>
          <cell r="J208" t="str">
            <v>6S114545</v>
          </cell>
          <cell r="K208" t="str">
            <v>Magna</v>
          </cell>
          <cell r="L208">
            <v>4</v>
          </cell>
          <cell r="M208">
            <v>46</v>
          </cell>
          <cell r="N208">
            <v>2006</v>
          </cell>
          <cell r="O208" t="str">
            <v>Ciudad de México</v>
          </cell>
          <cell r="P208" t="str">
            <v>Ciudad de México</v>
          </cell>
          <cell r="Q208" t="str">
            <v>Zona Metropolitana</v>
          </cell>
          <cell r="R208" t="str">
            <v>Baja</v>
          </cell>
          <cell r="S208" t="str">
            <v>Devolución Valmex</v>
          </cell>
          <cell r="T208" t="str">
            <v>GNP</v>
          </cell>
          <cell r="U208" t="str">
            <v>Grupo Nacional Provincial, S.A.B.</v>
          </cell>
          <cell r="V208" t="str">
            <v>Asesor de Servicio</v>
          </cell>
          <cell r="W208" t="str">
            <v>-</v>
          </cell>
          <cell r="X208" t="str">
            <v>-</v>
          </cell>
          <cell r="Y208" t="str">
            <v>Asignado</v>
          </cell>
          <cell r="Z208" t="str">
            <v>-</v>
          </cell>
          <cell r="AA208" t="str">
            <v>-</v>
          </cell>
          <cell r="AB208" t="str">
            <v>-</v>
          </cell>
          <cell r="AC208" t="str">
            <v>-</v>
          </cell>
          <cell r="AD208" t="str">
            <v>-</v>
          </cell>
          <cell r="AE208" t="str">
            <v>-</v>
          </cell>
          <cell r="AF208" t="str">
            <v>-</v>
          </cell>
          <cell r="AG208" t="str">
            <v>-</v>
          </cell>
          <cell r="AH208" t="str">
            <v>-</v>
          </cell>
          <cell r="AI208" t="str">
            <v>C6705</v>
          </cell>
          <cell r="AJ208" t="str">
            <v>Ramirez Granados Arturo</v>
          </cell>
          <cell r="AK208" t="str">
            <v>-</v>
          </cell>
          <cell r="AL208" t="str">
            <v>-</v>
          </cell>
          <cell r="AM208" t="str">
            <v>-</v>
          </cell>
          <cell r="AN208">
            <v>0</v>
          </cell>
          <cell r="AO208" t="str">
            <v>-</v>
          </cell>
          <cell r="AQ208" t="str">
            <v>-</v>
          </cell>
          <cell r="AR208" t="str">
            <v>-</v>
          </cell>
          <cell r="AS208" t="str">
            <v>-</v>
          </cell>
          <cell r="AT208" t="str">
            <v>-</v>
          </cell>
          <cell r="AU208" t="str">
            <v>-</v>
          </cell>
          <cell r="AV208" t="str">
            <v>-</v>
          </cell>
          <cell r="AW208" t="str">
            <v>-</v>
          </cell>
          <cell r="AX208" t="str">
            <v>-</v>
          </cell>
          <cell r="AY208" t="str">
            <v>No</v>
          </cell>
          <cell r="AZ208" t="str">
            <v>-</v>
          </cell>
          <cell r="BA208" t="str">
            <v>-</v>
          </cell>
          <cell r="BB208" t="str">
            <v>-</v>
          </cell>
          <cell r="BC208" t="str">
            <v>-</v>
          </cell>
          <cell r="BD208" t="str">
            <v>-</v>
          </cell>
          <cell r="BE208" t="str">
            <v>-</v>
          </cell>
          <cell r="BF208" t="str">
            <v>-</v>
          </cell>
          <cell r="BG208" t="str">
            <v>-</v>
          </cell>
          <cell r="BH208" t="str">
            <v>-</v>
          </cell>
          <cell r="BI208" t="str">
            <v>-</v>
          </cell>
          <cell r="BJ208" t="str">
            <v>Arrendado</v>
          </cell>
          <cell r="BK208" t="str">
            <v>N/T</v>
          </cell>
          <cell r="BL208" t="str">
            <v>ANGAR AZCAPOTZALCO S.A. DE C.V.</v>
          </cell>
          <cell r="BO208">
            <v>80384.789999999994</v>
          </cell>
          <cell r="BP208" t="str">
            <v>-</v>
          </cell>
          <cell r="BQ208" t="str">
            <v>-</v>
          </cell>
          <cell r="BR208" t="str">
            <v>-</v>
          </cell>
          <cell r="BS208" t="str">
            <v>-</v>
          </cell>
          <cell r="BT208" t="str">
            <v>-</v>
          </cell>
          <cell r="BU208" t="str">
            <v>-</v>
          </cell>
          <cell r="BV208" t="str">
            <v>-</v>
          </cell>
          <cell r="BW208" t="str">
            <v>-</v>
          </cell>
          <cell r="BX208" t="str">
            <v>-</v>
          </cell>
          <cell r="BY208" t="str">
            <v>-</v>
          </cell>
          <cell r="BZ208" t="str">
            <v>-</v>
          </cell>
          <cell r="CA208" t="str">
            <v>-</v>
          </cell>
          <cell r="CB208" t="str">
            <v>-</v>
          </cell>
          <cell r="CC208" t="str">
            <v>Viernes</v>
          </cell>
          <cell r="CD208" t="str">
            <v>639</v>
          </cell>
          <cell r="CE208" t="str">
            <v>9</v>
          </cell>
          <cell r="CF208" t="str">
            <v>Azul</v>
          </cell>
          <cell r="CG208" t="str">
            <v>5o Sábado</v>
          </cell>
          <cell r="CH208" t="str">
            <v>May y Jun</v>
          </cell>
          <cell r="CI208" t="str">
            <v>Nov y Dic</v>
          </cell>
          <cell r="CJ208" t="str">
            <v>-</v>
          </cell>
          <cell r="CK208">
            <v>92</v>
          </cell>
          <cell r="CL208" t="str">
            <v>101 - MAGNA</v>
          </cell>
          <cell r="CM208" t="str">
            <v>05174</v>
          </cell>
          <cell r="CP208" t="str">
            <v>-</v>
          </cell>
        </row>
        <row r="209">
          <cell r="A209" t="str">
            <v>05175</v>
          </cell>
          <cell r="B209" t="str">
            <v>746TUY</v>
          </cell>
          <cell r="C209" t="str">
            <v>Distrito Federal</v>
          </cell>
          <cell r="D209" t="str">
            <v>No aplica</v>
          </cell>
          <cell r="E209" t="str">
            <v>Chevy</v>
          </cell>
          <cell r="F209" t="str">
            <v>Automóvil</v>
          </cell>
          <cell r="G209" t="str">
            <v>Chevrolet</v>
          </cell>
          <cell r="H209" t="str">
            <v>Chevy C2 C/AA 5 Puertas</v>
          </cell>
          <cell r="I209" t="str">
            <v>3G1SF61X16S114816</v>
          </cell>
          <cell r="J209" t="str">
            <v>6S114816</v>
          </cell>
          <cell r="K209" t="str">
            <v>Magna</v>
          </cell>
          <cell r="L209">
            <v>4</v>
          </cell>
          <cell r="M209">
            <v>46</v>
          </cell>
          <cell r="N209">
            <v>2006</v>
          </cell>
          <cell r="O209" t="str">
            <v>Ciudad de México</v>
          </cell>
          <cell r="P209" t="str">
            <v>Ciudad de México</v>
          </cell>
          <cell r="Q209" t="str">
            <v>Zona Metropolitana</v>
          </cell>
          <cell r="R209" t="str">
            <v>Baja</v>
          </cell>
          <cell r="S209" t="str">
            <v>Devolución Valmex</v>
          </cell>
          <cell r="T209" t="str">
            <v>GNP</v>
          </cell>
          <cell r="U209" t="str">
            <v>Grupo Nacional Provincial, S.A.B.</v>
          </cell>
          <cell r="V209" t="str">
            <v>Pool Administrativo</v>
          </cell>
          <cell r="W209" t="str">
            <v>Pool Administrativo</v>
          </cell>
          <cell r="X209" t="str">
            <v>Plaza GNP</v>
          </cell>
          <cell r="Y209" t="str">
            <v>Pool</v>
          </cell>
          <cell r="Z209" t="str">
            <v>N38132</v>
          </cell>
          <cell r="AA209" t="str">
            <v>-</v>
          </cell>
          <cell r="AB209" t="str">
            <v>-</v>
          </cell>
          <cell r="AC209" t="str">
            <v>-</v>
          </cell>
          <cell r="AD209" t="str">
            <v>-</v>
          </cell>
          <cell r="AE209" t="str">
            <v>-</v>
          </cell>
          <cell r="AF209" t="str">
            <v>-</v>
          </cell>
          <cell r="AG209" t="str">
            <v>-</v>
          </cell>
          <cell r="AH209" t="str">
            <v>-</v>
          </cell>
          <cell r="AI209" t="str">
            <v>C6705</v>
          </cell>
          <cell r="AJ209" t="str">
            <v>Ramirez Granados Arturo</v>
          </cell>
          <cell r="AK209" t="str">
            <v>-</v>
          </cell>
          <cell r="AL209" t="str">
            <v>-</v>
          </cell>
          <cell r="AM209" t="str">
            <v>-</v>
          </cell>
          <cell r="AN209">
            <v>0</v>
          </cell>
          <cell r="AO209" t="str">
            <v>-</v>
          </cell>
          <cell r="AQ209">
            <v>5545001393</v>
          </cell>
          <cell r="AR209" t="str">
            <v>-</v>
          </cell>
          <cell r="AS209" t="str">
            <v>-</v>
          </cell>
          <cell r="AT209" t="str">
            <v>-</v>
          </cell>
          <cell r="AU209" t="str">
            <v>-</v>
          </cell>
          <cell r="AV209" t="str">
            <v>-</v>
          </cell>
          <cell r="AW209" t="str">
            <v>-</v>
          </cell>
          <cell r="AX209" t="str">
            <v>-</v>
          </cell>
          <cell r="AY209" t="str">
            <v>No</v>
          </cell>
          <cell r="AZ209" t="str">
            <v>-</v>
          </cell>
          <cell r="BA209" t="str">
            <v>-</v>
          </cell>
          <cell r="BB209" t="str">
            <v>-</v>
          </cell>
          <cell r="BC209" t="str">
            <v>-</v>
          </cell>
          <cell r="BD209" t="str">
            <v>-</v>
          </cell>
          <cell r="BE209" t="str">
            <v>-</v>
          </cell>
          <cell r="BF209" t="str">
            <v>-</v>
          </cell>
          <cell r="BG209" t="str">
            <v>-</v>
          </cell>
          <cell r="BH209" t="str">
            <v>-</v>
          </cell>
          <cell r="BI209" t="str">
            <v>-</v>
          </cell>
          <cell r="BJ209" t="str">
            <v>Arrendado</v>
          </cell>
          <cell r="BK209" t="str">
            <v>N/T</v>
          </cell>
          <cell r="BL209" t="str">
            <v>ANGAR AZCAPOTZALCO S.A. DE C.V.</v>
          </cell>
          <cell r="BO209">
            <v>80384.789999999994</v>
          </cell>
          <cell r="BP209" t="str">
            <v>-</v>
          </cell>
          <cell r="BQ209" t="str">
            <v>-</v>
          </cell>
          <cell r="BR209" t="str">
            <v>-</v>
          </cell>
          <cell r="BS209" t="str">
            <v>-</v>
          </cell>
          <cell r="BT209" t="str">
            <v>-</v>
          </cell>
          <cell r="BU209" t="str">
            <v>-</v>
          </cell>
          <cell r="BV209" t="str">
            <v>-</v>
          </cell>
          <cell r="BW209" t="str">
            <v>-</v>
          </cell>
          <cell r="BX209" t="str">
            <v>-</v>
          </cell>
          <cell r="BY209" t="str">
            <v>-</v>
          </cell>
          <cell r="BZ209" t="str">
            <v>-</v>
          </cell>
          <cell r="CA209" t="str">
            <v>-</v>
          </cell>
          <cell r="CB209" t="str">
            <v>-</v>
          </cell>
          <cell r="CC209" t="str">
            <v>Lunes</v>
          </cell>
          <cell r="CD209" t="str">
            <v>746</v>
          </cell>
          <cell r="CE209" t="str">
            <v>6</v>
          </cell>
          <cell r="CF209" t="str">
            <v>Amarillo</v>
          </cell>
          <cell r="CG209" t="str">
            <v>1er Sábado</v>
          </cell>
          <cell r="CH209" t="str">
            <v>Ene y Feb</v>
          </cell>
          <cell r="CI209" t="str">
            <v>Jul y Ago</v>
          </cell>
          <cell r="CJ209" t="str">
            <v>-</v>
          </cell>
          <cell r="CK209">
            <v>92</v>
          </cell>
          <cell r="CL209" t="str">
            <v>101 - MAGNA</v>
          </cell>
          <cell r="CM209" t="str">
            <v>05175</v>
          </cell>
          <cell r="CP209" t="str">
            <v>-</v>
          </cell>
        </row>
        <row r="210">
          <cell r="A210" t="str">
            <v>05176</v>
          </cell>
          <cell r="B210" t="str">
            <v>907TUY</v>
          </cell>
          <cell r="C210" t="str">
            <v>Distrito Federal</v>
          </cell>
          <cell r="D210" t="str">
            <v>No aplica</v>
          </cell>
          <cell r="E210" t="str">
            <v>Chevy</v>
          </cell>
          <cell r="F210" t="str">
            <v>Automóvil</v>
          </cell>
          <cell r="G210" t="str">
            <v>Chevrolet</v>
          </cell>
          <cell r="H210" t="str">
            <v>Chevy C2 C/AA 5 Puertas</v>
          </cell>
          <cell r="I210" t="str">
            <v>3G1SF61X96S114238</v>
          </cell>
          <cell r="J210" t="str">
            <v>6S114238</v>
          </cell>
          <cell r="K210" t="str">
            <v>Magna</v>
          </cell>
          <cell r="L210">
            <v>4</v>
          </cell>
          <cell r="M210">
            <v>46</v>
          </cell>
          <cell r="N210">
            <v>2006</v>
          </cell>
          <cell r="O210" t="str">
            <v>Ciudad de México</v>
          </cell>
          <cell r="P210" t="str">
            <v>Ciudad de México</v>
          </cell>
          <cell r="Q210" t="str">
            <v>Zona Metropolitana</v>
          </cell>
          <cell r="R210" t="str">
            <v>Baja</v>
          </cell>
          <cell r="S210" t="str">
            <v>Devolución Valmex</v>
          </cell>
          <cell r="T210" t="str">
            <v>GNP</v>
          </cell>
          <cell r="U210" t="str">
            <v>Grupo Nacional Provincial, S.A.B.</v>
          </cell>
          <cell r="V210" t="str">
            <v>Asesor de Servicio</v>
          </cell>
          <cell r="W210" t="str">
            <v>-</v>
          </cell>
          <cell r="X210" t="str">
            <v>-</v>
          </cell>
          <cell r="Y210" t="str">
            <v>Asignado</v>
          </cell>
          <cell r="Z210" t="str">
            <v>-</v>
          </cell>
          <cell r="AA210" t="str">
            <v>-</v>
          </cell>
          <cell r="AB210" t="str">
            <v>-</v>
          </cell>
          <cell r="AC210" t="str">
            <v>-</v>
          </cell>
          <cell r="AD210" t="str">
            <v>-</v>
          </cell>
          <cell r="AE210" t="str">
            <v>-</v>
          </cell>
          <cell r="AF210" t="str">
            <v>-</v>
          </cell>
          <cell r="AG210" t="str">
            <v>-</v>
          </cell>
          <cell r="AH210" t="str">
            <v>-</v>
          </cell>
          <cell r="AI210" t="str">
            <v>C6705</v>
          </cell>
          <cell r="AJ210" t="str">
            <v>Ramirez Granados Arturo</v>
          </cell>
          <cell r="AK210" t="str">
            <v>-</v>
          </cell>
          <cell r="AL210" t="str">
            <v>-</v>
          </cell>
          <cell r="AM210" t="str">
            <v>-</v>
          </cell>
          <cell r="AN210">
            <v>0</v>
          </cell>
          <cell r="AO210" t="str">
            <v>-</v>
          </cell>
          <cell r="AQ210" t="str">
            <v>-</v>
          </cell>
          <cell r="AR210" t="str">
            <v>-</v>
          </cell>
          <cell r="AS210" t="str">
            <v>-</v>
          </cell>
          <cell r="AT210" t="str">
            <v>-</v>
          </cell>
          <cell r="AU210" t="str">
            <v>-</v>
          </cell>
          <cell r="AV210" t="str">
            <v>-</v>
          </cell>
          <cell r="AW210" t="str">
            <v>-</v>
          </cell>
          <cell r="AX210" t="str">
            <v>-</v>
          </cell>
          <cell r="AY210" t="str">
            <v>No</v>
          </cell>
          <cell r="AZ210" t="str">
            <v>-</v>
          </cell>
          <cell r="BA210" t="str">
            <v>-</v>
          </cell>
          <cell r="BB210" t="str">
            <v>-</v>
          </cell>
          <cell r="BC210" t="str">
            <v>-</v>
          </cell>
          <cell r="BD210" t="str">
            <v>-</v>
          </cell>
          <cell r="BE210" t="str">
            <v>-</v>
          </cell>
          <cell r="BF210" t="str">
            <v>-</v>
          </cell>
          <cell r="BG210" t="str">
            <v>-</v>
          </cell>
          <cell r="BH210" t="str">
            <v>-</v>
          </cell>
          <cell r="BI210" t="str">
            <v>-</v>
          </cell>
          <cell r="BJ210" t="str">
            <v>Arrendado</v>
          </cell>
          <cell r="BK210" t="str">
            <v>N/T</v>
          </cell>
          <cell r="BL210" t="str">
            <v>ANGAR AZCAPOTZALCO S.A. DE C.V.</v>
          </cell>
          <cell r="BO210">
            <v>80384.789999999994</v>
          </cell>
          <cell r="BP210" t="str">
            <v>-</v>
          </cell>
          <cell r="BQ210" t="str">
            <v>-</v>
          </cell>
          <cell r="BR210" t="str">
            <v>-</v>
          </cell>
          <cell r="BS210" t="str">
            <v>-</v>
          </cell>
          <cell r="BT210" t="str">
            <v>-</v>
          </cell>
          <cell r="BU210" t="str">
            <v>-</v>
          </cell>
          <cell r="BV210" t="str">
            <v>-</v>
          </cell>
          <cell r="BW210" t="str">
            <v>-</v>
          </cell>
          <cell r="BX210" t="str">
            <v>-</v>
          </cell>
          <cell r="BY210" t="str">
            <v>-</v>
          </cell>
          <cell r="BZ210" t="str">
            <v>-</v>
          </cell>
          <cell r="CA210" t="str">
            <v>-</v>
          </cell>
          <cell r="CB210" t="str">
            <v>-</v>
          </cell>
          <cell r="CC210" t="str">
            <v>Martes</v>
          </cell>
          <cell r="CD210" t="str">
            <v>907</v>
          </cell>
          <cell r="CE210" t="str">
            <v>7</v>
          </cell>
          <cell r="CF210" t="str">
            <v>Rosa</v>
          </cell>
          <cell r="CG210" t="str">
            <v>2o Sábado</v>
          </cell>
          <cell r="CH210" t="str">
            <v>Feb y Mzo</v>
          </cell>
          <cell r="CI210" t="str">
            <v>Ago y Sep</v>
          </cell>
          <cell r="CJ210" t="str">
            <v>-</v>
          </cell>
          <cell r="CK210">
            <v>92</v>
          </cell>
          <cell r="CL210" t="str">
            <v>101 - MAGNA</v>
          </cell>
          <cell r="CM210" t="str">
            <v>05176</v>
          </cell>
          <cell r="CP210" t="str">
            <v>-</v>
          </cell>
        </row>
        <row r="211">
          <cell r="A211" t="str">
            <v>05177</v>
          </cell>
          <cell r="B211" t="str">
            <v>702TUY</v>
          </cell>
          <cell r="C211" t="str">
            <v>Distrito Federal</v>
          </cell>
          <cell r="D211" t="str">
            <v>No aplica</v>
          </cell>
          <cell r="E211" t="str">
            <v>Chevy</v>
          </cell>
          <cell r="F211" t="str">
            <v>Automóvil</v>
          </cell>
          <cell r="G211" t="str">
            <v>Chevrolet</v>
          </cell>
          <cell r="H211" t="str">
            <v>Chevy C2 C/AA 5 Puertas</v>
          </cell>
          <cell r="I211" t="str">
            <v>3G1SF61X56S113099</v>
          </cell>
          <cell r="J211" t="str">
            <v>6S113099</v>
          </cell>
          <cell r="K211" t="str">
            <v>Magna</v>
          </cell>
          <cell r="L211">
            <v>4</v>
          </cell>
          <cell r="M211">
            <v>46</v>
          </cell>
          <cell r="N211">
            <v>2006</v>
          </cell>
          <cell r="O211" t="str">
            <v>Ciudad de México</v>
          </cell>
          <cell r="P211" t="str">
            <v>Ciudad de México</v>
          </cell>
          <cell r="Q211" t="str">
            <v>Zona Metropolitana</v>
          </cell>
          <cell r="R211" t="str">
            <v>Baja</v>
          </cell>
          <cell r="S211" t="str">
            <v>Devolución Valmex</v>
          </cell>
          <cell r="T211" t="str">
            <v>GNP</v>
          </cell>
          <cell r="U211" t="str">
            <v>Grupo Nacional Provincial, S.A.B.</v>
          </cell>
          <cell r="V211" t="str">
            <v>Asesor de Servicio</v>
          </cell>
          <cell r="W211" t="str">
            <v>-</v>
          </cell>
          <cell r="X211" t="str">
            <v>-</v>
          </cell>
          <cell r="Y211" t="str">
            <v>Asignado</v>
          </cell>
          <cell r="Z211" t="str">
            <v>-</v>
          </cell>
          <cell r="AA211" t="str">
            <v>-</v>
          </cell>
          <cell r="AB211" t="str">
            <v>-</v>
          </cell>
          <cell r="AC211" t="str">
            <v>-</v>
          </cell>
          <cell r="AD211" t="str">
            <v>-</v>
          </cell>
          <cell r="AE211" t="str">
            <v>-</v>
          </cell>
          <cell r="AF211" t="str">
            <v>-</v>
          </cell>
          <cell r="AG211" t="str">
            <v>-</v>
          </cell>
          <cell r="AH211" t="str">
            <v>-</v>
          </cell>
          <cell r="AI211" t="str">
            <v>C6705</v>
          </cell>
          <cell r="AJ211" t="str">
            <v>Ramirez Granados Arturo</v>
          </cell>
          <cell r="AK211" t="str">
            <v>-</v>
          </cell>
          <cell r="AL211" t="str">
            <v>-</v>
          </cell>
          <cell r="AM211" t="str">
            <v>-</v>
          </cell>
          <cell r="AN211">
            <v>0</v>
          </cell>
          <cell r="AO211" t="str">
            <v>-</v>
          </cell>
          <cell r="AQ211" t="str">
            <v>-</v>
          </cell>
          <cell r="AR211" t="str">
            <v>-</v>
          </cell>
          <cell r="AS211" t="str">
            <v>-</v>
          </cell>
          <cell r="AT211" t="str">
            <v>-</v>
          </cell>
          <cell r="AU211" t="str">
            <v>-</v>
          </cell>
          <cell r="AV211" t="str">
            <v>-</v>
          </cell>
          <cell r="AW211" t="str">
            <v>-</v>
          </cell>
          <cell r="AX211" t="str">
            <v>-</v>
          </cell>
          <cell r="AY211" t="str">
            <v>No</v>
          </cell>
          <cell r="AZ211" t="str">
            <v>-</v>
          </cell>
          <cell r="BA211" t="str">
            <v>-</v>
          </cell>
          <cell r="BB211" t="str">
            <v>-</v>
          </cell>
          <cell r="BC211" t="str">
            <v>-</v>
          </cell>
          <cell r="BD211" t="str">
            <v>-</v>
          </cell>
          <cell r="BE211" t="str">
            <v>-</v>
          </cell>
          <cell r="BF211" t="str">
            <v>-</v>
          </cell>
          <cell r="BG211" t="str">
            <v>-</v>
          </cell>
          <cell r="BH211" t="str">
            <v>-</v>
          </cell>
          <cell r="BI211" t="str">
            <v>-</v>
          </cell>
          <cell r="BJ211" t="str">
            <v>Arrendado</v>
          </cell>
          <cell r="BK211" t="str">
            <v>N/T</v>
          </cell>
          <cell r="BL211" t="str">
            <v>ANGAR AZCAPOTZALCO S.A. DE C.V.</v>
          </cell>
          <cell r="BO211">
            <v>80384.789999999994</v>
          </cell>
          <cell r="BP211" t="str">
            <v>-</v>
          </cell>
          <cell r="BQ211" t="str">
            <v>-</v>
          </cell>
          <cell r="BR211" t="str">
            <v>-</v>
          </cell>
          <cell r="BS211" t="str">
            <v>-</v>
          </cell>
          <cell r="BT211" t="str">
            <v>-</v>
          </cell>
          <cell r="BU211" t="str">
            <v>-</v>
          </cell>
          <cell r="BV211" t="str">
            <v>-</v>
          </cell>
          <cell r="BW211" t="str">
            <v>-</v>
          </cell>
          <cell r="BX211" t="str">
            <v>-</v>
          </cell>
          <cell r="BY211" t="str">
            <v>-</v>
          </cell>
          <cell r="BZ211" t="str">
            <v>-</v>
          </cell>
          <cell r="CA211" t="str">
            <v>-</v>
          </cell>
          <cell r="CB211" t="str">
            <v>-</v>
          </cell>
          <cell r="CC211" t="str">
            <v>Jueves</v>
          </cell>
          <cell r="CD211" t="str">
            <v>702</v>
          </cell>
          <cell r="CE211" t="str">
            <v>2</v>
          </cell>
          <cell r="CF211" t="str">
            <v>Verde</v>
          </cell>
          <cell r="CG211" t="str">
            <v>4o Sábado</v>
          </cell>
          <cell r="CH211" t="str">
            <v>Abr y May</v>
          </cell>
          <cell r="CI211" t="str">
            <v>Oct y Nov</v>
          </cell>
          <cell r="CJ211" t="str">
            <v>-</v>
          </cell>
          <cell r="CK211">
            <v>92</v>
          </cell>
          <cell r="CL211" t="str">
            <v>101 - MAGNA</v>
          </cell>
          <cell r="CM211" t="str">
            <v>05177</v>
          </cell>
          <cell r="CP211" t="str">
            <v>-</v>
          </cell>
        </row>
        <row r="212">
          <cell r="A212" t="str">
            <v>05178</v>
          </cell>
          <cell r="B212" t="str">
            <v>819TUY</v>
          </cell>
          <cell r="C212" t="str">
            <v>Distrito Federal</v>
          </cell>
          <cell r="D212" t="str">
            <v>No aplica</v>
          </cell>
          <cell r="E212" t="str">
            <v>Chevy</v>
          </cell>
          <cell r="F212" t="str">
            <v>Automóvil</v>
          </cell>
          <cell r="G212" t="str">
            <v>Chevrolet</v>
          </cell>
          <cell r="H212" t="str">
            <v>Chevy C2 C/AA 5 Puertas</v>
          </cell>
          <cell r="I212" t="str">
            <v>3G1SF61X96S109959</v>
          </cell>
          <cell r="J212" t="str">
            <v>6S109959</v>
          </cell>
          <cell r="K212" t="str">
            <v>Magna</v>
          </cell>
          <cell r="L212">
            <v>4</v>
          </cell>
          <cell r="M212">
            <v>46</v>
          </cell>
          <cell r="N212">
            <v>2006</v>
          </cell>
          <cell r="O212" t="str">
            <v>Ciudad de México</v>
          </cell>
          <cell r="P212" t="str">
            <v>Ciudad de México</v>
          </cell>
          <cell r="Q212" t="str">
            <v>Zona Metropolitana</v>
          </cell>
          <cell r="R212" t="str">
            <v>Baja</v>
          </cell>
          <cell r="S212" t="str">
            <v>Devolución Valmex</v>
          </cell>
          <cell r="T212" t="str">
            <v>GNP</v>
          </cell>
          <cell r="U212" t="str">
            <v>Grupo Nacional Provincial, S.A.B.</v>
          </cell>
          <cell r="V212" t="str">
            <v>Asesor de Servicio</v>
          </cell>
          <cell r="W212" t="str">
            <v>404</v>
          </cell>
          <cell r="X212" t="str">
            <v>-</v>
          </cell>
          <cell r="Y212" t="str">
            <v>Asignado</v>
          </cell>
          <cell r="Z212" t="str">
            <v>N90701</v>
          </cell>
          <cell r="AA212" t="str">
            <v>-</v>
          </cell>
          <cell r="AB212" t="str">
            <v>-</v>
          </cell>
          <cell r="AC212" t="str">
            <v>-</v>
          </cell>
          <cell r="AD212" t="str">
            <v>-</v>
          </cell>
          <cell r="AE212" t="str">
            <v>-</v>
          </cell>
          <cell r="AF212" t="str">
            <v>-</v>
          </cell>
          <cell r="AG212" t="str">
            <v>-</v>
          </cell>
          <cell r="AH212" t="str">
            <v>-</v>
          </cell>
          <cell r="AI212" t="str">
            <v>C6705</v>
          </cell>
          <cell r="AJ212" t="str">
            <v>Ramirez Granados Arturo</v>
          </cell>
          <cell r="AK212" t="str">
            <v>-</v>
          </cell>
          <cell r="AL212" t="str">
            <v>-</v>
          </cell>
          <cell r="AM212" t="str">
            <v>-</v>
          </cell>
          <cell r="AN212">
            <v>0</v>
          </cell>
          <cell r="AO212" t="str">
            <v>-</v>
          </cell>
          <cell r="AQ212">
            <v>5535229030</v>
          </cell>
          <cell r="AR212" t="str">
            <v>-</v>
          </cell>
          <cell r="AS212" t="str">
            <v>-</v>
          </cell>
          <cell r="AT212" t="str">
            <v>-</v>
          </cell>
          <cell r="AU212" t="str">
            <v>-</v>
          </cell>
          <cell r="AV212" t="str">
            <v>-</v>
          </cell>
          <cell r="AW212" t="str">
            <v>-</v>
          </cell>
          <cell r="AX212" t="str">
            <v>-</v>
          </cell>
          <cell r="AY212" t="str">
            <v>No</v>
          </cell>
          <cell r="AZ212" t="str">
            <v>-</v>
          </cell>
          <cell r="BA212" t="str">
            <v>-</v>
          </cell>
          <cell r="BB212" t="str">
            <v>-</v>
          </cell>
          <cell r="BC212" t="str">
            <v>-</v>
          </cell>
          <cell r="BD212" t="str">
            <v>-</v>
          </cell>
          <cell r="BE212" t="str">
            <v>-</v>
          </cell>
          <cell r="BF212" t="str">
            <v>-</v>
          </cell>
          <cell r="BG212" t="str">
            <v>-</v>
          </cell>
          <cell r="BH212" t="str">
            <v>-</v>
          </cell>
          <cell r="BI212" t="str">
            <v>-</v>
          </cell>
          <cell r="BJ212" t="str">
            <v>Arrendado</v>
          </cell>
          <cell r="BK212" t="str">
            <v>N/T</v>
          </cell>
          <cell r="BL212" t="str">
            <v>ANGAR AZCAPOTZALCO S.A. DE C.V.</v>
          </cell>
          <cell r="BO212">
            <v>80384.789999999994</v>
          </cell>
          <cell r="BP212" t="str">
            <v>-</v>
          </cell>
          <cell r="BQ212" t="str">
            <v>-</v>
          </cell>
          <cell r="BR212" t="str">
            <v>-</v>
          </cell>
          <cell r="BS212" t="str">
            <v>-</v>
          </cell>
          <cell r="BT212" t="str">
            <v>-</v>
          </cell>
          <cell r="BU212" t="str">
            <v>-</v>
          </cell>
          <cell r="BV212" t="str">
            <v>-</v>
          </cell>
          <cell r="BW212" t="str">
            <v>-</v>
          </cell>
          <cell r="BX212" t="str">
            <v>-</v>
          </cell>
          <cell r="BY212" t="str">
            <v>-</v>
          </cell>
          <cell r="BZ212" t="str">
            <v>-</v>
          </cell>
          <cell r="CA212" t="str">
            <v>-</v>
          </cell>
          <cell r="CB212" t="str">
            <v>-</v>
          </cell>
          <cell r="CC212" t="str">
            <v>Viernes</v>
          </cell>
          <cell r="CD212" t="str">
            <v>819</v>
          </cell>
          <cell r="CE212" t="str">
            <v>9</v>
          </cell>
          <cell r="CF212" t="str">
            <v>Azul</v>
          </cell>
          <cell r="CG212" t="str">
            <v>5o Sábado</v>
          </cell>
          <cell r="CH212" t="str">
            <v>May y Jun</v>
          </cell>
          <cell r="CI212" t="str">
            <v>Nov y Dic</v>
          </cell>
          <cell r="CJ212" t="str">
            <v>-</v>
          </cell>
          <cell r="CK212">
            <v>92</v>
          </cell>
          <cell r="CL212" t="str">
            <v>101 - MAGNA</v>
          </cell>
          <cell r="CM212" t="str">
            <v>05178</v>
          </cell>
          <cell r="CP212" t="str">
            <v>-</v>
          </cell>
        </row>
        <row r="213">
          <cell r="A213" t="str">
            <v>05179</v>
          </cell>
          <cell r="B213" t="str">
            <v>584TUY</v>
          </cell>
          <cell r="C213" t="str">
            <v>Distrito Federal</v>
          </cell>
          <cell r="D213" t="str">
            <v>No aplica</v>
          </cell>
          <cell r="E213" t="str">
            <v>Chevy</v>
          </cell>
          <cell r="F213" t="str">
            <v>Automóvil</v>
          </cell>
          <cell r="G213" t="str">
            <v>Chevrolet</v>
          </cell>
          <cell r="H213" t="str">
            <v>Chevy C2 C/AA 5 Puertas</v>
          </cell>
          <cell r="I213" t="str">
            <v>3G1SF61X56S114513</v>
          </cell>
          <cell r="J213" t="str">
            <v>6S114513</v>
          </cell>
          <cell r="K213" t="str">
            <v>Magna</v>
          </cell>
          <cell r="L213">
            <v>4</v>
          </cell>
          <cell r="M213">
            <v>46</v>
          </cell>
          <cell r="N213">
            <v>2006</v>
          </cell>
          <cell r="O213" t="str">
            <v>Ciudad de México</v>
          </cell>
          <cell r="P213" t="str">
            <v>Ciudad de México</v>
          </cell>
          <cell r="Q213" t="str">
            <v>Zona Metropolitana</v>
          </cell>
          <cell r="R213" t="str">
            <v>Baja</v>
          </cell>
          <cell r="S213" t="str">
            <v>Devolución Valmex</v>
          </cell>
          <cell r="T213" t="str">
            <v>GNP</v>
          </cell>
          <cell r="U213" t="str">
            <v>Grupo Nacional Provincial, S.A.B.</v>
          </cell>
          <cell r="V213" t="str">
            <v>Asesor de Servicio</v>
          </cell>
          <cell r="W213" t="str">
            <v>-</v>
          </cell>
          <cell r="X213" t="str">
            <v>-</v>
          </cell>
          <cell r="Y213" t="str">
            <v>Asignado</v>
          </cell>
          <cell r="Z213" t="str">
            <v>-</v>
          </cell>
          <cell r="AA213" t="str">
            <v>-</v>
          </cell>
          <cell r="AB213" t="str">
            <v>-</v>
          </cell>
          <cell r="AC213" t="str">
            <v>-</v>
          </cell>
          <cell r="AD213" t="str">
            <v>-</v>
          </cell>
          <cell r="AE213" t="str">
            <v>-</v>
          </cell>
          <cell r="AF213" t="str">
            <v>-</v>
          </cell>
          <cell r="AG213" t="str">
            <v>-</v>
          </cell>
          <cell r="AH213" t="str">
            <v>-</v>
          </cell>
          <cell r="AI213" t="str">
            <v>C6705</v>
          </cell>
          <cell r="AJ213" t="str">
            <v>Ramirez Granados Arturo</v>
          </cell>
          <cell r="AK213" t="str">
            <v>-</v>
          </cell>
          <cell r="AL213" t="str">
            <v>-</v>
          </cell>
          <cell r="AM213" t="str">
            <v>-</v>
          </cell>
          <cell r="AN213">
            <v>0</v>
          </cell>
          <cell r="AO213" t="str">
            <v>-</v>
          </cell>
          <cell r="AQ213" t="str">
            <v>-</v>
          </cell>
          <cell r="AR213" t="str">
            <v>-</v>
          </cell>
          <cell r="AS213" t="str">
            <v>-</v>
          </cell>
          <cell r="AT213" t="str">
            <v>-</v>
          </cell>
          <cell r="AU213" t="str">
            <v>-</v>
          </cell>
          <cell r="AV213" t="str">
            <v>-</v>
          </cell>
          <cell r="AW213" t="str">
            <v>-</v>
          </cell>
          <cell r="AX213" t="str">
            <v>-</v>
          </cell>
          <cell r="AY213" t="str">
            <v>No</v>
          </cell>
          <cell r="AZ213" t="str">
            <v>-</v>
          </cell>
          <cell r="BA213" t="str">
            <v>-</v>
          </cell>
          <cell r="BB213" t="str">
            <v>-</v>
          </cell>
          <cell r="BC213" t="str">
            <v>-</v>
          </cell>
          <cell r="BD213" t="str">
            <v>-</v>
          </cell>
          <cell r="BE213" t="str">
            <v>-</v>
          </cell>
          <cell r="BF213" t="str">
            <v>-</v>
          </cell>
          <cell r="BG213" t="str">
            <v>-</v>
          </cell>
          <cell r="BH213" t="str">
            <v>-</v>
          </cell>
          <cell r="BI213" t="str">
            <v>-</v>
          </cell>
          <cell r="BJ213" t="str">
            <v>Arrendado</v>
          </cell>
          <cell r="BK213" t="str">
            <v>N/T</v>
          </cell>
          <cell r="BL213" t="str">
            <v>ANGAR AZCAPOTZALCO S.A. DE C.V.</v>
          </cell>
          <cell r="BO213">
            <v>80384.789999999994</v>
          </cell>
          <cell r="BP213" t="str">
            <v>-</v>
          </cell>
          <cell r="BQ213" t="str">
            <v>-</v>
          </cell>
          <cell r="BR213" t="str">
            <v>-</v>
          </cell>
          <cell r="BS213" t="str">
            <v>-</v>
          </cell>
          <cell r="BT213" t="str">
            <v>-</v>
          </cell>
          <cell r="BU213" t="str">
            <v>-</v>
          </cell>
          <cell r="BV213" t="str">
            <v>-</v>
          </cell>
          <cell r="BW213" t="str">
            <v>-</v>
          </cell>
          <cell r="BX213" t="str">
            <v>-</v>
          </cell>
          <cell r="BY213" t="str">
            <v>-</v>
          </cell>
          <cell r="BZ213" t="str">
            <v>-</v>
          </cell>
          <cell r="CA213" t="str">
            <v>-</v>
          </cell>
          <cell r="CB213" t="str">
            <v>-</v>
          </cell>
          <cell r="CC213" t="str">
            <v>Miércoles</v>
          </cell>
          <cell r="CD213" t="str">
            <v>584</v>
          </cell>
          <cell r="CE213" t="str">
            <v>4</v>
          </cell>
          <cell r="CF213" t="str">
            <v>Rojo</v>
          </cell>
          <cell r="CG213" t="str">
            <v>3er Sábado</v>
          </cell>
          <cell r="CH213" t="str">
            <v>Mzo y Abr</v>
          </cell>
          <cell r="CI213" t="str">
            <v>Sep y Oct</v>
          </cell>
          <cell r="CJ213" t="str">
            <v>-</v>
          </cell>
          <cell r="CK213">
            <v>92</v>
          </cell>
          <cell r="CL213" t="str">
            <v>101 - MAGNA</v>
          </cell>
          <cell r="CM213" t="str">
            <v>05179</v>
          </cell>
          <cell r="CP213" t="str">
            <v>-</v>
          </cell>
        </row>
        <row r="214">
          <cell r="A214" t="str">
            <v>05180</v>
          </cell>
          <cell r="B214" t="str">
            <v>273TUY</v>
          </cell>
          <cell r="C214" t="str">
            <v>Distrito Federal</v>
          </cell>
          <cell r="D214" t="str">
            <v>No aplica</v>
          </cell>
          <cell r="E214" t="str">
            <v>Chevy</v>
          </cell>
          <cell r="F214" t="str">
            <v>Automóvil</v>
          </cell>
          <cell r="G214" t="str">
            <v>Chevrolet</v>
          </cell>
          <cell r="H214" t="str">
            <v>Chevy C2 C/AA 5 Puertas</v>
          </cell>
          <cell r="I214" t="str">
            <v>3G1SF61X96S115079</v>
          </cell>
          <cell r="J214" t="str">
            <v>6S115079</v>
          </cell>
          <cell r="K214" t="str">
            <v>Magna</v>
          </cell>
          <cell r="L214">
            <v>4</v>
          </cell>
          <cell r="M214">
            <v>46</v>
          </cell>
          <cell r="N214">
            <v>2006</v>
          </cell>
          <cell r="O214" t="str">
            <v>Ciudad de México</v>
          </cell>
          <cell r="P214" t="str">
            <v>Ciudad de México</v>
          </cell>
          <cell r="Q214" t="str">
            <v>Zona Metropolitana</v>
          </cell>
          <cell r="R214" t="str">
            <v>Baja</v>
          </cell>
          <cell r="S214" t="str">
            <v>Devolución Valmex</v>
          </cell>
          <cell r="T214" t="str">
            <v>GNP</v>
          </cell>
          <cell r="U214" t="str">
            <v>Grupo Nacional Provincial, S.A.B.</v>
          </cell>
          <cell r="V214" t="str">
            <v>Asesor de Servicio</v>
          </cell>
          <cell r="W214" t="str">
            <v>-</v>
          </cell>
          <cell r="X214" t="str">
            <v>-</v>
          </cell>
          <cell r="Y214" t="str">
            <v>Asignado</v>
          </cell>
          <cell r="Z214" t="str">
            <v>-</v>
          </cell>
          <cell r="AA214" t="str">
            <v>-</v>
          </cell>
          <cell r="AB214" t="str">
            <v>-</v>
          </cell>
          <cell r="AC214" t="str">
            <v>-</v>
          </cell>
          <cell r="AD214" t="str">
            <v>-</v>
          </cell>
          <cell r="AE214" t="str">
            <v>-</v>
          </cell>
          <cell r="AF214" t="str">
            <v>-</v>
          </cell>
          <cell r="AG214" t="str">
            <v>-</v>
          </cell>
          <cell r="AH214" t="str">
            <v>-</v>
          </cell>
          <cell r="AI214" t="str">
            <v>C6705</v>
          </cell>
          <cell r="AJ214" t="str">
            <v>Ramirez Granados Arturo</v>
          </cell>
          <cell r="AK214" t="str">
            <v>-</v>
          </cell>
          <cell r="AL214" t="str">
            <v>-</v>
          </cell>
          <cell r="AM214" t="str">
            <v>-</v>
          </cell>
          <cell r="AN214">
            <v>0</v>
          </cell>
          <cell r="AO214" t="str">
            <v>-</v>
          </cell>
          <cell r="AQ214" t="str">
            <v>-</v>
          </cell>
          <cell r="AR214" t="str">
            <v>-</v>
          </cell>
          <cell r="AS214" t="str">
            <v>-</v>
          </cell>
          <cell r="AT214" t="str">
            <v>-</v>
          </cell>
          <cell r="AU214" t="str">
            <v>-</v>
          </cell>
          <cell r="AV214" t="str">
            <v>-</v>
          </cell>
          <cell r="AW214" t="str">
            <v>-</v>
          </cell>
          <cell r="AX214" t="str">
            <v>-</v>
          </cell>
          <cell r="AY214" t="str">
            <v>No</v>
          </cell>
          <cell r="AZ214" t="str">
            <v>-</v>
          </cell>
          <cell r="BA214" t="str">
            <v>-</v>
          </cell>
          <cell r="BB214" t="str">
            <v>-</v>
          </cell>
          <cell r="BC214" t="str">
            <v>-</v>
          </cell>
          <cell r="BD214" t="str">
            <v>-</v>
          </cell>
          <cell r="BE214" t="str">
            <v>-</v>
          </cell>
          <cell r="BF214" t="str">
            <v>-</v>
          </cell>
          <cell r="BG214" t="str">
            <v>-</v>
          </cell>
          <cell r="BH214" t="str">
            <v>-</v>
          </cell>
          <cell r="BI214" t="str">
            <v>-</v>
          </cell>
          <cell r="BJ214" t="str">
            <v>Arrendado</v>
          </cell>
          <cell r="BK214" t="str">
            <v>N/T</v>
          </cell>
          <cell r="BL214" t="str">
            <v>ANGAR AZCAPOTZALCO S.A. DE C.V.</v>
          </cell>
          <cell r="BO214">
            <v>80384.789999999994</v>
          </cell>
          <cell r="BP214" t="str">
            <v>-</v>
          </cell>
          <cell r="BQ214" t="str">
            <v>-</v>
          </cell>
          <cell r="BR214" t="str">
            <v>-</v>
          </cell>
          <cell r="BS214" t="str">
            <v>-</v>
          </cell>
          <cell r="BT214" t="str">
            <v>-</v>
          </cell>
          <cell r="BU214" t="str">
            <v>-</v>
          </cell>
          <cell r="BV214" t="str">
            <v>-</v>
          </cell>
          <cell r="BW214" t="str">
            <v>-</v>
          </cell>
          <cell r="BX214" t="str">
            <v>-</v>
          </cell>
          <cell r="BY214" t="str">
            <v>-</v>
          </cell>
          <cell r="BZ214" t="str">
            <v>-</v>
          </cell>
          <cell r="CA214" t="str">
            <v>-</v>
          </cell>
          <cell r="CB214" t="str">
            <v>-</v>
          </cell>
          <cell r="CC214" t="str">
            <v>Miércoles</v>
          </cell>
          <cell r="CD214" t="str">
            <v>273</v>
          </cell>
          <cell r="CE214" t="str">
            <v>3</v>
          </cell>
          <cell r="CF214" t="str">
            <v>Rojo</v>
          </cell>
          <cell r="CG214" t="str">
            <v>3er Sábado</v>
          </cell>
          <cell r="CH214" t="str">
            <v>Mzo y Abr</v>
          </cell>
          <cell r="CI214" t="str">
            <v>Sep y Oct</v>
          </cell>
          <cell r="CJ214" t="str">
            <v>-</v>
          </cell>
          <cell r="CK214">
            <v>92</v>
          </cell>
          <cell r="CL214" t="str">
            <v>101 - MAGNA</v>
          </cell>
          <cell r="CM214" t="str">
            <v>05180</v>
          </cell>
          <cell r="CP214" t="str">
            <v>-</v>
          </cell>
        </row>
        <row r="215">
          <cell r="A215" t="str">
            <v>05181</v>
          </cell>
          <cell r="B215" t="str">
            <v>873TUY</v>
          </cell>
          <cell r="C215" t="str">
            <v>Distrito Federal</v>
          </cell>
          <cell r="D215" t="str">
            <v>No aplica</v>
          </cell>
          <cell r="E215" t="str">
            <v>Chevy</v>
          </cell>
          <cell r="F215" t="str">
            <v>Automóvil</v>
          </cell>
          <cell r="G215" t="str">
            <v>Chevrolet</v>
          </cell>
          <cell r="H215" t="str">
            <v>Chevy C2 C/AA 5 Puertas</v>
          </cell>
          <cell r="I215" t="str">
            <v>3G1SF61X46S114793</v>
          </cell>
          <cell r="J215" t="str">
            <v>6S114793</v>
          </cell>
          <cell r="K215" t="str">
            <v>Magna</v>
          </cell>
          <cell r="L215">
            <v>4</v>
          </cell>
          <cell r="M215">
            <v>46</v>
          </cell>
          <cell r="N215">
            <v>2006</v>
          </cell>
          <cell r="O215" t="str">
            <v>Ciudad de México</v>
          </cell>
          <cell r="P215" t="str">
            <v>Ciudad de México</v>
          </cell>
          <cell r="Q215" t="str">
            <v>Zona Metropolitana</v>
          </cell>
          <cell r="R215" t="str">
            <v>Baja</v>
          </cell>
          <cell r="S215" t="str">
            <v>Devolución Valmex</v>
          </cell>
          <cell r="T215" t="str">
            <v>GNP</v>
          </cell>
          <cell r="U215" t="str">
            <v>Grupo Nacional Provincial, S.A.B.</v>
          </cell>
          <cell r="V215" t="str">
            <v>Pool Administrativo</v>
          </cell>
          <cell r="W215" t="str">
            <v>Pool Administrativo</v>
          </cell>
          <cell r="X215" t="str">
            <v>Plaza GNP</v>
          </cell>
          <cell r="Y215" t="str">
            <v>Pool</v>
          </cell>
          <cell r="Z215" t="str">
            <v>N38132</v>
          </cell>
          <cell r="AA215" t="str">
            <v>-</v>
          </cell>
          <cell r="AB215" t="str">
            <v>-</v>
          </cell>
          <cell r="AC215" t="str">
            <v>-</v>
          </cell>
          <cell r="AD215" t="str">
            <v>-</v>
          </cell>
          <cell r="AE215" t="str">
            <v>-</v>
          </cell>
          <cell r="AF215" t="str">
            <v>-</v>
          </cell>
          <cell r="AG215" t="str">
            <v>-</v>
          </cell>
          <cell r="AH215" t="str">
            <v>-</v>
          </cell>
          <cell r="AI215" t="str">
            <v>C6705</v>
          </cell>
          <cell r="AJ215" t="str">
            <v>Ramirez Granados Arturo</v>
          </cell>
          <cell r="AK215" t="str">
            <v>-</v>
          </cell>
          <cell r="AL215" t="str">
            <v>-</v>
          </cell>
          <cell r="AM215" t="str">
            <v>-</v>
          </cell>
          <cell r="AN215">
            <v>0</v>
          </cell>
          <cell r="AO215" t="str">
            <v>-</v>
          </cell>
          <cell r="AQ215">
            <v>5545001393</v>
          </cell>
          <cell r="AR215" t="str">
            <v>-</v>
          </cell>
          <cell r="AS215" t="str">
            <v>-</v>
          </cell>
          <cell r="AT215" t="str">
            <v>-</v>
          </cell>
          <cell r="AU215" t="str">
            <v>-</v>
          </cell>
          <cell r="AV215" t="str">
            <v>-</v>
          </cell>
          <cell r="AW215" t="str">
            <v>-</v>
          </cell>
          <cell r="AX215" t="str">
            <v>-</v>
          </cell>
          <cell r="AY215" t="str">
            <v>No</v>
          </cell>
          <cell r="AZ215" t="str">
            <v>-</v>
          </cell>
          <cell r="BA215" t="str">
            <v>-</v>
          </cell>
          <cell r="BB215" t="str">
            <v>-</v>
          </cell>
          <cell r="BC215" t="str">
            <v>-</v>
          </cell>
          <cell r="BD215" t="str">
            <v>-</v>
          </cell>
          <cell r="BE215" t="str">
            <v>-</v>
          </cell>
          <cell r="BF215" t="str">
            <v>-</v>
          </cell>
          <cell r="BG215" t="str">
            <v>-</v>
          </cell>
          <cell r="BH215" t="str">
            <v>-</v>
          </cell>
          <cell r="BI215" t="str">
            <v>-</v>
          </cell>
          <cell r="BJ215" t="str">
            <v>Arrendado</v>
          </cell>
          <cell r="BK215">
            <v>2143</v>
          </cell>
          <cell r="BL215" t="str">
            <v>ANGAR AZCAPOTZALCO S.A. DE C.V.</v>
          </cell>
          <cell r="BO215">
            <v>80384.789999999994</v>
          </cell>
          <cell r="BP215" t="str">
            <v>-</v>
          </cell>
          <cell r="BQ215" t="str">
            <v>-</v>
          </cell>
          <cell r="BR215" t="str">
            <v>-</v>
          </cell>
          <cell r="BS215" t="str">
            <v>-</v>
          </cell>
          <cell r="BT215" t="str">
            <v>-</v>
          </cell>
          <cell r="BU215" t="str">
            <v>-</v>
          </cell>
          <cell r="BV215" t="str">
            <v>-</v>
          </cell>
          <cell r="BW215" t="str">
            <v>-</v>
          </cell>
          <cell r="BX215" t="str">
            <v>-</v>
          </cell>
          <cell r="BY215" t="str">
            <v>-</v>
          </cell>
          <cell r="BZ215" t="str">
            <v>-</v>
          </cell>
          <cell r="CA215" t="str">
            <v>-</v>
          </cell>
          <cell r="CB215" t="str">
            <v>-</v>
          </cell>
          <cell r="CC215" t="str">
            <v>Miércoles</v>
          </cell>
          <cell r="CD215" t="str">
            <v>873</v>
          </cell>
          <cell r="CE215" t="str">
            <v>3</v>
          </cell>
          <cell r="CF215" t="str">
            <v>Rojo</v>
          </cell>
          <cell r="CG215" t="str">
            <v>3er Sábado</v>
          </cell>
          <cell r="CH215" t="str">
            <v>Mzo y Abr</v>
          </cell>
          <cell r="CI215" t="str">
            <v>Sep y Oct</v>
          </cell>
          <cell r="CJ215" t="str">
            <v>-</v>
          </cell>
          <cell r="CK215">
            <v>92</v>
          </cell>
          <cell r="CL215" t="str">
            <v>101 - MAGNA</v>
          </cell>
          <cell r="CM215" t="str">
            <v>05181</v>
          </cell>
          <cell r="CP215" t="str">
            <v>-</v>
          </cell>
        </row>
        <row r="216">
          <cell r="A216" t="str">
            <v>05182</v>
          </cell>
          <cell r="B216" t="str">
            <v>918TUY</v>
          </cell>
          <cell r="C216" t="str">
            <v>Distrito Federal</v>
          </cell>
          <cell r="D216" t="str">
            <v>No aplica</v>
          </cell>
          <cell r="E216" t="str">
            <v>Chevy</v>
          </cell>
          <cell r="F216" t="str">
            <v>Automóvil</v>
          </cell>
          <cell r="G216" t="str">
            <v>Chevrolet</v>
          </cell>
          <cell r="H216" t="str">
            <v>Chevy C2 C/AA 5 Puertas</v>
          </cell>
          <cell r="I216" t="str">
            <v>3G1SF61X26S114811</v>
          </cell>
          <cell r="J216" t="str">
            <v>6S114811</v>
          </cell>
          <cell r="K216" t="str">
            <v>Magna</v>
          </cell>
          <cell r="L216">
            <v>4</v>
          </cell>
          <cell r="M216">
            <v>46</v>
          </cell>
          <cell r="N216">
            <v>2006</v>
          </cell>
          <cell r="O216" t="str">
            <v>Ciudad de México</v>
          </cell>
          <cell r="P216" t="str">
            <v>Ciudad de México</v>
          </cell>
          <cell r="Q216" t="str">
            <v>Zona Metropolitana</v>
          </cell>
          <cell r="R216" t="str">
            <v>Baja</v>
          </cell>
          <cell r="S216" t="str">
            <v>Devolución Valmex</v>
          </cell>
          <cell r="T216" t="str">
            <v>GNP</v>
          </cell>
          <cell r="U216" t="str">
            <v>Grupo Nacional Provincial, S.A.B.</v>
          </cell>
          <cell r="V216" t="str">
            <v>Supervisor Ajustes</v>
          </cell>
          <cell r="W216" t="str">
            <v>002</v>
          </cell>
          <cell r="X216" t="str">
            <v>-</v>
          </cell>
          <cell r="Y216" t="str">
            <v>Asignado</v>
          </cell>
          <cell r="Z216" t="str">
            <v>N88516</v>
          </cell>
          <cell r="AA216" t="str">
            <v>Barrios Díaz Héctor</v>
          </cell>
          <cell r="AB216" t="str">
            <v>Grupo Nacional Provincial, S.A.B.</v>
          </cell>
          <cell r="AC216" t="str">
            <v>BADH740319IK1</v>
          </cell>
          <cell r="AD216" t="str">
            <v>Jefe de departamento</v>
          </cell>
          <cell r="AE216" t="str">
            <v>Coordinador de Célula</v>
          </cell>
          <cell r="AF216" t="str">
            <v>Unidad Operativa</v>
          </cell>
          <cell r="AG216" t="str">
            <v>Dirección Servicio y Operaciones</v>
          </cell>
          <cell r="AH216" t="str">
            <v>Subdir. Siniestros CDMX y Sureste</v>
          </cell>
          <cell r="AI216" t="str">
            <v>C9215</v>
          </cell>
          <cell r="AJ216" t="str">
            <v>Moreno Alvárez Elvia Citlalli</v>
          </cell>
          <cell r="AK216" t="str">
            <v>Reforma PB</v>
          </cell>
          <cell r="AL216" t="str">
            <v>Reforma</v>
          </cell>
          <cell r="AM216">
            <v>0</v>
          </cell>
          <cell r="AN216" t="str">
            <v>hector.barrios@gnp.com.mx</v>
          </cell>
          <cell r="AO216" t="str">
            <v>hector.barrios@gnp.com.mx</v>
          </cell>
          <cell r="AQ216">
            <v>5535667104</v>
          </cell>
          <cell r="AR216" t="str">
            <v>-</v>
          </cell>
          <cell r="AS216" t="str">
            <v>-</v>
          </cell>
          <cell r="AT216" t="str">
            <v>-</v>
          </cell>
          <cell r="AU216" t="str">
            <v>-</v>
          </cell>
          <cell r="AV216" t="str">
            <v>-</v>
          </cell>
          <cell r="AW216" t="str">
            <v>-</v>
          </cell>
          <cell r="AX216" t="str">
            <v>-</v>
          </cell>
          <cell r="AY216" t="str">
            <v>Si</v>
          </cell>
          <cell r="AZ216">
            <v>1229.17</v>
          </cell>
          <cell r="BA216">
            <v>43708</v>
          </cell>
          <cell r="BB216">
            <v>7375.02</v>
          </cell>
          <cell r="BC216">
            <v>110624.98</v>
          </cell>
          <cell r="BD216">
            <v>118000</v>
          </cell>
          <cell r="BE216">
            <v>43631</v>
          </cell>
          <cell r="BF216">
            <v>45076</v>
          </cell>
          <cell r="BG216">
            <v>3</v>
          </cell>
          <cell r="BH216" t="str">
            <v>-</v>
          </cell>
          <cell r="BI216" t="str">
            <v>-</v>
          </cell>
          <cell r="BJ216" t="str">
            <v>Arrendado</v>
          </cell>
          <cell r="BK216" t="str">
            <v>N/T</v>
          </cell>
          <cell r="BL216" t="str">
            <v>ANGAR AZCAPOTZALCO S.A. DE C.V.</v>
          </cell>
          <cell r="BO216">
            <v>80384.789999999994</v>
          </cell>
          <cell r="BP216" t="str">
            <v>-</v>
          </cell>
          <cell r="BQ216" t="str">
            <v>-</v>
          </cell>
          <cell r="BR216" t="str">
            <v>-</v>
          </cell>
          <cell r="BS216" t="str">
            <v>-</v>
          </cell>
          <cell r="BT216" t="str">
            <v>-</v>
          </cell>
          <cell r="BU216" t="str">
            <v>-</v>
          </cell>
          <cell r="BV216" t="str">
            <v>-</v>
          </cell>
          <cell r="BW216" t="str">
            <v>-</v>
          </cell>
          <cell r="BX216" t="str">
            <v>-</v>
          </cell>
          <cell r="BY216" t="str">
            <v>-</v>
          </cell>
          <cell r="BZ216" t="str">
            <v>-</v>
          </cell>
          <cell r="CA216" t="str">
            <v>-</v>
          </cell>
          <cell r="CB216" t="str">
            <v>-</v>
          </cell>
          <cell r="CC216" t="str">
            <v>Martes</v>
          </cell>
          <cell r="CD216" t="str">
            <v>918</v>
          </cell>
          <cell r="CE216" t="str">
            <v>8</v>
          </cell>
          <cell r="CF216" t="str">
            <v>Rosa</v>
          </cell>
          <cell r="CG216" t="str">
            <v>2o Sábado</v>
          </cell>
          <cell r="CH216" t="str">
            <v>Feb y Mzo</v>
          </cell>
          <cell r="CI216" t="str">
            <v>Ago y Sep</v>
          </cell>
          <cell r="CJ216" t="str">
            <v>-</v>
          </cell>
          <cell r="CK216">
            <v>92</v>
          </cell>
          <cell r="CL216" t="str">
            <v>101 - MAGNA</v>
          </cell>
          <cell r="CM216" t="str">
            <v>05182</v>
          </cell>
          <cell r="CP216" t="str">
            <v>-</v>
          </cell>
        </row>
        <row r="217">
          <cell r="A217" t="str">
            <v>05183</v>
          </cell>
          <cell r="B217" t="str">
            <v>268TUY</v>
          </cell>
          <cell r="C217" t="str">
            <v>Distrito Federal</v>
          </cell>
          <cell r="D217" t="str">
            <v>No aplica</v>
          </cell>
          <cell r="E217" t="str">
            <v>Chevy</v>
          </cell>
          <cell r="F217" t="str">
            <v>Automóvil</v>
          </cell>
          <cell r="G217" t="str">
            <v>Chevrolet</v>
          </cell>
          <cell r="H217" t="str">
            <v>Chevy 5 Puertas C/AA Paquete M</v>
          </cell>
          <cell r="I217" t="str">
            <v>3G1SF61X66S104086</v>
          </cell>
          <cell r="J217" t="str">
            <v>6S104086</v>
          </cell>
          <cell r="K217" t="str">
            <v>Magna</v>
          </cell>
          <cell r="L217">
            <v>4</v>
          </cell>
          <cell r="M217">
            <v>46</v>
          </cell>
          <cell r="N217">
            <v>2006</v>
          </cell>
          <cell r="O217" t="str">
            <v>Ciudad de México</v>
          </cell>
          <cell r="P217" t="str">
            <v>Ciudad de México</v>
          </cell>
          <cell r="Q217" t="str">
            <v>Zona Metropolitana</v>
          </cell>
          <cell r="R217" t="str">
            <v>Baja</v>
          </cell>
          <cell r="S217" t="str">
            <v>Devolución Valmex</v>
          </cell>
          <cell r="T217" t="str">
            <v>GNP</v>
          </cell>
          <cell r="U217" t="str">
            <v>Grupo Nacional Provincial, S.A.B.</v>
          </cell>
          <cell r="V217" t="str">
            <v>Asesor de Servicio</v>
          </cell>
          <cell r="W217" t="str">
            <v>548</v>
          </cell>
          <cell r="X217" t="str">
            <v>-</v>
          </cell>
          <cell r="Y217" t="str">
            <v>Asignado</v>
          </cell>
          <cell r="Z217" t="str">
            <v>N88178</v>
          </cell>
          <cell r="AA217" t="str">
            <v>Gamboa Ballado Jhonatan Carlos</v>
          </cell>
          <cell r="AB217" t="str">
            <v>Grupo Nacional Provincial, S.A.B.</v>
          </cell>
          <cell r="AC217" t="str">
            <v>GABJ790809GFA</v>
          </cell>
          <cell r="AD217" t="str">
            <v>Operativo</v>
          </cell>
          <cell r="AE217" t="str">
            <v>Asesor de Servicio Automovil</v>
          </cell>
          <cell r="AF217" t="str">
            <v>Unidad Operativa</v>
          </cell>
          <cell r="AG217" t="str">
            <v>Dirección Servicio y Operaciones</v>
          </cell>
          <cell r="AH217" t="str">
            <v>Subdir. Siniestros CDMX y Sureste</v>
          </cell>
          <cell r="AI217" t="str">
            <v>C9208</v>
          </cell>
          <cell r="AJ217" t="str">
            <v>Lasa Estrada Antxon</v>
          </cell>
          <cell r="AK217" t="str">
            <v>Tlalnepantla</v>
          </cell>
          <cell r="AL217" t="str">
            <v>Tlalnepantla</v>
          </cell>
          <cell r="AM217">
            <v>0</v>
          </cell>
          <cell r="AN217" t="str">
            <v>jhonatan.gamboa@gnp.com.mx</v>
          </cell>
          <cell r="AO217" t="str">
            <v>jhonatan.gamboa@gnp.com.mx</v>
          </cell>
          <cell r="AQ217">
            <v>5535228429</v>
          </cell>
          <cell r="AR217" t="str">
            <v>-</v>
          </cell>
          <cell r="AS217" t="str">
            <v>-</v>
          </cell>
          <cell r="AT217" t="str">
            <v>-</v>
          </cell>
          <cell r="AU217" t="str">
            <v>-</v>
          </cell>
          <cell r="AV217" t="str">
            <v>-</v>
          </cell>
          <cell r="AW217" t="str">
            <v>-</v>
          </cell>
          <cell r="AX217" t="str">
            <v>-</v>
          </cell>
          <cell r="AY217" t="str">
            <v>Si</v>
          </cell>
          <cell r="AZ217">
            <v>1229.17</v>
          </cell>
          <cell r="BA217">
            <v>43708</v>
          </cell>
          <cell r="BB217">
            <v>7375.02</v>
          </cell>
          <cell r="BC217">
            <v>110624.98</v>
          </cell>
          <cell r="BD217">
            <v>118000</v>
          </cell>
          <cell r="BE217">
            <v>43631</v>
          </cell>
          <cell r="BF217">
            <v>45076</v>
          </cell>
          <cell r="BG217">
            <v>3</v>
          </cell>
          <cell r="BH217" t="str">
            <v>-</v>
          </cell>
          <cell r="BI217" t="str">
            <v>-</v>
          </cell>
          <cell r="BJ217" t="str">
            <v>Arrendado</v>
          </cell>
          <cell r="BK217" t="str">
            <v>N/T</v>
          </cell>
          <cell r="BL217" t="str">
            <v>ANGAR AZCAPOTZALCO S.A. DE C.V.</v>
          </cell>
          <cell r="BO217">
            <v>80384.789999999994</v>
          </cell>
          <cell r="BP217" t="str">
            <v>-</v>
          </cell>
          <cell r="BQ217" t="str">
            <v>-</v>
          </cell>
          <cell r="BR217" t="str">
            <v>-</v>
          </cell>
          <cell r="BS217" t="str">
            <v>-</v>
          </cell>
          <cell r="BT217" t="str">
            <v>-</v>
          </cell>
          <cell r="BU217" t="str">
            <v>-</v>
          </cell>
          <cell r="BV217" t="str">
            <v>-</v>
          </cell>
          <cell r="BW217" t="str">
            <v>-</v>
          </cell>
          <cell r="BX217" t="str">
            <v>-</v>
          </cell>
          <cell r="BY217" t="str">
            <v>-</v>
          </cell>
          <cell r="BZ217" t="str">
            <v>-</v>
          </cell>
          <cell r="CA217" t="str">
            <v>-</v>
          </cell>
          <cell r="CB217" t="str">
            <v>-</v>
          </cell>
          <cell r="CC217" t="str">
            <v>Martes</v>
          </cell>
          <cell r="CD217" t="str">
            <v>268</v>
          </cell>
          <cell r="CE217" t="str">
            <v>8</v>
          </cell>
          <cell r="CF217" t="str">
            <v>Rosa</v>
          </cell>
          <cell r="CG217" t="str">
            <v>2o Sábado</v>
          </cell>
          <cell r="CH217" t="str">
            <v>Feb y Mzo</v>
          </cell>
          <cell r="CI217" t="str">
            <v>Ago y Sep</v>
          </cell>
          <cell r="CJ217" t="str">
            <v>-</v>
          </cell>
          <cell r="CK217">
            <v>92</v>
          </cell>
          <cell r="CL217" t="str">
            <v>101 - MAGNA</v>
          </cell>
          <cell r="CM217" t="str">
            <v>05183</v>
          </cell>
          <cell r="CP217" t="str">
            <v>-</v>
          </cell>
        </row>
        <row r="218">
          <cell r="A218" t="str">
            <v>05184</v>
          </cell>
          <cell r="B218" t="str">
            <v>976TUY</v>
          </cell>
          <cell r="C218" t="str">
            <v>Distrito Federal</v>
          </cell>
          <cell r="D218" t="str">
            <v>No aplica</v>
          </cell>
          <cell r="E218" t="str">
            <v>Chevy</v>
          </cell>
          <cell r="F218" t="str">
            <v>Automóvil</v>
          </cell>
          <cell r="G218" t="str">
            <v>Chevrolet</v>
          </cell>
          <cell r="H218" t="str">
            <v>Chevy C2 C/AA 5 Puertas</v>
          </cell>
          <cell r="I218" t="str">
            <v>3G1SF61X26S114808</v>
          </cell>
          <cell r="J218" t="str">
            <v>6S114808</v>
          </cell>
          <cell r="K218" t="str">
            <v>Magna</v>
          </cell>
          <cell r="L218">
            <v>4</v>
          </cell>
          <cell r="M218">
            <v>46</v>
          </cell>
          <cell r="N218">
            <v>2006</v>
          </cell>
          <cell r="O218" t="str">
            <v>Ciudad de México</v>
          </cell>
          <cell r="P218" t="str">
            <v>Ciudad de México</v>
          </cell>
          <cell r="Q218" t="str">
            <v>Zona Metropolitana</v>
          </cell>
          <cell r="R218" t="str">
            <v>Baja</v>
          </cell>
          <cell r="S218" t="str">
            <v>Devolución Valmex</v>
          </cell>
          <cell r="T218" t="str">
            <v>GNP</v>
          </cell>
          <cell r="U218" t="str">
            <v>Grupo Nacional Provincial, S.A.B.</v>
          </cell>
          <cell r="V218" t="str">
            <v>Asesor de Servicio</v>
          </cell>
          <cell r="W218" t="str">
            <v>508</v>
          </cell>
          <cell r="X218" t="str">
            <v>-</v>
          </cell>
          <cell r="Y218" t="str">
            <v>Asignado</v>
          </cell>
          <cell r="Z218" t="str">
            <v>N88072</v>
          </cell>
          <cell r="AA218" t="str">
            <v>-</v>
          </cell>
          <cell r="AB218" t="str">
            <v>-</v>
          </cell>
          <cell r="AC218" t="str">
            <v>-</v>
          </cell>
          <cell r="AD218" t="str">
            <v>-</v>
          </cell>
          <cell r="AE218" t="str">
            <v>-</v>
          </cell>
          <cell r="AF218" t="str">
            <v>-</v>
          </cell>
          <cell r="AG218" t="str">
            <v>-</v>
          </cell>
          <cell r="AH218" t="str">
            <v>-</v>
          </cell>
          <cell r="AI218" t="str">
            <v>C6705</v>
          </cell>
          <cell r="AJ218" t="str">
            <v>Ramirez Granados Arturo</v>
          </cell>
          <cell r="AK218" t="str">
            <v>-</v>
          </cell>
          <cell r="AL218" t="str">
            <v>-</v>
          </cell>
          <cell r="AM218" t="str">
            <v>-</v>
          </cell>
          <cell r="AN218">
            <v>0</v>
          </cell>
          <cell r="AO218" t="str">
            <v>-</v>
          </cell>
          <cell r="AQ218">
            <v>5535229098</v>
          </cell>
          <cell r="AR218" t="str">
            <v>-</v>
          </cell>
          <cell r="AS218" t="str">
            <v>-</v>
          </cell>
          <cell r="AT218" t="str">
            <v>-</v>
          </cell>
          <cell r="AU218" t="str">
            <v>-</v>
          </cell>
          <cell r="AV218" t="str">
            <v>-</v>
          </cell>
          <cell r="AW218" t="str">
            <v>-</v>
          </cell>
          <cell r="AX218" t="str">
            <v>-</v>
          </cell>
          <cell r="AY218" t="str">
            <v>No</v>
          </cell>
          <cell r="AZ218" t="str">
            <v>-</v>
          </cell>
          <cell r="BA218" t="str">
            <v>-</v>
          </cell>
          <cell r="BB218" t="str">
            <v>-</v>
          </cell>
          <cell r="BC218" t="str">
            <v>-</v>
          </cell>
          <cell r="BD218" t="str">
            <v>-</v>
          </cell>
          <cell r="BE218" t="str">
            <v>-</v>
          </cell>
          <cell r="BF218" t="str">
            <v>-</v>
          </cell>
          <cell r="BG218">
            <v>3</v>
          </cell>
          <cell r="BH218" t="str">
            <v>-</v>
          </cell>
          <cell r="BI218" t="str">
            <v>-</v>
          </cell>
          <cell r="BJ218" t="str">
            <v>Arrendado</v>
          </cell>
          <cell r="BK218" t="str">
            <v>N/T</v>
          </cell>
          <cell r="BL218" t="str">
            <v>ANGAR AZCAPOTZALCO S.A. DE C.V.</v>
          </cell>
          <cell r="BO218">
            <v>80384.789999999994</v>
          </cell>
          <cell r="BP218" t="str">
            <v>-</v>
          </cell>
          <cell r="BQ218" t="str">
            <v>-</v>
          </cell>
          <cell r="BR218" t="str">
            <v>-</v>
          </cell>
          <cell r="BS218" t="str">
            <v>-</v>
          </cell>
          <cell r="BT218" t="str">
            <v>-</v>
          </cell>
          <cell r="BU218" t="str">
            <v>-</v>
          </cell>
          <cell r="BV218" t="str">
            <v>-</v>
          </cell>
          <cell r="BW218" t="str">
            <v>-</v>
          </cell>
          <cell r="BX218" t="str">
            <v>-</v>
          </cell>
          <cell r="BY218" t="str">
            <v>-</v>
          </cell>
          <cell r="BZ218" t="str">
            <v>-</v>
          </cell>
          <cell r="CA218" t="str">
            <v>-</v>
          </cell>
          <cell r="CB218" t="str">
            <v>-</v>
          </cell>
          <cell r="CC218" t="str">
            <v>Lunes</v>
          </cell>
          <cell r="CD218" t="str">
            <v>976</v>
          </cell>
          <cell r="CE218" t="str">
            <v>6</v>
          </cell>
          <cell r="CF218" t="str">
            <v>Amarillo</v>
          </cell>
          <cell r="CG218" t="str">
            <v>1er Sábado</v>
          </cell>
          <cell r="CH218" t="str">
            <v>Ene y Feb</v>
          </cell>
          <cell r="CI218" t="str">
            <v>Jul y Ago</v>
          </cell>
          <cell r="CJ218" t="str">
            <v>-</v>
          </cell>
          <cell r="CK218">
            <v>92</v>
          </cell>
          <cell r="CL218" t="str">
            <v>101 - MAGNA</v>
          </cell>
          <cell r="CM218" t="str">
            <v>05184</v>
          </cell>
          <cell r="CP218" t="str">
            <v>-</v>
          </cell>
        </row>
        <row r="219">
          <cell r="A219" t="str">
            <v>05185</v>
          </cell>
          <cell r="B219" t="str">
            <v>655TVA</v>
          </cell>
          <cell r="C219" t="str">
            <v>Distrito Federal</v>
          </cell>
          <cell r="D219" t="str">
            <v>No aplica</v>
          </cell>
          <cell r="E219" t="str">
            <v>Chevy</v>
          </cell>
          <cell r="F219" t="str">
            <v>Automóvil</v>
          </cell>
          <cell r="G219" t="str">
            <v>Chevrolet</v>
          </cell>
          <cell r="H219" t="str">
            <v>Chevy C2 C/AA 5 Puertas</v>
          </cell>
          <cell r="I219" t="str">
            <v>3G1SF61X46S114518</v>
          </cell>
          <cell r="J219" t="str">
            <v>6S114518</v>
          </cell>
          <cell r="K219" t="str">
            <v>Magna</v>
          </cell>
          <cell r="L219">
            <v>4</v>
          </cell>
          <cell r="M219">
            <v>46</v>
          </cell>
          <cell r="N219">
            <v>2006</v>
          </cell>
          <cell r="O219" t="str">
            <v>Ciudad de México</v>
          </cell>
          <cell r="P219" t="str">
            <v>Ciudad de México</v>
          </cell>
          <cell r="Q219" t="str">
            <v>Zona Metropolitana</v>
          </cell>
          <cell r="R219" t="str">
            <v>Baja</v>
          </cell>
          <cell r="S219" t="str">
            <v>Devolución Valmex</v>
          </cell>
          <cell r="T219" t="str">
            <v>GNP</v>
          </cell>
          <cell r="U219" t="str">
            <v>Grupo Nacional Provincial, S.A.B.</v>
          </cell>
          <cell r="V219" t="str">
            <v>Asesor de Servicio</v>
          </cell>
          <cell r="W219" t="str">
            <v>522</v>
          </cell>
          <cell r="X219" t="str">
            <v>-</v>
          </cell>
          <cell r="Y219" t="str">
            <v>Asignado</v>
          </cell>
          <cell r="Z219" t="str">
            <v>N91193</v>
          </cell>
          <cell r="AA219" t="str">
            <v>-</v>
          </cell>
          <cell r="AB219" t="str">
            <v>-</v>
          </cell>
          <cell r="AC219" t="str">
            <v>-</v>
          </cell>
          <cell r="AD219" t="str">
            <v>-</v>
          </cell>
          <cell r="AE219" t="str">
            <v>-</v>
          </cell>
          <cell r="AF219" t="str">
            <v>-</v>
          </cell>
          <cell r="AG219" t="str">
            <v>-</v>
          </cell>
          <cell r="AH219" t="str">
            <v>-</v>
          </cell>
          <cell r="AI219" t="str">
            <v>C6705</v>
          </cell>
          <cell r="AJ219" t="str">
            <v>Ramirez Granados Arturo</v>
          </cell>
          <cell r="AK219" t="str">
            <v>-</v>
          </cell>
          <cell r="AL219" t="str">
            <v>-</v>
          </cell>
          <cell r="AM219" t="str">
            <v>-</v>
          </cell>
          <cell r="AN219">
            <v>0</v>
          </cell>
          <cell r="AO219" t="str">
            <v>-</v>
          </cell>
          <cell r="AQ219">
            <v>5535228437</v>
          </cell>
          <cell r="AR219" t="str">
            <v>-</v>
          </cell>
          <cell r="AS219" t="str">
            <v>-</v>
          </cell>
          <cell r="AT219" t="str">
            <v>-</v>
          </cell>
          <cell r="AU219" t="str">
            <v>-</v>
          </cell>
          <cell r="AV219" t="str">
            <v>-</v>
          </cell>
          <cell r="AW219" t="str">
            <v>-</v>
          </cell>
          <cell r="AX219" t="str">
            <v>-</v>
          </cell>
          <cell r="AY219" t="str">
            <v>No</v>
          </cell>
          <cell r="AZ219" t="str">
            <v>-</v>
          </cell>
          <cell r="BA219" t="str">
            <v>-</v>
          </cell>
          <cell r="BB219" t="str">
            <v>-</v>
          </cell>
          <cell r="BC219" t="str">
            <v>-</v>
          </cell>
          <cell r="BD219" t="str">
            <v>-</v>
          </cell>
          <cell r="BE219" t="str">
            <v>-</v>
          </cell>
          <cell r="BF219" t="str">
            <v>-</v>
          </cell>
          <cell r="BG219">
            <v>3</v>
          </cell>
          <cell r="BH219" t="str">
            <v>-</v>
          </cell>
          <cell r="BI219" t="str">
            <v>-</v>
          </cell>
          <cell r="BJ219" t="str">
            <v>Arrendado</v>
          </cell>
          <cell r="BK219">
            <v>2137</v>
          </cell>
          <cell r="BL219" t="str">
            <v>ANGAR AZCAPOTZALCO S.A. DE C.V.</v>
          </cell>
          <cell r="BO219">
            <v>80384.789999999994</v>
          </cell>
          <cell r="BP219" t="str">
            <v>-</v>
          </cell>
          <cell r="BQ219" t="str">
            <v>-</v>
          </cell>
          <cell r="BR219" t="str">
            <v>-</v>
          </cell>
          <cell r="BS219" t="str">
            <v>-</v>
          </cell>
          <cell r="BT219" t="str">
            <v>-</v>
          </cell>
          <cell r="BU219" t="str">
            <v>-</v>
          </cell>
          <cell r="BV219" t="str">
            <v>-</v>
          </cell>
          <cell r="BW219" t="str">
            <v>-</v>
          </cell>
          <cell r="BX219" t="str">
            <v>-</v>
          </cell>
          <cell r="BY219" t="str">
            <v>-</v>
          </cell>
          <cell r="BZ219" t="str">
            <v>-</v>
          </cell>
          <cell r="CA219" t="str">
            <v>-</v>
          </cell>
          <cell r="CB219" t="str">
            <v>-</v>
          </cell>
          <cell r="CC219" t="str">
            <v>Lunes</v>
          </cell>
          <cell r="CD219" t="str">
            <v>655</v>
          </cell>
          <cell r="CE219" t="str">
            <v>5</v>
          </cell>
          <cell r="CF219" t="str">
            <v>Amarillo</v>
          </cell>
          <cell r="CG219" t="str">
            <v>1er Sábado</v>
          </cell>
          <cell r="CH219" t="str">
            <v>Ene y Feb</v>
          </cell>
          <cell r="CI219" t="str">
            <v>Jul y Ago</v>
          </cell>
          <cell r="CJ219" t="str">
            <v>-</v>
          </cell>
          <cell r="CK219">
            <v>92</v>
          </cell>
          <cell r="CL219" t="str">
            <v>101 - MAGNA</v>
          </cell>
          <cell r="CM219" t="str">
            <v>05185</v>
          </cell>
          <cell r="CP219" t="str">
            <v>-</v>
          </cell>
        </row>
        <row r="220">
          <cell r="A220" t="str">
            <v>05186</v>
          </cell>
          <cell r="B220" t="str">
            <v>JES1306</v>
          </cell>
          <cell r="C220" t="str">
            <v>Jalisco</v>
          </cell>
          <cell r="D220" t="str">
            <v>No aplica</v>
          </cell>
          <cell r="E220" t="str">
            <v>Chevy</v>
          </cell>
          <cell r="F220" t="str">
            <v>Automóvil</v>
          </cell>
          <cell r="G220" t="str">
            <v>Chevrolet</v>
          </cell>
          <cell r="H220" t="str">
            <v>Chevy C2 C/AA 5 Puertas</v>
          </cell>
          <cell r="I220" t="str">
            <v>3G1SF61X86S115350</v>
          </cell>
          <cell r="J220" t="str">
            <v>6S115350</v>
          </cell>
          <cell r="K220" t="str">
            <v>Magna</v>
          </cell>
          <cell r="L220">
            <v>4</v>
          </cell>
          <cell r="M220">
            <v>46</v>
          </cell>
          <cell r="N220">
            <v>2006</v>
          </cell>
          <cell r="O220" t="str">
            <v>Guadalajara</v>
          </cell>
          <cell r="P220" t="str">
            <v>Jalisco</v>
          </cell>
          <cell r="Q220" t="str">
            <v>Occidente</v>
          </cell>
          <cell r="R220" t="str">
            <v>Baja</v>
          </cell>
          <cell r="S220" t="str">
            <v>Devolución Valmex</v>
          </cell>
          <cell r="T220" t="str">
            <v>GNP</v>
          </cell>
          <cell r="U220" t="str">
            <v>Grupo Nacional Provincial, S.A.B.</v>
          </cell>
          <cell r="V220" t="str">
            <v>Asesor de Servicio</v>
          </cell>
          <cell r="W220" t="str">
            <v>-</v>
          </cell>
          <cell r="X220" t="str">
            <v>-</v>
          </cell>
          <cell r="Y220" t="str">
            <v>Asignado</v>
          </cell>
          <cell r="Z220" t="str">
            <v>-</v>
          </cell>
          <cell r="AA220" t="str">
            <v>-</v>
          </cell>
          <cell r="AB220" t="str">
            <v>-</v>
          </cell>
          <cell r="AC220" t="str">
            <v>-</v>
          </cell>
          <cell r="AD220" t="str">
            <v>-</v>
          </cell>
          <cell r="AE220" t="str">
            <v>-</v>
          </cell>
          <cell r="AF220" t="str">
            <v>-</v>
          </cell>
          <cell r="AG220" t="str">
            <v>-</v>
          </cell>
          <cell r="AH220" t="str">
            <v>-</v>
          </cell>
          <cell r="AI220" t="str">
            <v>C6705</v>
          </cell>
          <cell r="AJ220" t="str">
            <v>Ramirez Granados Arturo</v>
          </cell>
          <cell r="AK220" t="str">
            <v>-</v>
          </cell>
          <cell r="AL220" t="str">
            <v>-</v>
          </cell>
          <cell r="AM220" t="str">
            <v>-</v>
          </cell>
          <cell r="AN220">
            <v>0</v>
          </cell>
          <cell r="AO220" t="str">
            <v>-</v>
          </cell>
          <cell r="AQ220" t="str">
            <v>-</v>
          </cell>
          <cell r="AR220" t="str">
            <v>-</v>
          </cell>
          <cell r="AS220" t="str">
            <v>-</v>
          </cell>
          <cell r="AT220" t="str">
            <v>-</v>
          </cell>
          <cell r="AU220" t="str">
            <v>-</v>
          </cell>
          <cell r="AV220" t="str">
            <v>-</v>
          </cell>
          <cell r="AW220" t="str">
            <v>-</v>
          </cell>
          <cell r="AX220" t="str">
            <v>-</v>
          </cell>
          <cell r="AY220" t="str">
            <v>No</v>
          </cell>
          <cell r="AZ220" t="str">
            <v>-</v>
          </cell>
          <cell r="BA220" t="str">
            <v>-</v>
          </cell>
          <cell r="BB220" t="str">
            <v>-</v>
          </cell>
          <cell r="BC220" t="str">
            <v>-</v>
          </cell>
          <cell r="BD220" t="str">
            <v>-</v>
          </cell>
          <cell r="BE220" t="str">
            <v>-</v>
          </cell>
          <cell r="BF220" t="str">
            <v>-</v>
          </cell>
          <cell r="BG220" t="str">
            <v>-</v>
          </cell>
          <cell r="BH220" t="str">
            <v>-</v>
          </cell>
          <cell r="BI220" t="str">
            <v>-</v>
          </cell>
          <cell r="BJ220" t="str">
            <v>Arrendado</v>
          </cell>
          <cell r="BK220">
            <v>2874</v>
          </cell>
          <cell r="BL220" t="str">
            <v>ANGAR AZCAPOTZALCO S.A. DE C.V.</v>
          </cell>
          <cell r="BO220">
            <v>73770.44</v>
          </cell>
          <cell r="BP220" t="str">
            <v>-</v>
          </cell>
          <cell r="BQ220" t="str">
            <v>-</v>
          </cell>
          <cell r="BR220" t="str">
            <v>-</v>
          </cell>
          <cell r="BS220" t="str">
            <v>-</v>
          </cell>
          <cell r="BT220" t="str">
            <v>-</v>
          </cell>
          <cell r="BU220" t="str">
            <v>-</v>
          </cell>
          <cell r="BV220" t="str">
            <v>-</v>
          </cell>
          <cell r="BW220" t="str">
            <v>-</v>
          </cell>
          <cell r="BX220" t="str">
            <v>-</v>
          </cell>
          <cell r="BY220" t="str">
            <v>-</v>
          </cell>
          <cell r="BZ220" t="str">
            <v>-</v>
          </cell>
          <cell r="CA220" t="str">
            <v>-</v>
          </cell>
          <cell r="CB220" t="str">
            <v>-</v>
          </cell>
          <cell r="CC220" t="str">
            <v>Lunes</v>
          </cell>
          <cell r="CD220" t="str">
            <v>1306</v>
          </cell>
          <cell r="CE220" t="str">
            <v>6</v>
          </cell>
          <cell r="CF220" t="str">
            <v>Amarillo</v>
          </cell>
          <cell r="CG220" t="str">
            <v>1er Sábado</v>
          </cell>
          <cell r="CH220" t="str">
            <v>Ene y Feb</v>
          </cell>
          <cell r="CI220" t="str">
            <v>Jul y Ago</v>
          </cell>
          <cell r="CJ220" t="str">
            <v>-</v>
          </cell>
          <cell r="CK220">
            <v>92</v>
          </cell>
          <cell r="CL220" t="str">
            <v>101 - MAGNA</v>
          </cell>
          <cell r="CM220" t="str">
            <v>05186</v>
          </cell>
          <cell r="CP220" t="str">
            <v>-</v>
          </cell>
        </row>
        <row r="221">
          <cell r="A221" t="str">
            <v>05187</v>
          </cell>
          <cell r="B221" t="str">
            <v>SCV1459</v>
          </cell>
          <cell r="C221" t="str">
            <v>Nuevo León</v>
          </cell>
          <cell r="D221" t="str">
            <v>No aplica</v>
          </cell>
          <cell r="E221" t="str">
            <v>Chevy</v>
          </cell>
          <cell r="F221" t="str">
            <v>Automóvil</v>
          </cell>
          <cell r="G221" t="str">
            <v>Chevrolet</v>
          </cell>
          <cell r="H221" t="str">
            <v>Chevy C2 C/AA 5 Puertas</v>
          </cell>
          <cell r="I221" t="str">
            <v>3G1SF61XX6S115351</v>
          </cell>
          <cell r="J221" t="str">
            <v>6S115351</v>
          </cell>
          <cell r="K221" t="str">
            <v>Magna</v>
          </cell>
          <cell r="L221">
            <v>4</v>
          </cell>
          <cell r="M221">
            <v>46</v>
          </cell>
          <cell r="N221">
            <v>2006</v>
          </cell>
          <cell r="O221" t="str">
            <v>Monterrey</v>
          </cell>
          <cell r="P221" t="str">
            <v>Nuevo León</v>
          </cell>
          <cell r="Q221" t="str">
            <v>Noreste</v>
          </cell>
          <cell r="R221" t="str">
            <v>Baja</v>
          </cell>
          <cell r="S221" t="str">
            <v>Devolución Valmex</v>
          </cell>
          <cell r="T221" t="str">
            <v>GNP</v>
          </cell>
          <cell r="U221" t="str">
            <v>Grupo Nacional Provincial, S.A.B.</v>
          </cell>
          <cell r="V221" t="str">
            <v>Asesor de Servicio</v>
          </cell>
          <cell r="W221" t="str">
            <v>-</v>
          </cell>
          <cell r="X221" t="str">
            <v>-</v>
          </cell>
          <cell r="Y221" t="str">
            <v>Asignado</v>
          </cell>
          <cell r="Z221" t="str">
            <v>-</v>
          </cell>
          <cell r="AA221" t="str">
            <v>-</v>
          </cell>
          <cell r="AB221" t="str">
            <v>-</v>
          </cell>
          <cell r="AC221" t="str">
            <v>-</v>
          </cell>
          <cell r="AD221" t="str">
            <v>-</v>
          </cell>
          <cell r="AE221" t="str">
            <v>-</v>
          </cell>
          <cell r="AF221" t="str">
            <v>-</v>
          </cell>
          <cell r="AG221" t="str">
            <v>-</v>
          </cell>
          <cell r="AH221" t="str">
            <v>-</v>
          </cell>
          <cell r="AI221" t="str">
            <v>C6705</v>
          </cell>
          <cell r="AJ221" t="str">
            <v>Ramirez Granados Arturo</v>
          </cell>
          <cell r="AK221" t="str">
            <v>-</v>
          </cell>
          <cell r="AL221" t="str">
            <v>-</v>
          </cell>
          <cell r="AM221" t="str">
            <v>-</v>
          </cell>
          <cell r="AN221">
            <v>0</v>
          </cell>
          <cell r="AO221" t="str">
            <v>-</v>
          </cell>
          <cell r="AQ221" t="str">
            <v>-</v>
          </cell>
          <cell r="AR221" t="str">
            <v>-</v>
          </cell>
          <cell r="AS221" t="str">
            <v>-</v>
          </cell>
          <cell r="AT221" t="str">
            <v>-</v>
          </cell>
          <cell r="AU221" t="str">
            <v>-</v>
          </cell>
          <cell r="AV221" t="str">
            <v>-</v>
          </cell>
          <cell r="AW221" t="str">
            <v>-</v>
          </cell>
          <cell r="AX221" t="str">
            <v>-</v>
          </cell>
          <cell r="AY221" t="str">
            <v>No</v>
          </cell>
          <cell r="AZ221" t="str">
            <v>-</v>
          </cell>
          <cell r="BA221" t="str">
            <v>-</v>
          </cell>
          <cell r="BB221" t="str">
            <v>-</v>
          </cell>
          <cell r="BC221" t="str">
            <v>-</v>
          </cell>
          <cell r="BD221" t="str">
            <v>-</v>
          </cell>
          <cell r="BE221" t="str">
            <v>-</v>
          </cell>
          <cell r="BF221" t="str">
            <v>-</v>
          </cell>
          <cell r="BG221" t="str">
            <v>-</v>
          </cell>
          <cell r="BH221" t="str">
            <v>-</v>
          </cell>
          <cell r="BI221" t="str">
            <v>-</v>
          </cell>
          <cell r="BJ221" t="str">
            <v>Arrendado</v>
          </cell>
          <cell r="BK221">
            <v>2875</v>
          </cell>
          <cell r="BL221" t="str">
            <v>ANGAR AZCAPOTZALCO S.A. DE C.V.</v>
          </cell>
          <cell r="BO221">
            <v>73770.44</v>
          </cell>
          <cell r="BP221" t="str">
            <v>-</v>
          </cell>
          <cell r="BQ221" t="str">
            <v>-</v>
          </cell>
          <cell r="BR221" t="str">
            <v>-</v>
          </cell>
          <cell r="BS221" t="str">
            <v>-</v>
          </cell>
          <cell r="BT221" t="str">
            <v>-</v>
          </cell>
          <cell r="BU221" t="str">
            <v>-</v>
          </cell>
          <cell r="BV221" t="str">
            <v>-</v>
          </cell>
          <cell r="BW221" t="str">
            <v>-</v>
          </cell>
          <cell r="BX221" t="str">
            <v>-</v>
          </cell>
          <cell r="BY221" t="str">
            <v>-</v>
          </cell>
          <cell r="BZ221" t="str">
            <v>-</v>
          </cell>
          <cell r="CA221" t="str">
            <v>-</v>
          </cell>
          <cell r="CB221" t="str">
            <v>-</v>
          </cell>
          <cell r="CC221" t="str">
            <v>Viernes</v>
          </cell>
          <cell r="CD221" t="str">
            <v>1459</v>
          </cell>
          <cell r="CE221" t="str">
            <v>9</v>
          </cell>
          <cell r="CF221" t="str">
            <v>Azul</v>
          </cell>
          <cell r="CG221" t="str">
            <v>5o Sábado</v>
          </cell>
          <cell r="CH221" t="str">
            <v>May y Jun</v>
          </cell>
          <cell r="CI221" t="str">
            <v>Nov y Dic</v>
          </cell>
          <cell r="CJ221" t="str">
            <v>-</v>
          </cell>
          <cell r="CK221">
            <v>92</v>
          </cell>
          <cell r="CL221" t="str">
            <v>101 - MAGNA</v>
          </cell>
          <cell r="CM221" t="str">
            <v>05187</v>
          </cell>
          <cell r="CP221" t="str">
            <v>-</v>
          </cell>
        </row>
        <row r="222">
          <cell r="A222" t="str">
            <v>06001</v>
          </cell>
          <cell r="B222" t="str">
            <v>472TUY</v>
          </cell>
          <cell r="C222" t="str">
            <v>Distrito Federal</v>
          </cell>
          <cell r="D222" t="str">
            <v>No aplica</v>
          </cell>
          <cell r="E222" t="str">
            <v>Chevy</v>
          </cell>
          <cell r="F222" t="str">
            <v>Automóvil</v>
          </cell>
          <cell r="G222" t="str">
            <v>Chevrolet</v>
          </cell>
          <cell r="H222" t="str">
            <v>Chevy C2 C/AA 5 Puertas</v>
          </cell>
          <cell r="I222" t="str">
            <v>3G1SF61X56S114530</v>
          </cell>
          <cell r="J222" t="str">
            <v>6S114530</v>
          </cell>
          <cell r="K222" t="str">
            <v>Magna</v>
          </cell>
          <cell r="L222">
            <v>4</v>
          </cell>
          <cell r="M222">
            <v>46</v>
          </cell>
          <cell r="N222">
            <v>2006</v>
          </cell>
          <cell r="O222" t="str">
            <v>Ciudad de México</v>
          </cell>
          <cell r="P222" t="str">
            <v>Ciudad de México</v>
          </cell>
          <cell r="Q222" t="str">
            <v>Zona Metropolitana</v>
          </cell>
          <cell r="R222" t="str">
            <v>Baja</v>
          </cell>
          <cell r="S222" t="str">
            <v>Devolución Valmex</v>
          </cell>
          <cell r="T222" t="str">
            <v>GNP</v>
          </cell>
          <cell r="U222" t="str">
            <v>Grupo Nacional Provincial, S.A.B.</v>
          </cell>
          <cell r="V222" t="str">
            <v>Asesor de Servicio</v>
          </cell>
          <cell r="W222" t="str">
            <v>442</v>
          </cell>
          <cell r="X222" t="str">
            <v>-</v>
          </cell>
          <cell r="Y222" t="str">
            <v>Asignado</v>
          </cell>
          <cell r="Z222" t="str">
            <v>N87461</v>
          </cell>
          <cell r="AA222" t="str">
            <v>-</v>
          </cell>
          <cell r="AB222" t="str">
            <v>-</v>
          </cell>
          <cell r="AC222" t="str">
            <v>-</v>
          </cell>
          <cell r="AD222" t="str">
            <v>-</v>
          </cell>
          <cell r="AE222" t="str">
            <v>-</v>
          </cell>
          <cell r="AF222" t="str">
            <v>-</v>
          </cell>
          <cell r="AG222" t="str">
            <v>-</v>
          </cell>
          <cell r="AH222" t="str">
            <v>-</v>
          </cell>
          <cell r="AI222" t="str">
            <v>C6705</v>
          </cell>
          <cell r="AJ222" t="str">
            <v>Ramirez Granados Arturo</v>
          </cell>
          <cell r="AK222" t="str">
            <v>-</v>
          </cell>
          <cell r="AL222" t="str">
            <v>-</v>
          </cell>
          <cell r="AM222" t="str">
            <v>-</v>
          </cell>
          <cell r="AN222">
            <v>0</v>
          </cell>
          <cell r="AO222" t="str">
            <v>-</v>
          </cell>
          <cell r="AQ222">
            <v>5535228799</v>
          </cell>
          <cell r="AR222" t="str">
            <v>-</v>
          </cell>
          <cell r="AS222" t="str">
            <v>-</v>
          </cell>
          <cell r="AT222" t="str">
            <v>-</v>
          </cell>
          <cell r="AU222" t="str">
            <v>-</v>
          </cell>
          <cell r="AV222" t="str">
            <v>-</v>
          </cell>
          <cell r="AW222" t="str">
            <v>-</v>
          </cell>
          <cell r="AX222" t="str">
            <v>-</v>
          </cell>
          <cell r="AY222" t="str">
            <v>No</v>
          </cell>
          <cell r="AZ222" t="str">
            <v>-</v>
          </cell>
          <cell r="BA222" t="str">
            <v>-</v>
          </cell>
          <cell r="BB222" t="str">
            <v>-</v>
          </cell>
          <cell r="BC222" t="str">
            <v>-</v>
          </cell>
          <cell r="BD222" t="str">
            <v>-</v>
          </cell>
          <cell r="BE222" t="str">
            <v>-</v>
          </cell>
          <cell r="BF222" t="str">
            <v>-</v>
          </cell>
          <cell r="BG222">
            <v>3</v>
          </cell>
          <cell r="BH222" t="str">
            <v>-</v>
          </cell>
          <cell r="BI222" t="str">
            <v>-</v>
          </cell>
          <cell r="BJ222" t="str">
            <v>Arrendado</v>
          </cell>
          <cell r="BK222">
            <v>2142</v>
          </cell>
          <cell r="BL222" t="str">
            <v>ANGAR AZCAPOTZALCO S.A. DE C.V.</v>
          </cell>
          <cell r="BO222">
            <v>80384.789999999994</v>
          </cell>
          <cell r="BP222" t="str">
            <v>-</v>
          </cell>
          <cell r="BQ222" t="str">
            <v>-</v>
          </cell>
          <cell r="BR222" t="str">
            <v>-</v>
          </cell>
          <cell r="BS222" t="str">
            <v>-</v>
          </cell>
          <cell r="BT222" t="str">
            <v>-</v>
          </cell>
          <cell r="BU222" t="str">
            <v>-</v>
          </cell>
          <cell r="BV222" t="str">
            <v>-</v>
          </cell>
          <cell r="BW222" t="str">
            <v>-</v>
          </cell>
          <cell r="BX222" t="str">
            <v>-</v>
          </cell>
          <cell r="BY222" t="str">
            <v>-</v>
          </cell>
          <cell r="BZ222" t="str">
            <v>-</v>
          </cell>
          <cell r="CA222" t="str">
            <v>-</v>
          </cell>
          <cell r="CB222" t="str">
            <v>-</v>
          </cell>
          <cell r="CC222" t="str">
            <v>Jueves</v>
          </cell>
          <cell r="CD222" t="str">
            <v>472</v>
          </cell>
          <cell r="CE222" t="str">
            <v>2</v>
          </cell>
          <cell r="CF222" t="str">
            <v>Verde</v>
          </cell>
          <cell r="CG222" t="str">
            <v>4o Sábado</v>
          </cell>
          <cell r="CH222" t="str">
            <v>Abr y May</v>
          </cell>
          <cell r="CI222" t="str">
            <v>Oct y Nov</v>
          </cell>
          <cell r="CJ222" t="str">
            <v>-</v>
          </cell>
          <cell r="CK222">
            <v>92</v>
          </cell>
          <cell r="CL222" t="str">
            <v>101 - MAGNA</v>
          </cell>
          <cell r="CM222" t="str">
            <v>06001</v>
          </cell>
          <cell r="CP222" t="str">
            <v>-</v>
          </cell>
        </row>
        <row r="223">
          <cell r="A223" t="str">
            <v>06002</v>
          </cell>
          <cell r="B223" t="str">
            <v>743TVB</v>
          </cell>
          <cell r="C223" t="str">
            <v>Distrito Federal</v>
          </cell>
          <cell r="D223" t="str">
            <v>No aplica</v>
          </cell>
          <cell r="E223" t="str">
            <v>Chevy</v>
          </cell>
          <cell r="F223" t="str">
            <v>Automóvil</v>
          </cell>
          <cell r="G223" t="str">
            <v>Chevrolet</v>
          </cell>
          <cell r="H223" t="str">
            <v>Chevy C2 C/AA 5 Puertas</v>
          </cell>
          <cell r="I223" t="str">
            <v>3G1SF61X96S113977</v>
          </cell>
          <cell r="J223" t="str">
            <v>6S113977</v>
          </cell>
          <cell r="K223" t="str">
            <v>Magna</v>
          </cell>
          <cell r="L223">
            <v>4</v>
          </cell>
          <cell r="M223">
            <v>46</v>
          </cell>
          <cell r="N223">
            <v>2006</v>
          </cell>
          <cell r="O223" t="str">
            <v>Ciudad de México</v>
          </cell>
          <cell r="P223" t="str">
            <v>Ciudad de México</v>
          </cell>
          <cell r="Q223" t="str">
            <v>Zona Metropolitana</v>
          </cell>
          <cell r="R223" t="str">
            <v>Baja</v>
          </cell>
          <cell r="S223" t="str">
            <v>Devolución Valmex</v>
          </cell>
          <cell r="T223" t="str">
            <v>GNP</v>
          </cell>
          <cell r="U223" t="str">
            <v>Grupo Nacional Provincial, S.A.B.</v>
          </cell>
          <cell r="V223" t="str">
            <v>Asesor de Servicio</v>
          </cell>
          <cell r="W223" t="str">
            <v>436</v>
          </cell>
          <cell r="X223" t="str">
            <v>-</v>
          </cell>
          <cell r="Y223" t="str">
            <v>Asignado</v>
          </cell>
          <cell r="Z223" t="str">
            <v>N87462</v>
          </cell>
          <cell r="AA223" t="str">
            <v>Aguilar Miranda Alfredo</v>
          </cell>
          <cell r="AB223" t="str">
            <v>Grupo Nacional Provincial, S.A.B.</v>
          </cell>
          <cell r="AC223" t="str">
            <v>AUMA610112I94</v>
          </cell>
          <cell r="AD223" t="str">
            <v>Operativo</v>
          </cell>
          <cell r="AE223" t="str">
            <v>Asesor de Servicio Automovil</v>
          </cell>
          <cell r="AF223" t="str">
            <v>Unidad Operativa</v>
          </cell>
          <cell r="AG223" t="str">
            <v>Dirección Servicio y Operaciones</v>
          </cell>
          <cell r="AH223" t="str">
            <v>Subdir. Siniestros CDMX y Sureste</v>
          </cell>
          <cell r="AI223" t="str">
            <v>C9215</v>
          </cell>
          <cell r="AJ223" t="str">
            <v>Moreno Alvárez Elvia Citlalli</v>
          </cell>
          <cell r="AK223" t="str">
            <v>Tlalnepantla</v>
          </cell>
          <cell r="AL223" t="str">
            <v>Tlalnepantla</v>
          </cell>
          <cell r="AM223">
            <v>0</v>
          </cell>
          <cell r="AN223" t="str">
            <v>alfredo.aguilar@gnp.com.mx</v>
          </cell>
          <cell r="AO223" t="str">
            <v>alfredo.aguilar@gnp.com.mx</v>
          </cell>
          <cell r="AQ223">
            <v>5535228221</v>
          </cell>
          <cell r="AR223" t="str">
            <v>-</v>
          </cell>
          <cell r="AS223" t="str">
            <v>-</v>
          </cell>
          <cell r="AT223" t="str">
            <v>-</v>
          </cell>
          <cell r="AU223" t="str">
            <v>-</v>
          </cell>
          <cell r="AV223" t="str">
            <v>-</v>
          </cell>
          <cell r="AW223" t="str">
            <v>-</v>
          </cell>
          <cell r="AX223" t="str">
            <v>-</v>
          </cell>
          <cell r="AY223" t="str">
            <v>Si</v>
          </cell>
          <cell r="AZ223">
            <v>764</v>
          </cell>
          <cell r="BA223">
            <v>43708</v>
          </cell>
          <cell r="BB223">
            <v>36672</v>
          </cell>
          <cell r="BC223">
            <v>16808</v>
          </cell>
          <cell r="BD223">
            <v>53480</v>
          </cell>
          <cell r="BE223">
            <v>42993</v>
          </cell>
          <cell r="BF223">
            <v>44439</v>
          </cell>
          <cell r="BG223">
            <v>3</v>
          </cell>
          <cell r="BH223" t="str">
            <v>-</v>
          </cell>
          <cell r="BI223" t="str">
            <v>-</v>
          </cell>
          <cell r="BJ223" t="str">
            <v>Arrendado</v>
          </cell>
          <cell r="BK223">
            <v>2114</v>
          </cell>
          <cell r="BL223" t="str">
            <v>ANGAR AZCAPOTZALCO S.A. DE C.V.</v>
          </cell>
          <cell r="BO223">
            <v>80384.789999999994</v>
          </cell>
          <cell r="BP223" t="str">
            <v>-</v>
          </cell>
          <cell r="BQ223" t="str">
            <v>-</v>
          </cell>
          <cell r="BR223" t="str">
            <v>-</v>
          </cell>
          <cell r="BS223" t="str">
            <v>-</v>
          </cell>
          <cell r="BT223" t="str">
            <v>-</v>
          </cell>
          <cell r="BU223" t="str">
            <v>-</v>
          </cell>
          <cell r="BV223" t="str">
            <v>-</v>
          </cell>
          <cell r="BW223" t="str">
            <v>-</v>
          </cell>
          <cell r="BX223" t="str">
            <v>-</v>
          </cell>
          <cell r="BY223" t="str">
            <v>-</v>
          </cell>
          <cell r="BZ223" t="str">
            <v>-</v>
          </cell>
          <cell r="CA223" t="str">
            <v>-</v>
          </cell>
          <cell r="CB223" t="str">
            <v>-</v>
          </cell>
          <cell r="CC223" t="str">
            <v>Miércoles</v>
          </cell>
          <cell r="CD223" t="str">
            <v>743</v>
          </cell>
          <cell r="CE223" t="str">
            <v>3</v>
          </cell>
          <cell r="CF223" t="str">
            <v>Rojo</v>
          </cell>
          <cell r="CG223" t="str">
            <v>3er Sábado</v>
          </cell>
          <cell r="CH223" t="str">
            <v>Mzo y Abr</v>
          </cell>
          <cell r="CI223" t="str">
            <v>Sep y Oct</v>
          </cell>
          <cell r="CJ223" t="str">
            <v>-</v>
          </cell>
          <cell r="CK223">
            <v>92</v>
          </cell>
          <cell r="CL223" t="str">
            <v>101 - MAGNA</v>
          </cell>
          <cell r="CM223" t="str">
            <v>06002</v>
          </cell>
          <cell r="CP223" t="str">
            <v>-</v>
          </cell>
        </row>
        <row r="224">
          <cell r="A224" t="str">
            <v>06003</v>
          </cell>
          <cell r="B224" t="str">
            <v>165TVB</v>
          </cell>
          <cell r="C224" t="str">
            <v>Distrito Federal</v>
          </cell>
          <cell r="D224" t="str">
            <v>No aplica</v>
          </cell>
          <cell r="E224" t="str">
            <v>Chevy</v>
          </cell>
          <cell r="F224" t="str">
            <v>Automóvil</v>
          </cell>
          <cell r="G224" t="str">
            <v>Chevrolet</v>
          </cell>
          <cell r="H224" t="str">
            <v>Chevy C2 C/AA 5 Puertas</v>
          </cell>
          <cell r="I224" t="str">
            <v>3G1SF61X96S115356</v>
          </cell>
          <cell r="J224" t="str">
            <v>6S115356</v>
          </cell>
          <cell r="K224" t="str">
            <v>Magna</v>
          </cell>
          <cell r="L224">
            <v>4</v>
          </cell>
          <cell r="M224">
            <v>46</v>
          </cell>
          <cell r="N224">
            <v>2006</v>
          </cell>
          <cell r="O224" t="str">
            <v>Ciudad de México</v>
          </cell>
          <cell r="P224" t="str">
            <v>Ciudad de México</v>
          </cell>
          <cell r="Q224" t="str">
            <v>Zona Metropolitana</v>
          </cell>
          <cell r="R224" t="str">
            <v>Baja</v>
          </cell>
          <cell r="S224" t="str">
            <v>Devolución Valmex</v>
          </cell>
          <cell r="T224" t="str">
            <v>GNP</v>
          </cell>
          <cell r="U224" t="str">
            <v>Grupo Nacional Provincial, S.A.B.</v>
          </cell>
          <cell r="V224" t="str">
            <v>Asesor de Servicio</v>
          </cell>
          <cell r="W224" t="str">
            <v>492</v>
          </cell>
          <cell r="X224" t="str">
            <v>-</v>
          </cell>
          <cell r="Y224" t="str">
            <v>Asignado</v>
          </cell>
          <cell r="Z224" t="str">
            <v>N88060</v>
          </cell>
          <cell r="AA224" t="str">
            <v>Arzate Reyes Enrique</v>
          </cell>
          <cell r="AB224" t="str">
            <v>Grupo Nacional Provincial, S.A.B.</v>
          </cell>
          <cell r="AC224" t="str">
            <v>AARE721107CE9</v>
          </cell>
          <cell r="AD224" t="str">
            <v>Operativo</v>
          </cell>
          <cell r="AE224" t="str">
            <v>Asesor de Servicio Automovil</v>
          </cell>
          <cell r="AF224" t="str">
            <v>Unidad Operativa</v>
          </cell>
          <cell r="AG224" t="str">
            <v>Dirección Servicio y Operaciones</v>
          </cell>
          <cell r="AH224" t="str">
            <v>Subdir. Siniestros CDMX y Sureste</v>
          </cell>
          <cell r="AI224" t="str">
            <v>C9208</v>
          </cell>
          <cell r="AJ224" t="str">
            <v>Lasa Estrada Antxon</v>
          </cell>
          <cell r="AK224" t="str">
            <v>Tlalnepantla</v>
          </cell>
          <cell r="AL224" t="str">
            <v>Tlalnepantla</v>
          </cell>
          <cell r="AM224">
            <v>0</v>
          </cell>
          <cell r="AN224" t="str">
            <v>enrique.arzate@gnp.com.mx</v>
          </cell>
          <cell r="AO224" t="str">
            <v>enrique.arzate@gnp.com.mx</v>
          </cell>
          <cell r="AQ224">
            <v>5535228289</v>
          </cell>
          <cell r="AR224" t="str">
            <v>-</v>
          </cell>
          <cell r="AS224" t="str">
            <v>-</v>
          </cell>
          <cell r="AT224" t="str">
            <v>-</v>
          </cell>
          <cell r="AU224" t="str">
            <v>-</v>
          </cell>
          <cell r="AV224" t="str">
            <v>-</v>
          </cell>
          <cell r="AW224" t="str">
            <v>-</v>
          </cell>
          <cell r="AX224" t="str">
            <v>-</v>
          </cell>
          <cell r="AY224" t="str">
            <v>Si</v>
          </cell>
          <cell r="AZ224">
            <v>1229.17</v>
          </cell>
          <cell r="BA224">
            <v>43708</v>
          </cell>
          <cell r="BB224">
            <v>2458.34</v>
          </cell>
          <cell r="BC224">
            <v>115541.66</v>
          </cell>
          <cell r="BD224">
            <v>118000</v>
          </cell>
          <cell r="BE224">
            <v>43692</v>
          </cell>
          <cell r="BF224">
            <v>45153</v>
          </cell>
          <cell r="BG224">
            <v>3</v>
          </cell>
          <cell r="BH224" t="str">
            <v>-</v>
          </cell>
          <cell r="BI224" t="str">
            <v>-</v>
          </cell>
          <cell r="BJ224" t="str">
            <v>Arrendado</v>
          </cell>
          <cell r="BK224">
            <v>2318</v>
          </cell>
          <cell r="BL224" t="str">
            <v>ANGAR AZCAPOTZALCO S.A. DE C.V.</v>
          </cell>
          <cell r="BO224">
            <v>80384.789999999994</v>
          </cell>
          <cell r="BP224" t="str">
            <v>-</v>
          </cell>
          <cell r="BQ224" t="str">
            <v>-</v>
          </cell>
          <cell r="BR224" t="str">
            <v>-</v>
          </cell>
          <cell r="BS224" t="str">
            <v>-</v>
          </cell>
          <cell r="BT224" t="str">
            <v>-</v>
          </cell>
          <cell r="BU224" t="str">
            <v>-</v>
          </cell>
          <cell r="BV224" t="str">
            <v>-</v>
          </cell>
          <cell r="BW224" t="str">
            <v>-</v>
          </cell>
          <cell r="BX224" t="str">
            <v>-</v>
          </cell>
          <cell r="BY224" t="str">
            <v>-</v>
          </cell>
          <cell r="BZ224" t="str">
            <v>-</v>
          </cell>
          <cell r="CA224" t="str">
            <v>-</v>
          </cell>
          <cell r="CB224" t="str">
            <v>-</v>
          </cell>
          <cell r="CC224" t="str">
            <v>Lunes</v>
          </cell>
          <cell r="CD224" t="str">
            <v>165</v>
          </cell>
          <cell r="CE224" t="str">
            <v>5</v>
          </cell>
          <cell r="CF224" t="str">
            <v>Amarillo</v>
          </cell>
          <cell r="CG224" t="str">
            <v>1er Sábado</v>
          </cell>
          <cell r="CH224" t="str">
            <v>Ene y Feb</v>
          </cell>
          <cell r="CI224" t="str">
            <v>Jul y Ago</v>
          </cell>
          <cell r="CJ224" t="str">
            <v>-</v>
          </cell>
          <cell r="CK224">
            <v>92</v>
          </cell>
          <cell r="CL224" t="str">
            <v>101 - MAGNA</v>
          </cell>
          <cell r="CM224" t="str">
            <v>06003</v>
          </cell>
          <cell r="CP224" t="str">
            <v>-</v>
          </cell>
        </row>
        <row r="225">
          <cell r="A225" t="str">
            <v>06004</v>
          </cell>
          <cell r="B225" t="str">
            <v>347TVB</v>
          </cell>
          <cell r="C225" t="str">
            <v>Distrito Federal</v>
          </cell>
          <cell r="D225" t="str">
            <v>No aplica</v>
          </cell>
          <cell r="E225" t="str">
            <v>Chevy</v>
          </cell>
          <cell r="F225" t="str">
            <v>Automóvil</v>
          </cell>
          <cell r="G225" t="str">
            <v>Chevrolet</v>
          </cell>
          <cell r="H225" t="str">
            <v>Chevy C2 C/AA 5 Puertas</v>
          </cell>
          <cell r="I225" t="str">
            <v>3G1SF61X96S115101</v>
          </cell>
          <cell r="J225" t="str">
            <v>6S115101</v>
          </cell>
          <cell r="K225" t="str">
            <v>Magna</v>
          </cell>
          <cell r="L225">
            <v>4</v>
          </cell>
          <cell r="M225">
            <v>46</v>
          </cell>
          <cell r="N225">
            <v>2006</v>
          </cell>
          <cell r="O225" t="str">
            <v>Ciudad de México</v>
          </cell>
          <cell r="P225" t="str">
            <v>Ciudad de México</v>
          </cell>
          <cell r="Q225" t="str">
            <v>Zona Metropolitana</v>
          </cell>
          <cell r="R225" t="str">
            <v>Baja</v>
          </cell>
          <cell r="S225" t="str">
            <v>Devolución Valmex</v>
          </cell>
          <cell r="T225" t="str">
            <v>GNP</v>
          </cell>
          <cell r="U225" t="str">
            <v>Grupo Nacional Provincial, S.A.B.</v>
          </cell>
          <cell r="V225" t="str">
            <v>Asesor de Servicio</v>
          </cell>
          <cell r="W225" t="str">
            <v>483</v>
          </cell>
          <cell r="X225" t="str">
            <v>-</v>
          </cell>
          <cell r="Y225" t="str">
            <v>Asignado</v>
          </cell>
          <cell r="Z225" t="str">
            <v>N87682</v>
          </cell>
          <cell r="AA225" t="str">
            <v>-</v>
          </cell>
          <cell r="AB225" t="str">
            <v>-</v>
          </cell>
          <cell r="AC225" t="str">
            <v>-</v>
          </cell>
          <cell r="AD225" t="str">
            <v>-</v>
          </cell>
          <cell r="AE225" t="str">
            <v>-</v>
          </cell>
          <cell r="AF225" t="str">
            <v>-</v>
          </cell>
          <cell r="AG225" t="str">
            <v>-</v>
          </cell>
          <cell r="AH225" t="str">
            <v>-</v>
          </cell>
          <cell r="AI225" t="str">
            <v>C6705</v>
          </cell>
          <cell r="AJ225" t="str">
            <v>Ramirez Granados Arturo</v>
          </cell>
          <cell r="AK225" t="str">
            <v>-</v>
          </cell>
          <cell r="AL225" t="str">
            <v>-</v>
          </cell>
          <cell r="AM225" t="str">
            <v>-</v>
          </cell>
          <cell r="AN225">
            <v>0</v>
          </cell>
          <cell r="AO225" t="str">
            <v>-</v>
          </cell>
          <cell r="AQ225">
            <v>5535228546</v>
          </cell>
          <cell r="AR225" t="str">
            <v>-</v>
          </cell>
          <cell r="AS225" t="str">
            <v>-</v>
          </cell>
          <cell r="AT225" t="str">
            <v>-</v>
          </cell>
          <cell r="AU225" t="str">
            <v>-</v>
          </cell>
          <cell r="AV225" t="str">
            <v>-</v>
          </cell>
          <cell r="AW225" t="str">
            <v>-</v>
          </cell>
          <cell r="AX225" t="str">
            <v>-</v>
          </cell>
          <cell r="AY225" t="str">
            <v>No</v>
          </cell>
          <cell r="AZ225" t="str">
            <v>-</v>
          </cell>
          <cell r="BA225" t="str">
            <v>-</v>
          </cell>
          <cell r="BB225" t="str">
            <v>-</v>
          </cell>
          <cell r="BC225" t="str">
            <v>-</v>
          </cell>
          <cell r="BD225" t="str">
            <v>-</v>
          </cell>
          <cell r="BE225" t="str">
            <v>-</v>
          </cell>
          <cell r="BF225" t="str">
            <v>-</v>
          </cell>
          <cell r="BG225">
            <v>3</v>
          </cell>
          <cell r="BH225" t="str">
            <v>-</v>
          </cell>
          <cell r="BI225" t="str">
            <v>-</v>
          </cell>
          <cell r="BJ225" t="str">
            <v>Arrendado</v>
          </cell>
          <cell r="BK225">
            <v>2317</v>
          </cell>
          <cell r="BL225" t="str">
            <v>ANGAR AZCAPOTZALCO S.A. DE C.V.</v>
          </cell>
          <cell r="BO225">
            <v>80384.789999999994</v>
          </cell>
          <cell r="BP225" t="str">
            <v>-</v>
          </cell>
          <cell r="BQ225" t="str">
            <v>-</v>
          </cell>
          <cell r="BR225" t="str">
            <v>-</v>
          </cell>
          <cell r="BS225" t="str">
            <v>-</v>
          </cell>
          <cell r="BT225" t="str">
            <v>-</v>
          </cell>
          <cell r="BU225" t="str">
            <v>-</v>
          </cell>
          <cell r="BV225" t="str">
            <v>-</v>
          </cell>
          <cell r="BW225" t="str">
            <v>-</v>
          </cell>
          <cell r="BX225" t="str">
            <v>-</v>
          </cell>
          <cell r="BY225" t="str">
            <v>-</v>
          </cell>
          <cell r="BZ225" t="str">
            <v>-</v>
          </cell>
          <cell r="CA225" t="str">
            <v>-</v>
          </cell>
          <cell r="CB225" t="str">
            <v>-</v>
          </cell>
          <cell r="CC225" t="str">
            <v>Martes</v>
          </cell>
          <cell r="CD225" t="str">
            <v>347</v>
          </cell>
          <cell r="CE225" t="str">
            <v>7</v>
          </cell>
          <cell r="CF225" t="str">
            <v>Rosa</v>
          </cell>
          <cell r="CG225" t="str">
            <v>2o Sábado</v>
          </cell>
          <cell r="CH225" t="str">
            <v>Feb y Mzo</v>
          </cell>
          <cell r="CI225" t="str">
            <v>Ago y Sep</v>
          </cell>
          <cell r="CJ225" t="str">
            <v>-</v>
          </cell>
          <cell r="CK225">
            <v>92</v>
          </cell>
          <cell r="CL225" t="str">
            <v>101 - MAGNA</v>
          </cell>
          <cell r="CM225" t="str">
            <v>06004</v>
          </cell>
          <cell r="CP225" t="str">
            <v>-</v>
          </cell>
        </row>
        <row r="226">
          <cell r="A226" t="str">
            <v>06005</v>
          </cell>
          <cell r="B226" t="str">
            <v>769TVB</v>
          </cell>
          <cell r="C226" t="str">
            <v>Distrito Federal</v>
          </cell>
          <cell r="D226" t="str">
            <v>No aplica</v>
          </cell>
          <cell r="E226" t="str">
            <v>Chevy</v>
          </cell>
          <cell r="F226" t="str">
            <v>Automóvil</v>
          </cell>
          <cell r="G226" t="str">
            <v>Chevrolet</v>
          </cell>
          <cell r="H226" t="str">
            <v>Chevy C2 C/AA 5 Puertas</v>
          </cell>
          <cell r="I226" t="str">
            <v>3G1SF61X86S114229</v>
          </cell>
          <cell r="J226" t="str">
            <v>6S114229</v>
          </cell>
          <cell r="K226" t="str">
            <v>Magna</v>
          </cell>
          <cell r="L226">
            <v>4</v>
          </cell>
          <cell r="M226">
            <v>46</v>
          </cell>
          <cell r="N226">
            <v>2006</v>
          </cell>
          <cell r="O226" t="str">
            <v>Ciudad de México</v>
          </cell>
          <cell r="P226" t="str">
            <v>Ciudad de México</v>
          </cell>
          <cell r="Q226" t="str">
            <v>Zona Metropolitana</v>
          </cell>
          <cell r="R226" t="str">
            <v>Baja</v>
          </cell>
          <cell r="S226" t="str">
            <v>Devolución Valmex</v>
          </cell>
          <cell r="T226" t="str">
            <v>GNP</v>
          </cell>
          <cell r="U226" t="str">
            <v>Grupo Nacional Provincial, S.A.B.</v>
          </cell>
          <cell r="V226" t="str">
            <v>Asesor de Servicio</v>
          </cell>
          <cell r="W226" t="str">
            <v>346</v>
          </cell>
          <cell r="X226" t="str">
            <v>-</v>
          </cell>
          <cell r="Y226" t="str">
            <v>Asignado</v>
          </cell>
          <cell r="Z226" t="str">
            <v>N89418</v>
          </cell>
          <cell r="AA226" t="str">
            <v>Cabrera Soto Luis Alberto</v>
          </cell>
          <cell r="AB226" t="str">
            <v>Grupo Nacional Provincial, S.A.B.</v>
          </cell>
          <cell r="AC226" t="str">
            <v>CASL730617T13</v>
          </cell>
          <cell r="AD226" t="str">
            <v>Operativo</v>
          </cell>
          <cell r="AE226" t="str">
            <v>Asesor de Servicio Automovil</v>
          </cell>
          <cell r="AF226" t="str">
            <v>Unidad Operativa</v>
          </cell>
          <cell r="AG226" t="str">
            <v>Dirección Servicio y Operaciones</v>
          </cell>
          <cell r="AH226" t="str">
            <v>Subdir. Siniestros CDMX y Sureste</v>
          </cell>
          <cell r="AI226" t="str">
            <v>C9208</v>
          </cell>
          <cell r="AJ226" t="str">
            <v>Lasa Estrada Antxon</v>
          </cell>
          <cell r="AK226" t="str">
            <v>Tlalnepantla</v>
          </cell>
          <cell r="AL226" t="str">
            <v>Tlalnepantla</v>
          </cell>
          <cell r="AM226">
            <v>0</v>
          </cell>
          <cell r="AN226" t="str">
            <v>alberto.cabrera@gnp.com.mx</v>
          </cell>
          <cell r="AO226" t="str">
            <v>alberto.cabrera@gnp.com.mx</v>
          </cell>
          <cell r="AQ226">
            <v>5535667176</v>
          </cell>
          <cell r="AR226" t="str">
            <v>-</v>
          </cell>
          <cell r="AS226" t="str">
            <v>-</v>
          </cell>
          <cell r="AT226" t="str">
            <v>-</v>
          </cell>
          <cell r="AU226" t="str">
            <v>-</v>
          </cell>
          <cell r="AV226" t="str">
            <v>-</v>
          </cell>
          <cell r="AW226" t="str">
            <v>-</v>
          </cell>
          <cell r="AX226" t="str">
            <v>-</v>
          </cell>
          <cell r="AY226" t="str">
            <v>Si</v>
          </cell>
          <cell r="AZ226">
            <v>1229.17</v>
          </cell>
          <cell r="BA226">
            <v>43708</v>
          </cell>
          <cell r="BB226">
            <v>4916.68</v>
          </cell>
          <cell r="BC226" t="str">
            <v>-</v>
          </cell>
          <cell r="BD226">
            <v>118000</v>
          </cell>
          <cell r="BE226">
            <v>43661</v>
          </cell>
          <cell r="BF226">
            <v>45107</v>
          </cell>
          <cell r="BG226">
            <v>3</v>
          </cell>
          <cell r="BH226" t="str">
            <v>-</v>
          </cell>
          <cell r="BI226" t="str">
            <v>-</v>
          </cell>
          <cell r="BJ226" t="str">
            <v>Arrendado</v>
          </cell>
          <cell r="BK226">
            <v>2154</v>
          </cell>
          <cell r="BL226" t="str">
            <v>ANGAR AZCAPOTZALCO S.A. DE C.V.</v>
          </cell>
          <cell r="BO226">
            <v>80384.789999999994</v>
          </cell>
          <cell r="BP226" t="str">
            <v>-</v>
          </cell>
          <cell r="BQ226" t="str">
            <v>-</v>
          </cell>
          <cell r="BR226" t="str">
            <v>-</v>
          </cell>
          <cell r="BS226" t="str">
            <v>-</v>
          </cell>
          <cell r="BT226" t="str">
            <v>-</v>
          </cell>
          <cell r="BU226" t="str">
            <v>-</v>
          </cell>
          <cell r="BV226" t="str">
            <v>-</v>
          </cell>
          <cell r="BW226" t="str">
            <v>-</v>
          </cell>
          <cell r="BX226" t="str">
            <v>-</v>
          </cell>
          <cell r="BY226" t="str">
            <v>-</v>
          </cell>
          <cell r="BZ226" t="str">
            <v>-</v>
          </cell>
          <cell r="CA226" t="str">
            <v>-</v>
          </cell>
          <cell r="CB226" t="str">
            <v>-</v>
          </cell>
          <cell r="CC226" t="str">
            <v>Viernes</v>
          </cell>
          <cell r="CD226" t="str">
            <v>769</v>
          </cell>
          <cell r="CE226" t="str">
            <v>9</v>
          </cell>
          <cell r="CF226" t="str">
            <v>Azul</v>
          </cell>
          <cell r="CG226" t="str">
            <v>5o Sábado</v>
          </cell>
          <cell r="CH226" t="str">
            <v>May y Jun</v>
          </cell>
          <cell r="CI226" t="str">
            <v>Nov y Dic</v>
          </cell>
          <cell r="CJ226" t="str">
            <v>-</v>
          </cell>
          <cell r="CK226">
            <v>92</v>
          </cell>
          <cell r="CL226" t="str">
            <v>101 - MAGNA</v>
          </cell>
          <cell r="CM226" t="str">
            <v>06005</v>
          </cell>
          <cell r="CP226" t="str">
            <v>-</v>
          </cell>
        </row>
        <row r="227">
          <cell r="A227" t="str">
            <v>06006</v>
          </cell>
          <cell r="B227" t="str">
            <v>440WGS</v>
          </cell>
          <cell r="C227" t="str">
            <v>Distrito Federal</v>
          </cell>
          <cell r="D227" t="str">
            <v>709TVB</v>
          </cell>
          <cell r="E227" t="str">
            <v>Chevy</v>
          </cell>
          <cell r="F227" t="str">
            <v>Automóvil</v>
          </cell>
          <cell r="G227" t="str">
            <v>Chevrolet</v>
          </cell>
          <cell r="H227" t="str">
            <v>Chevy C2 C/AA 5 Puertas</v>
          </cell>
          <cell r="I227" t="str">
            <v>3G1SF61XX6S114524</v>
          </cell>
          <cell r="J227" t="str">
            <v>6S114524</v>
          </cell>
          <cell r="K227" t="str">
            <v>Magna</v>
          </cell>
          <cell r="L227">
            <v>4</v>
          </cell>
          <cell r="M227">
            <v>46</v>
          </cell>
          <cell r="N227">
            <v>2006</v>
          </cell>
          <cell r="O227" t="str">
            <v>Ciudad de México</v>
          </cell>
          <cell r="P227" t="str">
            <v>Ciudad de México</v>
          </cell>
          <cell r="Q227" t="str">
            <v>Zona Metropolitana</v>
          </cell>
          <cell r="R227" t="str">
            <v>Baja</v>
          </cell>
          <cell r="S227" t="str">
            <v>Devolución Valmex</v>
          </cell>
          <cell r="T227" t="str">
            <v>GNP</v>
          </cell>
          <cell r="U227" t="str">
            <v>Grupo Nacional Provincial, S.A.B.</v>
          </cell>
          <cell r="V227" t="str">
            <v>Pool Administrativo</v>
          </cell>
          <cell r="W227" t="str">
            <v>Pool Administrativo</v>
          </cell>
          <cell r="X227" t="str">
            <v>Plaza GNP</v>
          </cell>
          <cell r="Y227" t="str">
            <v>Pool</v>
          </cell>
          <cell r="Z227" t="str">
            <v>N38132</v>
          </cell>
          <cell r="AA227" t="str">
            <v>-</v>
          </cell>
          <cell r="AB227" t="str">
            <v>-</v>
          </cell>
          <cell r="AC227" t="str">
            <v>-</v>
          </cell>
          <cell r="AD227" t="str">
            <v>-</v>
          </cell>
          <cell r="AE227" t="str">
            <v>-</v>
          </cell>
          <cell r="AF227" t="str">
            <v>-</v>
          </cell>
          <cell r="AG227" t="str">
            <v>-</v>
          </cell>
          <cell r="AH227" t="str">
            <v>-</v>
          </cell>
          <cell r="AI227" t="str">
            <v>C6705</v>
          </cell>
          <cell r="AJ227" t="str">
            <v>Ramirez Granados Arturo</v>
          </cell>
          <cell r="AK227" t="str">
            <v>-</v>
          </cell>
          <cell r="AL227" t="str">
            <v>-</v>
          </cell>
          <cell r="AM227" t="str">
            <v>-</v>
          </cell>
          <cell r="AN227">
            <v>0</v>
          </cell>
          <cell r="AO227" t="str">
            <v>-</v>
          </cell>
          <cell r="AQ227">
            <v>5545001393</v>
          </cell>
          <cell r="AR227" t="str">
            <v>-</v>
          </cell>
          <cell r="AS227" t="str">
            <v>-</v>
          </cell>
          <cell r="AT227" t="str">
            <v>-</v>
          </cell>
          <cell r="AU227" t="str">
            <v>-</v>
          </cell>
          <cell r="AV227" t="str">
            <v>-</v>
          </cell>
          <cell r="AW227" t="str">
            <v>-</v>
          </cell>
          <cell r="AX227" t="str">
            <v>-</v>
          </cell>
          <cell r="AY227" t="str">
            <v>No</v>
          </cell>
          <cell r="AZ227" t="str">
            <v>-</v>
          </cell>
          <cell r="BA227" t="str">
            <v>-</v>
          </cell>
          <cell r="BB227" t="str">
            <v>-</v>
          </cell>
          <cell r="BC227" t="str">
            <v>-</v>
          </cell>
          <cell r="BD227" t="str">
            <v>-</v>
          </cell>
          <cell r="BE227" t="str">
            <v>-</v>
          </cell>
          <cell r="BF227" t="str">
            <v>-</v>
          </cell>
          <cell r="BG227" t="str">
            <v>-</v>
          </cell>
          <cell r="BH227" t="str">
            <v>-</v>
          </cell>
          <cell r="BI227" t="str">
            <v>-</v>
          </cell>
          <cell r="BJ227" t="str">
            <v>Arrendado</v>
          </cell>
          <cell r="BK227">
            <v>2131</v>
          </cell>
          <cell r="BL227" t="str">
            <v>ANGAR AZCAPOTZALCO S.A. DE C.V.</v>
          </cell>
          <cell r="BO227">
            <v>80384.789999999994</v>
          </cell>
          <cell r="BP227" t="str">
            <v>-</v>
          </cell>
          <cell r="BQ227" t="str">
            <v>-</v>
          </cell>
          <cell r="BR227" t="str">
            <v>-</v>
          </cell>
          <cell r="BS227" t="str">
            <v>-</v>
          </cell>
          <cell r="BT227" t="str">
            <v>-</v>
          </cell>
          <cell r="BU227" t="str">
            <v>-</v>
          </cell>
          <cell r="BV227" t="str">
            <v>-</v>
          </cell>
          <cell r="BW227" t="str">
            <v>-</v>
          </cell>
          <cell r="BX227" t="str">
            <v>-</v>
          </cell>
          <cell r="BY227" t="str">
            <v>-</v>
          </cell>
          <cell r="BZ227" t="str">
            <v>-</v>
          </cell>
          <cell r="CA227" t="str">
            <v>-</v>
          </cell>
          <cell r="CB227" t="str">
            <v>-</v>
          </cell>
          <cell r="CC227" t="str">
            <v>Viernes</v>
          </cell>
          <cell r="CD227" t="str">
            <v>440</v>
          </cell>
          <cell r="CE227" t="str">
            <v>0</v>
          </cell>
          <cell r="CF227" t="str">
            <v>Azul</v>
          </cell>
          <cell r="CG227" t="str">
            <v>5o Sábado</v>
          </cell>
          <cell r="CH227" t="str">
            <v>May y Jun</v>
          </cell>
          <cell r="CI227" t="str">
            <v>Nov y Dic</v>
          </cell>
          <cell r="CJ227" t="str">
            <v>-</v>
          </cell>
          <cell r="CK227">
            <v>92</v>
          </cell>
          <cell r="CL227" t="str">
            <v>101 - MAGNA</v>
          </cell>
          <cell r="CM227" t="str">
            <v>06006</v>
          </cell>
          <cell r="CP227" t="str">
            <v>-</v>
          </cell>
        </row>
        <row r="228">
          <cell r="A228" t="str">
            <v>06007</v>
          </cell>
          <cell r="B228" t="str">
            <v>230TVB</v>
          </cell>
          <cell r="C228" t="str">
            <v>Distrito Federal</v>
          </cell>
          <cell r="D228" t="str">
            <v>No aplica</v>
          </cell>
          <cell r="E228" t="str">
            <v>Chevy</v>
          </cell>
          <cell r="F228" t="str">
            <v>Automóvil</v>
          </cell>
          <cell r="G228" t="str">
            <v>Chevrolet</v>
          </cell>
          <cell r="H228" t="str">
            <v>Chevy C2 C/AA 5 Puertas</v>
          </cell>
          <cell r="I228" t="str">
            <v>3G1SF61X46S114521</v>
          </cell>
          <cell r="J228" t="str">
            <v>6S114521</v>
          </cell>
          <cell r="K228" t="str">
            <v>Magna</v>
          </cell>
          <cell r="L228">
            <v>4</v>
          </cell>
          <cell r="M228">
            <v>46</v>
          </cell>
          <cell r="N228">
            <v>2006</v>
          </cell>
          <cell r="O228" t="str">
            <v>Ciudad de México</v>
          </cell>
          <cell r="P228" t="str">
            <v>Ciudad de México</v>
          </cell>
          <cell r="Q228" t="str">
            <v>Zona Metropolitana</v>
          </cell>
          <cell r="R228" t="str">
            <v>Baja</v>
          </cell>
          <cell r="S228" t="str">
            <v>Devolución Valmex</v>
          </cell>
          <cell r="T228" t="str">
            <v>GNP</v>
          </cell>
          <cell r="U228" t="str">
            <v>Grupo Nacional Provincial, S.A.B.</v>
          </cell>
          <cell r="V228" t="str">
            <v>Asesor de Servicio</v>
          </cell>
          <cell r="W228" t="str">
            <v>541</v>
          </cell>
          <cell r="X228" t="str">
            <v>-</v>
          </cell>
          <cell r="Y228" t="str">
            <v>Asignado</v>
          </cell>
          <cell r="Z228" t="str">
            <v>N91199</v>
          </cell>
          <cell r="AA228" t="str">
            <v>Avila Pineda Edgar</v>
          </cell>
          <cell r="AB228" t="str">
            <v>Grupo Nacional Provincial, S.A.B.</v>
          </cell>
          <cell r="AC228" t="str">
            <v>AIPE690429F77</v>
          </cell>
          <cell r="AD228" t="str">
            <v>Operativo</v>
          </cell>
          <cell r="AE228" t="str">
            <v>Asesor de Servicio Automovil</v>
          </cell>
          <cell r="AF228" t="str">
            <v>Unidad Operativa</v>
          </cell>
          <cell r="AG228" t="str">
            <v>Dirección Servicio y Operaciones</v>
          </cell>
          <cell r="AH228" t="str">
            <v>Subdir. Siniestros CDMX y Sureste</v>
          </cell>
          <cell r="AI228" t="str">
            <v>C9215</v>
          </cell>
          <cell r="AJ228" t="str">
            <v>Moreno Alvárez Elvia Citlalli</v>
          </cell>
          <cell r="AK228" t="str">
            <v>Tlalnepantla</v>
          </cell>
          <cell r="AL228" t="str">
            <v>Tlalnepantla</v>
          </cell>
          <cell r="AM228">
            <v>0</v>
          </cell>
          <cell r="AN228" t="str">
            <v>edgar.avila@gnp.com.mx</v>
          </cell>
          <cell r="AO228" t="str">
            <v>edgar.avila@gnp.com.mx</v>
          </cell>
          <cell r="AQ228">
            <v>5528984138</v>
          </cell>
          <cell r="AR228" t="str">
            <v>-</v>
          </cell>
          <cell r="AS228" t="str">
            <v>-</v>
          </cell>
          <cell r="AT228" t="str">
            <v>-</v>
          </cell>
          <cell r="AU228" t="str">
            <v>-</v>
          </cell>
          <cell r="AV228" t="str">
            <v>-</v>
          </cell>
          <cell r="AW228" t="str">
            <v>-</v>
          </cell>
          <cell r="AX228" t="str">
            <v>-</v>
          </cell>
          <cell r="AY228" t="str">
            <v>Si</v>
          </cell>
          <cell r="AZ228">
            <v>1229.17</v>
          </cell>
          <cell r="BA228">
            <v>43708</v>
          </cell>
          <cell r="BB228">
            <v>7375.02</v>
          </cell>
          <cell r="BC228" t="str">
            <v>-</v>
          </cell>
          <cell r="BD228">
            <v>118000</v>
          </cell>
          <cell r="BE228">
            <v>43631</v>
          </cell>
          <cell r="BF228">
            <v>45076</v>
          </cell>
          <cell r="BG228">
            <v>3</v>
          </cell>
          <cell r="BH228" t="str">
            <v>-</v>
          </cell>
          <cell r="BI228" t="str">
            <v>-</v>
          </cell>
          <cell r="BJ228" t="str">
            <v>Arrendado</v>
          </cell>
          <cell r="BK228">
            <v>2144</v>
          </cell>
          <cell r="BL228" t="str">
            <v>ANGAR AZCAPOTZALCO S.A. DE C.V.</v>
          </cell>
          <cell r="BO228">
            <v>80384.789999999994</v>
          </cell>
          <cell r="BP228" t="str">
            <v>-</v>
          </cell>
          <cell r="BQ228" t="str">
            <v>-</v>
          </cell>
          <cell r="BR228" t="str">
            <v>-</v>
          </cell>
          <cell r="BS228" t="str">
            <v>-</v>
          </cell>
          <cell r="BT228" t="str">
            <v>-</v>
          </cell>
          <cell r="BU228" t="str">
            <v>-</v>
          </cell>
          <cell r="BV228" t="str">
            <v>-</v>
          </cell>
          <cell r="BW228" t="str">
            <v>-</v>
          </cell>
          <cell r="BX228" t="str">
            <v>-</v>
          </cell>
          <cell r="BY228" t="str">
            <v>-</v>
          </cell>
          <cell r="BZ228" t="str">
            <v>-</v>
          </cell>
          <cell r="CA228" t="str">
            <v>-</v>
          </cell>
          <cell r="CB228" t="str">
            <v>-</v>
          </cell>
          <cell r="CC228" t="str">
            <v>Viernes</v>
          </cell>
          <cell r="CD228" t="str">
            <v>230</v>
          </cell>
          <cell r="CE228" t="str">
            <v>0</v>
          </cell>
          <cell r="CF228" t="str">
            <v>Azul</v>
          </cell>
          <cell r="CG228" t="str">
            <v>5o Sábado</v>
          </cell>
          <cell r="CH228" t="str">
            <v>May y Jun</v>
          </cell>
          <cell r="CI228" t="str">
            <v>Nov y Dic</v>
          </cell>
          <cell r="CJ228" t="str">
            <v>-</v>
          </cell>
          <cell r="CK228">
            <v>92</v>
          </cell>
          <cell r="CL228" t="str">
            <v>101 - MAGNA</v>
          </cell>
          <cell r="CM228" t="str">
            <v>06007</v>
          </cell>
          <cell r="CP228" t="str">
            <v>-</v>
          </cell>
        </row>
        <row r="229">
          <cell r="A229" t="str">
            <v>06008</v>
          </cell>
          <cell r="B229" t="str">
            <v>814TVB</v>
          </cell>
          <cell r="C229" t="str">
            <v>Distrito Federal</v>
          </cell>
          <cell r="D229" t="str">
            <v>No aplica</v>
          </cell>
          <cell r="E229" t="str">
            <v>Chevy</v>
          </cell>
          <cell r="F229" t="str">
            <v>Automóvil</v>
          </cell>
          <cell r="G229" t="str">
            <v>Chevrolet</v>
          </cell>
          <cell r="H229" t="str">
            <v>Chevy C2 C/AA 5 Puertas</v>
          </cell>
          <cell r="I229" t="str">
            <v>3G1SF61X76S114237</v>
          </cell>
          <cell r="J229" t="str">
            <v>6S114237</v>
          </cell>
          <cell r="K229" t="str">
            <v>Magna</v>
          </cell>
          <cell r="L229">
            <v>4</v>
          </cell>
          <cell r="M229">
            <v>46</v>
          </cell>
          <cell r="N229">
            <v>2006</v>
          </cell>
          <cell r="O229" t="str">
            <v>Ciudad de México</v>
          </cell>
          <cell r="P229" t="str">
            <v>Ciudad de México</v>
          </cell>
          <cell r="Q229" t="str">
            <v>Zona Metropolitana</v>
          </cell>
          <cell r="R229" t="str">
            <v>Baja</v>
          </cell>
          <cell r="S229" t="str">
            <v>Devolución Valmex</v>
          </cell>
          <cell r="T229" t="str">
            <v>GNP</v>
          </cell>
          <cell r="U229" t="str">
            <v>Grupo Nacional Provincial, S.A.B.</v>
          </cell>
          <cell r="V229" t="str">
            <v>Asesor de Servicio</v>
          </cell>
          <cell r="W229" t="str">
            <v>410</v>
          </cell>
          <cell r="X229" t="str">
            <v>-</v>
          </cell>
          <cell r="Y229" t="str">
            <v>Asignado</v>
          </cell>
          <cell r="Z229" t="str">
            <v>N41480</v>
          </cell>
          <cell r="AA229" t="str">
            <v>-</v>
          </cell>
          <cell r="AB229" t="str">
            <v>-</v>
          </cell>
          <cell r="AC229" t="str">
            <v>-</v>
          </cell>
          <cell r="AD229" t="str">
            <v>-</v>
          </cell>
          <cell r="AE229" t="str">
            <v>-</v>
          </cell>
          <cell r="AF229" t="str">
            <v>-</v>
          </cell>
          <cell r="AG229" t="str">
            <v>-</v>
          </cell>
          <cell r="AH229" t="str">
            <v>-</v>
          </cell>
          <cell r="AI229" t="str">
            <v>C6705</v>
          </cell>
          <cell r="AJ229" t="str">
            <v>Ramirez Granados Arturo</v>
          </cell>
          <cell r="AK229" t="str">
            <v>-</v>
          </cell>
          <cell r="AL229" t="str">
            <v>-</v>
          </cell>
          <cell r="AM229" t="str">
            <v>-</v>
          </cell>
          <cell r="AN229">
            <v>0</v>
          </cell>
          <cell r="AO229" t="str">
            <v>-</v>
          </cell>
          <cell r="AQ229" t="str">
            <v>-</v>
          </cell>
          <cell r="AR229" t="str">
            <v>-</v>
          </cell>
          <cell r="AS229" t="str">
            <v>-</v>
          </cell>
          <cell r="AT229" t="str">
            <v>-</v>
          </cell>
          <cell r="AU229" t="str">
            <v>-</v>
          </cell>
          <cell r="AV229" t="str">
            <v>-</v>
          </cell>
          <cell r="AW229" t="str">
            <v>-</v>
          </cell>
          <cell r="AX229" t="str">
            <v>-</v>
          </cell>
          <cell r="AY229" t="str">
            <v>No</v>
          </cell>
          <cell r="AZ229" t="str">
            <v>-</v>
          </cell>
          <cell r="BA229" t="str">
            <v>-</v>
          </cell>
          <cell r="BB229" t="str">
            <v>-</v>
          </cell>
          <cell r="BC229" t="str">
            <v>-</v>
          </cell>
          <cell r="BD229" t="str">
            <v>-</v>
          </cell>
          <cell r="BE229" t="str">
            <v>-</v>
          </cell>
          <cell r="BF229" t="str">
            <v>-</v>
          </cell>
          <cell r="BG229">
            <v>3</v>
          </cell>
          <cell r="BH229" t="str">
            <v>-</v>
          </cell>
          <cell r="BI229" t="str">
            <v>-</v>
          </cell>
          <cell r="BJ229" t="str">
            <v>Arrendado</v>
          </cell>
          <cell r="BK229">
            <v>2140</v>
          </cell>
          <cell r="BL229" t="str">
            <v>ANGAR AZCAPOTZALCO S.A. DE C.V.</v>
          </cell>
          <cell r="BO229">
            <v>80384.789999999994</v>
          </cell>
          <cell r="BP229" t="str">
            <v>-</v>
          </cell>
          <cell r="BQ229" t="str">
            <v>-</v>
          </cell>
          <cell r="BR229" t="str">
            <v>-</v>
          </cell>
          <cell r="BS229" t="str">
            <v>-</v>
          </cell>
          <cell r="BT229" t="str">
            <v>-</v>
          </cell>
          <cell r="BU229" t="str">
            <v>-</v>
          </cell>
          <cell r="BV229" t="str">
            <v>-</v>
          </cell>
          <cell r="BW229" t="str">
            <v>-</v>
          </cell>
          <cell r="BX229" t="str">
            <v>-</v>
          </cell>
          <cell r="BY229" t="str">
            <v>-</v>
          </cell>
          <cell r="BZ229" t="str">
            <v>-</v>
          </cell>
          <cell r="CA229" t="str">
            <v>-</v>
          </cell>
          <cell r="CB229" t="str">
            <v>-</v>
          </cell>
          <cell r="CC229" t="str">
            <v>Miércoles</v>
          </cell>
          <cell r="CD229" t="str">
            <v>814</v>
          </cell>
          <cell r="CE229" t="str">
            <v>4</v>
          </cell>
          <cell r="CF229" t="str">
            <v>Rojo</v>
          </cell>
          <cell r="CG229" t="str">
            <v>3er Sábado</v>
          </cell>
          <cell r="CH229" t="str">
            <v>Mzo y Abr</v>
          </cell>
          <cell r="CI229" t="str">
            <v>Sep y Oct</v>
          </cell>
          <cell r="CJ229" t="str">
            <v>-</v>
          </cell>
          <cell r="CK229">
            <v>92</v>
          </cell>
          <cell r="CL229" t="str">
            <v>101 - MAGNA</v>
          </cell>
          <cell r="CM229" t="str">
            <v>06008</v>
          </cell>
          <cell r="CP229" t="str">
            <v>-</v>
          </cell>
        </row>
        <row r="230">
          <cell r="A230" t="str">
            <v>06009</v>
          </cell>
          <cell r="B230" t="str">
            <v>567XVK</v>
          </cell>
          <cell r="C230" t="str">
            <v>Distrito Federal</v>
          </cell>
          <cell r="D230" t="str">
            <v>101TVB</v>
          </cell>
          <cell r="E230" t="str">
            <v>Chevy</v>
          </cell>
          <cell r="F230" t="str">
            <v>Automóvil</v>
          </cell>
          <cell r="G230" t="str">
            <v>Chevrolet</v>
          </cell>
          <cell r="H230" t="str">
            <v>Chevy C2 C/AA 5 Puertas</v>
          </cell>
          <cell r="I230" t="str">
            <v>3G1SF61XX6S114510</v>
          </cell>
          <cell r="J230" t="str">
            <v>6S114510</v>
          </cell>
          <cell r="K230" t="str">
            <v>Magna</v>
          </cell>
          <cell r="L230">
            <v>4</v>
          </cell>
          <cell r="M230">
            <v>46</v>
          </cell>
          <cell r="N230">
            <v>2006</v>
          </cell>
          <cell r="O230" t="str">
            <v>Ciudad de México</v>
          </cell>
          <cell r="P230" t="str">
            <v>Ciudad de México</v>
          </cell>
          <cell r="Q230" t="str">
            <v>Zona Metropolitana</v>
          </cell>
          <cell r="R230" t="str">
            <v>Baja</v>
          </cell>
          <cell r="S230" t="str">
            <v>Devolución Valmex</v>
          </cell>
          <cell r="T230" t="str">
            <v>GNP</v>
          </cell>
          <cell r="U230" t="str">
            <v>Grupo Nacional Provincial, S.A.B.</v>
          </cell>
          <cell r="V230" t="str">
            <v>Pool Administrativo</v>
          </cell>
          <cell r="W230" t="str">
            <v>Pool Administrativo</v>
          </cell>
          <cell r="X230" t="str">
            <v>Plaza GNP</v>
          </cell>
          <cell r="Y230" t="str">
            <v>Pool</v>
          </cell>
          <cell r="Z230" t="str">
            <v>N38132</v>
          </cell>
          <cell r="AA230" t="str">
            <v>-</v>
          </cell>
          <cell r="AB230" t="str">
            <v>-</v>
          </cell>
          <cell r="AC230" t="str">
            <v>-</v>
          </cell>
          <cell r="AD230" t="str">
            <v>-</v>
          </cell>
          <cell r="AE230" t="str">
            <v>-</v>
          </cell>
          <cell r="AF230" t="str">
            <v>-</v>
          </cell>
          <cell r="AG230" t="str">
            <v>-</v>
          </cell>
          <cell r="AH230" t="str">
            <v>-</v>
          </cell>
          <cell r="AI230" t="str">
            <v>C6705</v>
          </cell>
          <cell r="AJ230" t="str">
            <v>Ramirez Granados Arturo</v>
          </cell>
          <cell r="AK230" t="str">
            <v>-</v>
          </cell>
          <cell r="AL230" t="str">
            <v>-</v>
          </cell>
          <cell r="AM230" t="str">
            <v>-</v>
          </cell>
          <cell r="AN230">
            <v>0</v>
          </cell>
          <cell r="AO230" t="str">
            <v>-</v>
          </cell>
          <cell r="AQ230">
            <v>5545001393</v>
          </cell>
          <cell r="AR230" t="str">
            <v>-</v>
          </cell>
          <cell r="AS230" t="str">
            <v>-</v>
          </cell>
          <cell r="AT230" t="str">
            <v>-</v>
          </cell>
          <cell r="AU230" t="str">
            <v>-</v>
          </cell>
          <cell r="AV230" t="str">
            <v>-</v>
          </cell>
          <cell r="AW230" t="str">
            <v>-</v>
          </cell>
          <cell r="AX230" t="str">
            <v>-</v>
          </cell>
          <cell r="AY230" t="str">
            <v>No</v>
          </cell>
          <cell r="AZ230" t="str">
            <v>-</v>
          </cell>
          <cell r="BA230" t="str">
            <v>-</v>
          </cell>
          <cell r="BB230" t="str">
            <v>-</v>
          </cell>
          <cell r="BC230" t="str">
            <v>-</v>
          </cell>
          <cell r="BD230" t="str">
            <v>-</v>
          </cell>
          <cell r="BE230" t="str">
            <v>-</v>
          </cell>
          <cell r="BF230" t="str">
            <v>-</v>
          </cell>
          <cell r="BG230" t="str">
            <v>-</v>
          </cell>
          <cell r="BH230" t="str">
            <v>-</v>
          </cell>
          <cell r="BI230" t="str">
            <v>-</v>
          </cell>
          <cell r="BJ230" t="str">
            <v>Arrendado</v>
          </cell>
          <cell r="BK230">
            <v>2130</v>
          </cell>
          <cell r="BL230" t="str">
            <v>ANGAR AZCAPOTZALCO S.A. DE C.V.</v>
          </cell>
          <cell r="BO230">
            <v>80384.789999999994</v>
          </cell>
          <cell r="BP230" t="str">
            <v>-</v>
          </cell>
          <cell r="BQ230" t="str">
            <v>-</v>
          </cell>
          <cell r="BR230" t="str">
            <v>-</v>
          </cell>
          <cell r="BS230" t="str">
            <v>-</v>
          </cell>
          <cell r="BT230" t="str">
            <v>-</v>
          </cell>
          <cell r="BU230" t="str">
            <v>-</v>
          </cell>
          <cell r="BV230" t="str">
            <v>-</v>
          </cell>
          <cell r="BW230" t="str">
            <v>-</v>
          </cell>
          <cell r="BX230" t="str">
            <v>-</v>
          </cell>
          <cell r="BY230" t="str">
            <v>-</v>
          </cell>
          <cell r="BZ230" t="str">
            <v>-</v>
          </cell>
          <cell r="CA230" t="str">
            <v>-</v>
          </cell>
          <cell r="CB230" t="str">
            <v>-</v>
          </cell>
          <cell r="CC230" t="str">
            <v>Martes</v>
          </cell>
          <cell r="CD230" t="str">
            <v>567</v>
          </cell>
          <cell r="CE230" t="str">
            <v>7</v>
          </cell>
          <cell r="CF230" t="str">
            <v>Rosa</v>
          </cell>
          <cell r="CG230" t="str">
            <v>2o Sábado</v>
          </cell>
          <cell r="CH230" t="str">
            <v>Feb y Mzo</v>
          </cell>
          <cell r="CI230" t="str">
            <v>Ago y Sep</v>
          </cell>
          <cell r="CJ230" t="str">
            <v>-</v>
          </cell>
          <cell r="CK230">
            <v>92</v>
          </cell>
          <cell r="CL230" t="str">
            <v>101 - MAGNA</v>
          </cell>
          <cell r="CM230" t="str">
            <v>06009</v>
          </cell>
          <cell r="CP230" t="str">
            <v>-</v>
          </cell>
        </row>
        <row r="231">
          <cell r="A231" t="str">
            <v>06011</v>
          </cell>
          <cell r="B231" t="str">
            <v>512TVB</v>
          </cell>
          <cell r="C231" t="str">
            <v>Distrito Federal</v>
          </cell>
          <cell r="D231" t="str">
            <v>No aplica</v>
          </cell>
          <cell r="E231" t="str">
            <v>Chevy</v>
          </cell>
          <cell r="F231" t="str">
            <v>Automóvil</v>
          </cell>
          <cell r="G231" t="str">
            <v>Chevrolet</v>
          </cell>
          <cell r="H231" t="str">
            <v>Chevy C2 C/AA 5 Puertas</v>
          </cell>
          <cell r="I231" t="str">
            <v>3G1SF61X46S115071</v>
          </cell>
          <cell r="J231" t="str">
            <v>6S115071</v>
          </cell>
          <cell r="K231" t="str">
            <v>Magna</v>
          </cell>
          <cell r="L231">
            <v>4</v>
          </cell>
          <cell r="M231">
            <v>46</v>
          </cell>
          <cell r="N231">
            <v>2006</v>
          </cell>
          <cell r="O231" t="str">
            <v>Ciudad de México</v>
          </cell>
          <cell r="P231" t="str">
            <v>Ciudad de México</v>
          </cell>
          <cell r="Q231" t="str">
            <v>Zona Metropolitana</v>
          </cell>
          <cell r="R231" t="str">
            <v>Baja</v>
          </cell>
          <cell r="S231" t="str">
            <v>Devolución Valmex</v>
          </cell>
          <cell r="T231" t="str">
            <v>GNP</v>
          </cell>
          <cell r="U231" t="str">
            <v>Grupo Nacional Provincial, S.A.B.</v>
          </cell>
          <cell r="V231" t="str">
            <v>Asesor de Servicio</v>
          </cell>
          <cell r="W231" t="str">
            <v>303</v>
          </cell>
          <cell r="X231" t="str">
            <v>-</v>
          </cell>
          <cell r="Y231" t="str">
            <v>Asignado</v>
          </cell>
          <cell r="Z231" t="str">
            <v>N90518</v>
          </cell>
          <cell r="AA231" t="str">
            <v>-</v>
          </cell>
          <cell r="AB231" t="str">
            <v>-</v>
          </cell>
          <cell r="AC231" t="str">
            <v>-</v>
          </cell>
          <cell r="AD231" t="str">
            <v>-</v>
          </cell>
          <cell r="AE231" t="str">
            <v>-</v>
          </cell>
          <cell r="AF231" t="str">
            <v>-</v>
          </cell>
          <cell r="AG231" t="str">
            <v>-</v>
          </cell>
          <cell r="AH231" t="str">
            <v>-</v>
          </cell>
          <cell r="AI231" t="str">
            <v>C6705</v>
          </cell>
          <cell r="AJ231" t="str">
            <v>Ramirez Granados Arturo</v>
          </cell>
          <cell r="AK231" t="str">
            <v>-</v>
          </cell>
          <cell r="AL231" t="str">
            <v>-</v>
          </cell>
          <cell r="AM231" t="str">
            <v>-</v>
          </cell>
          <cell r="AN231">
            <v>0</v>
          </cell>
          <cell r="AO231" t="str">
            <v>-</v>
          </cell>
          <cell r="AQ231">
            <v>5535229073</v>
          </cell>
          <cell r="AR231" t="str">
            <v>-</v>
          </cell>
          <cell r="AS231" t="str">
            <v>-</v>
          </cell>
          <cell r="AT231" t="str">
            <v>-</v>
          </cell>
          <cell r="AU231" t="str">
            <v>-</v>
          </cell>
          <cell r="AV231" t="str">
            <v>-</v>
          </cell>
          <cell r="AW231" t="str">
            <v>-</v>
          </cell>
          <cell r="AX231" t="str">
            <v>-</v>
          </cell>
          <cell r="AY231" t="str">
            <v>No</v>
          </cell>
          <cell r="AZ231" t="str">
            <v>-</v>
          </cell>
          <cell r="BA231" t="str">
            <v>-</v>
          </cell>
          <cell r="BB231" t="str">
            <v>-</v>
          </cell>
          <cell r="BC231" t="str">
            <v>-</v>
          </cell>
          <cell r="BD231" t="str">
            <v>-</v>
          </cell>
          <cell r="BE231" t="str">
            <v>-</v>
          </cell>
          <cell r="BF231" t="str">
            <v>-</v>
          </cell>
          <cell r="BG231" t="str">
            <v>-</v>
          </cell>
          <cell r="BH231" t="str">
            <v>-</v>
          </cell>
          <cell r="BI231" t="str">
            <v>-</v>
          </cell>
          <cell r="BJ231" t="str">
            <v>Arrendado</v>
          </cell>
          <cell r="BK231">
            <v>2302</v>
          </cell>
          <cell r="BL231" t="str">
            <v>ANGAR AZCAPOTZALCO S.A. DE C.V.</v>
          </cell>
          <cell r="BO231">
            <v>80384.789999999994</v>
          </cell>
          <cell r="BP231" t="str">
            <v>-</v>
          </cell>
          <cell r="BQ231" t="str">
            <v>-</v>
          </cell>
          <cell r="BR231" t="str">
            <v>-</v>
          </cell>
          <cell r="BS231" t="str">
            <v>-</v>
          </cell>
          <cell r="BT231" t="str">
            <v>-</v>
          </cell>
          <cell r="BU231" t="str">
            <v>-</v>
          </cell>
          <cell r="BV231" t="str">
            <v>-</v>
          </cell>
          <cell r="BW231" t="str">
            <v>-</v>
          </cell>
          <cell r="BX231" t="str">
            <v>-</v>
          </cell>
          <cell r="BY231" t="str">
            <v>-</v>
          </cell>
          <cell r="BZ231" t="str">
            <v>-</v>
          </cell>
          <cell r="CA231" t="str">
            <v>-</v>
          </cell>
          <cell r="CB231" t="str">
            <v>-</v>
          </cell>
          <cell r="CC231" t="str">
            <v>Jueves</v>
          </cell>
          <cell r="CD231" t="str">
            <v>512</v>
          </cell>
          <cell r="CE231" t="str">
            <v>2</v>
          </cell>
          <cell r="CF231" t="str">
            <v>Verde</v>
          </cell>
          <cell r="CG231" t="str">
            <v>4o Sábado</v>
          </cell>
          <cell r="CH231" t="str">
            <v>Abr y May</v>
          </cell>
          <cell r="CI231" t="str">
            <v>Oct y Nov</v>
          </cell>
          <cell r="CJ231" t="str">
            <v>-</v>
          </cell>
          <cell r="CK231">
            <v>92</v>
          </cell>
          <cell r="CL231" t="str">
            <v>101 - MAGNA</v>
          </cell>
          <cell r="CM231" t="str">
            <v>06011</v>
          </cell>
          <cell r="CP231" t="str">
            <v>-</v>
          </cell>
        </row>
        <row r="232">
          <cell r="A232" t="str">
            <v>06012</v>
          </cell>
          <cell r="B232" t="str">
            <v>852TVB</v>
          </cell>
          <cell r="C232" t="str">
            <v>Distrito Federal</v>
          </cell>
          <cell r="D232" t="str">
            <v>No aplica</v>
          </cell>
          <cell r="E232" t="str">
            <v>Chevy</v>
          </cell>
          <cell r="F232" t="str">
            <v>Automóvil</v>
          </cell>
          <cell r="G232" t="str">
            <v>Chevrolet</v>
          </cell>
          <cell r="H232" t="str">
            <v>Chevy C2 C/AA 5 Puertas</v>
          </cell>
          <cell r="I232" t="str">
            <v>3G1SF61X76S114514</v>
          </cell>
          <cell r="J232" t="str">
            <v>6S114514</v>
          </cell>
          <cell r="K232" t="str">
            <v>Magna</v>
          </cell>
          <cell r="L232">
            <v>4</v>
          </cell>
          <cell r="M232">
            <v>46</v>
          </cell>
          <cell r="N232">
            <v>2006</v>
          </cell>
          <cell r="O232" t="str">
            <v>Ciudad de México</v>
          </cell>
          <cell r="P232" t="str">
            <v>Ciudad de México</v>
          </cell>
          <cell r="Q232" t="str">
            <v>Zona Metropolitana</v>
          </cell>
          <cell r="R232" t="str">
            <v>Baja</v>
          </cell>
          <cell r="S232" t="str">
            <v>Devolución Valmex</v>
          </cell>
          <cell r="T232" t="str">
            <v>GNP</v>
          </cell>
          <cell r="U232" t="str">
            <v>Grupo Nacional Provincial, S.A.B.</v>
          </cell>
          <cell r="V232" t="str">
            <v>Asesor de Servicio</v>
          </cell>
          <cell r="W232" t="str">
            <v>321</v>
          </cell>
          <cell r="X232" t="str">
            <v>-</v>
          </cell>
          <cell r="Y232" t="str">
            <v>Asignado</v>
          </cell>
          <cell r="Z232" t="str">
            <v>N53881</v>
          </cell>
          <cell r="AA232" t="str">
            <v>-</v>
          </cell>
          <cell r="AB232" t="str">
            <v>-</v>
          </cell>
          <cell r="AC232" t="str">
            <v>-</v>
          </cell>
          <cell r="AD232" t="str">
            <v>-</v>
          </cell>
          <cell r="AE232" t="str">
            <v>-</v>
          </cell>
          <cell r="AF232" t="str">
            <v>-</v>
          </cell>
          <cell r="AG232" t="str">
            <v>-</v>
          </cell>
          <cell r="AH232" t="str">
            <v>-</v>
          </cell>
          <cell r="AI232" t="str">
            <v>C6705</v>
          </cell>
          <cell r="AJ232" t="str">
            <v>Ramirez Granados Arturo</v>
          </cell>
          <cell r="AK232" t="str">
            <v>-</v>
          </cell>
          <cell r="AL232" t="str">
            <v>-</v>
          </cell>
          <cell r="AM232" t="str">
            <v>-</v>
          </cell>
          <cell r="AN232">
            <v>0</v>
          </cell>
          <cell r="AO232" t="str">
            <v>-</v>
          </cell>
          <cell r="AQ232">
            <v>5535228461</v>
          </cell>
          <cell r="AR232" t="str">
            <v>-</v>
          </cell>
          <cell r="AS232" t="str">
            <v>-</v>
          </cell>
          <cell r="AT232" t="str">
            <v>-</v>
          </cell>
          <cell r="AU232" t="str">
            <v>-</v>
          </cell>
          <cell r="AV232" t="str">
            <v>-</v>
          </cell>
          <cell r="AW232" t="str">
            <v>-</v>
          </cell>
          <cell r="AX232" t="str">
            <v>-</v>
          </cell>
          <cell r="AY232" t="str">
            <v>No</v>
          </cell>
          <cell r="AZ232" t="str">
            <v>-</v>
          </cell>
          <cell r="BA232" t="str">
            <v>-</v>
          </cell>
          <cell r="BB232" t="str">
            <v>-</v>
          </cell>
          <cell r="BC232" t="str">
            <v>-</v>
          </cell>
          <cell r="BD232" t="str">
            <v>-</v>
          </cell>
          <cell r="BE232" t="str">
            <v>-</v>
          </cell>
          <cell r="BF232" t="str">
            <v>-</v>
          </cell>
          <cell r="BG232" t="str">
            <v>-</v>
          </cell>
          <cell r="BH232" t="str">
            <v>-</v>
          </cell>
          <cell r="BI232" t="str">
            <v>-</v>
          </cell>
          <cell r="BJ232" t="str">
            <v>Arrendado</v>
          </cell>
          <cell r="BK232">
            <v>2139</v>
          </cell>
          <cell r="BL232" t="str">
            <v>ANGAR AZCAPOTZALCO S.A. DE C.V.</v>
          </cell>
          <cell r="BO232">
            <v>80384.789999999994</v>
          </cell>
          <cell r="BP232" t="str">
            <v>-</v>
          </cell>
          <cell r="BQ232" t="str">
            <v>-</v>
          </cell>
          <cell r="BR232" t="str">
            <v>-</v>
          </cell>
          <cell r="BS232" t="str">
            <v>-</v>
          </cell>
          <cell r="BT232" t="str">
            <v>-</v>
          </cell>
          <cell r="BU232" t="str">
            <v>-</v>
          </cell>
          <cell r="BV232" t="str">
            <v>-</v>
          </cell>
          <cell r="BW232" t="str">
            <v>-</v>
          </cell>
          <cell r="BX232" t="str">
            <v>-</v>
          </cell>
          <cell r="BY232" t="str">
            <v>-</v>
          </cell>
          <cell r="BZ232" t="str">
            <v>-</v>
          </cell>
          <cell r="CA232" t="str">
            <v>-</v>
          </cell>
          <cell r="CB232" t="str">
            <v>-</v>
          </cell>
          <cell r="CC232" t="str">
            <v>Jueves</v>
          </cell>
          <cell r="CD232" t="str">
            <v>852</v>
          </cell>
          <cell r="CE232" t="str">
            <v>2</v>
          </cell>
          <cell r="CF232" t="str">
            <v>Verde</v>
          </cell>
          <cell r="CG232" t="str">
            <v>4o Sábado</v>
          </cell>
          <cell r="CH232" t="str">
            <v>Abr y May</v>
          </cell>
          <cell r="CI232" t="str">
            <v>Oct y Nov</v>
          </cell>
          <cell r="CJ232" t="str">
            <v>-</v>
          </cell>
          <cell r="CK232">
            <v>92</v>
          </cell>
          <cell r="CL232" t="str">
            <v>101 - MAGNA</v>
          </cell>
          <cell r="CM232" t="str">
            <v>06012</v>
          </cell>
          <cell r="CP232" t="str">
            <v>-</v>
          </cell>
        </row>
        <row r="233">
          <cell r="A233" t="str">
            <v>06013</v>
          </cell>
          <cell r="B233" t="str">
            <v>410TVB</v>
          </cell>
          <cell r="C233" t="str">
            <v>Distrito Federal</v>
          </cell>
          <cell r="D233" t="str">
            <v>No aplica</v>
          </cell>
          <cell r="E233" t="str">
            <v>Chevy</v>
          </cell>
          <cell r="F233" t="str">
            <v>Automóvil</v>
          </cell>
          <cell r="G233" t="str">
            <v>Chevrolet</v>
          </cell>
          <cell r="H233" t="str">
            <v>Chevy C2 C/AA 5 Puertas</v>
          </cell>
          <cell r="I233" t="str">
            <v>3G1SF61X36S114509</v>
          </cell>
          <cell r="J233" t="str">
            <v>6S114509</v>
          </cell>
          <cell r="K233" t="str">
            <v>Magna</v>
          </cell>
          <cell r="L233">
            <v>4</v>
          </cell>
          <cell r="M233">
            <v>46</v>
          </cell>
          <cell r="N233">
            <v>2006</v>
          </cell>
          <cell r="O233" t="str">
            <v>Ciudad de México</v>
          </cell>
          <cell r="P233" t="str">
            <v>Ciudad de México</v>
          </cell>
          <cell r="Q233" t="str">
            <v>Zona Metropolitana</v>
          </cell>
          <cell r="R233" t="str">
            <v>Baja</v>
          </cell>
          <cell r="S233" t="str">
            <v>Devolución Valmex</v>
          </cell>
          <cell r="T233" t="str">
            <v>GNP</v>
          </cell>
          <cell r="U233" t="str">
            <v>Grupo Nacional Provincial, S.A.B.</v>
          </cell>
          <cell r="V233" t="str">
            <v>Asesor de Servicio</v>
          </cell>
          <cell r="W233" t="str">
            <v>-</v>
          </cell>
          <cell r="X233" t="str">
            <v>-</v>
          </cell>
          <cell r="Y233" t="str">
            <v>Asignado</v>
          </cell>
          <cell r="Z233" t="str">
            <v>N87249</v>
          </cell>
          <cell r="AA233" t="str">
            <v>-</v>
          </cell>
          <cell r="AB233" t="str">
            <v>-</v>
          </cell>
          <cell r="AC233" t="str">
            <v>-</v>
          </cell>
          <cell r="AD233" t="str">
            <v>-</v>
          </cell>
          <cell r="AE233" t="str">
            <v>-</v>
          </cell>
          <cell r="AF233" t="str">
            <v>-</v>
          </cell>
          <cell r="AG233" t="str">
            <v>-</v>
          </cell>
          <cell r="AH233" t="str">
            <v>-</v>
          </cell>
          <cell r="AI233" t="str">
            <v>C6705</v>
          </cell>
          <cell r="AJ233" t="str">
            <v>Ramirez Granados Arturo</v>
          </cell>
          <cell r="AK233" t="str">
            <v>-</v>
          </cell>
          <cell r="AL233" t="str">
            <v>-</v>
          </cell>
          <cell r="AM233" t="str">
            <v>-</v>
          </cell>
          <cell r="AN233" t="str">
            <v>victor.nava@gnp.com.mx</v>
          </cell>
          <cell r="AO233" t="str">
            <v>-</v>
          </cell>
          <cell r="AP233" t="str">
            <v>victor.nava@gnp.com.mx</v>
          </cell>
          <cell r="AQ233" t="str">
            <v>-</v>
          </cell>
          <cell r="AR233" t="str">
            <v>-</v>
          </cell>
          <cell r="AS233" t="str">
            <v>-</v>
          </cell>
          <cell r="AT233" t="str">
            <v>-</v>
          </cell>
          <cell r="AU233" t="str">
            <v>-</v>
          </cell>
          <cell r="AV233" t="str">
            <v>-</v>
          </cell>
          <cell r="AW233" t="str">
            <v>-</v>
          </cell>
          <cell r="AX233" t="str">
            <v>-</v>
          </cell>
          <cell r="AY233" t="str">
            <v>No</v>
          </cell>
          <cell r="AZ233" t="str">
            <v>-</v>
          </cell>
          <cell r="BA233" t="str">
            <v>-</v>
          </cell>
          <cell r="BB233" t="str">
            <v>-</v>
          </cell>
          <cell r="BC233" t="str">
            <v>-</v>
          </cell>
          <cell r="BD233" t="str">
            <v>-</v>
          </cell>
          <cell r="BE233" t="str">
            <v>-</v>
          </cell>
          <cell r="BF233" t="str">
            <v>-</v>
          </cell>
          <cell r="BG233" t="str">
            <v>-</v>
          </cell>
          <cell r="BH233" t="str">
            <v>-</v>
          </cell>
          <cell r="BI233" t="str">
            <v>-</v>
          </cell>
          <cell r="BJ233" t="str">
            <v>Arrendado</v>
          </cell>
          <cell r="BK233">
            <v>2136</v>
          </cell>
          <cell r="BL233" t="str">
            <v>ANGAR AZCAPOTZALCO S.A. DE C.V.</v>
          </cell>
          <cell r="BO233">
            <v>80384.789999999994</v>
          </cell>
          <cell r="BP233" t="str">
            <v>-</v>
          </cell>
          <cell r="BQ233" t="str">
            <v>-</v>
          </cell>
          <cell r="BR233" t="str">
            <v>-</v>
          </cell>
          <cell r="BS233" t="str">
            <v>-</v>
          </cell>
          <cell r="BT233" t="str">
            <v>-</v>
          </cell>
          <cell r="BU233" t="str">
            <v>-</v>
          </cell>
          <cell r="BV233" t="str">
            <v>-</v>
          </cell>
          <cell r="BW233" t="str">
            <v>-</v>
          </cell>
          <cell r="BX233" t="str">
            <v>-</v>
          </cell>
          <cell r="BY233" t="str">
            <v>-</v>
          </cell>
          <cell r="BZ233" t="str">
            <v>-</v>
          </cell>
          <cell r="CA233" t="str">
            <v>-</v>
          </cell>
          <cell r="CB233" t="str">
            <v>-</v>
          </cell>
          <cell r="CC233" t="str">
            <v>Viernes</v>
          </cell>
          <cell r="CD233" t="str">
            <v>410</v>
          </cell>
          <cell r="CE233" t="str">
            <v>0</v>
          </cell>
          <cell r="CF233" t="str">
            <v>Azul</v>
          </cell>
          <cell r="CG233" t="str">
            <v>5o Sábado</v>
          </cell>
          <cell r="CH233" t="str">
            <v>May y Jun</v>
          </cell>
          <cell r="CI233" t="str">
            <v>Nov y Dic</v>
          </cell>
          <cell r="CJ233" t="str">
            <v>-</v>
          </cell>
          <cell r="CK233">
            <v>92</v>
          </cell>
          <cell r="CL233" t="str">
            <v>101 - MAGNA</v>
          </cell>
          <cell r="CM233" t="str">
            <v>06013</v>
          </cell>
          <cell r="CP233" t="str">
            <v>-</v>
          </cell>
        </row>
        <row r="234">
          <cell r="A234" t="str">
            <v>06014</v>
          </cell>
          <cell r="B234" t="str">
            <v>216TVB</v>
          </cell>
          <cell r="C234" t="str">
            <v>Distrito Federal</v>
          </cell>
          <cell r="D234" t="str">
            <v>No aplica</v>
          </cell>
          <cell r="E234" t="str">
            <v>Chevy</v>
          </cell>
          <cell r="F234" t="str">
            <v>Automóvil</v>
          </cell>
          <cell r="G234" t="str">
            <v>Chevrolet</v>
          </cell>
          <cell r="H234" t="str">
            <v>Chevy C2 C/AA 5 Puertas</v>
          </cell>
          <cell r="I234" t="str">
            <v>3G1SF61X86S114540</v>
          </cell>
          <cell r="J234" t="str">
            <v>6S114540</v>
          </cell>
          <cell r="K234" t="str">
            <v>Magna</v>
          </cell>
          <cell r="L234">
            <v>4</v>
          </cell>
          <cell r="M234">
            <v>46</v>
          </cell>
          <cell r="N234">
            <v>2006</v>
          </cell>
          <cell r="O234" t="str">
            <v>Ciudad de México</v>
          </cell>
          <cell r="P234" t="str">
            <v>Ciudad de México</v>
          </cell>
          <cell r="Q234" t="str">
            <v>Zona Metropolitana</v>
          </cell>
          <cell r="R234" t="str">
            <v>Baja</v>
          </cell>
          <cell r="S234" t="str">
            <v>Devolución Valmex</v>
          </cell>
          <cell r="T234" t="str">
            <v>GNP</v>
          </cell>
          <cell r="U234" t="str">
            <v>Grupo Nacional Provincial, S.A.B.</v>
          </cell>
          <cell r="V234" t="str">
            <v>Asesor de Servicio</v>
          </cell>
          <cell r="W234" t="str">
            <v>501</v>
          </cell>
          <cell r="X234" t="str">
            <v>-</v>
          </cell>
          <cell r="Y234" t="str">
            <v>Asignado</v>
          </cell>
          <cell r="Z234" t="str">
            <v>N88095</v>
          </cell>
          <cell r="AA234" t="str">
            <v>-</v>
          </cell>
          <cell r="AB234" t="str">
            <v>-</v>
          </cell>
          <cell r="AC234" t="str">
            <v>-</v>
          </cell>
          <cell r="AD234" t="str">
            <v>-</v>
          </cell>
          <cell r="AE234" t="str">
            <v>-</v>
          </cell>
          <cell r="AF234" t="str">
            <v>-</v>
          </cell>
          <cell r="AG234" t="str">
            <v>-</v>
          </cell>
          <cell r="AH234" t="str">
            <v>-</v>
          </cell>
          <cell r="AI234" t="str">
            <v>C6705</v>
          </cell>
          <cell r="AJ234" t="str">
            <v>Ramirez Granados Arturo</v>
          </cell>
          <cell r="AK234" t="str">
            <v>-</v>
          </cell>
          <cell r="AL234" t="str">
            <v>-</v>
          </cell>
          <cell r="AM234" t="str">
            <v>-</v>
          </cell>
          <cell r="AN234">
            <v>0</v>
          </cell>
          <cell r="AO234" t="str">
            <v>-</v>
          </cell>
          <cell r="AQ234">
            <v>5535229114</v>
          </cell>
          <cell r="AR234" t="str">
            <v>-</v>
          </cell>
          <cell r="AS234" t="str">
            <v>-</v>
          </cell>
          <cell r="AT234" t="str">
            <v>-</v>
          </cell>
          <cell r="AU234" t="str">
            <v>-</v>
          </cell>
          <cell r="AV234" t="str">
            <v>-</v>
          </cell>
          <cell r="AW234" t="str">
            <v>-</v>
          </cell>
          <cell r="AX234" t="str">
            <v>-</v>
          </cell>
          <cell r="AY234" t="str">
            <v>No</v>
          </cell>
          <cell r="AZ234" t="str">
            <v>-</v>
          </cell>
          <cell r="BA234" t="str">
            <v>-</v>
          </cell>
          <cell r="BB234" t="str">
            <v>-</v>
          </cell>
          <cell r="BC234" t="str">
            <v>-</v>
          </cell>
          <cell r="BD234" t="str">
            <v>-</v>
          </cell>
          <cell r="BE234" t="str">
            <v>-</v>
          </cell>
          <cell r="BF234" t="str">
            <v>-</v>
          </cell>
          <cell r="BG234" t="str">
            <v>-</v>
          </cell>
          <cell r="BH234" t="str">
            <v>-</v>
          </cell>
          <cell r="BI234" t="str">
            <v>-</v>
          </cell>
          <cell r="BJ234" t="str">
            <v>Arrendado</v>
          </cell>
          <cell r="BK234">
            <v>2152</v>
          </cell>
          <cell r="BL234" t="str">
            <v>ANGAR AZCAPOTZALCO S.A. DE C.V.</v>
          </cell>
          <cell r="BO234">
            <v>80384.789999999994</v>
          </cell>
          <cell r="BP234" t="str">
            <v>-</v>
          </cell>
          <cell r="BQ234" t="str">
            <v>-</v>
          </cell>
          <cell r="BR234" t="str">
            <v>-</v>
          </cell>
          <cell r="BS234" t="str">
            <v>-</v>
          </cell>
          <cell r="BT234" t="str">
            <v>-</v>
          </cell>
          <cell r="BU234" t="str">
            <v>-</v>
          </cell>
          <cell r="BV234" t="str">
            <v>-</v>
          </cell>
          <cell r="BW234" t="str">
            <v>-</v>
          </cell>
          <cell r="BX234" t="str">
            <v>-</v>
          </cell>
          <cell r="BY234" t="str">
            <v>-</v>
          </cell>
          <cell r="BZ234" t="str">
            <v>-</v>
          </cell>
          <cell r="CA234" t="str">
            <v>-</v>
          </cell>
          <cell r="CB234" t="str">
            <v>-</v>
          </cell>
          <cell r="CC234" t="str">
            <v>Lunes</v>
          </cell>
          <cell r="CD234" t="str">
            <v>216</v>
          </cell>
          <cell r="CE234" t="str">
            <v>6</v>
          </cell>
          <cell r="CF234" t="str">
            <v>Amarillo</v>
          </cell>
          <cell r="CG234" t="str">
            <v>1er Sábado</v>
          </cell>
          <cell r="CH234" t="str">
            <v>Ene y Feb</v>
          </cell>
          <cell r="CI234" t="str">
            <v>Jul y Ago</v>
          </cell>
          <cell r="CJ234" t="str">
            <v>-</v>
          </cell>
          <cell r="CK234">
            <v>92</v>
          </cell>
          <cell r="CL234" t="str">
            <v>101 - MAGNA</v>
          </cell>
          <cell r="CM234" t="str">
            <v>06014</v>
          </cell>
          <cell r="CP234" t="str">
            <v>-</v>
          </cell>
        </row>
        <row r="235">
          <cell r="A235" t="str">
            <v>06015</v>
          </cell>
          <cell r="B235" t="str">
            <v>134TVB</v>
          </cell>
          <cell r="C235" t="str">
            <v>Distrito Federal</v>
          </cell>
          <cell r="D235" t="str">
            <v>No aplica</v>
          </cell>
          <cell r="E235" t="str">
            <v>Chevy</v>
          </cell>
          <cell r="F235" t="str">
            <v>Automóvil</v>
          </cell>
          <cell r="G235" t="str">
            <v>Chevrolet</v>
          </cell>
          <cell r="H235" t="str">
            <v>Chevy C2 C/AA 5 Puertas</v>
          </cell>
          <cell r="I235" t="str">
            <v>3G1SF61X36S104353</v>
          </cell>
          <cell r="J235" t="str">
            <v>6S104353</v>
          </cell>
          <cell r="K235" t="str">
            <v>Magna</v>
          </cell>
          <cell r="L235">
            <v>4</v>
          </cell>
          <cell r="M235">
            <v>46</v>
          </cell>
          <cell r="N235">
            <v>2006</v>
          </cell>
          <cell r="O235" t="str">
            <v>Ciudad de México</v>
          </cell>
          <cell r="P235" t="str">
            <v>Ciudad de México</v>
          </cell>
          <cell r="Q235" t="str">
            <v>Zona Metropolitana</v>
          </cell>
          <cell r="R235" t="str">
            <v>Baja</v>
          </cell>
          <cell r="S235" t="str">
            <v>Devolución Valmex</v>
          </cell>
          <cell r="T235" t="str">
            <v>GNP</v>
          </cell>
          <cell r="U235" t="str">
            <v>Grupo Nacional Provincial, S.A.B.</v>
          </cell>
          <cell r="V235" t="str">
            <v>Asesor de Servicio</v>
          </cell>
          <cell r="W235" t="str">
            <v>540</v>
          </cell>
          <cell r="X235" t="str">
            <v>-</v>
          </cell>
          <cell r="Y235" t="str">
            <v>Asignado</v>
          </cell>
          <cell r="Z235" t="str">
            <v>N88093</v>
          </cell>
          <cell r="AA235" t="str">
            <v>-</v>
          </cell>
          <cell r="AB235" t="str">
            <v>-</v>
          </cell>
          <cell r="AC235" t="str">
            <v>-</v>
          </cell>
          <cell r="AD235" t="str">
            <v>-</v>
          </cell>
          <cell r="AE235" t="str">
            <v>-</v>
          </cell>
          <cell r="AF235" t="str">
            <v>-</v>
          </cell>
          <cell r="AG235" t="str">
            <v>-</v>
          </cell>
          <cell r="AH235" t="str">
            <v>-</v>
          </cell>
          <cell r="AI235" t="str">
            <v>C6705</v>
          </cell>
          <cell r="AJ235" t="str">
            <v>Ramirez Granados Arturo</v>
          </cell>
          <cell r="AK235" t="str">
            <v>-</v>
          </cell>
          <cell r="AL235" t="str">
            <v>-</v>
          </cell>
          <cell r="AM235" t="str">
            <v>-</v>
          </cell>
          <cell r="AN235">
            <v>0</v>
          </cell>
          <cell r="AO235" t="str">
            <v>-</v>
          </cell>
          <cell r="AQ235">
            <v>5535228280</v>
          </cell>
          <cell r="AR235" t="str">
            <v>-</v>
          </cell>
          <cell r="AS235" t="str">
            <v>-</v>
          </cell>
          <cell r="AT235" t="str">
            <v>-</v>
          </cell>
          <cell r="AU235" t="str">
            <v>-</v>
          </cell>
          <cell r="AV235" t="str">
            <v>-</v>
          </cell>
          <cell r="AW235" t="str">
            <v>-</v>
          </cell>
          <cell r="AX235" t="str">
            <v>-</v>
          </cell>
          <cell r="AY235" t="str">
            <v>No</v>
          </cell>
          <cell r="AZ235" t="str">
            <v>-</v>
          </cell>
          <cell r="BA235" t="str">
            <v>-</v>
          </cell>
          <cell r="BB235" t="str">
            <v>-</v>
          </cell>
          <cell r="BC235" t="str">
            <v>-</v>
          </cell>
          <cell r="BD235" t="str">
            <v>-</v>
          </cell>
          <cell r="BE235" t="str">
            <v>-</v>
          </cell>
          <cell r="BF235" t="str">
            <v>-</v>
          </cell>
          <cell r="BG235">
            <v>3</v>
          </cell>
          <cell r="BH235" t="str">
            <v>-</v>
          </cell>
          <cell r="BI235" t="str">
            <v>-</v>
          </cell>
          <cell r="BJ235" t="str">
            <v>Arrendado</v>
          </cell>
          <cell r="BK235">
            <v>1997</v>
          </cell>
          <cell r="BL235" t="str">
            <v>ANGAR AZCAPOTZALCO S.A. DE C.V.</v>
          </cell>
          <cell r="BO235">
            <v>80384.789999999994</v>
          </cell>
          <cell r="BP235" t="str">
            <v>-</v>
          </cell>
          <cell r="BQ235" t="str">
            <v>-</v>
          </cell>
          <cell r="BR235" t="str">
            <v>-</v>
          </cell>
          <cell r="BS235" t="str">
            <v>-</v>
          </cell>
          <cell r="BT235" t="str">
            <v>-</v>
          </cell>
          <cell r="BU235" t="str">
            <v>-</v>
          </cell>
          <cell r="BV235" t="str">
            <v>-</v>
          </cell>
          <cell r="BW235" t="str">
            <v>-</v>
          </cell>
          <cell r="BX235" t="str">
            <v>-</v>
          </cell>
          <cell r="BY235" t="str">
            <v>-</v>
          </cell>
          <cell r="BZ235" t="str">
            <v>-</v>
          </cell>
          <cell r="CA235" t="str">
            <v>-</v>
          </cell>
          <cell r="CB235" t="str">
            <v>-</v>
          </cell>
          <cell r="CC235" t="str">
            <v>Miércoles</v>
          </cell>
          <cell r="CD235" t="str">
            <v>134</v>
          </cell>
          <cell r="CE235" t="str">
            <v>4</v>
          </cell>
          <cell r="CF235" t="str">
            <v>Rojo</v>
          </cell>
          <cell r="CG235" t="str">
            <v>3er Sábado</v>
          </cell>
          <cell r="CH235" t="str">
            <v>Mzo y Abr</v>
          </cell>
          <cell r="CI235" t="str">
            <v>Sep y Oct</v>
          </cell>
          <cell r="CJ235" t="str">
            <v>-</v>
          </cell>
          <cell r="CK235">
            <v>92</v>
          </cell>
          <cell r="CL235" t="str">
            <v>101 - MAGNA</v>
          </cell>
          <cell r="CM235" t="str">
            <v>06015</v>
          </cell>
          <cell r="CP235" t="str">
            <v>-</v>
          </cell>
        </row>
        <row r="236">
          <cell r="A236" t="str">
            <v>06016</v>
          </cell>
          <cell r="B236" t="str">
            <v>891TVB</v>
          </cell>
          <cell r="C236" t="str">
            <v>Distrito Federal</v>
          </cell>
          <cell r="D236" t="str">
            <v>No aplica</v>
          </cell>
          <cell r="E236" t="str">
            <v>Chevy</v>
          </cell>
          <cell r="F236" t="str">
            <v>Automóvil</v>
          </cell>
          <cell r="G236" t="str">
            <v>Chevrolet</v>
          </cell>
          <cell r="H236" t="str">
            <v>Chevy C2 C/AA 5 Puertas</v>
          </cell>
          <cell r="I236" t="str">
            <v>3G1SF61XX6S113986</v>
          </cell>
          <cell r="J236" t="str">
            <v>6S113986</v>
          </cell>
          <cell r="K236" t="str">
            <v>Magna</v>
          </cell>
          <cell r="L236">
            <v>4</v>
          </cell>
          <cell r="M236">
            <v>46</v>
          </cell>
          <cell r="N236">
            <v>2006</v>
          </cell>
          <cell r="O236" t="str">
            <v>Ciudad de México</v>
          </cell>
          <cell r="P236" t="str">
            <v>Ciudad de México</v>
          </cell>
          <cell r="Q236" t="str">
            <v>Zona Metropolitana</v>
          </cell>
          <cell r="R236" t="str">
            <v>Baja</v>
          </cell>
          <cell r="S236" t="str">
            <v>Devolución Valmex</v>
          </cell>
          <cell r="T236" t="str">
            <v>GNP</v>
          </cell>
          <cell r="U236" t="str">
            <v>Grupo Nacional Provincial, S.A.B.</v>
          </cell>
          <cell r="V236" t="str">
            <v>Pool Administrativo</v>
          </cell>
          <cell r="W236" t="str">
            <v>Pool Administrativo</v>
          </cell>
          <cell r="X236" t="str">
            <v>Plaza GNP</v>
          </cell>
          <cell r="Y236" t="str">
            <v>Pool</v>
          </cell>
          <cell r="Z236" t="str">
            <v>N38132</v>
          </cell>
          <cell r="AA236" t="str">
            <v>-</v>
          </cell>
          <cell r="AB236" t="str">
            <v>-</v>
          </cell>
          <cell r="AC236" t="str">
            <v>-</v>
          </cell>
          <cell r="AD236" t="str">
            <v>-</v>
          </cell>
          <cell r="AE236" t="str">
            <v>-</v>
          </cell>
          <cell r="AF236" t="str">
            <v>-</v>
          </cell>
          <cell r="AG236" t="str">
            <v>-</v>
          </cell>
          <cell r="AH236" t="str">
            <v>-</v>
          </cell>
          <cell r="AI236" t="str">
            <v>C6705</v>
          </cell>
          <cell r="AJ236" t="str">
            <v>Ramirez Granados Arturo</v>
          </cell>
          <cell r="AK236" t="str">
            <v>-</v>
          </cell>
          <cell r="AL236" t="str">
            <v>-</v>
          </cell>
          <cell r="AM236" t="str">
            <v>-</v>
          </cell>
          <cell r="AN236">
            <v>0</v>
          </cell>
          <cell r="AO236" t="str">
            <v>-</v>
          </cell>
          <cell r="AQ236">
            <v>5545001393</v>
          </cell>
          <cell r="AR236" t="str">
            <v>-</v>
          </cell>
          <cell r="AS236" t="str">
            <v>-</v>
          </cell>
          <cell r="AT236" t="str">
            <v>-</v>
          </cell>
          <cell r="AU236" t="str">
            <v>-</v>
          </cell>
          <cell r="AV236" t="str">
            <v>-</v>
          </cell>
          <cell r="AW236" t="str">
            <v>-</v>
          </cell>
          <cell r="AX236" t="str">
            <v>-</v>
          </cell>
          <cell r="AY236" t="str">
            <v>No</v>
          </cell>
          <cell r="AZ236" t="str">
            <v>-</v>
          </cell>
          <cell r="BA236" t="str">
            <v>-</v>
          </cell>
          <cell r="BB236" t="str">
            <v>-</v>
          </cell>
          <cell r="BC236" t="str">
            <v>-</v>
          </cell>
          <cell r="BD236" t="str">
            <v>-</v>
          </cell>
          <cell r="BE236" t="str">
            <v>-</v>
          </cell>
          <cell r="BF236" t="str">
            <v>-</v>
          </cell>
          <cell r="BG236" t="str">
            <v>-</v>
          </cell>
          <cell r="BH236" t="str">
            <v>-</v>
          </cell>
          <cell r="BI236" t="str">
            <v>-</v>
          </cell>
          <cell r="BJ236" t="str">
            <v>Arrendado</v>
          </cell>
          <cell r="BK236">
            <v>2129</v>
          </cell>
          <cell r="BL236" t="str">
            <v>ANGAR AZCAPOTZALCO S.A. DE C.V.</v>
          </cell>
          <cell r="BO236">
            <v>80384.789999999994</v>
          </cell>
          <cell r="BP236" t="str">
            <v>-</v>
          </cell>
          <cell r="BQ236" t="str">
            <v>-</v>
          </cell>
          <cell r="BR236" t="str">
            <v>-</v>
          </cell>
          <cell r="BS236" t="str">
            <v>-</v>
          </cell>
          <cell r="BT236" t="str">
            <v>-</v>
          </cell>
          <cell r="BU236" t="str">
            <v>-</v>
          </cell>
          <cell r="BV236" t="str">
            <v>-</v>
          </cell>
          <cell r="BW236" t="str">
            <v>-</v>
          </cell>
          <cell r="BX236" t="str">
            <v>-</v>
          </cell>
          <cell r="BY236" t="str">
            <v>-</v>
          </cell>
          <cell r="BZ236" t="str">
            <v>-</v>
          </cell>
          <cell r="CA236" t="str">
            <v>-</v>
          </cell>
          <cell r="CB236" t="str">
            <v>-</v>
          </cell>
          <cell r="CC236" t="str">
            <v>Jueves</v>
          </cell>
          <cell r="CD236" t="str">
            <v>891</v>
          </cell>
          <cell r="CE236" t="str">
            <v>1</v>
          </cell>
          <cell r="CF236" t="str">
            <v>Verde</v>
          </cell>
          <cell r="CG236" t="str">
            <v>4o Sábado</v>
          </cell>
          <cell r="CH236" t="str">
            <v>Abr y May</v>
          </cell>
          <cell r="CI236" t="str">
            <v>Oct y Nov</v>
          </cell>
          <cell r="CJ236" t="str">
            <v>-</v>
          </cell>
          <cell r="CK236">
            <v>92</v>
          </cell>
          <cell r="CL236" t="str">
            <v>101 - MAGNA</v>
          </cell>
          <cell r="CM236" t="str">
            <v>06016</v>
          </cell>
          <cell r="CP236" t="str">
            <v>-</v>
          </cell>
        </row>
        <row r="237">
          <cell r="A237" t="str">
            <v>06017</v>
          </cell>
          <cell r="B237" t="str">
            <v>855TVB</v>
          </cell>
          <cell r="C237" t="str">
            <v>Distrito Federal</v>
          </cell>
          <cell r="D237" t="str">
            <v>No aplica</v>
          </cell>
          <cell r="E237" t="str">
            <v>Chevy</v>
          </cell>
          <cell r="F237" t="str">
            <v>Automóvil</v>
          </cell>
          <cell r="G237" t="str">
            <v>Chevrolet</v>
          </cell>
          <cell r="H237" t="str">
            <v>Chevy C2 C/AA 5 Puertas</v>
          </cell>
          <cell r="I237" t="str">
            <v>3G1SF61X46S115099</v>
          </cell>
          <cell r="J237" t="str">
            <v>6S115099</v>
          </cell>
          <cell r="K237" t="str">
            <v>Magna</v>
          </cell>
          <cell r="L237">
            <v>4</v>
          </cell>
          <cell r="M237">
            <v>46</v>
          </cell>
          <cell r="N237">
            <v>2006</v>
          </cell>
          <cell r="O237" t="str">
            <v>Ciudad de México</v>
          </cell>
          <cell r="P237" t="str">
            <v>Ciudad de México</v>
          </cell>
          <cell r="Q237" t="str">
            <v>Zona Metropolitana</v>
          </cell>
          <cell r="R237" t="str">
            <v>Baja</v>
          </cell>
          <cell r="S237" t="str">
            <v>Devolución Valmex</v>
          </cell>
          <cell r="T237" t="str">
            <v>GNP</v>
          </cell>
          <cell r="U237" t="str">
            <v>Grupo Nacional Provincial, S.A.B.</v>
          </cell>
          <cell r="V237" t="str">
            <v>Asesor de Servicio</v>
          </cell>
          <cell r="W237" t="str">
            <v>374</v>
          </cell>
          <cell r="X237" t="str">
            <v>-</v>
          </cell>
          <cell r="Y237" t="str">
            <v>Asignado</v>
          </cell>
          <cell r="Z237" t="str">
            <v>N87486</v>
          </cell>
          <cell r="AA237" t="str">
            <v>López Pérez José Luis</v>
          </cell>
          <cell r="AB237" t="str">
            <v>Grupo Nacional Provincial, S.A.B.</v>
          </cell>
          <cell r="AC237" t="str">
            <v>LOPL7105312R3</v>
          </cell>
          <cell r="AD237" t="str">
            <v>Operativo</v>
          </cell>
          <cell r="AE237" t="str">
            <v>Asesor de Servicio Automovil</v>
          </cell>
          <cell r="AF237" t="str">
            <v>Unidad Operativa</v>
          </cell>
          <cell r="AG237" t="str">
            <v>Dirección Servicio y Operaciones</v>
          </cell>
          <cell r="AH237" t="str">
            <v>Subdir. Siniestros CDMX y Sureste</v>
          </cell>
          <cell r="AI237" t="str">
            <v>C9208</v>
          </cell>
          <cell r="AJ237" t="str">
            <v>Lasa Estrada Antxon</v>
          </cell>
          <cell r="AK237" t="str">
            <v>Tlalnepantla</v>
          </cell>
          <cell r="AL237" t="str">
            <v>Tlalnepantla</v>
          </cell>
          <cell r="AM237">
            <v>0</v>
          </cell>
          <cell r="AN237" t="str">
            <v>luis.lopez@gnp.com.mx</v>
          </cell>
          <cell r="AO237" t="str">
            <v>luis.lopez@gnp.com.mx</v>
          </cell>
          <cell r="AQ237">
            <v>5535228674</v>
          </cell>
          <cell r="AR237" t="str">
            <v>-</v>
          </cell>
          <cell r="AS237" t="str">
            <v>-</v>
          </cell>
          <cell r="AT237" t="str">
            <v>-</v>
          </cell>
          <cell r="AU237" t="str">
            <v>-</v>
          </cell>
          <cell r="AV237" t="str">
            <v>-</v>
          </cell>
          <cell r="AW237" t="str">
            <v>-</v>
          </cell>
          <cell r="AX237" t="str">
            <v>-</v>
          </cell>
          <cell r="AY237" t="str">
            <v>Si</v>
          </cell>
          <cell r="AZ237">
            <v>1229.17</v>
          </cell>
          <cell r="BA237">
            <v>43708</v>
          </cell>
          <cell r="BB237">
            <v>7375.02</v>
          </cell>
          <cell r="BC237">
            <v>110624.98</v>
          </cell>
          <cell r="BD237">
            <v>118000</v>
          </cell>
          <cell r="BE237">
            <v>43631</v>
          </cell>
          <cell r="BF237">
            <v>45076</v>
          </cell>
          <cell r="BG237">
            <v>3</v>
          </cell>
          <cell r="BH237" t="str">
            <v>-</v>
          </cell>
          <cell r="BI237" t="str">
            <v>-</v>
          </cell>
          <cell r="BJ237" t="str">
            <v>Arrendado</v>
          </cell>
          <cell r="BK237">
            <v>2303</v>
          </cell>
          <cell r="BL237" t="str">
            <v>ANGAR AZCAPOTZALCO S.A. DE C.V.</v>
          </cell>
          <cell r="BO237">
            <v>80384.789999999994</v>
          </cell>
          <cell r="BP237" t="str">
            <v>-</v>
          </cell>
          <cell r="BQ237" t="str">
            <v>-</v>
          </cell>
          <cell r="BR237" t="str">
            <v>-</v>
          </cell>
          <cell r="BS237" t="str">
            <v>-</v>
          </cell>
          <cell r="BT237" t="str">
            <v>-</v>
          </cell>
          <cell r="BU237" t="str">
            <v>-</v>
          </cell>
          <cell r="BV237" t="str">
            <v>-</v>
          </cell>
          <cell r="BW237" t="str">
            <v>-</v>
          </cell>
          <cell r="BX237" t="str">
            <v>-</v>
          </cell>
          <cell r="BY237" t="str">
            <v>-</v>
          </cell>
          <cell r="BZ237" t="str">
            <v>-</v>
          </cell>
          <cell r="CA237" t="str">
            <v>-</v>
          </cell>
          <cell r="CB237" t="str">
            <v>-</v>
          </cell>
          <cell r="CC237" t="str">
            <v>Lunes</v>
          </cell>
          <cell r="CD237" t="str">
            <v>855</v>
          </cell>
          <cell r="CE237" t="str">
            <v>5</v>
          </cell>
          <cell r="CF237" t="str">
            <v>Amarillo</v>
          </cell>
          <cell r="CG237" t="str">
            <v>1er Sábado</v>
          </cell>
          <cell r="CH237" t="str">
            <v>Ene y Feb</v>
          </cell>
          <cell r="CI237" t="str">
            <v>Jul y Ago</v>
          </cell>
          <cell r="CJ237" t="str">
            <v>-</v>
          </cell>
          <cell r="CK237">
            <v>92</v>
          </cell>
          <cell r="CL237" t="str">
            <v>101 - MAGNA</v>
          </cell>
          <cell r="CM237" t="str">
            <v>06017</v>
          </cell>
          <cell r="CP237" t="str">
            <v>-</v>
          </cell>
        </row>
        <row r="238">
          <cell r="A238" t="str">
            <v>06018</v>
          </cell>
          <cell r="B238" t="str">
            <v>260TVB</v>
          </cell>
          <cell r="C238" t="str">
            <v>Distrito Federal</v>
          </cell>
          <cell r="D238" t="str">
            <v>No aplica</v>
          </cell>
          <cell r="E238" t="str">
            <v>Chevy</v>
          </cell>
          <cell r="F238" t="str">
            <v>Automóvil</v>
          </cell>
          <cell r="G238" t="str">
            <v>Chevrolet</v>
          </cell>
          <cell r="H238" t="str">
            <v>Chevy C2 C/AA 5 Puertas</v>
          </cell>
          <cell r="I238" t="str">
            <v>3G1SF61XX6S114801</v>
          </cell>
          <cell r="J238" t="str">
            <v>6S114801</v>
          </cell>
          <cell r="K238" t="str">
            <v>Magna</v>
          </cell>
          <cell r="L238">
            <v>4</v>
          </cell>
          <cell r="M238">
            <v>46</v>
          </cell>
          <cell r="N238">
            <v>2006</v>
          </cell>
          <cell r="O238" t="str">
            <v>Ciudad de México</v>
          </cell>
          <cell r="P238" t="str">
            <v>Ciudad de México</v>
          </cell>
          <cell r="Q238" t="str">
            <v>Zona Metropolitana</v>
          </cell>
          <cell r="R238" t="str">
            <v>Baja</v>
          </cell>
          <cell r="S238" t="str">
            <v>Devolución Valmex</v>
          </cell>
          <cell r="T238" t="str">
            <v>GNP</v>
          </cell>
          <cell r="U238" t="str">
            <v>Grupo Nacional Provincial, S.A.B.</v>
          </cell>
          <cell r="V238" t="str">
            <v>Asesor de Servicio</v>
          </cell>
          <cell r="W238" t="str">
            <v>535</v>
          </cell>
          <cell r="X238" t="str">
            <v>-</v>
          </cell>
          <cell r="Y238" t="str">
            <v>Asignado</v>
          </cell>
          <cell r="Z238" t="str">
            <v>N88532</v>
          </cell>
          <cell r="AA238" t="str">
            <v>Carrillo Espinosa Gustavo</v>
          </cell>
          <cell r="AB238" t="str">
            <v>Grupo Nacional Provincial, S.A.B.</v>
          </cell>
          <cell r="AC238" t="str">
            <v>CAEG730723KF5</v>
          </cell>
          <cell r="AD238" t="str">
            <v>Operativo</v>
          </cell>
          <cell r="AE238" t="str">
            <v>Asesor de Servicio Automovil</v>
          </cell>
          <cell r="AF238" t="str">
            <v>Unidad Operativa</v>
          </cell>
          <cell r="AG238" t="str">
            <v>Dirección Servicio y Operaciones</v>
          </cell>
          <cell r="AH238" t="str">
            <v>Subdir. Siniestros CDMX y Sureste</v>
          </cell>
          <cell r="AI238" t="str">
            <v>C9215</v>
          </cell>
          <cell r="AJ238" t="str">
            <v>Moreno Alvárez Elvia Citlalli</v>
          </cell>
          <cell r="AK238" t="str">
            <v>Tlalnepantla</v>
          </cell>
          <cell r="AL238" t="str">
            <v>Tlalnepantla</v>
          </cell>
          <cell r="AM238">
            <v>0</v>
          </cell>
          <cell r="AN238" t="str">
            <v>gustavo.carrillo@gnp.com.mx</v>
          </cell>
          <cell r="AO238" t="str">
            <v>gustavo.carrillo@gnp.com.mx</v>
          </cell>
          <cell r="AQ238">
            <v>5535228387</v>
          </cell>
          <cell r="AR238" t="str">
            <v>-</v>
          </cell>
          <cell r="AS238" t="str">
            <v>-</v>
          </cell>
          <cell r="AT238" t="str">
            <v>-</v>
          </cell>
          <cell r="AU238" t="str">
            <v>-</v>
          </cell>
          <cell r="AV238" t="str">
            <v>-</v>
          </cell>
          <cell r="AW238" t="str">
            <v>-</v>
          </cell>
          <cell r="AX238" t="str">
            <v>-</v>
          </cell>
          <cell r="AY238" t="str">
            <v>Si</v>
          </cell>
          <cell r="AZ238">
            <v>1229.17</v>
          </cell>
          <cell r="BA238">
            <v>43708</v>
          </cell>
          <cell r="BB238">
            <v>7375.02</v>
          </cell>
          <cell r="BC238">
            <v>110624.98</v>
          </cell>
          <cell r="BD238">
            <v>118000</v>
          </cell>
          <cell r="BE238">
            <v>43631</v>
          </cell>
          <cell r="BF238">
            <v>45076</v>
          </cell>
          <cell r="BG238">
            <v>3</v>
          </cell>
          <cell r="BH238" t="str">
            <v>-</v>
          </cell>
          <cell r="BI238" t="str">
            <v>-</v>
          </cell>
          <cell r="BJ238" t="str">
            <v>Arrendado</v>
          </cell>
          <cell r="BK238">
            <v>2132</v>
          </cell>
          <cell r="BL238" t="str">
            <v>ANGAR AZCAPOTZALCO S.A. DE C.V.</v>
          </cell>
          <cell r="BO238">
            <v>80384.789999999994</v>
          </cell>
          <cell r="BP238" t="str">
            <v>-</v>
          </cell>
          <cell r="BQ238" t="str">
            <v>-</v>
          </cell>
          <cell r="BR238" t="str">
            <v>-</v>
          </cell>
          <cell r="BS238" t="str">
            <v>-</v>
          </cell>
          <cell r="BT238" t="str">
            <v>-</v>
          </cell>
          <cell r="BU238" t="str">
            <v>-</v>
          </cell>
          <cell r="BV238" t="str">
            <v>-</v>
          </cell>
          <cell r="BW238" t="str">
            <v>-</v>
          </cell>
          <cell r="BX238" t="str">
            <v>-</v>
          </cell>
          <cell r="BY238" t="str">
            <v>-</v>
          </cell>
          <cell r="BZ238" t="str">
            <v>-</v>
          </cell>
          <cell r="CA238" t="str">
            <v>-</v>
          </cell>
          <cell r="CB238" t="str">
            <v>-</v>
          </cell>
          <cell r="CC238" t="str">
            <v>Viernes</v>
          </cell>
          <cell r="CD238" t="str">
            <v>260</v>
          </cell>
          <cell r="CE238" t="str">
            <v>0</v>
          </cell>
          <cell r="CF238" t="str">
            <v>Azul</v>
          </cell>
          <cell r="CG238" t="str">
            <v>5o Sábado</v>
          </cell>
          <cell r="CH238" t="str">
            <v>May y Jun</v>
          </cell>
          <cell r="CI238" t="str">
            <v>Nov y Dic</v>
          </cell>
          <cell r="CJ238" t="str">
            <v>-</v>
          </cell>
          <cell r="CK238">
            <v>92</v>
          </cell>
          <cell r="CL238" t="str">
            <v>101 - MAGNA</v>
          </cell>
          <cell r="CM238" t="str">
            <v>06018</v>
          </cell>
          <cell r="CP238" t="str">
            <v>-</v>
          </cell>
        </row>
        <row r="239">
          <cell r="A239" t="str">
            <v>06019</v>
          </cell>
          <cell r="B239" t="str">
            <v>546TVB</v>
          </cell>
          <cell r="C239" t="str">
            <v>Distrito Federal</v>
          </cell>
          <cell r="D239" t="str">
            <v>No aplica</v>
          </cell>
          <cell r="E239" t="str">
            <v>Chevy</v>
          </cell>
          <cell r="F239" t="str">
            <v>Automóvil</v>
          </cell>
          <cell r="G239" t="str">
            <v>Chevrolet</v>
          </cell>
          <cell r="H239" t="str">
            <v>Chevy C2 C/AA 5 Puertas</v>
          </cell>
          <cell r="I239" t="str">
            <v>3G1SF61X56S115077</v>
          </cell>
          <cell r="J239" t="str">
            <v>6S115077</v>
          </cell>
          <cell r="K239" t="str">
            <v>Magna</v>
          </cell>
          <cell r="L239">
            <v>4</v>
          </cell>
          <cell r="M239">
            <v>46</v>
          </cell>
          <cell r="N239">
            <v>2006</v>
          </cell>
          <cell r="O239" t="str">
            <v>Ciudad de México</v>
          </cell>
          <cell r="P239" t="str">
            <v>Ciudad de México</v>
          </cell>
          <cell r="Q239" t="str">
            <v>Zona Metropolitana</v>
          </cell>
          <cell r="R239" t="str">
            <v>Baja</v>
          </cell>
          <cell r="S239" t="str">
            <v>Devolución Valmex</v>
          </cell>
          <cell r="T239" t="str">
            <v>GNP</v>
          </cell>
          <cell r="U239" t="str">
            <v>Grupo Nacional Provincial, S.A.B.</v>
          </cell>
          <cell r="V239" t="str">
            <v>Asesor de Servicio</v>
          </cell>
          <cell r="W239" t="str">
            <v>474</v>
          </cell>
          <cell r="X239" t="str">
            <v>-</v>
          </cell>
          <cell r="Y239" t="str">
            <v>Asignado</v>
          </cell>
          <cell r="Z239" t="str">
            <v>N87934</v>
          </cell>
          <cell r="AA239" t="str">
            <v>Arellano Saucedo Carlos</v>
          </cell>
          <cell r="AB239" t="str">
            <v>Grupo Nacional Provincial, S.A.B.</v>
          </cell>
          <cell r="AC239" t="str">
            <v>AESC7402234Q3</v>
          </cell>
          <cell r="AD239" t="str">
            <v>Operativo</v>
          </cell>
          <cell r="AE239" t="str">
            <v>Asesor de Servicio Automovil</v>
          </cell>
          <cell r="AF239" t="str">
            <v>Unidad Operativa</v>
          </cell>
          <cell r="AG239" t="str">
            <v>Dirección Servicio y Operaciones</v>
          </cell>
          <cell r="AH239" t="str">
            <v>Subdir. Siniestros CDMX y Sureste</v>
          </cell>
          <cell r="AI239" t="str">
            <v>C9208</v>
          </cell>
          <cell r="AJ239" t="str">
            <v>Lasa Estrada Antxon</v>
          </cell>
          <cell r="AK239" t="str">
            <v>Tlalnepantla</v>
          </cell>
          <cell r="AL239" t="str">
            <v>Tlalnepantla</v>
          </cell>
          <cell r="AM239">
            <v>0</v>
          </cell>
          <cell r="AN239" t="str">
            <v>carlos.arellano@gnp.com.mx</v>
          </cell>
          <cell r="AO239" t="str">
            <v>carlos.arellano@gnp.com.mx</v>
          </cell>
          <cell r="AQ239">
            <v>5535228261</v>
          </cell>
          <cell r="AR239" t="str">
            <v>-</v>
          </cell>
          <cell r="AS239" t="str">
            <v>-</v>
          </cell>
          <cell r="AT239" t="str">
            <v>-</v>
          </cell>
          <cell r="AU239" t="str">
            <v>-</v>
          </cell>
          <cell r="AV239" t="str">
            <v>-</v>
          </cell>
          <cell r="AW239" t="str">
            <v>-</v>
          </cell>
          <cell r="AX239" t="str">
            <v>-</v>
          </cell>
          <cell r="AY239" t="str">
            <v>Si</v>
          </cell>
          <cell r="AZ239">
            <v>1229.17</v>
          </cell>
          <cell r="BA239">
            <v>43708</v>
          </cell>
          <cell r="BB239">
            <v>4916.68</v>
          </cell>
          <cell r="BC239">
            <v>113083.32</v>
          </cell>
          <cell r="BD239">
            <v>118000</v>
          </cell>
          <cell r="BE239">
            <v>43661</v>
          </cell>
          <cell r="BF239">
            <v>45107</v>
          </cell>
          <cell r="BG239">
            <v>3</v>
          </cell>
          <cell r="BH239" t="str">
            <v>-</v>
          </cell>
          <cell r="BI239" t="str">
            <v>-</v>
          </cell>
          <cell r="BJ239" t="str">
            <v>Arrendado</v>
          </cell>
          <cell r="BK239">
            <v>2141</v>
          </cell>
          <cell r="BL239" t="str">
            <v>ANGAR AZCAPOTZALCO S.A. DE C.V.</v>
          </cell>
          <cell r="BO239">
            <v>80384.789999999994</v>
          </cell>
          <cell r="BP239" t="str">
            <v>-</v>
          </cell>
          <cell r="BQ239" t="str">
            <v>-</v>
          </cell>
          <cell r="BR239" t="str">
            <v>-</v>
          </cell>
          <cell r="BS239" t="str">
            <v>-</v>
          </cell>
          <cell r="BT239" t="str">
            <v>-</v>
          </cell>
          <cell r="BU239" t="str">
            <v>-</v>
          </cell>
          <cell r="BV239" t="str">
            <v>-</v>
          </cell>
          <cell r="BW239" t="str">
            <v>-</v>
          </cell>
          <cell r="BX239" t="str">
            <v>-</v>
          </cell>
          <cell r="BY239" t="str">
            <v>-</v>
          </cell>
          <cell r="BZ239" t="str">
            <v>-</v>
          </cell>
          <cell r="CA239" t="str">
            <v>-</v>
          </cell>
          <cell r="CB239" t="str">
            <v>-</v>
          </cell>
          <cell r="CC239" t="str">
            <v>Lunes</v>
          </cell>
          <cell r="CD239" t="str">
            <v>546</v>
          </cell>
          <cell r="CE239" t="str">
            <v>6</v>
          </cell>
          <cell r="CF239" t="str">
            <v>Amarillo</v>
          </cell>
          <cell r="CG239" t="str">
            <v>1er Sábado</v>
          </cell>
          <cell r="CH239" t="str">
            <v>Ene y Feb</v>
          </cell>
          <cell r="CI239" t="str">
            <v>Jul y Ago</v>
          </cell>
          <cell r="CJ239" t="str">
            <v>-</v>
          </cell>
          <cell r="CK239">
            <v>92</v>
          </cell>
          <cell r="CL239" t="str">
            <v>101 - MAGNA</v>
          </cell>
          <cell r="CM239" t="str">
            <v>06019</v>
          </cell>
          <cell r="CP239" t="str">
            <v>-</v>
          </cell>
        </row>
        <row r="240">
          <cell r="A240" t="str">
            <v>06020</v>
          </cell>
          <cell r="B240" t="str">
            <v>509TVB</v>
          </cell>
          <cell r="C240" t="str">
            <v>Distrito Federal</v>
          </cell>
          <cell r="D240" t="str">
            <v>No aplica</v>
          </cell>
          <cell r="E240" t="str">
            <v>Chevy</v>
          </cell>
          <cell r="F240" t="str">
            <v>Automóvil</v>
          </cell>
          <cell r="G240" t="str">
            <v>Chevrolet</v>
          </cell>
          <cell r="H240" t="str">
            <v>Chevy C2 C/AA 5 Puertas</v>
          </cell>
          <cell r="I240" t="str">
            <v>3G1SF61X96S115373</v>
          </cell>
          <cell r="J240" t="str">
            <v>6S115373</v>
          </cell>
          <cell r="K240" t="str">
            <v>Magna</v>
          </cell>
          <cell r="L240">
            <v>4</v>
          </cell>
          <cell r="M240">
            <v>46</v>
          </cell>
          <cell r="N240">
            <v>2006</v>
          </cell>
          <cell r="O240" t="str">
            <v>Ciudad de México</v>
          </cell>
          <cell r="P240" t="str">
            <v>Ciudad de México</v>
          </cell>
          <cell r="Q240" t="str">
            <v>Zona Metropolitana</v>
          </cell>
          <cell r="R240" t="str">
            <v>Baja</v>
          </cell>
          <cell r="S240" t="str">
            <v>Devolución Valmex</v>
          </cell>
          <cell r="T240" t="str">
            <v>GNP</v>
          </cell>
          <cell r="U240" t="str">
            <v>Grupo Nacional Provincial, S.A.B.</v>
          </cell>
          <cell r="V240" t="str">
            <v>Asesor de Servicio</v>
          </cell>
          <cell r="W240" t="str">
            <v>547</v>
          </cell>
          <cell r="X240" t="str">
            <v>-</v>
          </cell>
          <cell r="Y240" t="str">
            <v>Asignado</v>
          </cell>
          <cell r="Z240" t="str">
            <v>N91204</v>
          </cell>
          <cell r="AA240" t="str">
            <v>Márquez Cadena Erick Marlon</v>
          </cell>
          <cell r="AB240" t="str">
            <v>Grupo Nacional Provincial, S.A.B.</v>
          </cell>
          <cell r="AC240" t="str">
            <v>MACE840427G34</v>
          </cell>
          <cell r="AD240" t="str">
            <v>Jefe de departamento</v>
          </cell>
          <cell r="AE240" t="str">
            <v>Coordinador de Célula</v>
          </cell>
          <cell r="AF240" t="str">
            <v>Unidad Operativa</v>
          </cell>
          <cell r="AG240" t="str">
            <v>Dirección Servicio y Operaciones</v>
          </cell>
          <cell r="AH240" t="str">
            <v>Subdir. Siniestros CDMX y Sureste</v>
          </cell>
          <cell r="AI240" t="str">
            <v>C9208</v>
          </cell>
          <cell r="AJ240" t="str">
            <v>Lasa Estrada Antxon</v>
          </cell>
          <cell r="AK240" t="str">
            <v>Poniente Anexo</v>
          </cell>
          <cell r="AL240" t="str">
            <v>Plaza GNP</v>
          </cell>
          <cell r="AM240">
            <v>0</v>
          </cell>
          <cell r="AN240" t="str">
            <v>erick.marquez@gnp.com.mx</v>
          </cell>
          <cell r="AO240" t="str">
            <v>erick.marquez@gnp.com.mx</v>
          </cell>
          <cell r="AQ240">
            <v>5518508452</v>
          </cell>
          <cell r="AR240" t="str">
            <v>-</v>
          </cell>
          <cell r="AS240" t="str">
            <v>-</v>
          </cell>
          <cell r="AT240" t="str">
            <v>-</v>
          </cell>
          <cell r="AU240" t="str">
            <v>-</v>
          </cell>
          <cell r="AV240" t="str">
            <v>-</v>
          </cell>
          <cell r="AW240" t="str">
            <v>-</v>
          </cell>
          <cell r="AX240" t="str">
            <v>-</v>
          </cell>
          <cell r="AY240" t="str">
            <v>No</v>
          </cell>
          <cell r="AZ240" t="str">
            <v>-</v>
          </cell>
          <cell r="BA240" t="str">
            <v>-</v>
          </cell>
          <cell r="BB240" t="str">
            <v>-</v>
          </cell>
          <cell r="BC240" t="str">
            <v>-</v>
          </cell>
          <cell r="BD240" t="str">
            <v>-</v>
          </cell>
          <cell r="BE240" t="str">
            <v>-</v>
          </cell>
          <cell r="BF240" t="str">
            <v>-</v>
          </cell>
          <cell r="BG240">
            <v>3</v>
          </cell>
          <cell r="BH240" t="str">
            <v>-</v>
          </cell>
          <cell r="BI240" t="str">
            <v>-</v>
          </cell>
          <cell r="BJ240" t="str">
            <v>Arrendado</v>
          </cell>
          <cell r="BK240">
            <v>2319</v>
          </cell>
          <cell r="BL240" t="str">
            <v>ANGAR AZCAPOTZALCO S.A. DE C.V.</v>
          </cell>
          <cell r="BO240">
            <v>80384.789999999994</v>
          </cell>
          <cell r="BP240" t="str">
            <v>-</v>
          </cell>
          <cell r="BQ240" t="str">
            <v>-</v>
          </cell>
          <cell r="BR240" t="str">
            <v>-</v>
          </cell>
          <cell r="BS240" t="str">
            <v>-</v>
          </cell>
          <cell r="BT240" t="str">
            <v>-</v>
          </cell>
          <cell r="BU240" t="str">
            <v>-</v>
          </cell>
          <cell r="BV240" t="str">
            <v>-</v>
          </cell>
          <cell r="BW240" t="str">
            <v>-</v>
          </cell>
          <cell r="BX240" t="str">
            <v>-</v>
          </cell>
          <cell r="BY240" t="str">
            <v>-</v>
          </cell>
          <cell r="BZ240" t="str">
            <v>-</v>
          </cell>
          <cell r="CA240" t="str">
            <v>-</v>
          </cell>
          <cell r="CB240" t="str">
            <v>-</v>
          </cell>
          <cell r="CC240" t="str">
            <v>Viernes</v>
          </cell>
          <cell r="CD240" t="str">
            <v>509</v>
          </cell>
          <cell r="CE240" t="str">
            <v>9</v>
          </cell>
          <cell r="CF240" t="str">
            <v>Azul</v>
          </cell>
          <cell r="CG240" t="str">
            <v>5o Sábado</v>
          </cell>
          <cell r="CH240" t="str">
            <v>May y Jun</v>
          </cell>
          <cell r="CI240" t="str">
            <v>Nov y Dic</v>
          </cell>
          <cell r="CJ240" t="str">
            <v>-</v>
          </cell>
          <cell r="CK240">
            <v>92</v>
          </cell>
          <cell r="CL240" t="str">
            <v>101 - MAGNA</v>
          </cell>
          <cell r="CM240" t="str">
            <v>06020</v>
          </cell>
          <cell r="CP240" t="str">
            <v>-</v>
          </cell>
        </row>
        <row r="241">
          <cell r="A241" t="str">
            <v>06021</v>
          </cell>
          <cell r="B241" t="str">
            <v>196TVB</v>
          </cell>
          <cell r="C241" t="str">
            <v>Distrito Federal</v>
          </cell>
          <cell r="D241" t="str">
            <v>No aplica</v>
          </cell>
          <cell r="E241" t="str">
            <v>Chevy</v>
          </cell>
          <cell r="F241" t="str">
            <v>Automóvil</v>
          </cell>
          <cell r="G241" t="str">
            <v>Chevrolet</v>
          </cell>
          <cell r="H241" t="str">
            <v>Chevy C2 C/AA 5 Puertas</v>
          </cell>
          <cell r="I241" t="str">
            <v>3G1SF61X16S109969</v>
          </cell>
          <cell r="J241" t="str">
            <v>6S109969</v>
          </cell>
          <cell r="K241" t="str">
            <v>Magna</v>
          </cell>
          <cell r="L241">
            <v>4</v>
          </cell>
          <cell r="M241">
            <v>46</v>
          </cell>
          <cell r="N241">
            <v>2006</v>
          </cell>
          <cell r="O241" t="str">
            <v>Ciudad de México</v>
          </cell>
          <cell r="P241" t="str">
            <v>Ciudad de México</v>
          </cell>
          <cell r="Q241" t="str">
            <v>Zona Metropolitana</v>
          </cell>
          <cell r="R241" t="str">
            <v>Baja</v>
          </cell>
          <cell r="S241" t="str">
            <v>Devolución Valmex</v>
          </cell>
          <cell r="T241" t="str">
            <v>GNP</v>
          </cell>
          <cell r="U241" t="str">
            <v>Grupo Nacional Provincial, S.A.B.</v>
          </cell>
          <cell r="V241" t="str">
            <v>Asesor de Servicio</v>
          </cell>
          <cell r="W241" t="str">
            <v>330</v>
          </cell>
          <cell r="X241" t="str">
            <v>-</v>
          </cell>
          <cell r="Y241" t="str">
            <v>Asignado</v>
          </cell>
          <cell r="Z241" t="str">
            <v>N84308</v>
          </cell>
          <cell r="AA241" t="str">
            <v>-</v>
          </cell>
          <cell r="AB241" t="str">
            <v>-</v>
          </cell>
          <cell r="AC241" t="str">
            <v>-</v>
          </cell>
          <cell r="AD241" t="str">
            <v>-</v>
          </cell>
          <cell r="AE241" t="str">
            <v>-</v>
          </cell>
          <cell r="AF241" t="str">
            <v>-</v>
          </cell>
          <cell r="AG241" t="str">
            <v>-</v>
          </cell>
          <cell r="AH241" t="str">
            <v>-</v>
          </cell>
          <cell r="AI241" t="str">
            <v>C6705</v>
          </cell>
          <cell r="AJ241" t="str">
            <v>Ramirez Granados Arturo</v>
          </cell>
          <cell r="AK241" t="str">
            <v>-</v>
          </cell>
          <cell r="AL241" t="str">
            <v>-</v>
          </cell>
          <cell r="AM241" t="str">
            <v>-</v>
          </cell>
          <cell r="AN241">
            <v>0</v>
          </cell>
          <cell r="AO241" t="str">
            <v>-</v>
          </cell>
          <cell r="AQ241">
            <v>5535228406</v>
          </cell>
          <cell r="AR241" t="str">
            <v>-</v>
          </cell>
          <cell r="AS241" t="str">
            <v>-</v>
          </cell>
          <cell r="AT241" t="str">
            <v>-</v>
          </cell>
          <cell r="AU241" t="str">
            <v>-</v>
          </cell>
          <cell r="AV241" t="str">
            <v>-</v>
          </cell>
          <cell r="AW241" t="str">
            <v>-</v>
          </cell>
          <cell r="AX241" t="str">
            <v>-</v>
          </cell>
          <cell r="AY241" t="str">
            <v>No</v>
          </cell>
          <cell r="AZ241" t="str">
            <v>-</v>
          </cell>
          <cell r="BA241" t="str">
            <v>-</v>
          </cell>
          <cell r="BB241" t="str">
            <v>-</v>
          </cell>
          <cell r="BC241" t="str">
            <v>-</v>
          </cell>
          <cell r="BD241" t="str">
            <v>-</v>
          </cell>
          <cell r="BE241" t="str">
            <v>-</v>
          </cell>
          <cell r="BF241" t="str">
            <v>-</v>
          </cell>
          <cell r="BG241">
            <v>3</v>
          </cell>
          <cell r="BH241" t="str">
            <v>-</v>
          </cell>
          <cell r="BI241" t="str">
            <v>-</v>
          </cell>
          <cell r="BJ241" t="str">
            <v>Arrendado</v>
          </cell>
          <cell r="BK241">
            <v>2065</v>
          </cell>
          <cell r="BL241" t="str">
            <v>ANGAR AZCAPOTZALCO S.A. DE C.V.</v>
          </cell>
          <cell r="BO241">
            <v>80384.789999999994</v>
          </cell>
          <cell r="BP241" t="str">
            <v>-</v>
          </cell>
          <cell r="BQ241" t="str">
            <v>-</v>
          </cell>
          <cell r="BR241" t="str">
            <v>-</v>
          </cell>
          <cell r="BS241" t="str">
            <v>-</v>
          </cell>
          <cell r="BT241" t="str">
            <v>-</v>
          </cell>
          <cell r="BU241" t="str">
            <v>-</v>
          </cell>
          <cell r="BV241" t="str">
            <v>-</v>
          </cell>
          <cell r="BW241" t="str">
            <v>-</v>
          </cell>
          <cell r="BX241" t="str">
            <v>-</v>
          </cell>
          <cell r="BY241" t="str">
            <v>-</v>
          </cell>
          <cell r="BZ241" t="str">
            <v>-</v>
          </cell>
          <cell r="CA241" t="str">
            <v>-</v>
          </cell>
          <cell r="CB241" t="str">
            <v>-</v>
          </cell>
          <cell r="CC241" t="str">
            <v>Lunes</v>
          </cell>
          <cell r="CD241" t="str">
            <v>196</v>
          </cell>
          <cell r="CE241" t="str">
            <v>6</v>
          </cell>
          <cell r="CF241" t="str">
            <v>Amarillo</v>
          </cell>
          <cell r="CG241" t="str">
            <v>1er Sábado</v>
          </cell>
          <cell r="CH241" t="str">
            <v>Ene y Feb</v>
          </cell>
          <cell r="CI241" t="str">
            <v>Jul y Ago</v>
          </cell>
          <cell r="CJ241" t="str">
            <v>-</v>
          </cell>
          <cell r="CK241">
            <v>92</v>
          </cell>
          <cell r="CL241" t="str">
            <v>101 - MAGNA</v>
          </cell>
          <cell r="CM241" t="str">
            <v>06021</v>
          </cell>
          <cell r="CP241" t="str">
            <v>-</v>
          </cell>
        </row>
        <row r="242">
          <cell r="A242" t="str">
            <v>06022</v>
          </cell>
          <cell r="B242" t="str">
            <v>571TVB</v>
          </cell>
          <cell r="C242" t="str">
            <v>Distrito Federal</v>
          </cell>
          <cell r="D242" t="str">
            <v>No aplica</v>
          </cell>
          <cell r="E242" t="str">
            <v>Chevy</v>
          </cell>
          <cell r="F242" t="str">
            <v>Automóvil</v>
          </cell>
          <cell r="G242" t="str">
            <v>Chevrolet</v>
          </cell>
          <cell r="H242" t="str">
            <v>Chevy C2 C/AA 5 Puertas</v>
          </cell>
          <cell r="I242" t="str">
            <v>3G1SF61X86S115090</v>
          </cell>
          <cell r="J242" t="str">
            <v>6S115090</v>
          </cell>
          <cell r="K242" t="str">
            <v>Magna</v>
          </cell>
          <cell r="L242">
            <v>4</v>
          </cell>
          <cell r="M242">
            <v>46</v>
          </cell>
          <cell r="N242">
            <v>2006</v>
          </cell>
          <cell r="O242" t="str">
            <v>Ciudad de México</v>
          </cell>
          <cell r="P242" t="str">
            <v>Ciudad de México</v>
          </cell>
          <cell r="Q242" t="str">
            <v>Zona Metropolitana</v>
          </cell>
          <cell r="R242" t="str">
            <v>Baja</v>
          </cell>
          <cell r="S242" t="str">
            <v>Devolución Valmex</v>
          </cell>
          <cell r="T242" t="str">
            <v>GNP</v>
          </cell>
          <cell r="U242" t="str">
            <v>Grupo Nacional Provincial, S.A.B.</v>
          </cell>
          <cell r="V242" t="str">
            <v>Asesor de Servicio</v>
          </cell>
          <cell r="W242" t="str">
            <v>428</v>
          </cell>
          <cell r="X242" t="str">
            <v>-</v>
          </cell>
          <cell r="Y242" t="str">
            <v>Asignado</v>
          </cell>
          <cell r="Z242" t="str">
            <v>N87506</v>
          </cell>
          <cell r="AA242" t="str">
            <v>-</v>
          </cell>
          <cell r="AB242" t="str">
            <v>-</v>
          </cell>
          <cell r="AC242" t="str">
            <v>-</v>
          </cell>
          <cell r="AD242" t="str">
            <v>-</v>
          </cell>
          <cell r="AE242" t="str">
            <v>-</v>
          </cell>
          <cell r="AF242" t="str">
            <v>-</v>
          </cell>
          <cell r="AG242" t="str">
            <v>-</v>
          </cell>
          <cell r="AH242" t="str">
            <v>-</v>
          </cell>
          <cell r="AI242" t="str">
            <v>C6705</v>
          </cell>
          <cell r="AJ242" t="str">
            <v>Ramirez Granados Arturo</v>
          </cell>
          <cell r="AK242" t="str">
            <v>-</v>
          </cell>
          <cell r="AL242" t="str">
            <v>-</v>
          </cell>
          <cell r="AM242" t="str">
            <v>-</v>
          </cell>
          <cell r="AN242">
            <v>0</v>
          </cell>
          <cell r="AO242" t="str">
            <v>-</v>
          </cell>
          <cell r="AQ242">
            <v>5535228639</v>
          </cell>
          <cell r="AR242" t="str">
            <v>-</v>
          </cell>
          <cell r="AS242" t="str">
            <v>-</v>
          </cell>
          <cell r="AT242" t="str">
            <v>-</v>
          </cell>
          <cell r="AU242" t="str">
            <v>-</v>
          </cell>
          <cell r="AV242" t="str">
            <v>-</v>
          </cell>
          <cell r="AW242" t="str">
            <v>-</v>
          </cell>
          <cell r="AX242" t="str">
            <v>-</v>
          </cell>
          <cell r="AY242" t="str">
            <v>No</v>
          </cell>
          <cell r="AZ242" t="str">
            <v>-</v>
          </cell>
          <cell r="BA242" t="str">
            <v>-</v>
          </cell>
          <cell r="BB242" t="str">
            <v>-</v>
          </cell>
          <cell r="BC242" t="str">
            <v>-</v>
          </cell>
          <cell r="BD242" t="str">
            <v>-</v>
          </cell>
          <cell r="BE242" t="str">
            <v>-</v>
          </cell>
          <cell r="BF242" t="str">
            <v>-</v>
          </cell>
          <cell r="BG242">
            <v>3</v>
          </cell>
          <cell r="BH242" t="str">
            <v>-</v>
          </cell>
          <cell r="BI242" t="str">
            <v>-</v>
          </cell>
          <cell r="BJ242" t="str">
            <v>Arrendado</v>
          </cell>
          <cell r="BK242">
            <v>2312</v>
          </cell>
          <cell r="BL242" t="str">
            <v>ANGAR AZCAPOTZALCO S.A. DE C.V.</v>
          </cell>
          <cell r="BO242">
            <v>80384.789999999994</v>
          </cell>
          <cell r="BP242" t="str">
            <v>-</v>
          </cell>
          <cell r="BQ242" t="str">
            <v>-</v>
          </cell>
          <cell r="BR242" t="str">
            <v>-</v>
          </cell>
          <cell r="BS242" t="str">
            <v>-</v>
          </cell>
          <cell r="BT242" t="str">
            <v>-</v>
          </cell>
          <cell r="BU242" t="str">
            <v>-</v>
          </cell>
          <cell r="BV242" t="str">
            <v>-</v>
          </cell>
          <cell r="BW242" t="str">
            <v>-</v>
          </cell>
          <cell r="BX242" t="str">
            <v>-</v>
          </cell>
          <cell r="BY242" t="str">
            <v>-</v>
          </cell>
          <cell r="BZ242" t="str">
            <v>-</v>
          </cell>
          <cell r="CA242" t="str">
            <v>-</v>
          </cell>
          <cell r="CB242" t="str">
            <v>-</v>
          </cell>
          <cell r="CC242" t="str">
            <v>Jueves</v>
          </cell>
          <cell r="CD242" t="str">
            <v>571</v>
          </cell>
          <cell r="CE242" t="str">
            <v>1</v>
          </cell>
          <cell r="CF242" t="str">
            <v>Verde</v>
          </cell>
          <cell r="CG242" t="str">
            <v>4o Sábado</v>
          </cell>
          <cell r="CH242" t="str">
            <v>Abr y May</v>
          </cell>
          <cell r="CI242" t="str">
            <v>Oct y Nov</v>
          </cell>
          <cell r="CJ242" t="str">
            <v>-</v>
          </cell>
          <cell r="CK242">
            <v>92</v>
          </cell>
          <cell r="CL242" t="str">
            <v>101 - MAGNA</v>
          </cell>
          <cell r="CM242" t="str">
            <v>06022</v>
          </cell>
          <cell r="CP242" t="str">
            <v>-</v>
          </cell>
        </row>
        <row r="243">
          <cell r="A243" t="str">
            <v>06023</v>
          </cell>
          <cell r="B243" t="str">
            <v>636TVB</v>
          </cell>
          <cell r="C243" t="str">
            <v>Distrito Federal</v>
          </cell>
          <cell r="D243" t="str">
            <v>No aplica</v>
          </cell>
          <cell r="E243" t="str">
            <v>Chevy</v>
          </cell>
          <cell r="F243" t="str">
            <v>Automóvil</v>
          </cell>
          <cell r="G243" t="str">
            <v>Chevrolet</v>
          </cell>
          <cell r="H243" t="str">
            <v>Chevy C2 C/AA 5 Puertas</v>
          </cell>
          <cell r="I243" t="str">
            <v>3G1SF61X96S115941</v>
          </cell>
          <cell r="J243" t="str">
            <v>6S115941</v>
          </cell>
          <cell r="K243" t="str">
            <v>Magna</v>
          </cell>
          <cell r="L243">
            <v>4</v>
          </cell>
          <cell r="M243">
            <v>46</v>
          </cell>
          <cell r="N243">
            <v>2006</v>
          </cell>
          <cell r="O243" t="str">
            <v>Ciudad de México</v>
          </cell>
          <cell r="P243" t="str">
            <v>Ciudad de México</v>
          </cell>
          <cell r="Q243" t="str">
            <v>Zona Metropolitana</v>
          </cell>
          <cell r="R243" t="str">
            <v>Baja</v>
          </cell>
          <cell r="S243" t="str">
            <v>Devolución Valmex</v>
          </cell>
          <cell r="T243" t="str">
            <v>GNP</v>
          </cell>
          <cell r="U243" t="str">
            <v>Grupo Nacional Provincial, S.A.B.</v>
          </cell>
          <cell r="V243" t="str">
            <v>Asesor de Servicio</v>
          </cell>
          <cell r="W243" t="str">
            <v>375</v>
          </cell>
          <cell r="X243" t="str">
            <v>-</v>
          </cell>
          <cell r="Y243" t="str">
            <v>Asignado</v>
          </cell>
          <cell r="Z243" t="str">
            <v>N87475</v>
          </cell>
          <cell r="AA243" t="str">
            <v>-</v>
          </cell>
          <cell r="AB243" t="str">
            <v>-</v>
          </cell>
          <cell r="AC243" t="str">
            <v>-</v>
          </cell>
          <cell r="AD243" t="str">
            <v>-</v>
          </cell>
          <cell r="AE243" t="str">
            <v>-</v>
          </cell>
          <cell r="AF243" t="str">
            <v>-</v>
          </cell>
          <cell r="AG243" t="str">
            <v>-</v>
          </cell>
          <cell r="AH243" t="str">
            <v>-</v>
          </cell>
          <cell r="AI243" t="str">
            <v>C6705</v>
          </cell>
          <cell r="AJ243" t="str">
            <v>Ramirez Granados Arturo</v>
          </cell>
          <cell r="AK243" t="str">
            <v>-</v>
          </cell>
          <cell r="AL243" t="str">
            <v>-</v>
          </cell>
          <cell r="AM243" t="str">
            <v>-</v>
          </cell>
          <cell r="AN243">
            <v>0</v>
          </cell>
          <cell r="AO243" t="str">
            <v>-</v>
          </cell>
          <cell r="AQ243">
            <v>5535228961</v>
          </cell>
          <cell r="AR243" t="str">
            <v>-</v>
          </cell>
          <cell r="AS243" t="str">
            <v>-</v>
          </cell>
          <cell r="AT243" t="str">
            <v>-</v>
          </cell>
          <cell r="AU243" t="str">
            <v>-</v>
          </cell>
          <cell r="AV243" t="str">
            <v>-</v>
          </cell>
          <cell r="AW243" t="str">
            <v>-</v>
          </cell>
          <cell r="AX243" t="str">
            <v>-</v>
          </cell>
          <cell r="AY243" t="str">
            <v>No</v>
          </cell>
          <cell r="AZ243" t="str">
            <v>-</v>
          </cell>
          <cell r="BA243" t="str">
            <v>-</v>
          </cell>
          <cell r="BB243" t="str">
            <v>-</v>
          </cell>
          <cell r="BC243" t="str">
            <v>-</v>
          </cell>
          <cell r="BD243" t="str">
            <v>-</v>
          </cell>
          <cell r="BE243" t="str">
            <v>-</v>
          </cell>
          <cell r="BF243" t="str">
            <v>-</v>
          </cell>
          <cell r="BG243" t="str">
            <v>-</v>
          </cell>
          <cell r="BH243" t="str">
            <v>-</v>
          </cell>
          <cell r="BI243" t="str">
            <v>-</v>
          </cell>
          <cell r="BJ243" t="str">
            <v>Arrendado</v>
          </cell>
          <cell r="BK243">
            <v>2320</v>
          </cell>
          <cell r="BL243" t="str">
            <v>ANGAR AZCAPOTZALCO S.A. DE C.V.</v>
          </cell>
          <cell r="BO243">
            <v>80384.789999999994</v>
          </cell>
          <cell r="BP243" t="str">
            <v>-</v>
          </cell>
          <cell r="BQ243" t="str">
            <v>-</v>
          </cell>
          <cell r="BR243" t="str">
            <v>-</v>
          </cell>
          <cell r="BS243" t="str">
            <v>-</v>
          </cell>
          <cell r="BT243" t="str">
            <v>-</v>
          </cell>
          <cell r="BU243" t="str">
            <v>-</v>
          </cell>
          <cell r="BV243" t="str">
            <v>-</v>
          </cell>
          <cell r="BW243" t="str">
            <v>-</v>
          </cell>
          <cell r="BX243" t="str">
            <v>-</v>
          </cell>
          <cell r="BY243" t="str">
            <v>-</v>
          </cell>
          <cell r="BZ243" t="str">
            <v>-</v>
          </cell>
          <cell r="CA243" t="str">
            <v>-</v>
          </cell>
          <cell r="CB243" t="str">
            <v>-</v>
          </cell>
          <cell r="CC243" t="str">
            <v>Lunes</v>
          </cell>
          <cell r="CD243" t="str">
            <v>636</v>
          </cell>
          <cell r="CE243" t="str">
            <v>6</v>
          </cell>
          <cell r="CF243" t="str">
            <v>Amarillo</v>
          </cell>
          <cell r="CG243" t="str">
            <v>1er Sábado</v>
          </cell>
          <cell r="CH243" t="str">
            <v>Ene y Feb</v>
          </cell>
          <cell r="CI243" t="str">
            <v>Jul y Ago</v>
          </cell>
          <cell r="CJ243" t="str">
            <v>-</v>
          </cell>
          <cell r="CK243">
            <v>92</v>
          </cell>
          <cell r="CL243" t="str">
            <v>101 - MAGNA</v>
          </cell>
          <cell r="CM243" t="str">
            <v>06023</v>
          </cell>
          <cell r="CP243" t="str">
            <v>-</v>
          </cell>
        </row>
        <row r="244">
          <cell r="A244" t="str">
            <v>06024</v>
          </cell>
          <cell r="B244" t="str">
            <v>839TVB</v>
          </cell>
          <cell r="C244" t="str">
            <v>Distrito Federal</v>
          </cell>
          <cell r="D244" t="str">
            <v>No aplica</v>
          </cell>
          <cell r="E244" t="str">
            <v>Chevy</v>
          </cell>
          <cell r="F244" t="str">
            <v>Automóvil</v>
          </cell>
          <cell r="G244" t="str">
            <v>Chevrolet</v>
          </cell>
          <cell r="H244" t="str">
            <v>Chevy C2 C/AA 5 Puertas</v>
          </cell>
          <cell r="I244" t="str">
            <v>3G1SF61X76S116229</v>
          </cell>
          <cell r="J244" t="str">
            <v>6S116229</v>
          </cell>
          <cell r="K244" t="str">
            <v>Magna</v>
          </cell>
          <cell r="L244">
            <v>4</v>
          </cell>
          <cell r="M244">
            <v>46</v>
          </cell>
          <cell r="N244">
            <v>2006</v>
          </cell>
          <cell r="O244" t="str">
            <v>Ciudad de México</v>
          </cell>
          <cell r="P244" t="str">
            <v>Ciudad de México</v>
          </cell>
          <cell r="Q244" t="str">
            <v>Zona Metropolitana</v>
          </cell>
          <cell r="R244" t="str">
            <v>Baja</v>
          </cell>
          <cell r="S244" t="str">
            <v>Devolución Valmex</v>
          </cell>
          <cell r="T244" t="str">
            <v>GNP</v>
          </cell>
          <cell r="U244" t="str">
            <v>Grupo Nacional Provincial, S.A.B.</v>
          </cell>
          <cell r="V244" t="str">
            <v>Asesor de Servicio</v>
          </cell>
          <cell r="W244" t="str">
            <v>458</v>
          </cell>
          <cell r="X244" t="str">
            <v>-</v>
          </cell>
          <cell r="Y244" t="str">
            <v>Asignado</v>
          </cell>
          <cell r="Z244" t="str">
            <v>N87579</v>
          </cell>
          <cell r="AA244" t="str">
            <v>Arroyo Castro Hugo Wilfrido</v>
          </cell>
          <cell r="AB244" t="str">
            <v>Grupo Nacional Provincial, S.A.B.</v>
          </cell>
          <cell r="AC244" t="str">
            <v>AOCH760928NS1</v>
          </cell>
          <cell r="AD244" t="str">
            <v>Operativo</v>
          </cell>
          <cell r="AE244" t="str">
            <v>Asesor de Servicio Automovil</v>
          </cell>
          <cell r="AF244" t="str">
            <v>Unidad Operativa</v>
          </cell>
          <cell r="AG244" t="str">
            <v>Dirección Servicio y Operaciones</v>
          </cell>
          <cell r="AH244" t="str">
            <v>Subdir. Siniestros CDMX y Sureste</v>
          </cell>
          <cell r="AI244" t="str">
            <v>C9215</v>
          </cell>
          <cell r="AJ244" t="str">
            <v>Moreno Alvárez Elvia Citlalli</v>
          </cell>
          <cell r="AK244" t="str">
            <v>Tlalnepantla</v>
          </cell>
          <cell r="AL244" t="str">
            <v>Tlalnepantla</v>
          </cell>
          <cell r="AM244">
            <v>0</v>
          </cell>
          <cell r="AN244" t="str">
            <v>hugo.arroyo@gnp.com.mx</v>
          </cell>
          <cell r="AO244" t="str">
            <v>hugo.arroyo@gnp.com.mx</v>
          </cell>
          <cell r="AQ244">
            <v>5535667125</v>
          </cell>
          <cell r="AR244" t="str">
            <v>-</v>
          </cell>
          <cell r="AS244" t="str">
            <v>-</v>
          </cell>
          <cell r="AT244" t="str">
            <v>-</v>
          </cell>
          <cell r="AU244" t="str">
            <v>-</v>
          </cell>
          <cell r="AV244" t="str">
            <v>-</v>
          </cell>
          <cell r="AW244" t="str">
            <v>-</v>
          </cell>
          <cell r="AX244" t="str">
            <v>-</v>
          </cell>
          <cell r="AY244" t="str">
            <v>Si</v>
          </cell>
          <cell r="AZ244">
            <v>1229.17</v>
          </cell>
          <cell r="BA244">
            <v>43708</v>
          </cell>
          <cell r="BB244">
            <v>7375.02</v>
          </cell>
          <cell r="BC244">
            <v>110624.98</v>
          </cell>
          <cell r="BD244">
            <v>118000</v>
          </cell>
          <cell r="BE244">
            <v>43631</v>
          </cell>
          <cell r="BF244">
            <v>45076</v>
          </cell>
          <cell r="BG244">
            <v>3</v>
          </cell>
          <cell r="BH244" t="str">
            <v>-</v>
          </cell>
          <cell r="BI244" t="str">
            <v>-</v>
          </cell>
          <cell r="BJ244" t="str">
            <v>Arrendado</v>
          </cell>
          <cell r="BK244">
            <v>2445</v>
          </cell>
          <cell r="BL244" t="str">
            <v>ANGAR AZCAPOTZALCO S.A. DE C.V.</v>
          </cell>
          <cell r="BO244">
            <v>80384.789999999994</v>
          </cell>
          <cell r="BP244" t="str">
            <v>-</v>
          </cell>
          <cell r="BQ244" t="str">
            <v>-</v>
          </cell>
          <cell r="BR244" t="str">
            <v>-</v>
          </cell>
          <cell r="BS244" t="str">
            <v>-</v>
          </cell>
          <cell r="BT244" t="str">
            <v>-</v>
          </cell>
          <cell r="BU244" t="str">
            <v>-</v>
          </cell>
          <cell r="BV244" t="str">
            <v>-</v>
          </cell>
          <cell r="BW244" t="str">
            <v>-</v>
          </cell>
          <cell r="BX244" t="str">
            <v>-</v>
          </cell>
          <cell r="BY244" t="str">
            <v>-</v>
          </cell>
          <cell r="BZ244" t="str">
            <v>-</v>
          </cell>
          <cell r="CA244" t="str">
            <v>-</v>
          </cell>
          <cell r="CB244" t="str">
            <v>-</v>
          </cell>
          <cell r="CC244" t="str">
            <v>Viernes</v>
          </cell>
          <cell r="CD244" t="str">
            <v>839</v>
          </cell>
          <cell r="CE244" t="str">
            <v>9</v>
          </cell>
          <cell r="CF244" t="str">
            <v>Azul</v>
          </cell>
          <cell r="CG244" t="str">
            <v>5o Sábado</v>
          </cell>
          <cell r="CH244" t="str">
            <v>May y Jun</v>
          </cell>
          <cell r="CI244" t="str">
            <v>Nov y Dic</v>
          </cell>
          <cell r="CJ244" t="str">
            <v>-</v>
          </cell>
          <cell r="CK244">
            <v>92</v>
          </cell>
          <cell r="CL244" t="str">
            <v>101 - MAGNA</v>
          </cell>
          <cell r="CM244" t="str">
            <v>06024</v>
          </cell>
          <cell r="CP244" t="str">
            <v>-</v>
          </cell>
        </row>
        <row r="245">
          <cell r="A245" t="str">
            <v>06025</v>
          </cell>
          <cell r="B245" t="str">
            <v>600TVB</v>
          </cell>
          <cell r="C245" t="str">
            <v>Distrito Federal</v>
          </cell>
          <cell r="D245" t="str">
            <v>No aplica</v>
          </cell>
          <cell r="E245" t="str">
            <v>Chevy</v>
          </cell>
          <cell r="F245" t="str">
            <v>Automóvil</v>
          </cell>
          <cell r="G245" t="str">
            <v>Chevrolet</v>
          </cell>
          <cell r="H245" t="str">
            <v>Chevy C2 C/AA 5 Puertas</v>
          </cell>
          <cell r="I245" t="str">
            <v>3G1SF61X96S115082</v>
          </cell>
          <cell r="J245" t="str">
            <v>6S115082</v>
          </cell>
          <cell r="K245" t="str">
            <v>Magna</v>
          </cell>
          <cell r="L245">
            <v>4</v>
          </cell>
          <cell r="M245">
            <v>46</v>
          </cell>
          <cell r="N245">
            <v>2006</v>
          </cell>
          <cell r="O245" t="str">
            <v>Ciudad de México</v>
          </cell>
          <cell r="P245" t="str">
            <v>Ciudad de México</v>
          </cell>
          <cell r="Q245" t="str">
            <v>Zona Metropolitana</v>
          </cell>
          <cell r="R245" t="str">
            <v>Baja</v>
          </cell>
          <cell r="S245" t="str">
            <v>Devolución Valmex</v>
          </cell>
          <cell r="T245" t="str">
            <v>GNP</v>
          </cell>
          <cell r="U245" t="str">
            <v>Grupo Nacional Provincial, S.A.B.</v>
          </cell>
          <cell r="V245" t="str">
            <v>Pool Administrativo</v>
          </cell>
          <cell r="W245" t="str">
            <v>Pool Administrativo</v>
          </cell>
          <cell r="X245" t="str">
            <v>Plaza GNP</v>
          </cell>
          <cell r="Y245" t="str">
            <v>Pool</v>
          </cell>
          <cell r="Z245" t="str">
            <v>N38132</v>
          </cell>
          <cell r="AA245" t="str">
            <v>-</v>
          </cell>
          <cell r="AB245" t="str">
            <v>-</v>
          </cell>
          <cell r="AC245" t="str">
            <v>-</v>
          </cell>
          <cell r="AD245" t="str">
            <v>-</v>
          </cell>
          <cell r="AE245" t="str">
            <v>-</v>
          </cell>
          <cell r="AF245" t="str">
            <v>-</v>
          </cell>
          <cell r="AG245" t="str">
            <v>-</v>
          </cell>
          <cell r="AH245" t="str">
            <v>-</v>
          </cell>
          <cell r="AI245" t="str">
            <v>C6705</v>
          </cell>
          <cell r="AJ245" t="str">
            <v>Ramirez Granados Arturo</v>
          </cell>
          <cell r="AK245" t="str">
            <v>-</v>
          </cell>
          <cell r="AL245" t="str">
            <v>-</v>
          </cell>
          <cell r="AM245" t="str">
            <v>-</v>
          </cell>
          <cell r="AN245">
            <v>0</v>
          </cell>
          <cell r="AO245" t="str">
            <v>-</v>
          </cell>
          <cell r="AQ245">
            <v>5545001393</v>
          </cell>
          <cell r="AR245" t="str">
            <v>-</v>
          </cell>
          <cell r="AS245" t="str">
            <v>-</v>
          </cell>
          <cell r="AT245" t="str">
            <v>-</v>
          </cell>
          <cell r="AU245" t="str">
            <v>-</v>
          </cell>
          <cell r="AV245" t="str">
            <v>-</v>
          </cell>
          <cell r="AW245" t="str">
            <v>-</v>
          </cell>
          <cell r="AX245" t="str">
            <v>-</v>
          </cell>
          <cell r="AY245" t="str">
            <v>No</v>
          </cell>
          <cell r="AZ245" t="str">
            <v>-</v>
          </cell>
          <cell r="BA245" t="str">
            <v>-</v>
          </cell>
          <cell r="BB245" t="str">
            <v>-</v>
          </cell>
          <cell r="BC245" t="str">
            <v>-</v>
          </cell>
          <cell r="BD245" t="str">
            <v>-</v>
          </cell>
          <cell r="BE245" t="str">
            <v>-</v>
          </cell>
          <cell r="BF245" t="str">
            <v>-</v>
          </cell>
          <cell r="BG245" t="str">
            <v>-</v>
          </cell>
          <cell r="BH245" t="str">
            <v>-</v>
          </cell>
          <cell r="BI245" t="str">
            <v>-</v>
          </cell>
          <cell r="BJ245" t="str">
            <v>Arrendado</v>
          </cell>
          <cell r="BK245">
            <v>2315</v>
          </cell>
          <cell r="BL245" t="str">
            <v>ANGAR AZCAPOTZALCO S.A. DE C.V.</v>
          </cell>
          <cell r="BO245">
            <v>80384.789999999994</v>
          </cell>
          <cell r="BP245" t="str">
            <v>-</v>
          </cell>
          <cell r="BQ245" t="str">
            <v>-</v>
          </cell>
          <cell r="BR245" t="str">
            <v>-</v>
          </cell>
          <cell r="BS245" t="str">
            <v>-</v>
          </cell>
          <cell r="BT245" t="str">
            <v>-</v>
          </cell>
          <cell r="BU245" t="str">
            <v>-</v>
          </cell>
          <cell r="BV245" t="str">
            <v>-</v>
          </cell>
          <cell r="BW245" t="str">
            <v>-</v>
          </cell>
          <cell r="BX245" t="str">
            <v>-</v>
          </cell>
          <cell r="BY245" t="str">
            <v>-</v>
          </cell>
          <cell r="BZ245" t="str">
            <v>-</v>
          </cell>
          <cell r="CA245" t="str">
            <v>-</v>
          </cell>
          <cell r="CB245" t="str">
            <v>-</v>
          </cell>
          <cell r="CC245" t="str">
            <v>Viernes</v>
          </cell>
          <cell r="CD245" t="str">
            <v>600</v>
          </cell>
          <cell r="CE245" t="str">
            <v>0</v>
          </cell>
          <cell r="CF245" t="str">
            <v>Azul</v>
          </cell>
          <cell r="CG245" t="str">
            <v>5o Sábado</v>
          </cell>
          <cell r="CH245" t="str">
            <v>May y Jun</v>
          </cell>
          <cell r="CI245" t="str">
            <v>Nov y Dic</v>
          </cell>
          <cell r="CJ245" t="str">
            <v>-</v>
          </cell>
          <cell r="CK245">
            <v>92</v>
          </cell>
          <cell r="CL245" t="str">
            <v>101 - MAGNA</v>
          </cell>
          <cell r="CM245" t="str">
            <v>06025</v>
          </cell>
          <cell r="CP245" t="str">
            <v>-</v>
          </cell>
        </row>
        <row r="246">
          <cell r="A246" t="str">
            <v>06026</v>
          </cell>
          <cell r="B246" t="str">
            <v>365TVB</v>
          </cell>
          <cell r="C246" t="str">
            <v>Distrito Federal</v>
          </cell>
          <cell r="D246" t="str">
            <v>No aplica</v>
          </cell>
          <cell r="E246" t="str">
            <v>Chevy</v>
          </cell>
          <cell r="F246" t="str">
            <v>Automóvil</v>
          </cell>
          <cell r="G246" t="str">
            <v>Chevrolet</v>
          </cell>
          <cell r="H246" t="str">
            <v>Chevy C2 C/AA 5 Puertas</v>
          </cell>
          <cell r="I246" t="str">
            <v>3G1SF61X46S115104</v>
          </cell>
          <cell r="J246" t="str">
            <v>6S115104</v>
          </cell>
          <cell r="K246" t="str">
            <v>Magna</v>
          </cell>
          <cell r="L246">
            <v>4</v>
          </cell>
          <cell r="M246">
            <v>46</v>
          </cell>
          <cell r="N246">
            <v>2006</v>
          </cell>
          <cell r="O246" t="str">
            <v>Ciudad de México</v>
          </cell>
          <cell r="P246" t="str">
            <v>Ciudad de México</v>
          </cell>
          <cell r="Q246" t="str">
            <v>Zona Metropolitana</v>
          </cell>
          <cell r="R246" t="str">
            <v>Baja</v>
          </cell>
          <cell r="S246" t="str">
            <v>Devolución Valmex</v>
          </cell>
          <cell r="T246" t="str">
            <v>GNP</v>
          </cell>
          <cell r="U246" t="str">
            <v>Grupo Nacional Provincial, S.A.B.</v>
          </cell>
          <cell r="V246" t="str">
            <v>Asesor de Servicio</v>
          </cell>
          <cell r="W246" t="str">
            <v>338</v>
          </cell>
          <cell r="X246" t="str">
            <v>-</v>
          </cell>
          <cell r="Y246" t="str">
            <v>Asignado</v>
          </cell>
          <cell r="Z246" t="str">
            <v>N58440</v>
          </cell>
          <cell r="AA246" t="str">
            <v>Guerrero Moya Salvador</v>
          </cell>
          <cell r="AB246" t="str">
            <v>Grupo Nacional Provincial, S.A.B.</v>
          </cell>
          <cell r="AC246" t="str">
            <v>GUMS611124DG3</v>
          </cell>
          <cell r="AD246" t="str">
            <v>Operativo</v>
          </cell>
          <cell r="AE246" t="str">
            <v>Asesor de Servicio Automovil</v>
          </cell>
          <cell r="AF246" t="str">
            <v>Unidad Operativa</v>
          </cell>
          <cell r="AG246" t="str">
            <v>Dirección Servicio y Operaciones</v>
          </cell>
          <cell r="AH246" t="str">
            <v>Subdir. Siniestros CDMX y Sureste</v>
          </cell>
          <cell r="AI246" t="str">
            <v>C9215</v>
          </cell>
          <cell r="AJ246" t="str">
            <v>Moreno Alvárez Elvia Citlalli</v>
          </cell>
          <cell r="AK246" t="str">
            <v>Tlalnepantla</v>
          </cell>
          <cell r="AL246" t="str">
            <v>Tlalnepantla</v>
          </cell>
          <cell r="AM246">
            <v>0</v>
          </cell>
          <cell r="AN246" t="str">
            <v>salvador.guerrero@gnp.com.mx</v>
          </cell>
          <cell r="AO246" t="str">
            <v>salvador.guerrero@gnp.com.mx</v>
          </cell>
          <cell r="AQ246">
            <v>5535228573</v>
          </cell>
          <cell r="AR246" t="str">
            <v>-</v>
          </cell>
          <cell r="AS246" t="str">
            <v>-</v>
          </cell>
          <cell r="AT246" t="str">
            <v>-</v>
          </cell>
          <cell r="AU246" t="str">
            <v>-</v>
          </cell>
          <cell r="AV246" t="str">
            <v>-</v>
          </cell>
          <cell r="AW246" t="str">
            <v>-</v>
          </cell>
          <cell r="AX246" t="str">
            <v>-</v>
          </cell>
          <cell r="AY246" t="str">
            <v>No</v>
          </cell>
          <cell r="AZ246" t="str">
            <v>-</v>
          </cell>
          <cell r="BA246" t="str">
            <v>-</v>
          </cell>
          <cell r="BB246" t="str">
            <v>-</v>
          </cell>
          <cell r="BC246" t="str">
            <v>-</v>
          </cell>
          <cell r="BD246" t="str">
            <v>-</v>
          </cell>
          <cell r="BE246" t="str">
            <v>-</v>
          </cell>
          <cell r="BF246" t="str">
            <v>-</v>
          </cell>
          <cell r="BG246">
            <v>3</v>
          </cell>
          <cell r="BH246" t="str">
            <v>-</v>
          </cell>
          <cell r="BI246" t="str">
            <v>-</v>
          </cell>
          <cell r="BJ246" t="str">
            <v>Arrendado</v>
          </cell>
          <cell r="BK246">
            <v>2304</v>
          </cell>
          <cell r="BL246" t="str">
            <v>ANGAR AZCAPOTZALCO S.A. DE C.V.</v>
          </cell>
          <cell r="BO246">
            <v>80384.789999999994</v>
          </cell>
          <cell r="BP246" t="str">
            <v>-</v>
          </cell>
          <cell r="BQ246" t="str">
            <v>-</v>
          </cell>
          <cell r="BR246" t="str">
            <v>-</v>
          </cell>
          <cell r="BS246" t="str">
            <v>-</v>
          </cell>
          <cell r="BT246" t="str">
            <v>-</v>
          </cell>
          <cell r="BU246" t="str">
            <v>-</v>
          </cell>
          <cell r="BV246" t="str">
            <v>-</v>
          </cell>
          <cell r="BW246" t="str">
            <v>-</v>
          </cell>
          <cell r="BX246" t="str">
            <v>-</v>
          </cell>
          <cell r="BY246" t="str">
            <v>-</v>
          </cell>
          <cell r="BZ246" t="str">
            <v>-</v>
          </cell>
          <cell r="CA246" t="str">
            <v>-</v>
          </cell>
          <cell r="CB246" t="str">
            <v>-</v>
          </cell>
          <cell r="CC246" t="str">
            <v>Lunes</v>
          </cell>
          <cell r="CD246" t="str">
            <v>365</v>
          </cell>
          <cell r="CE246" t="str">
            <v>5</v>
          </cell>
          <cell r="CF246" t="str">
            <v>Amarillo</v>
          </cell>
          <cell r="CG246" t="str">
            <v>1er Sábado</v>
          </cell>
          <cell r="CH246" t="str">
            <v>Ene y Feb</v>
          </cell>
          <cell r="CI246" t="str">
            <v>Jul y Ago</v>
          </cell>
          <cell r="CJ246" t="str">
            <v>-</v>
          </cell>
          <cell r="CK246">
            <v>92</v>
          </cell>
          <cell r="CL246" t="str">
            <v>101 - MAGNA</v>
          </cell>
          <cell r="CM246" t="str">
            <v>06026</v>
          </cell>
          <cell r="CP246" t="str">
            <v>-</v>
          </cell>
        </row>
        <row r="247">
          <cell r="A247" t="str">
            <v>06027</v>
          </cell>
          <cell r="B247" t="str">
            <v>111TVB</v>
          </cell>
          <cell r="C247" t="str">
            <v>Distrito Federal</v>
          </cell>
          <cell r="D247" t="str">
            <v>No aplica</v>
          </cell>
          <cell r="E247" t="str">
            <v>Chevy</v>
          </cell>
          <cell r="F247" t="str">
            <v>Automóvil</v>
          </cell>
          <cell r="G247" t="str">
            <v>Chevrolet</v>
          </cell>
          <cell r="H247" t="str">
            <v>Chevy 5 Puertas C/AA Paquete M</v>
          </cell>
          <cell r="I247" t="str">
            <v>3G1SF61X26S115098</v>
          </cell>
          <cell r="J247" t="str">
            <v>6S115098</v>
          </cell>
          <cell r="K247" t="str">
            <v>Magna</v>
          </cell>
          <cell r="L247">
            <v>4</v>
          </cell>
          <cell r="M247">
            <v>46</v>
          </cell>
          <cell r="N247">
            <v>2006</v>
          </cell>
          <cell r="O247" t="str">
            <v>Ciudad de México</v>
          </cell>
          <cell r="P247" t="str">
            <v>Ciudad de México</v>
          </cell>
          <cell r="Q247" t="str">
            <v>Zona Metropolitana</v>
          </cell>
          <cell r="R247" t="str">
            <v>Baja</v>
          </cell>
          <cell r="S247" t="str">
            <v>Devolución Valmex</v>
          </cell>
          <cell r="T247" t="str">
            <v>GNP</v>
          </cell>
          <cell r="U247" t="str">
            <v>Grupo Nacional Provincial, S.A.B.</v>
          </cell>
          <cell r="V247" t="str">
            <v>Asesor de Servicio</v>
          </cell>
          <cell r="W247" t="str">
            <v>545</v>
          </cell>
          <cell r="X247" t="str">
            <v>-</v>
          </cell>
          <cell r="Y247" t="str">
            <v>Asignado</v>
          </cell>
          <cell r="Z247" t="str">
            <v>N91195</v>
          </cell>
          <cell r="AA247" t="str">
            <v>González Bonilla Eduardo</v>
          </cell>
          <cell r="AB247" t="str">
            <v>Grupo Nacional Provincial, S.A.B.</v>
          </cell>
          <cell r="AC247" t="str">
            <v>GOBE8402119F6</v>
          </cell>
          <cell r="AD247" t="str">
            <v>Operativo</v>
          </cell>
          <cell r="AE247" t="str">
            <v>Asesor de Servicio Automovil</v>
          </cell>
          <cell r="AF247" t="str">
            <v>Unidad Operativa</v>
          </cell>
          <cell r="AG247" t="str">
            <v>Dirección Servicio y Operaciones</v>
          </cell>
          <cell r="AH247" t="str">
            <v>Subdir. Siniestros CDMX y Sureste</v>
          </cell>
          <cell r="AI247" t="str">
            <v>C9215</v>
          </cell>
          <cell r="AJ247" t="str">
            <v>Moreno Alvárez Elvia Citlalli</v>
          </cell>
          <cell r="AK247" t="str">
            <v>Tlalnepantla</v>
          </cell>
          <cell r="AL247" t="str">
            <v>Tlalnepantla</v>
          </cell>
          <cell r="AM247">
            <v>0</v>
          </cell>
          <cell r="AN247" t="str">
            <v>eduardo.bonilla@gnp.com.mx</v>
          </cell>
          <cell r="AO247" t="str">
            <v>eduardo.bonilla@gnp.com.mx</v>
          </cell>
          <cell r="AQ247">
            <v>5535228952</v>
          </cell>
          <cell r="AR247" t="str">
            <v>-</v>
          </cell>
          <cell r="AS247" t="str">
            <v>-</v>
          </cell>
          <cell r="AT247" t="str">
            <v>-</v>
          </cell>
          <cell r="AU247" t="str">
            <v>-</v>
          </cell>
          <cell r="AV247" t="str">
            <v>-</v>
          </cell>
          <cell r="AW247" t="str">
            <v>-</v>
          </cell>
          <cell r="AX247" t="str">
            <v>-</v>
          </cell>
          <cell r="AY247" t="str">
            <v>No</v>
          </cell>
          <cell r="AZ247" t="str">
            <v>-</v>
          </cell>
          <cell r="BA247" t="str">
            <v>-</v>
          </cell>
          <cell r="BB247" t="str">
            <v>-</v>
          </cell>
          <cell r="BC247" t="str">
            <v>-</v>
          </cell>
          <cell r="BD247" t="str">
            <v>-</v>
          </cell>
          <cell r="BE247" t="str">
            <v>-</v>
          </cell>
          <cell r="BF247" t="str">
            <v>-</v>
          </cell>
          <cell r="BG247">
            <v>3</v>
          </cell>
          <cell r="BH247" t="str">
            <v>-</v>
          </cell>
          <cell r="BI247" t="str">
            <v>-</v>
          </cell>
          <cell r="BJ247" t="str">
            <v>Arrendado</v>
          </cell>
          <cell r="BK247">
            <v>2294</v>
          </cell>
          <cell r="BL247" t="str">
            <v>ANGAR AZCAPOTZALCO S.A. DE C.V.</v>
          </cell>
          <cell r="BO247">
            <v>80384.789999999994</v>
          </cell>
          <cell r="BP247" t="str">
            <v>-</v>
          </cell>
          <cell r="BQ247" t="str">
            <v>-</v>
          </cell>
          <cell r="BR247" t="str">
            <v>-</v>
          </cell>
          <cell r="BS247" t="str">
            <v>-</v>
          </cell>
          <cell r="BT247" t="str">
            <v>-</v>
          </cell>
          <cell r="BU247" t="str">
            <v>-</v>
          </cell>
          <cell r="BV247" t="str">
            <v>-</v>
          </cell>
          <cell r="BW247" t="str">
            <v>-</v>
          </cell>
          <cell r="BX247" t="str">
            <v>-</v>
          </cell>
          <cell r="BY247" t="str">
            <v>-</v>
          </cell>
          <cell r="BZ247" t="str">
            <v>-</v>
          </cell>
          <cell r="CA247" t="str">
            <v>-</v>
          </cell>
          <cell r="CB247" t="str">
            <v>-</v>
          </cell>
          <cell r="CC247" t="str">
            <v>Jueves</v>
          </cell>
          <cell r="CD247" t="str">
            <v>111</v>
          </cell>
          <cell r="CE247" t="str">
            <v>1</v>
          </cell>
          <cell r="CF247" t="str">
            <v>Verde</v>
          </cell>
          <cell r="CG247" t="str">
            <v>4o Sábado</v>
          </cell>
          <cell r="CH247" t="str">
            <v>Abr y May</v>
          </cell>
          <cell r="CI247" t="str">
            <v>Oct y Nov</v>
          </cell>
          <cell r="CJ247" t="str">
            <v>-</v>
          </cell>
          <cell r="CK247">
            <v>92</v>
          </cell>
          <cell r="CL247" t="str">
            <v>101 - MAGNA</v>
          </cell>
          <cell r="CM247" t="str">
            <v>06027</v>
          </cell>
          <cell r="CP247" t="str">
            <v>-</v>
          </cell>
        </row>
        <row r="248">
          <cell r="A248" t="str">
            <v>06028</v>
          </cell>
          <cell r="B248" t="str">
            <v>751TVB</v>
          </cell>
          <cell r="C248" t="str">
            <v>Distrito Federal</v>
          </cell>
          <cell r="D248" t="str">
            <v>No aplica</v>
          </cell>
          <cell r="E248" t="str">
            <v>Chevy</v>
          </cell>
          <cell r="F248" t="str">
            <v>Automóvil</v>
          </cell>
          <cell r="G248" t="str">
            <v>Chevrolet</v>
          </cell>
          <cell r="H248" t="str">
            <v>Chevy C2 C/AA 5 Puertas</v>
          </cell>
          <cell r="I248" t="str">
            <v>3G1SF61X36S114798</v>
          </cell>
          <cell r="J248" t="str">
            <v>6S114798</v>
          </cell>
          <cell r="K248" t="str">
            <v>Magna</v>
          </cell>
          <cell r="L248">
            <v>4</v>
          </cell>
          <cell r="M248">
            <v>46</v>
          </cell>
          <cell r="N248">
            <v>2006</v>
          </cell>
          <cell r="O248" t="str">
            <v>Ciudad de México</v>
          </cell>
          <cell r="P248" t="str">
            <v>Ciudad de México</v>
          </cell>
          <cell r="Q248" t="str">
            <v>Zona Metropolitana</v>
          </cell>
          <cell r="R248" t="str">
            <v>Baja</v>
          </cell>
          <cell r="S248" t="str">
            <v>Devolución Valmex</v>
          </cell>
          <cell r="T248" t="str">
            <v>GNP</v>
          </cell>
          <cell r="U248" t="str">
            <v>Grupo Nacional Provincial, S.A.B.</v>
          </cell>
          <cell r="V248" t="str">
            <v>Asesor de Servicio</v>
          </cell>
          <cell r="W248" t="str">
            <v>-</v>
          </cell>
          <cell r="X248" t="str">
            <v>-</v>
          </cell>
          <cell r="Y248" t="str">
            <v>Asignado</v>
          </cell>
          <cell r="Z248" t="str">
            <v>-</v>
          </cell>
          <cell r="AA248" t="str">
            <v>-</v>
          </cell>
          <cell r="AB248" t="str">
            <v>-</v>
          </cell>
          <cell r="AC248" t="str">
            <v>-</v>
          </cell>
          <cell r="AD248" t="str">
            <v>-</v>
          </cell>
          <cell r="AE248" t="str">
            <v>-</v>
          </cell>
          <cell r="AF248" t="str">
            <v>-</v>
          </cell>
          <cell r="AG248" t="str">
            <v>-</v>
          </cell>
          <cell r="AH248" t="str">
            <v>-</v>
          </cell>
          <cell r="AI248" t="str">
            <v>C6705</v>
          </cell>
          <cell r="AJ248" t="str">
            <v>Ramirez Granados Arturo</v>
          </cell>
          <cell r="AK248" t="str">
            <v>-</v>
          </cell>
          <cell r="AL248" t="str">
            <v>-</v>
          </cell>
          <cell r="AM248" t="str">
            <v>-</v>
          </cell>
          <cell r="AN248">
            <v>0</v>
          </cell>
          <cell r="AO248" t="str">
            <v>-</v>
          </cell>
          <cell r="AQ248" t="str">
            <v>-</v>
          </cell>
          <cell r="AR248" t="str">
            <v>-</v>
          </cell>
          <cell r="AS248" t="str">
            <v>-</v>
          </cell>
          <cell r="AT248" t="str">
            <v>-</v>
          </cell>
          <cell r="AU248" t="str">
            <v>-</v>
          </cell>
          <cell r="AV248" t="str">
            <v>-</v>
          </cell>
          <cell r="AW248" t="str">
            <v>-</v>
          </cell>
          <cell r="AX248" t="str">
            <v>-</v>
          </cell>
          <cell r="AY248" t="str">
            <v>No</v>
          </cell>
          <cell r="AZ248" t="str">
            <v>-</v>
          </cell>
          <cell r="BA248" t="str">
            <v>-</v>
          </cell>
          <cell r="BB248" t="str">
            <v>-</v>
          </cell>
          <cell r="BC248" t="str">
            <v>-</v>
          </cell>
          <cell r="BD248" t="str">
            <v>-</v>
          </cell>
          <cell r="BE248" t="str">
            <v>-</v>
          </cell>
          <cell r="BF248" t="str">
            <v>-</v>
          </cell>
          <cell r="BG248" t="str">
            <v>-</v>
          </cell>
          <cell r="BH248" t="str">
            <v>-</v>
          </cell>
          <cell r="BI248" t="str">
            <v>-</v>
          </cell>
          <cell r="BJ248" t="str">
            <v>Arrendado</v>
          </cell>
          <cell r="BK248">
            <v>2297</v>
          </cell>
          <cell r="BL248" t="str">
            <v>ANGAR AZCAPOTZALCO S.A. DE C.V.</v>
          </cell>
          <cell r="BO248">
            <v>80384.789999999994</v>
          </cell>
          <cell r="BP248" t="str">
            <v>-</v>
          </cell>
          <cell r="BQ248" t="str">
            <v>-</v>
          </cell>
          <cell r="BR248" t="str">
            <v>-</v>
          </cell>
          <cell r="BS248" t="str">
            <v>-</v>
          </cell>
          <cell r="BT248" t="str">
            <v>-</v>
          </cell>
          <cell r="BU248" t="str">
            <v>-</v>
          </cell>
          <cell r="BV248" t="str">
            <v>-</v>
          </cell>
          <cell r="BW248" t="str">
            <v>-</v>
          </cell>
          <cell r="BX248" t="str">
            <v>-</v>
          </cell>
          <cell r="BY248" t="str">
            <v>-</v>
          </cell>
          <cell r="BZ248" t="str">
            <v>-</v>
          </cell>
          <cell r="CA248" t="str">
            <v>-</v>
          </cell>
          <cell r="CB248" t="str">
            <v>-</v>
          </cell>
          <cell r="CC248" t="str">
            <v>Jueves</v>
          </cell>
          <cell r="CD248" t="str">
            <v>751</v>
          </cell>
          <cell r="CE248" t="str">
            <v>1</v>
          </cell>
          <cell r="CF248" t="str">
            <v>Verde</v>
          </cell>
          <cell r="CG248" t="str">
            <v>4o Sábado</v>
          </cell>
          <cell r="CH248" t="str">
            <v>Abr y May</v>
          </cell>
          <cell r="CI248" t="str">
            <v>Oct y Nov</v>
          </cell>
          <cell r="CJ248" t="str">
            <v>-</v>
          </cell>
          <cell r="CK248">
            <v>92</v>
          </cell>
          <cell r="CL248" t="str">
            <v>101 - MAGNA</v>
          </cell>
          <cell r="CM248" t="str">
            <v>06028</v>
          </cell>
          <cell r="CP248" t="str">
            <v>-</v>
          </cell>
        </row>
        <row r="249">
          <cell r="A249" t="str">
            <v>06029</v>
          </cell>
          <cell r="B249" t="str">
            <v>785TVB</v>
          </cell>
          <cell r="C249" t="str">
            <v>Distrito Federal</v>
          </cell>
          <cell r="D249" t="str">
            <v>No aplica</v>
          </cell>
          <cell r="E249" t="str">
            <v>Chevy</v>
          </cell>
          <cell r="F249" t="str">
            <v>Automóvil</v>
          </cell>
          <cell r="G249" t="str">
            <v>Chevrolet</v>
          </cell>
          <cell r="H249" t="str">
            <v>Chevy C2 C/AA 5 Puertas</v>
          </cell>
          <cell r="I249" t="str">
            <v>3G1SF61XX6S115348</v>
          </cell>
          <cell r="J249" t="str">
            <v>6S115348</v>
          </cell>
          <cell r="K249" t="str">
            <v>Magna</v>
          </cell>
          <cell r="L249">
            <v>4</v>
          </cell>
          <cell r="M249">
            <v>46</v>
          </cell>
          <cell r="N249">
            <v>2006</v>
          </cell>
          <cell r="O249" t="str">
            <v>Ciudad de México</v>
          </cell>
          <cell r="P249" t="str">
            <v>Ciudad de México</v>
          </cell>
          <cell r="Q249" t="str">
            <v>Zona Metropolitana</v>
          </cell>
          <cell r="R249" t="str">
            <v>Baja</v>
          </cell>
          <cell r="S249" t="str">
            <v>PT por Siniestro</v>
          </cell>
          <cell r="T249" t="str">
            <v>GNP</v>
          </cell>
          <cell r="U249" t="str">
            <v>Grupo Nacional Provincial, S.A.B.</v>
          </cell>
          <cell r="V249" t="str">
            <v>Asesor de Servicio</v>
          </cell>
          <cell r="W249" t="str">
            <v>309</v>
          </cell>
          <cell r="X249" t="str">
            <v>-</v>
          </cell>
          <cell r="Y249" t="str">
            <v>Asignado</v>
          </cell>
          <cell r="Z249" t="str">
            <v>N90519</v>
          </cell>
          <cell r="AA249" t="str">
            <v>Arvizu Campos Martin</v>
          </cell>
          <cell r="AB249" t="str">
            <v>Grupo Nacional Provincial, S.A.B.</v>
          </cell>
          <cell r="AC249" t="str">
            <v>AICM811012BY1</v>
          </cell>
          <cell r="AD249" t="str">
            <v>Jefe de departamento</v>
          </cell>
          <cell r="AE249" t="str">
            <v>Ejecutivo Cuentas Corredores</v>
          </cell>
          <cell r="AF249" t="str">
            <v>Unidad Operativa</v>
          </cell>
          <cell r="AG249" t="str">
            <v>Dirección Servicio y Operaciones</v>
          </cell>
          <cell r="AH249" t="str">
            <v>Dir. Atención de Seguros Personas y Seguros Corporativos</v>
          </cell>
          <cell r="AI249" t="str">
            <v>C7202</v>
          </cell>
          <cell r="AJ249" t="str">
            <v>Corona Gaytan Clemente</v>
          </cell>
          <cell r="AK249" t="str">
            <v>Amores B P2</v>
          </cell>
          <cell r="AL249" t="str">
            <v>Amores</v>
          </cell>
          <cell r="AM249">
            <v>4196</v>
          </cell>
          <cell r="AN249" t="str">
            <v>martin.arvizu@gnp.com.mx</v>
          </cell>
          <cell r="AO249" t="str">
            <v>martin.arvizu@gnp.com.mx</v>
          </cell>
          <cell r="AQ249">
            <v>5535667122</v>
          </cell>
          <cell r="AR249" t="str">
            <v>-</v>
          </cell>
          <cell r="AS249" t="str">
            <v>-</v>
          </cell>
          <cell r="AT249" t="str">
            <v>-</v>
          </cell>
          <cell r="AU249" t="str">
            <v>-</v>
          </cell>
          <cell r="AV249" t="str">
            <v>-</v>
          </cell>
          <cell r="AW249" t="str">
            <v>-</v>
          </cell>
          <cell r="AX249" t="str">
            <v>-</v>
          </cell>
          <cell r="AY249" t="str">
            <v>No</v>
          </cell>
          <cell r="AZ249" t="str">
            <v>-</v>
          </cell>
          <cell r="BA249" t="str">
            <v>-</v>
          </cell>
          <cell r="BB249" t="str">
            <v>-</v>
          </cell>
          <cell r="BC249" t="str">
            <v>-</v>
          </cell>
          <cell r="BD249" t="str">
            <v>-</v>
          </cell>
          <cell r="BE249" t="str">
            <v>-</v>
          </cell>
          <cell r="BF249" t="str">
            <v>-</v>
          </cell>
          <cell r="BG249" t="str">
            <v>-</v>
          </cell>
          <cell r="BH249" t="str">
            <v>-</v>
          </cell>
          <cell r="BI249" t="str">
            <v>-</v>
          </cell>
          <cell r="BJ249" t="str">
            <v>Arrendado</v>
          </cell>
          <cell r="BK249">
            <v>2321</v>
          </cell>
          <cell r="BL249" t="str">
            <v>ANGAR AZCAPOTZALCO S.A. DE C.V.</v>
          </cell>
          <cell r="BO249">
            <v>80384.789999999994</v>
          </cell>
          <cell r="BP249" t="str">
            <v>-</v>
          </cell>
          <cell r="BQ249" t="str">
            <v>-</v>
          </cell>
          <cell r="BR249" t="str">
            <v>-</v>
          </cell>
          <cell r="BS249" t="str">
            <v>-</v>
          </cell>
          <cell r="BT249" t="str">
            <v>-</v>
          </cell>
          <cell r="BU249" t="str">
            <v>-</v>
          </cell>
          <cell r="BV249" t="str">
            <v>-</v>
          </cell>
          <cell r="BW249" t="str">
            <v>-</v>
          </cell>
          <cell r="BX249" t="str">
            <v>-</v>
          </cell>
          <cell r="BY249" t="str">
            <v>-</v>
          </cell>
          <cell r="BZ249" t="str">
            <v>-</v>
          </cell>
          <cell r="CA249" t="str">
            <v>-</v>
          </cell>
          <cell r="CB249" t="str">
            <v>-</v>
          </cell>
          <cell r="CC249" t="str">
            <v>Lunes</v>
          </cell>
          <cell r="CD249" t="str">
            <v>785</v>
          </cell>
          <cell r="CE249" t="str">
            <v>5</v>
          </cell>
          <cell r="CF249" t="str">
            <v>Amarillo</v>
          </cell>
          <cell r="CG249" t="str">
            <v>1er Sábado</v>
          </cell>
          <cell r="CH249" t="str">
            <v>Ene y Feb</v>
          </cell>
          <cell r="CI249" t="str">
            <v>Jul y Ago</v>
          </cell>
          <cell r="CJ249" t="str">
            <v>-</v>
          </cell>
          <cell r="CK249">
            <v>92</v>
          </cell>
          <cell r="CL249" t="str">
            <v>101 - MAGNA</v>
          </cell>
          <cell r="CM249" t="str">
            <v>06029</v>
          </cell>
          <cell r="CP249" t="str">
            <v>-</v>
          </cell>
        </row>
        <row r="250">
          <cell r="A250" t="str">
            <v>06030</v>
          </cell>
          <cell r="B250" t="str">
            <v>889TVB</v>
          </cell>
          <cell r="C250" t="str">
            <v>Distrito Federal</v>
          </cell>
          <cell r="D250" t="str">
            <v>No aplica</v>
          </cell>
          <cell r="E250" t="str">
            <v>Chevy</v>
          </cell>
          <cell r="F250" t="str">
            <v>Automóvil</v>
          </cell>
          <cell r="G250" t="str">
            <v>Chevrolet</v>
          </cell>
          <cell r="H250" t="str">
            <v>Chevy C2 C/AA 5 Puertas</v>
          </cell>
          <cell r="I250" t="str">
            <v>3G1SF61X06S115942</v>
          </cell>
          <cell r="J250" t="str">
            <v>6S115942</v>
          </cell>
          <cell r="K250" t="str">
            <v>Magna</v>
          </cell>
          <cell r="L250">
            <v>4</v>
          </cell>
          <cell r="M250">
            <v>46</v>
          </cell>
          <cell r="N250">
            <v>2006</v>
          </cell>
          <cell r="O250" t="str">
            <v>Hermosillo</v>
          </cell>
          <cell r="P250" t="str">
            <v>Sonora</v>
          </cell>
          <cell r="Q250" t="str">
            <v>Noroeste</v>
          </cell>
          <cell r="R250" t="str">
            <v>Baja</v>
          </cell>
          <cell r="S250" t="str">
            <v>Devolución Valmex</v>
          </cell>
          <cell r="T250" t="str">
            <v>GNP</v>
          </cell>
          <cell r="U250" t="str">
            <v>Grupo Nacional Provincial, S.A.B.</v>
          </cell>
          <cell r="V250" t="str">
            <v>Asesor de Servicio</v>
          </cell>
          <cell r="W250" t="str">
            <v>-</v>
          </cell>
          <cell r="X250" t="str">
            <v>-</v>
          </cell>
          <cell r="Y250" t="str">
            <v>Asignado</v>
          </cell>
          <cell r="Z250" t="str">
            <v>-</v>
          </cell>
          <cell r="AA250" t="str">
            <v>-</v>
          </cell>
          <cell r="AB250" t="str">
            <v>-</v>
          </cell>
          <cell r="AC250" t="str">
            <v>-</v>
          </cell>
          <cell r="AD250" t="str">
            <v>-</v>
          </cell>
          <cell r="AE250" t="str">
            <v>-</v>
          </cell>
          <cell r="AF250" t="str">
            <v>-</v>
          </cell>
          <cell r="AG250" t="str">
            <v>-</v>
          </cell>
          <cell r="AH250" t="str">
            <v>-</v>
          </cell>
          <cell r="AI250" t="str">
            <v>C6705</v>
          </cell>
          <cell r="AJ250" t="str">
            <v>Ramirez Granados Arturo</v>
          </cell>
          <cell r="AK250" t="str">
            <v>-</v>
          </cell>
          <cell r="AL250" t="str">
            <v>-</v>
          </cell>
          <cell r="AM250" t="str">
            <v>-</v>
          </cell>
          <cell r="AN250">
            <v>0</v>
          </cell>
          <cell r="AO250" t="str">
            <v>-</v>
          </cell>
          <cell r="AQ250" t="str">
            <v>-</v>
          </cell>
          <cell r="AR250" t="str">
            <v>-</v>
          </cell>
          <cell r="AS250" t="str">
            <v>-</v>
          </cell>
          <cell r="AT250" t="str">
            <v>-</v>
          </cell>
          <cell r="AU250" t="str">
            <v>-</v>
          </cell>
          <cell r="AV250" t="str">
            <v>-</v>
          </cell>
          <cell r="AW250" t="str">
            <v>-</v>
          </cell>
          <cell r="AX250" t="str">
            <v>-</v>
          </cell>
          <cell r="AY250" t="str">
            <v>No</v>
          </cell>
          <cell r="AZ250" t="str">
            <v>-</v>
          </cell>
          <cell r="BA250" t="str">
            <v>-</v>
          </cell>
          <cell r="BB250" t="str">
            <v>-</v>
          </cell>
          <cell r="BC250" t="str">
            <v>-</v>
          </cell>
          <cell r="BD250" t="str">
            <v>-</v>
          </cell>
          <cell r="BE250" t="str">
            <v>-</v>
          </cell>
          <cell r="BF250" t="str">
            <v>-</v>
          </cell>
          <cell r="BG250" t="str">
            <v>-</v>
          </cell>
          <cell r="BH250" t="str">
            <v>-</v>
          </cell>
          <cell r="BI250" t="str">
            <v>-</v>
          </cell>
          <cell r="BJ250" t="str">
            <v>Arrendado</v>
          </cell>
          <cell r="BK250">
            <v>2292</v>
          </cell>
          <cell r="BL250" t="str">
            <v>ANGAR AZCAPOTZALCO S.A. DE C.V.</v>
          </cell>
          <cell r="BO250">
            <v>80384.789999999994</v>
          </cell>
          <cell r="BP250" t="str">
            <v>-</v>
          </cell>
          <cell r="BQ250" t="str">
            <v>-</v>
          </cell>
          <cell r="BR250" t="str">
            <v>-</v>
          </cell>
          <cell r="BS250" t="str">
            <v>-</v>
          </cell>
          <cell r="BT250" t="str">
            <v>-</v>
          </cell>
          <cell r="BU250" t="str">
            <v>-</v>
          </cell>
          <cell r="BV250" t="str">
            <v>-</v>
          </cell>
          <cell r="BW250" t="str">
            <v>-</v>
          </cell>
          <cell r="BX250" t="str">
            <v>-</v>
          </cell>
          <cell r="BY250" t="str">
            <v>-</v>
          </cell>
          <cell r="BZ250" t="str">
            <v>-</v>
          </cell>
          <cell r="CA250" t="str">
            <v>-</v>
          </cell>
          <cell r="CB250" t="str">
            <v>-</v>
          </cell>
          <cell r="CC250" t="str">
            <v>Viernes</v>
          </cell>
          <cell r="CD250" t="str">
            <v>889</v>
          </cell>
          <cell r="CE250" t="str">
            <v>9</v>
          </cell>
          <cell r="CF250" t="str">
            <v>Azul</v>
          </cell>
          <cell r="CG250" t="str">
            <v>5o Sábado</v>
          </cell>
          <cell r="CH250" t="str">
            <v>May y Jun</v>
          </cell>
          <cell r="CI250" t="str">
            <v>Nov y Dic</v>
          </cell>
          <cell r="CJ250" t="str">
            <v>-</v>
          </cell>
          <cell r="CK250">
            <v>92</v>
          </cell>
          <cell r="CL250" t="str">
            <v>101 - MAGNA</v>
          </cell>
          <cell r="CM250" t="str">
            <v>06030</v>
          </cell>
          <cell r="CP250" t="str">
            <v>-</v>
          </cell>
        </row>
        <row r="251">
          <cell r="A251" t="str">
            <v>06031</v>
          </cell>
          <cell r="B251" t="str">
            <v>232TVB</v>
          </cell>
          <cell r="C251" t="str">
            <v>Distrito Federal</v>
          </cell>
          <cell r="D251" t="str">
            <v>No aplica</v>
          </cell>
          <cell r="E251" t="str">
            <v>Chevy</v>
          </cell>
          <cell r="F251" t="str">
            <v>Automóvil</v>
          </cell>
          <cell r="G251" t="str">
            <v>Chevrolet</v>
          </cell>
          <cell r="H251" t="str">
            <v>Chevy C2 C/AA 5 Puertas</v>
          </cell>
          <cell r="I251" t="str">
            <v>3G1SF61X96S115096</v>
          </cell>
          <cell r="J251" t="str">
            <v>6S115096</v>
          </cell>
          <cell r="K251" t="str">
            <v>Magna</v>
          </cell>
          <cell r="L251">
            <v>4</v>
          </cell>
          <cell r="M251">
            <v>46</v>
          </cell>
          <cell r="N251">
            <v>2006</v>
          </cell>
          <cell r="O251" t="str">
            <v>Ciudad de México</v>
          </cell>
          <cell r="P251" t="str">
            <v>Ciudad de México</v>
          </cell>
          <cell r="Q251" t="str">
            <v>Zona Metropolitana</v>
          </cell>
          <cell r="R251" t="str">
            <v>Baja</v>
          </cell>
          <cell r="S251" t="str">
            <v>Devolución Valmex</v>
          </cell>
          <cell r="T251" t="str">
            <v>GNP</v>
          </cell>
          <cell r="U251" t="str">
            <v>Grupo Nacional Provincial, S.A.B.</v>
          </cell>
          <cell r="V251" t="str">
            <v>Asesor de Servicio</v>
          </cell>
          <cell r="W251" t="str">
            <v>525</v>
          </cell>
          <cell r="X251" t="str">
            <v>-</v>
          </cell>
          <cell r="Y251" t="str">
            <v>Asignado</v>
          </cell>
          <cell r="Z251" t="str">
            <v>N88506</v>
          </cell>
          <cell r="AA251" t="str">
            <v>-</v>
          </cell>
          <cell r="AB251" t="str">
            <v>-</v>
          </cell>
          <cell r="AC251" t="str">
            <v>-</v>
          </cell>
          <cell r="AD251" t="str">
            <v>-</v>
          </cell>
          <cell r="AE251" t="str">
            <v>-</v>
          </cell>
          <cell r="AF251" t="str">
            <v>-</v>
          </cell>
          <cell r="AG251" t="str">
            <v>-</v>
          </cell>
          <cell r="AH251" t="str">
            <v>-</v>
          </cell>
          <cell r="AI251" t="str">
            <v>C6705</v>
          </cell>
          <cell r="AJ251" t="str">
            <v>Ramirez Granados Arturo</v>
          </cell>
          <cell r="AK251" t="str">
            <v>-</v>
          </cell>
          <cell r="AL251" t="str">
            <v>-</v>
          </cell>
          <cell r="AM251" t="str">
            <v>-</v>
          </cell>
          <cell r="AN251">
            <v>0</v>
          </cell>
          <cell r="AO251" t="str">
            <v>-</v>
          </cell>
          <cell r="AQ251">
            <v>5535667099</v>
          </cell>
          <cell r="AR251" t="str">
            <v>-</v>
          </cell>
          <cell r="AS251" t="str">
            <v>-</v>
          </cell>
          <cell r="AT251" t="str">
            <v>-</v>
          </cell>
          <cell r="AU251" t="str">
            <v>-</v>
          </cell>
          <cell r="AV251" t="str">
            <v>-</v>
          </cell>
          <cell r="AW251" t="str">
            <v>-</v>
          </cell>
          <cell r="AX251" t="str">
            <v>-</v>
          </cell>
          <cell r="AY251" t="str">
            <v>No</v>
          </cell>
          <cell r="AZ251" t="str">
            <v>-</v>
          </cell>
          <cell r="BA251" t="str">
            <v>-</v>
          </cell>
          <cell r="BB251" t="str">
            <v>-</v>
          </cell>
          <cell r="BC251" t="str">
            <v>-</v>
          </cell>
          <cell r="BD251" t="str">
            <v>-</v>
          </cell>
          <cell r="BE251" t="str">
            <v>-</v>
          </cell>
          <cell r="BF251" t="str">
            <v>-</v>
          </cell>
          <cell r="BG251">
            <v>3</v>
          </cell>
          <cell r="BH251" t="str">
            <v>-</v>
          </cell>
          <cell r="BI251" t="str">
            <v>-</v>
          </cell>
          <cell r="BJ251" t="str">
            <v>Arrendado</v>
          </cell>
          <cell r="BK251">
            <v>2316</v>
          </cell>
          <cell r="BL251" t="str">
            <v>ANGAR AZCAPOTZALCO S.A. DE C.V.</v>
          </cell>
          <cell r="BO251">
            <v>80384.789999999994</v>
          </cell>
          <cell r="BP251" t="str">
            <v>-</v>
          </cell>
          <cell r="BQ251" t="str">
            <v>-</v>
          </cell>
          <cell r="BR251" t="str">
            <v>-</v>
          </cell>
          <cell r="BS251" t="str">
            <v>-</v>
          </cell>
          <cell r="BT251" t="str">
            <v>-</v>
          </cell>
          <cell r="BU251" t="str">
            <v>-</v>
          </cell>
          <cell r="BV251" t="str">
            <v>-</v>
          </cell>
          <cell r="BW251" t="str">
            <v>-</v>
          </cell>
          <cell r="BX251" t="str">
            <v>-</v>
          </cell>
          <cell r="BY251" t="str">
            <v>-</v>
          </cell>
          <cell r="BZ251" t="str">
            <v>-</v>
          </cell>
          <cell r="CA251" t="str">
            <v>-</v>
          </cell>
          <cell r="CB251" t="str">
            <v>-</v>
          </cell>
          <cell r="CC251" t="str">
            <v>Jueves</v>
          </cell>
          <cell r="CD251" t="str">
            <v>232</v>
          </cell>
          <cell r="CE251" t="str">
            <v>2</v>
          </cell>
          <cell r="CF251" t="str">
            <v>Verde</v>
          </cell>
          <cell r="CG251" t="str">
            <v>4o Sábado</v>
          </cell>
          <cell r="CH251" t="str">
            <v>Abr y May</v>
          </cell>
          <cell r="CI251" t="str">
            <v>Oct y Nov</v>
          </cell>
          <cell r="CJ251" t="str">
            <v>-</v>
          </cell>
          <cell r="CK251">
            <v>92</v>
          </cell>
          <cell r="CL251" t="str">
            <v>101 - MAGNA</v>
          </cell>
          <cell r="CM251" t="str">
            <v>06031</v>
          </cell>
          <cell r="CP251" t="str">
            <v>-</v>
          </cell>
        </row>
        <row r="252">
          <cell r="A252" t="str">
            <v>06033</v>
          </cell>
          <cell r="B252" t="str">
            <v>LLW97</v>
          </cell>
          <cell r="C252" t="str">
            <v>Nuevo León</v>
          </cell>
          <cell r="D252" t="str">
            <v>M431A</v>
          </cell>
          <cell r="E252" t="str">
            <v>Katana F6</v>
          </cell>
          <cell r="F252" t="str">
            <v>Motocicleta</v>
          </cell>
          <cell r="G252" t="str">
            <v>Suzuki</v>
          </cell>
          <cell r="H252" t="str">
            <v>Katana 600 F</v>
          </cell>
          <cell r="I252" t="str">
            <v>JS1GN79A462100212</v>
          </cell>
          <cell r="J252" t="str">
            <v>N717148180</v>
          </cell>
          <cell r="K252" t="str">
            <v>Magna</v>
          </cell>
          <cell r="L252">
            <v>4</v>
          </cell>
          <cell r="M252" t="str">
            <v>-</v>
          </cell>
          <cell r="N252">
            <v>2006</v>
          </cell>
          <cell r="O252" t="str">
            <v>Monterrey</v>
          </cell>
          <cell r="P252" t="str">
            <v>Nuevo León</v>
          </cell>
          <cell r="Q252" t="str">
            <v>Noreste</v>
          </cell>
          <cell r="R252" t="str">
            <v>Baja</v>
          </cell>
          <cell r="S252" t="str">
            <v>Devolución Valmex</v>
          </cell>
          <cell r="T252" t="str">
            <v>GNP</v>
          </cell>
          <cell r="U252" t="str">
            <v>Grupo Nacional Provincial, S.A.B.</v>
          </cell>
          <cell r="V252" t="str">
            <v>Asesor de Servicio</v>
          </cell>
          <cell r="W252" t="str">
            <v>-</v>
          </cell>
          <cell r="X252" t="str">
            <v>-</v>
          </cell>
          <cell r="Y252" t="str">
            <v>Asignado</v>
          </cell>
          <cell r="Z252" t="str">
            <v>-</v>
          </cell>
          <cell r="AA252" t="str">
            <v>-</v>
          </cell>
          <cell r="AB252" t="str">
            <v>-</v>
          </cell>
          <cell r="AC252" t="str">
            <v>-</v>
          </cell>
          <cell r="AD252" t="str">
            <v>-</v>
          </cell>
          <cell r="AE252" t="str">
            <v>-</v>
          </cell>
          <cell r="AF252" t="str">
            <v>-</v>
          </cell>
          <cell r="AG252" t="str">
            <v>-</v>
          </cell>
          <cell r="AH252" t="str">
            <v>-</v>
          </cell>
          <cell r="AI252" t="str">
            <v>C6705</v>
          </cell>
          <cell r="AJ252" t="str">
            <v>Ramirez Granados Arturo</v>
          </cell>
          <cell r="AK252" t="str">
            <v>-</v>
          </cell>
          <cell r="AL252" t="str">
            <v>-</v>
          </cell>
          <cell r="AM252" t="str">
            <v>-</v>
          </cell>
          <cell r="AN252">
            <v>0</v>
          </cell>
          <cell r="AO252" t="str">
            <v>-</v>
          </cell>
          <cell r="AQ252" t="str">
            <v>-</v>
          </cell>
          <cell r="AR252" t="str">
            <v>-</v>
          </cell>
          <cell r="AS252" t="str">
            <v>-</v>
          </cell>
          <cell r="AT252" t="str">
            <v>-</v>
          </cell>
          <cell r="AU252" t="str">
            <v>-</v>
          </cell>
          <cell r="AV252" t="str">
            <v>-</v>
          </cell>
          <cell r="AW252" t="str">
            <v>-</v>
          </cell>
          <cell r="AX252" t="str">
            <v>-</v>
          </cell>
          <cell r="AY252" t="str">
            <v>No</v>
          </cell>
          <cell r="AZ252" t="str">
            <v>-</v>
          </cell>
          <cell r="BA252" t="str">
            <v>-</v>
          </cell>
          <cell r="BB252" t="str">
            <v>-</v>
          </cell>
          <cell r="BC252" t="str">
            <v>-</v>
          </cell>
          <cell r="BD252" t="str">
            <v>-</v>
          </cell>
          <cell r="BE252" t="str">
            <v>-</v>
          </cell>
          <cell r="BF252" t="str">
            <v>-</v>
          </cell>
          <cell r="BG252" t="str">
            <v>-</v>
          </cell>
          <cell r="BH252" t="str">
            <v>-</v>
          </cell>
          <cell r="BI252" t="str">
            <v>-</v>
          </cell>
          <cell r="BJ252" t="str">
            <v>Arrendado</v>
          </cell>
          <cell r="BK252">
            <v>1446</v>
          </cell>
          <cell r="BL252" t="str">
            <v>SUZUKA MOTORS S.A. DE C.V.</v>
          </cell>
          <cell r="BO252">
            <v>75130.44</v>
          </cell>
          <cell r="BP252" t="str">
            <v>-</v>
          </cell>
          <cell r="BQ252" t="str">
            <v>-</v>
          </cell>
          <cell r="BR252" t="str">
            <v>-</v>
          </cell>
          <cell r="BS252" t="str">
            <v>-</v>
          </cell>
          <cell r="BT252" t="str">
            <v>-</v>
          </cell>
          <cell r="BU252" t="str">
            <v>-</v>
          </cell>
          <cell r="BV252" t="str">
            <v>-</v>
          </cell>
          <cell r="BW252" t="str">
            <v>-</v>
          </cell>
          <cell r="BX252" t="str">
            <v>-</v>
          </cell>
          <cell r="BY252" t="str">
            <v>-</v>
          </cell>
          <cell r="BZ252" t="str">
            <v>-</v>
          </cell>
          <cell r="CA252" t="str">
            <v>-</v>
          </cell>
          <cell r="CB252" t="str">
            <v>-</v>
          </cell>
          <cell r="CC252" t="str">
            <v>Martes</v>
          </cell>
          <cell r="CD252" t="str">
            <v>97</v>
          </cell>
          <cell r="CE252" t="str">
            <v>7</v>
          </cell>
          <cell r="CF252" t="str">
            <v>Rosa</v>
          </cell>
          <cell r="CG252" t="str">
            <v>2o Sábado</v>
          </cell>
          <cell r="CH252" t="str">
            <v>Feb y Mzo</v>
          </cell>
          <cell r="CI252" t="str">
            <v>Ago y Sep</v>
          </cell>
          <cell r="CJ252" t="str">
            <v>-</v>
          </cell>
          <cell r="CK252" t="str">
            <v>-</v>
          </cell>
          <cell r="CL252" t="str">
            <v>101 - MAGNA</v>
          </cell>
          <cell r="CM252" t="str">
            <v>06033</v>
          </cell>
          <cell r="CP252" t="str">
            <v>-</v>
          </cell>
        </row>
        <row r="253">
          <cell r="A253" t="str">
            <v>06037</v>
          </cell>
          <cell r="B253" t="str">
            <v>G946W</v>
          </cell>
          <cell r="C253" t="str">
            <v>-</v>
          </cell>
          <cell r="D253" t="str">
            <v>No aplica</v>
          </cell>
          <cell r="E253" t="str">
            <v>Katana F6</v>
          </cell>
          <cell r="F253" t="str">
            <v>Motocicleta</v>
          </cell>
          <cell r="G253" t="str">
            <v>Suzuki</v>
          </cell>
          <cell r="H253" t="str">
            <v>Katana 600 F</v>
          </cell>
          <cell r="I253" t="str">
            <v>JS1GN79A852101295</v>
          </cell>
          <cell r="J253" t="str">
            <v>N717145688</v>
          </cell>
          <cell r="K253" t="str">
            <v>Magna</v>
          </cell>
          <cell r="L253">
            <v>4</v>
          </cell>
          <cell r="M253" t="str">
            <v>-</v>
          </cell>
          <cell r="N253">
            <v>2005</v>
          </cell>
          <cell r="O253" t="str">
            <v>Guadalajara</v>
          </cell>
          <cell r="P253" t="str">
            <v>Jalisco</v>
          </cell>
          <cell r="Q253" t="str">
            <v>Occidente</v>
          </cell>
          <cell r="R253" t="str">
            <v>Baja</v>
          </cell>
          <cell r="S253" t="str">
            <v>Devolución Valmex</v>
          </cell>
          <cell r="T253" t="str">
            <v>GNP</v>
          </cell>
          <cell r="U253" t="str">
            <v>Grupo Nacional Provincial, S.A.B.</v>
          </cell>
          <cell r="V253" t="str">
            <v>Asesor de Servicio</v>
          </cell>
          <cell r="W253" t="str">
            <v>-</v>
          </cell>
          <cell r="X253" t="str">
            <v>-</v>
          </cell>
          <cell r="Y253" t="str">
            <v>Asignado</v>
          </cell>
          <cell r="Z253" t="str">
            <v>-</v>
          </cell>
          <cell r="AA253" t="str">
            <v>-</v>
          </cell>
          <cell r="AB253" t="str">
            <v>-</v>
          </cell>
          <cell r="AC253" t="str">
            <v>-</v>
          </cell>
          <cell r="AD253" t="str">
            <v>-</v>
          </cell>
          <cell r="AE253" t="str">
            <v>-</v>
          </cell>
          <cell r="AF253" t="str">
            <v>-</v>
          </cell>
          <cell r="AG253" t="str">
            <v>-</v>
          </cell>
          <cell r="AH253" t="str">
            <v>-</v>
          </cell>
          <cell r="AI253" t="str">
            <v>C6705</v>
          </cell>
          <cell r="AJ253" t="str">
            <v>Ramirez Granados Arturo</v>
          </cell>
          <cell r="AK253" t="str">
            <v>-</v>
          </cell>
          <cell r="AL253" t="str">
            <v>-</v>
          </cell>
          <cell r="AM253" t="str">
            <v>-</v>
          </cell>
          <cell r="AN253">
            <v>0</v>
          </cell>
          <cell r="AO253" t="str">
            <v>-</v>
          </cell>
          <cell r="AQ253" t="str">
            <v>-</v>
          </cell>
          <cell r="AR253" t="str">
            <v>-</v>
          </cell>
          <cell r="AS253" t="str">
            <v>-</v>
          </cell>
          <cell r="AT253" t="str">
            <v>-</v>
          </cell>
          <cell r="AU253" t="str">
            <v>-</v>
          </cell>
          <cell r="AV253" t="str">
            <v>-</v>
          </cell>
          <cell r="AW253" t="str">
            <v>-</v>
          </cell>
          <cell r="AX253" t="str">
            <v>-</v>
          </cell>
          <cell r="AY253" t="str">
            <v>No</v>
          </cell>
          <cell r="AZ253" t="str">
            <v>-</v>
          </cell>
          <cell r="BA253" t="str">
            <v>-</v>
          </cell>
          <cell r="BB253" t="str">
            <v>-</v>
          </cell>
          <cell r="BC253" t="str">
            <v>-</v>
          </cell>
          <cell r="BD253" t="str">
            <v>-</v>
          </cell>
          <cell r="BE253" t="str">
            <v>-</v>
          </cell>
          <cell r="BF253" t="str">
            <v>-</v>
          </cell>
          <cell r="BG253" t="str">
            <v>-</v>
          </cell>
          <cell r="BH253" t="str">
            <v>-</v>
          </cell>
          <cell r="BI253" t="str">
            <v>-</v>
          </cell>
          <cell r="BJ253" t="str">
            <v>Arrendado</v>
          </cell>
          <cell r="BK253">
            <v>1444</v>
          </cell>
          <cell r="BL253" t="str">
            <v>SUZUKA MOTORS S.A. DE C.V.</v>
          </cell>
          <cell r="BO253">
            <v>75130.44</v>
          </cell>
          <cell r="BP253" t="str">
            <v>-</v>
          </cell>
          <cell r="BQ253" t="str">
            <v>-</v>
          </cell>
          <cell r="BR253" t="str">
            <v>-</v>
          </cell>
          <cell r="BS253" t="str">
            <v>-</v>
          </cell>
          <cell r="BT253" t="str">
            <v>-</v>
          </cell>
          <cell r="BU253" t="str">
            <v>-</v>
          </cell>
          <cell r="BV253" t="str">
            <v>-</v>
          </cell>
          <cell r="BW253" t="str">
            <v>-</v>
          </cell>
          <cell r="BX253" t="str">
            <v>-</v>
          </cell>
          <cell r="BY253" t="str">
            <v>-</v>
          </cell>
          <cell r="BZ253" t="str">
            <v>-</v>
          </cell>
          <cell r="CA253" t="str">
            <v>-</v>
          </cell>
          <cell r="CB253" t="str">
            <v>-</v>
          </cell>
          <cell r="CC253" t="str">
            <v>Lunes</v>
          </cell>
          <cell r="CD253" t="str">
            <v>946</v>
          </cell>
          <cell r="CE253" t="str">
            <v>6</v>
          </cell>
          <cell r="CF253" t="str">
            <v>Amarillo</v>
          </cell>
          <cell r="CG253" t="str">
            <v>1er Sábado</v>
          </cell>
          <cell r="CH253" t="str">
            <v>Ene y Feb</v>
          </cell>
          <cell r="CI253" t="str">
            <v>Jul y Ago</v>
          </cell>
          <cell r="CJ253" t="str">
            <v>-</v>
          </cell>
          <cell r="CK253" t="str">
            <v>-</v>
          </cell>
          <cell r="CL253" t="str">
            <v>101 - MAGNA</v>
          </cell>
          <cell r="CM253" t="str">
            <v>06037</v>
          </cell>
          <cell r="CP253" t="str">
            <v>-</v>
          </cell>
        </row>
        <row r="254">
          <cell r="A254" t="str">
            <v>06038</v>
          </cell>
          <cell r="B254" t="str">
            <v>163TXW</v>
          </cell>
          <cell r="C254" t="str">
            <v>Distrito Federal</v>
          </cell>
          <cell r="D254" t="str">
            <v>No aplica</v>
          </cell>
          <cell r="E254" t="str">
            <v>Chevy</v>
          </cell>
          <cell r="F254" t="str">
            <v>Automóvil</v>
          </cell>
          <cell r="G254" t="str">
            <v>Chevrolet</v>
          </cell>
          <cell r="H254" t="str">
            <v>Chevy C2 C/AA 5 Puertas</v>
          </cell>
          <cell r="I254" t="str">
            <v>3G1SF61X26S115361</v>
          </cell>
          <cell r="J254" t="str">
            <v>6S115361</v>
          </cell>
          <cell r="K254" t="str">
            <v>Magna</v>
          </cell>
          <cell r="L254">
            <v>4</v>
          </cell>
          <cell r="M254">
            <v>46</v>
          </cell>
          <cell r="N254">
            <v>2006</v>
          </cell>
          <cell r="O254" t="str">
            <v>Ciudad de México</v>
          </cell>
          <cell r="P254" t="str">
            <v>Ciudad de México</v>
          </cell>
          <cell r="Q254" t="str">
            <v>Zona Metropolitana</v>
          </cell>
          <cell r="R254" t="str">
            <v>Baja</v>
          </cell>
          <cell r="S254" t="str">
            <v>Devolución Valmex</v>
          </cell>
          <cell r="T254" t="str">
            <v>GNP</v>
          </cell>
          <cell r="U254" t="str">
            <v>Grupo Nacional Provincial, S.A.B.</v>
          </cell>
          <cell r="V254" t="str">
            <v>Asesor de Servicio</v>
          </cell>
          <cell r="W254" t="str">
            <v>328</v>
          </cell>
          <cell r="X254" t="str">
            <v>-</v>
          </cell>
          <cell r="Y254" t="str">
            <v>Asignado</v>
          </cell>
          <cell r="Z254" t="str">
            <v>N88830</v>
          </cell>
          <cell r="AA254" t="str">
            <v>Silva Méndez Luis Fernando</v>
          </cell>
          <cell r="AB254" t="str">
            <v>Grupo Nacional Provincial, S.A.B.</v>
          </cell>
          <cell r="AC254" t="str">
            <v>SIML800527BL5</v>
          </cell>
          <cell r="AD254" t="str">
            <v>Operativo</v>
          </cell>
          <cell r="AE254" t="str">
            <v>Asesor de Servicio Automovil</v>
          </cell>
          <cell r="AF254" t="str">
            <v>Unidad Operativa</v>
          </cell>
          <cell r="AG254" t="str">
            <v>Dirección Servicio y Operaciones</v>
          </cell>
          <cell r="AH254" t="str">
            <v>Subdir. Siniestros CDMX y Sureste</v>
          </cell>
          <cell r="AI254" t="str">
            <v>C9208</v>
          </cell>
          <cell r="AJ254" t="str">
            <v>Lasa Estrada Antxon</v>
          </cell>
          <cell r="AK254" t="str">
            <v>Tlalnepantla</v>
          </cell>
          <cell r="AL254" t="str">
            <v>Tlalnepantla</v>
          </cell>
          <cell r="AM254">
            <v>0</v>
          </cell>
          <cell r="AN254" t="str">
            <v>luis.silva@gnp.com.mx</v>
          </cell>
          <cell r="AO254" t="str">
            <v>luis.silva@gnp.com.mx</v>
          </cell>
          <cell r="AQ254">
            <v>5535667101</v>
          </cell>
          <cell r="AR254" t="str">
            <v>-</v>
          </cell>
          <cell r="AS254" t="str">
            <v>-</v>
          </cell>
          <cell r="AT254" t="str">
            <v>-</v>
          </cell>
          <cell r="AU254" t="str">
            <v>-</v>
          </cell>
          <cell r="AV254" t="str">
            <v>-</v>
          </cell>
          <cell r="AW254" t="str">
            <v>-</v>
          </cell>
          <cell r="AX254" t="str">
            <v>-</v>
          </cell>
          <cell r="AY254" t="str">
            <v>No</v>
          </cell>
          <cell r="AZ254" t="str">
            <v>-</v>
          </cell>
          <cell r="BA254" t="str">
            <v>-</v>
          </cell>
          <cell r="BB254" t="str">
            <v>-</v>
          </cell>
          <cell r="BC254" t="str">
            <v>-</v>
          </cell>
          <cell r="BD254" t="str">
            <v>-</v>
          </cell>
          <cell r="BE254" t="str">
            <v>-</v>
          </cell>
          <cell r="BF254" t="str">
            <v>-</v>
          </cell>
          <cell r="BG254">
            <v>3</v>
          </cell>
          <cell r="BH254" t="str">
            <v>-</v>
          </cell>
          <cell r="BI254" t="str">
            <v>-</v>
          </cell>
          <cell r="BJ254" t="str">
            <v>Arrendado</v>
          </cell>
          <cell r="BK254">
            <v>2959</v>
          </cell>
          <cell r="BL254" t="str">
            <v>ANGAR AZCAPOTZALCO S.A. DE C.V.</v>
          </cell>
          <cell r="BO254">
            <v>80384.789999999994</v>
          </cell>
          <cell r="BP254" t="str">
            <v>-</v>
          </cell>
          <cell r="BQ254" t="str">
            <v>-</v>
          </cell>
          <cell r="BR254" t="str">
            <v>-</v>
          </cell>
          <cell r="BS254" t="str">
            <v>-</v>
          </cell>
          <cell r="BT254" t="str">
            <v>-</v>
          </cell>
          <cell r="BU254" t="str">
            <v>-</v>
          </cell>
          <cell r="BV254" t="str">
            <v>-</v>
          </cell>
          <cell r="BW254" t="str">
            <v>-</v>
          </cell>
          <cell r="BX254" t="str">
            <v>-</v>
          </cell>
          <cell r="BY254" t="str">
            <v>-</v>
          </cell>
          <cell r="BZ254" t="str">
            <v>-</v>
          </cell>
          <cell r="CA254" t="str">
            <v>-</v>
          </cell>
          <cell r="CB254" t="str">
            <v>-</v>
          </cell>
          <cell r="CC254" t="str">
            <v>Miércoles</v>
          </cell>
          <cell r="CD254" t="str">
            <v>163</v>
          </cell>
          <cell r="CE254" t="str">
            <v>3</v>
          </cell>
          <cell r="CF254" t="str">
            <v>Rojo</v>
          </cell>
          <cell r="CG254" t="str">
            <v>3er Sábado</v>
          </cell>
          <cell r="CH254" t="str">
            <v>Mzo y Abr</v>
          </cell>
          <cell r="CI254" t="str">
            <v>Sep y Oct</v>
          </cell>
          <cell r="CJ254" t="str">
            <v>-</v>
          </cell>
          <cell r="CK254">
            <v>92</v>
          </cell>
          <cell r="CL254" t="str">
            <v>101 - MAGNA</v>
          </cell>
          <cell r="CM254" t="str">
            <v>06038</v>
          </cell>
          <cell r="CP254" t="str">
            <v>-</v>
          </cell>
        </row>
        <row r="255">
          <cell r="A255" t="str">
            <v>06039</v>
          </cell>
          <cell r="B255" t="str">
            <v>292TXW</v>
          </cell>
          <cell r="C255" t="str">
            <v>Distrito Federal</v>
          </cell>
          <cell r="D255" t="str">
            <v>No aplica</v>
          </cell>
          <cell r="E255" t="str">
            <v>Chevy</v>
          </cell>
          <cell r="F255" t="str">
            <v>Automóvil</v>
          </cell>
          <cell r="G255" t="str">
            <v>Chevrolet</v>
          </cell>
          <cell r="H255" t="str">
            <v>Chevy C2 C/AA 5 Puertas</v>
          </cell>
          <cell r="I255" t="str">
            <v>3G1SF61X46S114812</v>
          </cell>
          <cell r="J255" t="str">
            <v>6S114812</v>
          </cell>
          <cell r="K255" t="str">
            <v>Magna</v>
          </cell>
          <cell r="L255">
            <v>4</v>
          </cell>
          <cell r="M255">
            <v>46</v>
          </cell>
          <cell r="N255">
            <v>2006</v>
          </cell>
          <cell r="O255" t="str">
            <v>Ciudad de México</v>
          </cell>
          <cell r="P255" t="str">
            <v>Ciudad de México</v>
          </cell>
          <cell r="Q255" t="str">
            <v>Zona Metropolitana</v>
          </cell>
          <cell r="R255" t="str">
            <v>Baja</v>
          </cell>
          <cell r="S255" t="str">
            <v>Devolución Valmex</v>
          </cell>
          <cell r="T255" t="str">
            <v>GNP</v>
          </cell>
          <cell r="U255" t="str">
            <v>Grupo Nacional Provincial, S.A.B.</v>
          </cell>
          <cell r="V255" t="str">
            <v>Asesor de Servicio</v>
          </cell>
          <cell r="W255" t="str">
            <v>453</v>
          </cell>
          <cell r="X255" t="str">
            <v>-</v>
          </cell>
          <cell r="Y255" t="str">
            <v>Asignado</v>
          </cell>
          <cell r="Z255" t="str">
            <v>N87501</v>
          </cell>
          <cell r="AA255" t="str">
            <v>Jiménez Reyes Martin</v>
          </cell>
          <cell r="AB255" t="str">
            <v>Grupo Nacional Provincial, S.A.B.</v>
          </cell>
          <cell r="AC255" t="str">
            <v>JIRM7202232Z6</v>
          </cell>
          <cell r="AD255" t="str">
            <v>Operativo</v>
          </cell>
          <cell r="AE255" t="str">
            <v>Asesor de Servicio Automovil</v>
          </cell>
          <cell r="AF255" t="str">
            <v>Unidad Operativa</v>
          </cell>
          <cell r="AG255" t="str">
            <v>Dirección Servicio y Operaciones</v>
          </cell>
          <cell r="AH255" t="str">
            <v>Subdir. Siniestros CDMX y Sureste</v>
          </cell>
          <cell r="AI255" t="str">
            <v>C9208</v>
          </cell>
          <cell r="AJ255" t="str">
            <v>Lasa Estrada Antxon</v>
          </cell>
          <cell r="AK255" t="str">
            <v>Tlalnepantla</v>
          </cell>
          <cell r="AL255" t="str">
            <v>Tlalnepantla</v>
          </cell>
          <cell r="AM255">
            <v>0</v>
          </cell>
          <cell r="AN255" t="str">
            <v>martin.jimenez@gnp.com.mx</v>
          </cell>
          <cell r="AO255" t="str">
            <v>martin.jimenez@gnp.com.mx</v>
          </cell>
          <cell r="AQ255">
            <v>5535667128</v>
          </cell>
          <cell r="AR255" t="str">
            <v>-</v>
          </cell>
          <cell r="AS255" t="str">
            <v>-</v>
          </cell>
          <cell r="AT255" t="str">
            <v>-</v>
          </cell>
          <cell r="AU255" t="str">
            <v>-</v>
          </cell>
          <cell r="AV255" t="str">
            <v>-</v>
          </cell>
          <cell r="AW255" t="str">
            <v>-</v>
          </cell>
          <cell r="AX255" t="str">
            <v>-</v>
          </cell>
          <cell r="AY255" t="str">
            <v>Si</v>
          </cell>
          <cell r="AZ255">
            <v>1229.17</v>
          </cell>
          <cell r="BA255">
            <v>43708</v>
          </cell>
          <cell r="BB255">
            <v>7375.02</v>
          </cell>
          <cell r="BC255">
            <v>110624.98</v>
          </cell>
          <cell r="BD255">
            <v>118000</v>
          </cell>
          <cell r="BE255">
            <v>43631</v>
          </cell>
          <cell r="BF255">
            <v>45076</v>
          </cell>
          <cell r="BG255">
            <v>3</v>
          </cell>
          <cell r="BH255" t="str">
            <v>-</v>
          </cell>
          <cell r="BI255" t="str">
            <v>-</v>
          </cell>
          <cell r="BJ255" t="str">
            <v>Arrendado</v>
          </cell>
          <cell r="BK255">
            <v>2960</v>
          </cell>
          <cell r="BL255" t="str">
            <v>ANGAR AZCAPOTZALCO S.A. DE C.V.</v>
          </cell>
          <cell r="BO255">
            <v>80384.789999999994</v>
          </cell>
          <cell r="BP255" t="str">
            <v>-</v>
          </cell>
          <cell r="BQ255" t="str">
            <v>-</v>
          </cell>
          <cell r="BR255" t="str">
            <v>-</v>
          </cell>
          <cell r="BS255" t="str">
            <v>-</v>
          </cell>
          <cell r="BT255" t="str">
            <v>-</v>
          </cell>
          <cell r="BU255" t="str">
            <v>-</v>
          </cell>
          <cell r="BV255" t="str">
            <v>-</v>
          </cell>
          <cell r="BW255" t="str">
            <v>-</v>
          </cell>
          <cell r="BX255" t="str">
            <v>-</v>
          </cell>
          <cell r="BY255" t="str">
            <v>-</v>
          </cell>
          <cell r="BZ255" t="str">
            <v>-</v>
          </cell>
          <cell r="CA255" t="str">
            <v>-</v>
          </cell>
          <cell r="CB255" t="str">
            <v>-</v>
          </cell>
          <cell r="CC255" t="str">
            <v>Jueves</v>
          </cell>
          <cell r="CD255" t="str">
            <v>292</v>
          </cell>
          <cell r="CE255" t="str">
            <v>2</v>
          </cell>
          <cell r="CF255" t="str">
            <v>Verde</v>
          </cell>
          <cell r="CG255" t="str">
            <v>4o Sábado</v>
          </cell>
          <cell r="CH255" t="str">
            <v>Abr y May</v>
          </cell>
          <cell r="CI255" t="str">
            <v>Oct y Nov</v>
          </cell>
          <cell r="CJ255" t="str">
            <v>-</v>
          </cell>
          <cell r="CK255">
            <v>92</v>
          </cell>
          <cell r="CL255" t="str">
            <v>101 - MAGNA</v>
          </cell>
          <cell r="CM255" t="str">
            <v>06039</v>
          </cell>
          <cell r="CP255" t="str">
            <v>-</v>
          </cell>
        </row>
        <row r="256">
          <cell r="A256" t="str">
            <v>06040</v>
          </cell>
          <cell r="B256" t="str">
            <v>115TXW</v>
          </cell>
          <cell r="C256" t="str">
            <v>Distrito Federal</v>
          </cell>
          <cell r="D256" t="str">
            <v>No aplica</v>
          </cell>
          <cell r="E256" t="str">
            <v>Chevy</v>
          </cell>
          <cell r="F256" t="str">
            <v>Automóvil</v>
          </cell>
          <cell r="G256" t="str">
            <v>Chevrolet</v>
          </cell>
          <cell r="H256" t="str">
            <v>Chevy C2 C/AA 5 Puertas</v>
          </cell>
          <cell r="I256" t="str">
            <v>3G1SF61X76S115078</v>
          </cell>
          <cell r="J256" t="str">
            <v>6S115078</v>
          </cell>
          <cell r="K256" t="str">
            <v>Magna</v>
          </cell>
          <cell r="L256">
            <v>4</v>
          </cell>
          <cell r="M256">
            <v>46</v>
          </cell>
          <cell r="N256">
            <v>2006</v>
          </cell>
          <cell r="O256" t="str">
            <v>Ciudad de México</v>
          </cell>
          <cell r="P256" t="str">
            <v>Ciudad de México</v>
          </cell>
          <cell r="Q256" t="str">
            <v>Zona Metropolitana</v>
          </cell>
          <cell r="R256" t="str">
            <v>Baja</v>
          </cell>
          <cell r="S256" t="str">
            <v>Devolución Valmex</v>
          </cell>
          <cell r="T256" t="str">
            <v>GNP</v>
          </cell>
          <cell r="U256" t="str">
            <v>Grupo Nacional Provincial, S.A.B.</v>
          </cell>
          <cell r="V256" t="str">
            <v>Asesor de Servicio</v>
          </cell>
          <cell r="W256" t="str">
            <v>368</v>
          </cell>
          <cell r="X256" t="str">
            <v>-</v>
          </cell>
          <cell r="Y256" t="str">
            <v>Asignado</v>
          </cell>
          <cell r="Z256" t="str">
            <v>P64357</v>
          </cell>
          <cell r="AA256" t="str">
            <v>Perez Estrada Cutberto Gabriel</v>
          </cell>
          <cell r="AB256" t="str">
            <v>Grupo Nacional Provincial, S.A.B.</v>
          </cell>
          <cell r="AC256" t="str">
            <v>PEEC6403205I1</v>
          </cell>
          <cell r="AD256" t="str">
            <v>Operativo</v>
          </cell>
          <cell r="AE256" t="str">
            <v>Asesor de Servicio Automovil</v>
          </cell>
          <cell r="AF256" t="str">
            <v>Unidad Operativa</v>
          </cell>
          <cell r="AG256" t="str">
            <v>Dirección Servicio y Operaciones</v>
          </cell>
          <cell r="AH256" t="str">
            <v>Subdir. Siniestros CDMX y Sureste</v>
          </cell>
          <cell r="AI256" t="str">
            <v>C9215</v>
          </cell>
          <cell r="AJ256" t="str">
            <v>Moreno Alvárez Elvia Citlalli</v>
          </cell>
          <cell r="AK256" t="str">
            <v>Tlalnepantla</v>
          </cell>
          <cell r="AL256" t="str">
            <v>Tlalnepantla</v>
          </cell>
          <cell r="AM256">
            <v>0</v>
          </cell>
          <cell r="AN256" t="str">
            <v>cutberto.perez@gnp.com.mx</v>
          </cell>
          <cell r="AO256" t="str">
            <v>cutberto.perez@gnp.com.mx</v>
          </cell>
          <cell r="AQ256">
            <v>5535228906</v>
          </cell>
          <cell r="AR256" t="str">
            <v>-</v>
          </cell>
          <cell r="AS256" t="str">
            <v>-</v>
          </cell>
          <cell r="AT256" t="str">
            <v>-</v>
          </cell>
          <cell r="AU256" t="str">
            <v>-</v>
          </cell>
          <cell r="AV256" t="str">
            <v>-</v>
          </cell>
          <cell r="AW256" t="str">
            <v>-</v>
          </cell>
          <cell r="AX256" t="str">
            <v>-</v>
          </cell>
          <cell r="AY256" t="str">
            <v>Si</v>
          </cell>
          <cell r="AZ256">
            <v>1229.17</v>
          </cell>
          <cell r="BA256">
            <v>43708</v>
          </cell>
          <cell r="BB256">
            <v>7375.02</v>
          </cell>
          <cell r="BC256" t="str">
            <v>-</v>
          </cell>
          <cell r="BD256">
            <v>118000</v>
          </cell>
          <cell r="BE256">
            <v>43631</v>
          </cell>
          <cell r="BF256">
            <v>45076</v>
          </cell>
          <cell r="BG256">
            <v>3</v>
          </cell>
          <cell r="BH256" t="str">
            <v>-</v>
          </cell>
          <cell r="BI256" t="str">
            <v>-</v>
          </cell>
          <cell r="BJ256" t="str">
            <v>Arrendado</v>
          </cell>
          <cell r="BK256">
            <v>2961</v>
          </cell>
          <cell r="BL256" t="str">
            <v>ANGAR AZCAPOTZALCO S.A. DE C.V.</v>
          </cell>
          <cell r="BO256">
            <v>80384.789999999994</v>
          </cell>
          <cell r="BP256" t="str">
            <v>-</v>
          </cell>
          <cell r="BQ256" t="str">
            <v>-</v>
          </cell>
          <cell r="BR256" t="str">
            <v>-</v>
          </cell>
          <cell r="BS256" t="str">
            <v>-</v>
          </cell>
          <cell r="BT256" t="str">
            <v>-</v>
          </cell>
          <cell r="BU256" t="str">
            <v>-</v>
          </cell>
          <cell r="BV256" t="str">
            <v>-</v>
          </cell>
          <cell r="BW256" t="str">
            <v>-</v>
          </cell>
          <cell r="BX256" t="str">
            <v>-</v>
          </cell>
          <cell r="BY256" t="str">
            <v>-</v>
          </cell>
          <cell r="BZ256" t="str">
            <v>-</v>
          </cell>
          <cell r="CA256" t="str">
            <v>-</v>
          </cell>
          <cell r="CB256" t="str">
            <v>-</v>
          </cell>
          <cell r="CC256" t="str">
            <v>Lunes</v>
          </cell>
          <cell r="CD256" t="str">
            <v>115</v>
          </cell>
          <cell r="CE256" t="str">
            <v>5</v>
          </cell>
          <cell r="CF256" t="str">
            <v>Amarillo</v>
          </cell>
          <cell r="CG256" t="str">
            <v>1er Sábado</v>
          </cell>
          <cell r="CH256" t="str">
            <v>Ene y Feb</v>
          </cell>
          <cell r="CI256" t="str">
            <v>Jul y Ago</v>
          </cell>
          <cell r="CJ256" t="str">
            <v>-</v>
          </cell>
          <cell r="CK256">
            <v>92</v>
          </cell>
          <cell r="CL256" t="str">
            <v>101 - MAGNA</v>
          </cell>
          <cell r="CM256" t="str">
            <v>06040</v>
          </cell>
          <cell r="CP256" t="str">
            <v>-</v>
          </cell>
        </row>
        <row r="257">
          <cell r="A257" t="str">
            <v>06041</v>
          </cell>
          <cell r="B257" t="str">
            <v>145TXW</v>
          </cell>
          <cell r="C257" t="str">
            <v>Distrito Federal</v>
          </cell>
          <cell r="D257" t="str">
            <v>No aplica</v>
          </cell>
          <cell r="E257" t="str">
            <v>Chevy</v>
          </cell>
          <cell r="F257" t="str">
            <v>Automóvil</v>
          </cell>
          <cell r="G257" t="str">
            <v>Chevrolet</v>
          </cell>
          <cell r="H257" t="str">
            <v>Chevy C2 C/AA 5 Puertas</v>
          </cell>
          <cell r="I257" t="str">
            <v>3G1SF61X36S116227</v>
          </cell>
          <cell r="J257" t="str">
            <v>6S116227</v>
          </cell>
          <cell r="K257" t="str">
            <v>Magna</v>
          </cell>
          <cell r="L257">
            <v>4</v>
          </cell>
          <cell r="M257">
            <v>46</v>
          </cell>
          <cell r="N257">
            <v>2006</v>
          </cell>
          <cell r="O257" t="str">
            <v>Xalapa</v>
          </cell>
          <cell r="P257" t="str">
            <v>Veracruz</v>
          </cell>
          <cell r="Q257" t="str">
            <v>Sureste</v>
          </cell>
          <cell r="R257" t="str">
            <v>Baja</v>
          </cell>
          <cell r="S257" t="str">
            <v>Devolución Valmex</v>
          </cell>
          <cell r="T257" t="str">
            <v>GNP</v>
          </cell>
          <cell r="U257" t="str">
            <v>Grupo Nacional Provincial, S.A.B.</v>
          </cell>
          <cell r="V257" t="str">
            <v>Asesor de Servicio</v>
          </cell>
          <cell r="W257" t="str">
            <v>-</v>
          </cell>
          <cell r="X257" t="str">
            <v>-</v>
          </cell>
          <cell r="Y257" t="str">
            <v>Asignado</v>
          </cell>
          <cell r="Z257" t="str">
            <v>-</v>
          </cell>
          <cell r="AA257" t="str">
            <v>-</v>
          </cell>
          <cell r="AB257" t="str">
            <v>-</v>
          </cell>
          <cell r="AC257" t="str">
            <v>-</v>
          </cell>
          <cell r="AD257" t="str">
            <v>-</v>
          </cell>
          <cell r="AE257" t="str">
            <v>-</v>
          </cell>
          <cell r="AF257" t="str">
            <v>-</v>
          </cell>
          <cell r="AG257" t="str">
            <v>-</v>
          </cell>
          <cell r="AH257" t="str">
            <v>-</v>
          </cell>
          <cell r="AI257" t="str">
            <v>C6705</v>
          </cell>
          <cell r="AJ257" t="str">
            <v>Ramirez Granados Arturo</v>
          </cell>
          <cell r="AK257" t="str">
            <v>-</v>
          </cell>
          <cell r="AL257" t="str">
            <v>-</v>
          </cell>
          <cell r="AM257" t="str">
            <v>-</v>
          </cell>
          <cell r="AN257">
            <v>0</v>
          </cell>
          <cell r="AO257" t="str">
            <v>-</v>
          </cell>
          <cell r="AQ257" t="str">
            <v>-</v>
          </cell>
          <cell r="AR257" t="str">
            <v>-</v>
          </cell>
          <cell r="AS257" t="str">
            <v>-</v>
          </cell>
          <cell r="AT257" t="str">
            <v>-</v>
          </cell>
          <cell r="AU257" t="str">
            <v>-</v>
          </cell>
          <cell r="AV257" t="str">
            <v>-</v>
          </cell>
          <cell r="AW257" t="str">
            <v>-</v>
          </cell>
          <cell r="AX257" t="str">
            <v>-</v>
          </cell>
          <cell r="AY257" t="str">
            <v>No</v>
          </cell>
          <cell r="AZ257" t="str">
            <v>-</v>
          </cell>
          <cell r="BA257" t="str">
            <v>-</v>
          </cell>
          <cell r="BB257" t="str">
            <v>-</v>
          </cell>
          <cell r="BC257" t="str">
            <v>-</v>
          </cell>
          <cell r="BD257" t="str">
            <v>-</v>
          </cell>
          <cell r="BE257" t="str">
            <v>-</v>
          </cell>
          <cell r="BF257" t="str">
            <v>-</v>
          </cell>
          <cell r="BG257" t="str">
            <v>-</v>
          </cell>
          <cell r="BH257" t="str">
            <v>-</v>
          </cell>
          <cell r="BI257" t="str">
            <v>-</v>
          </cell>
          <cell r="BJ257" t="str">
            <v>Arrendado</v>
          </cell>
          <cell r="BK257">
            <v>2962</v>
          </cell>
          <cell r="BL257" t="str">
            <v>ANGAR AZCAPOTZALCO S.A. DE C.V.</v>
          </cell>
          <cell r="BO257">
            <v>80384.789999999994</v>
          </cell>
          <cell r="BP257" t="str">
            <v>-</v>
          </cell>
          <cell r="BQ257" t="str">
            <v>-</v>
          </cell>
          <cell r="BR257" t="str">
            <v>-</v>
          </cell>
          <cell r="BS257" t="str">
            <v>-</v>
          </cell>
          <cell r="BT257" t="str">
            <v>-</v>
          </cell>
          <cell r="BU257" t="str">
            <v>-</v>
          </cell>
          <cell r="BV257" t="str">
            <v>-</v>
          </cell>
          <cell r="BW257" t="str">
            <v>-</v>
          </cell>
          <cell r="BX257" t="str">
            <v>-</v>
          </cell>
          <cell r="BY257" t="str">
            <v>-</v>
          </cell>
          <cell r="BZ257" t="str">
            <v>-</v>
          </cell>
          <cell r="CA257" t="str">
            <v>-</v>
          </cell>
          <cell r="CB257" t="str">
            <v>-</v>
          </cell>
          <cell r="CC257" t="str">
            <v>Lunes</v>
          </cell>
          <cell r="CD257" t="str">
            <v>145</v>
          </cell>
          <cell r="CE257" t="str">
            <v>5</v>
          </cell>
          <cell r="CF257" t="str">
            <v>Amarillo</v>
          </cell>
          <cell r="CG257" t="str">
            <v>1er Sábado</v>
          </cell>
          <cell r="CH257" t="str">
            <v>Ene y Feb</v>
          </cell>
          <cell r="CI257" t="str">
            <v>Jul y Ago</v>
          </cell>
          <cell r="CJ257" t="str">
            <v>-</v>
          </cell>
          <cell r="CK257">
            <v>92</v>
          </cell>
          <cell r="CL257" t="str">
            <v>101 - MAGNA</v>
          </cell>
          <cell r="CM257" t="str">
            <v>06041</v>
          </cell>
          <cell r="CP257" t="str">
            <v>-</v>
          </cell>
        </row>
        <row r="258">
          <cell r="A258" t="str">
            <v>06042</v>
          </cell>
          <cell r="B258" t="str">
            <v>995TXW</v>
          </cell>
          <cell r="C258" t="str">
            <v>Distrito Federal</v>
          </cell>
          <cell r="D258" t="str">
            <v>No aplica</v>
          </cell>
          <cell r="E258" t="str">
            <v>Chevy</v>
          </cell>
          <cell r="F258" t="str">
            <v>Automóvil</v>
          </cell>
          <cell r="G258" t="str">
            <v>Chevrolet</v>
          </cell>
          <cell r="H258" t="str">
            <v>Chevy C2 C/AA 5 Puertas</v>
          </cell>
          <cell r="I258" t="str">
            <v>3G1SF61X46S116219</v>
          </cell>
          <cell r="J258" t="str">
            <v>6S116219</v>
          </cell>
          <cell r="K258" t="str">
            <v>Magna</v>
          </cell>
          <cell r="L258">
            <v>4</v>
          </cell>
          <cell r="M258">
            <v>46</v>
          </cell>
          <cell r="N258">
            <v>2006</v>
          </cell>
          <cell r="O258" t="str">
            <v>Ciudad de México</v>
          </cell>
          <cell r="P258" t="str">
            <v>Ciudad de México</v>
          </cell>
          <cell r="Q258" t="str">
            <v>Zona Metropolitana</v>
          </cell>
          <cell r="R258" t="str">
            <v>Baja</v>
          </cell>
          <cell r="S258" t="str">
            <v>Devolución Valmex</v>
          </cell>
          <cell r="T258" t="str">
            <v>GNP</v>
          </cell>
          <cell r="U258" t="str">
            <v>Grupo Nacional Provincial, S.A.B.</v>
          </cell>
          <cell r="V258" t="str">
            <v>Asesor de Servicio</v>
          </cell>
          <cell r="W258" t="str">
            <v>520</v>
          </cell>
          <cell r="X258" t="str">
            <v>-</v>
          </cell>
          <cell r="Y258" t="str">
            <v>Asignado</v>
          </cell>
          <cell r="Z258" t="str">
            <v>N91200</v>
          </cell>
          <cell r="AA258" t="str">
            <v>-</v>
          </cell>
          <cell r="AB258" t="str">
            <v>-</v>
          </cell>
          <cell r="AC258" t="str">
            <v>-</v>
          </cell>
          <cell r="AD258" t="str">
            <v>-</v>
          </cell>
          <cell r="AE258" t="str">
            <v>-</v>
          </cell>
          <cell r="AF258" t="str">
            <v>-</v>
          </cell>
          <cell r="AG258" t="str">
            <v>-</v>
          </cell>
          <cell r="AH258" t="str">
            <v>-</v>
          </cell>
          <cell r="AI258" t="str">
            <v>C6705</v>
          </cell>
          <cell r="AJ258" t="str">
            <v>Ramirez Granados Arturo</v>
          </cell>
          <cell r="AK258" t="str">
            <v>-</v>
          </cell>
          <cell r="AL258" t="str">
            <v>-</v>
          </cell>
          <cell r="AM258" t="str">
            <v>-</v>
          </cell>
          <cell r="AN258">
            <v>0</v>
          </cell>
          <cell r="AO258" t="str">
            <v>-</v>
          </cell>
          <cell r="AQ258">
            <v>5527074325</v>
          </cell>
          <cell r="AR258" t="str">
            <v>-</v>
          </cell>
          <cell r="AS258" t="str">
            <v>-</v>
          </cell>
          <cell r="AT258" t="str">
            <v>-</v>
          </cell>
          <cell r="AU258" t="str">
            <v>-</v>
          </cell>
          <cell r="AV258" t="str">
            <v>-</v>
          </cell>
          <cell r="AW258" t="str">
            <v>-</v>
          </cell>
          <cell r="AX258" t="str">
            <v>-</v>
          </cell>
          <cell r="AY258" t="str">
            <v>No</v>
          </cell>
          <cell r="AZ258" t="str">
            <v>-</v>
          </cell>
          <cell r="BA258" t="str">
            <v>-</v>
          </cell>
          <cell r="BB258" t="str">
            <v>-</v>
          </cell>
          <cell r="BC258" t="str">
            <v>-</v>
          </cell>
          <cell r="BD258" t="str">
            <v>-</v>
          </cell>
          <cell r="BE258" t="str">
            <v>-</v>
          </cell>
          <cell r="BF258" t="str">
            <v>-</v>
          </cell>
          <cell r="BG258">
            <v>3</v>
          </cell>
          <cell r="BH258" t="str">
            <v>-</v>
          </cell>
          <cell r="BI258" t="str">
            <v>-</v>
          </cell>
          <cell r="BJ258" t="str">
            <v>Arrendado</v>
          </cell>
          <cell r="BK258">
            <v>2963</v>
          </cell>
          <cell r="BL258" t="str">
            <v>ANGAR AZCAPOTZALCO S.A. DE C.V.</v>
          </cell>
          <cell r="BO258">
            <v>80384.789999999994</v>
          </cell>
          <cell r="BP258" t="str">
            <v>-</v>
          </cell>
          <cell r="BQ258" t="str">
            <v>-</v>
          </cell>
          <cell r="BR258" t="str">
            <v>-</v>
          </cell>
          <cell r="BS258" t="str">
            <v>-</v>
          </cell>
          <cell r="BT258" t="str">
            <v>-</v>
          </cell>
          <cell r="BU258" t="str">
            <v>-</v>
          </cell>
          <cell r="BV258" t="str">
            <v>-</v>
          </cell>
          <cell r="BW258" t="str">
            <v>-</v>
          </cell>
          <cell r="BX258" t="str">
            <v>-</v>
          </cell>
          <cell r="BY258" t="str">
            <v>-</v>
          </cell>
          <cell r="BZ258" t="str">
            <v>-</v>
          </cell>
          <cell r="CA258" t="str">
            <v>-</v>
          </cell>
          <cell r="CB258" t="str">
            <v>-</v>
          </cell>
          <cell r="CC258" t="str">
            <v>Lunes</v>
          </cell>
          <cell r="CD258" t="str">
            <v>995</v>
          </cell>
          <cell r="CE258" t="str">
            <v>5</v>
          </cell>
          <cell r="CF258" t="str">
            <v>Amarillo</v>
          </cell>
          <cell r="CG258" t="str">
            <v>1er Sábado</v>
          </cell>
          <cell r="CH258" t="str">
            <v>Ene y Feb</v>
          </cell>
          <cell r="CI258" t="str">
            <v>Jul y Ago</v>
          </cell>
          <cell r="CJ258" t="str">
            <v>-</v>
          </cell>
          <cell r="CK258">
            <v>92</v>
          </cell>
          <cell r="CL258" t="str">
            <v>101 - MAGNA</v>
          </cell>
          <cell r="CM258" t="str">
            <v>06042</v>
          </cell>
          <cell r="CP258" t="str">
            <v>-</v>
          </cell>
        </row>
        <row r="259">
          <cell r="A259" t="str">
            <v>06043</v>
          </cell>
          <cell r="B259" t="str">
            <v>220TXW</v>
          </cell>
          <cell r="C259" t="str">
            <v>Distrito Federal</v>
          </cell>
          <cell r="D259" t="str">
            <v>No aplica</v>
          </cell>
          <cell r="E259" t="str">
            <v>Chevy</v>
          </cell>
          <cell r="F259" t="str">
            <v>Automóvil</v>
          </cell>
          <cell r="G259" t="str">
            <v>Chevrolet</v>
          </cell>
          <cell r="H259" t="str">
            <v>Chevy C2 C/AA 5 Puertas</v>
          </cell>
          <cell r="I259" t="str">
            <v>3G1SF61X26S116526</v>
          </cell>
          <cell r="J259" t="str">
            <v>6S116526</v>
          </cell>
          <cell r="K259" t="str">
            <v>Magna</v>
          </cell>
          <cell r="L259">
            <v>4</v>
          </cell>
          <cell r="M259">
            <v>46</v>
          </cell>
          <cell r="N259">
            <v>2006</v>
          </cell>
          <cell r="O259" t="str">
            <v>Ciudad de México</v>
          </cell>
          <cell r="P259" t="str">
            <v>Ciudad de México</v>
          </cell>
          <cell r="Q259" t="str">
            <v>Zona Metropolitana</v>
          </cell>
          <cell r="R259" t="str">
            <v>Baja</v>
          </cell>
          <cell r="S259" t="str">
            <v>Devolución Valmex</v>
          </cell>
          <cell r="T259" t="str">
            <v>GNP</v>
          </cell>
          <cell r="U259" t="str">
            <v>Grupo Nacional Provincial, S.A.B.</v>
          </cell>
          <cell r="V259" t="str">
            <v>Asesor de Servicio</v>
          </cell>
          <cell r="W259" t="str">
            <v>354</v>
          </cell>
          <cell r="X259" t="str">
            <v>-</v>
          </cell>
          <cell r="Y259" t="str">
            <v>Asignado</v>
          </cell>
          <cell r="Z259" t="str">
            <v>N87491</v>
          </cell>
          <cell r="AA259" t="str">
            <v>Medina Morales José Antonio</v>
          </cell>
          <cell r="AB259" t="str">
            <v>Grupo Nacional Provincial, S.A.B.</v>
          </cell>
          <cell r="AC259" t="str">
            <v>MEMA7311055P7</v>
          </cell>
          <cell r="AD259" t="str">
            <v>Operativo</v>
          </cell>
          <cell r="AE259" t="str">
            <v>Asesor de Servicio Automovil</v>
          </cell>
          <cell r="AF259" t="str">
            <v>Unidad Operativa</v>
          </cell>
          <cell r="AG259" t="str">
            <v>Dirección Servicio y Operaciones</v>
          </cell>
          <cell r="AH259" t="str">
            <v>Subdir. Siniestros CDMX y Sureste</v>
          </cell>
          <cell r="AI259" t="str">
            <v>C9208</v>
          </cell>
          <cell r="AJ259" t="str">
            <v>Lasa Estrada Antxon</v>
          </cell>
          <cell r="AK259" t="str">
            <v>Tlalnepantla</v>
          </cell>
          <cell r="AL259" t="str">
            <v>Tlalnepantla</v>
          </cell>
          <cell r="AM259">
            <v>0</v>
          </cell>
          <cell r="AN259" t="str">
            <v>jose.medina@gnp.com.mx</v>
          </cell>
          <cell r="AO259" t="str">
            <v>jose.medina@gnp.com.mx</v>
          </cell>
          <cell r="AQ259">
            <v>5535228707</v>
          </cell>
          <cell r="AR259" t="str">
            <v>-</v>
          </cell>
          <cell r="AS259" t="str">
            <v>-</v>
          </cell>
          <cell r="AT259" t="str">
            <v>-</v>
          </cell>
          <cell r="AU259" t="str">
            <v>-</v>
          </cell>
          <cell r="AV259" t="str">
            <v>-</v>
          </cell>
          <cell r="AW259" t="str">
            <v>-</v>
          </cell>
          <cell r="AX259" t="str">
            <v>-</v>
          </cell>
          <cell r="AY259" t="str">
            <v>Si</v>
          </cell>
          <cell r="AZ259">
            <v>1229.17</v>
          </cell>
          <cell r="BA259">
            <v>43708</v>
          </cell>
          <cell r="BB259">
            <v>4916.68</v>
          </cell>
          <cell r="BC259">
            <v>113083.32</v>
          </cell>
          <cell r="BD259">
            <v>118000</v>
          </cell>
          <cell r="BE259">
            <v>43661</v>
          </cell>
          <cell r="BF259">
            <v>45107</v>
          </cell>
          <cell r="BG259">
            <v>3</v>
          </cell>
          <cell r="BH259" t="str">
            <v>-</v>
          </cell>
          <cell r="BI259" t="str">
            <v>-</v>
          </cell>
          <cell r="BJ259" t="str">
            <v>Arrendado</v>
          </cell>
          <cell r="BK259">
            <v>2964</v>
          </cell>
          <cell r="BL259" t="str">
            <v>ANGAR AZCAPOTZALCO S.A. DE C.V.</v>
          </cell>
          <cell r="BO259">
            <v>80384.789999999994</v>
          </cell>
          <cell r="BP259" t="str">
            <v>-</v>
          </cell>
          <cell r="BQ259" t="str">
            <v>-</v>
          </cell>
          <cell r="BR259" t="str">
            <v>-</v>
          </cell>
          <cell r="BS259" t="str">
            <v>-</v>
          </cell>
          <cell r="BT259" t="str">
            <v>-</v>
          </cell>
          <cell r="BU259" t="str">
            <v>-</v>
          </cell>
          <cell r="BV259" t="str">
            <v>-</v>
          </cell>
          <cell r="BW259" t="str">
            <v>-</v>
          </cell>
          <cell r="BX259" t="str">
            <v>-</v>
          </cell>
          <cell r="BY259" t="str">
            <v>-</v>
          </cell>
          <cell r="BZ259" t="str">
            <v>-</v>
          </cell>
          <cell r="CA259" t="str">
            <v>-</v>
          </cell>
          <cell r="CB259" t="str">
            <v>-</v>
          </cell>
          <cell r="CC259" t="str">
            <v>Viernes</v>
          </cell>
          <cell r="CD259" t="str">
            <v>220</v>
          </cell>
          <cell r="CE259" t="str">
            <v>0</v>
          </cell>
          <cell r="CF259" t="str">
            <v>Azul</v>
          </cell>
          <cell r="CG259" t="str">
            <v>5o Sábado</v>
          </cell>
          <cell r="CH259" t="str">
            <v>May y Jun</v>
          </cell>
          <cell r="CI259" t="str">
            <v>Nov y Dic</v>
          </cell>
          <cell r="CJ259" t="str">
            <v>-</v>
          </cell>
          <cell r="CK259">
            <v>92</v>
          </cell>
          <cell r="CL259" t="str">
            <v>101 - MAGNA</v>
          </cell>
          <cell r="CM259" t="str">
            <v>06043</v>
          </cell>
          <cell r="CP259" t="str">
            <v>-</v>
          </cell>
        </row>
        <row r="260">
          <cell r="A260" t="str">
            <v>06044</v>
          </cell>
          <cell r="B260" t="str">
            <v>165TXW</v>
          </cell>
          <cell r="C260" t="str">
            <v>Distrito Federal</v>
          </cell>
          <cell r="D260" t="str">
            <v>No aplica</v>
          </cell>
          <cell r="E260" t="str">
            <v>Chevy</v>
          </cell>
          <cell r="F260" t="str">
            <v>Automóvil</v>
          </cell>
          <cell r="G260" t="str">
            <v>Chevrolet</v>
          </cell>
          <cell r="H260" t="str">
            <v>Chevy C2 C/AA 5 Puertas</v>
          </cell>
          <cell r="I260" t="str">
            <v>3G1SF61X36S120004</v>
          </cell>
          <cell r="J260" t="str">
            <v>6S120004</v>
          </cell>
          <cell r="K260" t="str">
            <v>Magna</v>
          </cell>
          <cell r="L260">
            <v>4</v>
          </cell>
          <cell r="M260">
            <v>46</v>
          </cell>
          <cell r="N260">
            <v>2006</v>
          </cell>
          <cell r="O260" t="str">
            <v>Acapulco</v>
          </cell>
          <cell r="P260" t="str">
            <v>Guerrero</v>
          </cell>
          <cell r="Q260" t="str">
            <v>Centro</v>
          </cell>
          <cell r="R260" t="str">
            <v>Baja</v>
          </cell>
          <cell r="S260" t="str">
            <v>Devolución Valmex</v>
          </cell>
          <cell r="T260" t="str">
            <v>GNP</v>
          </cell>
          <cell r="U260" t="str">
            <v>Grupo Nacional Provincial, S.A.B.</v>
          </cell>
          <cell r="V260" t="str">
            <v>Asesor de Servicio</v>
          </cell>
          <cell r="W260" t="str">
            <v>-</v>
          </cell>
          <cell r="X260" t="str">
            <v>-</v>
          </cell>
          <cell r="Y260" t="str">
            <v>Asignado</v>
          </cell>
          <cell r="Z260" t="str">
            <v>-</v>
          </cell>
          <cell r="AA260" t="str">
            <v>-</v>
          </cell>
          <cell r="AB260" t="str">
            <v>-</v>
          </cell>
          <cell r="AC260" t="str">
            <v>-</v>
          </cell>
          <cell r="AD260" t="str">
            <v>-</v>
          </cell>
          <cell r="AE260" t="str">
            <v>-</v>
          </cell>
          <cell r="AF260" t="str">
            <v>-</v>
          </cell>
          <cell r="AG260" t="str">
            <v>-</v>
          </cell>
          <cell r="AH260" t="str">
            <v>-</v>
          </cell>
          <cell r="AI260" t="str">
            <v>C6705</v>
          </cell>
          <cell r="AJ260" t="str">
            <v>Ramirez Granados Arturo</v>
          </cell>
          <cell r="AK260" t="str">
            <v>-</v>
          </cell>
          <cell r="AL260" t="str">
            <v>-</v>
          </cell>
          <cell r="AM260" t="str">
            <v>-</v>
          </cell>
          <cell r="AN260">
            <v>0</v>
          </cell>
          <cell r="AO260" t="str">
            <v>-</v>
          </cell>
          <cell r="AQ260" t="str">
            <v>-</v>
          </cell>
          <cell r="AR260" t="str">
            <v>-</v>
          </cell>
          <cell r="AS260" t="str">
            <v>-</v>
          </cell>
          <cell r="AT260" t="str">
            <v>-</v>
          </cell>
          <cell r="AU260" t="str">
            <v>-</v>
          </cell>
          <cell r="AV260" t="str">
            <v>-</v>
          </cell>
          <cell r="AW260" t="str">
            <v>-</v>
          </cell>
          <cell r="AX260" t="str">
            <v>-</v>
          </cell>
          <cell r="AY260" t="str">
            <v>No</v>
          </cell>
          <cell r="AZ260" t="str">
            <v>-</v>
          </cell>
          <cell r="BA260" t="str">
            <v>-</v>
          </cell>
          <cell r="BB260" t="str">
            <v>-</v>
          </cell>
          <cell r="BC260" t="str">
            <v>-</v>
          </cell>
          <cell r="BD260" t="str">
            <v>-</v>
          </cell>
          <cell r="BE260" t="str">
            <v>-</v>
          </cell>
          <cell r="BF260" t="str">
            <v>-</v>
          </cell>
          <cell r="BG260" t="str">
            <v>-</v>
          </cell>
          <cell r="BH260" t="str">
            <v>-</v>
          </cell>
          <cell r="BI260" t="str">
            <v>-</v>
          </cell>
          <cell r="BJ260" t="str">
            <v>Arrendado</v>
          </cell>
          <cell r="BK260">
            <v>2966</v>
          </cell>
          <cell r="BL260" t="str">
            <v>ANGAR AZCAPOTZALCO S.A. DE C.V.</v>
          </cell>
          <cell r="BO260">
            <v>80384.789999999994</v>
          </cell>
          <cell r="BP260" t="str">
            <v>-</v>
          </cell>
          <cell r="BQ260" t="str">
            <v>-</v>
          </cell>
          <cell r="BR260" t="str">
            <v>-</v>
          </cell>
          <cell r="BS260" t="str">
            <v>-</v>
          </cell>
          <cell r="BT260" t="str">
            <v>-</v>
          </cell>
          <cell r="BU260" t="str">
            <v>-</v>
          </cell>
          <cell r="BV260" t="str">
            <v>-</v>
          </cell>
          <cell r="BW260" t="str">
            <v>-</v>
          </cell>
          <cell r="BX260" t="str">
            <v>-</v>
          </cell>
          <cell r="BY260" t="str">
            <v>-</v>
          </cell>
          <cell r="BZ260" t="str">
            <v>-</v>
          </cell>
          <cell r="CA260" t="str">
            <v>-</v>
          </cell>
          <cell r="CB260" t="str">
            <v>-</v>
          </cell>
          <cell r="CC260" t="str">
            <v>Lunes</v>
          </cell>
          <cell r="CD260" t="str">
            <v>165</v>
          </cell>
          <cell r="CE260" t="str">
            <v>5</v>
          </cell>
          <cell r="CF260" t="str">
            <v>Amarillo</v>
          </cell>
          <cell r="CG260" t="str">
            <v>1er Sábado</v>
          </cell>
          <cell r="CH260" t="str">
            <v>Ene y Feb</v>
          </cell>
          <cell r="CI260" t="str">
            <v>Jul y Ago</v>
          </cell>
          <cell r="CJ260" t="str">
            <v>-</v>
          </cell>
          <cell r="CK260">
            <v>92</v>
          </cell>
          <cell r="CL260" t="str">
            <v>101 - MAGNA</v>
          </cell>
          <cell r="CM260" t="str">
            <v>06044</v>
          </cell>
          <cell r="CP260" t="str">
            <v>-</v>
          </cell>
        </row>
        <row r="261">
          <cell r="A261" t="str">
            <v>06046</v>
          </cell>
          <cell r="B261" t="str">
            <v>338TXW</v>
          </cell>
          <cell r="C261" t="str">
            <v>Distrito Federal</v>
          </cell>
          <cell r="D261" t="str">
            <v>No aplica</v>
          </cell>
          <cell r="E261" t="str">
            <v>Chevy</v>
          </cell>
          <cell r="F261" t="str">
            <v>Automóvil</v>
          </cell>
          <cell r="G261" t="str">
            <v>Chevrolet</v>
          </cell>
          <cell r="H261" t="str">
            <v>Chevy C2 C/AA 5 Puertas</v>
          </cell>
          <cell r="I261" t="str">
            <v>3G1SF61X76S115937</v>
          </cell>
          <cell r="J261" t="str">
            <v>6S115937</v>
          </cell>
          <cell r="K261" t="str">
            <v>Magna</v>
          </cell>
          <cell r="L261">
            <v>4</v>
          </cell>
          <cell r="M261">
            <v>46</v>
          </cell>
          <cell r="N261">
            <v>2006</v>
          </cell>
          <cell r="O261" t="str">
            <v>Toluca</v>
          </cell>
          <cell r="P261" t="str">
            <v>Estado de México</v>
          </cell>
          <cell r="Q261" t="str">
            <v>Centro</v>
          </cell>
          <cell r="R261" t="str">
            <v>Baja</v>
          </cell>
          <cell r="S261" t="str">
            <v>Devolución Valmex</v>
          </cell>
          <cell r="T261" t="str">
            <v>GNP</v>
          </cell>
          <cell r="U261" t="str">
            <v>Grupo Nacional Provincial, S.A.B.</v>
          </cell>
          <cell r="V261" t="str">
            <v>Asesor de Servicio</v>
          </cell>
          <cell r="W261" t="str">
            <v>-</v>
          </cell>
          <cell r="X261" t="str">
            <v>-</v>
          </cell>
          <cell r="Y261" t="str">
            <v>Asignado</v>
          </cell>
          <cell r="Z261" t="str">
            <v>-</v>
          </cell>
          <cell r="AA261" t="str">
            <v>-</v>
          </cell>
          <cell r="AB261" t="str">
            <v>-</v>
          </cell>
          <cell r="AC261" t="str">
            <v>-</v>
          </cell>
          <cell r="AD261" t="str">
            <v>-</v>
          </cell>
          <cell r="AE261" t="str">
            <v>-</v>
          </cell>
          <cell r="AF261" t="str">
            <v>-</v>
          </cell>
          <cell r="AG261" t="str">
            <v>-</v>
          </cell>
          <cell r="AH261" t="str">
            <v>-</v>
          </cell>
          <cell r="AI261" t="str">
            <v>C6705</v>
          </cell>
          <cell r="AJ261" t="str">
            <v>Ramirez Granados Arturo</v>
          </cell>
          <cell r="AK261" t="str">
            <v>-</v>
          </cell>
          <cell r="AL261" t="str">
            <v>-</v>
          </cell>
          <cell r="AM261" t="str">
            <v>-</v>
          </cell>
          <cell r="AN261">
            <v>0</v>
          </cell>
          <cell r="AO261" t="str">
            <v>-</v>
          </cell>
          <cell r="AQ261" t="str">
            <v>-</v>
          </cell>
          <cell r="AR261" t="str">
            <v>-</v>
          </cell>
          <cell r="AS261" t="str">
            <v>-</v>
          </cell>
          <cell r="AT261" t="str">
            <v>-</v>
          </cell>
          <cell r="AU261" t="str">
            <v>-</v>
          </cell>
          <cell r="AV261" t="str">
            <v>-</v>
          </cell>
          <cell r="AW261" t="str">
            <v>-</v>
          </cell>
          <cell r="AX261" t="str">
            <v>-</v>
          </cell>
          <cell r="AY261" t="str">
            <v>No</v>
          </cell>
          <cell r="AZ261" t="str">
            <v>-</v>
          </cell>
          <cell r="BA261" t="str">
            <v>-</v>
          </cell>
          <cell r="BB261" t="str">
            <v>-</v>
          </cell>
          <cell r="BC261" t="str">
            <v>-</v>
          </cell>
          <cell r="BD261" t="str">
            <v>-</v>
          </cell>
          <cell r="BE261" t="str">
            <v>-</v>
          </cell>
          <cell r="BF261" t="str">
            <v>-</v>
          </cell>
          <cell r="BG261" t="str">
            <v>-</v>
          </cell>
          <cell r="BH261" t="str">
            <v>-</v>
          </cell>
          <cell r="BI261" t="str">
            <v>-</v>
          </cell>
          <cell r="BJ261" t="str">
            <v>Arrendado</v>
          </cell>
          <cell r="BK261">
            <v>2969</v>
          </cell>
          <cell r="BL261" t="str">
            <v>ANGAR AZCAPOTZALCO S.A. DE C.V.</v>
          </cell>
          <cell r="BO261">
            <v>80384.789999999994</v>
          </cell>
          <cell r="BP261" t="str">
            <v>-</v>
          </cell>
          <cell r="BQ261" t="str">
            <v>-</v>
          </cell>
          <cell r="BR261" t="str">
            <v>-</v>
          </cell>
          <cell r="BS261" t="str">
            <v>-</v>
          </cell>
          <cell r="BT261" t="str">
            <v>-</v>
          </cell>
          <cell r="BU261" t="str">
            <v>-</v>
          </cell>
          <cell r="BV261" t="str">
            <v>-</v>
          </cell>
          <cell r="BW261" t="str">
            <v>-</v>
          </cell>
          <cell r="BX261" t="str">
            <v>-</v>
          </cell>
          <cell r="BY261" t="str">
            <v>-</v>
          </cell>
          <cell r="BZ261" t="str">
            <v>-</v>
          </cell>
          <cell r="CA261" t="str">
            <v>-</v>
          </cell>
          <cell r="CB261" t="str">
            <v>-</v>
          </cell>
          <cell r="CC261" t="str">
            <v>Martes</v>
          </cell>
          <cell r="CD261" t="str">
            <v>338</v>
          </cell>
          <cell r="CE261" t="str">
            <v>8</v>
          </cell>
          <cell r="CF261" t="str">
            <v>Rosa</v>
          </cell>
          <cell r="CG261" t="str">
            <v>2o Sábado</v>
          </cell>
          <cell r="CH261" t="str">
            <v>Feb y Mzo</v>
          </cell>
          <cell r="CI261" t="str">
            <v>Ago y Sep</v>
          </cell>
          <cell r="CJ261" t="str">
            <v>-</v>
          </cell>
          <cell r="CK261">
            <v>92</v>
          </cell>
          <cell r="CL261" t="str">
            <v>101 - MAGNA</v>
          </cell>
          <cell r="CM261" t="str">
            <v>06046</v>
          </cell>
          <cell r="CP261" t="str">
            <v>-</v>
          </cell>
        </row>
        <row r="262">
          <cell r="A262" t="str">
            <v>06047</v>
          </cell>
          <cell r="B262" t="str">
            <v>245TXW</v>
          </cell>
          <cell r="C262" t="str">
            <v>Distrito Federal</v>
          </cell>
          <cell r="D262" t="str">
            <v>No aplica</v>
          </cell>
          <cell r="E262" t="str">
            <v>Chevy</v>
          </cell>
          <cell r="F262" t="str">
            <v>Automóvil</v>
          </cell>
          <cell r="G262" t="str">
            <v>Chevrolet</v>
          </cell>
          <cell r="H262" t="str">
            <v>Chevy C2 C/AA 5 Puertas</v>
          </cell>
          <cell r="I262" t="str">
            <v>3G1SF61X66S119980</v>
          </cell>
          <cell r="J262" t="str">
            <v>6S119980</v>
          </cell>
          <cell r="K262" t="str">
            <v>Magna</v>
          </cell>
          <cell r="L262">
            <v>4</v>
          </cell>
          <cell r="M262">
            <v>46</v>
          </cell>
          <cell r="N262">
            <v>2006</v>
          </cell>
          <cell r="O262" t="str">
            <v>Ciudad de México</v>
          </cell>
          <cell r="P262" t="str">
            <v>Ciudad de México</v>
          </cell>
          <cell r="Q262" t="str">
            <v>Zona Metropolitana</v>
          </cell>
          <cell r="R262" t="str">
            <v>Baja</v>
          </cell>
          <cell r="S262" t="str">
            <v>Devolución Valmex</v>
          </cell>
          <cell r="T262" t="str">
            <v>GNP</v>
          </cell>
          <cell r="U262" t="str">
            <v>Grupo Nacional Provincial, S.A.B.</v>
          </cell>
          <cell r="V262" t="str">
            <v>Asesor de Servicio</v>
          </cell>
          <cell r="W262" t="str">
            <v>502</v>
          </cell>
          <cell r="X262" t="str">
            <v>-</v>
          </cell>
          <cell r="Y262" t="str">
            <v>Asignado</v>
          </cell>
          <cell r="Z262" t="str">
            <v>N88094</v>
          </cell>
          <cell r="AA262" t="str">
            <v>-</v>
          </cell>
          <cell r="AB262" t="str">
            <v>-</v>
          </cell>
          <cell r="AC262" t="str">
            <v>-</v>
          </cell>
          <cell r="AD262" t="str">
            <v>-</v>
          </cell>
          <cell r="AE262" t="str">
            <v>-</v>
          </cell>
          <cell r="AF262" t="str">
            <v>-</v>
          </cell>
          <cell r="AG262" t="str">
            <v>-</v>
          </cell>
          <cell r="AH262" t="str">
            <v>-</v>
          </cell>
          <cell r="AI262" t="str">
            <v>C6705</v>
          </cell>
          <cell r="AJ262" t="str">
            <v>Ramirez Granados Arturo</v>
          </cell>
          <cell r="AK262" t="str">
            <v>-</v>
          </cell>
          <cell r="AL262" t="str">
            <v>-</v>
          </cell>
          <cell r="AM262" t="str">
            <v>-</v>
          </cell>
          <cell r="AN262">
            <v>0</v>
          </cell>
          <cell r="AO262" t="str">
            <v>-</v>
          </cell>
          <cell r="AQ262">
            <v>5535228669</v>
          </cell>
          <cell r="AR262" t="str">
            <v>-</v>
          </cell>
          <cell r="AS262" t="str">
            <v>-</v>
          </cell>
          <cell r="AT262" t="str">
            <v>-</v>
          </cell>
          <cell r="AU262" t="str">
            <v>-</v>
          </cell>
          <cell r="AV262" t="str">
            <v>-</v>
          </cell>
          <cell r="AW262" t="str">
            <v>-</v>
          </cell>
          <cell r="AX262" t="str">
            <v>-</v>
          </cell>
          <cell r="AY262" t="str">
            <v>No</v>
          </cell>
          <cell r="AZ262" t="str">
            <v>-</v>
          </cell>
          <cell r="BA262" t="str">
            <v>-</v>
          </cell>
          <cell r="BB262" t="str">
            <v>-</v>
          </cell>
          <cell r="BC262" t="str">
            <v>-</v>
          </cell>
          <cell r="BD262" t="str">
            <v>-</v>
          </cell>
          <cell r="BE262" t="str">
            <v>-</v>
          </cell>
          <cell r="BF262" t="str">
            <v>-</v>
          </cell>
          <cell r="BG262">
            <v>3</v>
          </cell>
          <cell r="BH262" t="str">
            <v>-</v>
          </cell>
          <cell r="BI262" t="str">
            <v>-</v>
          </cell>
          <cell r="BJ262" t="str">
            <v>Arrendado</v>
          </cell>
          <cell r="BK262">
            <v>2968</v>
          </cell>
          <cell r="BL262" t="str">
            <v>ANGAR AZCAPOTZALCO S.A. DE C.V.</v>
          </cell>
          <cell r="BO262">
            <v>80384.789999999994</v>
          </cell>
          <cell r="BP262" t="str">
            <v>-</v>
          </cell>
          <cell r="BQ262" t="str">
            <v>-</v>
          </cell>
          <cell r="BR262" t="str">
            <v>-</v>
          </cell>
          <cell r="BS262" t="str">
            <v>-</v>
          </cell>
          <cell r="BT262" t="str">
            <v>-</v>
          </cell>
          <cell r="BU262" t="str">
            <v>-</v>
          </cell>
          <cell r="BV262" t="str">
            <v>-</v>
          </cell>
          <cell r="BW262" t="str">
            <v>-</v>
          </cell>
          <cell r="BX262" t="str">
            <v>-</v>
          </cell>
          <cell r="BY262" t="str">
            <v>-</v>
          </cell>
          <cell r="BZ262" t="str">
            <v>-</v>
          </cell>
          <cell r="CA262" t="str">
            <v>-</v>
          </cell>
          <cell r="CB262" t="str">
            <v>-</v>
          </cell>
          <cell r="CC262" t="str">
            <v>Lunes</v>
          </cell>
          <cell r="CD262" t="str">
            <v>245</v>
          </cell>
          <cell r="CE262" t="str">
            <v>5</v>
          </cell>
          <cell r="CF262" t="str">
            <v>Amarillo</v>
          </cell>
          <cell r="CG262" t="str">
            <v>1er Sábado</v>
          </cell>
          <cell r="CH262" t="str">
            <v>Ene y Feb</v>
          </cell>
          <cell r="CI262" t="str">
            <v>Jul y Ago</v>
          </cell>
          <cell r="CJ262" t="str">
            <v>-</v>
          </cell>
          <cell r="CK262">
            <v>92</v>
          </cell>
          <cell r="CL262" t="str">
            <v>101 - MAGNA</v>
          </cell>
          <cell r="CM262" t="str">
            <v>06047</v>
          </cell>
          <cell r="CP262" t="str">
            <v>-</v>
          </cell>
        </row>
        <row r="263">
          <cell r="A263" t="str">
            <v>06049</v>
          </cell>
          <cell r="B263" t="str">
            <v>516TXW</v>
          </cell>
          <cell r="C263" t="str">
            <v>Distrito Federal</v>
          </cell>
          <cell r="D263" t="str">
            <v>No aplica</v>
          </cell>
          <cell r="E263" t="str">
            <v>Chevy</v>
          </cell>
          <cell r="F263" t="str">
            <v>Automóvil</v>
          </cell>
          <cell r="G263" t="str">
            <v>Chevrolet</v>
          </cell>
          <cell r="H263" t="str">
            <v>Chevy C2 C/AA 5 Puertas</v>
          </cell>
          <cell r="I263" t="str">
            <v>3G1SF61X06S114791</v>
          </cell>
          <cell r="J263" t="str">
            <v>6S114791</v>
          </cell>
          <cell r="K263" t="str">
            <v>Magna</v>
          </cell>
          <cell r="L263">
            <v>4</v>
          </cell>
          <cell r="M263">
            <v>46</v>
          </cell>
          <cell r="N263">
            <v>2006</v>
          </cell>
          <cell r="O263" t="str">
            <v>Toluca</v>
          </cell>
          <cell r="P263" t="str">
            <v>Estado de México</v>
          </cell>
          <cell r="Q263" t="str">
            <v>Centro</v>
          </cell>
          <cell r="R263" t="str">
            <v>Baja</v>
          </cell>
          <cell r="S263" t="str">
            <v>Devolución Valmex</v>
          </cell>
          <cell r="T263" t="str">
            <v>GNP</v>
          </cell>
          <cell r="U263" t="str">
            <v>Grupo Nacional Provincial, S.A.B.</v>
          </cell>
          <cell r="V263" t="str">
            <v>Asesor de Servicio</v>
          </cell>
          <cell r="W263" t="str">
            <v>-</v>
          </cell>
          <cell r="X263" t="str">
            <v>-</v>
          </cell>
          <cell r="Y263" t="str">
            <v>Asignado</v>
          </cell>
          <cell r="Z263" t="str">
            <v>-</v>
          </cell>
          <cell r="AA263" t="str">
            <v>-</v>
          </cell>
          <cell r="AB263" t="str">
            <v>-</v>
          </cell>
          <cell r="AC263" t="str">
            <v>-</v>
          </cell>
          <cell r="AD263" t="str">
            <v>-</v>
          </cell>
          <cell r="AE263" t="str">
            <v>-</v>
          </cell>
          <cell r="AF263" t="str">
            <v>-</v>
          </cell>
          <cell r="AG263" t="str">
            <v>-</v>
          </cell>
          <cell r="AH263" t="str">
            <v>-</v>
          </cell>
          <cell r="AI263" t="str">
            <v>C6705</v>
          </cell>
          <cell r="AJ263" t="str">
            <v>Ramirez Granados Arturo</v>
          </cell>
          <cell r="AK263" t="str">
            <v>-</v>
          </cell>
          <cell r="AL263" t="str">
            <v>-</v>
          </cell>
          <cell r="AM263" t="str">
            <v>-</v>
          </cell>
          <cell r="AN263">
            <v>0</v>
          </cell>
          <cell r="AO263" t="str">
            <v>-</v>
          </cell>
          <cell r="AQ263" t="str">
            <v>-</v>
          </cell>
          <cell r="AR263" t="str">
            <v>-</v>
          </cell>
          <cell r="AS263" t="str">
            <v>-</v>
          </cell>
          <cell r="AT263" t="str">
            <v>-</v>
          </cell>
          <cell r="AU263" t="str">
            <v>-</v>
          </cell>
          <cell r="AV263" t="str">
            <v>-</v>
          </cell>
          <cell r="AW263" t="str">
            <v>-</v>
          </cell>
          <cell r="AX263" t="str">
            <v>-</v>
          </cell>
          <cell r="AY263" t="str">
            <v>No</v>
          </cell>
          <cell r="AZ263" t="str">
            <v>-</v>
          </cell>
          <cell r="BA263" t="str">
            <v>-</v>
          </cell>
          <cell r="BB263" t="str">
            <v>-</v>
          </cell>
          <cell r="BC263" t="str">
            <v>-</v>
          </cell>
          <cell r="BD263" t="str">
            <v>-</v>
          </cell>
          <cell r="BE263" t="str">
            <v>-</v>
          </cell>
          <cell r="BF263" t="str">
            <v>-</v>
          </cell>
          <cell r="BG263" t="str">
            <v>-</v>
          </cell>
          <cell r="BH263" t="str">
            <v>-</v>
          </cell>
          <cell r="BI263" t="str">
            <v>-</v>
          </cell>
          <cell r="BJ263" t="str">
            <v>Arrendado</v>
          </cell>
          <cell r="BK263">
            <v>2972</v>
          </cell>
          <cell r="BL263" t="str">
            <v>ANGAR AZCAPOTZALCO S.A. DE C.V.</v>
          </cell>
          <cell r="BO263">
            <v>80384.789999999994</v>
          </cell>
          <cell r="BP263" t="str">
            <v>-</v>
          </cell>
          <cell r="BQ263" t="str">
            <v>-</v>
          </cell>
          <cell r="BR263" t="str">
            <v>-</v>
          </cell>
          <cell r="BS263" t="str">
            <v>-</v>
          </cell>
          <cell r="BT263" t="str">
            <v>-</v>
          </cell>
          <cell r="BU263" t="str">
            <v>-</v>
          </cell>
          <cell r="BV263" t="str">
            <v>-</v>
          </cell>
          <cell r="BW263" t="str">
            <v>-</v>
          </cell>
          <cell r="BX263" t="str">
            <v>-</v>
          </cell>
          <cell r="BY263" t="str">
            <v>-</v>
          </cell>
          <cell r="BZ263" t="str">
            <v>-</v>
          </cell>
          <cell r="CA263" t="str">
            <v>-</v>
          </cell>
          <cell r="CB263" t="str">
            <v>-</v>
          </cell>
          <cell r="CC263" t="str">
            <v>Lunes</v>
          </cell>
          <cell r="CD263" t="str">
            <v>516</v>
          </cell>
          <cell r="CE263" t="str">
            <v>6</v>
          </cell>
          <cell r="CF263" t="str">
            <v>Amarillo</v>
          </cell>
          <cell r="CG263" t="str">
            <v>1er Sábado</v>
          </cell>
          <cell r="CH263" t="str">
            <v>Ene y Feb</v>
          </cell>
          <cell r="CI263" t="str">
            <v>Jul y Ago</v>
          </cell>
          <cell r="CJ263" t="str">
            <v>-</v>
          </cell>
          <cell r="CK263">
            <v>92</v>
          </cell>
          <cell r="CL263" t="str">
            <v>101 - MAGNA</v>
          </cell>
          <cell r="CM263" t="str">
            <v>06049</v>
          </cell>
          <cell r="CP263" t="str">
            <v>-</v>
          </cell>
        </row>
        <row r="264">
          <cell r="A264" t="str">
            <v>06050</v>
          </cell>
          <cell r="B264" t="str">
            <v>931TXW</v>
          </cell>
          <cell r="C264" t="str">
            <v>Distrito Federal</v>
          </cell>
          <cell r="D264" t="str">
            <v>No aplica</v>
          </cell>
          <cell r="E264" t="str">
            <v>Chevy</v>
          </cell>
          <cell r="F264" t="str">
            <v>Automóvil</v>
          </cell>
          <cell r="G264" t="str">
            <v>Chevrolet</v>
          </cell>
          <cell r="H264" t="str">
            <v>Chevy C2 C/AA 5 Puertas</v>
          </cell>
          <cell r="I264" t="str">
            <v>3G1SF61X26S115375</v>
          </cell>
          <cell r="J264" t="str">
            <v>6S115375</v>
          </cell>
          <cell r="K264" t="str">
            <v>Magna</v>
          </cell>
          <cell r="L264">
            <v>4</v>
          </cell>
          <cell r="M264">
            <v>46</v>
          </cell>
          <cell r="N264">
            <v>2006</v>
          </cell>
          <cell r="O264" t="str">
            <v>Ciudad de México</v>
          </cell>
          <cell r="P264" t="str">
            <v>Ciudad de México</v>
          </cell>
          <cell r="Q264" t="str">
            <v>Zona Metropolitana</v>
          </cell>
          <cell r="R264" t="str">
            <v>Baja</v>
          </cell>
          <cell r="S264" t="str">
            <v>Devolución Valmex</v>
          </cell>
          <cell r="T264" t="str">
            <v>GNP</v>
          </cell>
          <cell r="U264" t="str">
            <v>Grupo Nacional Provincial, S.A.B.</v>
          </cell>
          <cell r="V264" t="str">
            <v>Asesor de Servicio</v>
          </cell>
          <cell r="W264" t="str">
            <v>454</v>
          </cell>
          <cell r="X264" t="str">
            <v>-</v>
          </cell>
          <cell r="Y264" t="str">
            <v>Asignado</v>
          </cell>
          <cell r="Z264" t="str">
            <v>N87562</v>
          </cell>
          <cell r="AA264" t="str">
            <v>-</v>
          </cell>
          <cell r="AB264" t="str">
            <v>-</v>
          </cell>
          <cell r="AC264" t="str">
            <v>-</v>
          </cell>
          <cell r="AD264" t="str">
            <v>-</v>
          </cell>
          <cell r="AE264" t="str">
            <v>-</v>
          </cell>
          <cell r="AF264" t="str">
            <v>-</v>
          </cell>
          <cell r="AG264" t="str">
            <v>-</v>
          </cell>
          <cell r="AH264" t="str">
            <v>-</v>
          </cell>
          <cell r="AI264" t="str">
            <v>C6705</v>
          </cell>
          <cell r="AJ264" t="str">
            <v>Ramirez Granados Arturo</v>
          </cell>
          <cell r="AK264" t="str">
            <v>-</v>
          </cell>
          <cell r="AL264" t="str">
            <v>-</v>
          </cell>
          <cell r="AM264" t="str">
            <v>-</v>
          </cell>
          <cell r="AN264">
            <v>0</v>
          </cell>
          <cell r="AO264" t="str">
            <v>-</v>
          </cell>
          <cell r="AQ264">
            <v>5535667105</v>
          </cell>
          <cell r="AR264" t="str">
            <v>-</v>
          </cell>
          <cell r="AS264" t="str">
            <v>-</v>
          </cell>
          <cell r="AT264" t="str">
            <v>-</v>
          </cell>
          <cell r="AU264" t="str">
            <v>-</v>
          </cell>
          <cell r="AV264" t="str">
            <v>-</v>
          </cell>
          <cell r="AW264" t="str">
            <v>-</v>
          </cell>
          <cell r="AX264" t="str">
            <v>-</v>
          </cell>
          <cell r="AY264" t="str">
            <v>No</v>
          </cell>
          <cell r="AZ264" t="str">
            <v>-</v>
          </cell>
          <cell r="BA264" t="str">
            <v>-</v>
          </cell>
          <cell r="BB264" t="str">
            <v>-</v>
          </cell>
          <cell r="BC264" t="str">
            <v>-</v>
          </cell>
          <cell r="BD264" t="str">
            <v>-</v>
          </cell>
          <cell r="BE264" t="str">
            <v>-</v>
          </cell>
          <cell r="BF264" t="str">
            <v>-</v>
          </cell>
          <cell r="BG264">
            <v>3</v>
          </cell>
          <cell r="BH264" t="str">
            <v>-</v>
          </cell>
          <cell r="BI264" t="str">
            <v>-</v>
          </cell>
          <cell r="BJ264" t="str">
            <v>Arrendado</v>
          </cell>
          <cell r="BK264">
            <v>2973</v>
          </cell>
          <cell r="BL264" t="str">
            <v>ANGAR AZCAPOTZALCO S.A. DE C.V.</v>
          </cell>
          <cell r="BO264">
            <v>80384.789999999994</v>
          </cell>
          <cell r="BP264" t="str">
            <v>-</v>
          </cell>
          <cell r="BQ264" t="str">
            <v>-</v>
          </cell>
          <cell r="BR264" t="str">
            <v>-</v>
          </cell>
          <cell r="BS264" t="str">
            <v>-</v>
          </cell>
          <cell r="BT264" t="str">
            <v>-</v>
          </cell>
          <cell r="BU264" t="str">
            <v>-</v>
          </cell>
          <cell r="BV264" t="str">
            <v>-</v>
          </cell>
          <cell r="BW264" t="str">
            <v>-</v>
          </cell>
          <cell r="BX264" t="str">
            <v>-</v>
          </cell>
          <cell r="BY264" t="str">
            <v>-</v>
          </cell>
          <cell r="BZ264" t="str">
            <v>-</v>
          </cell>
          <cell r="CA264" t="str">
            <v>-</v>
          </cell>
          <cell r="CB264" t="str">
            <v>-</v>
          </cell>
          <cell r="CC264" t="str">
            <v>Jueves</v>
          </cell>
          <cell r="CD264" t="str">
            <v>931</v>
          </cell>
          <cell r="CE264" t="str">
            <v>1</v>
          </cell>
          <cell r="CF264" t="str">
            <v>Verde</v>
          </cell>
          <cell r="CG264" t="str">
            <v>4o Sábado</v>
          </cell>
          <cell r="CH264" t="str">
            <v>Abr y May</v>
          </cell>
          <cell r="CI264" t="str">
            <v>Oct y Nov</v>
          </cell>
          <cell r="CJ264" t="str">
            <v>-</v>
          </cell>
          <cell r="CK264">
            <v>92</v>
          </cell>
          <cell r="CL264" t="str">
            <v>101 - MAGNA</v>
          </cell>
          <cell r="CM264" t="str">
            <v>06050</v>
          </cell>
          <cell r="CP264" t="str">
            <v>-</v>
          </cell>
        </row>
        <row r="265">
          <cell r="A265" t="str">
            <v>06051</v>
          </cell>
          <cell r="B265" t="str">
            <v>354TXW</v>
          </cell>
          <cell r="C265" t="str">
            <v>Distrito Federal</v>
          </cell>
          <cell r="D265" t="str">
            <v>No aplica</v>
          </cell>
          <cell r="E265" t="str">
            <v>Chevy</v>
          </cell>
          <cell r="F265" t="str">
            <v>Automóvil</v>
          </cell>
          <cell r="G265" t="str">
            <v>Chevrolet</v>
          </cell>
          <cell r="H265" t="str">
            <v>Chevy C2 C/AA 5 Puertas</v>
          </cell>
          <cell r="I265" t="str">
            <v>3G1SF61X36S114249</v>
          </cell>
          <cell r="J265" t="str">
            <v>6S114249</v>
          </cell>
          <cell r="K265" t="str">
            <v>Magna</v>
          </cell>
          <cell r="L265">
            <v>4</v>
          </cell>
          <cell r="M265">
            <v>46</v>
          </cell>
          <cell r="N265">
            <v>2006</v>
          </cell>
          <cell r="O265" t="str">
            <v>Ciudad de México</v>
          </cell>
          <cell r="P265" t="str">
            <v>Ciudad de México</v>
          </cell>
          <cell r="Q265" t="str">
            <v>Zona Metropolitana</v>
          </cell>
          <cell r="R265" t="str">
            <v>Baja</v>
          </cell>
          <cell r="S265" t="str">
            <v>Devolución Valmex</v>
          </cell>
          <cell r="T265" t="str">
            <v>GNP</v>
          </cell>
          <cell r="U265" t="str">
            <v>Grupo Nacional Provincial, S.A.B.</v>
          </cell>
          <cell r="V265" t="str">
            <v>Asesor de Servicio</v>
          </cell>
          <cell r="W265" t="str">
            <v>539</v>
          </cell>
          <cell r="X265" t="str">
            <v>-</v>
          </cell>
          <cell r="Y265" t="str">
            <v>Asignado</v>
          </cell>
          <cell r="Z265" t="str">
            <v>N90788</v>
          </cell>
          <cell r="AA265" t="str">
            <v>-</v>
          </cell>
          <cell r="AB265" t="str">
            <v>-</v>
          </cell>
          <cell r="AC265" t="str">
            <v>-</v>
          </cell>
          <cell r="AD265" t="str">
            <v>-</v>
          </cell>
          <cell r="AE265" t="str">
            <v>-</v>
          </cell>
          <cell r="AF265" t="str">
            <v>-</v>
          </cell>
          <cell r="AG265" t="str">
            <v>-</v>
          </cell>
          <cell r="AH265" t="str">
            <v>-</v>
          </cell>
          <cell r="AI265" t="str">
            <v>C6705</v>
          </cell>
          <cell r="AJ265" t="str">
            <v>Ramirez Granados Arturo</v>
          </cell>
          <cell r="AK265" t="str">
            <v>-</v>
          </cell>
          <cell r="AL265" t="str">
            <v>-</v>
          </cell>
          <cell r="AM265" t="str">
            <v>-</v>
          </cell>
          <cell r="AN265">
            <v>0</v>
          </cell>
          <cell r="AO265" t="str">
            <v>-</v>
          </cell>
          <cell r="AQ265">
            <v>5535228488</v>
          </cell>
          <cell r="AR265" t="str">
            <v>-</v>
          </cell>
          <cell r="AS265" t="str">
            <v>-</v>
          </cell>
          <cell r="AT265" t="str">
            <v>-</v>
          </cell>
          <cell r="AU265" t="str">
            <v>-</v>
          </cell>
          <cell r="AV265" t="str">
            <v>-</v>
          </cell>
          <cell r="AW265" t="str">
            <v>-</v>
          </cell>
          <cell r="AX265" t="str">
            <v>-</v>
          </cell>
          <cell r="AY265" t="str">
            <v>No</v>
          </cell>
          <cell r="AZ265" t="str">
            <v>-</v>
          </cell>
          <cell r="BA265" t="str">
            <v>-</v>
          </cell>
          <cell r="BB265" t="str">
            <v>-</v>
          </cell>
          <cell r="BC265" t="str">
            <v>-</v>
          </cell>
          <cell r="BD265" t="str">
            <v>-</v>
          </cell>
          <cell r="BE265" t="str">
            <v>-</v>
          </cell>
          <cell r="BF265" t="str">
            <v>-</v>
          </cell>
          <cell r="BG265" t="str">
            <v>-</v>
          </cell>
          <cell r="BH265" t="str">
            <v>-</v>
          </cell>
          <cell r="BI265" t="str">
            <v>-</v>
          </cell>
          <cell r="BJ265" t="str">
            <v>Arrendado</v>
          </cell>
          <cell r="BK265">
            <v>2974</v>
          </cell>
          <cell r="BL265" t="str">
            <v>ANGAR AZCAPOTZALCO S.A. DE C.V.</v>
          </cell>
          <cell r="BO265">
            <v>80384.789999999994</v>
          </cell>
          <cell r="BP265" t="str">
            <v>-</v>
          </cell>
          <cell r="BQ265" t="str">
            <v>-</v>
          </cell>
          <cell r="BR265" t="str">
            <v>-</v>
          </cell>
          <cell r="BS265" t="str">
            <v>-</v>
          </cell>
          <cell r="BT265" t="str">
            <v>-</v>
          </cell>
          <cell r="BU265" t="str">
            <v>-</v>
          </cell>
          <cell r="BV265" t="str">
            <v>-</v>
          </cell>
          <cell r="BW265" t="str">
            <v>-</v>
          </cell>
          <cell r="BX265" t="str">
            <v>-</v>
          </cell>
          <cell r="BY265" t="str">
            <v>-</v>
          </cell>
          <cell r="BZ265" t="str">
            <v>-</v>
          </cell>
          <cell r="CA265" t="str">
            <v>-</v>
          </cell>
          <cell r="CB265" t="str">
            <v>-</v>
          </cell>
          <cell r="CC265" t="str">
            <v>Miércoles</v>
          </cell>
          <cell r="CD265" t="str">
            <v>354</v>
          </cell>
          <cell r="CE265" t="str">
            <v>4</v>
          </cell>
          <cell r="CF265" t="str">
            <v>Rojo</v>
          </cell>
          <cell r="CG265" t="str">
            <v>3er Sábado</v>
          </cell>
          <cell r="CH265" t="str">
            <v>Mzo y Abr</v>
          </cell>
          <cell r="CI265" t="str">
            <v>Sep y Oct</v>
          </cell>
          <cell r="CJ265" t="str">
            <v>-</v>
          </cell>
          <cell r="CK265">
            <v>92</v>
          </cell>
          <cell r="CL265" t="str">
            <v>101 - MAGNA</v>
          </cell>
          <cell r="CM265" t="str">
            <v>06051</v>
          </cell>
          <cell r="CP265" t="str">
            <v>-</v>
          </cell>
        </row>
        <row r="266">
          <cell r="A266" t="str">
            <v>06052</v>
          </cell>
          <cell r="B266" t="str">
            <v>964TXW</v>
          </cell>
          <cell r="C266" t="str">
            <v>Distrito Federal</v>
          </cell>
          <cell r="D266" t="str">
            <v>No aplica</v>
          </cell>
          <cell r="E266" t="str">
            <v>Chevy</v>
          </cell>
          <cell r="F266" t="str">
            <v>Automóvil</v>
          </cell>
          <cell r="G266" t="str">
            <v>Chevrolet</v>
          </cell>
          <cell r="H266" t="str">
            <v>Chevy C2 C/AA 5 Puertas</v>
          </cell>
          <cell r="I266" t="str">
            <v>3G1SF61X36S115353</v>
          </cell>
          <cell r="J266" t="str">
            <v>6S115353</v>
          </cell>
          <cell r="K266" t="str">
            <v>Magna</v>
          </cell>
          <cell r="L266">
            <v>4</v>
          </cell>
          <cell r="M266">
            <v>46</v>
          </cell>
          <cell r="N266">
            <v>2006</v>
          </cell>
          <cell r="O266" t="str">
            <v>Ciudad de México</v>
          </cell>
          <cell r="P266" t="str">
            <v>Ciudad de México</v>
          </cell>
          <cell r="Q266" t="str">
            <v>Zona Metropolitana</v>
          </cell>
          <cell r="R266" t="str">
            <v>Baja</v>
          </cell>
          <cell r="S266" t="str">
            <v>Devolución Valmex</v>
          </cell>
          <cell r="T266" t="str">
            <v>GNP</v>
          </cell>
          <cell r="U266" t="str">
            <v>Grupo Nacional Provincial, S.A.B.</v>
          </cell>
          <cell r="V266" t="str">
            <v>Asesor de Servicio</v>
          </cell>
          <cell r="W266" t="str">
            <v>363</v>
          </cell>
          <cell r="X266" t="str">
            <v>-</v>
          </cell>
          <cell r="Y266" t="str">
            <v>Asignado</v>
          </cell>
          <cell r="Z266" t="str">
            <v>N90532</v>
          </cell>
          <cell r="AA266" t="str">
            <v>Rioja Delgado Juan Luis</v>
          </cell>
          <cell r="AB266" t="str">
            <v>Grupo Nacional Provincial, S.A.B.</v>
          </cell>
          <cell r="AC266" t="str">
            <v>RIDJ7611206E7</v>
          </cell>
          <cell r="AD266" t="str">
            <v>Operativo</v>
          </cell>
          <cell r="AE266" t="str">
            <v>Asesor de Servicio Automovil</v>
          </cell>
          <cell r="AF266" t="str">
            <v>Unidad Operativa</v>
          </cell>
          <cell r="AG266" t="str">
            <v>Dirección Servicio y Operaciones</v>
          </cell>
          <cell r="AH266" t="str">
            <v>Subdir. Siniestros CDMX y Sureste</v>
          </cell>
          <cell r="AI266" t="str">
            <v>C9208</v>
          </cell>
          <cell r="AJ266" t="str">
            <v>Lasa Estrada Antxon</v>
          </cell>
          <cell r="AK266" t="str">
            <v>Tlalnepantla</v>
          </cell>
          <cell r="AL266" t="str">
            <v>Tlalnepantla</v>
          </cell>
          <cell r="AM266">
            <v>0</v>
          </cell>
          <cell r="AN266" t="str">
            <v>juan.rioja@gnp.com.mx</v>
          </cell>
          <cell r="AO266" t="str">
            <v>juan.rioja@gnp.com.mx</v>
          </cell>
          <cell r="AQ266">
            <v>5535228255</v>
          </cell>
          <cell r="AR266" t="str">
            <v>-</v>
          </cell>
          <cell r="AS266" t="str">
            <v>-</v>
          </cell>
          <cell r="AT266" t="str">
            <v>-</v>
          </cell>
          <cell r="AU266" t="str">
            <v>-</v>
          </cell>
          <cell r="AV266" t="str">
            <v>-</v>
          </cell>
          <cell r="AW266" t="str">
            <v>-</v>
          </cell>
          <cell r="AX266" t="str">
            <v>-</v>
          </cell>
          <cell r="AY266" t="str">
            <v>No</v>
          </cell>
          <cell r="AZ266" t="str">
            <v>-</v>
          </cell>
          <cell r="BA266" t="str">
            <v>-</v>
          </cell>
          <cell r="BB266" t="str">
            <v>-</v>
          </cell>
          <cell r="BC266" t="str">
            <v>-</v>
          </cell>
          <cell r="BD266" t="str">
            <v>-</v>
          </cell>
          <cell r="BE266" t="str">
            <v>-</v>
          </cell>
          <cell r="BF266" t="str">
            <v>-</v>
          </cell>
          <cell r="BG266">
            <v>3</v>
          </cell>
          <cell r="BH266" t="str">
            <v>-</v>
          </cell>
          <cell r="BI266" t="str">
            <v>-</v>
          </cell>
          <cell r="BJ266" t="str">
            <v>Arrendado</v>
          </cell>
          <cell r="BK266">
            <v>2975</v>
          </cell>
          <cell r="BL266" t="str">
            <v>ANGAR AZCAPOTZALCO S.A. DE C.V.</v>
          </cell>
          <cell r="BO266">
            <v>80384.789999999994</v>
          </cell>
          <cell r="BP266" t="str">
            <v>-</v>
          </cell>
          <cell r="BQ266" t="str">
            <v>-</v>
          </cell>
          <cell r="BR266" t="str">
            <v>-</v>
          </cell>
          <cell r="BS266" t="str">
            <v>-</v>
          </cell>
          <cell r="BT266" t="str">
            <v>-</v>
          </cell>
          <cell r="BU266" t="str">
            <v>-</v>
          </cell>
          <cell r="BV266" t="str">
            <v>-</v>
          </cell>
          <cell r="BW266" t="str">
            <v>-</v>
          </cell>
          <cell r="BX266" t="str">
            <v>-</v>
          </cell>
          <cell r="BY266" t="str">
            <v>-</v>
          </cell>
          <cell r="BZ266" t="str">
            <v>-</v>
          </cell>
          <cell r="CA266" t="str">
            <v>-</v>
          </cell>
          <cell r="CB266" t="str">
            <v>-</v>
          </cell>
          <cell r="CC266" t="str">
            <v>Miércoles</v>
          </cell>
          <cell r="CD266" t="str">
            <v>964</v>
          </cell>
          <cell r="CE266" t="str">
            <v>4</v>
          </cell>
          <cell r="CF266" t="str">
            <v>Rojo</v>
          </cell>
          <cell r="CG266" t="str">
            <v>3er Sábado</v>
          </cell>
          <cell r="CH266" t="str">
            <v>Mzo y Abr</v>
          </cell>
          <cell r="CI266" t="str">
            <v>Sep y Oct</v>
          </cell>
          <cell r="CJ266" t="str">
            <v>-</v>
          </cell>
          <cell r="CK266">
            <v>92</v>
          </cell>
          <cell r="CL266" t="str">
            <v>101 - MAGNA</v>
          </cell>
          <cell r="CM266" t="str">
            <v>06052</v>
          </cell>
          <cell r="CP266" t="str">
            <v>-</v>
          </cell>
        </row>
        <row r="267">
          <cell r="A267" t="str">
            <v>06053</v>
          </cell>
          <cell r="B267" t="str">
            <v>171TXW</v>
          </cell>
          <cell r="C267" t="str">
            <v>Distrito Federal</v>
          </cell>
          <cell r="D267" t="str">
            <v>No aplica</v>
          </cell>
          <cell r="E267" t="str">
            <v>Chevy</v>
          </cell>
          <cell r="F267" t="str">
            <v>Automóvil</v>
          </cell>
          <cell r="G267" t="str">
            <v>Chevrolet</v>
          </cell>
          <cell r="H267" t="str">
            <v>Chevy C2 C/AA 5 Puertas</v>
          </cell>
          <cell r="I267" t="str">
            <v>3G1SF61X36S115370</v>
          </cell>
          <cell r="J267" t="str">
            <v>6S115370</v>
          </cell>
          <cell r="K267" t="str">
            <v>Magna</v>
          </cell>
          <cell r="L267">
            <v>4</v>
          </cell>
          <cell r="M267">
            <v>46</v>
          </cell>
          <cell r="N267">
            <v>2006</v>
          </cell>
          <cell r="O267" t="str">
            <v>Ciudad de México</v>
          </cell>
          <cell r="P267" t="str">
            <v>Ciudad de México</v>
          </cell>
          <cell r="Q267" t="str">
            <v>Zona Metropolitana</v>
          </cell>
          <cell r="R267" t="str">
            <v>Baja</v>
          </cell>
          <cell r="S267" t="str">
            <v>Devolución Valmex</v>
          </cell>
          <cell r="T267" t="str">
            <v>GNP</v>
          </cell>
          <cell r="U267" t="str">
            <v>Grupo Nacional Provincial, S.A.B.</v>
          </cell>
          <cell r="V267" t="str">
            <v>Asesor de Servicio</v>
          </cell>
          <cell r="W267" t="str">
            <v>417</v>
          </cell>
          <cell r="X267" t="str">
            <v>-</v>
          </cell>
          <cell r="Y267" t="str">
            <v>Asignado</v>
          </cell>
          <cell r="Z267" t="str">
            <v>N87527</v>
          </cell>
          <cell r="AA267" t="str">
            <v>-</v>
          </cell>
          <cell r="AB267" t="str">
            <v>-</v>
          </cell>
          <cell r="AC267" t="str">
            <v>-</v>
          </cell>
          <cell r="AD267" t="str">
            <v>-</v>
          </cell>
          <cell r="AE267" t="str">
            <v>-</v>
          </cell>
          <cell r="AF267" t="str">
            <v>-</v>
          </cell>
          <cell r="AG267" t="str">
            <v>-</v>
          </cell>
          <cell r="AH267" t="str">
            <v>-</v>
          </cell>
          <cell r="AI267" t="str">
            <v>C6705</v>
          </cell>
          <cell r="AJ267" t="str">
            <v>Ramirez Granados Arturo</v>
          </cell>
          <cell r="AK267" t="str">
            <v>-</v>
          </cell>
          <cell r="AL267" t="str">
            <v>-</v>
          </cell>
          <cell r="AM267" t="str">
            <v>-</v>
          </cell>
          <cell r="AN267">
            <v>0</v>
          </cell>
          <cell r="AO267" t="str">
            <v>-</v>
          </cell>
          <cell r="AQ267">
            <v>5535229109</v>
          </cell>
          <cell r="AR267" t="str">
            <v>-</v>
          </cell>
          <cell r="AS267" t="str">
            <v>-</v>
          </cell>
          <cell r="AT267" t="str">
            <v>-</v>
          </cell>
          <cell r="AU267" t="str">
            <v>-</v>
          </cell>
          <cell r="AV267" t="str">
            <v>-</v>
          </cell>
          <cell r="AW267" t="str">
            <v>-</v>
          </cell>
          <cell r="AX267" t="str">
            <v>-</v>
          </cell>
          <cell r="AY267" t="str">
            <v>No</v>
          </cell>
          <cell r="AZ267" t="str">
            <v>-</v>
          </cell>
          <cell r="BA267" t="str">
            <v>-</v>
          </cell>
          <cell r="BB267" t="str">
            <v>-</v>
          </cell>
          <cell r="BC267" t="str">
            <v>-</v>
          </cell>
          <cell r="BD267" t="str">
            <v>-</v>
          </cell>
          <cell r="BE267" t="str">
            <v>-</v>
          </cell>
          <cell r="BF267" t="str">
            <v>-</v>
          </cell>
          <cell r="BG267">
            <v>3</v>
          </cell>
          <cell r="BH267" t="str">
            <v>-</v>
          </cell>
          <cell r="BI267" t="str">
            <v>-</v>
          </cell>
          <cell r="BJ267" t="str">
            <v>Arrendado</v>
          </cell>
          <cell r="BK267">
            <v>2976</v>
          </cell>
          <cell r="BL267" t="str">
            <v>ANGAR AZCAPOTZALCO S.A. DE C.V.</v>
          </cell>
          <cell r="BO267">
            <v>80384.789999999994</v>
          </cell>
          <cell r="BP267" t="str">
            <v>-</v>
          </cell>
          <cell r="BQ267" t="str">
            <v>-</v>
          </cell>
          <cell r="BR267" t="str">
            <v>-</v>
          </cell>
          <cell r="BS267" t="str">
            <v>-</v>
          </cell>
          <cell r="BT267" t="str">
            <v>-</v>
          </cell>
          <cell r="BU267" t="str">
            <v>-</v>
          </cell>
          <cell r="BV267" t="str">
            <v>-</v>
          </cell>
          <cell r="BW267" t="str">
            <v>-</v>
          </cell>
          <cell r="BX267" t="str">
            <v>-</v>
          </cell>
          <cell r="BY267" t="str">
            <v>-</v>
          </cell>
          <cell r="BZ267" t="str">
            <v>-</v>
          </cell>
          <cell r="CA267" t="str">
            <v>-</v>
          </cell>
          <cell r="CB267" t="str">
            <v>-</v>
          </cell>
          <cell r="CC267" t="str">
            <v>Jueves</v>
          </cell>
          <cell r="CD267" t="str">
            <v>171</v>
          </cell>
          <cell r="CE267" t="str">
            <v>1</v>
          </cell>
          <cell r="CF267" t="str">
            <v>Verde</v>
          </cell>
          <cell r="CG267" t="str">
            <v>4o Sábado</v>
          </cell>
          <cell r="CH267" t="str">
            <v>Abr y May</v>
          </cell>
          <cell r="CI267" t="str">
            <v>Oct y Nov</v>
          </cell>
          <cell r="CJ267" t="str">
            <v>-</v>
          </cell>
          <cell r="CK267">
            <v>92</v>
          </cell>
          <cell r="CL267" t="str">
            <v>101 - MAGNA</v>
          </cell>
          <cell r="CM267" t="str">
            <v>06053</v>
          </cell>
          <cell r="CP267" t="str">
            <v>-</v>
          </cell>
        </row>
        <row r="268">
          <cell r="A268" t="str">
            <v>06054</v>
          </cell>
          <cell r="B268" t="str">
            <v>686TXW</v>
          </cell>
          <cell r="C268" t="str">
            <v>Distrito Federal</v>
          </cell>
          <cell r="D268" t="str">
            <v>No aplica</v>
          </cell>
          <cell r="E268" t="str">
            <v>Chevy</v>
          </cell>
          <cell r="F268" t="str">
            <v>Automóvil</v>
          </cell>
          <cell r="G268" t="str">
            <v>Chevrolet</v>
          </cell>
          <cell r="H268" t="str">
            <v>Chevy C2 C/AA 5 Puertas</v>
          </cell>
          <cell r="I268" t="str">
            <v>3G1SF61X36S115658</v>
          </cell>
          <cell r="J268" t="str">
            <v>6S115658</v>
          </cell>
          <cell r="K268" t="str">
            <v>Magna</v>
          </cell>
          <cell r="L268">
            <v>4</v>
          </cell>
          <cell r="M268">
            <v>46</v>
          </cell>
          <cell r="N268">
            <v>2006</v>
          </cell>
          <cell r="O268" t="str">
            <v>Ciudad de México</v>
          </cell>
          <cell r="P268" t="str">
            <v>Ciudad de México</v>
          </cell>
          <cell r="Q268" t="str">
            <v>Zona Metropolitana</v>
          </cell>
          <cell r="R268" t="str">
            <v>Baja</v>
          </cell>
          <cell r="S268" t="str">
            <v>Devolución Valmex</v>
          </cell>
          <cell r="T268" t="str">
            <v>GNP</v>
          </cell>
          <cell r="U268" t="str">
            <v>Grupo Nacional Provincial, S.A.B.</v>
          </cell>
          <cell r="V268" t="str">
            <v>Asesor de Servicio</v>
          </cell>
          <cell r="W268" t="str">
            <v>464</v>
          </cell>
          <cell r="X268" t="str">
            <v>-</v>
          </cell>
          <cell r="Y268" t="str">
            <v>Asignado</v>
          </cell>
          <cell r="Z268" t="str">
            <v>N87725</v>
          </cell>
          <cell r="AA268" t="str">
            <v>García Cabello Ociel Ezequiel</v>
          </cell>
          <cell r="AB268" t="str">
            <v>Grupo Nacional Provincial, S.A.B.</v>
          </cell>
          <cell r="AC268" t="str">
            <v>GACO750306F29</v>
          </cell>
          <cell r="AD268" t="str">
            <v>Operativo</v>
          </cell>
          <cell r="AE268" t="str">
            <v>Asesor de Servicio Automovil</v>
          </cell>
          <cell r="AF268" t="str">
            <v>Unidad Operativa</v>
          </cell>
          <cell r="AG268" t="str">
            <v>Dirección Servicio y Operaciones</v>
          </cell>
          <cell r="AH268" t="str">
            <v>Subdir. Siniestros CDMX y Sureste</v>
          </cell>
          <cell r="AI268" t="str">
            <v>C9215</v>
          </cell>
          <cell r="AJ268" t="str">
            <v>Moreno Alvárez Elvia Citlalli</v>
          </cell>
          <cell r="AK268" t="str">
            <v>Tlalnepantla</v>
          </cell>
          <cell r="AL268" t="str">
            <v>Tlalnepantla</v>
          </cell>
          <cell r="AM268">
            <v>0</v>
          </cell>
          <cell r="AN268" t="str">
            <v>ociel.garcia@gnp.com.mx</v>
          </cell>
          <cell r="AO268" t="str">
            <v>ociel.garcia@gnp.com.mx</v>
          </cell>
          <cell r="AQ268" t="str">
            <v>-</v>
          </cell>
          <cell r="AR268" t="str">
            <v>-</v>
          </cell>
          <cell r="AS268" t="str">
            <v>-</v>
          </cell>
          <cell r="AT268" t="str">
            <v>-</v>
          </cell>
          <cell r="AU268" t="str">
            <v>-</v>
          </cell>
          <cell r="AV268" t="str">
            <v>-</v>
          </cell>
          <cell r="AW268" t="str">
            <v>-</v>
          </cell>
          <cell r="AX268" t="str">
            <v>-</v>
          </cell>
          <cell r="AY268" t="str">
            <v>Si</v>
          </cell>
          <cell r="AZ268">
            <v>1229.17</v>
          </cell>
          <cell r="BA268">
            <v>43708</v>
          </cell>
          <cell r="BB268">
            <v>7375.02</v>
          </cell>
          <cell r="BC268">
            <v>110624.98</v>
          </cell>
          <cell r="BD268">
            <v>118000</v>
          </cell>
          <cell r="BE268">
            <v>43631</v>
          </cell>
          <cell r="BF268">
            <v>45076</v>
          </cell>
          <cell r="BG268">
            <v>3</v>
          </cell>
          <cell r="BH268" t="str">
            <v>-</v>
          </cell>
          <cell r="BI268" t="str">
            <v>-</v>
          </cell>
          <cell r="BJ268" t="str">
            <v>Arrendado</v>
          </cell>
          <cell r="BK268">
            <v>2977</v>
          </cell>
          <cell r="BL268" t="str">
            <v>ANGAR AZCAPOTZALCO S.A. DE C.V.</v>
          </cell>
          <cell r="BO268">
            <v>80384.789999999994</v>
          </cell>
          <cell r="BP268" t="str">
            <v>-</v>
          </cell>
          <cell r="BQ268" t="str">
            <v>-</v>
          </cell>
          <cell r="BR268" t="str">
            <v>-</v>
          </cell>
          <cell r="BS268" t="str">
            <v>-</v>
          </cell>
          <cell r="BT268" t="str">
            <v>-</v>
          </cell>
          <cell r="BU268" t="str">
            <v>-</v>
          </cell>
          <cell r="BV268" t="str">
            <v>-</v>
          </cell>
          <cell r="BW268" t="str">
            <v>-</v>
          </cell>
          <cell r="BX268" t="str">
            <v>-</v>
          </cell>
          <cell r="BY268" t="str">
            <v>-</v>
          </cell>
          <cell r="BZ268" t="str">
            <v>-</v>
          </cell>
          <cell r="CA268" t="str">
            <v>-</v>
          </cell>
          <cell r="CB268" t="str">
            <v>-</v>
          </cell>
          <cell r="CC268" t="str">
            <v>Lunes</v>
          </cell>
          <cell r="CD268" t="str">
            <v>686</v>
          </cell>
          <cell r="CE268" t="str">
            <v>6</v>
          </cell>
          <cell r="CF268" t="str">
            <v>Amarillo</v>
          </cell>
          <cell r="CG268" t="str">
            <v>1er Sábado</v>
          </cell>
          <cell r="CH268" t="str">
            <v>Ene y Feb</v>
          </cell>
          <cell r="CI268" t="str">
            <v>Jul y Ago</v>
          </cell>
          <cell r="CJ268" t="str">
            <v>-</v>
          </cell>
          <cell r="CK268">
            <v>92</v>
          </cell>
          <cell r="CL268" t="str">
            <v>101 - MAGNA</v>
          </cell>
          <cell r="CM268" t="str">
            <v>06054</v>
          </cell>
          <cell r="CP268" t="str">
            <v>-</v>
          </cell>
        </row>
        <row r="269">
          <cell r="A269" t="str">
            <v>06055</v>
          </cell>
          <cell r="B269" t="str">
            <v>428TXW</v>
          </cell>
          <cell r="C269" t="str">
            <v>Distrito Federal</v>
          </cell>
          <cell r="D269" t="str">
            <v>No aplica</v>
          </cell>
          <cell r="E269" t="str">
            <v>Chevy</v>
          </cell>
          <cell r="F269" t="str">
            <v>Automóvil</v>
          </cell>
          <cell r="G269" t="str">
            <v>Chevrolet</v>
          </cell>
          <cell r="H269" t="str">
            <v>Chevy C2 C/AA 5 Puertas</v>
          </cell>
          <cell r="I269" t="str">
            <v>3G1SF61X56S115080</v>
          </cell>
          <cell r="J269" t="str">
            <v>6S115080</v>
          </cell>
          <cell r="K269" t="str">
            <v>Magna</v>
          </cell>
          <cell r="L269">
            <v>4</v>
          </cell>
          <cell r="M269">
            <v>46</v>
          </cell>
          <cell r="N269">
            <v>2006</v>
          </cell>
          <cell r="O269" t="str">
            <v>Ciudad de México</v>
          </cell>
          <cell r="P269" t="str">
            <v>Ciudad de México</v>
          </cell>
          <cell r="Q269" t="str">
            <v>Zona Metropolitana</v>
          </cell>
          <cell r="R269" t="str">
            <v>Baja</v>
          </cell>
          <cell r="S269" t="str">
            <v>Devolución Valmex</v>
          </cell>
          <cell r="T269" t="str">
            <v>GNP</v>
          </cell>
          <cell r="U269" t="str">
            <v>Grupo Nacional Provincial, S.A.B.</v>
          </cell>
          <cell r="V269" t="str">
            <v>Asesor de Servicio</v>
          </cell>
          <cell r="W269" t="str">
            <v>433</v>
          </cell>
          <cell r="X269" t="str">
            <v>-</v>
          </cell>
          <cell r="Y269" t="str">
            <v>Asignado</v>
          </cell>
          <cell r="Z269" t="str">
            <v>N91234</v>
          </cell>
          <cell r="AA269" t="str">
            <v>-</v>
          </cell>
          <cell r="AB269" t="str">
            <v>-</v>
          </cell>
          <cell r="AC269" t="str">
            <v>-</v>
          </cell>
          <cell r="AD269" t="str">
            <v>-</v>
          </cell>
          <cell r="AE269" t="str">
            <v>-</v>
          </cell>
          <cell r="AF269" t="str">
            <v>-</v>
          </cell>
          <cell r="AG269" t="str">
            <v>-</v>
          </cell>
          <cell r="AH269" t="str">
            <v>-</v>
          </cell>
          <cell r="AI269" t="str">
            <v>C6705</v>
          </cell>
          <cell r="AJ269" t="str">
            <v>Ramirez Granados Arturo</v>
          </cell>
          <cell r="AK269" t="str">
            <v>-</v>
          </cell>
          <cell r="AL269" t="str">
            <v>-</v>
          </cell>
          <cell r="AM269" t="str">
            <v>-</v>
          </cell>
          <cell r="AN269">
            <v>0</v>
          </cell>
          <cell r="AO269" t="str">
            <v>-</v>
          </cell>
          <cell r="AQ269">
            <v>5535229107</v>
          </cell>
          <cell r="AR269" t="str">
            <v>-</v>
          </cell>
          <cell r="AS269" t="str">
            <v>-</v>
          </cell>
          <cell r="AT269" t="str">
            <v>-</v>
          </cell>
          <cell r="AU269" t="str">
            <v>-</v>
          </cell>
          <cell r="AV269" t="str">
            <v>-</v>
          </cell>
          <cell r="AW269" t="str">
            <v>-</v>
          </cell>
          <cell r="AX269" t="str">
            <v>-</v>
          </cell>
          <cell r="AY269" t="str">
            <v>No</v>
          </cell>
          <cell r="AZ269" t="str">
            <v>-</v>
          </cell>
          <cell r="BA269" t="str">
            <v>-</v>
          </cell>
          <cell r="BB269" t="str">
            <v>-</v>
          </cell>
          <cell r="BC269" t="str">
            <v>-</v>
          </cell>
          <cell r="BD269" t="str">
            <v>-</v>
          </cell>
          <cell r="BE269" t="str">
            <v>-</v>
          </cell>
          <cell r="BF269" t="str">
            <v>-</v>
          </cell>
          <cell r="BG269" t="str">
            <v>-</v>
          </cell>
          <cell r="BH269" t="str">
            <v>-</v>
          </cell>
          <cell r="BI269" t="str">
            <v>-</v>
          </cell>
          <cell r="BJ269" t="str">
            <v>Arrendado</v>
          </cell>
          <cell r="BK269">
            <v>2978</v>
          </cell>
          <cell r="BL269" t="str">
            <v>ANGAR AZCAPOTZALCO S.A. DE C.V.</v>
          </cell>
          <cell r="BO269">
            <v>80384.789999999994</v>
          </cell>
          <cell r="BP269" t="str">
            <v>-</v>
          </cell>
          <cell r="BQ269" t="str">
            <v>-</v>
          </cell>
          <cell r="BR269" t="str">
            <v>-</v>
          </cell>
          <cell r="BS269" t="str">
            <v>-</v>
          </cell>
          <cell r="BT269" t="str">
            <v>-</v>
          </cell>
          <cell r="BU269" t="str">
            <v>-</v>
          </cell>
          <cell r="BV269" t="str">
            <v>-</v>
          </cell>
          <cell r="BW269" t="str">
            <v>-</v>
          </cell>
          <cell r="BX269" t="str">
            <v>-</v>
          </cell>
          <cell r="BY269" t="str">
            <v>-</v>
          </cell>
          <cell r="BZ269" t="str">
            <v>-</v>
          </cell>
          <cell r="CA269" t="str">
            <v>-</v>
          </cell>
          <cell r="CB269" t="str">
            <v>-</v>
          </cell>
          <cell r="CC269" t="str">
            <v>Martes</v>
          </cell>
          <cell r="CD269" t="str">
            <v>428</v>
          </cell>
          <cell r="CE269" t="str">
            <v>8</v>
          </cell>
          <cell r="CF269" t="str">
            <v>Rosa</v>
          </cell>
          <cell r="CG269" t="str">
            <v>2o Sábado</v>
          </cell>
          <cell r="CH269" t="str">
            <v>Feb y Mzo</v>
          </cell>
          <cell r="CI269" t="str">
            <v>Ago y Sep</v>
          </cell>
          <cell r="CJ269" t="str">
            <v>-</v>
          </cell>
          <cell r="CK269">
            <v>92</v>
          </cell>
          <cell r="CL269" t="str">
            <v>101 - MAGNA</v>
          </cell>
          <cell r="CM269" t="str">
            <v>06055</v>
          </cell>
          <cell r="CP269" t="str">
            <v>-</v>
          </cell>
        </row>
        <row r="270">
          <cell r="A270" t="str">
            <v>06056</v>
          </cell>
          <cell r="B270" t="str">
            <v>942TXW</v>
          </cell>
          <cell r="C270" t="str">
            <v>Distrito Federal</v>
          </cell>
          <cell r="D270" t="str">
            <v>No aplica</v>
          </cell>
          <cell r="E270" t="str">
            <v>Chevy</v>
          </cell>
          <cell r="F270" t="str">
            <v>Automóvil</v>
          </cell>
          <cell r="G270" t="str">
            <v>Chevrolet</v>
          </cell>
          <cell r="H270" t="str">
            <v>Chevy C2 C/AA 5 Puertas</v>
          </cell>
          <cell r="I270" t="str">
            <v>3G1SF61X86S115378</v>
          </cell>
          <cell r="J270" t="str">
            <v>6S115378</v>
          </cell>
          <cell r="K270" t="str">
            <v>Magna</v>
          </cell>
          <cell r="L270">
            <v>4</v>
          </cell>
          <cell r="M270">
            <v>46</v>
          </cell>
          <cell r="N270">
            <v>2006</v>
          </cell>
          <cell r="O270" t="str">
            <v>Ciudad de México</v>
          </cell>
          <cell r="P270" t="str">
            <v>Ciudad de México</v>
          </cell>
          <cell r="Q270" t="str">
            <v>Zona Metropolitana</v>
          </cell>
          <cell r="R270" t="str">
            <v>Baja</v>
          </cell>
          <cell r="S270" t="str">
            <v>Devolución Valmex</v>
          </cell>
          <cell r="T270" t="str">
            <v>GNP</v>
          </cell>
          <cell r="U270" t="str">
            <v>Grupo Nacional Provincial, S.A.B.</v>
          </cell>
          <cell r="V270" t="str">
            <v>Asesor de Servicio</v>
          </cell>
          <cell r="W270" t="str">
            <v>364</v>
          </cell>
          <cell r="X270" t="str">
            <v>-</v>
          </cell>
          <cell r="Y270" t="str">
            <v>Asignado</v>
          </cell>
          <cell r="Z270" t="str">
            <v>N90530</v>
          </cell>
          <cell r="AA270" t="str">
            <v>Rodríguez Olvera Frank Jonathan</v>
          </cell>
          <cell r="AB270" t="str">
            <v>Grupo Nacional Provincial, S.A.B.</v>
          </cell>
          <cell r="AC270" t="str">
            <v>ROOF791206LCA</v>
          </cell>
          <cell r="AD270" t="str">
            <v>Operativo</v>
          </cell>
          <cell r="AE270" t="str">
            <v>Asesor de Servicio Automovil</v>
          </cell>
          <cell r="AF270" t="str">
            <v>Unidad Operativa</v>
          </cell>
          <cell r="AG270" t="str">
            <v>Dirección Servicio y Operaciones</v>
          </cell>
          <cell r="AH270" t="str">
            <v>Subdir. Siniestros CDMX y Sureste</v>
          </cell>
          <cell r="AI270" t="str">
            <v>C9215</v>
          </cell>
          <cell r="AJ270" t="str">
            <v>Moreno Alvárez Elvia Citlalli</v>
          </cell>
          <cell r="AK270" t="str">
            <v>Tlalnepantla</v>
          </cell>
          <cell r="AL270" t="str">
            <v>Tlalnepantla</v>
          </cell>
          <cell r="AM270">
            <v>0</v>
          </cell>
          <cell r="AN270" t="str">
            <v>frank.rodriguez@gnp.com.mx</v>
          </cell>
          <cell r="AO270" t="str">
            <v>frank.rodriguez@gnp.com.mx</v>
          </cell>
          <cell r="AQ270">
            <v>5535228912</v>
          </cell>
          <cell r="AR270" t="str">
            <v>-</v>
          </cell>
          <cell r="AS270" t="str">
            <v>-</v>
          </cell>
          <cell r="AT270" t="str">
            <v>-</v>
          </cell>
          <cell r="AU270" t="str">
            <v>-</v>
          </cell>
          <cell r="AV270" t="str">
            <v>-</v>
          </cell>
          <cell r="AW270" t="str">
            <v>-</v>
          </cell>
          <cell r="AX270" t="str">
            <v>-</v>
          </cell>
          <cell r="AY270" t="str">
            <v>Si</v>
          </cell>
          <cell r="AZ270">
            <v>1229.17</v>
          </cell>
          <cell r="BA270">
            <v>43708</v>
          </cell>
          <cell r="BB270">
            <v>7375.02</v>
          </cell>
          <cell r="BC270" t="str">
            <v>-</v>
          </cell>
          <cell r="BD270">
            <v>118000</v>
          </cell>
          <cell r="BE270">
            <v>43631</v>
          </cell>
          <cell r="BF270">
            <v>45076</v>
          </cell>
          <cell r="BG270">
            <v>3</v>
          </cell>
          <cell r="BH270" t="str">
            <v>-</v>
          </cell>
          <cell r="BI270" t="str">
            <v>-</v>
          </cell>
          <cell r="BJ270" t="str">
            <v>Arrendado</v>
          </cell>
          <cell r="BK270">
            <v>2979</v>
          </cell>
          <cell r="BL270" t="str">
            <v>ANGAR AZCAPOTZALCO S.A. DE C.V.</v>
          </cell>
          <cell r="BO270">
            <v>80384.789999999994</v>
          </cell>
          <cell r="BP270" t="str">
            <v>-</v>
          </cell>
          <cell r="BQ270" t="str">
            <v>-</v>
          </cell>
          <cell r="BR270" t="str">
            <v>-</v>
          </cell>
          <cell r="BS270" t="str">
            <v>-</v>
          </cell>
          <cell r="BT270" t="str">
            <v>-</v>
          </cell>
          <cell r="BU270" t="str">
            <v>-</v>
          </cell>
          <cell r="BV270" t="str">
            <v>-</v>
          </cell>
          <cell r="BW270" t="str">
            <v>-</v>
          </cell>
          <cell r="BX270" t="str">
            <v>-</v>
          </cell>
          <cell r="BY270" t="str">
            <v>-</v>
          </cell>
          <cell r="BZ270" t="str">
            <v>-</v>
          </cell>
          <cell r="CA270" t="str">
            <v>-</v>
          </cell>
          <cell r="CB270" t="str">
            <v>-</v>
          </cell>
          <cell r="CC270" t="str">
            <v>Jueves</v>
          </cell>
          <cell r="CD270" t="str">
            <v>942</v>
          </cell>
          <cell r="CE270" t="str">
            <v>2</v>
          </cell>
          <cell r="CF270" t="str">
            <v>Verde</v>
          </cell>
          <cell r="CG270" t="str">
            <v>4o Sábado</v>
          </cell>
          <cell r="CH270" t="str">
            <v>Abr y May</v>
          </cell>
          <cell r="CI270" t="str">
            <v>Oct y Nov</v>
          </cell>
          <cell r="CJ270" t="str">
            <v>-</v>
          </cell>
          <cell r="CK270">
            <v>92</v>
          </cell>
          <cell r="CL270" t="str">
            <v>101 - MAGNA</v>
          </cell>
          <cell r="CM270" t="str">
            <v>06056</v>
          </cell>
          <cell r="CP270" t="str">
            <v>-</v>
          </cell>
        </row>
        <row r="271">
          <cell r="A271" t="str">
            <v>06057</v>
          </cell>
          <cell r="B271" t="str">
            <v>144TXW</v>
          </cell>
          <cell r="C271" t="str">
            <v>Distrito Federal</v>
          </cell>
          <cell r="D271" t="str">
            <v>No aplica</v>
          </cell>
          <cell r="E271" t="str">
            <v>Chevy</v>
          </cell>
          <cell r="F271" t="str">
            <v>Automóvil</v>
          </cell>
          <cell r="G271" t="str">
            <v>Chevrolet</v>
          </cell>
          <cell r="H271" t="str">
            <v>Chevy C2 C/AA 5 Puertas</v>
          </cell>
          <cell r="I271" t="str">
            <v>3G1SF61XX6S115933</v>
          </cell>
          <cell r="J271" t="str">
            <v>6S115933</v>
          </cell>
          <cell r="K271" t="str">
            <v>Magna</v>
          </cell>
          <cell r="L271">
            <v>4</v>
          </cell>
          <cell r="M271">
            <v>46</v>
          </cell>
          <cell r="N271">
            <v>2006</v>
          </cell>
          <cell r="O271" t="str">
            <v>Ciudad de México</v>
          </cell>
          <cell r="P271" t="str">
            <v>Ciudad de México</v>
          </cell>
          <cell r="Q271" t="str">
            <v>Zona Metropolitana</v>
          </cell>
          <cell r="R271" t="str">
            <v>Baja</v>
          </cell>
          <cell r="S271" t="str">
            <v>Devolución Valmex</v>
          </cell>
          <cell r="T271" t="str">
            <v>GNP</v>
          </cell>
          <cell r="U271" t="str">
            <v>Grupo Nacional Provincial, S.A.B.</v>
          </cell>
          <cell r="V271" t="str">
            <v>Asesor de Servicio</v>
          </cell>
          <cell r="W271" t="str">
            <v>507</v>
          </cell>
          <cell r="X271" t="str">
            <v>-</v>
          </cell>
          <cell r="Y271" t="str">
            <v>Asignado</v>
          </cell>
          <cell r="Z271" t="str">
            <v>N88075</v>
          </cell>
          <cell r="AA271" t="str">
            <v>Ortiz Nava Juan Carlos</v>
          </cell>
          <cell r="AB271" t="str">
            <v>Grupo Nacional Provincial, S.A.B.</v>
          </cell>
          <cell r="AC271" t="str">
            <v>OINJ771005M38</v>
          </cell>
          <cell r="AD271" t="str">
            <v>Operativo</v>
          </cell>
          <cell r="AE271" t="str">
            <v>Asesor de Servicio Automovil</v>
          </cell>
          <cell r="AF271" t="str">
            <v>Unidad Operativa</v>
          </cell>
          <cell r="AG271" t="str">
            <v>Dirección Servicio y Operaciones</v>
          </cell>
          <cell r="AH271" t="str">
            <v>Subdir. Siniestros CDMX y Sureste</v>
          </cell>
          <cell r="AI271" t="str">
            <v>C9215</v>
          </cell>
          <cell r="AJ271" t="str">
            <v>Moreno Alvárez Elvia Citlalli</v>
          </cell>
          <cell r="AK271" t="str">
            <v>Tlalnepantla</v>
          </cell>
          <cell r="AL271" t="str">
            <v>Tlalnepantla</v>
          </cell>
          <cell r="AM271">
            <v>0</v>
          </cell>
          <cell r="AN271" t="str">
            <v>juan.ortiz@gnp.com.mx</v>
          </cell>
          <cell r="AO271" t="str">
            <v>juan.ortiz@gnp.com.mx</v>
          </cell>
          <cell r="AQ271">
            <v>5535228868</v>
          </cell>
          <cell r="AR271" t="str">
            <v>-</v>
          </cell>
          <cell r="AS271" t="str">
            <v>-</v>
          </cell>
          <cell r="AT271" t="str">
            <v>-</v>
          </cell>
          <cell r="AU271" t="str">
            <v>-</v>
          </cell>
          <cell r="AV271" t="str">
            <v>-</v>
          </cell>
          <cell r="AW271" t="str">
            <v>-</v>
          </cell>
          <cell r="AX271" t="str">
            <v>-</v>
          </cell>
          <cell r="AY271" t="str">
            <v>Si</v>
          </cell>
          <cell r="AZ271">
            <v>819.45</v>
          </cell>
          <cell r="BA271">
            <v>43708</v>
          </cell>
          <cell r="BB271">
            <v>18847.350000000002</v>
          </cell>
          <cell r="BC271">
            <v>40152.649999999994</v>
          </cell>
          <cell r="BD271">
            <v>59000</v>
          </cell>
          <cell r="BE271">
            <v>43373</v>
          </cell>
          <cell r="BF271">
            <v>44454</v>
          </cell>
          <cell r="BG271">
            <v>3</v>
          </cell>
          <cell r="BH271" t="str">
            <v>-</v>
          </cell>
          <cell r="BI271" t="str">
            <v>-</v>
          </cell>
          <cell r="BJ271" t="str">
            <v>Arrendado</v>
          </cell>
          <cell r="BK271">
            <v>2980</v>
          </cell>
          <cell r="BL271" t="str">
            <v>ANGAR AZCAPOTZALCO S.A. DE C.V.</v>
          </cell>
          <cell r="BO271">
            <v>80384.789999999994</v>
          </cell>
          <cell r="BP271" t="str">
            <v>-</v>
          </cell>
          <cell r="BQ271" t="str">
            <v>-</v>
          </cell>
          <cell r="BR271" t="str">
            <v>-</v>
          </cell>
          <cell r="BS271" t="str">
            <v>-</v>
          </cell>
          <cell r="BT271" t="str">
            <v>-</v>
          </cell>
          <cell r="BU271" t="str">
            <v>-</v>
          </cell>
          <cell r="BV271" t="str">
            <v>-</v>
          </cell>
          <cell r="BW271" t="str">
            <v>-</v>
          </cell>
          <cell r="BX271" t="str">
            <v>-</v>
          </cell>
          <cell r="BY271" t="str">
            <v>-</v>
          </cell>
          <cell r="BZ271" t="str">
            <v>-</v>
          </cell>
          <cell r="CA271" t="str">
            <v>-</v>
          </cell>
          <cell r="CB271" t="str">
            <v>-</v>
          </cell>
          <cell r="CC271" t="str">
            <v>Miércoles</v>
          </cell>
          <cell r="CD271" t="str">
            <v>144</v>
          </cell>
          <cell r="CE271" t="str">
            <v>4</v>
          </cell>
          <cell r="CF271" t="str">
            <v>Rojo</v>
          </cell>
          <cell r="CG271" t="str">
            <v>3er Sábado</v>
          </cell>
          <cell r="CH271" t="str">
            <v>Mzo y Abr</v>
          </cell>
          <cell r="CI271" t="str">
            <v>Sep y Oct</v>
          </cell>
          <cell r="CJ271" t="str">
            <v>-</v>
          </cell>
          <cell r="CK271">
            <v>92</v>
          </cell>
          <cell r="CL271" t="str">
            <v>101 - MAGNA</v>
          </cell>
          <cell r="CM271" t="str">
            <v>06057</v>
          </cell>
          <cell r="CP271" t="str">
            <v>-</v>
          </cell>
        </row>
        <row r="272">
          <cell r="A272" t="str">
            <v>06058</v>
          </cell>
          <cell r="B272" t="str">
            <v>741TZK</v>
          </cell>
          <cell r="C272" t="str">
            <v>Distrito Federal</v>
          </cell>
          <cell r="D272" t="str">
            <v>No aplica</v>
          </cell>
          <cell r="E272" t="str">
            <v>Chevy</v>
          </cell>
          <cell r="F272" t="str">
            <v>Automóvil</v>
          </cell>
          <cell r="G272" t="str">
            <v>Chevrolet</v>
          </cell>
          <cell r="H272" t="str">
            <v>Chevy C2 C/AA 5 Puertas</v>
          </cell>
          <cell r="I272" t="str">
            <v>3G1SF61X56S116214</v>
          </cell>
          <cell r="J272" t="str">
            <v>6S116214</v>
          </cell>
          <cell r="K272" t="str">
            <v>Magna</v>
          </cell>
          <cell r="L272">
            <v>4</v>
          </cell>
          <cell r="M272">
            <v>46</v>
          </cell>
          <cell r="N272">
            <v>2006</v>
          </cell>
          <cell r="O272" t="str">
            <v>Puebla</v>
          </cell>
          <cell r="P272" t="str">
            <v>Puebla</v>
          </cell>
          <cell r="Q272" t="str">
            <v>Sureste</v>
          </cell>
          <cell r="R272" t="str">
            <v>Baja</v>
          </cell>
          <cell r="S272" t="str">
            <v>Devolución Valmex</v>
          </cell>
          <cell r="T272" t="str">
            <v>GNP</v>
          </cell>
          <cell r="U272" t="str">
            <v>Grupo Nacional Provincial, S.A.B.</v>
          </cell>
          <cell r="V272" t="str">
            <v>Asesor de Servicio</v>
          </cell>
          <cell r="W272" t="str">
            <v>-</v>
          </cell>
          <cell r="X272" t="str">
            <v>-</v>
          </cell>
          <cell r="Y272" t="str">
            <v>Asignado</v>
          </cell>
          <cell r="Z272" t="str">
            <v>-</v>
          </cell>
          <cell r="AA272" t="str">
            <v>-</v>
          </cell>
          <cell r="AB272" t="str">
            <v>-</v>
          </cell>
          <cell r="AC272" t="str">
            <v>-</v>
          </cell>
          <cell r="AD272" t="str">
            <v>-</v>
          </cell>
          <cell r="AE272" t="str">
            <v>-</v>
          </cell>
          <cell r="AF272" t="str">
            <v>-</v>
          </cell>
          <cell r="AG272" t="str">
            <v>-</v>
          </cell>
          <cell r="AH272" t="str">
            <v>-</v>
          </cell>
          <cell r="AI272" t="str">
            <v>C6705</v>
          </cell>
          <cell r="AJ272" t="str">
            <v>Ramirez Granados Arturo</v>
          </cell>
          <cell r="AK272" t="str">
            <v>-</v>
          </cell>
          <cell r="AL272" t="str">
            <v>-</v>
          </cell>
          <cell r="AM272" t="str">
            <v>-</v>
          </cell>
          <cell r="AN272">
            <v>0</v>
          </cell>
          <cell r="AO272" t="str">
            <v>-</v>
          </cell>
          <cell r="AQ272" t="str">
            <v>-</v>
          </cell>
          <cell r="AR272" t="str">
            <v>-</v>
          </cell>
          <cell r="AS272" t="str">
            <v>-</v>
          </cell>
          <cell r="AT272" t="str">
            <v>-</v>
          </cell>
          <cell r="AU272" t="str">
            <v>-</v>
          </cell>
          <cell r="AV272" t="str">
            <v>-</v>
          </cell>
          <cell r="AW272" t="str">
            <v>-</v>
          </cell>
          <cell r="AX272" t="str">
            <v>-</v>
          </cell>
          <cell r="AY272" t="str">
            <v>No</v>
          </cell>
          <cell r="AZ272" t="str">
            <v>-</v>
          </cell>
          <cell r="BA272" t="str">
            <v>-</v>
          </cell>
          <cell r="BB272" t="str">
            <v>-</v>
          </cell>
          <cell r="BC272" t="str">
            <v>-</v>
          </cell>
          <cell r="BD272" t="str">
            <v>-</v>
          </cell>
          <cell r="BE272" t="str">
            <v>-</v>
          </cell>
          <cell r="BF272" t="str">
            <v>-</v>
          </cell>
          <cell r="BG272" t="str">
            <v>-</v>
          </cell>
          <cell r="BH272" t="str">
            <v>-</v>
          </cell>
          <cell r="BI272" t="str">
            <v>-</v>
          </cell>
          <cell r="BJ272" t="str">
            <v>Arrendado</v>
          </cell>
          <cell r="BK272">
            <v>2996</v>
          </cell>
          <cell r="BL272" t="str">
            <v>ANGAR AZCAPOTZALCO S.A. DE C.V.</v>
          </cell>
          <cell r="BO272">
            <v>80384.789999999994</v>
          </cell>
          <cell r="BP272" t="str">
            <v>-</v>
          </cell>
          <cell r="BQ272" t="str">
            <v>-</v>
          </cell>
          <cell r="BR272" t="str">
            <v>-</v>
          </cell>
          <cell r="BS272" t="str">
            <v>-</v>
          </cell>
          <cell r="BT272" t="str">
            <v>-</v>
          </cell>
          <cell r="BU272" t="str">
            <v>-</v>
          </cell>
          <cell r="BV272" t="str">
            <v>-</v>
          </cell>
          <cell r="BW272" t="str">
            <v>-</v>
          </cell>
          <cell r="BX272" t="str">
            <v>-</v>
          </cell>
          <cell r="BY272" t="str">
            <v>-</v>
          </cell>
          <cell r="BZ272" t="str">
            <v>-</v>
          </cell>
          <cell r="CA272" t="str">
            <v>-</v>
          </cell>
          <cell r="CB272" t="str">
            <v>-</v>
          </cell>
          <cell r="CC272" t="str">
            <v>Jueves</v>
          </cell>
          <cell r="CD272" t="str">
            <v>741</v>
          </cell>
          <cell r="CE272" t="str">
            <v>1</v>
          </cell>
          <cell r="CF272" t="str">
            <v>Verde</v>
          </cell>
          <cell r="CG272" t="str">
            <v>4o Sábado</v>
          </cell>
          <cell r="CH272" t="str">
            <v>Abr y May</v>
          </cell>
          <cell r="CI272" t="str">
            <v>Oct y Nov</v>
          </cell>
          <cell r="CJ272" t="str">
            <v>-</v>
          </cell>
          <cell r="CK272">
            <v>92</v>
          </cell>
          <cell r="CL272" t="str">
            <v>101 - MAGNA</v>
          </cell>
          <cell r="CM272" t="str">
            <v>06058</v>
          </cell>
          <cell r="CP272" t="str">
            <v>-</v>
          </cell>
        </row>
        <row r="273">
          <cell r="A273" t="str">
            <v>06059</v>
          </cell>
          <cell r="B273" t="str">
            <v>377TZK</v>
          </cell>
          <cell r="C273" t="str">
            <v>Distrito Federal</v>
          </cell>
          <cell r="D273" t="str">
            <v>No aplica</v>
          </cell>
          <cell r="E273" t="str">
            <v>Chevy</v>
          </cell>
          <cell r="F273" t="str">
            <v>Automóvil</v>
          </cell>
          <cell r="G273" t="str">
            <v>Chevrolet</v>
          </cell>
          <cell r="H273" t="str">
            <v>Chevy 5 Puertas C/AA Paquete M</v>
          </cell>
          <cell r="I273" t="str">
            <v>3G1SF61XX6S116225</v>
          </cell>
          <cell r="J273" t="str">
            <v>6S116225</v>
          </cell>
          <cell r="K273" t="str">
            <v>Magna</v>
          </cell>
          <cell r="L273">
            <v>4</v>
          </cell>
          <cell r="M273">
            <v>46</v>
          </cell>
          <cell r="N273">
            <v>2006</v>
          </cell>
          <cell r="O273" t="str">
            <v>Ciudad de México</v>
          </cell>
          <cell r="P273" t="str">
            <v>Ciudad de México</v>
          </cell>
          <cell r="Q273" t="str">
            <v>Zona Metropolitana</v>
          </cell>
          <cell r="R273" t="str">
            <v>Baja</v>
          </cell>
          <cell r="S273" t="str">
            <v>PT por Siniestro</v>
          </cell>
          <cell r="T273" t="str">
            <v>GNP</v>
          </cell>
          <cell r="U273" t="str">
            <v>Grupo Nacional Provincial, S.A.B.</v>
          </cell>
          <cell r="V273" t="str">
            <v>Asesor de Servicio</v>
          </cell>
          <cell r="W273" t="str">
            <v>542</v>
          </cell>
          <cell r="X273" t="str">
            <v>-</v>
          </cell>
          <cell r="Y273" t="str">
            <v>Asignado</v>
          </cell>
          <cell r="Z273" t="str">
            <v>N91203</v>
          </cell>
          <cell r="AA273" t="str">
            <v>Cruz Legorreta Carlos</v>
          </cell>
          <cell r="AB273" t="str">
            <v>Grupo Nacional Provincial, S.A.B.</v>
          </cell>
          <cell r="AC273" t="str">
            <v>CULC8403036Q4</v>
          </cell>
          <cell r="AD273" t="str">
            <v>Operativo</v>
          </cell>
          <cell r="AE273" t="str">
            <v>Asesor de Servicio Automovil</v>
          </cell>
          <cell r="AF273" t="str">
            <v>Unidad Operativa</v>
          </cell>
          <cell r="AG273" t="str">
            <v>Dirección Servicio y Operaciones</v>
          </cell>
          <cell r="AH273" t="str">
            <v>Subdir. Siniestros CDMX y Sureste</v>
          </cell>
          <cell r="AI273" t="str">
            <v>C9215</v>
          </cell>
          <cell r="AJ273" t="str">
            <v>Moreno Alvárez Elvia Citlalli</v>
          </cell>
          <cell r="AK273" t="str">
            <v>Tlalnepantla</v>
          </cell>
          <cell r="AL273" t="str">
            <v>Tlalnepantla</v>
          </cell>
          <cell r="AM273">
            <v>0</v>
          </cell>
          <cell r="AN273" t="str">
            <v>carlos.cruzlegorreta@gnp.com.mx</v>
          </cell>
          <cell r="AO273" t="str">
            <v>carlos.cruzlegorreta@gnp.com.mx</v>
          </cell>
          <cell r="AQ273">
            <v>5524968772</v>
          </cell>
          <cell r="AR273" t="str">
            <v>-</v>
          </cell>
          <cell r="AS273" t="str">
            <v>-</v>
          </cell>
          <cell r="AT273" t="str">
            <v>-</v>
          </cell>
          <cell r="AU273" t="str">
            <v>-</v>
          </cell>
          <cell r="AV273" t="str">
            <v>-</v>
          </cell>
          <cell r="AW273" t="str">
            <v>-</v>
          </cell>
          <cell r="AX273" t="str">
            <v>-</v>
          </cell>
          <cell r="AY273" t="str">
            <v>No</v>
          </cell>
          <cell r="AZ273" t="str">
            <v>-</v>
          </cell>
          <cell r="BA273" t="str">
            <v>-</v>
          </cell>
          <cell r="BB273" t="str">
            <v>-</v>
          </cell>
          <cell r="BC273" t="str">
            <v>-</v>
          </cell>
          <cell r="BD273" t="str">
            <v>-</v>
          </cell>
          <cell r="BE273" t="str">
            <v>-</v>
          </cell>
          <cell r="BF273" t="str">
            <v>-</v>
          </cell>
          <cell r="BG273">
            <v>3</v>
          </cell>
          <cell r="BH273" t="str">
            <v>-</v>
          </cell>
          <cell r="BI273" t="str">
            <v>-</v>
          </cell>
          <cell r="BJ273" t="str">
            <v>Arrendado</v>
          </cell>
          <cell r="BK273">
            <v>2997</v>
          </cell>
          <cell r="BL273" t="str">
            <v>ANGAR AZCAPOTZALCO S.A. DE C.V.</v>
          </cell>
          <cell r="BO273">
            <v>80384.789999999994</v>
          </cell>
          <cell r="BP273" t="str">
            <v>-</v>
          </cell>
          <cell r="BQ273" t="str">
            <v>-</v>
          </cell>
          <cell r="BR273" t="str">
            <v>-</v>
          </cell>
          <cell r="BS273" t="str">
            <v>-</v>
          </cell>
          <cell r="BT273" t="str">
            <v>-</v>
          </cell>
          <cell r="BU273" t="str">
            <v>-</v>
          </cell>
          <cell r="BV273" t="str">
            <v>-</v>
          </cell>
          <cell r="BW273" t="str">
            <v>-</v>
          </cell>
          <cell r="BX273" t="str">
            <v>-</v>
          </cell>
          <cell r="BY273" t="str">
            <v>-</v>
          </cell>
          <cell r="BZ273" t="str">
            <v>-</v>
          </cell>
          <cell r="CA273" t="str">
            <v>-</v>
          </cell>
          <cell r="CB273" t="str">
            <v>-</v>
          </cell>
          <cell r="CC273" t="str">
            <v>Martes</v>
          </cell>
          <cell r="CD273" t="str">
            <v>377</v>
          </cell>
          <cell r="CE273" t="str">
            <v>7</v>
          </cell>
          <cell r="CF273" t="str">
            <v>Rosa</v>
          </cell>
          <cell r="CG273" t="str">
            <v>2o Sábado</v>
          </cell>
          <cell r="CH273" t="str">
            <v>Feb y Mzo</v>
          </cell>
          <cell r="CI273" t="str">
            <v>Ago y Sep</v>
          </cell>
          <cell r="CJ273" t="str">
            <v>-</v>
          </cell>
          <cell r="CK273">
            <v>92</v>
          </cell>
          <cell r="CL273" t="str">
            <v>101 - MAGNA</v>
          </cell>
          <cell r="CM273" t="str">
            <v>06059</v>
          </cell>
          <cell r="CP273" t="str">
            <v>-</v>
          </cell>
        </row>
        <row r="274">
          <cell r="A274" t="str">
            <v>06060</v>
          </cell>
          <cell r="B274" t="str">
            <v>639TZK</v>
          </cell>
          <cell r="C274" t="str">
            <v>Distrito Federal</v>
          </cell>
          <cell r="D274" t="str">
            <v>No aplica</v>
          </cell>
          <cell r="E274" t="str">
            <v>Chevy</v>
          </cell>
          <cell r="F274" t="str">
            <v>Automóvil</v>
          </cell>
          <cell r="G274" t="str">
            <v>Chevrolet</v>
          </cell>
          <cell r="H274" t="str">
            <v>Chevy C2 C/AA 5 Puertas</v>
          </cell>
          <cell r="I274" t="str">
            <v>3G1SF61X16S115934</v>
          </cell>
          <cell r="J274" t="str">
            <v>6S115934</v>
          </cell>
          <cell r="K274" t="str">
            <v>Magna</v>
          </cell>
          <cell r="L274">
            <v>4</v>
          </cell>
          <cell r="M274">
            <v>46</v>
          </cell>
          <cell r="N274">
            <v>2006</v>
          </cell>
          <cell r="O274" t="str">
            <v>Chihuahua</v>
          </cell>
          <cell r="P274" t="str">
            <v>Chihuahua</v>
          </cell>
          <cell r="Q274" t="str">
            <v>Noroeste</v>
          </cell>
          <cell r="R274" t="str">
            <v>Baja</v>
          </cell>
          <cell r="S274" t="str">
            <v>Venta a empleado</v>
          </cell>
          <cell r="T274" t="str">
            <v>GNP</v>
          </cell>
          <cell r="U274" t="str">
            <v>Grupo Nacional Provincial, S.A.B.</v>
          </cell>
          <cell r="V274" t="str">
            <v>Asesor de Servicio</v>
          </cell>
          <cell r="W274" t="str">
            <v>-</v>
          </cell>
          <cell r="X274" t="str">
            <v>-</v>
          </cell>
          <cell r="Y274" t="str">
            <v>Asignado</v>
          </cell>
          <cell r="Z274" t="str">
            <v>-</v>
          </cell>
          <cell r="AA274" t="str">
            <v>-</v>
          </cell>
          <cell r="AB274" t="str">
            <v>-</v>
          </cell>
          <cell r="AC274" t="str">
            <v>-</v>
          </cell>
          <cell r="AD274" t="str">
            <v>-</v>
          </cell>
          <cell r="AE274" t="str">
            <v>-</v>
          </cell>
          <cell r="AF274" t="str">
            <v>-</v>
          </cell>
          <cell r="AG274" t="str">
            <v>-</v>
          </cell>
          <cell r="AH274" t="str">
            <v>-</v>
          </cell>
          <cell r="AI274" t="str">
            <v>C6705</v>
          </cell>
          <cell r="AJ274" t="str">
            <v>Ramirez Granados Arturo</v>
          </cell>
          <cell r="AK274" t="str">
            <v>-</v>
          </cell>
          <cell r="AL274" t="str">
            <v>-</v>
          </cell>
          <cell r="AM274" t="str">
            <v>-</v>
          </cell>
          <cell r="AN274">
            <v>0</v>
          </cell>
          <cell r="AO274" t="str">
            <v>-</v>
          </cell>
          <cell r="AQ274" t="str">
            <v>-</v>
          </cell>
          <cell r="AR274" t="str">
            <v>-</v>
          </cell>
          <cell r="AS274" t="str">
            <v>-</v>
          </cell>
          <cell r="AT274" t="str">
            <v>-</v>
          </cell>
          <cell r="AU274" t="str">
            <v>-</v>
          </cell>
          <cell r="AV274" t="str">
            <v>-</v>
          </cell>
          <cell r="AW274" t="str">
            <v>-</v>
          </cell>
          <cell r="AX274" t="str">
            <v>-</v>
          </cell>
          <cell r="AY274" t="str">
            <v>No</v>
          </cell>
          <cell r="AZ274" t="str">
            <v>-</v>
          </cell>
          <cell r="BA274" t="str">
            <v>-</v>
          </cell>
          <cell r="BB274" t="str">
            <v>-</v>
          </cell>
          <cell r="BC274" t="str">
            <v>-</v>
          </cell>
          <cell r="BD274" t="str">
            <v>-</v>
          </cell>
          <cell r="BE274" t="str">
            <v>-</v>
          </cell>
          <cell r="BF274" t="str">
            <v>-</v>
          </cell>
          <cell r="BG274" t="str">
            <v>-</v>
          </cell>
          <cell r="BH274" t="str">
            <v>-</v>
          </cell>
          <cell r="BI274" t="str">
            <v>-</v>
          </cell>
          <cell r="BJ274" t="str">
            <v>Arrendado</v>
          </cell>
          <cell r="BK274">
            <v>2998</v>
          </cell>
          <cell r="BL274" t="str">
            <v>ANGAR AZCAPOTZALCO S.A. DE C.V.</v>
          </cell>
          <cell r="BO274">
            <v>80384.789999999994</v>
          </cell>
          <cell r="BP274" t="str">
            <v>-</v>
          </cell>
          <cell r="BQ274" t="str">
            <v>-</v>
          </cell>
          <cell r="BR274" t="str">
            <v>-</v>
          </cell>
          <cell r="BS274" t="str">
            <v>-</v>
          </cell>
          <cell r="BT274" t="str">
            <v>-</v>
          </cell>
          <cell r="BU274" t="str">
            <v>-</v>
          </cell>
          <cell r="BV274" t="str">
            <v>-</v>
          </cell>
          <cell r="BW274" t="str">
            <v>-</v>
          </cell>
          <cell r="BX274" t="str">
            <v>-</v>
          </cell>
          <cell r="BY274" t="str">
            <v>-</v>
          </cell>
          <cell r="BZ274" t="str">
            <v>-</v>
          </cell>
          <cell r="CA274" t="str">
            <v>-</v>
          </cell>
          <cell r="CB274" t="str">
            <v>-</v>
          </cell>
          <cell r="CC274" t="str">
            <v>Viernes</v>
          </cell>
          <cell r="CD274" t="str">
            <v>639</v>
          </cell>
          <cell r="CE274" t="str">
            <v>9</v>
          </cell>
          <cell r="CF274" t="str">
            <v>Azul</v>
          </cell>
          <cell r="CG274" t="str">
            <v>5o Sábado</v>
          </cell>
          <cell r="CH274" t="str">
            <v>May y Jun</v>
          </cell>
          <cell r="CI274" t="str">
            <v>Nov y Dic</v>
          </cell>
          <cell r="CJ274" t="str">
            <v>-</v>
          </cell>
          <cell r="CK274">
            <v>92</v>
          </cell>
          <cell r="CL274" t="str">
            <v>101 - MAGNA</v>
          </cell>
          <cell r="CM274" t="str">
            <v>06060</v>
          </cell>
          <cell r="CP274" t="str">
            <v>-</v>
          </cell>
        </row>
        <row r="275">
          <cell r="A275" t="str">
            <v>06062</v>
          </cell>
          <cell r="B275" t="str">
            <v>502TZK</v>
          </cell>
          <cell r="C275" t="str">
            <v>Distrito Federal</v>
          </cell>
          <cell r="D275" t="str">
            <v>No aplica</v>
          </cell>
          <cell r="E275" t="str">
            <v>Chevy</v>
          </cell>
          <cell r="F275" t="str">
            <v>Automóvil</v>
          </cell>
          <cell r="G275" t="str">
            <v>Chevrolet</v>
          </cell>
          <cell r="H275" t="str">
            <v>Chevy C2 C/AA 5 Puertas</v>
          </cell>
          <cell r="I275" t="str">
            <v>3G1SF61X46S115376</v>
          </cell>
          <cell r="J275" t="str">
            <v>6S115376</v>
          </cell>
          <cell r="K275" t="str">
            <v>Magna</v>
          </cell>
          <cell r="L275">
            <v>4</v>
          </cell>
          <cell r="M275">
            <v>46</v>
          </cell>
          <cell r="N275">
            <v>2006</v>
          </cell>
          <cell r="O275" t="str">
            <v>Puebla</v>
          </cell>
          <cell r="P275" t="str">
            <v>Puebla</v>
          </cell>
          <cell r="Q275" t="str">
            <v>Sureste</v>
          </cell>
          <cell r="R275" t="str">
            <v>Baja</v>
          </cell>
          <cell r="S275" t="str">
            <v>Devolución Valmex</v>
          </cell>
          <cell r="T275" t="str">
            <v>GNP</v>
          </cell>
          <cell r="U275" t="str">
            <v>Grupo Nacional Provincial, S.A.B.</v>
          </cell>
          <cell r="V275" t="str">
            <v>Asesor de Servicio</v>
          </cell>
          <cell r="W275" t="str">
            <v>-</v>
          </cell>
          <cell r="X275" t="str">
            <v>-</v>
          </cell>
          <cell r="Y275" t="str">
            <v>Asignado</v>
          </cell>
          <cell r="Z275" t="str">
            <v>-</v>
          </cell>
          <cell r="AA275" t="str">
            <v>-</v>
          </cell>
          <cell r="AB275" t="str">
            <v>-</v>
          </cell>
          <cell r="AC275" t="str">
            <v>-</v>
          </cell>
          <cell r="AD275" t="str">
            <v>-</v>
          </cell>
          <cell r="AE275" t="str">
            <v>-</v>
          </cell>
          <cell r="AF275" t="str">
            <v>-</v>
          </cell>
          <cell r="AG275" t="str">
            <v>-</v>
          </cell>
          <cell r="AH275" t="str">
            <v>-</v>
          </cell>
          <cell r="AI275" t="str">
            <v>C6705</v>
          </cell>
          <cell r="AJ275" t="str">
            <v>Ramirez Granados Arturo</v>
          </cell>
          <cell r="AK275" t="str">
            <v>-</v>
          </cell>
          <cell r="AL275" t="str">
            <v>-</v>
          </cell>
          <cell r="AM275" t="str">
            <v>-</v>
          </cell>
          <cell r="AN275">
            <v>0</v>
          </cell>
          <cell r="AO275" t="str">
            <v>-</v>
          </cell>
          <cell r="AQ275" t="str">
            <v>-</v>
          </cell>
          <cell r="AR275" t="str">
            <v>-</v>
          </cell>
          <cell r="AS275" t="str">
            <v>-</v>
          </cell>
          <cell r="AT275" t="str">
            <v>-</v>
          </cell>
          <cell r="AU275" t="str">
            <v>-</v>
          </cell>
          <cell r="AV275" t="str">
            <v>-</v>
          </cell>
          <cell r="AW275" t="str">
            <v>-</v>
          </cell>
          <cell r="AX275" t="str">
            <v>-</v>
          </cell>
          <cell r="AY275" t="str">
            <v>No</v>
          </cell>
          <cell r="AZ275" t="str">
            <v>-</v>
          </cell>
          <cell r="BA275" t="str">
            <v>-</v>
          </cell>
          <cell r="BB275" t="str">
            <v>-</v>
          </cell>
          <cell r="BC275" t="str">
            <v>-</v>
          </cell>
          <cell r="BD275" t="str">
            <v>-</v>
          </cell>
          <cell r="BE275" t="str">
            <v>-</v>
          </cell>
          <cell r="BF275" t="str">
            <v>-</v>
          </cell>
          <cell r="BG275" t="str">
            <v>-</v>
          </cell>
          <cell r="BH275" t="str">
            <v>-</v>
          </cell>
          <cell r="BI275" t="str">
            <v>-</v>
          </cell>
          <cell r="BJ275" t="str">
            <v>Arrendado</v>
          </cell>
          <cell r="BK275">
            <v>3000</v>
          </cell>
          <cell r="BL275" t="str">
            <v>ANGAR AZCAPOTZALCO S.A. DE C.V.</v>
          </cell>
          <cell r="BO275">
            <v>80384.789999999994</v>
          </cell>
          <cell r="BP275" t="str">
            <v>-</v>
          </cell>
          <cell r="BQ275" t="str">
            <v>-</v>
          </cell>
          <cell r="BR275" t="str">
            <v>-</v>
          </cell>
          <cell r="BS275" t="str">
            <v>-</v>
          </cell>
          <cell r="BT275" t="str">
            <v>-</v>
          </cell>
          <cell r="BU275" t="str">
            <v>-</v>
          </cell>
          <cell r="BV275" t="str">
            <v>-</v>
          </cell>
          <cell r="BW275" t="str">
            <v>-</v>
          </cell>
          <cell r="BX275" t="str">
            <v>-</v>
          </cell>
          <cell r="BY275" t="str">
            <v>-</v>
          </cell>
          <cell r="BZ275" t="str">
            <v>-</v>
          </cell>
          <cell r="CA275" t="str">
            <v>-</v>
          </cell>
          <cell r="CB275" t="str">
            <v>-</v>
          </cell>
          <cell r="CC275" t="str">
            <v>Jueves</v>
          </cell>
          <cell r="CD275" t="str">
            <v>502</v>
          </cell>
          <cell r="CE275" t="str">
            <v>2</v>
          </cell>
          <cell r="CF275" t="str">
            <v>Verde</v>
          </cell>
          <cell r="CG275" t="str">
            <v>4o Sábado</v>
          </cell>
          <cell r="CH275" t="str">
            <v>Abr y May</v>
          </cell>
          <cell r="CI275" t="str">
            <v>Oct y Nov</v>
          </cell>
          <cell r="CJ275" t="str">
            <v>-</v>
          </cell>
          <cell r="CK275">
            <v>92</v>
          </cell>
          <cell r="CL275" t="str">
            <v>101 - MAGNA</v>
          </cell>
          <cell r="CM275" t="str">
            <v>06062</v>
          </cell>
          <cell r="CP275" t="str">
            <v>-</v>
          </cell>
        </row>
        <row r="276">
          <cell r="A276" t="str">
            <v>06063</v>
          </cell>
          <cell r="B276" t="str">
            <v>791TZK</v>
          </cell>
          <cell r="C276" t="str">
            <v>Distrito Federal</v>
          </cell>
          <cell r="D276" t="str">
            <v>No aplica</v>
          </cell>
          <cell r="E276" t="str">
            <v>Chevy</v>
          </cell>
          <cell r="F276" t="str">
            <v>Automóvil</v>
          </cell>
          <cell r="G276" t="str">
            <v>Chevrolet</v>
          </cell>
          <cell r="H276" t="str">
            <v>Chevy C2 C/AA 5 Puertas</v>
          </cell>
          <cell r="I276" t="str">
            <v>3G1SF61X56S115094</v>
          </cell>
          <cell r="J276" t="str">
            <v>6S115094</v>
          </cell>
          <cell r="K276" t="str">
            <v>Magna</v>
          </cell>
          <cell r="L276">
            <v>4</v>
          </cell>
          <cell r="M276">
            <v>46</v>
          </cell>
          <cell r="N276">
            <v>2006</v>
          </cell>
          <cell r="O276" t="str">
            <v>Puebla</v>
          </cell>
          <cell r="P276" t="str">
            <v>Puebla</v>
          </cell>
          <cell r="Q276" t="str">
            <v>Sureste</v>
          </cell>
          <cell r="R276" t="str">
            <v>Baja</v>
          </cell>
          <cell r="S276" t="str">
            <v>Devolución Valmex</v>
          </cell>
          <cell r="T276" t="str">
            <v>GNP</v>
          </cell>
          <cell r="U276" t="str">
            <v>Grupo Nacional Provincial, S.A.B.</v>
          </cell>
          <cell r="V276" t="str">
            <v>Asesor de Servicio</v>
          </cell>
          <cell r="W276" t="str">
            <v>-</v>
          </cell>
          <cell r="X276" t="str">
            <v>-</v>
          </cell>
          <cell r="Y276" t="str">
            <v>Asignado</v>
          </cell>
          <cell r="Z276" t="str">
            <v>-</v>
          </cell>
          <cell r="AA276" t="str">
            <v>-</v>
          </cell>
          <cell r="AB276" t="str">
            <v>-</v>
          </cell>
          <cell r="AC276" t="str">
            <v>-</v>
          </cell>
          <cell r="AD276" t="str">
            <v>-</v>
          </cell>
          <cell r="AE276" t="str">
            <v>-</v>
          </cell>
          <cell r="AF276" t="str">
            <v>-</v>
          </cell>
          <cell r="AG276" t="str">
            <v>-</v>
          </cell>
          <cell r="AH276" t="str">
            <v>-</v>
          </cell>
          <cell r="AI276" t="str">
            <v>C6705</v>
          </cell>
          <cell r="AJ276" t="str">
            <v>Ramirez Granados Arturo</v>
          </cell>
          <cell r="AK276" t="str">
            <v>-</v>
          </cell>
          <cell r="AL276" t="str">
            <v>-</v>
          </cell>
          <cell r="AM276" t="str">
            <v>-</v>
          </cell>
          <cell r="AN276">
            <v>0</v>
          </cell>
          <cell r="AO276" t="str">
            <v>-</v>
          </cell>
          <cell r="AQ276" t="str">
            <v>-</v>
          </cell>
          <cell r="AR276" t="str">
            <v>-</v>
          </cell>
          <cell r="AS276" t="str">
            <v>-</v>
          </cell>
          <cell r="AT276" t="str">
            <v>-</v>
          </cell>
          <cell r="AU276" t="str">
            <v>-</v>
          </cell>
          <cell r="AV276" t="str">
            <v>-</v>
          </cell>
          <cell r="AW276" t="str">
            <v>-</v>
          </cell>
          <cell r="AX276" t="str">
            <v>-</v>
          </cell>
          <cell r="AY276" t="str">
            <v>No</v>
          </cell>
          <cell r="AZ276" t="str">
            <v>-</v>
          </cell>
          <cell r="BA276" t="str">
            <v>-</v>
          </cell>
          <cell r="BB276" t="str">
            <v>-</v>
          </cell>
          <cell r="BC276" t="str">
            <v>-</v>
          </cell>
          <cell r="BD276" t="str">
            <v>-</v>
          </cell>
          <cell r="BE276" t="str">
            <v>-</v>
          </cell>
          <cell r="BF276" t="str">
            <v>-</v>
          </cell>
          <cell r="BG276" t="str">
            <v>-</v>
          </cell>
          <cell r="BH276" t="str">
            <v>-</v>
          </cell>
          <cell r="BI276" t="str">
            <v>-</v>
          </cell>
          <cell r="BJ276" t="str">
            <v>Arrendado</v>
          </cell>
          <cell r="BK276">
            <v>3001</v>
          </cell>
          <cell r="BL276" t="str">
            <v>ANGAR AZCAPOTZALCO S.A. DE C.V.</v>
          </cell>
          <cell r="BO276">
            <v>80384.789999999994</v>
          </cell>
          <cell r="BP276" t="str">
            <v>-</v>
          </cell>
          <cell r="BQ276" t="str">
            <v>-</v>
          </cell>
          <cell r="BR276" t="str">
            <v>-</v>
          </cell>
          <cell r="BS276" t="str">
            <v>-</v>
          </cell>
          <cell r="BT276" t="str">
            <v>-</v>
          </cell>
          <cell r="BU276" t="str">
            <v>-</v>
          </cell>
          <cell r="BV276" t="str">
            <v>-</v>
          </cell>
          <cell r="BW276" t="str">
            <v>-</v>
          </cell>
          <cell r="BX276" t="str">
            <v>-</v>
          </cell>
          <cell r="BY276" t="str">
            <v>-</v>
          </cell>
          <cell r="BZ276" t="str">
            <v>-</v>
          </cell>
          <cell r="CA276" t="str">
            <v>-</v>
          </cell>
          <cell r="CB276" t="str">
            <v>-</v>
          </cell>
          <cell r="CC276" t="str">
            <v>Jueves</v>
          </cell>
          <cell r="CD276" t="str">
            <v>791</v>
          </cell>
          <cell r="CE276" t="str">
            <v>1</v>
          </cell>
          <cell r="CF276" t="str">
            <v>Verde</v>
          </cell>
          <cell r="CG276" t="str">
            <v>4o Sábado</v>
          </cell>
          <cell r="CH276" t="str">
            <v>Abr y May</v>
          </cell>
          <cell r="CI276" t="str">
            <v>Oct y Nov</v>
          </cell>
          <cell r="CJ276" t="str">
            <v>-</v>
          </cell>
          <cell r="CK276">
            <v>92</v>
          </cell>
          <cell r="CL276" t="str">
            <v>101 - MAGNA</v>
          </cell>
          <cell r="CM276" t="str">
            <v>06063</v>
          </cell>
          <cell r="CP276" t="str">
            <v>-</v>
          </cell>
        </row>
        <row r="277">
          <cell r="A277" t="str">
            <v>06064</v>
          </cell>
          <cell r="B277" t="str">
            <v>374TZK</v>
          </cell>
          <cell r="C277" t="str">
            <v>Distrito Federal</v>
          </cell>
          <cell r="D277" t="str">
            <v>No aplica</v>
          </cell>
          <cell r="E277" t="str">
            <v>Chevy</v>
          </cell>
          <cell r="F277" t="str">
            <v>Automóvil</v>
          </cell>
          <cell r="G277" t="str">
            <v>Chevrolet</v>
          </cell>
          <cell r="H277" t="str">
            <v>Chevy C2 C/AA 5 Puertas</v>
          </cell>
          <cell r="I277" t="str">
            <v>3G1SF61X06S115925</v>
          </cell>
          <cell r="J277" t="str">
            <v>6S115925</v>
          </cell>
          <cell r="K277" t="str">
            <v>Magna</v>
          </cell>
          <cell r="L277">
            <v>4</v>
          </cell>
          <cell r="M277">
            <v>46</v>
          </cell>
          <cell r="N277">
            <v>2006</v>
          </cell>
          <cell r="O277" t="str">
            <v>Torreón</v>
          </cell>
          <cell r="P277" t="str">
            <v>Coahuila</v>
          </cell>
          <cell r="Q277" t="str">
            <v>Noreste</v>
          </cell>
          <cell r="R277" t="str">
            <v>Baja</v>
          </cell>
          <cell r="S277" t="str">
            <v>Venta a empleado</v>
          </cell>
          <cell r="T277" t="str">
            <v>GNP</v>
          </cell>
          <cell r="U277" t="str">
            <v>Grupo Nacional Provincial, S.A.B.</v>
          </cell>
          <cell r="V277" t="str">
            <v>Asesor de Servicio</v>
          </cell>
          <cell r="W277" t="str">
            <v>-</v>
          </cell>
          <cell r="X277" t="str">
            <v>-</v>
          </cell>
          <cell r="Y277" t="str">
            <v>Asignado</v>
          </cell>
          <cell r="Z277" t="str">
            <v>-</v>
          </cell>
          <cell r="AA277" t="str">
            <v>-</v>
          </cell>
          <cell r="AB277" t="str">
            <v>-</v>
          </cell>
          <cell r="AC277" t="str">
            <v>-</v>
          </cell>
          <cell r="AD277" t="str">
            <v>-</v>
          </cell>
          <cell r="AE277" t="str">
            <v>-</v>
          </cell>
          <cell r="AF277" t="str">
            <v>-</v>
          </cell>
          <cell r="AG277" t="str">
            <v>-</v>
          </cell>
          <cell r="AH277" t="str">
            <v>-</v>
          </cell>
          <cell r="AI277" t="str">
            <v>C6705</v>
          </cell>
          <cell r="AJ277" t="str">
            <v>Ramirez Granados Arturo</v>
          </cell>
          <cell r="AK277" t="str">
            <v>-</v>
          </cell>
          <cell r="AL277" t="str">
            <v>-</v>
          </cell>
          <cell r="AM277" t="str">
            <v>-</v>
          </cell>
          <cell r="AN277">
            <v>0</v>
          </cell>
          <cell r="AO277" t="str">
            <v>-</v>
          </cell>
          <cell r="AQ277" t="str">
            <v>-</v>
          </cell>
          <cell r="AR277" t="str">
            <v>-</v>
          </cell>
          <cell r="AS277" t="str">
            <v>-</v>
          </cell>
          <cell r="AT277" t="str">
            <v>-</v>
          </cell>
          <cell r="AU277" t="str">
            <v>-</v>
          </cell>
          <cell r="AV277" t="str">
            <v>-</v>
          </cell>
          <cell r="AW277" t="str">
            <v>-</v>
          </cell>
          <cell r="AX277" t="str">
            <v>-</v>
          </cell>
          <cell r="AY277" t="str">
            <v>No</v>
          </cell>
          <cell r="AZ277" t="str">
            <v>-</v>
          </cell>
          <cell r="BA277" t="str">
            <v>-</v>
          </cell>
          <cell r="BB277" t="str">
            <v>-</v>
          </cell>
          <cell r="BC277" t="str">
            <v>-</v>
          </cell>
          <cell r="BD277" t="str">
            <v>-</v>
          </cell>
          <cell r="BE277" t="str">
            <v>-</v>
          </cell>
          <cell r="BF277" t="str">
            <v>-</v>
          </cell>
          <cell r="BG277" t="str">
            <v>-</v>
          </cell>
          <cell r="BH277" t="str">
            <v>-</v>
          </cell>
          <cell r="BI277" t="str">
            <v>-</v>
          </cell>
          <cell r="BJ277" t="str">
            <v>Arrendado</v>
          </cell>
          <cell r="BK277">
            <v>3002</v>
          </cell>
          <cell r="BL277" t="str">
            <v>ANGAR AZCAPOTZALCO S.A. DE C.V.</v>
          </cell>
          <cell r="BO277">
            <v>80384.789999999994</v>
          </cell>
          <cell r="BP277" t="str">
            <v>-</v>
          </cell>
          <cell r="BQ277" t="str">
            <v>-</v>
          </cell>
          <cell r="BR277" t="str">
            <v>-</v>
          </cell>
          <cell r="BS277" t="str">
            <v>-</v>
          </cell>
          <cell r="BT277" t="str">
            <v>-</v>
          </cell>
          <cell r="BU277" t="str">
            <v>-</v>
          </cell>
          <cell r="BV277" t="str">
            <v>-</v>
          </cell>
          <cell r="BW277" t="str">
            <v>-</v>
          </cell>
          <cell r="BX277" t="str">
            <v>-</v>
          </cell>
          <cell r="BY277" t="str">
            <v>-</v>
          </cell>
          <cell r="BZ277" t="str">
            <v>-</v>
          </cell>
          <cell r="CA277" t="str">
            <v>-</v>
          </cell>
          <cell r="CB277" t="str">
            <v>-</v>
          </cell>
          <cell r="CC277" t="str">
            <v>Miércoles</v>
          </cell>
          <cell r="CD277" t="str">
            <v>374</v>
          </cell>
          <cell r="CE277" t="str">
            <v>4</v>
          </cell>
          <cell r="CF277" t="str">
            <v>Rojo</v>
          </cell>
          <cell r="CG277" t="str">
            <v>3er Sábado</v>
          </cell>
          <cell r="CH277" t="str">
            <v>Mzo y Abr</v>
          </cell>
          <cell r="CI277" t="str">
            <v>Sep y Oct</v>
          </cell>
          <cell r="CJ277" t="str">
            <v>-</v>
          </cell>
          <cell r="CK277">
            <v>92</v>
          </cell>
          <cell r="CL277" t="str">
            <v>101 - MAGNA</v>
          </cell>
          <cell r="CM277" t="str">
            <v>06064</v>
          </cell>
          <cell r="CP277" t="str">
            <v>-</v>
          </cell>
        </row>
        <row r="278">
          <cell r="A278" t="str">
            <v>06065</v>
          </cell>
          <cell r="B278" t="str">
            <v>612TZK</v>
          </cell>
          <cell r="C278" t="str">
            <v>Distrito Federal</v>
          </cell>
          <cell r="D278" t="str">
            <v>No aplica</v>
          </cell>
          <cell r="E278" t="str">
            <v>Chevy</v>
          </cell>
          <cell r="F278" t="str">
            <v>Automóvil</v>
          </cell>
          <cell r="G278" t="str">
            <v>Chevrolet</v>
          </cell>
          <cell r="H278" t="str">
            <v>Chevy C2 C/AA 5 Puertas</v>
          </cell>
          <cell r="I278" t="str">
            <v>3G1SF61X16S116212</v>
          </cell>
          <cell r="J278" t="str">
            <v>6S116212</v>
          </cell>
          <cell r="K278" t="str">
            <v>Magna</v>
          </cell>
          <cell r="L278">
            <v>4</v>
          </cell>
          <cell r="M278">
            <v>46</v>
          </cell>
          <cell r="N278">
            <v>2006</v>
          </cell>
          <cell r="O278" t="str">
            <v>Puebla</v>
          </cell>
          <cell r="P278" t="str">
            <v>Puebla</v>
          </cell>
          <cell r="Q278" t="str">
            <v>Sureste</v>
          </cell>
          <cell r="R278" t="str">
            <v>Baja</v>
          </cell>
          <cell r="S278" t="str">
            <v>Devolución Valmex</v>
          </cell>
          <cell r="T278" t="str">
            <v>GNP</v>
          </cell>
          <cell r="U278" t="str">
            <v>Grupo Nacional Provincial, S.A.B.</v>
          </cell>
          <cell r="V278" t="str">
            <v>Asesor de Servicio</v>
          </cell>
          <cell r="W278" t="str">
            <v>-</v>
          </cell>
          <cell r="X278" t="str">
            <v>-</v>
          </cell>
          <cell r="Y278" t="str">
            <v>Asignado</v>
          </cell>
          <cell r="Z278" t="str">
            <v>-</v>
          </cell>
          <cell r="AA278" t="str">
            <v>-</v>
          </cell>
          <cell r="AB278" t="str">
            <v>-</v>
          </cell>
          <cell r="AC278" t="str">
            <v>-</v>
          </cell>
          <cell r="AD278" t="str">
            <v>-</v>
          </cell>
          <cell r="AE278" t="str">
            <v>-</v>
          </cell>
          <cell r="AF278" t="str">
            <v>-</v>
          </cell>
          <cell r="AG278" t="str">
            <v>-</v>
          </cell>
          <cell r="AH278" t="str">
            <v>-</v>
          </cell>
          <cell r="AI278" t="str">
            <v>C6705</v>
          </cell>
          <cell r="AJ278" t="str">
            <v>Ramirez Granados Arturo</v>
          </cell>
          <cell r="AK278" t="str">
            <v>-</v>
          </cell>
          <cell r="AL278" t="str">
            <v>-</v>
          </cell>
          <cell r="AM278" t="str">
            <v>-</v>
          </cell>
          <cell r="AN278">
            <v>0</v>
          </cell>
          <cell r="AO278" t="str">
            <v>-</v>
          </cell>
          <cell r="AQ278" t="str">
            <v>-</v>
          </cell>
          <cell r="AR278" t="str">
            <v>-</v>
          </cell>
          <cell r="AS278" t="str">
            <v>-</v>
          </cell>
          <cell r="AT278" t="str">
            <v>-</v>
          </cell>
          <cell r="AU278" t="str">
            <v>-</v>
          </cell>
          <cell r="AV278" t="str">
            <v>-</v>
          </cell>
          <cell r="AW278" t="str">
            <v>-</v>
          </cell>
          <cell r="AX278" t="str">
            <v>-</v>
          </cell>
          <cell r="AY278" t="str">
            <v>No</v>
          </cell>
          <cell r="AZ278" t="str">
            <v>-</v>
          </cell>
          <cell r="BA278" t="str">
            <v>-</v>
          </cell>
          <cell r="BB278" t="str">
            <v>-</v>
          </cell>
          <cell r="BC278" t="str">
            <v>-</v>
          </cell>
          <cell r="BD278" t="str">
            <v>-</v>
          </cell>
          <cell r="BE278" t="str">
            <v>-</v>
          </cell>
          <cell r="BF278" t="str">
            <v>-</v>
          </cell>
          <cell r="BG278" t="str">
            <v>-</v>
          </cell>
          <cell r="BH278" t="str">
            <v>-</v>
          </cell>
          <cell r="BI278" t="str">
            <v>-</v>
          </cell>
          <cell r="BJ278" t="str">
            <v>Arrendado</v>
          </cell>
          <cell r="BK278">
            <v>3003</v>
          </cell>
          <cell r="BL278" t="str">
            <v>ANGAR AZCAPOTZALCO S.A. DE C.V.</v>
          </cell>
          <cell r="BO278">
            <v>80384.789999999994</v>
          </cell>
          <cell r="BP278" t="str">
            <v>-</v>
          </cell>
          <cell r="BQ278" t="str">
            <v>-</v>
          </cell>
          <cell r="BR278" t="str">
            <v>-</v>
          </cell>
          <cell r="BS278" t="str">
            <v>-</v>
          </cell>
          <cell r="BT278" t="str">
            <v>-</v>
          </cell>
          <cell r="BU278" t="str">
            <v>-</v>
          </cell>
          <cell r="BV278" t="str">
            <v>-</v>
          </cell>
          <cell r="BW278" t="str">
            <v>-</v>
          </cell>
          <cell r="BX278" t="str">
            <v>-</v>
          </cell>
          <cell r="BY278" t="str">
            <v>-</v>
          </cell>
          <cell r="BZ278" t="str">
            <v>-</v>
          </cell>
          <cell r="CA278" t="str">
            <v>-</v>
          </cell>
          <cell r="CB278" t="str">
            <v>-</v>
          </cell>
          <cell r="CC278" t="str">
            <v>Jueves</v>
          </cell>
          <cell r="CD278" t="str">
            <v>612</v>
          </cell>
          <cell r="CE278" t="str">
            <v>2</v>
          </cell>
          <cell r="CF278" t="str">
            <v>Verde</v>
          </cell>
          <cell r="CG278" t="str">
            <v>4o Sábado</v>
          </cell>
          <cell r="CH278" t="str">
            <v>Abr y May</v>
          </cell>
          <cell r="CI278" t="str">
            <v>Oct y Nov</v>
          </cell>
          <cell r="CJ278" t="str">
            <v>-</v>
          </cell>
          <cell r="CK278">
            <v>92</v>
          </cell>
          <cell r="CL278" t="str">
            <v>101 - MAGNA</v>
          </cell>
          <cell r="CM278" t="str">
            <v>06065</v>
          </cell>
          <cell r="CP278" t="str">
            <v>-</v>
          </cell>
        </row>
        <row r="279">
          <cell r="A279" t="str">
            <v>06066</v>
          </cell>
          <cell r="B279" t="str">
            <v>298TZK</v>
          </cell>
          <cell r="C279" t="str">
            <v>Distrito Federal</v>
          </cell>
          <cell r="D279" t="str">
            <v>No aplica</v>
          </cell>
          <cell r="E279" t="str">
            <v>Chevy</v>
          </cell>
          <cell r="F279" t="str">
            <v>Automóvil</v>
          </cell>
          <cell r="G279" t="str">
            <v>Chevrolet</v>
          </cell>
          <cell r="H279" t="str">
            <v>Chevy C2 C/AA 5 Puertas</v>
          </cell>
          <cell r="I279" t="str">
            <v>3G1SF61X16S120003</v>
          </cell>
          <cell r="J279" t="str">
            <v>6S120003</v>
          </cell>
          <cell r="K279" t="str">
            <v>Magna</v>
          </cell>
          <cell r="L279">
            <v>4</v>
          </cell>
          <cell r="M279">
            <v>46</v>
          </cell>
          <cell r="N279">
            <v>2006</v>
          </cell>
          <cell r="O279" t="str">
            <v>Puebla</v>
          </cell>
          <cell r="P279" t="str">
            <v>Puebla</v>
          </cell>
          <cell r="Q279" t="str">
            <v>Sureste</v>
          </cell>
          <cell r="R279" t="str">
            <v>Baja</v>
          </cell>
          <cell r="S279" t="str">
            <v>Devolución Valmex</v>
          </cell>
          <cell r="T279" t="str">
            <v>GNP</v>
          </cell>
          <cell r="U279" t="str">
            <v>Grupo Nacional Provincial, S.A.B.</v>
          </cell>
          <cell r="V279" t="str">
            <v>Asesor de Servicio</v>
          </cell>
          <cell r="W279" t="str">
            <v>-</v>
          </cell>
          <cell r="X279" t="str">
            <v>-</v>
          </cell>
          <cell r="Y279" t="str">
            <v>Asignado</v>
          </cell>
          <cell r="Z279" t="str">
            <v>-</v>
          </cell>
          <cell r="AA279" t="str">
            <v>-</v>
          </cell>
          <cell r="AB279" t="str">
            <v>-</v>
          </cell>
          <cell r="AC279" t="str">
            <v>-</v>
          </cell>
          <cell r="AD279" t="str">
            <v>-</v>
          </cell>
          <cell r="AE279" t="str">
            <v>-</v>
          </cell>
          <cell r="AF279" t="str">
            <v>-</v>
          </cell>
          <cell r="AG279" t="str">
            <v>-</v>
          </cell>
          <cell r="AH279" t="str">
            <v>-</v>
          </cell>
          <cell r="AI279" t="str">
            <v>C6705</v>
          </cell>
          <cell r="AJ279" t="str">
            <v>Ramirez Granados Arturo</v>
          </cell>
          <cell r="AK279" t="str">
            <v>-</v>
          </cell>
          <cell r="AL279" t="str">
            <v>-</v>
          </cell>
          <cell r="AM279" t="str">
            <v>-</v>
          </cell>
          <cell r="AN279">
            <v>0</v>
          </cell>
          <cell r="AO279" t="str">
            <v>-</v>
          </cell>
          <cell r="AQ279" t="str">
            <v>-</v>
          </cell>
          <cell r="AR279" t="str">
            <v>-</v>
          </cell>
          <cell r="AS279" t="str">
            <v>-</v>
          </cell>
          <cell r="AT279" t="str">
            <v>-</v>
          </cell>
          <cell r="AU279" t="str">
            <v>-</v>
          </cell>
          <cell r="AV279" t="str">
            <v>-</v>
          </cell>
          <cell r="AW279" t="str">
            <v>-</v>
          </cell>
          <cell r="AX279" t="str">
            <v>-</v>
          </cell>
          <cell r="AY279" t="str">
            <v>No</v>
          </cell>
          <cell r="AZ279" t="str">
            <v>-</v>
          </cell>
          <cell r="BA279" t="str">
            <v>-</v>
          </cell>
          <cell r="BB279" t="str">
            <v>-</v>
          </cell>
          <cell r="BC279" t="str">
            <v>-</v>
          </cell>
          <cell r="BD279" t="str">
            <v>-</v>
          </cell>
          <cell r="BE279" t="str">
            <v>-</v>
          </cell>
          <cell r="BF279" t="str">
            <v>-</v>
          </cell>
          <cell r="BG279" t="str">
            <v>-</v>
          </cell>
          <cell r="BH279" t="str">
            <v>-</v>
          </cell>
          <cell r="BI279" t="str">
            <v>-</v>
          </cell>
          <cell r="BJ279" t="str">
            <v>Arrendado</v>
          </cell>
          <cell r="BK279">
            <v>3004</v>
          </cell>
          <cell r="BL279" t="str">
            <v>ANGAR AZCAPOTZALCO S.A. DE C.V.</v>
          </cell>
          <cell r="BO279">
            <v>80384.789999999994</v>
          </cell>
          <cell r="BP279" t="str">
            <v>-</v>
          </cell>
          <cell r="BQ279" t="str">
            <v>-</v>
          </cell>
          <cell r="BR279" t="str">
            <v>-</v>
          </cell>
          <cell r="BS279" t="str">
            <v>-</v>
          </cell>
          <cell r="BT279" t="str">
            <v>-</v>
          </cell>
          <cell r="BU279" t="str">
            <v>-</v>
          </cell>
          <cell r="BV279" t="str">
            <v>-</v>
          </cell>
          <cell r="BW279" t="str">
            <v>-</v>
          </cell>
          <cell r="BX279" t="str">
            <v>-</v>
          </cell>
          <cell r="BY279" t="str">
            <v>-</v>
          </cell>
          <cell r="BZ279" t="str">
            <v>-</v>
          </cell>
          <cell r="CA279" t="str">
            <v>-</v>
          </cell>
          <cell r="CB279" t="str">
            <v>-</v>
          </cell>
          <cell r="CC279" t="str">
            <v>Martes</v>
          </cell>
          <cell r="CD279" t="str">
            <v>298</v>
          </cell>
          <cell r="CE279" t="str">
            <v>8</v>
          </cell>
          <cell r="CF279" t="str">
            <v>Rosa</v>
          </cell>
          <cell r="CG279" t="str">
            <v>2o Sábado</v>
          </cell>
          <cell r="CH279" t="str">
            <v>Feb y Mzo</v>
          </cell>
          <cell r="CI279" t="str">
            <v>Ago y Sep</v>
          </cell>
          <cell r="CJ279" t="str">
            <v>-</v>
          </cell>
          <cell r="CK279">
            <v>92</v>
          </cell>
          <cell r="CL279" t="str">
            <v>101 - MAGNA</v>
          </cell>
          <cell r="CM279" t="str">
            <v>06066</v>
          </cell>
          <cell r="CP279" t="str">
            <v>-</v>
          </cell>
        </row>
        <row r="280">
          <cell r="A280" t="str">
            <v>06067</v>
          </cell>
          <cell r="B280" t="str">
            <v>876TZK</v>
          </cell>
          <cell r="C280" t="str">
            <v>Distrito Federal</v>
          </cell>
          <cell r="D280" t="str">
            <v>No aplica</v>
          </cell>
          <cell r="E280" t="str">
            <v>Chevy</v>
          </cell>
          <cell r="F280" t="str">
            <v>Automóvil</v>
          </cell>
          <cell r="G280" t="str">
            <v>Chevrolet</v>
          </cell>
          <cell r="H280" t="str">
            <v>Chevy C2 C/AA 5 Puertas</v>
          </cell>
          <cell r="I280" t="str">
            <v>3G1SF61X26S116509</v>
          </cell>
          <cell r="J280" t="str">
            <v>6S116509</v>
          </cell>
          <cell r="K280" t="str">
            <v>Magna</v>
          </cell>
          <cell r="L280">
            <v>4</v>
          </cell>
          <cell r="M280">
            <v>46</v>
          </cell>
          <cell r="N280">
            <v>2006</v>
          </cell>
          <cell r="O280" t="str">
            <v>Puebla</v>
          </cell>
          <cell r="P280" t="str">
            <v>Puebla</v>
          </cell>
          <cell r="Q280" t="str">
            <v>Sureste</v>
          </cell>
          <cell r="R280" t="str">
            <v>Baja</v>
          </cell>
          <cell r="S280" t="str">
            <v>Devolución Valmex</v>
          </cell>
          <cell r="T280" t="str">
            <v>GNP</v>
          </cell>
          <cell r="U280" t="str">
            <v>Grupo Nacional Provincial, S.A.B.</v>
          </cell>
          <cell r="V280" t="str">
            <v>Asesor de Servicio</v>
          </cell>
          <cell r="W280" t="str">
            <v>-</v>
          </cell>
          <cell r="X280" t="str">
            <v>-</v>
          </cell>
          <cell r="Y280" t="str">
            <v>Asignado</v>
          </cell>
          <cell r="Z280" t="str">
            <v>-</v>
          </cell>
          <cell r="AA280" t="str">
            <v>-</v>
          </cell>
          <cell r="AB280" t="str">
            <v>-</v>
          </cell>
          <cell r="AC280" t="str">
            <v>-</v>
          </cell>
          <cell r="AD280" t="str">
            <v>-</v>
          </cell>
          <cell r="AE280" t="str">
            <v>-</v>
          </cell>
          <cell r="AF280" t="str">
            <v>-</v>
          </cell>
          <cell r="AG280" t="str">
            <v>-</v>
          </cell>
          <cell r="AH280" t="str">
            <v>-</v>
          </cell>
          <cell r="AI280" t="str">
            <v>C6705</v>
          </cell>
          <cell r="AJ280" t="str">
            <v>Ramirez Granados Arturo</v>
          </cell>
          <cell r="AK280" t="str">
            <v>-</v>
          </cell>
          <cell r="AL280" t="str">
            <v>-</v>
          </cell>
          <cell r="AM280" t="str">
            <v>-</v>
          </cell>
          <cell r="AN280">
            <v>0</v>
          </cell>
          <cell r="AO280" t="str">
            <v>-</v>
          </cell>
          <cell r="AQ280" t="str">
            <v>-</v>
          </cell>
          <cell r="AR280" t="str">
            <v>-</v>
          </cell>
          <cell r="AS280" t="str">
            <v>-</v>
          </cell>
          <cell r="AT280" t="str">
            <v>-</v>
          </cell>
          <cell r="AU280" t="str">
            <v>-</v>
          </cell>
          <cell r="AV280" t="str">
            <v>-</v>
          </cell>
          <cell r="AW280" t="str">
            <v>-</v>
          </cell>
          <cell r="AX280" t="str">
            <v>-</v>
          </cell>
          <cell r="AY280" t="str">
            <v>No</v>
          </cell>
          <cell r="AZ280" t="str">
            <v>-</v>
          </cell>
          <cell r="BA280" t="str">
            <v>-</v>
          </cell>
          <cell r="BB280" t="str">
            <v>-</v>
          </cell>
          <cell r="BC280" t="str">
            <v>-</v>
          </cell>
          <cell r="BD280" t="str">
            <v>-</v>
          </cell>
          <cell r="BE280" t="str">
            <v>-</v>
          </cell>
          <cell r="BF280" t="str">
            <v>-</v>
          </cell>
          <cell r="BG280" t="str">
            <v>-</v>
          </cell>
          <cell r="BH280" t="str">
            <v>-</v>
          </cell>
          <cell r="BI280" t="str">
            <v>-</v>
          </cell>
          <cell r="BJ280" t="str">
            <v>Arrendado</v>
          </cell>
          <cell r="BK280">
            <v>3005</v>
          </cell>
          <cell r="BL280" t="str">
            <v>ANGAR AZCAPOTZALCO S.A. DE C.V.</v>
          </cell>
          <cell r="BO280">
            <v>80384.789999999994</v>
          </cell>
          <cell r="BP280" t="str">
            <v>-</v>
          </cell>
          <cell r="BQ280" t="str">
            <v>-</v>
          </cell>
          <cell r="BR280" t="str">
            <v>-</v>
          </cell>
          <cell r="BS280" t="str">
            <v>-</v>
          </cell>
          <cell r="BT280" t="str">
            <v>-</v>
          </cell>
          <cell r="BU280" t="str">
            <v>-</v>
          </cell>
          <cell r="BV280" t="str">
            <v>-</v>
          </cell>
          <cell r="BW280" t="str">
            <v>-</v>
          </cell>
          <cell r="BX280" t="str">
            <v>-</v>
          </cell>
          <cell r="BY280" t="str">
            <v>-</v>
          </cell>
          <cell r="BZ280" t="str">
            <v>-</v>
          </cell>
          <cell r="CA280" t="str">
            <v>-</v>
          </cell>
          <cell r="CB280" t="str">
            <v>-</v>
          </cell>
          <cell r="CC280" t="str">
            <v>Lunes</v>
          </cell>
          <cell r="CD280" t="str">
            <v>876</v>
          </cell>
          <cell r="CE280" t="str">
            <v>6</v>
          </cell>
          <cell r="CF280" t="str">
            <v>Amarillo</v>
          </cell>
          <cell r="CG280" t="str">
            <v>1er Sábado</v>
          </cell>
          <cell r="CH280" t="str">
            <v>Ene y Feb</v>
          </cell>
          <cell r="CI280" t="str">
            <v>Jul y Ago</v>
          </cell>
          <cell r="CJ280" t="str">
            <v>-</v>
          </cell>
          <cell r="CK280">
            <v>92</v>
          </cell>
          <cell r="CL280" t="str">
            <v>101 - MAGNA</v>
          </cell>
          <cell r="CM280" t="str">
            <v>06067</v>
          </cell>
          <cell r="CP280" t="str">
            <v>-</v>
          </cell>
        </row>
        <row r="281">
          <cell r="A281" t="str">
            <v>06068</v>
          </cell>
          <cell r="B281" t="str">
            <v>456TZK</v>
          </cell>
          <cell r="C281" t="str">
            <v>Distrito Federal</v>
          </cell>
          <cell r="D281" t="str">
            <v>No aplica</v>
          </cell>
          <cell r="E281" t="str">
            <v>Chevy</v>
          </cell>
          <cell r="F281" t="str">
            <v>Automóvil</v>
          </cell>
          <cell r="G281" t="str">
            <v>Chevrolet</v>
          </cell>
          <cell r="H281" t="str">
            <v>Chevy C2 C/AA 5 Puertas</v>
          </cell>
          <cell r="I281" t="str">
            <v>3G1SF61X26S116512</v>
          </cell>
          <cell r="J281" t="str">
            <v>6S116512</v>
          </cell>
          <cell r="K281" t="str">
            <v>Magna</v>
          </cell>
          <cell r="L281">
            <v>4</v>
          </cell>
          <cell r="M281">
            <v>46</v>
          </cell>
          <cell r="N281">
            <v>2006</v>
          </cell>
          <cell r="O281" t="str">
            <v>Puebla</v>
          </cell>
          <cell r="P281" t="str">
            <v>Puebla</v>
          </cell>
          <cell r="Q281" t="str">
            <v>Sureste</v>
          </cell>
          <cell r="R281" t="str">
            <v>Baja</v>
          </cell>
          <cell r="S281" t="str">
            <v>Devolución Valmex</v>
          </cell>
          <cell r="T281" t="str">
            <v>GNP</v>
          </cell>
          <cell r="U281" t="str">
            <v>Grupo Nacional Provincial, S.A.B.</v>
          </cell>
          <cell r="V281" t="str">
            <v>Asesor de Servicio</v>
          </cell>
          <cell r="W281" t="str">
            <v>-</v>
          </cell>
          <cell r="X281" t="str">
            <v>-</v>
          </cell>
          <cell r="Y281" t="str">
            <v>Asignado</v>
          </cell>
          <cell r="Z281" t="str">
            <v>-</v>
          </cell>
          <cell r="AA281" t="str">
            <v>-</v>
          </cell>
          <cell r="AB281" t="str">
            <v>-</v>
          </cell>
          <cell r="AC281" t="str">
            <v>-</v>
          </cell>
          <cell r="AD281" t="str">
            <v>-</v>
          </cell>
          <cell r="AE281" t="str">
            <v>-</v>
          </cell>
          <cell r="AF281" t="str">
            <v>-</v>
          </cell>
          <cell r="AG281" t="str">
            <v>-</v>
          </cell>
          <cell r="AH281" t="str">
            <v>-</v>
          </cell>
          <cell r="AI281" t="str">
            <v>C6705</v>
          </cell>
          <cell r="AJ281" t="str">
            <v>Ramirez Granados Arturo</v>
          </cell>
          <cell r="AK281" t="str">
            <v>-</v>
          </cell>
          <cell r="AL281" t="str">
            <v>-</v>
          </cell>
          <cell r="AM281" t="str">
            <v>-</v>
          </cell>
          <cell r="AN281">
            <v>0</v>
          </cell>
          <cell r="AO281" t="str">
            <v>-</v>
          </cell>
          <cell r="AQ281" t="str">
            <v>-</v>
          </cell>
          <cell r="AR281" t="str">
            <v>-</v>
          </cell>
          <cell r="AS281" t="str">
            <v>-</v>
          </cell>
          <cell r="AT281" t="str">
            <v>-</v>
          </cell>
          <cell r="AU281" t="str">
            <v>-</v>
          </cell>
          <cell r="AV281" t="str">
            <v>-</v>
          </cell>
          <cell r="AW281" t="str">
            <v>-</v>
          </cell>
          <cell r="AX281" t="str">
            <v>-</v>
          </cell>
          <cell r="AY281" t="str">
            <v>No</v>
          </cell>
          <cell r="AZ281" t="str">
            <v>-</v>
          </cell>
          <cell r="BA281" t="str">
            <v>-</v>
          </cell>
          <cell r="BB281" t="str">
            <v>-</v>
          </cell>
          <cell r="BC281" t="str">
            <v>-</v>
          </cell>
          <cell r="BD281" t="str">
            <v>-</v>
          </cell>
          <cell r="BE281" t="str">
            <v>-</v>
          </cell>
          <cell r="BF281" t="str">
            <v>-</v>
          </cell>
          <cell r="BG281" t="str">
            <v>-</v>
          </cell>
          <cell r="BH281" t="str">
            <v>-</v>
          </cell>
          <cell r="BI281" t="str">
            <v>-</v>
          </cell>
          <cell r="BJ281" t="str">
            <v>Arrendado</v>
          </cell>
          <cell r="BK281">
            <v>3006</v>
          </cell>
          <cell r="BL281" t="str">
            <v>ANGAR AZCAPOTZALCO S.A. DE C.V.</v>
          </cell>
          <cell r="BO281">
            <v>80384.789999999994</v>
          </cell>
          <cell r="BP281" t="str">
            <v>-</v>
          </cell>
          <cell r="BQ281" t="str">
            <v>-</v>
          </cell>
          <cell r="BR281" t="str">
            <v>-</v>
          </cell>
          <cell r="BS281" t="str">
            <v>-</v>
          </cell>
          <cell r="BT281" t="str">
            <v>-</v>
          </cell>
          <cell r="BU281" t="str">
            <v>-</v>
          </cell>
          <cell r="BV281" t="str">
            <v>-</v>
          </cell>
          <cell r="BW281" t="str">
            <v>-</v>
          </cell>
          <cell r="BX281" t="str">
            <v>-</v>
          </cell>
          <cell r="BY281" t="str">
            <v>-</v>
          </cell>
          <cell r="BZ281" t="str">
            <v>-</v>
          </cell>
          <cell r="CA281" t="str">
            <v>-</v>
          </cell>
          <cell r="CB281" t="str">
            <v>-</v>
          </cell>
          <cell r="CC281" t="str">
            <v>Lunes</v>
          </cell>
          <cell r="CD281" t="str">
            <v>456</v>
          </cell>
          <cell r="CE281" t="str">
            <v>6</v>
          </cell>
          <cell r="CF281" t="str">
            <v>Amarillo</v>
          </cell>
          <cell r="CG281" t="str">
            <v>1er Sábado</v>
          </cell>
          <cell r="CH281" t="str">
            <v>Ene y Feb</v>
          </cell>
          <cell r="CI281" t="str">
            <v>Jul y Ago</v>
          </cell>
          <cell r="CJ281" t="str">
            <v>-</v>
          </cell>
          <cell r="CK281">
            <v>92</v>
          </cell>
          <cell r="CL281" t="str">
            <v>101 - MAGNA</v>
          </cell>
          <cell r="CM281" t="str">
            <v>06068</v>
          </cell>
          <cell r="CP281" t="str">
            <v>-</v>
          </cell>
        </row>
        <row r="282">
          <cell r="A282" t="str">
            <v>06069</v>
          </cell>
          <cell r="B282" t="str">
            <v>286TZK</v>
          </cell>
          <cell r="C282" t="str">
            <v>Distrito Federal</v>
          </cell>
          <cell r="D282" t="str">
            <v>No aplica</v>
          </cell>
          <cell r="E282" t="str">
            <v>Chevy</v>
          </cell>
          <cell r="F282" t="str">
            <v>Automóvil</v>
          </cell>
          <cell r="G282" t="str">
            <v>Chevrolet</v>
          </cell>
          <cell r="H282" t="str">
            <v>Chevy C2 C/AA 5 Puertas</v>
          </cell>
          <cell r="I282" t="str">
            <v>3G1SF61X46S115944</v>
          </cell>
          <cell r="J282" t="str">
            <v>6S115944</v>
          </cell>
          <cell r="K282" t="str">
            <v>Magna</v>
          </cell>
          <cell r="L282">
            <v>4</v>
          </cell>
          <cell r="M282">
            <v>46</v>
          </cell>
          <cell r="N282">
            <v>2006</v>
          </cell>
          <cell r="O282" t="str">
            <v>Ciudad de México</v>
          </cell>
          <cell r="P282" t="str">
            <v>Ciudad de México</v>
          </cell>
          <cell r="Q282" t="str">
            <v>Zona Metropolitana</v>
          </cell>
          <cell r="R282" t="str">
            <v>Baja</v>
          </cell>
          <cell r="S282" t="str">
            <v>Devolución Valmex</v>
          </cell>
          <cell r="T282" t="str">
            <v>GNP</v>
          </cell>
          <cell r="U282" t="str">
            <v>Grupo Nacional Provincial, S.A.B.</v>
          </cell>
          <cell r="V282" t="str">
            <v>Pool Administrativo</v>
          </cell>
          <cell r="W282" t="str">
            <v>-</v>
          </cell>
          <cell r="X282" t="str">
            <v>Plaza GNP</v>
          </cell>
          <cell r="Y282" t="str">
            <v>Asignado</v>
          </cell>
          <cell r="Z282" t="str">
            <v>N38132</v>
          </cell>
          <cell r="AA282" t="str">
            <v>-</v>
          </cell>
          <cell r="AB282" t="str">
            <v>-</v>
          </cell>
          <cell r="AC282" t="str">
            <v>-</v>
          </cell>
          <cell r="AD282" t="str">
            <v>-</v>
          </cell>
          <cell r="AE282" t="str">
            <v>-</v>
          </cell>
          <cell r="AF282" t="str">
            <v>-</v>
          </cell>
          <cell r="AG282" t="str">
            <v>-</v>
          </cell>
          <cell r="AH282" t="str">
            <v>-</v>
          </cell>
          <cell r="AI282" t="str">
            <v>C6705</v>
          </cell>
          <cell r="AJ282" t="str">
            <v>Ramirez Granados Arturo</v>
          </cell>
          <cell r="AK282" t="str">
            <v>-</v>
          </cell>
          <cell r="AL282" t="str">
            <v>-</v>
          </cell>
          <cell r="AM282" t="str">
            <v>-</v>
          </cell>
          <cell r="AN282">
            <v>0</v>
          </cell>
          <cell r="AO282" t="str">
            <v>-</v>
          </cell>
          <cell r="AQ282">
            <v>5545001393</v>
          </cell>
          <cell r="AR282" t="str">
            <v>-</v>
          </cell>
          <cell r="AS282" t="str">
            <v>-</v>
          </cell>
          <cell r="AT282" t="str">
            <v>-</v>
          </cell>
          <cell r="AU282" t="str">
            <v>-</v>
          </cell>
          <cell r="AV282" t="str">
            <v>-</v>
          </cell>
          <cell r="AW282" t="str">
            <v>-</v>
          </cell>
          <cell r="AX282" t="str">
            <v>-</v>
          </cell>
          <cell r="AY282" t="str">
            <v>No</v>
          </cell>
          <cell r="AZ282" t="str">
            <v>-</v>
          </cell>
          <cell r="BA282" t="str">
            <v>-</v>
          </cell>
          <cell r="BB282" t="str">
            <v>-</v>
          </cell>
          <cell r="BC282" t="str">
            <v>-</v>
          </cell>
          <cell r="BD282" t="str">
            <v>-</v>
          </cell>
          <cell r="BE282" t="str">
            <v>-</v>
          </cell>
          <cell r="BF282" t="str">
            <v>-</v>
          </cell>
          <cell r="BG282" t="str">
            <v>-</v>
          </cell>
          <cell r="BH282" t="str">
            <v>-</v>
          </cell>
          <cell r="BI282" t="str">
            <v>-</v>
          </cell>
          <cell r="BJ282" t="str">
            <v>Arrendado</v>
          </cell>
          <cell r="BK282" t="str">
            <v>N/T</v>
          </cell>
          <cell r="BL282" t="str">
            <v>ANGAR AZCAPOTZALCO S.A. DE C.V.</v>
          </cell>
          <cell r="BO282">
            <v>80384.789999999994</v>
          </cell>
          <cell r="BP282" t="str">
            <v>-</v>
          </cell>
          <cell r="BQ282" t="str">
            <v>-</v>
          </cell>
          <cell r="BR282" t="str">
            <v>-</v>
          </cell>
          <cell r="BS282" t="str">
            <v>-</v>
          </cell>
          <cell r="BT282" t="str">
            <v>-</v>
          </cell>
          <cell r="BU282" t="str">
            <v>-</v>
          </cell>
          <cell r="BV282" t="str">
            <v>-</v>
          </cell>
          <cell r="BW282" t="str">
            <v>-</v>
          </cell>
          <cell r="BX282" t="str">
            <v>-</v>
          </cell>
          <cell r="BY282" t="str">
            <v>-</v>
          </cell>
          <cell r="BZ282" t="str">
            <v>-</v>
          </cell>
          <cell r="CA282" t="str">
            <v>-</v>
          </cell>
          <cell r="CB282" t="str">
            <v>-</v>
          </cell>
          <cell r="CC282" t="str">
            <v>Lunes</v>
          </cell>
          <cell r="CD282" t="str">
            <v>286</v>
          </cell>
          <cell r="CE282" t="str">
            <v>6</v>
          </cell>
          <cell r="CF282" t="str">
            <v>Amarillo</v>
          </cell>
          <cell r="CG282" t="str">
            <v>1er Sábado</v>
          </cell>
          <cell r="CH282" t="str">
            <v>Ene y Feb</v>
          </cell>
          <cell r="CI282" t="str">
            <v>Jul y Ago</v>
          </cell>
          <cell r="CJ282" t="str">
            <v>-</v>
          </cell>
          <cell r="CK282">
            <v>92</v>
          </cell>
          <cell r="CL282" t="str">
            <v>101 - MAGNA</v>
          </cell>
          <cell r="CM282" t="str">
            <v>06069</v>
          </cell>
          <cell r="CP282" t="str">
            <v>-</v>
          </cell>
        </row>
        <row r="283">
          <cell r="A283" t="str">
            <v>06070</v>
          </cell>
          <cell r="B283" t="str">
            <v>984TZJ</v>
          </cell>
          <cell r="C283" t="str">
            <v>Distrito Federal</v>
          </cell>
          <cell r="D283" t="str">
            <v>No aplica</v>
          </cell>
          <cell r="E283" t="str">
            <v>Chevy</v>
          </cell>
          <cell r="F283" t="str">
            <v>Automóvil</v>
          </cell>
          <cell r="G283" t="str">
            <v>Chevrolet</v>
          </cell>
          <cell r="H283" t="str">
            <v>Chevy C2 C/AA 5 Puertas</v>
          </cell>
          <cell r="I283" t="str">
            <v>3G1SF61X56S116505</v>
          </cell>
          <cell r="J283" t="str">
            <v>6S116505</v>
          </cell>
          <cell r="K283" t="str">
            <v>Magna</v>
          </cell>
          <cell r="L283">
            <v>4</v>
          </cell>
          <cell r="M283">
            <v>46</v>
          </cell>
          <cell r="N283">
            <v>2006</v>
          </cell>
          <cell r="O283" t="str">
            <v>Ciudad de México</v>
          </cell>
          <cell r="P283" t="str">
            <v>Ciudad de México</v>
          </cell>
          <cell r="Q283" t="str">
            <v>Zona Metropolitana</v>
          </cell>
          <cell r="R283" t="str">
            <v>Baja</v>
          </cell>
          <cell r="S283" t="str">
            <v>Devolución Valmex</v>
          </cell>
          <cell r="T283" t="str">
            <v>GNP</v>
          </cell>
          <cell r="U283" t="str">
            <v>Grupo Nacional Provincial, S.A.B.</v>
          </cell>
          <cell r="V283" t="str">
            <v>Asesor de Servicio</v>
          </cell>
          <cell r="W283" t="str">
            <v>-</v>
          </cell>
          <cell r="X283" t="str">
            <v>-</v>
          </cell>
          <cell r="Y283" t="str">
            <v>Asignado</v>
          </cell>
          <cell r="Z283" t="str">
            <v>N87249</v>
          </cell>
          <cell r="AA283" t="str">
            <v>-</v>
          </cell>
          <cell r="AB283" t="str">
            <v>-</v>
          </cell>
          <cell r="AC283" t="str">
            <v>-</v>
          </cell>
          <cell r="AD283" t="str">
            <v>-</v>
          </cell>
          <cell r="AE283" t="str">
            <v>-</v>
          </cell>
          <cell r="AF283" t="str">
            <v>-</v>
          </cell>
          <cell r="AG283" t="str">
            <v>-</v>
          </cell>
          <cell r="AH283" t="str">
            <v>-</v>
          </cell>
          <cell r="AI283" t="str">
            <v>C6705</v>
          </cell>
          <cell r="AJ283" t="str">
            <v>Ramirez Granados Arturo</v>
          </cell>
          <cell r="AK283" t="str">
            <v>-</v>
          </cell>
          <cell r="AL283" t="str">
            <v>-</v>
          </cell>
          <cell r="AM283" t="str">
            <v>-</v>
          </cell>
          <cell r="AN283" t="str">
            <v>victor.nava@gnp.com.mx</v>
          </cell>
          <cell r="AO283" t="str">
            <v>-</v>
          </cell>
          <cell r="AP283" t="str">
            <v>victor.nava@gnp.com.mx</v>
          </cell>
          <cell r="AQ283" t="str">
            <v>-</v>
          </cell>
          <cell r="AR283" t="str">
            <v>-</v>
          </cell>
          <cell r="AS283" t="str">
            <v>-</v>
          </cell>
          <cell r="AT283" t="str">
            <v>-</v>
          </cell>
          <cell r="AU283" t="str">
            <v>-</v>
          </cell>
          <cell r="AV283" t="str">
            <v>-</v>
          </cell>
          <cell r="AW283" t="str">
            <v>-</v>
          </cell>
          <cell r="AX283" t="str">
            <v>-</v>
          </cell>
          <cell r="AY283" t="str">
            <v>No</v>
          </cell>
          <cell r="AZ283" t="str">
            <v>-</v>
          </cell>
          <cell r="BA283" t="str">
            <v>-</v>
          </cell>
          <cell r="BB283" t="str">
            <v>-</v>
          </cell>
          <cell r="BC283" t="str">
            <v>-</v>
          </cell>
          <cell r="BD283" t="str">
            <v>-</v>
          </cell>
          <cell r="BE283" t="str">
            <v>-</v>
          </cell>
          <cell r="BF283" t="str">
            <v>-</v>
          </cell>
          <cell r="BG283" t="str">
            <v>-</v>
          </cell>
          <cell r="BH283" t="str">
            <v>-</v>
          </cell>
          <cell r="BI283" t="str">
            <v>-</v>
          </cell>
          <cell r="BJ283" t="str">
            <v>Arrendado</v>
          </cell>
          <cell r="BK283" t="str">
            <v>N/T</v>
          </cell>
          <cell r="BL283" t="str">
            <v>ANGAR AZCAPOTZALCO S.A. DE C.V.</v>
          </cell>
          <cell r="BO283">
            <v>80384.789999999994</v>
          </cell>
          <cell r="BP283" t="str">
            <v>-</v>
          </cell>
          <cell r="BQ283" t="str">
            <v>-</v>
          </cell>
          <cell r="BR283" t="str">
            <v>-</v>
          </cell>
          <cell r="BS283" t="str">
            <v>-</v>
          </cell>
          <cell r="BT283" t="str">
            <v>-</v>
          </cell>
          <cell r="BU283" t="str">
            <v>-</v>
          </cell>
          <cell r="BV283" t="str">
            <v>-</v>
          </cell>
          <cell r="BW283" t="str">
            <v>-</v>
          </cell>
          <cell r="BX283" t="str">
            <v>-</v>
          </cell>
          <cell r="BY283" t="str">
            <v>-</v>
          </cell>
          <cell r="BZ283" t="str">
            <v>-</v>
          </cell>
          <cell r="CA283" t="str">
            <v>-</v>
          </cell>
          <cell r="CB283" t="str">
            <v>-</v>
          </cell>
          <cell r="CC283" t="str">
            <v>Miércoles</v>
          </cell>
          <cell r="CD283" t="str">
            <v>984</v>
          </cell>
          <cell r="CE283" t="str">
            <v>4</v>
          </cell>
          <cell r="CF283" t="str">
            <v>Rojo</v>
          </cell>
          <cell r="CG283" t="str">
            <v>3er Sábado</v>
          </cell>
          <cell r="CH283" t="str">
            <v>Mzo y Abr</v>
          </cell>
          <cell r="CI283" t="str">
            <v>Sep y Oct</v>
          </cell>
          <cell r="CJ283" t="str">
            <v>-</v>
          </cell>
          <cell r="CK283">
            <v>92</v>
          </cell>
          <cell r="CL283" t="str">
            <v>101 - MAGNA</v>
          </cell>
          <cell r="CM283" t="str">
            <v>06070</v>
          </cell>
          <cell r="CP283" t="str">
            <v>-</v>
          </cell>
        </row>
        <row r="284">
          <cell r="A284" t="str">
            <v>06071</v>
          </cell>
          <cell r="B284" t="str">
            <v>215VPT</v>
          </cell>
          <cell r="C284" t="str">
            <v>Distrito Federal</v>
          </cell>
          <cell r="D284" t="str">
            <v>565TZK</v>
          </cell>
          <cell r="E284" t="str">
            <v>Chevy</v>
          </cell>
          <cell r="F284" t="str">
            <v>Automóvil</v>
          </cell>
          <cell r="G284" t="str">
            <v>Chevrolet</v>
          </cell>
          <cell r="H284" t="str">
            <v>Chevy C2 C/AA 5 Puertas</v>
          </cell>
          <cell r="I284" t="str">
            <v>3G1SF61X56S116522</v>
          </cell>
          <cell r="J284" t="str">
            <v>6S116522</v>
          </cell>
          <cell r="K284" t="str">
            <v>Magna</v>
          </cell>
          <cell r="L284">
            <v>4</v>
          </cell>
          <cell r="M284">
            <v>46</v>
          </cell>
          <cell r="N284">
            <v>2006</v>
          </cell>
          <cell r="O284" t="str">
            <v>Cuernavaca</v>
          </cell>
          <cell r="P284" t="str">
            <v>Morelos</v>
          </cell>
          <cell r="Q284" t="str">
            <v>Centro</v>
          </cell>
          <cell r="R284" t="str">
            <v>Baja</v>
          </cell>
          <cell r="S284" t="str">
            <v>Devolución Valmex</v>
          </cell>
          <cell r="T284" t="str">
            <v>GNP</v>
          </cell>
          <cell r="U284" t="str">
            <v>Grupo Nacional Provincial, S.A.B.</v>
          </cell>
          <cell r="V284" t="str">
            <v>Asesor de Servicio</v>
          </cell>
          <cell r="W284" t="str">
            <v>-</v>
          </cell>
          <cell r="X284" t="str">
            <v>-</v>
          </cell>
          <cell r="Y284" t="str">
            <v>Asignado</v>
          </cell>
          <cell r="Z284" t="str">
            <v>-</v>
          </cell>
          <cell r="AA284" t="str">
            <v>-</v>
          </cell>
          <cell r="AB284" t="str">
            <v>-</v>
          </cell>
          <cell r="AC284" t="str">
            <v>-</v>
          </cell>
          <cell r="AD284" t="str">
            <v>-</v>
          </cell>
          <cell r="AE284" t="str">
            <v>-</v>
          </cell>
          <cell r="AF284" t="str">
            <v>-</v>
          </cell>
          <cell r="AG284" t="str">
            <v>-</v>
          </cell>
          <cell r="AH284" t="str">
            <v>-</v>
          </cell>
          <cell r="AI284" t="str">
            <v>C6705</v>
          </cell>
          <cell r="AJ284" t="str">
            <v>Ramirez Granados Arturo</v>
          </cell>
          <cell r="AK284" t="str">
            <v>-</v>
          </cell>
          <cell r="AL284" t="str">
            <v>-</v>
          </cell>
          <cell r="AM284" t="str">
            <v>-</v>
          </cell>
          <cell r="AN284">
            <v>0</v>
          </cell>
          <cell r="AO284" t="str">
            <v>-</v>
          </cell>
          <cell r="AQ284" t="str">
            <v>-</v>
          </cell>
          <cell r="AR284" t="str">
            <v>-</v>
          </cell>
          <cell r="AS284" t="str">
            <v>-</v>
          </cell>
          <cell r="AT284" t="str">
            <v>-</v>
          </cell>
          <cell r="AU284" t="str">
            <v>-</v>
          </cell>
          <cell r="AV284" t="str">
            <v>-</v>
          </cell>
          <cell r="AW284" t="str">
            <v>-</v>
          </cell>
          <cell r="AX284" t="str">
            <v>-</v>
          </cell>
          <cell r="AY284" t="str">
            <v>No</v>
          </cell>
          <cell r="AZ284" t="str">
            <v>-</v>
          </cell>
          <cell r="BA284" t="str">
            <v>-</v>
          </cell>
          <cell r="BB284" t="str">
            <v>-</v>
          </cell>
          <cell r="BC284" t="str">
            <v>-</v>
          </cell>
          <cell r="BD284" t="str">
            <v>-</v>
          </cell>
          <cell r="BE284" t="str">
            <v>-</v>
          </cell>
          <cell r="BF284" t="str">
            <v>-</v>
          </cell>
          <cell r="BG284" t="str">
            <v>-</v>
          </cell>
          <cell r="BH284" t="str">
            <v>-</v>
          </cell>
          <cell r="BI284" t="str">
            <v>-</v>
          </cell>
          <cell r="BJ284" t="str">
            <v>Arrendado</v>
          </cell>
          <cell r="BK284">
            <v>3106</v>
          </cell>
          <cell r="BL284" t="str">
            <v>ANGAR AZCAPOTZALCO S.A. DE C.V.</v>
          </cell>
          <cell r="BO284">
            <v>80384.789999999994</v>
          </cell>
          <cell r="BP284" t="str">
            <v>-</v>
          </cell>
          <cell r="BQ284" t="str">
            <v>-</v>
          </cell>
          <cell r="BR284" t="str">
            <v>-</v>
          </cell>
          <cell r="BS284" t="str">
            <v>-</v>
          </cell>
          <cell r="BT284" t="str">
            <v>-</v>
          </cell>
          <cell r="BU284" t="str">
            <v>-</v>
          </cell>
          <cell r="BV284" t="str">
            <v>-</v>
          </cell>
          <cell r="BW284" t="str">
            <v>-</v>
          </cell>
          <cell r="BX284" t="str">
            <v>-</v>
          </cell>
          <cell r="BY284" t="str">
            <v>-</v>
          </cell>
          <cell r="BZ284" t="str">
            <v>-</v>
          </cell>
          <cell r="CA284" t="str">
            <v>-</v>
          </cell>
          <cell r="CB284" t="str">
            <v>-</v>
          </cell>
          <cell r="CC284" t="str">
            <v>Lunes</v>
          </cell>
          <cell r="CD284" t="str">
            <v>215</v>
          </cell>
          <cell r="CE284" t="str">
            <v>5</v>
          </cell>
          <cell r="CF284" t="str">
            <v>Amarillo</v>
          </cell>
          <cell r="CG284" t="str">
            <v>1er Sábado</v>
          </cell>
          <cell r="CH284" t="str">
            <v>Ene y Feb</v>
          </cell>
          <cell r="CI284" t="str">
            <v>Jul y Ago</v>
          </cell>
          <cell r="CJ284" t="str">
            <v>-</v>
          </cell>
          <cell r="CK284">
            <v>92</v>
          </cell>
          <cell r="CL284" t="str">
            <v>101 - MAGNA</v>
          </cell>
          <cell r="CM284" t="str">
            <v>06071</v>
          </cell>
          <cell r="CP284" t="str">
            <v>-</v>
          </cell>
        </row>
        <row r="285">
          <cell r="A285" t="str">
            <v>06072</v>
          </cell>
          <cell r="B285" t="str">
            <v>787TZK</v>
          </cell>
          <cell r="C285" t="str">
            <v>Distrito Federal</v>
          </cell>
          <cell r="D285" t="str">
            <v>No aplica</v>
          </cell>
          <cell r="E285" t="str">
            <v>Chevy</v>
          </cell>
          <cell r="F285" t="str">
            <v>Automóvil</v>
          </cell>
          <cell r="G285" t="str">
            <v>Chevrolet</v>
          </cell>
          <cell r="H285" t="str">
            <v>Chevy C2 C/AA 5 Puertas</v>
          </cell>
          <cell r="I285" t="str">
            <v>3G1SF61X56S119369</v>
          </cell>
          <cell r="J285" t="str">
            <v>6S119369</v>
          </cell>
          <cell r="K285" t="str">
            <v>Magna</v>
          </cell>
          <cell r="L285">
            <v>4</v>
          </cell>
          <cell r="M285">
            <v>46</v>
          </cell>
          <cell r="N285">
            <v>2006</v>
          </cell>
          <cell r="O285" t="str">
            <v>Cuernavaca</v>
          </cell>
          <cell r="P285" t="str">
            <v>Morelos</v>
          </cell>
          <cell r="Q285" t="str">
            <v>Centro</v>
          </cell>
          <cell r="R285" t="str">
            <v>Baja</v>
          </cell>
          <cell r="S285" t="str">
            <v>Devolución Valmex</v>
          </cell>
          <cell r="T285" t="str">
            <v>GNP</v>
          </cell>
          <cell r="U285" t="str">
            <v>Grupo Nacional Provincial, S.A.B.</v>
          </cell>
          <cell r="V285" t="str">
            <v>Asesor de Servicio</v>
          </cell>
          <cell r="W285" t="str">
            <v>-</v>
          </cell>
          <cell r="X285" t="str">
            <v>-</v>
          </cell>
          <cell r="Y285" t="str">
            <v>Asignado</v>
          </cell>
          <cell r="Z285" t="str">
            <v>-</v>
          </cell>
          <cell r="AA285" t="str">
            <v>-</v>
          </cell>
          <cell r="AB285" t="str">
            <v>-</v>
          </cell>
          <cell r="AC285" t="str">
            <v>-</v>
          </cell>
          <cell r="AD285" t="str">
            <v>-</v>
          </cell>
          <cell r="AE285" t="str">
            <v>-</v>
          </cell>
          <cell r="AF285" t="str">
            <v>-</v>
          </cell>
          <cell r="AG285" t="str">
            <v>-</v>
          </cell>
          <cell r="AH285" t="str">
            <v>-</v>
          </cell>
          <cell r="AI285" t="str">
            <v>C6705</v>
          </cell>
          <cell r="AJ285" t="str">
            <v>Ramirez Granados Arturo</v>
          </cell>
          <cell r="AK285" t="str">
            <v>-</v>
          </cell>
          <cell r="AL285" t="str">
            <v>-</v>
          </cell>
          <cell r="AM285" t="str">
            <v>-</v>
          </cell>
          <cell r="AN285">
            <v>0</v>
          </cell>
          <cell r="AO285" t="str">
            <v>-</v>
          </cell>
          <cell r="AQ285" t="str">
            <v>-</v>
          </cell>
          <cell r="AR285" t="str">
            <v>-</v>
          </cell>
          <cell r="AS285" t="str">
            <v>-</v>
          </cell>
          <cell r="AT285" t="str">
            <v>-</v>
          </cell>
          <cell r="AU285" t="str">
            <v>-</v>
          </cell>
          <cell r="AV285" t="str">
            <v>-</v>
          </cell>
          <cell r="AW285" t="str">
            <v>-</v>
          </cell>
          <cell r="AX285" t="str">
            <v>-</v>
          </cell>
          <cell r="AY285" t="str">
            <v>No</v>
          </cell>
          <cell r="AZ285" t="str">
            <v>-</v>
          </cell>
          <cell r="BA285" t="str">
            <v>-</v>
          </cell>
          <cell r="BB285" t="str">
            <v>-</v>
          </cell>
          <cell r="BC285" t="str">
            <v>-</v>
          </cell>
          <cell r="BD285" t="str">
            <v>-</v>
          </cell>
          <cell r="BE285" t="str">
            <v>-</v>
          </cell>
          <cell r="BF285" t="str">
            <v>-</v>
          </cell>
          <cell r="BG285" t="str">
            <v>-</v>
          </cell>
          <cell r="BH285" t="str">
            <v>-</v>
          </cell>
          <cell r="BI285" t="str">
            <v>-</v>
          </cell>
          <cell r="BJ285" t="str">
            <v>Arrendado</v>
          </cell>
          <cell r="BK285" t="str">
            <v>N/T</v>
          </cell>
          <cell r="BL285" t="str">
            <v>ANGAR AZCAPOTZALCO S.A. DE C.V.</v>
          </cell>
          <cell r="BO285">
            <v>80384.789999999994</v>
          </cell>
          <cell r="BP285" t="str">
            <v>-</v>
          </cell>
          <cell r="BQ285" t="str">
            <v>-</v>
          </cell>
          <cell r="BR285" t="str">
            <v>-</v>
          </cell>
          <cell r="BS285" t="str">
            <v>-</v>
          </cell>
          <cell r="BT285" t="str">
            <v>-</v>
          </cell>
          <cell r="BU285" t="str">
            <v>-</v>
          </cell>
          <cell r="BV285" t="str">
            <v>-</v>
          </cell>
          <cell r="BW285" t="str">
            <v>-</v>
          </cell>
          <cell r="BX285" t="str">
            <v>-</v>
          </cell>
          <cell r="BY285" t="str">
            <v>-</v>
          </cell>
          <cell r="BZ285" t="str">
            <v>-</v>
          </cell>
          <cell r="CA285" t="str">
            <v>-</v>
          </cell>
          <cell r="CB285" t="str">
            <v>-</v>
          </cell>
          <cell r="CC285" t="str">
            <v>Martes</v>
          </cell>
          <cell r="CD285" t="str">
            <v>787</v>
          </cell>
          <cell r="CE285" t="str">
            <v>7</v>
          </cell>
          <cell r="CF285" t="str">
            <v>Rosa</v>
          </cell>
          <cell r="CG285" t="str">
            <v>2o Sábado</v>
          </cell>
          <cell r="CH285" t="str">
            <v>Feb y Mzo</v>
          </cell>
          <cell r="CI285" t="str">
            <v>Ago y Sep</v>
          </cell>
          <cell r="CJ285" t="str">
            <v>-</v>
          </cell>
          <cell r="CK285">
            <v>92</v>
          </cell>
          <cell r="CL285" t="str">
            <v>101 - MAGNA</v>
          </cell>
          <cell r="CM285" t="str">
            <v>06072</v>
          </cell>
          <cell r="CP285" t="str">
            <v>-</v>
          </cell>
        </row>
        <row r="286">
          <cell r="A286" t="str">
            <v>06073</v>
          </cell>
          <cell r="B286" t="str">
            <v>260TZK</v>
          </cell>
          <cell r="C286" t="str">
            <v>Distrito Federal</v>
          </cell>
          <cell r="D286" t="str">
            <v>No aplica</v>
          </cell>
          <cell r="E286" t="str">
            <v>Chevy</v>
          </cell>
          <cell r="F286" t="str">
            <v>Automóvil</v>
          </cell>
          <cell r="G286" t="str">
            <v>Chevrolet</v>
          </cell>
          <cell r="H286" t="str">
            <v>Chevy C2 S/AA 5 Puertas</v>
          </cell>
          <cell r="I286" t="str">
            <v>3G1SF61X26S116784</v>
          </cell>
          <cell r="J286" t="str">
            <v>6S116784</v>
          </cell>
          <cell r="K286" t="str">
            <v>Magna</v>
          </cell>
          <cell r="L286">
            <v>4</v>
          </cell>
          <cell r="M286">
            <v>46</v>
          </cell>
          <cell r="N286">
            <v>2006</v>
          </cell>
          <cell r="O286" t="str">
            <v>Ciudad de México</v>
          </cell>
          <cell r="P286" t="str">
            <v>Ciudad de México</v>
          </cell>
          <cell r="Q286" t="str">
            <v>Zona Metropolitana</v>
          </cell>
          <cell r="R286" t="str">
            <v>Baja</v>
          </cell>
          <cell r="S286" t="str">
            <v>Devolución Valmex</v>
          </cell>
          <cell r="T286" t="str">
            <v>GNP</v>
          </cell>
          <cell r="U286" t="str">
            <v>Grupo Nacional Provincial, S.A.B.</v>
          </cell>
          <cell r="V286" t="str">
            <v>Asesor de Servicio</v>
          </cell>
          <cell r="W286" t="str">
            <v>334</v>
          </cell>
          <cell r="X286" t="str">
            <v>-</v>
          </cell>
          <cell r="Y286" t="str">
            <v>Asignado</v>
          </cell>
          <cell r="Z286" t="str">
            <v>N90797</v>
          </cell>
          <cell r="AA286" t="str">
            <v>-</v>
          </cell>
          <cell r="AB286" t="str">
            <v>-</v>
          </cell>
          <cell r="AC286" t="str">
            <v>-</v>
          </cell>
          <cell r="AD286" t="str">
            <v>-</v>
          </cell>
          <cell r="AE286" t="str">
            <v>-</v>
          </cell>
          <cell r="AF286" t="str">
            <v>-</v>
          </cell>
          <cell r="AG286" t="str">
            <v>-</v>
          </cell>
          <cell r="AH286" t="str">
            <v>-</v>
          </cell>
          <cell r="AI286" t="str">
            <v>C6705</v>
          </cell>
          <cell r="AJ286" t="str">
            <v>Ramirez Granados Arturo</v>
          </cell>
          <cell r="AK286" t="str">
            <v>-</v>
          </cell>
          <cell r="AL286" t="str">
            <v>-</v>
          </cell>
          <cell r="AM286" t="str">
            <v>-</v>
          </cell>
          <cell r="AN286">
            <v>0</v>
          </cell>
          <cell r="AO286" t="str">
            <v>-</v>
          </cell>
          <cell r="AQ286">
            <v>5535228383</v>
          </cell>
          <cell r="AR286" t="str">
            <v>-</v>
          </cell>
          <cell r="AS286" t="str">
            <v>-</v>
          </cell>
          <cell r="AT286" t="str">
            <v>-</v>
          </cell>
          <cell r="AU286" t="str">
            <v>-</v>
          </cell>
          <cell r="AV286" t="str">
            <v>-</v>
          </cell>
          <cell r="AW286" t="str">
            <v>-</v>
          </cell>
          <cell r="AX286" t="str">
            <v>-</v>
          </cell>
          <cell r="AY286" t="str">
            <v>No</v>
          </cell>
          <cell r="AZ286" t="str">
            <v>-</v>
          </cell>
          <cell r="BA286" t="str">
            <v>-</v>
          </cell>
          <cell r="BB286" t="str">
            <v>-</v>
          </cell>
          <cell r="BC286" t="str">
            <v>-</v>
          </cell>
          <cell r="BD286" t="str">
            <v>-</v>
          </cell>
          <cell r="BE286" t="str">
            <v>-</v>
          </cell>
          <cell r="BF286" t="str">
            <v>-</v>
          </cell>
          <cell r="BG286" t="str">
            <v>-</v>
          </cell>
          <cell r="BH286" t="str">
            <v>-</v>
          </cell>
          <cell r="BI286" t="str">
            <v>-</v>
          </cell>
          <cell r="BJ286" t="str">
            <v>Arrendado</v>
          </cell>
          <cell r="BK286" t="str">
            <v>N/T</v>
          </cell>
          <cell r="BL286" t="str">
            <v>ANGAR AZCAPOTZALCO S.A. DE C.V.</v>
          </cell>
          <cell r="BO286">
            <v>80384.789999999994</v>
          </cell>
          <cell r="BP286" t="str">
            <v>-</v>
          </cell>
          <cell r="BQ286" t="str">
            <v>-</v>
          </cell>
          <cell r="BR286" t="str">
            <v>-</v>
          </cell>
          <cell r="BS286" t="str">
            <v>-</v>
          </cell>
          <cell r="BT286" t="str">
            <v>-</v>
          </cell>
          <cell r="BU286" t="str">
            <v>-</v>
          </cell>
          <cell r="BV286" t="str">
            <v>-</v>
          </cell>
          <cell r="BW286" t="str">
            <v>-</v>
          </cell>
          <cell r="BX286" t="str">
            <v>-</v>
          </cell>
          <cell r="BY286" t="str">
            <v>-</v>
          </cell>
          <cell r="BZ286" t="str">
            <v>-</v>
          </cell>
          <cell r="CA286" t="str">
            <v>-</v>
          </cell>
          <cell r="CB286" t="str">
            <v>-</v>
          </cell>
          <cell r="CC286" t="str">
            <v>Viernes</v>
          </cell>
          <cell r="CD286" t="str">
            <v>260</v>
          </cell>
          <cell r="CE286" t="str">
            <v>0</v>
          </cell>
          <cell r="CF286" t="str">
            <v>Azul</v>
          </cell>
          <cell r="CG286" t="str">
            <v>5o Sábado</v>
          </cell>
          <cell r="CH286" t="str">
            <v>May y Jun</v>
          </cell>
          <cell r="CI286" t="str">
            <v>Nov y Dic</v>
          </cell>
          <cell r="CJ286" t="str">
            <v>-</v>
          </cell>
          <cell r="CK286">
            <v>92</v>
          </cell>
          <cell r="CL286" t="str">
            <v>101 - MAGNA</v>
          </cell>
          <cell r="CM286" t="str">
            <v>06073</v>
          </cell>
          <cell r="CP286" t="str">
            <v>-</v>
          </cell>
        </row>
        <row r="287">
          <cell r="A287" t="str">
            <v>06074</v>
          </cell>
          <cell r="B287" t="str">
            <v>547UDF</v>
          </cell>
          <cell r="C287" t="str">
            <v>Distrito Federal</v>
          </cell>
          <cell r="D287" t="str">
            <v>No aplica</v>
          </cell>
          <cell r="E287" t="str">
            <v>Chevy</v>
          </cell>
          <cell r="F287" t="str">
            <v>Automóvil</v>
          </cell>
          <cell r="G287" t="str">
            <v>Chevrolet</v>
          </cell>
          <cell r="H287" t="str">
            <v>Chevy C2 C/AA 5 Puertas</v>
          </cell>
          <cell r="I287" t="str">
            <v>3G1SF61X66S120000</v>
          </cell>
          <cell r="J287" t="str">
            <v>6S120000</v>
          </cell>
          <cell r="K287" t="str">
            <v>Magna</v>
          </cell>
          <cell r="L287">
            <v>4</v>
          </cell>
          <cell r="M287">
            <v>46</v>
          </cell>
          <cell r="N287">
            <v>2006</v>
          </cell>
          <cell r="O287" t="str">
            <v>Villahermosa</v>
          </cell>
          <cell r="P287" t="str">
            <v>Tabasco</v>
          </cell>
          <cell r="Q287" t="str">
            <v>Sureste</v>
          </cell>
          <cell r="R287" t="str">
            <v>Baja</v>
          </cell>
          <cell r="S287" t="str">
            <v>Venta a empleado</v>
          </cell>
          <cell r="T287" t="str">
            <v>GNP</v>
          </cell>
          <cell r="U287" t="str">
            <v>Grupo Nacional Provincial, S.A.B.</v>
          </cell>
          <cell r="V287" t="str">
            <v>Asesor de Servicio</v>
          </cell>
          <cell r="W287" t="str">
            <v>-</v>
          </cell>
          <cell r="X287" t="str">
            <v>-</v>
          </cell>
          <cell r="Y287" t="str">
            <v>Asignado</v>
          </cell>
          <cell r="Z287" t="str">
            <v>-</v>
          </cell>
          <cell r="AA287" t="str">
            <v>-</v>
          </cell>
          <cell r="AB287" t="str">
            <v>-</v>
          </cell>
          <cell r="AC287" t="str">
            <v>-</v>
          </cell>
          <cell r="AD287" t="str">
            <v>-</v>
          </cell>
          <cell r="AE287" t="str">
            <v>-</v>
          </cell>
          <cell r="AF287" t="str">
            <v>-</v>
          </cell>
          <cell r="AG287" t="str">
            <v>-</v>
          </cell>
          <cell r="AH287" t="str">
            <v>-</v>
          </cell>
          <cell r="AI287" t="str">
            <v>C6705</v>
          </cell>
          <cell r="AJ287" t="str">
            <v>Ramirez Granados Arturo</v>
          </cell>
          <cell r="AK287" t="str">
            <v>-</v>
          </cell>
          <cell r="AL287" t="str">
            <v>-</v>
          </cell>
          <cell r="AM287" t="str">
            <v>-</v>
          </cell>
          <cell r="AN287">
            <v>0</v>
          </cell>
          <cell r="AO287" t="str">
            <v>-</v>
          </cell>
          <cell r="AQ287" t="str">
            <v>-</v>
          </cell>
          <cell r="AR287" t="str">
            <v>-</v>
          </cell>
          <cell r="AS287" t="str">
            <v>-</v>
          </cell>
          <cell r="AT287" t="str">
            <v>-</v>
          </cell>
          <cell r="AU287" t="str">
            <v>-</v>
          </cell>
          <cell r="AV287" t="str">
            <v>-</v>
          </cell>
          <cell r="AW287" t="str">
            <v>-</v>
          </cell>
          <cell r="AX287" t="str">
            <v>-</v>
          </cell>
          <cell r="AY287" t="str">
            <v>No</v>
          </cell>
          <cell r="AZ287" t="str">
            <v>-</v>
          </cell>
          <cell r="BA287" t="str">
            <v>-</v>
          </cell>
          <cell r="BB287" t="str">
            <v>-</v>
          </cell>
          <cell r="BC287" t="str">
            <v>-</v>
          </cell>
          <cell r="BD287" t="str">
            <v>-</v>
          </cell>
          <cell r="BE287" t="str">
            <v>-</v>
          </cell>
          <cell r="BF287" t="str">
            <v>-</v>
          </cell>
          <cell r="BG287" t="str">
            <v>-</v>
          </cell>
          <cell r="BH287" t="str">
            <v>-</v>
          </cell>
          <cell r="BI287" t="str">
            <v>-</v>
          </cell>
          <cell r="BJ287" t="str">
            <v>Arrendado</v>
          </cell>
          <cell r="BK287">
            <v>3119</v>
          </cell>
          <cell r="BL287" t="str">
            <v>ANGAR AZCAPOTZALCO S.A. DE C.V.</v>
          </cell>
          <cell r="BO287">
            <v>80384.789999999994</v>
          </cell>
          <cell r="BP287" t="str">
            <v>-</v>
          </cell>
          <cell r="BQ287" t="str">
            <v>-</v>
          </cell>
          <cell r="BR287" t="str">
            <v>-</v>
          </cell>
          <cell r="BS287" t="str">
            <v>-</v>
          </cell>
          <cell r="BT287" t="str">
            <v>-</v>
          </cell>
          <cell r="BU287" t="str">
            <v>-</v>
          </cell>
          <cell r="BV287" t="str">
            <v>-</v>
          </cell>
          <cell r="BW287" t="str">
            <v>-</v>
          </cell>
          <cell r="BX287" t="str">
            <v>-</v>
          </cell>
          <cell r="BY287" t="str">
            <v>-</v>
          </cell>
          <cell r="BZ287" t="str">
            <v>-</v>
          </cell>
          <cell r="CA287" t="str">
            <v>-</v>
          </cell>
          <cell r="CB287" t="str">
            <v>-</v>
          </cell>
          <cell r="CC287" t="str">
            <v>Martes</v>
          </cell>
          <cell r="CD287" t="str">
            <v>547</v>
          </cell>
          <cell r="CE287" t="str">
            <v>7</v>
          </cell>
          <cell r="CF287" t="str">
            <v>Rosa</v>
          </cell>
          <cell r="CG287" t="str">
            <v>2o Sábado</v>
          </cell>
          <cell r="CH287" t="str">
            <v>Feb y Mzo</v>
          </cell>
          <cell r="CI287" t="str">
            <v>Ago y Sep</v>
          </cell>
          <cell r="CJ287" t="str">
            <v>-</v>
          </cell>
          <cell r="CK287">
            <v>92</v>
          </cell>
          <cell r="CL287" t="str">
            <v>101 - MAGNA</v>
          </cell>
          <cell r="CM287" t="str">
            <v>06074</v>
          </cell>
          <cell r="CP287" t="str">
            <v>-</v>
          </cell>
        </row>
        <row r="288">
          <cell r="A288" t="str">
            <v>06078</v>
          </cell>
          <cell r="B288" t="str">
            <v>973UDE</v>
          </cell>
          <cell r="C288" t="str">
            <v>Distrito Federal</v>
          </cell>
          <cell r="D288" t="str">
            <v>No aplica</v>
          </cell>
          <cell r="E288" t="str">
            <v>Chevy</v>
          </cell>
          <cell r="F288" t="str">
            <v>Automóvil</v>
          </cell>
          <cell r="G288" t="str">
            <v>Chevrolet</v>
          </cell>
          <cell r="H288" t="str">
            <v>Chevy C2 C/AA 5 Puertas</v>
          </cell>
          <cell r="I288" t="str">
            <v>3G1SF61X06S133177</v>
          </cell>
          <cell r="J288" t="str">
            <v>6S133177</v>
          </cell>
          <cell r="K288" t="str">
            <v>Magna</v>
          </cell>
          <cell r="L288">
            <v>4</v>
          </cell>
          <cell r="M288">
            <v>46</v>
          </cell>
          <cell r="N288">
            <v>2006</v>
          </cell>
          <cell r="O288" t="str">
            <v>Villahermosa</v>
          </cell>
          <cell r="P288" t="str">
            <v>Tabasco</v>
          </cell>
          <cell r="Q288" t="str">
            <v>Sureste</v>
          </cell>
          <cell r="R288" t="str">
            <v>Baja</v>
          </cell>
          <cell r="S288" t="str">
            <v>Devolución Valmex</v>
          </cell>
          <cell r="T288" t="str">
            <v>GNP</v>
          </cell>
          <cell r="U288" t="str">
            <v>Grupo Nacional Provincial, S.A.B.</v>
          </cell>
          <cell r="V288" t="str">
            <v>Asesor de Servicio</v>
          </cell>
          <cell r="W288" t="str">
            <v>-</v>
          </cell>
          <cell r="X288" t="str">
            <v>-</v>
          </cell>
          <cell r="Y288" t="str">
            <v>Asignado</v>
          </cell>
          <cell r="Z288" t="str">
            <v>-</v>
          </cell>
          <cell r="AA288" t="str">
            <v>-</v>
          </cell>
          <cell r="AB288" t="str">
            <v>-</v>
          </cell>
          <cell r="AC288" t="str">
            <v>-</v>
          </cell>
          <cell r="AD288" t="str">
            <v>-</v>
          </cell>
          <cell r="AE288" t="str">
            <v>-</v>
          </cell>
          <cell r="AF288" t="str">
            <v>-</v>
          </cell>
          <cell r="AG288" t="str">
            <v>-</v>
          </cell>
          <cell r="AH288" t="str">
            <v>-</v>
          </cell>
          <cell r="AI288" t="str">
            <v>C6705</v>
          </cell>
          <cell r="AJ288" t="str">
            <v>Ramirez Granados Arturo</v>
          </cell>
          <cell r="AK288" t="str">
            <v>-</v>
          </cell>
          <cell r="AL288" t="str">
            <v>-</v>
          </cell>
          <cell r="AM288" t="str">
            <v>-</v>
          </cell>
          <cell r="AN288">
            <v>0</v>
          </cell>
          <cell r="AO288" t="str">
            <v>-</v>
          </cell>
          <cell r="AQ288" t="str">
            <v>-</v>
          </cell>
          <cell r="AR288" t="str">
            <v>-</v>
          </cell>
          <cell r="AS288" t="str">
            <v>-</v>
          </cell>
          <cell r="AT288" t="str">
            <v>-</v>
          </cell>
          <cell r="AU288" t="str">
            <v>-</v>
          </cell>
          <cell r="AV288" t="str">
            <v>-</v>
          </cell>
          <cell r="AW288" t="str">
            <v>-</v>
          </cell>
          <cell r="AX288" t="str">
            <v>-</v>
          </cell>
          <cell r="AY288" t="str">
            <v>No</v>
          </cell>
          <cell r="AZ288" t="str">
            <v>-</v>
          </cell>
          <cell r="BA288" t="str">
            <v>-</v>
          </cell>
          <cell r="BB288" t="str">
            <v>-</v>
          </cell>
          <cell r="BC288" t="str">
            <v>-</v>
          </cell>
          <cell r="BD288" t="str">
            <v>-</v>
          </cell>
          <cell r="BE288" t="str">
            <v>-</v>
          </cell>
          <cell r="BF288" t="str">
            <v>-</v>
          </cell>
          <cell r="BG288" t="str">
            <v>-</v>
          </cell>
          <cell r="BH288" t="str">
            <v>-</v>
          </cell>
          <cell r="BI288" t="str">
            <v>-</v>
          </cell>
          <cell r="BJ288" t="str">
            <v>Arrendado</v>
          </cell>
          <cell r="BK288">
            <v>3126</v>
          </cell>
          <cell r="BL288" t="str">
            <v>ANGAR AZCAPOTZALCO S.A. DE C.V.</v>
          </cell>
          <cell r="BO288">
            <v>80384.789999999994</v>
          </cell>
          <cell r="BP288" t="str">
            <v>-</v>
          </cell>
          <cell r="BQ288" t="str">
            <v>-</v>
          </cell>
          <cell r="BR288" t="str">
            <v>-</v>
          </cell>
          <cell r="BS288" t="str">
            <v>-</v>
          </cell>
          <cell r="BT288" t="str">
            <v>-</v>
          </cell>
          <cell r="BU288" t="str">
            <v>-</v>
          </cell>
          <cell r="BV288" t="str">
            <v>-</v>
          </cell>
          <cell r="BW288" t="str">
            <v>-</v>
          </cell>
          <cell r="BX288" t="str">
            <v>-</v>
          </cell>
          <cell r="BY288" t="str">
            <v>-</v>
          </cell>
          <cell r="BZ288" t="str">
            <v>-</v>
          </cell>
          <cell r="CA288" t="str">
            <v>-</v>
          </cell>
          <cell r="CB288" t="str">
            <v>-</v>
          </cell>
          <cell r="CC288" t="str">
            <v>Miércoles</v>
          </cell>
          <cell r="CD288" t="str">
            <v>973</v>
          </cell>
          <cell r="CE288" t="str">
            <v>3</v>
          </cell>
          <cell r="CF288" t="str">
            <v>Rojo</v>
          </cell>
          <cell r="CG288" t="str">
            <v>3er Sábado</v>
          </cell>
          <cell r="CH288" t="str">
            <v>Mzo y Abr</v>
          </cell>
          <cell r="CI288" t="str">
            <v>Sep y Oct</v>
          </cell>
          <cell r="CJ288" t="str">
            <v>-</v>
          </cell>
          <cell r="CK288">
            <v>92</v>
          </cell>
          <cell r="CL288" t="str">
            <v>101 - MAGNA</v>
          </cell>
          <cell r="CM288" t="str">
            <v>06078</v>
          </cell>
          <cell r="CP288" t="str">
            <v>-</v>
          </cell>
        </row>
        <row r="289">
          <cell r="A289" t="str">
            <v>06079</v>
          </cell>
          <cell r="B289" t="str">
            <v>129UDF</v>
          </cell>
          <cell r="C289" t="str">
            <v>Distrito Federal</v>
          </cell>
          <cell r="D289" t="str">
            <v>No aplica</v>
          </cell>
          <cell r="E289" t="str">
            <v>Chevy</v>
          </cell>
          <cell r="F289" t="str">
            <v>Automóvil</v>
          </cell>
          <cell r="G289" t="str">
            <v>Chevrolet</v>
          </cell>
          <cell r="H289" t="str">
            <v>Chevy C2 C/AA 5 Puertas</v>
          </cell>
          <cell r="I289" t="str">
            <v>3G1SF61X76S115369</v>
          </cell>
          <cell r="J289" t="str">
            <v>6S115369</v>
          </cell>
          <cell r="K289" t="str">
            <v>Magna</v>
          </cell>
          <cell r="L289">
            <v>4</v>
          </cell>
          <cell r="M289">
            <v>46</v>
          </cell>
          <cell r="N289">
            <v>2006</v>
          </cell>
          <cell r="O289" t="str">
            <v>Villahermosa</v>
          </cell>
          <cell r="P289" t="str">
            <v>Tabasco</v>
          </cell>
          <cell r="Q289" t="str">
            <v>Sureste</v>
          </cell>
          <cell r="R289" t="str">
            <v>Baja</v>
          </cell>
          <cell r="S289" t="str">
            <v>Devolución Valmex</v>
          </cell>
          <cell r="T289" t="str">
            <v>GNP</v>
          </cell>
          <cell r="U289" t="str">
            <v>Grupo Nacional Provincial, S.A.B.</v>
          </cell>
          <cell r="V289" t="str">
            <v>Asesor de Servicio</v>
          </cell>
          <cell r="W289" t="str">
            <v>-</v>
          </cell>
          <cell r="X289" t="str">
            <v>-</v>
          </cell>
          <cell r="Y289" t="str">
            <v>Asignado</v>
          </cell>
          <cell r="Z289" t="str">
            <v>-</v>
          </cell>
          <cell r="AA289" t="str">
            <v>-</v>
          </cell>
          <cell r="AB289" t="str">
            <v>-</v>
          </cell>
          <cell r="AC289" t="str">
            <v>-</v>
          </cell>
          <cell r="AD289" t="str">
            <v>-</v>
          </cell>
          <cell r="AE289" t="str">
            <v>-</v>
          </cell>
          <cell r="AF289" t="str">
            <v>-</v>
          </cell>
          <cell r="AG289" t="str">
            <v>-</v>
          </cell>
          <cell r="AH289" t="str">
            <v>-</v>
          </cell>
          <cell r="AI289" t="str">
            <v>C6705</v>
          </cell>
          <cell r="AJ289" t="str">
            <v>Ramirez Granados Arturo</v>
          </cell>
          <cell r="AK289" t="str">
            <v>-</v>
          </cell>
          <cell r="AL289" t="str">
            <v>-</v>
          </cell>
          <cell r="AM289" t="str">
            <v>-</v>
          </cell>
          <cell r="AN289">
            <v>0</v>
          </cell>
          <cell r="AO289" t="str">
            <v>-</v>
          </cell>
          <cell r="AQ289" t="str">
            <v>-</v>
          </cell>
          <cell r="AR289" t="str">
            <v>-</v>
          </cell>
          <cell r="AS289" t="str">
            <v>-</v>
          </cell>
          <cell r="AT289" t="str">
            <v>-</v>
          </cell>
          <cell r="AU289" t="str">
            <v>-</v>
          </cell>
          <cell r="AV289" t="str">
            <v>-</v>
          </cell>
          <cell r="AW289" t="str">
            <v>-</v>
          </cell>
          <cell r="AX289" t="str">
            <v>-</v>
          </cell>
          <cell r="AY289" t="str">
            <v>No</v>
          </cell>
          <cell r="AZ289" t="str">
            <v>-</v>
          </cell>
          <cell r="BA289" t="str">
            <v>-</v>
          </cell>
          <cell r="BB289" t="str">
            <v>-</v>
          </cell>
          <cell r="BC289" t="str">
            <v>-</v>
          </cell>
          <cell r="BD289" t="str">
            <v>-</v>
          </cell>
          <cell r="BE289" t="str">
            <v>-</v>
          </cell>
          <cell r="BF289" t="str">
            <v>-</v>
          </cell>
          <cell r="BG289" t="str">
            <v>-</v>
          </cell>
          <cell r="BH289" t="str">
            <v>-</v>
          </cell>
          <cell r="BI289" t="str">
            <v>-</v>
          </cell>
          <cell r="BJ289" t="str">
            <v>Arrendado</v>
          </cell>
          <cell r="BK289">
            <v>3128</v>
          </cell>
          <cell r="BL289" t="str">
            <v>ANGAR AZCAPOTZALCO S.A. DE C.V.</v>
          </cell>
          <cell r="BO289">
            <v>80384.789999999994</v>
          </cell>
          <cell r="BP289" t="str">
            <v>-</v>
          </cell>
          <cell r="BQ289" t="str">
            <v>-</v>
          </cell>
          <cell r="BR289" t="str">
            <v>-</v>
          </cell>
          <cell r="BS289" t="str">
            <v>-</v>
          </cell>
          <cell r="BT289" t="str">
            <v>-</v>
          </cell>
          <cell r="BU289" t="str">
            <v>-</v>
          </cell>
          <cell r="BV289" t="str">
            <v>-</v>
          </cell>
          <cell r="BW289" t="str">
            <v>-</v>
          </cell>
          <cell r="BX289" t="str">
            <v>-</v>
          </cell>
          <cell r="BY289" t="str">
            <v>-</v>
          </cell>
          <cell r="BZ289" t="str">
            <v>-</v>
          </cell>
          <cell r="CA289" t="str">
            <v>-</v>
          </cell>
          <cell r="CB289" t="str">
            <v>-</v>
          </cell>
          <cell r="CC289" t="str">
            <v>Viernes</v>
          </cell>
          <cell r="CD289" t="str">
            <v>129</v>
          </cell>
          <cell r="CE289" t="str">
            <v>9</v>
          </cell>
          <cell r="CF289" t="str">
            <v>Azul</v>
          </cell>
          <cell r="CG289" t="str">
            <v>5o Sábado</v>
          </cell>
          <cell r="CH289" t="str">
            <v>May y Jun</v>
          </cell>
          <cell r="CI289" t="str">
            <v>Nov y Dic</v>
          </cell>
          <cell r="CJ289" t="str">
            <v>-</v>
          </cell>
          <cell r="CK289">
            <v>92</v>
          </cell>
          <cell r="CL289" t="str">
            <v>101 - MAGNA</v>
          </cell>
          <cell r="CM289" t="str">
            <v>06079</v>
          </cell>
          <cell r="CP289" t="str">
            <v>-</v>
          </cell>
        </row>
        <row r="290">
          <cell r="A290" t="str">
            <v>06080</v>
          </cell>
          <cell r="B290" t="str">
            <v>YZF6804</v>
          </cell>
          <cell r="C290" t="str">
            <v>Mérida</v>
          </cell>
          <cell r="D290" t="str">
            <v>YXL9989</v>
          </cell>
          <cell r="E290" t="str">
            <v>Chevy</v>
          </cell>
          <cell r="F290" t="str">
            <v>Automóvil</v>
          </cell>
          <cell r="G290" t="str">
            <v>Chevrolet</v>
          </cell>
          <cell r="H290" t="str">
            <v>Chevy C2 C/AA 5 Puertas</v>
          </cell>
          <cell r="I290" t="str">
            <v>3G1SF61X66S116786</v>
          </cell>
          <cell r="J290" t="str">
            <v>6S116786</v>
          </cell>
          <cell r="K290" t="str">
            <v>Magna</v>
          </cell>
          <cell r="L290">
            <v>4</v>
          </cell>
          <cell r="M290">
            <v>46</v>
          </cell>
          <cell r="N290">
            <v>2006</v>
          </cell>
          <cell r="O290" t="str">
            <v>Mérida</v>
          </cell>
          <cell r="P290" t="str">
            <v>Yucatán</v>
          </cell>
          <cell r="Q290" t="str">
            <v>Sureste</v>
          </cell>
          <cell r="R290" t="str">
            <v>Baja</v>
          </cell>
          <cell r="S290" t="str">
            <v>Venta a empleado</v>
          </cell>
          <cell r="T290" t="str">
            <v>GNP</v>
          </cell>
          <cell r="U290" t="str">
            <v>Grupo Nacional Provincial, S.A.B.</v>
          </cell>
          <cell r="V290" t="str">
            <v>Asesor de Servicio</v>
          </cell>
          <cell r="W290" t="str">
            <v>-</v>
          </cell>
          <cell r="X290" t="str">
            <v>-</v>
          </cell>
          <cell r="Y290" t="str">
            <v>Asignado</v>
          </cell>
          <cell r="Z290" t="str">
            <v>-</v>
          </cell>
          <cell r="AA290" t="str">
            <v>-</v>
          </cell>
          <cell r="AB290" t="str">
            <v>-</v>
          </cell>
          <cell r="AC290" t="str">
            <v>-</v>
          </cell>
          <cell r="AD290" t="str">
            <v>-</v>
          </cell>
          <cell r="AE290" t="str">
            <v>-</v>
          </cell>
          <cell r="AF290" t="str">
            <v>-</v>
          </cell>
          <cell r="AG290" t="str">
            <v>-</v>
          </cell>
          <cell r="AH290" t="str">
            <v>-</v>
          </cell>
          <cell r="AI290" t="str">
            <v>C6705</v>
          </cell>
          <cell r="AJ290" t="str">
            <v>Ramirez Granados Arturo</v>
          </cell>
          <cell r="AK290" t="str">
            <v>-</v>
          </cell>
          <cell r="AL290" t="str">
            <v>-</v>
          </cell>
          <cell r="AM290" t="str">
            <v>-</v>
          </cell>
          <cell r="AN290">
            <v>0</v>
          </cell>
          <cell r="AO290" t="str">
            <v>-</v>
          </cell>
          <cell r="AQ290" t="str">
            <v>-</v>
          </cell>
          <cell r="AR290" t="str">
            <v>-</v>
          </cell>
          <cell r="AS290" t="str">
            <v>-</v>
          </cell>
          <cell r="AT290" t="str">
            <v>-</v>
          </cell>
          <cell r="AU290" t="str">
            <v>-</v>
          </cell>
          <cell r="AV290" t="str">
            <v>-</v>
          </cell>
          <cell r="AW290" t="str">
            <v>-</v>
          </cell>
          <cell r="AX290" t="str">
            <v>-</v>
          </cell>
          <cell r="AY290" t="str">
            <v>No</v>
          </cell>
          <cell r="AZ290" t="str">
            <v>-</v>
          </cell>
          <cell r="BA290" t="str">
            <v>-</v>
          </cell>
          <cell r="BB290" t="str">
            <v>-</v>
          </cell>
          <cell r="BC290" t="str">
            <v>-</v>
          </cell>
          <cell r="BD290" t="str">
            <v>-</v>
          </cell>
          <cell r="BE290" t="str">
            <v>-</v>
          </cell>
          <cell r="BF290" t="str">
            <v>-</v>
          </cell>
          <cell r="BG290" t="str">
            <v>-</v>
          </cell>
          <cell r="BH290" t="str">
            <v>-</v>
          </cell>
          <cell r="BI290" t="str">
            <v>-</v>
          </cell>
          <cell r="BJ290" t="str">
            <v>Arrendado</v>
          </cell>
          <cell r="BK290">
            <v>3120</v>
          </cell>
          <cell r="BL290" t="str">
            <v>ANGAR AZCAPOTZALCO S.A. DE C.V.</v>
          </cell>
          <cell r="BO290">
            <v>80384.789999999994</v>
          </cell>
          <cell r="BP290" t="str">
            <v>-</v>
          </cell>
          <cell r="BQ290" t="str">
            <v>-</v>
          </cell>
          <cell r="BR290" t="str">
            <v>-</v>
          </cell>
          <cell r="BS290" t="str">
            <v>-</v>
          </cell>
          <cell r="BT290" t="str">
            <v>-</v>
          </cell>
          <cell r="BU290" t="str">
            <v>-</v>
          </cell>
          <cell r="BV290" t="str">
            <v>-</v>
          </cell>
          <cell r="BW290" t="str">
            <v>-</v>
          </cell>
          <cell r="BX290" t="str">
            <v>-</v>
          </cell>
          <cell r="BY290" t="str">
            <v>-</v>
          </cell>
          <cell r="BZ290" t="str">
            <v>-</v>
          </cell>
          <cell r="CA290" t="str">
            <v>-</v>
          </cell>
          <cell r="CB290" t="str">
            <v>-</v>
          </cell>
          <cell r="CC290" t="str">
            <v>Miércoles</v>
          </cell>
          <cell r="CD290" t="str">
            <v>6804</v>
          </cell>
          <cell r="CE290" t="str">
            <v>4</v>
          </cell>
          <cell r="CF290" t="str">
            <v>Rojo</v>
          </cell>
          <cell r="CG290" t="str">
            <v>3er Sábado</v>
          </cell>
          <cell r="CH290" t="str">
            <v>Mzo y Abr</v>
          </cell>
          <cell r="CI290" t="str">
            <v>Sep y Oct</v>
          </cell>
          <cell r="CJ290" t="str">
            <v>-</v>
          </cell>
          <cell r="CK290">
            <v>92</v>
          </cell>
          <cell r="CL290" t="str">
            <v>101 - MAGNA</v>
          </cell>
          <cell r="CM290" t="str">
            <v>06080</v>
          </cell>
          <cell r="CP290" t="str">
            <v>-</v>
          </cell>
        </row>
        <row r="291">
          <cell r="A291" t="str">
            <v>06081</v>
          </cell>
          <cell r="B291" t="str">
            <v>YZF6800</v>
          </cell>
          <cell r="C291" t="str">
            <v>Mérida</v>
          </cell>
          <cell r="D291" t="str">
            <v>No aplica</v>
          </cell>
          <cell r="E291" t="str">
            <v>Chevy</v>
          </cell>
          <cell r="F291" t="str">
            <v>Automóvil</v>
          </cell>
          <cell r="G291" t="str">
            <v>Chevrolet</v>
          </cell>
          <cell r="H291" t="str">
            <v>Chevy C2 C/AA 5 Puertas</v>
          </cell>
          <cell r="I291" t="str">
            <v>3G1SF61X46S116804</v>
          </cell>
          <cell r="J291" t="str">
            <v>6S116804</v>
          </cell>
          <cell r="K291" t="str">
            <v>Magna</v>
          </cell>
          <cell r="L291">
            <v>4</v>
          </cell>
          <cell r="M291">
            <v>46</v>
          </cell>
          <cell r="N291">
            <v>2006</v>
          </cell>
          <cell r="O291" t="str">
            <v>Mérida</v>
          </cell>
          <cell r="P291" t="str">
            <v>Yucatán</v>
          </cell>
          <cell r="Q291" t="str">
            <v>Sureste</v>
          </cell>
          <cell r="R291" t="str">
            <v>Baja</v>
          </cell>
          <cell r="S291" t="str">
            <v>Devolución Valmex</v>
          </cell>
          <cell r="T291" t="str">
            <v>GNP</v>
          </cell>
          <cell r="U291" t="str">
            <v>Grupo Nacional Provincial, S.A.B.</v>
          </cell>
          <cell r="V291" t="str">
            <v>Asesor de Servicio</v>
          </cell>
          <cell r="W291" t="str">
            <v>-</v>
          </cell>
          <cell r="X291" t="str">
            <v>-</v>
          </cell>
          <cell r="Y291" t="str">
            <v>Asignado</v>
          </cell>
          <cell r="Z291" t="str">
            <v>-</v>
          </cell>
          <cell r="AA291" t="str">
            <v>-</v>
          </cell>
          <cell r="AB291" t="str">
            <v>-</v>
          </cell>
          <cell r="AC291" t="str">
            <v>-</v>
          </cell>
          <cell r="AD291" t="str">
            <v>-</v>
          </cell>
          <cell r="AE291" t="str">
            <v>-</v>
          </cell>
          <cell r="AF291" t="str">
            <v>-</v>
          </cell>
          <cell r="AG291" t="str">
            <v>-</v>
          </cell>
          <cell r="AH291" t="str">
            <v>-</v>
          </cell>
          <cell r="AI291" t="str">
            <v>C6705</v>
          </cell>
          <cell r="AJ291" t="str">
            <v>Ramirez Granados Arturo</v>
          </cell>
          <cell r="AK291" t="str">
            <v>-</v>
          </cell>
          <cell r="AL291" t="str">
            <v>-</v>
          </cell>
          <cell r="AM291" t="str">
            <v>-</v>
          </cell>
          <cell r="AN291">
            <v>0</v>
          </cell>
          <cell r="AO291" t="str">
            <v>-</v>
          </cell>
          <cell r="AQ291" t="str">
            <v>-</v>
          </cell>
          <cell r="AR291" t="str">
            <v>-</v>
          </cell>
          <cell r="AS291" t="str">
            <v>-</v>
          </cell>
          <cell r="AT291" t="str">
            <v>-</v>
          </cell>
          <cell r="AU291" t="str">
            <v>-</v>
          </cell>
          <cell r="AV291" t="str">
            <v>-</v>
          </cell>
          <cell r="AW291" t="str">
            <v>-</v>
          </cell>
          <cell r="AX291" t="str">
            <v>-</v>
          </cell>
          <cell r="AY291" t="str">
            <v>No</v>
          </cell>
          <cell r="AZ291" t="str">
            <v>-</v>
          </cell>
          <cell r="BA291" t="str">
            <v>-</v>
          </cell>
          <cell r="BB291" t="str">
            <v>-</v>
          </cell>
          <cell r="BC291" t="str">
            <v>-</v>
          </cell>
          <cell r="BD291" t="str">
            <v>-</v>
          </cell>
          <cell r="BE291" t="str">
            <v>-</v>
          </cell>
          <cell r="BF291" t="str">
            <v>-</v>
          </cell>
          <cell r="BG291" t="str">
            <v>-</v>
          </cell>
          <cell r="BH291" t="str">
            <v>-</v>
          </cell>
          <cell r="BI291" t="str">
            <v>-</v>
          </cell>
          <cell r="BJ291" t="str">
            <v>Arrendado</v>
          </cell>
          <cell r="BK291">
            <v>3122</v>
          </cell>
          <cell r="BL291" t="str">
            <v>ANGAR AZCAPOTZALCO S.A. DE C.V.</v>
          </cell>
          <cell r="BO291">
            <v>80384.789999999994</v>
          </cell>
          <cell r="BP291" t="str">
            <v>-</v>
          </cell>
          <cell r="BQ291" t="str">
            <v>-</v>
          </cell>
          <cell r="BR291" t="str">
            <v>-</v>
          </cell>
          <cell r="BS291" t="str">
            <v>-</v>
          </cell>
          <cell r="BT291" t="str">
            <v>-</v>
          </cell>
          <cell r="BU291" t="str">
            <v>-</v>
          </cell>
          <cell r="BV291" t="str">
            <v>-</v>
          </cell>
          <cell r="BW291" t="str">
            <v>-</v>
          </cell>
          <cell r="BX291" t="str">
            <v>-</v>
          </cell>
          <cell r="BY291" t="str">
            <v>-</v>
          </cell>
          <cell r="BZ291" t="str">
            <v>-</v>
          </cell>
          <cell r="CA291" t="str">
            <v>-</v>
          </cell>
          <cell r="CB291" t="str">
            <v>-</v>
          </cell>
          <cell r="CC291" t="str">
            <v>Viernes</v>
          </cell>
          <cell r="CD291" t="str">
            <v>6800</v>
          </cell>
          <cell r="CE291" t="str">
            <v>0</v>
          </cell>
          <cell r="CF291" t="str">
            <v>Azul</v>
          </cell>
          <cell r="CG291" t="str">
            <v>5o Sábado</v>
          </cell>
          <cell r="CH291" t="str">
            <v>May y Jun</v>
          </cell>
          <cell r="CI291" t="str">
            <v>Nov y Dic</v>
          </cell>
          <cell r="CJ291" t="str">
            <v>-</v>
          </cell>
          <cell r="CK291">
            <v>92</v>
          </cell>
          <cell r="CL291" t="str">
            <v>101 - MAGNA</v>
          </cell>
          <cell r="CM291" t="str">
            <v>06081</v>
          </cell>
          <cell r="CP291" t="str">
            <v>-</v>
          </cell>
        </row>
        <row r="292">
          <cell r="A292" t="str">
            <v>06082</v>
          </cell>
          <cell r="B292" t="str">
            <v>YZF6803</v>
          </cell>
          <cell r="C292" t="str">
            <v>Mérida</v>
          </cell>
          <cell r="D292" t="str">
            <v>No aplica</v>
          </cell>
          <cell r="E292" t="str">
            <v>Chevy</v>
          </cell>
          <cell r="F292" t="str">
            <v>Automóvil</v>
          </cell>
          <cell r="G292" t="str">
            <v>Chevrolet</v>
          </cell>
          <cell r="H292" t="str">
            <v>Chevy C2 C/AA 5 Puertas</v>
          </cell>
          <cell r="I292" t="str">
            <v>3G1SF61X16S132460</v>
          </cell>
          <cell r="J292" t="str">
            <v>6S132460</v>
          </cell>
          <cell r="K292" t="str">
            <v>Magna</v>
          </cell>
          <cell r="L292">
            <v>4</v>
          </cell>
          <cell r="M292">
            <v>46</v>
          </cell>
          <cell r="N292">
            <v>2006</v>
          </cell>
          <cell r="O292" t="str">
            <v>Mérida</v>
          </cell>
          <cell r="P292" t="str">
            <v>Yucatán</v>
          </cell>
          <cell r="Q292" t="str">
            <v>Sureste</v>
          </cell>
          <cell r="R292" t="str">
            <v>Baja</v>
          </cell>
          <cell r="S292" t="str">
            <v>Devolución Valmex</v>
          </cell>
          <cell r="T292" t="str">
            <v>GNP</v>
          </cell>
          <cell r="U292" t="str">
            <v>Grupo Nacional Provincial, S.A.B.</v>
          </cell>
          <cell r="V292" t="str">
            <v>Asesor de Servicio</v>
          </cell>
          <cell r="W292" t="str">
            <v>-</v>
          </cell>
          <cell r="X292" t="str">
            <v>-</v>
          </cell>
          <cell r="Y292" t="str">
            <v>Asignado</v>
          </cell>
          <cell r="Z292" t="str">
            <v>-</v>
          </cell>
          <cell r="AA292" t="str">
            <v>-</v>
          </cell>
          <cell r="AB292" t="str">
            <v>-</v>
          </cell>
          <cell r="AC292" t="str">
            <v>-</v>
          </cell>
          <cell r="AD292" t="str">
            <v>-</v>
          </cell>
          <cell r="AE292" t="str">
            <v>-</v>
          </cell>
          <cell r="AF292" t="str">
            <v>-</v>
          </cell>
          <cell r="AG292" t="str">
            <v>-</v>
          </cell>
          <cell r="AH292" t="str">
            <v>-</v>
          </cell>
          <cell r="AI292" t="str">
            <v>C6705</v>
          </cell>
          <cell r="AJ292" t="str">
            <v>Ramirez Granados Arturo</v>
          </cell>
          <cell r="AK292" t="str">
            <v>-</v>
          </cell>
          <cell r="AL292" t="str">
            <v>-</v>
          </cell>
          <cell r="AM292" t="str">
            <v>-</v>
          </cell>
          <cell r="AN292">
            <v>0</v>
          </cell>
          <cell r="AO292" t="str">
            <v>-</v>
          </cell>
          <cell r="AQ292" t="str">
            <v>-</v>
          </cell>
          <cell r="AR292" t="str">
            <v>-</v>
          </cell>
          <cell r="AS292" t="str">
            <v>-</v>
          </cell>
          <cell r="AT292" t="str">
            <v>-</v>
          </cell>
          <cell r="AU292" t="str">
            <v>-</v>
          </cell>
          <cell r="AV292" t="str">
            <v>-</v>
          </cell>
          <cell r="AW292" t="str">
            <v>-</v>
          </cell>
          <cell r="AX292" t="str">
            <v>-</v>
          </cell>
          <cell r="AY292" t="str">
            <v>No</v>
          </cell>
          <cell r="AZ292" t="str">
            <v>-</v>
          </cell>
          <cell r="BA292" t="str">
            <v>-</v>
          </cell>
          <cell r="BB292" t="str">
            <v>-</v>
          </cell>
          <cell r="BC292" t="str">
            <v>-</v>
          </cell>
          <cell r="BD292" t="str">
            <v>-</v>
          </cell>
          <cell r="BE292" t="str">
            <v>-</v>
          </cell>
          <cell r="BF292" t="str">
            <v>-</v>
          </cell>
          <cell r="BG292" t="str">
            <v>-</v>
          </cell>
          <cell r="BH292" t="str">
            <v>-</v>
          </cell>
          <cell r="BI292" t="str">
            <v>-</v>
          </cell>
          <cell r="BJ292" t="str">
            <v>Arrendado</v>
          </cell>
          <cell r="BK292">
            <v>3124</v>
          </cell>
          <cell r="BL292" t="str">
            <v>ANGAR AZCAPOTZALCO S.A. DE C.V.</v>
          </cell>
          <cell r="BO292">
            <v>80384.789999999994</v>
          </cell>
          <cell r="BP292" t="str">
            <v>-</v>
          </cell>
          <cell r="BQ292" t="str">
            <v>-</v>
          </cell>
          <cell r="BR292" t="str">
            <v>-</v>
          </cell>
          <cell r="BS292" t="str">
            <v>-</v>
          </cell>
          <cell r="BT292" t="str">
            <v>-</v>
          </cell>
          <cell r="BU292" t="str">
            <v>-</v>
          </cell>
          <cell r="BV292" t="str">
            <v>-</v>
          </cell>
          <cell r="BW292" t="str">
            <v>-</v>
          </cell>
          <cell r="BX292" t="str">
            <v>-</v>
          </cell>
          <cell r="BY292" t="str">
            <v>-</v>
          </cell>
          <cell r="BZ292" t="str">
            <v>-</v>
          </cell>
          <cell r="CA292" t="str">
            <v>-</v>
          </cell>
          <cell r="CB292" t="str">
            <v>-</v>
          </cell>
          <cell r="CC292" t="str">
            <v>Miércoles</v>
          </cell>
          <cell r="CD292" t="str">
            <v>6803</v>
          </cell>
          <cell r="CE292" t="str">
            <v>3</v>
          </cell>
          <cell r="CF292" t="str">
            <v>Rojo</v>
          </cell>
          <cell r="CG292" t="str">
            <v>3er Sábado</v>
          </cell>
          <cell r="CH292" t="str">
            <v>Mzo y Abr</v>
          </cell>
          <cell r="CI292" t="str">
            <v>Sep y Oct</v>
          </cell>
          <cell r="CJ292" t="str">
            <v>-</v>
          </cell>
          <cell r="CK292">
            <v>92</v>
          </cell>
          <cell r="CL292" t="str">
            <v>101 - MAGNA</v>
          </cell>
          <cell r="CM292" t="str">
            <v>06082</v>
          </cell>
          <cell r="CP292" t="str">
            <v>-</v>
          </cell>
        </row>
        <row r="293">
          <cell r="A293" t="str">
            <v>06083</v>
          </cell>
          <cell r="B293" t="str">
            <v>YZF6801</v>
          </cell>
          <cell r="C293" t="str">
            <v>Mérida</v>
          </cell>
          <cell r="D293" t="str">
            <v>YXL9991</v>
          </cell>
          <cell r="E293" t="str">
            <v>Chevy</v>
          </cell>
          <cell r="F293" t="str">
            <v>Automóvil</v>
          </cell>
          <cell r="G293" t="str">
            <v>Chevrolet</v>
          </cell>
          <cell r="H293" t="str">
            <v>Chevy C2 C/AA 5 Puertas</v>
          </cell>
          <cell r="I293" t="str">
            <v>3G1SF61X16S132478</v>
          </cell>
          <cell r="J293" t="str">
            <v>6S132478</v>
          </cell>
          <cell r="K293" t="str">
            <v>Magna</v>
          </cell>
          <cell r="L293">
            <v>4</v>
          </cell>
          <cell r="M293">
            <v>46</v>
          </cell>
          <cell r="N293">
            <v>2006</v>
          </cell>
          <cell r="O293" t="str">
            <v>Mérida</v>
          </cell>
          <cell r="P293" t="str">
            <v>Yucatán</v>
          </cell>
          <cell r="Q293" t="str">
            <v>Sureste</v>
          </cell>
          <cell r="R293" t="str">
            <v>Baja</v>
          </cell>
          <cell r="S293" t="str">
            <v>Devolución Valmex</v>
          </cell>
          <cell r="T293" t="str">
            <v>GNP</v>
          </cell>
          <cell r="U293" t="str">
            <v>Grupo Nacional Provincial, S.A.B.</v>
          </cell>
          <cell r="V293" t="str">
            <v>Asesor de Servicio</v>
          </cell>
          <cell r="W293" t="str">
            <v>-</v>
          </cell>
          <cell r="X293" t="str">
            <v>-</v>
          </cell>
          <cell r="Y293" t="str">
            <v>Asignado</v>
          </cell>
          <cell r="Z293" t="str">
            <v>-</v>
          </cell>
          <cell r="AA293" t="str">
            <v>-</v>
          </cell>
          <cell r="AB293" t="str">
            <v>-</v>
          </cell>
          <cell r="AC293" t="str">
            <v>-</v>
          </cell>
          <cell r="AD293" t="str">
            <v>-</v>
          </cell>
          <cell r="AE293" t="str">
            <v>-</v>
          </cell>
          <cell r="AF293" t="str">
            <v>-</v>
          </cell>
          <cell r="AG293" t="str">
            <v>-</v>
          </cell>
          <cell r="AH293" t="str">
            <v>-</v>
          </cell>
          <cell r="AI293" t="str">
            <v>C6705</v>
          </cell>
          <cell r="AJ293" t="str">
            <v>Ramirez Granados Arturo</v>
          </cell>
          <cell r="AK293" t="str">
            <v>-</v>
          </cell>
          <cell r="AL293" t="str">
            <v>-</v>
          </cell>
          <cell r="AM293" t="str">
            <v>-</v>
          </cell>
          <cell r="AN293">
            <v>0</v>
          </cell>
          <cell r="AO293" t="str">
            <v>-</v>
          </cell>
          <cell r="AQ293" t="str">
            <v>-</v>
          </cell>
          <cell r="AR293" t="str">
            <v>-</v>
          </cell>
          <cell r="AS293" t="str">
            <v>-</v>
          </cell>
          <cell r="AT293" t="str">
            <v>-</v>
          </cell>
          <cell r="AU293" t="str">
            <v>-</v>
          </cell>
          <cell r="AV293" t="str">
            <v>-</v>
          </cell>
          <cell r="AW293" t="str">
            <v>-</v>
          </cell>
          <cell r="AX293" t="str">
            <v>-</v>
          </cell>
          <cell r="AY293" t="str">
            <v>No</v>
          </cell>
          <cell r="AZ293" t="str">
            <v>-</v>
          </cell>
          <cell r="BA293" t="str">
            <v>-</v>
          </cell>
          <cell r="BB293" t="str">
            <v>-</v>
          </cell>
          <cell r="BC293" t="str">
            <v>-</v>
          </cell>
          <cell r="BD293" t="str">
            <v>-</v>
          </cell>
          <cell r="BE293" t="str">
            <v>-</v>
          </cell>
          <cell r="BF293" t="str">
            <v>-</v>
          </cell>
          <cell r="BG293" t="str">
            <v>-</v>
          </cell>
          <cell r="BH293" t="str">
            <v>-</v>
          </cell>
          <cell r="BI293" t="str">
            <v>-</v>
          </cell>
          <cell r="BJ293" t="str">
            <v>Arrendado</v>
          </cell>
          <cell r="BK293">
            <v>3125</v>
          </cell>
          <cell r="BL293" t="str">
            <v>ANGAR AZCAPOTZALCO S.A. DE C.V.</v>
          </cell>
          <cell r="BO293">
            <v>80384.789999999994</v>
          </cell>
          <cell r="BP293" t="str">
            <v>-</v>
          </cell>
          <cell r="BQ293" t="str">
            <v>-</v>
          </cell>
          <cell r="BR293" t="str">
            <v>-</v>
          </cell>
          <cell r="BS293" t="str">
            <v>-</v>
          </cell>
          <cell r="BT293" t="str">
            <v>-</v>
          </cell>
          <cell r="BU293" t="str">
            <v>-</v>
          </cell>
          <cell r="BV293" t="str">
            <v>-</v>
          </cell>
          <cell r="BW293" t="str">
            <v>-</v>
          </cell>
          <cell r="BX293" t="str">
            <v>-</v>
          </cell>
          <cell r="BY293" t="str">
            <v>-</v>
          </cell>
          <cell r="BZ293" t="str">
            <v>-</v>
          </cell>
          <cell r="CA293" t="str">
            <v>-</v>
          </cell>
          <cell r="CB293" t="str">
            <v>-</v>
          </cell>
          <cell r="CC293" t="str">
            <v>Jueves</v>
          </cell>
          <cell r="CD293" t="str">
            <v>6801</v>
          </cell>
          <cell r="CE293" t="str">
            <v>1</v>
          </cell>
          <cell r="CF293" t="str">
            <v>Verde</v>
          </cell>
          <cell r="CG293" t="str">
            <v>4o Sábado</v>
          </cell>
          <cell r="CH293" t="str">
            <v>Abr y May</v>
          </cell>
          <cell r="CI293" t="str">
            <v>Oct y Nov</v>
          </cell>
          <cell r="CJ293" t="str">
            <v>-</v>
          </cell>
          <cell r="CK293">
            <v>92</v>
          </cell>
          <cell r="CL293" t="str">
            <v>101 - MAGNA</v>
          </cell>
          <cell r="CM293" t="str">
            <v>06083</v>
          </cell>
          <cell r="CP293" t="str">
            <v>-</v>
          </cell>
        </row>
        <row r="294">
          <cell r="A294" t="str">
            <v>06084</v>
          </cell>
          <cell r="B294" t="str">
            <v>YZF6802</v>
          </cell>
          <cell r="C294" t="str">
            <v>Mérida</v>
          </cell>
          <cell r="D294" t="str">
            <v>No aplica</v>
          </cell>
          <cell r="E294" t="str">
            <v>Chevy</v>
          </cell>
          <cell r="F294" t="str">
            <v>Automóvil</v>
          </cell>
          <cell r="G294" t="str">
            <v>Chevrolet</v>
          </cell>
          <cell r="H294" t="str">
            <v>Chevy C2 C/AA 5 Puertas</v>
          </cell>
          <cell r="I294" t="str">
            <v>3G1SF61X56S112518</v>
          </cell>
          <cell r="J294" t="str">
            <v>6S112518</v>
          </cell>
          <cell r="K294" t="str">
            <v>Magna</v>
          </cell>
          <cell r="L294">
            <v>4</v>
          </cell>
          <cell r="M294">
            <v>46</v>
          </cell>
          <cell r="N294">
            <v>2006</v>
          </cell>
          <cell r="O294" t="str">
            <v>Mérida</v>
          </cell>
          <cell r="P294" t="str">
            <v>Yucatán</v>
          </cell>
          <cell r="Q294" t="str">
            <v>Sureste</v>
          </cell>
          <cell r="R294" t="str">
            <v>Baja</v>
          </cell>
          <cell r="S294" t="str">
            <v>Devolución Valmex</v>
          </cell>
          <cell r="T294" t="str">
            <v>GNP</v>
          </cell>
          <cell r="U294" t="str">
            <v>Grupo Nacional Provincial, S.A.B.</v>
          </cell>
          <cell r="V294" t="str">
            <v>Asesor de Servicio</v>
          </cell>
          <cell r="W294" t="str">
            <v>-</v>
          </cell>
          <cell r="X294" t="str">
            <v>-</v>
          </cell>
          <cell r="Y294" t="str">
            <v>Asignado</v>
          </cell>
          <cell r="Z294" t="str">
            <v>-</v>
          </cell>
          <cell r="AA294" t="str">
            <v>-</v>
          </cell>
          <cell r="AB294" t="str">
            <v>-</v>
          </cell>
          <cell r="AC294" t="str">
            <v>-</v>
          </cell>
          <cell r="AD294" t="str">
            <v>-</v>
          </cell>
          <cell r="AE294" t="str">
            <v>-</v>
          </cell>
          <cell r="AF294" t="str">
            <v>-</v>
          </cell>
          <cell r="AG294" t="str">
            <v>-</v>
          </cell>
          <cell r="AH294" t="str">
            <v>-</v>
          </cell>
          <cell r="AI294" t="str">
            <v>C6705</v>
          </cell>
          <cell r="AJ294" t="str">
            <v>Ramirez Granados Arturo</v>
          </cell>
          <cell r="AK294" t="str">
            <v>-</v>
          </cell>
          <cell r="AL294" t="str">
            <v>-</v>
          </cell>
          <cell r="AM294" t="str">
            <v>-</v>
          </cell>
          <cell r="AN294">
            <v>0</v>
          </cell>
          <cell r="AO294" t="str">
            <v>-</v>
          </cell>
          <cell r="AQ294" t="str">
            <v>-</v>
          </cell>
          <cell r="AR294" t="str">
            <v>-</v>
          </cell>
          <cell r="AS294" t="str">
            <v>-</v>
          </cell>
          <cell r="AT294" t="str">
            <v>-</v>
          </cell>
          <cell r="AU294" t="str">
            <v>-</v>
          </cell>
          <cell r="AV294" t="str">
            <v>-</v>
          </cell>
          <cell r="AW294" t="str">
            <v>-</v>
          </cell>
          <cell r="AX294" t="str">
            <v>-</v>
          </cell>
          <cell r="AY294" t="str">
            <v>No</v>
          </cell>
          <cell r="AZ294" t="str">
            <v>-</v>
          </cell>
          <cell r="BA294" t="str">
            <v>-</v>
          </cell>
          <cell r="BB294" t="str">
            <v>-</v>
          </cell>
          <cell r="BC294" t="str">
            <v>-</v>
          </cell>
          <cell r="BD294" t="str">
            <v>-</v>
          </cell>
          <cell r="BE294" t="str">
            <v>-</v>
          </cell>
          <cell r="BF294" t="str">
            <v>-</v>
          </cell>
          <cell r="BG294" t="str">
            <v>-</v>
          </cell>
          <cell r="BH294" t="str">
            <v>-</v>
          </cell>
          <cell r="BI294" t="str">
            <v>-</v>
          </cell>
          <cell r="BJ294" t="str">
            <v>Arrendado</v>
          </cell>
          <cell r="BK294">
            <v>3129</v>
          </cell>
          <cell r="BL294" t="str">
            <v>ANGAR AZCAPOTZALCO S.A. DE C.V.</v>
          </cell>
          <cell r="BO294">
            <v>80384.789999999994</v>
          </cell>
          <cell r="BP294" t="str">
            <v>-</v>
          </cell>
          <cell r="BQ294" t="str">
            <v>-</v>
          </cell>
          <cell r="BR294" t="str">
            <v>-</v>
          </cell>
          <cell r="BS294" t="str">
            <v>-</v>
          </cell>
          <cell r="BT294" t="str">
            <v>-</v>
          </cell>
          <cell r="BU294" t="str">
            <v>-</v>
          </cell>
          <cell r="BV294" t="str">
            <v>-</v>
          </cell>
          <cell r="BW294" t="str">
            <v>-</v>
          </cell>
          <cell r="BX294" t="str">
            <v>-</v>
          </cell>
          <cell r="BY294" t="str">
            <v>-</v>
          </cell>
          <cell r="BZ294" t="str">
            <v>-</v>
          </cell>
          <cell r="CA294" t="str">
            <v>-</v>
          </cell>
          <cell r="CB294" t="str">
            <v>-</v>
          </cell>
          <cell r="CC294" t="str">
            <v>Jueves</v>
          </cell>
          <cell r="CD294" t="str">
            <v>6802</v>
          </cell>
          <cell r="CE294" t="str">
            <v>2</v>
          </cell>
          <cell r="CF294" t="str">
            <v>Verde</v>
          </cell>
          <cell r="CG294" t="str">
            <v>4o Sábado</v>
          </cell>
          <cell r="CH294" t="str">
            <v>Abr y May</v>
          </cell>
          <cell r="CI294" t="str">
            <v>Oct y Nov</v>
          </cell>
          <cell r="CJ294" t="str">
            <v>-</v>
          </cell>
          <cell r="CK294">
            <v>92</v>
          </cell>
          <cell r="CL294" t="str">
            <v>101 - MAGNA</v>
          </cell>
          <cell r="CM294" t="str">
            <v>06084</v>
          </cell>
          <cell r="CP294" t="str">
            <v>-</v>
          </cell>
        </row>
        <row r="295">
          <cell r="A295" t="str">
            <v>06085</v>
          </cell>
          <cell r="B295" t="str">
            <v>195UAR</v>
          </cell>
          <cell r="C295" t="str">
            <v>Distrito Federal</v>
          </cell>
          <cell r="D295" t="str">
            <v>No aplica</v>
          </cell>
          <cell r="E295" t="str">
            <v>Chevy</v>
          </cell>
          <cell r="F295" t="str">
            <v>Automóvil</v>
          </cell>
          <cell r="G295" t="str">
            <v>Chevrolet</v>
          </cell>
          <cell r="H295" t="str">
            <v>Chevy C2 C/AA 5 Puertas</v>
          </cell>
          <cell r="I295" t="str">
            <v>3G1SF61X06S129145</v>
          </cell>
          <cell r="J295" t="str">
            <v>6S129145</v>
          </cell>
          <cell r="K295" t="str">
            <v>Magna</v>
          </cell>
          <cell r="L295">
            <v>4</v>
          </cell>
          <cell r="M295">
            <v>46</v>
          </cell>
          <cell r="N295">
            <v>2006</v>
          </cell>
          <cell r="O295" t="str">
            <v>Toluca</v>
          </cell>
          <cell r="P295" t="str">
            <v>Estado de México</v>
          </cell>
          <cell r="Q295" t="str">
            <v>Centro</v>
          </cell>
          <cell r="R295" t="str">
            <v>Baja</v>
          </cell>
          <cell r="S295" t="str">
            <v>Devolución Valmex</v>
          </cell>
          <cell r="T295" t="str">
            <v>GNP</v>
          </cell>
          <cell r="U295" t="str">
            <v>Grupo Nacional Provincial, S.A.B.</v>
          </cell>
          <cell r="V295" t="str">
            <v>Asesor de Servicio</v>
          </cell>
          <cell r="W295" t="str">
            <v>-</v>
          </cell>
          <cell r="X295" t="str">
            <v>-</v>
          </cell>
          <cell r="Y295" t="str">
            <v>Asignado</v>
          </cell>
          <cell r="Z295" t="str">
            <v>-</v>
          </cell>
          <cell r="AA295" t="str">
            <v>-</v>
          </cell>
          <cell r="AB295" t="str">
            <v>-</v>
          </cell>
          <cell r="AC295" t="str">
            <v>-</v>
          </cell>
          <cell r="AD295" t="str">
            <v>-</v>
          </cell>
          <cell r="AE295" t="str">
            <v>-</v>
          </cell>
          <cell r="AF295" t="str">
            <v>-</v>
          </cell>
          <cell r="AG295" t="str">
            <v>-</v>
          </cell>
          <cell r="AH295" t="str">
            <v>-</v>
          </cell>
          <cell r="AI295" t="str">
            <v>C6705</v>
          </cell>
          <cell r="AJ295" t="str">
            <v>Ramirez Granados Arturo</v>
          </cell>
          <cell r="AK295" t="str">
            <v>-</v>
          </cell>
          <cell r="AL295" t="str">
            <v>-</v>
          </cell>
          <cell r="AM295" t="str">
            <v>-</v>
          </cell>
          <cell r="AN295">
            <v>0</v>
          </cell>
          <cell r="AO295" t="str">
            <v>-</v>
          </cell>
          <cell r="AQ295" t="str">
            <v>-</v>
          </cell>
          <cell r="AR295" t="str">
            <v>-</v>
          </cell>
          <cell r="AS295" t="str">
            <v>-</v>
          </cell>
          <cell r="AT295" t="str">
            <v>-</v>
          </cell>
          <cell r="AU295" t="str">
            <v>-</v>
          </cell>
          <cell r="AV295" t="str">
            <v>-</v>
          </cell>
          <cell r="AW295" t="str">
            <v>-</v>
          </cell>
          <cell r="AX295" t="str">
            <v>-</v>
          </cell>
          <cell r="AY295" t="str">
            <v>No</v>
          </cell>
          <cell r="AZ295" t="str">
            <v>-</v>
          </cell>
          <cell r="BA295" t="str">
            <v>-</v>
          </cell>
          <cell r="BB295" t="str">
            <v>-</v>
          </cell>
          <cell r="BC295" t="str">
            <v>-</v>
          </cell>
          <cell r="BD295" t="str">
            <v>-</v>
          </cell>
          <cell r="BE295" t="str">
            <v>-</v>
          </cell>
          <cell r="BF295" t="str">
            <v>-</v>
          </cell>
          <cell r="BG295" t="str">
            <v>-</v>
          </cell>
          <cell r="BH295" t="str">
            <v>-</v>
          </cell>
          <cell r="BI295" t="str">
            <v>-</v>
          </cell>
          <cell r="BJ295" t="str">
            <v>Arrendado</v>
          </cell>
          <cell r="BK295" t="str">
            <v>N/T</v>
          </cell>
          <cell r="BL295" t="str">
            <v>ANGAR AZCAPOTZALCO S.A. DE C.V.</v>
          </cell>
          <cell r="BO295">
            <v>80384.789999999994</v>
          </cell>
          <cell r="BP295" t="str">
            <v>-</v>
          </cell>
          <cell r="BQ295" t="str">
            <v>-</v>
          </cell>
          <cell r="BR295" t="str">
            <v>-</v>
          </cell>
          <cell r="BS295" t="str">
            <v>-</v>
          </cell>
          <cell r="BT295" t="str">
            <v>-</v>
          </cell>
          <cell r="BU295" t="str">
            <v>-</v>
          </cell>
          <cell r="BV295" t="str">
            <v>-</v>
          </cell>
          <cell r="BW295" t="str">
            <v>-</v>
          </cell>
          <cell r="BX295" t="str">
            <v>-</v>
          </cell>
          <cell r="BY295" t="str">
            <v>-</v>
          </cell>
          <cell r="BZ295" t="str">
            <v>-</v>
          </cell>
          <cell r="CA295" t="str">
            <v>-</v>
          </cell>
          <cell r="CB295" t="str">
            <v>-</v>
          </cell>
          <cell r="CC295" t="str">
            <v>Lunes</v>
          </cell>
          <cell r="CD295" t="str">
            <v>195</v>
          </cell>
          <cell r="CE295" t="str">
            <v>5</v>
          </cell>
          <cell r="CF295" t="str">
            <v>Amarillo</v>
          </cell>
          <cell r="CG295" t="str">
            <v>1er Sábado</v>
          </cell>
          <cell r="CH295" t="str">
            <v>Ene y Feb</v>
          </cell>
          <cell r="CI295" t="str">
            <v>Jul y Ago</v>
          </cell>
          <cell r="CJ295" t="str">
            <v>-</v>
          </cell>
          <cell r="CK295">
            <v>92</v>
          </cell>
          <cell r="CL295" t="str">
            <v>101 - MAGNA</v>
          </cell>
          <cell r="CM295" t="str">
            <v>06085</v>
          </cell>
          <cell r="CP295" t="str">
            <v>-</v>
          </cell>
        </row>
        <row r="296">
          <cell r="A296" t="str">
            <v>06086</v>
          </cell>
          <cell r="B296" t="str">
            <v>686UAR</v>
          </cell>
          <cell r="C296" t="str">
            <v>Distrito Federal</v>
          </cell>
          <cell r="D296" t="str">
            <v>No aplica</v>
          </cell>
          <cell r="E296" t="str">
            <v>Chevy</v>
          </cell>
          <cell r="F296" t="str">
            <v>Automóvil</v>
          </cell>
          <cell r="G296" t="str">
            <v>Chevrolet</v>
          </cell>
          <cell r="H296" t="str">
            <v>Chevy C2 C/AA 5 Puertas</v>
          </cell>
          <cell r="I296" t="str">
            <v>3G1SF61X16S122267</v>
          </cell>
          <cell r="J296" t="str">
            <v>6S122267</v>
          </cell>
          <cell r="K296" t="str">
            <v>Magna</v>
          </cell>
          <cell r="L296">
            <v>4</v>
          </cell>
          <cell r="M296">
            <v>46</v>
          </cell>
          <cell r="N296">
            <v>2006</v>
          </cell>
          <cell r="O296" t="str">
            <v>Pachuca</v>
          </cell>
          <cell r="P296" t="str">
            <v>Hidalgo</v>
          </cell>
          <cell r="Q296" t="str">
            <v>Centro</v>
          </cell>
          <cell r="R296" t="str">
            <v>Baja</v>
          </cell>
          <cell r="S296" t="str">
            <v>Devolución Valmex</v>
          </cell>
          <cell r="T296" t="str">
            <v>GNP</v>
          </cell>
          <cell r="U296" t="str">
            <v>Grupo Nacional Provincial, S.A.B.</v>
          </cell>
          <cell r="V296" t="str">
            <v>Asesor de Servicio</v>
          </cell>
          <cell r="W296" t="str">
            <v>-</v>
          </cell>
          <cell r="X296" t="str">
            <v>-</v>
          </cell>
          <cell r="Y296" t="str">
            <v>Asignado</v>
          </cell>
          <cell r="Z296" t="str">
            <v>-</v>
          </cell>
          <cell r="AA296" t="str">
            <v>-</v>
          </cell>
          <cell r="AB296" t="str">
            <v>-</v>
          </cell>
          <cell r="AC296" t="str">
            <v>-</v>
          </cell>
          <cell r="AD296" t="str">
            <v>-</v>
          </cell>
          <cell r="AE296" t="str">
            <v>-</v>
          </cell>
          <cell r="AF296" t="str">
            <v>-</v>
          </cell>
          <cell r="AG296" t="str">
            <v>-</v>
          </cell>
          <cell r="AH296" t="str">
            <v>-</v>
          </cell>
          <cell r="AI296" t="str">
            <v>C6705</v>
          </cell>
          <cell r="AJ296" t="str">
            <v>Ramirez Granados Arturo</v>
          </cell>
          <cell r="AK296" t="str">
            <v>-</v>
          </cell>
          <cell r="AL296" t="str">
            <v>-</v>
          </cell>
          <cell r="AM296" t="str">
            <v>-</v>
          </cell>
          <cell r="AN296">
            <v>0</v>
          </cell>
          <cell r="AO296" t="str">
            <v>-</v>
          </cell>
          <cell r="AQ296" t="str">
            <v>-</v>
          </cell>
          <cell r="AR296" t="str">
            <v>-</v>
          </cell>
          <cell r="AS296" t="str">
            <v>-</v>
          </cell>
          <cell r="AT296" t="str">
            <v>-</v>
          </cell>
          <cell r="AU296" t="str">
            <v>-</v>
          </cell>
          <cell r="AV296" t="str">
            <v>-</v>
          </cell>
          <cell r="AW296" t="str">
            <v>-</v>
          </cell>
          <cell r="AX296" t="str">
            <v>-</v>
          </cell>
          <cell r="AY296" t="str">
            <v>No</v>
          </cell>
          <cell r="AZ296" t="str">
            <v>-</v>
          </cell>
          <cell r="BA296" t="str">
            <v>-</v>
          </cell>
          <cell r="BB296" t="str">
            <v>-</v>
          </cell>
          <cell r="BC296" t="str">
            <v>-</v>
          </cell>
          <cell r="BD296" t="str">
            <v>-</v>
          </cell>
          <cell r="BE296" t="str">
            <v>-</v>
          </cell>
          <cell r="BF296" t="str">
            <v>-</v>
          </cell>
          <cell r="BG296" t="str">
            <v>-</v>
          </cell>
          <cell r="BH296" t="str">
            <v>-</v>
          </cell>
          <cell r="BI296" t="str">
            <v>-</v>
          </cell>
          <cell r="BJ296" t="str">
            <v>Arrendado</v>
          </cell>
          <cell r="BK296" t="str">
            <v>N/T</v>
          </cell>
          <cell r="BL296" t="str">
            <v>ANGAR AZCAPOTZALCO S.A. DE C.V.</v>
          </cell>
          <cell r="BO296">
            <v>80384.789999999994</v>
          </cell>
          <cell r="BP296" t="str">
            <v>-</v>
          </cell>
          <cell r="BQ296" t="str">
            <v>-</v>
          </cell>
          <cell r="BR296" t="str">
            <v>-</v>
          </cell>
          <cell r="BS296" t="str">
            <v>-</v>
          </cell>
          <cell r="BT296" t="str">
            <v>-</v>
          </cell>
          <cell r="BU296" t="str">
            <v>-</v>
          </cell>
          <cell r="BV296" t="str">
            <v>-</v>
          </cell>
          <cell r="BW296" t="str">
            <v>-</v>
          </cell>
          <cell r="BX296" t="str">
            <v>-</v>
          </cell>
          <cell r="BY296" t="str">
            <v>-</v>
          </cell>
          <cell r="BZ296" t="str">
            <v>-</v>
          </cell>
          <cell r="CA296" t="str">
            <v>-</v>
          </cell>
          <cell r="CB296" t="str">
            <v>-</v>
          </cell>
          <cell r="CC296" t="str">
            <v>Lunes</v>
          </cell>
          <cell r="CD296" t="str">
            <v>686</v>
          </cell>
          <cell r="CE296" t="str">
            <v>6</v>
          </cell>
          <cell r="CF296" t="str">
            <v>Amarillo</v>
          </cell>
          <cell r="CG296" t="str">
            <v>1er Sábado</v>
          </cell>
          <cell r="CH296" t="str">
            <v>Ene y Feb</v>
          </cell>
          <cell r="CI296" t="str">
            <v>Jul y Ago</v>
          </cell>
          <cell r="CJ296" t="str">
            <v>-</v>
          </cell>
          <cell r="CK296">
            <v>92</v>
          </cell>
          <cell r="CL296" t="str">
            <v>101 - MAGNA</v>
          </cell>
          <cell r="CM296" t="str">
            <v>06086</v>
          </cell>
          <cell r="CP296" t="str">
            <v>-</v>
          </cell>
        </row>
        <row r="297">
          <cell r="A297" t="str">
            <v>06087</v>
          </cell>
          <cell r="B297" t="str">
            <v>861UAR</v>
          </cell>
          <cell r="C297" t="str">
            <v>Distrito Federal</v>
          </cell>
          <cell r="D297" t="str">
            <v>No aplica</v>
          </cell>
          <cell r="E297" t="str">
            <v>Chevy</v>
          </cell>
          <cell r="F297" t="str">
            <v>Automóvil</v>
          </cell>
          <cell r="G297" t="str">
            <v>Chevrolet</v>
          </cell>
          <cell r="H297" t="str">
            <v>Chevy C2 C/AA 5 Puertas</v>
          </cell>
          <cell r="I297" t="str">
            <v>3G1SF61X46S133179</v>
          </cell>
          <cell r="J297" t="str">
            <v>6S133179</v>
          </cell>
          <cell r="K297" t="str">
            <v>Magna</v>
          </cell>
          <cell r="L297">
            <v>4</v>
          </cell>
          <cell r="M297">
            <v>46</v>
          </cell>
          <cell r="N297">
            <v>2006</v>
          </cell>
          <cell r="O297" t="str">
            <v>Toluca</v>
          </cell>
          <cell r="P297" t="str">
            <v>Estado de México</v>
          </cell>
          <cell r="Q297" t="str">
            <v>Centro</v>
          </cell>
          <cell r="R297" t="str">
            <v>Baja</v>
          </cell>
          <cell r="S297" t="str">
            <v>Devolución Valmex</v>
          </cell>
          <cell r="T297" t="str">
            <v>GNP</v>
          </cell>
          <cell r="U297" t="str">
            <v>Grupo Nacional Provincial, S.A.B.</v>
          </cell>
          <cell r="V297" t="str">
            <v>Asesor de Servicio</v>
          </cell>
          <cell r="W297" t="str">
            <v>-</v>
          </cell>
          <cell r="X297" t="str">
            <v>-</v>
          </cell>
          <cell r="Y297" t="str">
            <v>Asignado</v>
          </cell>
          <cell r="Z297" t="str">
            <v>-</v>
          </cell>
          <cell r="AA297" t="str">
            <v>-</v>
          </cell>
          <cell r="AB297" t="str">
            <v>-</v>
          </cell>
          <cell r="AC297" t="str">
            <v>-</v>
          </cell>
          <cell r="AD297" t="str">
            <v>-</v>
          </cell>
          <cell r="AE297" t="str">
            <v>-</v>
          </cell>
          <cell r="AF297" t="str">
            <v>-</v>
          </cell>
          <cell r="AG297" t="str">
            <v>-</v>
          </cell>
          <cell r="AH297" t="str">
            <v>-</v>
          </cell>
          <cell r="AI297" t="str">
            <v>C6705</v>
          </cell>
          <cell r="AJ297" t="str">
            <v>Ramirez Granados Arturo</v>
          </cell>
          <cell r="AK297" t="str">
            <v>-</v>
          </cell>
          <cell r="AL297" t="str">
            <v>-</v>
          </cell>
          <cell r="AM297" t="str">
            <v>-</v>
          </cell>
          <cell r="AN297">
            <v>0</v>
          </cell>
          <cell r="AO297" t="str">
            <v>-</v>
          </cell>
          <cell r="AQ297" t="str">
            <v>-</v>
          </cell>
          <cell r="AR297" t="str">
            <v>-</v>
          </cell>
          <cell r="AS297" t="str">
            <v>-</v>
          </cell>
          <cell r="AT297" t="str">
            <v>-</v>
          </cell>
          <cell r="AU297" t="str">
            <v>-</v>
          </cell>
          <cell r="AV297" t="str">
            <v>-</v>
          </cell>
          <cell r="AW297" t="str">
            <v>-</v>
          </cell>
          <cell r="AX297" t="str">
            <v>-</v>
          </cell>
          <cell r="AY297" t="str">
            <v>No</v>
          </cell>
          <cell r="AZ297" t="str">
            <v>-</v>
          </cell>
          <cell r="BA297" t="str">
            <v>-</v>
          </cell>
          <cell r="BB297" t="str">
            <v>-</v>
          </cell>
          <cell r="BC297" t="str">
            <v>-</v>
          </cell>
          <cell r="BD297" t="str">
            <v>-</v>
          </cell>
          <cell r="BE297" t="str">
            <v>-</v>
          </cell>
          <cell r="BF297" t="str">
            <v>-</v>
          </cell>
          <cell r="BG297" t="str">
            <v>-</v>
          </cell>
          <cell r="BH297" t="str">
            <v>-</v>
          </cell>
          <cell r="BI297" t="str">
            <v>-</v>
          </cell>
          <cell r="BJ297" t="str">
            <v>Arrendado</v>
          </cell>
          <cell r="BK297" t="str">
            <v>N/T</v>
          </cell>
          <cell r="BL297" t="str">
            <v>ANGAR AZCAPOTZALCO S.A. DE C.V.</v>
          </cell>
          <cell r="BO297">
            <v>80384.789999999994</v>
          </cell>
          <cell r="BP297" t="str">
            <v>-</v>
          </cell>
          <cell r="BQ297" t="str">
            <v>-</v>
          </cell>
          <cell r="BR297" t="str">
            <v>-</v>
          </cell>
          <cell r="BS297" t="str">
            <v>-</v>
          </cell>
          <cell r="BT297" t="str">
            <v>-</v>
          </cell>
          <cell r="BU297" t="str">
            <v>-</v>
          </cell>
          <cell r="BV297" t="str">
            <v>-</v>
          </cell>
          <cell r="BW297" t="str">
            <v>-</v>
          </cell>
          <cell r="BX297" t="str">
            <v>-</v>
          </cell>
          <cell r="BY297" t="str">
            <v>-</v>
          </cell>
          <cell r="BZ297" t="str">
            <v>-</v>
          </cell>
          <cell r="CA297" t="str">
            <v>-</v>
          </cell>
          <cell r="CB297" t="str">
            <v>-</v>
          </cell>
          <cell r="CC297" t="str">
            <v>Jueves</v>
          </cell>
          <cell r="CD297" t="str">
            <v>861</v>
          </cell>
          <cell r="CE297" t="str">
            <v>1</v>
          </cell>
          <cell r="CF297" t="str">
            <v>Verde</v>
          </cell>
          <cell r="CG297" t="str">
            <v>4o Sábado</v>
          </cell>
          <cell r="CH297" t="str">
            <v>Abr y May</v>
          </cell>
          <cell r="CI297" t="str">
            <v>Oct y Nov</v>
          </cell>
          <cell r="CJ297" t="str">
            <v>-</v>
          </cell>
          <cell r="CK297">
            <v>92</v>
          </cell>
          <cell r="CL297" t="str">
            <v>101 - MAGNA</v>
          </cell>
          <cell r="CM297" t="str">
            <v>06087</v>
          </cell>
          <cell r="CP297" t="str">
            <v>-</v>
          </cell>
        </row>
        <row r="298">
          <cell r="A298" t="str">
            <v>06088</v>
          </cell>
          <cell r="B298" t="str">
            <v>358UAR</v>
          </cell>
          <cell r="C298" t="str">
            <v>Distrito Federal</v>
          </cell>
          <cell r="D298" t="str">
            <v>No aplica</v>
          </cell>
          <cell r="E298" t="str">
            <v>Chevy</v>
          </cell>
          <cell r="F298" t="str">
            <v>Automóvil</v>
          </cell>
          <cell r="G298" t="str">
            <v>Chevrolet</v>
          </cell>
          <cell r="H298" t="str">
            <v>Chevy C2 C/AA 5 Puertas</v>
          </cell>
          <cell r="I298" t="str">
            <v>3G1SF61X56S132798</v>
          </cell>
          <cell r="J298" t="str">
            <v>6S132798</v>
          </cell>
          <cell r="K298" t="str">
            <v>Magna</v>
          </cell>
          <cell r="L298">
            <v>4</v>
          </cell>
          <cell r="M298">
            <v>46</v>
          </cell>
          <cell r="N298">
            <v>2006</v>
          </cell>
          <cell r="O298" t="str">
            <v>Toluca</v>
          </cell>
          <cell r="P298" t="str">
            <v>Estado de México</v>
          </cell>
          <cell r="Q298" t="str">
            <v>Centro</v>
          </cell>
          <cell r="R298" t="str">
            <v>Baja</v>
          </cell>
          <cell r="S298" t="str">
            <v>Devolución Valmex</v>
          </cell>
          <cell r="T298" t="str">
            <v>GNP</v>
          </cell>
          <cell r="U298" t="str">
            <v>Grupo Nacional Provincial, S.A.B.</v>
          </cell>
          <cell r="V298" t="str">
            <v>Asesor de Servicio</v>
          </cell>
          <cell r="W298" t="str">
            <v>-</v>
          </cell>
          <cell r="X298" t="str">
            <v>-</v>
          </cell>
          <cell r="Y298" t="str">
            <v>Asignado</v>
          </cell>
          <cell r="Z298" t="str">
            <v>-</v>
          </cell>
          <cell r="AA298" t="str">
            <v>-</v>
          </cell>
          <cell r="AB298" t="str">
            <v>-</v>
          </cell>
          <cell r="AC298" t="str">
            <v>-</v>
          </cell>
          <cell r="AD298" t="str">
            <v>-</v>
          </cell>
          <cell r="AE298" t="str">
            <v>-</v>
          </cell>
          <cell r="AF298" t="str">
            <v>-</v>
          </cell>
          <cell r="AG298" t="str">
            <v>-</v>
          </cell>
          <cell r="AH298" t="str">
            <v>-</v>
          </cell>
          <cell r="AI298" t="str">
            <v>C6705</v>
          </cell>
          <cell r="AJ298" t="str">
            <v>Ramirez Granados Arturo</v>
          </cell>
          <cell r="AK298" t="str">
            <v>-</v>
          </cell>
          <cell r="AL298" t="str">
            <v>-</v>
          </cell>
          <cell r="AM298" t="str">
            <v>-</v>
          </cell>
          <cell r="AN298">
            <v>0</v>
          </cell>
          <cell r="AO298" t="str">
            <v>-</v>
          </cell>
          <cell r="AQ298" t="str">
            <v>-</v>
          </cell>
          <cell r="AR298" t="str">
            <v>-</v>
          </cell>
          <cell r="AS298" t="str">
            <v>-</v>
          </cell>
          <cell r="AT298" t="str">
            <v>-</v>
          </cell>
          <cell r="AU298" t="str">
            <v>-</v>
          </cell>
          <cell r="AV298" t="str">
            <v>-</v>
          </cell>
          <cell r="AW298" t="str">
            <v>-</v>
          </cell>
          <cell r="AX298" t="str">
            <v>-</v>
          </cell>
          <cell r="AY298" t="str">
            <v>No</v>
          </cell>
          <cell r="AZ298" t="str">
            <v>-</v>
          </cell>
          <cell r="BA298" t="str">
            <v>-</v>
          </cell>
          <cell r="BB298" t="str">
            <v>-</v>
          </cell>
          <cell r="BC298" t="str">
            <v>-</v>
          </cell>
          <cell r="BD298" t="str">
            <v>-</v>
          </cell>
          <cell r="BE298" t="str">
            <v>-</v>
          </cell>
          <cell r="BF298" t="str">
            <v>-</v>
          </cell>
          <cell r="BG298" t="str">
            <v>-</v>
          </cell>
          <cell r="BH298" t="str">
            <v>-</v>
          </cell>
          <cell r="BI298" t="str">
            <v>-</v>
          </cell>
          <cell r="BJ298" t="str">
            <v>Arrendado</v>
          </cell>
          <cell r="BK298" t="str">
            <v>N/T</v>
          </cell>
          <cell r="BL298" t="str">
            <v>ANGAR AZCAPOTZALCO S.A. DE C.V.</v>
          </cell>
          <cell r="BO298">
            <v>80384.789999999994</v>
          </cell>
          <cell r="BP298" t="str">
            <v>-</v>
          </cell>
          <cell r="BQ298" t="str">
            <v>-</v>
          </cell>
          <cell r="BR298" t="str">
            <v>-</v>
          </cell>
          <cell r="BS298" t="str">
            <v>-</v>
          </cell>
          <cell r="BT298" t="str">
            <v>-</v>
          </cell>
          <cell r="BU298" t="str">
            <v>-</v>
          </cell>
          <cell r="BV298" t="str">
            <v>-</v>
          </cell>
          <cell r="BW298" t="str">
            <v>-</v>
          </cell>
          <cell r="BX298" t="str">
            <v>-</v>
          </cell>
          <cell r="BY298" t="str">
            <v>-</v>
          </cell>
          <cell r="BZ298" t="str">
            <v>-</v>
          </cell>
          <cell r="CA298" t="str">
            <v>-</v>
          </cell>
          <cell r="CB298" t="str">
            <v>-</v>
          </cell>
          <cell r="CC298" t="str">
            <v>Martes</v>
          </cell>
          <cell r="CD298" t="str">
            <v>358</v>
          </cell>
          <cell r="CE298" t="str">
            <v>8</v>
          </cell>
          <cell r="CF298" t="str">
            <v>Rosa</v>
          </cell>
          <cell r="CG298" t="str">
            <v>2o Sábado</v>
          </cell>
          <cell r="CH298" t="str">
            <v>Feb y Mzo</v>
          </cell>
          <cell r="CI298" t="str">
            <v>Ago y Sep</v>
          </cell>
          <cell r="CJ298" t="str">
            <v>-</v>
          </cell>
          <cell r="CK298">
            <v>92</v>
          </cell>
          <cell r="CL298" t="str">
            <v>101 - MAGNA</v>
          </cell>
          <cell r="CM298" t="str">
            <v>06088</v>
          </cell>
          <cell r="CP298" t="str">
            <v>-</v>
          </cell>
        </row>
        <row r="299">
          <cell r="A299" t="str">
            <v>06089</v>
          </cell>
          <cell r="B299" t="str">
            <v>436UAR</v>
          </cell>
          <cell r="C299" t="str">
            <v>Distrito Federal</v>
          </cell>
          <cell r="D299" t="str">
            <v>No aplica</v>
          </cell>
          <cell r="E299" t="str">
            <v>Chevy</v>
          </cell>
          <cell r="F299" t="str">
            <v>Automóvil</v>
          </cell>
          <cell r="G299" t="str">
            <v>Chevrolet</v>
          </cell>
          <cell r="H299" t="str">
            <v>Chevy C2 C/AA 5 Puertas</v>
          </cell>
          <cell r="I299" t="str">
            <v>3G1SF61X66S132471</v>
          </cell>
          <cell r="J299" t="str">
            <v>6S132471</v>
          </cell>
          <cell r="K299" t="str">
            <v>Magna</v>
          </cell>
          <cell r="L299">
            <v>4</v>
          </cell>
          <cell r="M299">
            <v>46</v>
          </cell>
          <cell r="N299">
            <v>2006</v>
          </cell>
          <cell r="O299" t="str">
            <v>Ciudad de México</v>
          </cell>
          <cell r="P299" t="str">
            <v>Ciudad de México</v>
          </cell>
          <cell r="Q299" t="str">
            <v>Zona Metropolitana</v>
          </cell>
          <cell r="R299" t="str">
            <v>Baja</v>
          </cell>
          <cell r="S299" t="str">
            <v>Devolución Valmex</v>
          </cell>
          <cell r="T299" t="str">
            <v>GNP</v>
          </cell>
          <cell r="U299" t="str">
            <v>Grupo Nacional Provincial, S.A.B.</v>
          </cell>
          <cell r="V299" t="str">
            <v>Asesor de Servicio</v>
          </cell>
          <cell r="W299" t="str">
            <v>347</v>
          </cell>
          <cell r="X299" t="str">
            <v>-</v>
          </cell>
          <cell r="Y299" t="str">
            <v>Asignado</v>
          </cell>
          <cell r="Z299" t="str">
            <v>N88469</v>
          </cell>
          <cell r="AA299" t="str">
            <v>-</v>
          </cell>
          <cell r="AB299" t="str">
            <v>-</v>
          </cell>
          <cell r="AC299" t="str">
            <v>-</v>
          </cell>
          <cell r="AD299" t="str">
            <v>-</v>
          </cell>
          <cell r="AE299" t="str">
            <v>-</v>
          </cell>
          <cell r="AF299" t="str">
            <v>-</v>
          </cell>
          <cell r="AG299" t="str">
            <v>-</v>
          </cell>
          <cell r="AH299" t="str">
            <v>-</v>
          </cell>
          <cell r="AI299" t="str">
            <v>C6705</v>
          </cell>
          <cell r="AJ299" t="str">
            <v>Ramirez Granados Arturo</v>
          </cell>
          <cell r="AK299" t="str">
            <v>-</v>
          </cell>
          <cell r="AL299" t="str">
            <v>-</v>
          </cell>
          <cell r="AM299" t="str">
            <v>-</v>
          </cell>
          <cell r="AN299">
            <v>0</v>
          </cell>
          <cell r="AO299" t="str">
            <v>-</v>
          </cell>
          <cell r="AQ299" t="str">
            <v>-</v>
          </cell>
          <cell r="AR299" t="str">
            <v>-</v>
          </cell>
          <cell r="AS299" t="str">
            <v>-</v>
          </cell>
          <cell r="AT299" t="str">
            <v>-</v>
          </cell>
          <cell r="AU299" t="str">
            <v>-</v>
          </cell>
          <cell r="AV299" t="str">
            <v>-</v>
          </cell>
          <cell r="AW299" t="str">
            <v>-</v>
          </cell>
          <cell r="AX299" t="str">
            <v>-</v>
          </cell>
          <cell r="AY299" t="str">
            <v>No</v>
          </cell>
          <cell r="AZ299" t="str">
            <v>-</v>
          </cell>
          <cell r="BA299" t="str">
            <v>-</v>
          </cell>
          <cell r="BB299" t="str">
            <v>-</v>
          </cell>
          <cell r="BC299" t="str">
            <v>-</v>
          </cell>
          <cell r="BD299" t="str">
            <v>-</v>
          </cell>
          <cell r="BE299" t="str">
            <v>-</v>
          </cell>
          <cell r="BF299" t="str">
            <v>-</v>
          </cell>
          <cell r="BG299">
            <v>3</v>
          </cell>
          <cell r="BH299" t="str">
            <v>-</v>
          </cell>
          <cell r="BI299" t="str">
            <v>-</v>
          </cell>
          <cell r="BJ299" t="str">
            <v>Arrendado</v>
          </cell>
          <cell r="BK299" t="str">
            <v>N/T</v>
          </cell>
          <cell r="BL299" t="str">
            <v>ANGAR AZCAPOTZALCO S.A. DE C.V.</v>
          </cell>
          <cell r="BO299">
            <v>80384.789999999994</v>
          </cell>
          <cell r="BP299" t="str">
            <v>-</v>
          </cell>
          <cell r="BQ299" t="str">
            <v>-</v>
          </cell>
          <cell r="BR299" t="str">
            <v>-</v>
          </cell>
          <cell r="BS299" t="str">
            <v>-</v>
          </cell>
          <cell r="BT299" t="str">
            <v>-</v>
          </cell>
          <cell r="BU299" t="str">
            <v>-</v>
          </cell>
          <cell r="BV299" t="str">
            <v>-</v>
          </cell>
          <cell r="BW299" t="str">
            <v>-</v>
          </cell>
          <cell r="BX299" t="str">
            <v>-</v>
          </cell>
          <cell r="BY299" t="str">
            <v>-</v>
          </cell>
          <cell r="BZ299" t="str">
            <v>-</v>
          </cell>
          <cell r="CA299" t="str">
            <v>-</v>
          </cell>
          <cell r="CB299" t="str">
            <v>-</v>
          </cell>
          <cell r="CC299" t="str">
            <v>Lunes</v>
          </cell>
          <cell r="CD299" t="str">
            <v>436</v>
          </cell>
          <cell r="CE299" t="str">
            <v>6</v>
          </cell>
          <cell r="CF299" t="str">
            <v>Amarillo</v>
          </cell>
          <cell r="CG299" t="str">
            <v>1er Sábado</v>
          </cell>
          <cell r="CH299" t="str">
            <v>Ene y Feb</v>
          </cell>
          <cell r="CI299" t="str">
            <v>Jul y Ago</v>
          </cell>
          <cell r="CJ299" t="str">
            <v>-</v>
          </cell>
          <cell r="CK299">
            <v>92</v>
          </cell>
          <cell r="CL299" t="str">
            <v>101 - MAGNA</v>
          </cell>
          <cell r="CM299" t="str">
            <v>06089</v>
          </cell>
          <cell r="CP299" t="str">
            <v>-</v>
          </cell>
        </row>
        <row r="300">
          <cell r="A300" t="str">
            <v>06090</v>
          </cell>
          <cell r="B300" t="str">
            <v>166UAR</v>
          </cell>
          <cell r="C300" t="str">
            <v>Distrito Federal</v>
          </cell>
          <cell r="D300" t="str">
            <v>No aplica</v>
          </cell>
          <cell r="E300" t="str">
            <v>Chevy</v>
          </cell>
          <cell r="F300" t="str">
            <v>Automóvil</v>
          </cell>
          <cell r="G300" t="str">
            <v>Chevrolet</v>
          </cell>
          <cell r="H300" t="str">
            <v>Chevy C2 C/AA 5 Puertas</v>
          </cell>
          <cell r="I300" t="str">
            <v>3G1SF61X06S127444</v>
          </cell>
          <cell r="J300" t="str">
            <v>6S127444</v>
          </cell>
          <cell r="K300" t="str">
            <v>Magna</v>
          </cell>
          <cell r="L300">
            <v>4</v>
          </cell>
          <cell r="M300">
            <v>46</v>
          </cell>
          <cell r="N300">
            <v>2006</v>
          </cell>
          <cell r="O300" t="str">
            <v>Mexicali</v>
          </cell>
          <cell r="P300" t="str">
            <v>Baja California Norte</v>
          </cell>
          <cell r="Q300" t="str">
            <v>Noroeste</v>
          </cell>
          <cell r="R300" t="str">
            <v>Baja</v>
          </cell>
          <cell r="S300" t="str">
            <v>Devolución Valmex</v>
          </cell>
          <cell r="T300" t="str">
            <v>GNP</v>
          </cell>
          <cell r="U300" t="str">
            <v>Grupo Nacional Provincial, S.A.B.</v>
          </cell>
          <cell r="V300" t="str">
            <v>Asesor de Servicio</v>
          </cell>
          <cell r="W300" t="str">
            <v>-</v>
          </cell>
          <cell r="X300" t="str">
            <v>-</v>
          </cell>
          <cell r="Y300" t="str">
            <v>Asignado</v>
          </cell>
          <cell r="Z300" t="str">
            <v>-</v>
          </cell>
          <cell r="AA300" t="str">
            <v>-</v>
          </cell>
          <cell r="AB300" t="str">
            <v>-</v>
          </cell>
          <cell r="AC300" t="str">
            <v>-</v>
          </cell>
          <cell r="AD300" t="str">
            <v>-</v>
          </cell>
          <cell r="AE300" t="str">
            <v>-</v>
          </cell>
          <cell r="AF300" t="str">
            <v>-</v>
          </cell>
          <cell r="AG300" t="str">
            <v>-</v>
          </cell>
          <cell r="AH300" t="str">
            <v>-</v>
          </cell>
          <cell r="AI300" t="str">
            <v>C6705</v>
          </cell>
          <cell r="AJ300" t="str">
            <v>Ramirez Granados Arturo</v>
          </cell>
          <cell r="AK300" t="str">
            <v>-</v>
          </cell>
          <cell r="AL300" t="str">
            <v>-</v>
          </cell>
          <cell r="AM300" t="str">
            <v>-</v>
          </cell>
          <cell r="AN300">
            <v>0</v>
          </cell>
          <cell r="AO300" t="str">
            <v>-</v>
          </cell>
          <cell r="AQ300" t="str">
            <v>-</v>
          </cell>
          <cell r="AR300" t="str">
            <v>-</v>
          </cell>
          <cell r="AS300" t="str">
            <v>-</v>
          </cell>
          <cell r="AT300" t="str">
            <v>-</v>
          </cell>
          <cell r="AU300" t="str">
            <v>-</v>
          </cell>
          <cell r="AV300" t="str">
            <v>-</v>
          </cell>
          <cell r="AW300" t="str">
            <v>-</v>
          </cell>
          <cell r="AX300" t="str">
            <v>-</v>
          </cell>
          <cell r="AY300" t="str">
            <v>No</v>
          </cell>
          <cell r="AZ300" t="str">
            <v>-</v>
          </cell>
          <cell r="BA300" t="str">
            <v>-</v>
          </cell>
          <cell r="BB300" t="str">
            <v>-</v>
          </cell>
          <cell r="BC300" t="str">
            <v>-</v>
          </cell>
          <cell r="BD300" t="str">
            <v>-</v>
          </cell>
          <cell r="BE300" t="str">
            <v>-</v>
          </cell>
          <cell r="BF300" t="str">
            <v>-</v>
          </cell>
          <cell r="BG300" t="str">
            <v>-</v>
          </cell>
          <cell r="BH300" t="str">
            <v>-</v>
          </cell>
          <cell r="BI300" t="str">
            <v>-</v>
          </cell>
          <cell r="BJ300" t="str">
            <v>Arrendado</v>
          </cell>
          <cell r="BK300" t="str">
            <v>N/T</v>
          </cell>
          <cell r="BL300" t="str">
            <v>ANGAR AZCAPOTZALCO S.A. DE C.V.</v>
          </cell>
          <cell r="BO300">
            <v>80384.789999999994</v>
          </cell>
          <cell r="BP300" t="str">
            <v>-</v>
          </cell>
          <cell r="BQ300" t="str">
            <v>-</v>
          </cell>
          <cell r="BR300" t="str">
            <v>-</v>
          </cell>
          <cell r="BS300" t="str">
            <v>-</v>
          </cell>
          <cell r="BT300" t="str">
            <v>-</v>
          </cell>
          <cell r="BU300" t="str">
            <v>-</v>
          </cell>
          <cell r="BV300" t="str">
            <v>-</v>
          </cell>
          <cell r="BW300" t="str">
            <v>-</v>
          </cell>
          <cell r="BX300" t="str">
            <v>-</v>
          </cell>
          <cell r="BY300" t="str">
            <v>-</v>
          </cell>
          <cell r="BZ300" t="str">
            <v>-</v>
          </cell>
          <cell r="CA300" t="str">
            <v>-</v>
          </cell>
          <cell r="CB300" t="str">
            <v>-</v>
          </cell>
          <cell r="CC300" t="str">
            <v>Lunes</v>
          </cell>
          <cell r="CD300" t="str">
            <v>166</v>
          </cell>
          <cell r="CE300" t="str">
            <v>6</v>
          </cell>
          <cell r="CF300" t="str">
            <v>Amarillo</v>
          </cell>
          <cell r="CG300" t="str">
            <v>1er Sábado</v>
          </cell>
          <cell r="CH300" t="str">
            <v>Ene y Feb</v>
          </cell>
          <cell r="CI300" t="str">
            <v>Jul y Ago</v>
          </cell>
          <cell r="CJ300" t="str">
            <v>-</v>
          </cell>
          <cell r="CK300">
            <v>92</v>
          </cell>
          <cell r="CL300" t="str">
            <v>101 - MAGNA</v>
          </cell>
          <cell r="CM300" t="str">
            <v>06090</v>
          </cell>
          <cell r="CP300" t="str">
            <v>-</v>
          </cell>
        </row>
        <row r="301">
          <cell r="A301" t="str">
            <v>06091</v>
          </cell>
          <cell r="B301" t="str">
            <v>827UAR</v>
          </cell>
          <cell r="C301" t="str">
            <v>Distrito Federal</v>
          </cell>
          <cell r="D301" t="str">
            <v>No aplica</v>
          </cell>
          <cell r="E301" t="str">
            <v>Chevy</v>
          </cell>
          <cell r="F301" t="str">
            <v>Automóvil</v>
          </cell>
          <cell r="G301" t="str">
            <v>Chevrolet</v>
          </cell>
          <cell r="H301" t="str">
            <v>Chevy C2 C/AA 5 Puertas</v>
          </cell>
          <cell r="I301" t="str">
            <v>3G1SF61X96S127703</v>
          </cell>
          <cell r="J301" t="str">
            <v>6S127703</v>
          </cell>
          <cell r="K301" t="str">
            <v>Magna</v>
          </cell>
          <cell r="L301">
            <v>4</v>
          </cell>
          <cell r="M301">
            <v>46</v>
          </cell>
          <cell r="N301">
            <v>2006</v>
          </cell>
          <cell r="O301" t="str">
            <v>Toluca</v>
          </cell>
          <cell r="P301" t="str">
            <v>Estado de México</v>
          </cell>
          <cell r="Q301" t="str">
            <v>Centro</v>
          </cell>
          <cell r="R301" t="str">
            <v>Baja</v>
          </cell>
          <cell r="S301" t="str">
            <v>Devolución Valmex</v>
          </cell>
          <cell r="T301" t="str">
            <v>GNP</v>
          </cell>
          <cell r="U301" t="str">
            <v>Grupo Nacional Provincial, S.A.B.</v>
          </cell>
          <cell r="V301" t="str">
            <v>Asesor de Servicio</v>
          </cell>
          <cell r="W301" t="str">
            <v>-</v>
          </cell>
          <cell r="X301" t="str">
            <v>-</v>
          </cell>
          <cell r="Y301" t="str">
            <v>Asignado</v>
          </cell>
          <cell r="Z301" t="str">
            <v>-</v>
          </cell>
          <cell r="AA301" t="str">
            <v>-</v>
          </cell>
          <cell r="AB301" t="str">
            <v>-</v>
          </cell>
          <cell r="AC301" t="str">
            <v>-</v>
          </cell>
          <cell r="AD301" t="str">
            <v>-</v>
          </cell>
          <cell r="AE301" t="str">
            <v>-</v>
          </cell>
          <cell r="AF301" t="str">
            <v>-</v>
          </cell>
          <cell r="AG301" t="str">
            <v>-</v>
          </cell>
          <cell r="AH301" t="str">
            <v>-</v>
          </cell>
          <cell r="AI301" t="str">
            <v>C6705</v>
          </cell>
          <cell r="AJ301" t="str">
            <v>Ramirez Granados Arturo</v>
          </cell>
          <cell r="AK301" t="str">
            <v>-</v>
          </cell>
          <cell r="AL301" t="str">
            <v>-</v>
          </cell>
          <cell r="AM301" t="str">
            <v>-</v>
          </cell>
          <cell r="AN301">
            <v>0</v>
          </cell>
          <cell r="AO301" t="str">
            <v>-</v>
          </cell>
          <cell r="AQ301" t="str">
            <v>-</v>
          </cell>
          <cell r="AR301" t="str">
            <v>-</v>
          </cell>
          <cell r="AS301" t="str">
            <v>-</v>
          </cell>
          <cell r="AT301" t="str">
            <v>-</v>
          </cell>
          <cell r="AU301" t="str">
            <v>-</v>
          </cell>
          <cell r="AV301" t="str">
            <v>-</v>
          </cell>
          <cell r="AW301" t="str">
            <v>-</v>
          </cell>
          <cell r="AX301" t="str">
            <v>-</v>
          </cell>
          <cell r="AY301" t="str">
            <v>No</v>
          </cell>
          <cell r="AZ301" t="str">
            <v>-</v>
          </cell>
          <cell r="BA301" t="str">
            <v>-</v>
          </cell>
          <cell r="BB301" t="str">
            <v>-</v>
          </cell>
          <cell r="BC301" t="str">
            <v>-</v>
          </cell>
          <cell r="BD301" t="str">
            <v>-</v>
          </cell>
          <cell r="BE301" t="str">
            <v>-</v>
          </cell>
          <cell r="BF301" t="str">
            <v>-</v>
          </cell>
          <cell r="BG301" t="str">
            <v>-</v>
          </cell>
          <cell r="BH301" t="str">
            <v>-</v>
          </cell>
          <cell r="BI301" t="str">
            <v>-</v>
          </cell>
          <cell r="BJ301" t="str">
            <v>Arrendado</v>
          </cell>
          <cell r="BK301" t="str">
            <v>N/T</v>
          </cell>
          <cell r="BL301" t="str">
            <v>ANGAR AZCAPOTZALCO S.A. DE C.V.</v>
          </cell>
          <cell r="BO301">
            <v>80384.789999999994</v>
          </cell>
          <cell r="BP301" t="str">
            <v>-</v>
          </cell>
          <cell r="BQ301" t="str">
            <v>-</v>
          </cell>
          <cell r="BR301" t="str">
            <v>-</v>
          </cell>
          <cell r="BS301" t="str">
            <v>-</v>
          </cell>
          <cell r="BT301" t="str">
            <v>-</v>
          </cell>
          <cell r="BU301" t="str">
            <v>-</v>
          </cell>
          <cell r="BV301" t="str">
            <v>-</v>
          </cell>
          <cell r="BW301" t="str">
            <v>-</v>
          </cell>
          <cell r="BX301" t="str">
            <v>-</v>
          </cell>
          <cell r="BY301" t="str">
            <v>-</v>
          </cell>
          <cell r="BZ301" t="str">
            <v>-</v>
          </cell>
          <cell r="CA301" t="str">
            <v>-</v>
          </cell>
          <cell r="CB301" t="str">
            <v>-</v>
          </cell>
          <cell r="CC301" t="str">
            <v>Martes</v>
          </cell>
          <cell r="CD301" t="str">
            <v>827</v>
          </cell>
          <cell r="CE301" t="str">
            <v>7</v>
          </cell>
          <cell r="CF301" t="str">
            <v>Rosa</v>
          </cell>
          <cell r="CG301" t="str">
            <v>2o Sábado</v>
          </cell>
          <cell r="CH301" t="str">
            <v>Feb y Mzo</v>
          </cell>
          <cell r="CI301" t="str">
            <v>Ago y Sep</v>
          </cell>
          <cell r="CJ301" t="str">
            <v>-</v>
          </cell>
          <cell r="CK301">
            <v>92</v>
          </cell>
          <cell r="CL301" t="str">
            <v>101 - MAGNA</v>
          </cell>
          <cell r="CM301" t="str">
            <v>06091</v>
          </cell>
          <cell r="CP301" t="str">
            <v>-</v>
          </cell>
        </row>
        <row r="302">
          <cell r="A302" t="str">
            <v>06092</v>
          </cell>
          <cell r="B302" t="str">
            <v>186UAR</v>
          </cell>
          <cell r="C302" t="str">
            <v>Distrito Federal</v>
          </cell>
          <cell r="D302" t="str">
            <v>No aplica</v>
          </cell>
          <cell r="E302" t="str">
            <v>Chevy</v>
          </cell>
          <cell r="F302" t="str">
            <v>Automóvil</v>
          </cell>
          <cell r="G302" t="str">
            <v>Chevrolet</v>
          </cell>
          <cell r="H302" t="str">
            <v>Chevy C2 C/AA 5 Puertas</v>
          </cell>
          <cell r="I302" t="str">
            <v>3G1SF61XX6S132442</v>
          </cell>
          <cell r="J302" t="str">
            <v>6S132442</v>
          </cell>
          <cell r="K302" t="str">
            <v>Magna</v>
          </cell>
          <cell r="L302">
            <v>4</v>
          </cell>
          <cell r="M302">
            <v>46</v>
          </cell>
          <cell r="N302">
            <v>2006</v>
          </cell>
          <cell r="O302" t="str">
            <v>Toluca</v>
          </cell>
          <cell r="P302" t="str">
            <v>Estado de México</v>
          </cell>
          <cell r="Q302" t="str">
            <v>Centro</v>
          </cell>
          <cell r="R302" t="str">
            <v>Baja</v>
          </cell>
          <cell r="S302" t="str">
            <v>Devolución Valmex</v>
          </cell>
          <cell r="T302" t="str">
            <v>GNP</v>
          </cell>
          <cell r="U302" t="str">
            <v>Grupo Nacional Provincial, S.A.B.</v>
          </cell>
          <cell r="V302" t="str">
            <v>Asesor de Servicio</v>
          </cell>
          <cell r="W302" t="str">
            <v>-</v>
          </cell>
          <cell r="X302" t="str">
            <v>-</v>
          </cell>
          <cell r="Y302" t="str">
            <v>Asignado</v>
          </cell>
          <cell r="Z302" t="str">
            <v>-</v>
          </cell>
          <cell r="AA302" t="str">
            <v>-</v>
          </cell>
          <cell r="AB302" t="str">
            <v>-</v>
          </cell>
          <cell r="AC302" t="str">
            <v>-</v>
          </cell>
          <cell r="AD302" t="str">
            <v>-</v>
          </cell>
          <cell r="AE302" t="str">
            <v>-</v>
          </cell>
          <cell r="AF302" t="str">
            <v>-</v>
          </cell>
          <cell r="AG302" t="str">
            <v>-</v>
          </cell>
          <cell r="AH302" t="str">
            <v>-</v>
          </cell>
          <cell r="AI302" t="str">
            <v>C6705</v>
          </cell>
          <cell r="AJ302" t="str">
            <v>Ramirez Granados Arturo</v>
          </cell>
          <cell r="AK302" t="str">
            <v>-</v>
          </cell>
          <cell r="AL302" t="str">
            <v>-</v>
          </cell>
          <cell r="AM302" t="str">
            <v>-</v>
          </cell>
          <cell r="AN302">
            <v>0</v>
          </cell>
          <cell r="AO302" t="str">
            <v>-</v>
          </cell>
          <cell r="AQ302" t="str">
            <v>-</v>
          </cell>
          <cell r="AR302" t="str">
            <v>-</v>
          </cell>
          <cell r="AS302" t="str">
            <v>-</v>
          </cell>
          <cell r="AT302" t="str">
            <v>-</v>
          </cell>
          <cell r="AU302" t="str">
            <v>-</v>
          </cell>
          <cell r="AV302" t="str">
            <v>-</v>
          </cell>
          <cell r="AW302" t="str">
            <v>-</v>
          </cell>
          <cell r="AX302" t="str">
            <v>-</v>
          </cell>
          <cell r="AY302" t="str">
            <v>No</v>
          </cell>
          <cell r="AZ302" t="str">
            <v>-</v>
          </cell>
          <cell r="BA302" t="str">
            <v>-</v>
          </cell>
          <cell r="BB302" t="str">
            <v>-</v>
          </cell>
          <cell r="BC302" t="str">
            <v>-</v>
          </cell>
          <cell r="BD302" t="str">
            <v>-</v>
          </cell>
          <cell r="BE302" t="str">
            <v>-</v>
          </cell>
          <cell r="BF302" t="str">
            <v>-</v>
          </cell>
          <cell r="BG302" t="str">
            <v>-</v>
          </cell>
          <cell r="BH302" t="str">
            <v>-</v>
          </cell>
          <cell r="BI302" t="str">
            <v>-</v>
          </cell>
          <cell r="BJ302" t="str">
            <v>Arrendado</v>
          </cell>
          <cell r="BK302" t="str">
            <v>N/T</v>
          </cell>
          <cell r="BL302" t="str">
            <v>ANGAR AZCAPOTZALCO S.A. DE C.V.</v>
          </cell>
          <cell r="BO302">
            <v>80384.789999999994</v>
          </cell>
          <cell r="BP302" t="str">
            <v>-</v>
          </cell>
          <cell r="BQ302" t="str">
            <v>-</v>
          </cell>
          <cell r="BR302" t="str">
            <v>-</v>
          </cell>
          <cell r="BS302" t="str">
            <v>-</v>
          </cell>
          <cell r="BT302" t="str">
            <v>-</v>
          </cell>
          <cell r="BU302" t="str">
            <v>-</v>
          </cell>
          <cell r="BV302" t="str">
            <v>-</v>
          </cell>
          <cell r="BW302" t="str">
            <v>-</v>
          </cell>
          <cell r="BX302" t="str">
            <v>-</v>
          </cell>
          <cell r="BY302" t="str">
            <v>-</v>
          </cell>
          <cell r="BZ302" t="str">
            <v>-</v>
          </cell>
          <cell r="CA302" t="str">
            <v>-</v>
          </cell>
          <cell r="CB302" t="str">
            <v>-</v>
          </cell>
          <cell r="CC302" t="str">
            <v>Lunes</v>
          </cell>
          <cell r="CD302" t="str">
            <v>186</v>
          </cell>
          <cell r="CE302" t="str">
            <v>6</v>
          </cell>
          <cell r="CF302" t="str">
            <v>Amarillo</v>
          </cell>
          <cell r="CG302" t="str">
            <v>1er Sábado</v>
          </cell>
          <cell r="CH302" t="str">
            <v>Ene y Feb</v>
          </cell>
          <cell r="CI302" t="str">
            <v>Jul y Ago</v>
          </cell>
          <cell r="CJ302" t="str">
            <v>-</v>
          </cell>
          <cell r="CK302">
            <v>92</v>
          </cell>
          <cell r="CL302" t="str">
            <v>101 - MAGNA</v>
          </cell>
          <cell r="CM302" t="str">
            <v>06092</v>
          </cell>
          <cell r="CP302" t="str">
            <v>-</v>
          </cell>
        </row>
        <row r="303">
          <cell r="A303" t="str">
            <v>06093</v>
          </cell>
          <cell r="B303" t="str">
            <v>FDZ9475</v>
          </cell>
          <cell r="C303" t="str">
            <v>Torreón</v>
          </cell>
          <cell r="D303" t="str">
            <v>FBD1314</v>
          </cell>
          <cell r="E303" t="str">
            <v>Chevy</v>
          </cell>
          <cell r="F303" t="str">
            <v>Automóvil</v>
          </cell>
          <cell r="G303" t="str">
            <v>Chevrolet</v>
          </cell>
          <cell r="H303" t="str">
            <v>Chevy C2 C/AA 5 Puertas</v>
          </cell>
          <cell r="I303" t="str">
            <v>3G1SF61X76S125402</v>
          </cell>
          <cell r="J303" t="str">
            <v>6S125402</v>
          </cell>
          <cell r="K303" t="str">
            <v>Magna</v>
          </cell>
          <cell r="L303">
            <v>4</v>
          </cell>
          <cell r="M303">
            <v>46</v>
          </cell>
          <cell r="N303">
            <v>2006</v>
          </cell>
          <cell r="O303" t="str">
            <v>Durango</v>
          </cell>
          <cell r="P303" t="str">
            <v>Durango</v>
          </cell>
          <cell r="Q303" t="str">
            <v>Noreste</v>
          </cell>
          <cell r="R303" t="str">
            <v>Baja</v>
          </cell>
          <cell r="S303" t="str">
            <v>Devolución Valmex</v>
          </cell>
          <cell r="T303" t="str">
            <v>GNP</v>
          </cell>
          <cell r="U303" t="str">
            <v>Grupo Nacional Provincial, S.A.B.</v>
          </cell>
          <cell r="V303" t="str">
            <v>Asesor de Servicio</v>
          </cell>
          <cell r="W303" t="str">
            <v>-</v>
          </cell>
          <cell r="X303" t="str">
            <v>-</v>
          </cell>
          <cell r="Y303" t="str">
            <v>Asignado</v>
          </cell>
          <cell r="Z303" t="str">
            <v>-</v>
          </cell>
          <cell r="AA303" t="str">
            <v>-</v>
          </cell>
          <cell r="AB303" t="str">
            <v>-</v>
          </cell>
          <cell r="AC303" t="str">
            <v>-</v>
          </cell>
          <cell r="AD303" t="str">
            <v>-</v>
          </cell>
          <cell r="AE303" t="str">
            <v>-</v>
          </cell>
          <cell r="AF303" t="str">
            <v>-</v>
          </cell>
          <cell r="AG303" t="str">
            <v>-</v>
          </cell>
          <cell r="AH303" t="str">
            <v>-</v>
          </cell>
          <cell r="AI303" t="str">
            <v>C6705</v>
          </cell>
          <cell r="AJ303" t="str">
            <v>Ramirez Granados Arturo</v>
          </cell>
          <cell r="AK303" t="str">
            <v>-</v>
          </cell>
          <cell r="AL303" t="str">
            <v>-</v>
          </cell>
          <cell r="AM303" t="str">
            <v>-</v>
          </cell>
          <cell r="AN303">
            <v>0</v>
          </cell>
          <cell r="AO303" t="str">
            <v>-</v>
          </cell>
          <cell r="AQ303" t="str">
            <v>-</v>
          </cell>
          <cell r="AR303" t="str">
            <v>-</v>
          </cell>
          <cell r="AS303" t="str">
            <v>-</v>
          </cell>
          <cell r="AT303" t="str">
            <v>-</v>
          </cell>
          <cell r="AU303" t="str">
            <v>-</v>
          </cell>
          <cell r="AV303" t="str">
            <v>-</v>
          </cell>
          <cell r="AW303" t="str">
            <v>-</v>
          </cell>
          <cell r="AX303" t="str">
            <v>-</v>
          </cell>
          <cell r="AY303" t="str">
            <v>No</v>
          </cell>
          <cell r="AZ303" t="str">
            <v>-</v>
          </cell>
          <cell r="BA303" t="str">
            <v>-</v>
          </cell>
          <cell r="BB303" t="str">
            <v>-</v>
          </cell>
          <cell r="BC303" t="str">
            <v>-</v>
          </cell>
          <cell r="BD303" t="str">
            <v>-</v>
          </cell>
          <cell r="BE303" t="str">
            <v>-</v>
          </cell>
          <cell r="BF303" t="str">
            <v>-</v>
          </cell>
          <cell r="BG303" t="str">
            <v>-</v>
          </cell>
          <cell r="BH303" t="str">
            <v>-</v>
          </cell>
          <cell r="BI303" t="str">
            <v>-</v>
          </cell>
          <cell r="BJ303" t="str">
            <v>Arrendado</v>
          </cell>
          <cell r="BK303">
            <v>3344</v>
          </cell>
          <cell r="BL303" t="str">
            <v>ANGAR AZCAPOTZALCO S.A. DE C.V.</v>
          </cell>
          <cell r="BO303">
            <v>80384.789999999994</v>
          </cell>
          <cell r="BP303" t="str">
            <v>-</v>
          </cell>
          <cell r="BQ303" t="str">
            <v>-</v>
          </cell>
          <cell r="BR303" t="str">
            <v>-</v>
          </cell>
          <cell r="BS303" t="str">
            <v>-</v>
          </cell>
          <cell r="BT303" t="str">
            <v>-</v>
          </cell>
          <cell r="BU303" t="str">
            <v>-</v>
          </cell>
          <cell r="BV303" t="str">
            <v>-</v>
          </cell>
          <cell r="BW303" t="str">
            <v>-</v>
          </cell>
          <cell r="BX303" t="str">
            <v>-</v>
          </cell>
          <cell r="BY303" t="str">
            <v>-</v>
          </cell>
          <cell r="BZ303" t="str">
            <v>-</v>
          </cell>
          <cell r="CA303" t="str">
            <v>-</v>
          </cell>
          <cell r="CB303" t="str">
            <v>-</v>
          </cell>
          <cell r="CC303" t="str">
            <v>Lunes</v>
          </cell>
          <cell r="CD303" t="str">
            <v>9475</v>
          </cell>
          <cell r="CE303" t="str">
            <v>5</v>
          </cell>
          <cell r="CF303" t="str">
            <v>Amarillo</v>
          </cell>
          <cell r="CG303" t="str">
            <v>1er Sábado</v>
          </cell>
          <cell r="CH303" t="str">
            <v>Ene y Feb</v>
          </cell>
          <cell r="CI303" t="str">
            <v>Jul y Ago</v>
          </cell>
          <cell r="CJ303" t="str">
            <v>-</v>
          </cell>
          <cell r="CK303">
            <v>92</v>
          </cell>
          <cell r="CL303" t="str">
            <v>101 - MAGNA</v>
          </cell>
          <cell r="CM303" t="str">
            <v>06093</v>
          </cell>
          <cell r="CP303" t="str">
            <v>-</v>
          </cell>
        </row>
        <row r="304">
          <cell r="A304" t="str">
            <v>06094</v>
          </cell>
          <cell r="B304" t="str">
            <v>FBD1313</v>
          </cell>
          <cell r="C304" t="str">
            <v>Torreón</v>
          </cell>
          <cell r="D304" t="str">
            <v>No aplica</v>
          </cell>
          <cell r="E304" t="str">
            <v>Chevy</v>
          </cell>
          <cell r="F304" t="str">
            <v>Automóvil</v>
          </cell>
          <cell r="G304" t="str">
            <v>Chevrolet</v>
          </cell>
          <cell r="H304" t="str">
            <v>Chevy C2 C/AA 5 Puertas</v>
          </cell>
          <cell r="I304" t="str">
            <v>3G1SF61X06S133180</v>
          </cell>
          <cell r="J304" t="str">
            <v>6S133180</v>
          </cell>
          <cell r="K304" t="str">
            <v>Magna</v>
          </cell>
          <cell r="L304">
            <v>4</v>
          </cell>
          <cell r="M304">
            <v>46</v>
          </cell>
          <cell r="N304">
            <v>2006</v>
          </cell>
          <cell r="O304" t="str">
            <v>Durango</v>
          </cell>
          <cell r="P304" t="str">
            <v>Durango</v>
          </cell>
          <cell r="Q304" t="str">
            <v>Noreste</v>
          </cell>
          <cell r="R304" t="str">
            <v>Baja</v>
          </cell>
          <cell r="S304" t="str">
            <v>Devolución Valmex</v>
          </cell>
          <cell r="T304" t="str">
            <v>GNP</v>
          </cell>
          <cell r="U304" t="str">
            <v>Grupo Nacional Provincial, S.A.B.</v>
          </cell>
          <cell r="V304" t="str">
            <v>Asesor de Servicio</v>
          </cell>
          <cell r="W304" t="str">
            <v>-</v>
          </cell>
          <cell r="X304" t="str">
            <v>-</v>
          </cell>
          <cell r="Y304" t="str">
            <v>Asignado</v>
          </cell>
          <cell r="Z304" t="str">
            <v>-</v>
          </cell>
          <cell r="AA304" t="str">
            <v>-</v>
          </cell>
          <cell r="AB304" t="str">
            <v>-</v>
          </cell>
          <cell r="AC304" t="str">
            <v>-</v>
          </cell>
          <cell r="AD304" t="str">
            <v>-</v>
          </cell>
          <cell r="AE304" t="str">
            <v>-</v>
          </cell>
          <cell r="AF304" t="str">
            <v>-</v>
          </cell>
          <cell r="AG304" t="str">
            <v>-</v>
          </cell>
          <cell r="AH304" t="str">
            <v>-</v>
          </cell>
          <cell r="AI304" t="str">
            <v>C6705</v>
          </cell>
          <cell r="AJ304" t="str">
            <v>Ramirez Granados Arturo</v>
          </cell>
          <cell r="AK304" t="str">
            <v>-</v>
          </cell>
          <cell r="AL304" t="str">
            <v>-</v>
          </cell>
          <cell r="AM304" t="str">
            <v>-</v>
          </cell>
          <cell r="AN304">
            <v>0</v>
          </cell>
          <cell r="AO304" t="str">
            <v>-</v>
          </cell>
          <cell r="AQ304" t="str">
            <v>-</v>
          </cell>
          <cell r="AR304" t="str">
            <v>-</v>
          </cell>
          <cell r="AS304" t="str">
            <v>-</v>
          </cell>
          <cell r="AT304" t="str">
            <v>-</v>
          </cell>
          <cell r="AU304" t="str">
            <v>-</v>
          </cell>
          <cell r="AV304" t="str">
            <v>-</v>
          </cell>
          <cell r="AW304" t="str">
            <v>-</v>
          </cell>
          <cell r="AX304" t="str">
            <v>-</v>
          </cell>
          <cell r="AY304" t="str">
            <v>No</v>
          </cell>
          <cell r="AZ304" t="str">
            <v>-</v>
          </cell>
          <cell r="BA304" t="str">
            <v>-</v>
          </cell>
          <cell r="BB304" t="str">
            <v>-</v>
          </cell>
          <cell r="BC304" t="str">
            <v>-</v>
          </cell>
          <cell r="BD304" t="str">
            <v>-</v>
          </cell>
          <cell r="BE304" t="str">
            <v>-</v>
          </cell>
          <cell r="BF304" t="str">
            <v>-</v>
          </cell>
          <cell r="BG304" t="str">
            <v>-</v>
          </cell>
          <cell r="BH304" t="str">
            <v>-</v>
          </cell>
          <cell r="BI304" t="str">
            <v>-</v>
          </cell>
          <cell r="BJ304" t="str">
            <v>Arrendado</v>
          </cell>
          <cell r="BK304">
            <v>2924</v>
          </cell>
          <cell r="BL304" t="str">
            <v>ANGAR AZCAPOTZALCO S.A. DE C.V.</v>
          </cell>
          <cell r="BO304">
            <v>80384.789999999994</v>
          </cell>
          <cell r="BP304" t="str">
            <v>-</v>
          </cell>
          <cell r="BQ304" t="str">
            <v>-</v>
          </cell>
          <cell r="BR304" t="str">
            <v>-</v>
          </cell>
          <cell r="BS304" t="str">
            <v>-</v>
          </cell>
          <cell r="BT304" t="str">
            <v>-</v>
          </cell>
          <cell r="BU304" t="str">
            <v>-</v>
          </cell>
          <cell r="BV304" t="str">
            <v>-</v>
          </cell>
          <cell r="BW304" t="str">
            <v>-</v>
          </cell>
          <cell r="BX304" t="str">
            <v>-</v>
          </cell>
          <cell r="BY304" t="str">
            <v>-</v>
          </cell>
          <cell r="BZ304" t="str">
            <v>-</v>
          </cell>
          <cell r="CA304" t="str">
            <v>-</v>
          </cell>
          <cell r="CB304" t="str">
            <v>-</v>
          </cell>
          <cell r="CC304" t="str">
            <v>Miércoles</v>
          </cell>
          <cell r="CD304" t="str">
            <v>1313</v>
          </cell>
          <cell r="CE304" t="str">
            <v>3</v>
          </cell>
          <cell r="CF304" t="str">
            <v>Rojo</v>
          </cell>
          <cell r="CG304" t="str">
            <v>3er Sábado</v>
          </cell>
          <cell r="CH304" t="str">
            <v>Mzo y Abr</v>
          </cell>
          <cell r="CI304" t="str">
            <v>Sep y Oct</v>
          </cell>
          <cell r="CJ304" t="str">
            <v>-</v>
          </cell>
          <cell r="CK304">
            <v>92</v>
          </cell>
          <cell r="CL304" t="str">
            <v>101 - MAGNA</v>
          </cell>
          <cell r="CM304" t="str">
            <v>06094</v>
          </cell>
          <cell r="CP304" t="str">
            <v>-</v>
          </cell>
        </row>
        <row r="305">
          <cell r="A305" t="str">
            <v>06095</v>
          </cell>
          <cell r="B305" t="str">
            <v>EDF6887</v>
          </cell>
          <cell r="C305" t="str">
            <v>Chihuahua</v>
          </cell>
          <cell r="D305" t="str">
            <v>EAP1333</v>
          </cell>
          <cell r="E305" t="str">
            <v>Chevy</v>
          </cell>
          <cell r="F305" t="str">
            <v>Automóvil</v>
          </cell>
          <cell r="G305" t="str">
            <v>Chevrolet</v>
          </cell>
          <cell r="H305" t="str">
            <v>Chevy C2 C/AA 5 Puertas</v>
          </cell>
          <cell r="I305" t="str">
            <v>3G1SF61X06S133194</v>
          </cell>
          <cell r="J305" t="str">
            <v>6S133194</v>
          </cell>
          <cell r="K305" t="str">
            <v>Magna</v>
          </cell>
          <cell r="L305">
            <v>4</v>
          </cell>
          <cell r="M305">
            <v>46</v>
          </cell>
          <cell r="N305">
            <v>2006</v>
          </cell>
          <cell r="O305" t="str">
            <v>Chihuahua</v>
          </cell>
          <cell r="P305" t="str">
            <v>Chihuahua</v>
          </cell>
          <cell r="Q305" t="str">
            <v>Noroeste</v>
          </cell>
          <cell r="R305" t="str">
            <v>Baja</v>
          </cell>
          <cell r="S305" t="str">
            <v>Devolución Valmex</v>
          </cell>
          <cell r="T305" t="str">
            <v>GNP</v>
          </cell>
          <cell r="U305" t="str">
            <v>Grupo Nacional Provincial, S.A.B.</v>
          </cell>
          <cell r="V305" t="str">
            <v>Asesor de Servicio</v>
          </cell>
          <cell r="W305" t="str">
            <v>-</v>
          </cell>
          <cell r="X305" t="str">
            <v>-</v>
          </cell>
          <cell r="Y305" t="str">
            <v>Asignado</v>
          </cell>
          <cell r="Z305" t="str">
            <v>-</v>
          </cell>
          <cell r="AA305" t="str">
            <v>-</v>
          </cell>
          <cell r="AB305" t="str">
            <v>-</v>
          </cell>
          <cell r="AC305" t="str">
            <v>-</v>
          </cell>
          <cell r="AD305" t="str">
            <v>-</v>
          </cell>
          <cell r="AE305" t="str">
            <v>-</v>
          </cell>
          <cell r="AF305" t="str">
            <v>-</v>
          </cell>
          <cell r="AG305" t="str">
            <v>-</v>
          </cell>
          <cell r="AH305" t="str">
            <v>-</v>
          </cell>
          <cell r="AI305" t="str">
            <v>C6705</v>
          </cell>
          <cell r="AJ305" t="str">
            <v>Ramirez Granados Arturo</v>
          </cell>
          <cell r="AK305" t="str">
            <v>-</v>
          </cell>
          <cell r="AL305" t="str">
            <v>-</v>
          </cell>
          <cell r="AM305" t="str">
            <v>-</v>
          </cell>
          <cell r="AN305">
            <v>0</v>
          </cell>
          <cell r="AO305" t="str">
            <v>-</v>
          </cell>
          <cell r="AQ305" t="str">
            <v>-</v>
          </cell>
          <cell r="AR305" t="str">
            <v>-</v>
          </cell>
          <cell r="AS305" t="str">
            <v>-</v>
          </cell>
          <cell r="AT305" t="str">
            <v>-</v>
          </cell>
          <cell r="AU305" t="str">
            <v>-</v>
          </cell>
          <cell r="AV305" t="str">
            <v>-</v>
          </cell>
          <cell r="AW305" t="str">
            <v>-</v>
          </cell>
          <cell r="AX305" t="str">
            <v>-</v>
          </cell>
          <cell r="AY305" t="str">
            <v>No</v>
          </cell>
          <cell r="AZ305" t="str">
            <v>-</v>
          </cell>
          <cell r="BA305" t="str">
            <v>-</v>
          </cell>
          <cell r="BB305" t="str">
            <v>-</v>
          </cell>
          <cell r="BC305" t="str">
            <v>-</v>
          </cell>
          <cell r="BD305" t="str">
            <v>-</v>
          </cell>
          <cell r="BE305" t="str">
            <v>-</v>
          </cell>
          <cell r="BF305" t="str">
            <v>-</v>
          </cell>
          <cell r="BG305" t="str">
            <v>-</v>
          </cell>
          <cell r="BH305" t="str">
            <v>-</v>
          </cell>
          <cell r="BI305" t="str">
            <v>-</v>
          </cell>
          <cell r="BJ305" t="str">
            <v>Arrendado</v>
          </cell>
          <cell r="BK305">
            <v>2905</v>
          </cell>
          <cell r="BL305" t="str">
            <v>ANGAR AZCAPOTZALCO S.A. DE C.V.</v>
          </cell>
          <cell r="BO305">
            <v>80384.789999999994</v>
          </cell>
          <cell r="BP305" t="str">
            <v>-</v>
          </cell>
          <cell r="BQ305" t="str">
            <v>-</v>
          </cell>
          <cell r="BR305" t="str">
            <v>-</v>
          </cell>
          <cell r="BS305" t="str">
            <v>-</v>
          </cell>
          <cell r="BT305" t="str">
            <v>-</v>
          </cell>
          <cell r="BU305" t="str">
            <v>-</v>
          </cell>
          <cell r="BV305" t="str">
            <v>-</v>
          </cell>
          <cell r="BW305" t="str">
            <v>-</v>
          </cell>
          <cell r="BX305" t="str">
            <v>-</v>
          </cell>
          <cell r="BY305" t="str">
            <v>-</v>
          </cell>
          <cell r="BZ305" t="str">
            <v>-</v>
          </cell>
          <cell r="CA305" t="str">
            <v>-</v>
          </cell>
          <cell r="CB305" t="str">
            <v>-</v>
          </cell>
          <cell r="CC305" t="str">
            <v>Martes</v>
          </cell>
          <cell r="CD305" t="str">
            <v>6887</v>
          </cell>
          <cell r="CE305" t="str">
            <v>7</v>
          </cell>
          <cell r="CF305" t="str">
            <v>Rosa</v>
          </cell>
          <cell r="CG305" t="str">
            <v>2o Sábado</v>
          </cell>
          <cell r="CH305" t="str">
            <v>Feb y Mzo</v>
          </cell>
          <cell r="CI305" t="str">
            <v>Ago y Sep</v>
          </cell>
          <cell r="CJ305" t="str">
            <v>-</v>
          </cell>
          <cell r="CK305">
            <v>92</v>
          </cell>
          <cell r="CL305" t="str">
            <v>101 - MAGNA</v>
          </cell>
          <cell r="CM305" t="str">
            <v>06095</v>
          </cell>
          <cell r="CP305" t="str">
            <v>-</v>
          </cell>
        </row>
        <row r="306">
          <cell r="A306" t="str">
            <v>06096</v>
          </cell>
          <cell r="B306" t="str">
            <v>EDF6885</v>
          </cell>
          <cell r="C306" t="str">
            <v>Chihuahua</v>
          </cell>
          <cell r="D306" t="str">
            <v>No aplica</v>
          </cell>
          <cell r="E306" t="str">
            <v>Chevy</v>
          </cell>
          <cell r="F306" t="str">
            <v>Automóvil</v>
          </cell>
          <cell r="G306" t="str">
            <v>Chevrolet</v>
          </cell>
          <cell r="H306" t="str">
            <v>Chevy C2 C/AA 5 Puertas</v>
          </cell>
          <cell r="I306" t="str">
            <v>3G1SF61XX6S132845</v>
          </cell>
          <cell r="J306" t="str">
            <v>6S132845</v>
          </cell>
          <cell r="K306" t="str">
            <v>Magna</v>
          </cell>
          <cell r="L306">
            <v>4</v>
          </cell>
          <cell r="M306">
            <v>46</v>
          </cell>
          <cell r="N306">
            <v>2006</v>
          </cell>
          <cell r="O306" t="str">
            <v>Chihuahua</v>
          </cell>
          <cell r="P306" t="str">
            <v>Chihuahua</v>
          </cell>
          <cell r="Q306" t="str">
            <v>Noroeste</v>
          </cell>
          <cell r="R306" t="str">
            <v>Baja</v>
          </cell>
          <cell r="S306" t="str">
            <v>Devolución Valmex</v>
          </cell>
          <cell r="T306" t="str">
            <v>GNP</v>
          </cell>
          <cell r="U306" t="str">
            <v>Grupo Nacional Provincial, S.A.B.</v>
          </cell>
          <cell r="V306" t="str">
            <v>Asesor de Servicio</v>
          </cell>
          <cell r="W306" t="str">
            <v>-</v>
          </cell>
          <cell r="X306" t="str">
            <v>-</v>
          </cell>
          <cell r="Y306" t="str">
            <v>Asignado</v>
          </cell>
          <cell r="Z306" t="str">
            <v>-</v>
          </cell>
          <cell r="AA306" t="str">
            <v>-</v>
          </cell>
          <cell r="AB306" t="str">
            <v>-</v>
          </cell>
          <cell r="AC306" t="str">
            <v>-</v>
          </cell>
          <cell r="AD306" t="str">
            <v>-</v>
          </cell>
          <cell r="AE306" t="str">
            <v>-</v>
          </cell>
          <cell r="AF306" t="str">
            <v>-</v>
          </cell>
          <cell r="AG306" t="str">
            <v>-</v>
          </cell>
          <cell r="AH306" t="str">
            <v>-</v>
          </cell>
          <cell r="AI306" t="str">
            <v>C6705</v>
          </cell>
          <cell r="AJ306" t="str">
            <v>Ramirez Granados Arturo</v>
          </cell>
          <cell r="AK306" t="str">
            <v>-</v>
          </cell>
          <cell r="AL306" t="str">
            <v>-</v>
          </cell>
          <cell r="AM306" t="str">
            <v>-</v>
          </cell>
          <cell r="AN306">
            <v>0</v>
          </cell>
          <cell r="AO306" t="str">
            <v>-</v>
          </cell>
          <cell r="AQ306" t="str">
            <v>-</v>
          </cell>
          <cell r="AR306" t="str">
            <v>-</v>
          </cell>
          <cell r="AS306" t="str">
            <v>-</v>
          </cell>
          <cell r="AT306" t="str">
            <v>-</v>
          </cell>
          <cell r="AU306" t="str">
            <v>-</v>
          </cell>
          <cell r="AV306" t="str">
            <v>-</v>
          </cell>
          <cell r="AW306" t="str">
            <v>-</v>
          </cell>
          <cell r="AX306" t="str">
            <v>-</v>
          </cell>
          <cell r="AY306" t="str">
            <v>No</v>
          </cell>
          <cell r="AZ306" t="str">
            <v>-</v>
          </cell>
          <cell r="BA306" t="str">
            <v>-</v>
          </cell>
          <cell r="BB306" t="str">
            <v>-</v>
          </cell>
          <cell r="BC306" t="str">
            <v>-</v>
          </cell>
          <cell r="BD306" t="str">
            <v>-</v>
          </cell>
          <cell r="BE306" t="str">
            <v>-</v>
          </cell>
          <cell r="BF306" t="str">
            <v>-</v>
          </cell>
          <cell r="BG306" t="str">
            <v>-</v>
          </cell>
          <cell r="BH306" t="str">
            <v>-</v>
          </cell>
          <cell r="BI306" t="str">
            <v>-</v>
          </cell>
          <cell r="BJ306" t="str">
            <v>Arrendado</v>
          </cell>
          <cell r="BK306">
            <v>2916</v>
          </cell>
          <cell r="BL306" t="str">
            <v>ANGAR AZCAPOTZALCO S.A. DE C.V.</v>
          </cell>
          <cell r="BO306">
            <v>80384.789999999994</v>
          </cell>
          <cell r="BP306" t="str">
            <v>-</v>
          </cell>
          <cell r="BQ306" t="str">
            <v>-</v>
          </cell>
          <cell r="BR306" t="str">
            <v>-</v>
          </cell>
          <cell r="BS306" t="str">
            <v>-</v>
          </cell>
          <cell r="BT306" t="str">
            <v>-</v>
          </cell>
          <cell r="BU306" t="str">
            <v>-</v>
          </cell>
          <cell r="BV306" t="str">
            <v>-</v>
          </cell>
          <cell r="BW306" t="str">
            <v>-</v>
          </cell>
          <cell r="BX306" t="str">
            <v>-</v>
          </cell>
          <cell r="BY306" t="str">
            <v>-</v>
          </cell>
          <cell r="BZ306" t="str">
            <v>-</v>
          </cell>
          <cell r="CA306" t="str">
            <v>-</v>
          </cell>
          <cell r="CB306" t="str">
            <v>-</v>
          </cell>
          <cell r="CC306" t="str">
            <v>Lunes</v>
          </cell>
          <cell r="CD306" t="str">
            <v>6885</v>
          </cell>
          <cell r="CE306" t="str">
            <v>5</v>
          </cell>
          <cell r="CF306" t="str">
            <v>Amarillo</v>
          </cell>
          <cell r="CG306" t="str">
            <v>1er Sábado</v>
          </cell>
          <cell r="CH306" t="str">
            <v>Ene y Feb</v>
          </cell>
          <cell r="CI306" t="str">
            <v>Jul y Ago</v>
          </cell>
          <cell r="CJ306" t="str">
            <v>-</v>
          </cell>
          <cell r="CK306">
            <v>92</v>
          </cell>
          <cell r="CL306" t="str">
            <v>101 - MAGNA</v>
          </cell>
          <cell r="CM306" t="str">
            <v>06096</v>
          </cell>
          <cell r="CP306" t="str">
            <v>-</v>
          </cell>
        </row>
        <row r="307">
          <cell r="A307" t="str">
            <v>06097</v>
          </cell>
          <cell r="B307" t="str">
            <v>ECU5032</v>
          </cell>
          <cell r="C307" t="str">
            <v>Chihuahua</v>
          </cell>
          <cell r="D307" t="str">
            <v>No aplica</v>
          </cell>
          <cell r="E307" t="str">
            <v>Chevy</v>
          </cell>
          <cell r="F307" t="str">
            <v>Automóvil</v>
          </cell>
          <cell r="G307" t="str">
            <v>Chevrolet</v>
          </cell>
          <cell r="H307" t="str">
            <v>Chevy C2 C/AA 5 Puertas</v>
          </cell>
          <cell r="I307" t="str">
            <v>3G1SF61X36S127163</v>
          </cell>
          <cell r="J307" t="str">
            <v>6S127163</v>
          </cell>
          <cell r="K307" t="str">
            <v>Magna</v>
          </cell>
          <cell r="L307">
            <v>4</v>
          </cell>
          <cell r="M307">
            <v>46</v>
          </cell>
          <cell r="N307">
            <v>2006</v>
          </cell>
          <cell r="O307" t="str">
            <v>Chihuahua</v>
          </cell>
          <cell r="P307" t="str">
            <v>Chihuahua</v>
          </cell>
          <cell r="Q307" t="str">
            <v>Noroeste</v>
          </cell>
          <cell r="R307" t="str">
            <v>Baja</v>
          </cell>
          <cell r="S307" t="str">
            <v>Devolución Valmex</v>
          </cell>
          <cell r="T307" t="str">
            <v>GNP</v>
          </cell>
          <cell r="U307" t="str">
            <v>Grupo Nacional Provincial, S.A.B.</v>
          </cell>
          <cell r="V307" t="str">
            <v>Asesor de Servicio</v>
          </cell>
          <cell r="W307" t="str">
            <v>-</v>
          </cell>
          <cell r="X307" t="str">
            <v>-</v>
          </cell>
          <cell r="Y307" t="str">
            <v>Asignado</v>
          </cell>
          <cell r="Z307" t="str">
            <v>-</v>
          </cell>
          <cell r="AA307" t="str">
            <v>-</v>
          </cell>
          <cell r="AB307" t="str">
            <v>-</v>
          </cell>
          <cell r="AC307" t="str">
            <v>-</v>
          </cell>
          <cell r="AD307" t="str">
            <v>-</v>
          </cell>
          <cell r="AE307" t="str">
            <v>-</v>
          </cell>
          <cell r="AF307" t="str">
            <v>-</v>
          </cell>
          <cell r="AG307" t="str">
            <v>-</v>
          </cell>
          <cell r="AH307" t="str">
            <v>-</v>
          </cell>
          <cell r="AI307" t="str">
            <v>C6705</v>
          </cell>
          <cell r="AJ307" t="str">
            <v>Ramirez Granados Arturo</v>
          </cell>
          <cell r="AK307" t="str">
            <v>-</v>
          </cell>
          <cell r="AL307" t="str">
            <v>-</v>
          </cell>
          <cell r="AM307" t="str">
            <v>-</v>
          </cell>
          <cell r="AN307">
            <v>0</v>
          </cell>
          <cell r="AO307" t="str">
            <v>-</v>
          </cell>
          <cell r="AQ307" t="str">
            <v>-</v>
          </cell>
          <cell r="AR307" t="str">
            <v>-</v>
          </cell>
          <cell r="AS307" t="str">
            <v>-</v>
          </cell>
          <cell r="AT307" t="str">
            <v>-</v>
          </cell>
          <cell r="AU307" t="str">
            <v>-</v>
          </cell>
          <cell r="AV307" t="str">
            <v>-</v>
          </cell>
          <cell r="AW307" t="str">
            <v>-</v>
          </cell>
          <cell r="AX307" t="str">
            <v>-</v>
          </cell>
          <cell r="AY307" t="str">
            <v>No</v>
          </cell>
          <cell r="AZ307" t="str">
            <v>-</v>
          </cell>
          <cell r="BA307" t="str">
            <v>-</v>
          </cell>
          <cell r="BB307" t="str">
            <v>-</v>
          </cell>
          <cell r="BC307" t="str">
            <v>-</v>
          </cell>
          <cell r="BD307" t="str">
            <v>-</v>
          </cell>
          <cell r="BE307" t="str">
            <v>-</v>
          </cell>
          <cell r="BF307" t="str">
            <v>-</v>
          </cell>
          <cell r="BG307" t="str">
            <v>-</v>
          </cell>
          <cell r="BH307" t="str">
            <v>-</v>
          </cell>
          <cell r="BI307" t="str">
            <v>-</v>
          </cell>
          <cell r="BJ307" t="str">
            <v>Arrendado</v>
          </cell>
          <cell r="BK307">
            <v>2985</v>
          </cell>
          <cell r="BL307" t="str">
            <v>ANGAR AZCAPOTZALCO S.A. DE C.V.</v>
          </cell>
          <cell r="BO307">
            <v>80384.789999999994</v>
          </cell>
          <cell r="BP307" t="str">
            <v>-</v>
          </cell>
          <cell r="BQ307" t="str">
            <v>-</v>
          </cell>
          <cell r="BR307" t="str">
            <v>-</v>
          </cell>
          <cell r="BS307" t="str">
            <v>-</v>
          </cell>
          <cell r="BT307" t="str">
            <v>-</v>
          </cell>
          <cell r="BU307" t="str">
            <v>-</v>
          </cell>
          <cell r="BV307" t="str">
            <v>-</v>
          </cell>
          <cell r="BW307" t="str">
            <v>-</v>
          </cell>
          <cell r="BX307" t="str">
            <v>-</v>
          </cell>
          <cell r="BY307" t="str">
            <v>-</v>
          </cell>
          <cell r="BZ307" t="str">
            <v>-</v>
          </cell>
          <cell r="CA307" t="str">
            <v>-</v>
          </cell>
          <cell r="CB307" t="str">
            <v>-</v>
          </cell>
          <cell r="CC307" t="str">
            <v>Jueves</v>
          </cell>
          <cell r="CD307" t="str">
            <v>5032</v>
          </cell>
          <cell r="CE307" t="str">
            <v>2</v>
          </cell>
          <cell r="CF307" t="str">
            <v>Verde</v>
          </cell>
          <cell r="CG307" t="str">
            <v>4o Sábado</v>
          </cell>
          <cell r="CH307" t="str">
            <v>Abr y May</v>
          </cell>
          <cell r="CI307" t="str">
            <v>Oct y Nov</v>
          </cell>
          <cell r="CJ307" t="str">
            <v>-</v>
          </cell>
          <cell r="CK307">
            <v>92</v>
          </cell>
          <cell r="CL307" t="str">
            <v>101 - MAGNA</v>
          </cell>
          <cell r="CM307" t="str">
            <v>06097</v>
          </cell>
          <cell r="CP307" t="str">
            <v>-</v>
          </cell>
        </row>
        <row r="308">
          <cell r="A308" t="str">
            <v>06098</v>
          </cell>
          <cell r="B308" t="str">
            <v>EDF6884</v>
          </cell>
          <cell r="C308" t="str">
            <v>Chihuahua</v>
          </cell>
          <cell r="D308" t="str">
            <v>No aplica</v>
          </cell>
          <cell r="E308" t="str">
            <v>Chevy</v>
          </cell>
          <cell r="F308" t="str">
            <v>Automóvil</v>
          </cell>
          <cell r="G308" t="str">
            <v>Chevrolet</v>
          </cell>
          <cell r="H308" t="str">
            <v>Chevy C2 C/AA 5 Puertas</v>
          </cell>
          <cell r="I308" t="str">
            <v>3G1SF61X36S132119</v>
          </cell>
          <cell r="J308" t="str">
            <v>6S132119</v>
          </cell>
          <cell r="K308" t="str">
            <v>Magna</v>
          </cell>
          <cell r="L308">
            <v>4</v>
          </cell>
          <cell r="M308">
            <v>46</v>
          </cell>
          <cell r="N308">
            <v>2006</v>
          </cell>
          <cell r="O308" t="str">
            <v>Chihuahua</v>
          </cell>
          <cell r="P308" t="str">
            <v>Chihuahua</v>
          </cell>
          <cell r="Q308" t="str">
            <v>Noroeste</v>
          </cell>
          <cell r="R308" t="str">
            <v>Baja</v>
          </cell>
          <cell r="S308" t="str">
            <v>Devolución Valmex</v>
          </cell>
          <cell r="T308" t="str">
            <v>GNP</v>
          </cell>
          <cell r="U308" t="str">
            <v>Grupo Nacional Provincial, S.A.B.</v>
          </cell>
          <cell r="V308" t="str">
            <v>Asesor de Servicio</v>
          </cell>
          <cell r="W308" t="str">
            <v>-</v>
          </cell>
          <cell r="X308" t="str">
            <v>-</v>
          </cell>
          <cell r="Y308" t="str">
            <v>Asignado</v>
          </cell>
          <cell r="Z308" t="str">
            <v>-</v>
          </cell>
          <cell r="AA308" t="str">
            <v>-</v>
          </cell>
          <cell r="AB308" t="str">
            <v>-</v>
          </cell>
          <cell r="AC308" t="str">
            <v>-</v>
          </cell>
          <cell r="AD308" t="str">
            <v>-</v>
          </cell>
          <cell r="AE308" t="str">
            <v>-</v>
          </cell>
          <cell r="AF308" t="str">
            <v>-</v>
          </cell>
          <cell r="AG308" t="str">
            <v>-</v>
          </cell>
          <cell r="AH308" t="str">
            <v>-</v>
          </cell>
          <cell r="AI308" t="str">
            <v>C6705</v>
          </cell>
          <cell r="AJ308" t="str">
            <v>Ramirez Granados Arturo</v>
          </cell>
          <cell r="AK308" t="str">
            <v>-</v>
          </cell>
          <cell r="AL308" t="str">
            <v>-</v>
          </cell>
          <cell r="AM308" t="str">
            <v>-</v>
          </cell>
          <cell r="AN308">
            <v>0</v>
          </cell>
          <cell r="AO308" t="str">
            <v>-</v>
          </cell>
          <cell r="AQ308" t="str">
            <v>-</v>
          </cell>
          <cell r="AR308" t="str">
            <v>-</v>
          </cell>
          <cell r="AS308" t="str">
            <v>-</v>
          </cell>
          <cell r="AT308" t="str">
            <v>-</v>
          </cell>
          <cell r="AU308" t="str">
            <v>-</v>
          </cell>
          <cell r="AV308" t="str">
            <v>-</v>
          </cell>
          <cell r="AW308" t="str">
            <v>-</v>
          </cell>
          <cell r="AX308" t="str">
            <v>-</v>
          </cell>
          <cell r="AY308" t="str">
            <v>No</v>
          </cell>
          <cell r="AZ308" t="str">
            <v>-</v>
          </cell>
          <cell r="BA308" t="str">
            <v>-</v>
          </cell>
          <cell r="BB308" t="str">
            <v>-</v>
          </cell>
          <cell r="BC308" t="str">
            <v>-</v>
          </cell>
          <cell r="BD308" t="str">
            <v>-</v>
          </cell>
          <cell r="BE308" t="str">
            <v>-</v>
          </cell>
          <cell r="BF308" t="str">
            <v>-</v>
          </cell>
          <cell r="BG308" t="str">
            <v>-</v>
          </cell>
          <cell r="BH308" t="str">
            <v>-</v>
          </cell>
          <cell r="BI308" t="str">
            <v>-</v>
          </cell>
          <cell r="BJ308" t="str">
            <v>Arrendado</v>
          </cell>
          <cell r="BK308">
            <v>2986</v>
          </cell>
          <cell r="BL308" t="str">
            <v>ANGAR AZCAPOTZALCO S.A. DE C.V.</v>
          </cell>
          <cell r="BO308">
            <v>80384.789999999994</v>
          </cell>
          <cell r="BP308" t="str">
            <v>-</v>
          </cell>
          <cell r="BQ308" t="str">
            <v>-</v>
          </cell>
          <cell r="BR308" t="str">
            <v>-</v>
          </cell>
          <cell r="BS308" t="str">
            <v>-</v>
          </cell>
          <cell r="BT308" t="str">
            <v>-</v>
          </cell>
          <cell r="BU308" t="str">
            <v>-</v>
          </cell>
          <cell r="BV308" t="str">
            <v>-</v>
          </cell>
          <cell r="BW308" t="str">
            <v>-</v>
          </cell>
          <cell r="BX308" t="str">
            <v>-</v>
          </cell>
          <cell r="BY308" t="str">
            <v>-</v>
          </cell>
          <cell r="BZ308" t="str">
            <v>-</v>
          </cell>
          <cell r="CA308" t="str">
            <v>-</v>
          </cell>
          <cell r="CB308" t="str">
            <v>-</v>
          </cell>
          <cell r="CC308" t="str">
            <v>Miércoles</v>
          </cell>
          <cell r="CD308" t="str">
            <v>6884</v>
          </cell>
          <cell r="CE308" t="str">
            <v>4</v>
          </cell>
          <cell r="CF308" t="str">
            <v>Rojo</v>
          </cell>
          <cell r="CG308" t="str">
            <v>3er Sábado</v>
          </cell>
          <cell r="CH308" t="str">
            <v>Mzo y Abr</v>
          </cell>
          <cell r="CI308" t="str">
            <v>Sep y Oct</v>
          </cell>
          <cell r="CJ308" t="str">
            <v>-</v>
          </cell>
          <cell r="CK308">
            <v>92</v>
          </cell>
          <cell r="CL308" t="str">
            <v>101 - MAGNA</v>
          </cell>
          <cell r="CM308" t="str">
            <v>06098</v>
          </cell>
          <cell r="CP308" t="str">
            <v>-</v>
          </cell>
        </row>
        <row r="309">
          <cell r="A309" t="str">
            <v>06099</v>
          </cell>
          <cell r="B309" t="str">
            <v>ECU5033</v>
          </cell>
          <cell r="C309" t="str">
            <v>Chihuahua</v>
          </cell>
          <cell r="D309" t="str">
            <v>EAP1329</v>
          </cell>
          <cell r="E309" t="str">
            <v>Chevy</v>
          </cell>
          <cell r="F309" t="str">
            <v>Automóvil</v>
          </cell>
          <cell r="G309" t="str">
            <v>Chevrolet</v>
          </cell>
          <cell r="H309" t="str">
            <v>Chevy C2 C/AA 5 Puertas</v>
          </cell>
          <cell r="I309" t="str">
            <v>3G1SF61X36S128555</v>
          </cell>
          <cell r="J309" t="str">
            <v>6S128555</v>
          </cell>
          <cell r="K309" t="str">
            <v>Magna</v>
          </cell>
          <cell r="L309">
            <v>4</v>
          </cell>
          <cell r="M309">
            <v>46</v>
          </cell>
          <cell r="N309">
            <v>2006</v>
          </cell>
          <cell r="O309" t="str">
            <v>Chihuahua</v>
          </cell>
          <cell r="P309" t="str">
            <v>Chihuahua</v>
          </cell>
          <cell r="Q309" t="str">
            <v>Noroeste</v>
          </cell>
          <cell r="R309" t="str">
            <v>Baja</v>
          </cell>
          <cell r="S309" t="str">
            <v>Devolución Valmex</v>
          </cell>
          <cell r="T309" t="str">
            <v>GNP</v>
          </cell>
          <cell r="U309" t="str">
            <v>Grupo Nacional Provincial, S.A.B.</v>
          </cell>
          <cell r="V309" t="str">
            <v>Asesor de Servicio</v>
          </cell>
          <cell r="W309" t="str">
            <v>-</v>
          </cell>
          <cell r="X309" t="str">
            <v>-</v>
          </cell>
          <cell r="Y309" t="str">
            <v>Asignado</v>
          </cell>
          <cell r="Z309" t="str">
            <v>-</v>
          </cell>
          <cell r="AA309" t="str">
            <v>-</v>
          </cell>
          <cell r="AB309" t="str">
            <v>-</v>
          </cell>
          <cell r="AC309" t="str">
            <v>-</v>
          </cell>
          <cell r="AD309" t="str">
            <v>-</v>
          </cell>
          <cell r="AE309" t="str">
            <v>-</v>
          </cell>
          <cell r="AF309" t="str">
            <v>-</v>
          </cell>
          <cell r="AG309" t="str">
            <v>-</v>
          </cell>
          <cell r="AH309" t="str">
            <v>-</v>
          </cell>
          <cell r="AI309" t="str">
            <v>C6705</v>
          </cell>
          <cell r="AJ309" t="str">
            <v>Ramirez Granados Arturo</v>
          </cell>
          <cell r="AK309" t="str">
            <v>-</v>
          </cell>
          <cell r="AL309" t="str">
            <v>-</v>
          </cell>
          <cell r="AM309" t="str">
            <v>-</v>
          </cell>
          <cell r="AN309">
            <v>0</v>
          </cell>
          <cell r="AO309" t="str">
            <v>-</v>
          </cell>
          <cell r="AQ309" t="str">
            <v>-</v>
          </cell>
          <cell r="AR309" t="str">
            <v>-</v>
          </cell>
          <cell r="AS309" t="str">
            <v>-</v>
          </cell>
          <cell r="AT309" t="str">
            <v>-</v>
          </cell>
          <cell r="AU309" t="str">
            <v>-</v>
          </cell>
          <cell r="AV309" t="str">
            <v>-</v>
          </cell>
          <cell r="AW309" t="str">
            <v>-</v>
          </cell>
          <cell r="AX309" t="str">
            <v>-</v>
          </cell>
          <cell r="AY309" t="str">
            <v>No</v>
          </cell>
          <cell r="AZ309" t="str">
            <v>-</v>
          </cell>
          <cell r="BA309" t="str">
            <v>-</v>
          </cell>
          <cell r="BB309" t="str">
            <v>-</v>
          </cell>
          <cell r="BC309" t="str">
            <v>-</v>
          </cell>
          <cell r="BD309" t="str">
            <v>-</v>
          </cell>
          <cell r="BE309" t="str">
            <v>-</v>
          </cell>
          <cell r="BF309" t="str">
            <v>-</v>
          </cell>
          <cell r="BG309" t="str">
            <v>-</v>
          </cell>
          <cell r="BH309" t="str">
            <v>-</v>
          </cell>
          <cell r="BI309" t="str">
            <v>-</v>
          </cell>
          <cell r="BJ309" t="str">
            <v>Arrendado</v>
          </cell>
          <cell r="BK309" t="str">
            <v>2987</v>
          </cell>
          <cell r="BL309" t="str">
            <v>ANGAR AZCAPOTZALCO S.A. DE C.V.</v>
          </cell>
          <cell r="BO309">
            <v>80384.789999999994</v>
          </cell>
          <cell r="BP309" t="str">
            <v>-</v>
          </cell>
          <cell r="BQ309" t="str">
            <v>-</v>
          </cell>
          <cell r="BR309" t="str">
            <v>-</v>
          </cell>
          <cell r="BS309" t="str">
            <v>-</v>
          </cell>
          <cell r="BT309" t="str">
            <v>-</v>
          </cell>
          <cell r="BU309" t="str">
            <v>-</v>
          </cell>
          <cell r="BV309" t="str">
            <v>-</v>
          </cell>
          <cell r="BW309" t="str">
            <v>-</v>
          </cell>
          <cell r="BX309" t="str">
            <v>-</v>
          </cell>
          <cell r="BY309" t="str">
            <v>-</v>
          </cell>
          <cell r="BZ309" t="str">
            <v>-</v>
          </cell>
          <cell r="CA309" t="str">
            <v>-</v>
          </cell>
          <cell r="CB309" t="str">
            <v>-</v>
          </cell>
          <cell r="CC309" t="str">
            <v>Miércoles</v>
          </cell>
          <cell r="CD309" t="str">
            <v>5033</v>
          </cell>
          <cell r="CE309" t="str">
            <v>3</v>
          </cell>
          <cell r="CF309" t="str">
            <v>Rojo</v>
          </cell>
          <cell r="CG309" t="str">
            <v>3er Sábado</v>
          </cell>
          <cell r="CH309" t="str">
            <v>Mzo y Abr</v>
          </cell>
          <cell r="CI309" t="str">
            <v>Sep y Oct</v>
          </cell>
          <cell r="CJ309" t="str">
            <v>-</v>
          </cell>
          <cell r="CK309">
            <v>92</v>
          </cell>
          <cell r="CL309" t="str">
            <v>101 - MAGNA</v>
          </cell>
          <cell r="CM309" t="str">
            <v>06099</v>
          </cell>
          <cell r="CP309" t="str">
            <v>-</v>
          </cell>
        </row>
        <row r="310">
          <cell r="A310" t="str">
            <v>06100</v>
          </cell>
          <cell r="B310" t="str">
            <v>EDF6883</v>
          </cell>
          <cell r="C310" t="str">
            <v>Chihuahua</v>
          </cell>
          <cell r="D310" t="str">
            <v>EAP1332</v>
          </cell>
          <cell r="E310" t="str">
            <v>Chevy</v>
          </cell>
          <cell r="F310" t="str">
            <v>Automóvil</v>
          </cell>
          <cell r="G310" t="str">
            <v>Chevrolet</v>
          </cell>
          <cell r="H310" t="str">
            <v>Chevy C2 C/AA 5 Puertas</v>
          </cell>
          <cell r="I310" t="str">
            <v>3G1SF61X46S132470</v>
          </cell>
          <cell r="J310" t="str">
            <v>6S132470</v>
          </cell>
          <cell r="K310" t="str">
            <v>Magna</v>
          </cell>
          <cell r="L310">
            <v>4</v>
          </cell>
          <cell r="M310">
            <v>46</v>
          </cell>
          <cell r="N310">
            <v>2006</v>
          </cell>
          <cell r="O310" t="str">
            <v>Chihuahua</v>
          </cell>
          <cell r="P310" t="str">
            <v>Chihuahua</v>
          </cell>
          <cell r="Q310" t="str">
            <v>Noroeste</v>
          </cell>
          <cell r="R310" t="str">
            <v>Baja</v>
          </cell>
          <cell r="S310" t="str">
            <v>Devolución Valmex</v>
          </cell>
          <cell r="T310" t="str">
            <v>GNP</v>
          </cell>
          <cell r="U310" t="str">
            <v>Grupo Nacional Provincial, S.A.B.</v>
          </cell>
          <cell r="V310" t="str">
            <v>Asesor de Servicio</v>
          </cell>
          <cell r="W310" t="str">
            <v>-</v>
          </cell>
          <cell r="X310" t="str">
            <v>-</v>
          </cell>
          <cell r="Y310" t="str">
            <v>Asignado</v>
          </cell>
          <cell r="Z310" t="str">
            <v>-</v>
          </cell>
          <cell r="AA310" t="str">
            <v>-</v>
          </cell>
          <cell r="AB310" t="str">
            <v>-</v>
          </cell>
          <cell r="AC310" t="str">
            <v>-</v>
          </cell>
          <cell r="AD310" t="str">
            <v>-</v>
          </cell>
          <cell r="AE310" t="str">
            <v>-</v>
          </cell>
          <cell r="AF310" t="str">
            <v>-</v>
          </cell>
          <cell r="AG310" t="str">
            <v>-</v>
          </cell>
          <cell r="AH310" t="str">
            <v>-</v>
          </cell>
          <cell r="AI310" t="str">
            <v>C6705</v>
          </cell>
          <cell r="AJ310" t="str">
            <v>Ramirez Granados Arturo</v>
          </cell>
          <cell r="AK310" t="str">
            <v>-</v>
          </cell>
          <cell r="AL310" t="str">
            <v>-</v>
          </cell>
          <cell r="AM310" t="str">
            <v>-</v>
          </cell>
          <cell r="AN310">
            <v>0</v>
          </cell>
          <cell r="AO310" t="str">
            <v>-</v>
          </cell>
          <cell r="AQ310" t="str">
            <v>-</v>
          </cell>
          <cell r="AR310" t="str">
            <v>-</v>
          </cell>
          <cell r="AS310" t="str">
            <v>-</v>
          </cell>
          <cell r="AT310" t="str">
            <v>-</v>
          </cell>
          <cell r="AU310" t="str">
            <v>-</v>
          </cell>
          <cell r="AV310" t="str">
            <v>-</v>
          </cell>
          <cell r="AW310" t="str">
            <v>-</v>
          </cell>
          <cell r="AX310" t="str">
            <v>-</v>
          </cell>
          <cell r="AY310" t="str">
            <v>No</v>
          </cell>
          <cell r="AZ310" t="str">
            <v>-</v>
          </cell>
          <cell r="BA310" t="str">
            <v>-</v>
          </cell>
          <cell r="BB310" t="str">
            <v>-</v>
          </cell>
          <cell r="BC310" t="str">
            <v>-</v>
          </cell>
          <cell r="BD310" t="str">
            <v>-</v>
          </cell>
          <cell r="BE310" t="str">
            <v>-</v>
          </cell>
          <cell r="BF310" t="str">
            <v>-</v>
          </cell>
          <cell r="BG310" t="str">
            <v>-</v>
          </cell>
          <cell r="BH310" t="str">
            <v>-</v>
          </cell>
          <cell r="BI310" t="str">
            <v>-</v>
          </cell>
          <cell r="BJ310" t="str">
            <v>Arrendado</v>
          </cell>
          <cell r="BK310">
            <v>2991</v>
          </cell>
          <cell r="BL310" t="str">
            <v>ANGAR AZCAPOTZALCO S.A. DE C.V.</v>
          </cell>
          <cell r="BO310">
            <v>80384.789999999994</v>
          </cell>
          <cell r="BP310" t="str">
            <v>-</v>
          </cell>
          <cell r="BQ310" t="str">
            <v>-</v>
          </cell>
          <cell r="BR310" t="str">
            <v>-</v>
          </cell>
          <cell r="BS310" t="str">
            <v>-</v>
          </cell>
          <cell r="BT310" t="str">
            <v>-</v>
          </cell>
          <cell r="BU310" t="str">
            <v>-</v>
          </cell>
          <cell r="BV310" t="str">
            <v>-</v>
          </cell>
          <cell r="BW310" t="str">
            <v>-</v>
          </cell>
          <cell r="BX310" t="str">
            <v>-</v>
          </cell>
          <cell r="BY310" t="str">
            <v>-</v>
          </cell>
          <cell r="BZ310" t="str">
            <v>-</v>
          </cell>
          <cell r="CA310" t="str">
            <v>-</v>
          </cell>
          <cell r="CB310" t="str">
            <v>-</v>
          </cell>
          <cell r="CC310" t="str">
            <v>Miércoles</v>
          </cell>
          <cell r="CD310" t="str">
            <v>6883</v>
          </cell>
          <cell r="CE310" t="str">
            <v>3</v>
          </cell>
          <cell r="CF310" t="str">
            <v>Rojo</v>
          </cell>
          <cell r="CG310" t="str">
            <v>3er Sábado</v>
          </cell>
          <cell r="CH310" t="str">
            <v>Mzo y Abr</v>
          </cell>
          <cell r="CI310" t="str">
            <v>Sep y Oct</v>
          </cell>
          <cell r="CJ310" t="str">
            <v>-</v>
          </cell>
          <cell r="CK310">
            <v>92</v>
          </cell>
          <cell r="CL310" t="str">
            <v>101 - MAGNA</v>
          </cell>
          <cell r="CM310" t="str">
            <v>06100</v>
          </cell>
          <cell r="CP310" t="str">
            <v>-</v>
          </cell>
        </row>
        <row r="311">
          <cell r="A311" t="str">
            <v>06101</v>
          </cell>
          <cell r="B311" t="str">
            <v>XDN2424</v>
          </cell>
          <cell r="C311" t="str">
            <v>Nuevo León</v>
          </cell>
          <cell r="D311" t="str">
            <v>No aplica</v>
          </cell>
          <cell r="E311" t="str">
            <v>Chevy</v>
          </cell>
          <cell r="F311" t="str">
            <v>Automóvil</v>
          </cell>
          <cell r="G311" t="str">
            <v>Chevrolet</v>
          </cell>
          <cell r="H311" t="str">
            <v>Chevy C2 C/AA 5 Puertas</v>
          </cell>
          <cell r="I311" t="str">
            <v>3G1SF61X16S131809</v>
          </cell>
          <cell r="J311" t="str">
            <v>6S131809</v>
          </cell>
          <cell r="K311" t="str">
            <v>Magna</v>
          </cell>
          <cell r="L311">
            <v>4</v>
          </cell>
          <cell r="M311">
            <v>46</v>
          </cell>
          <cell r="N311">
            <v>2006</v>
          </cell>
          <cell r="O311" t="str">
            <v>Tampico</v>
          </cell>
          <cell r="P311" t="str">
            <v>Tamaulipas</v>
          </cell>
          <cell r="Q311" t="str">
            <v>Noreste</v>
          </cell>
          <cell r="R311" t="str">
            <v>Baja</v>
          </cell>
          <cell r="S311" t="str">
            <v>Devolución Valmex</v>
          </cell>
          <cell r="T311" t="str">
            <v>GNP</v>
          </cell>
          <cell r="U311" t="str">
            <v>Grupo Nacional Provincial, S.A.B.</v>
          </cell>
          <cell r="V311" t="str">
            <v>Asesor de Servicio</v>
          </cell>
          <cell r="W311" t="str">
            <v>-</v>
          </cell>
          <cell r="X311" t="str">
            <v>-</v>
          </cell>
          <cell r="Y311" t="str">
            <v>Asignado</v>
          </cell>
          <cell r="Z311" t="str">
            <v>-</v>
          </cell>
          <cell r="AA311" t="str">
            <v>-</v>
          </cell>
          <cell r="AB311" t="str">
            <v>-</v>
          </cell>
          <cell r="AC311" t="str">
            <v>-</v>
          </cell>
          <cell r="AD311" t="str">
            <v>-</v>
          </cell>
          <cell r="AE311" t="str">
            <v>-</v>
          </cell>
          <cell r="AF311" t="str">
            <v>-</v>
          </cell>
          <cell r="AG311" t="str">
            <v>-</v>
          </cell>
          <cell r="AH311" t="str">
            <v>-</v>
          </cell>
          <cell r="AI311" t="str">
            <v>C6705</v>
          </cell>
          <cell r="AJ311" t="str">
            <v>Ramirez Granados Arturo</v>
          </cell>
          <cell r="AK311" t="str">
            <v>-</v>
          </cell>
          <cell r="AL311" t="str">
            <v>-</v>
          </cell>
          <cell r="AM311" t="str">
            <v>-</v>
          </cell>
          <cell r="AN311">
            <v>0</v>
          </cell>
          <cell r="AO311" t="str">
            <v>-</v>
          </cell>
          <cell r="AQ311" t="str">
            <v>-</v>
          </cell>
          <cell r="AR311" t="str">
            <v>-</v>
          </cell>
          <cell r="AS311" t="str">
            <v>-</v>
          </cell>
          <cell r="AT311" t="str">
            <v>-</v>
          </cell>
          <cell r="AU311" t="str">
            <v>-</v>
          </cell>
          <cell r="AV311" t="str">
            <v>-</v>
          </cell>
          <cell r="AW311" t="str">
            <v>-</v>
          </cell>
          <cell r="AX311" t="str">
            <v>-</v>
          </cell>
          <cell r="AY311" t="str">
            <v>No</v>
          </cell>
          <cell r="AZ311" t="str">
            <v>-</v>
          </cell>
          <cell r="BA311" t="str">
            <v>-</v>
          </cell>
          <cell r="BB311" t="str">
            <v>-</v>
          </cell>
          <cell r="BC311" t="str">
            <v>-</v>
          </cell>
          <cell r="BD311" t="str">
            <v>-</v>
          </cell>
          <cell r="BE311" t="str">
            <v>-</v>
          </cell>
          <cell r="BF311" t="str">
            <v>-</v>
          </cell>
          <cell r="BG311" t="str">
            <v>-</v>
          </cell>
          <cell r="BH311" t="str">
            <v>-</v>
          </cell>
          <cell r="BI311" t="str">
            <v>-</v>
          </cell>
          <cell r="BJ311" t="str">
            <v>Arrendado</v>
          </cell>
          <cell r="BK311">
            <v>3327</v>
          </cell>
          <cell r="BL311" t="str">
            <v>ANGAR AZCAPOTZALCO S.A. DE C.V.</v>
          </cell>
          <cell r="BO311">
            <v>80384.78</v>
          </cell>
          <cell r="BP311" t="str">
            <v>-</v>
          </cell>
          <cell r="BQ311" t="str">
            <v>-</v>
          </cell>
          <cell r="BR311" t="str">
            <v>-</v>
          </cell>
          <cell r="BS311" t="str">
            <v>-</v>
          </cell>
          <cell r="BT311" t="str">
            <v>-</v>
          </cell>
          <cell r="BU311" t="str">
            <v>-</v>
          </cell>
          <cell r="BV311" t="str">
            <v>-</v>
          </cell>
          <cell r="BW311" t="str">
            <v>-</v>
          </cell>
          <cell r="BX311" t="str">
            <v>-</v>
          </cell>
          <cell r="BY311" t="str">
            <v>-</v>
          </cell>
          <cell r="BZ311" t="str">
            <v>-</v>
          </cell>
          <cell r="CA311" t="str">
            <v>-</v>
          </cell>
          <cell r="CB311" t="str">
            <v>-</v>
          </cell>
          <cell r="CC311" t="str">
            <v>Miércoles</v>
          </cell>
          <cell r="CD311" t="str">
            <v>2424</v>
          </cell>
          <cell r="CE311" t="str">
            <v>4</v>
          </cell>
          <cell r="CF311" t="str">
            <v>Rojo</v>
          </cell>
          <cell r="CG311" t="str">
            <v>3er Sábado</v>
          </cell>
          <cell r="CH311" t="str">
            <v>Mzo y Abr</v>
          </cell>
          <cell r="CI311" t="str">
            <v>Sep y Oct</v>
          </cell>
          <cell r="CJ311" t="str">
            <v>-</v>
          </cell>
          <cell r="CK311">
            <v>92</v>
          </cell>
          <cell r="CL311" t="str">
            <v>101 - MAGNA</v>
          </cell>
          <cell r="CM311" t="str">
            <v>06101</v>
          </cell>
          <cell r="CP311" t="str">
            <v>-</v>
          </cell>
        </row>
        <row r="312">
          <cell r="A312" t="str">
            <v>06102</v>
          </cell>
          <cell r="B312" t="str">
            <v>XDN2431</v>
          </cell>
          <cell r="C312" t="str">
            <v>Nuevo León</v>
          </cell>
          <cell r="D312" t="str">
            <v>No aplica</v>
          </cell>
          <cell r="E312" t="str">
            <v>Chevy</v>
          </cell>
          <cell r="F312" t="str">
            <v>Automóvil</v>
          </cell>
          <cell r="G312" t="str">
            <v>Chevrolet</v>
          </cell>
          <cell r="H312" t="str">
            <v>Chevy 5 Puertas C/AA Paquete M</v>
          </cell>
          <cell r="I312" t="str">
            <v>3G1SF61X06S125659</v>
          </cell>
          <cell r="J312" t="str">
            <v>6S125659</v>
          </cell>
          <cell r="K312" t="str">
            <v>Magna</v>
          </cell>
          <cell r="L312">
            <v>4</v>
          </cell>
          <cell r="M312">
            <v>46</v>
          </cell>
          <cell r="N312">
            <v>2006</v>
          </cell>
          <cell r="O312" t="str">
            <v>Monterrey</v>
          </cell>
          <cell r="P312" t="str">
            <v>Nuevo León</v>
          </cell>
          <cell r="Q312" t="str">
            <v>Noreste</v>
          </cell>
          <cell r="R312" t="str">
            <v>Baja</v>
          </cell>
          <cell r="S312" t="str">
            <v>Devolución Valmex</v>
          </cell>
          <cell r="T312" t="str">
            <v>GNP</v>
          </cell>
          <cell r="U312" t="str">
            <v>Grupo Nacional Provincial, S.A.B.</v>
          </cell>
          <cell r="V312" t="str">
            <v>Asesor de Servicio</v>
          </cell>
          <cell r="W312" t="str">
            <v>-</v>
          </cell>
          <cell r="X312" t="str">
            <v>-</v>
          </cell>
          <cell r="Y312" t="str">
            <v>Asignado</v>
          </cell>
          <cell r="Z312" t="str">
            <v>-</v>
          </cell>
          <cell r="AA312" t="str">
            <v>-</v>
          </cell>
          <cell r="AB312" t="str">
            <v>-</v>
          </cell>
          <cell r="AC312" t="str">
            <v>-</v>
          </cell>
          <cell r="AD312" t="str">
            <v>-</v>
          </cell>
          <cell r="AE312" t="str">
            <v>-</v>
          </cell>
          <cell r="AF312" t="str">
            <v>-</v>
          </cell>
          <cell r="AG312" t="str">
            <v>-</v>
          </cell>
          <cell r="AH312" t="str">
            <v>-</v>
          </cell>
          <cell r="AI312" t="str">
            <v>C6705</v>
          </cell>
          <cell r="AJ312" t="str">
            <v>Ramirez Granados Arturo</v>
          </cell>
          <cell r="AK312" t="str">
            <v>-</v>
          </cell>
          <cell r="AL312" t="str">
            <v>-</v>
          </cell>
          <cell r="AM312" t="str">
            <v>-</v>
          </cell>
          <cell r="AN312">
            <v>0</v>
          </cell>
          <cell r="AO312" t="str">
            <v>-</v>
          </cell>
          <cell r="AQ312" t="str">
            <v>-</v>
          </cell>
          <cell r="AR312" t="str">
            <v>-</v>
          </cell>
          <cell r="AS312" t="str">
            <v>-</v>
          </cell>
          <cell r="AT312" t="str">
            <v>-</v>
          </cell>
          <cell r="AU312" t="str">
            <v>-</v>
          </cell>
          <cell r="AV312" t="str">
            <v>-</v>
          </cell>
          <cell r="AW312" t="str">
            <v>-</v>
          </cell>
          <cell r="AX312" t="str">
            <v>-</v>
          </cell>
          <cell r="AY312" t="str">
            <v>No</v>
          </cell>
          <cell r="AZ312" t="str">
            <v>-</v>
          </cell>
          <cell r="BA312" t="str">
            <v>-</v>
          </cell>
          <cell r="BB312" t="str">
            <v>-</v>
          </cell>
          <cell r="BC312" t="str">
            <v>-</v>
          </cell>
          <cell r="BD312" t="str">
            <v>-</v>
          </cell>
          <cell r="BE312" t="str">
            <v>-</v>
          </cell>
          <cell r="BF312" t="str">
            <v>-</v>
          </cell>
          <cell r="BG312" t="str">
            <v>-</v>
          </cell>
          <cell r="BH312" t="str">
            <v>-</v>
          </cell>
          <cell r="BI312" t="str">
            <v>-</v>
          </cell>
          <cell r="BJ312" t="str">
            <v>Arrendado</v>
          </cell>
          <cell r="BK312">
            <v>3620</v>
          </cell>
          <cell r="BL312" t="str">
            <v>ANGAR AZCAPOTZALCO S.A. DE C.V.</v>
          </cell>
          <cell r="BO312">
            <v>80384.78</v>
          </cell>
          <cell r="BP312" t="str">
            <v>-</v>
          </cell>
          <cell r="BQ312" t="str">
            <v>-</v>
          </cell>
          <cell r="BR312" t="str">
            <v>-</v>
          </cell>
          <cell r="BS312" t="str">
            <v>-</v>
          </cell>
          <cell r="BT312" t="str">
            <v>-</v>
          </cell>
          <cell r="BU312" t="str">
            <v>-</v>
          </cell>
          <cell r="BV312" t="str">
            <v>-</v>
          </cell>
          <cell r="BW312" t="str">
            <v>-</v>
          </cell>
          <cell r="BX312" t="str">
            <v>-</v>
          </cell>
          <cell r="BY312" t="str">
            <v>-</v>
          </cell>
          <cell r="BZ312" t="str">
            <v>-</v>
          </cell>
          <cell r="CA312" t="str">
            <v>-</v>
          </cell>
          <cell r="CB312" t="str">
            <v>-</v>
          </cell>
          <cell r="CC312" t="str">
            <v>Jueves</v>
          </cell>
          <cell r="CD312" t="str">
            <v>2431</v>
          </cell>
          <cell r="CE312" t="str">
            <v>1</v>
          </cell>
          <cell r="CF312" t="str">
            <v>Verde</v>
          </cell>
          <cell r="CG312" t="str">
            <v>4o Sábado</v>
          </cell>
          <cell r="CH312" t="str">
            <v>Abr y May</v>
          </cell>
          <cell r="CI312" t="str">
            <v>Oct y Nov</v>
          </cell>
          <cell r="CJ312" t="str">
            <v>-</v>
          </cell>
          <cell r="CK312">
            <v>92</v>
          </cell>
          <cell r="CL312" t="str">
            <v>101 - MAGNA</v>
          </cell>
          <cell r="CM312" t="str">
            <v>06102</v>
          </cell>
          <cell r="CP312" t="str">
            <v>-</v>
          </cell>
        </row>
        <row r="313">
          <cell r="A313" t="str">
            <v>06103</v>
          </cell>
          <cell r="B313" t="str">
            <v>XDN2425</v>
          </cell>
          <cell r="C313" t="str">
            <v>Nuevo León</v>
          </cell>
          <cell r="D313" t="str">
            <v>No aplica</v>
          </cell>
          <cell r="E313" t="str">
            <v>Chevy</v>
          </cell>
          <cell r="F313" t="str">
            <v>Automóvil</v>
          </cell>
          <cell r="G313" t="str">
            <v>Chevrolet</v>
          </cell>
          <cell r="H313" t="str">
            <v>Chevy C2 C/AA 5 Puertas</v>
          </cell>
          <cell r="I313" t="str">
            <v>3G1SF61X36S133156</v>
          </cell>
          <cell r="J313" t="str">
            <v>6S133156</v>
          </cell>
          <cell r="K313" t="str">
            <v>Magna</v>
          </cell>
          <cell r="L313">
            <v>4</v>
          </cell>
          <cell r="M313">
            <v>46</v>
          </cell>
          <cell r="N313">
            <v>2006</v>
          </cell>
          <cell r="O313" t="str">
            <v>Monterrey</v>
          </cell>
          <cell r="P313" t="str">
            <v>Nuevo León</v>
          </cell>
          <cell r="Q313" t="str">
            <v>Noreste</v>
          </cell>
          <cell r="R313" t="str">
            <v>Baja</v>
          </cell>
          <cell r="S313" t="str">
            <v>Devolución Valmex</v>
          </cell>
          <cell r="T313" t="str">
            <v>GNP</v>
          </cell>
          <cell r="U313" t="str">
            <v>Grupo Nacional Provincial, S.A.B.</v>
          </cell>
          <cell r="V313" t="str">
            <v>Asesor de Servicio</v>
          </cell>
          <cell r="W313" t="str">
            <v>-</v>
          </cell>
          <cell r="X313" t="str">
            <v>-</v>
          </cell>
          <cell r="Y313" t="str">
            <v>Asignado</v>
          </cell>
          <cell r="Z313" t="str">
            <v>-</v>
          </cell>
          <cell r="AA313" t="str">
            <v>-</v>
          </cell>
          <cell r="AB313" t="str">
            <v>-</v>
          </cell>
          <cell r="AC313" t="str">
            <v>-</v>
          </cell>
          <cell r="AD313" t="str">
            <v>-</v>
          </cell>
          <cell r="AE313" t="str">
            <v>-</v>
          </cell>
          <cell r="AF313" t="str">
            <v>-</v>
          </cell>
          <cell r="AG313" t="str">
            <v>-</v>
          </cell>
          <cell r="AH313" t="str">
            <v>-</v>
          </cell>
          <cell r="AI313" t="str">
            <v>C6705</v>
          </cell>
          <cell r="AJ313" t="str">
            <v>Ramirez Granados Arturo</v>
          </cell>
          <cell r="AK313" t="str">
            <v>-</v>
          </cell>
          <cell r="AL313" t="str">
            <v>-</v>
          </cell>
          <cell r="AM313" t="str">
            <v>-</v>
          </cell>
          <cell r="AN313">
            <v>0</v>
          </cell>
          <cell r="AO313" t="str">
            <v>-</v>
          </cell>
          <cell r="AQ313" t="str">
            <v>-</v>
          </cell>
          <cell r="AR313" t="str">
            <v>-</v>
          </cell>
          <cell r="AS313" t="str">
            <v>-</v>
          </cell>
          <cell r="AT313" t="str">
            <v>-</v>
          </cell>
          <cell r="AU313" t="str">
            <v>-</v>
          </cell>
          <cell r="AV313" t="str">
            <v>-</v>
          </cell>
          <cell r="AW313" t="str">
            <v>-</v>
          </cell>
          <cell r="AX313" t="str">
            <v>-</v>
          </cell>
          <cell r="AY313" t="str">
            <v>No</v>
          </cell>
          <cell r="AZ313" t="str">
            <v>-</v>
          </cell>
          <cell r="BA313" t="str">
            <v>-</v>
          </cell>
          <cell r="BB313" t="str">
            <v>-</v>
          </cell>
          <cell r="BC313" t="str">
            <v>-</v>
          </cell>
          <cell r="BD313" t="str">
            <v>-</v>
          </cell>
          <cell r="BE313" t="str">
            <v>-</v>
          </cell>
          <cell r="BF313" t="str">
            <v>-</v>
          </cell>
          <cell r="BG313" t="str">
            <v>-</v>
          </cell>
          <cell r="BH313" t="str">
            <v>-</v>
          </cell>
          <cell r="BI313" t="str">
            <v>-</v>
          </cell>
          <cell r="BJ313" t="str">
            <v>Arrendado</v>
          </cell>
          <cell r="BK313">
            <v>3617</v>
          </cell>
          <cell r="BL313" t="str">
            <v>ANGAR AZCAPOTZALCO S.A. DE C.V.</v>
          </cell>
          <cell r="BO313">
            <v>80384.78</v>
          </cell>
          <cell r="BP313" t="str">
            <v>-</v>
          </cell>
          <cell r="BQ313" t="str">
            <v>-</v>
          </cell>
          <cell r="BR313" t="str">
            <v>-</v>
          </cell>
          <cell r="BS313" t="str">
            <v>-</v>
          </cell>
          <cell r="BT313" t="str">
            <v>-</v>
          </cell>
          <cell r="BU313" t="str">
            <v>-</v>
          </cell>
          <cell r="BV313" t="str">
            <v>-</v>
          </cell>
          <cell r="BW313" t="str">
            <v>-</v>
          </cell>
          <cell r="BX313" t="str">
            <v>-</v>
          </cell>
          <cell r="BY313" t="str">
            <v>-</v>
          </cell>
          <cell r="BZ313" t="str">
            <v>-</v>
          </cell>
          <cell r="CA313" t="str">
            <v>-</v>
          </cell>
          <cell r="CB313" t="str">
            <v>-</v>
          </cell>
          <cell r="CC313" t="str">
            <v>Lunes</v>
          </cell>
          <cell r="CD313" t="str">
            <v>2425</v>
          </cell>
          <cell r="CE313" t="str">
            <v>5</v>
          </cell>
          <cell r="CF313" t="str">
            <v>Amarillo</v>
          </cell>
          <cell r="CG313" t="str">
            <v>1er Sábado</v>
          </cell>
          <cell r="CH313" t="str">
            <v>Ene y Feb</v>
          </cell>
          <cell r="CI313" t="str">
            <v>Jul y Ago</v>
          </cell>
          <cell r="CJ313" t="str">
            <v>-</v>
          </cell>
          <cell r="CK313">
            <v>92</v>
          </cell>
          <cell r="CL313" t="str">
            <v>101 - MAGNA</v>
          </cell>
          <cell r="CM313" t="str">
            <v>06103</v>
          </cell>
          <cell r="CP313" t="str">
            <v>-</v>
          </cell>
        </row>
        <row r="314">
          <cell r="A314" t="str">
            <v>06104</v>
          </cell>
          <cell r="B314" t="str">
            <v>WAG1310</v>
          </cell>
          <cell r="C314" t="str">
            <v>-</v>
          </cell>
          <cell r="D314" t="str">
            <v>VXF2632</v>
          </cell>
          <cell r="E314" t="str">
            <v>Chevy</v>
          </cell>
          <cell r="F314" t="str">
            <v>Automóvil</v>
          </cell>
          <cell r="G314" t="str">
            <v>Chevrolet</v>
          </cell>
          <cell r="H314" t="str">
            <v>Chevy C2 C/AA 5 Puertas</v>
          </cell>
          <cell r="I314" t="str">
            <v>3G1SF61X36S132136</v>
          </cell>
          <cell r="J314" t="str">
            <v>6S132136</v>
          </cell>
          <cell r="K314" t="str">
            <v>Magna</v>
          </cell>
          <cell r="L314">
            <v>4</v>
          </cell>
          <cell r="M314">
            <v>46</v>
          </cell>
          <cell r="N314">
            <v>2006</v>
          </cell>
          <cell r="O314" t="str">
            <v>Hermosillo</v>
          </cell>
          <cell r="P314" t="str">
            <v>Sonora</v>
          </cell>
          <cell r="Q314" t="str">
            <v>Noroeste</v>
          </cell>
          <cell r="R314" t="str">
            <v>Baja</v>
          </cell>
          <cell r="S314" t="str">
            <v>Devolución Valmex</v>
          </cell>
          <cell r="T314" t="str">
            <v>GNP</v>
          </cell>
          <cell r="U314" t="str">
            <v>Grupo Nacional Provincial, S.A.B.</v>
          </cell>
          <cell r="V314" t="str">
            <v>Asesor de Servicio</v>
          </cell>
          <cell r="W314" t="str">
            <v>-</v>
          </cell>
          <cell r="X314" t="str">
            <v>-</v>
          </cell>
          <cell r="Y314" t="str">
            <v>Asignado</v>
          </cell>
          <cell r="Z314" t="str">
            <v>V00049</v>
          </cell>
          <cell r="AA314" t="str">
            <v>-</v>
          </cell>
          <cell r="AB314" t="str">
            <v>-</v>
          </cell>
          <cell r="AC314" t="str">
            <v>-</v>
          </cell>
          <cell r="AD314" t="str">
            <v>-</v>
          </cell>
          <cell r="AE314" t="str">
            <v>-</v>
          </cell>
          <cell r="AF314" t="str">
            <v>-</v>
          </cell>
          <cell r="AG314" t="str">
            <v>-</v>
          </cell>
          <cell r="AH314" t="str">
            <v>-</v>
          </cell>
          <cell r="AI314" t="str">
            <v>C6705</v>
          </cell>
          <cell r="AJ314" t="str">
            <v>Ramirez Granados Arturo</v>
          </cell>
          <cell r="AK314" t="str">
            <v>-</v>
          </cell>
          <cell r="AL314" t="str">
            <v>-</v>
          </cell>
          <cell r="AM314" t="str">
            <v>-</v>
          </cell>
          <cell r="AN314">
            <v>0</v>
          </cell>
          <cell r="AO314" t="str">
            <v>-</v>
          </cell>
          <cell r="AQ314" t="str">
            <v>-</v>
          </cell>
          <cell r="AR314" t="str">
            <v>-</v>
          </cell>
          <cell r="AS314" t="str">
            <v>-</v>
          </cell>
          <cell r="AT314" t="str">
            <v>-</v>
          </cell>
          <cell r="AU314" t="str">
            <v>-</v>
          </cell>
          <cell r="AV314" t="str">
            <v>-</v>
          </cell>
          <cell r="AW314" t="str">
            <v>-</v>
          </cell>
          <cell r="AX314" t="str">
            <v>-</v>
          </cell>
          <cell r="AY314" t="str">
            <v>No</v>
          </cell>
          <cell r="AZ314" t="str">
            <v>-</v>
          </cell>
          <cell r="BA314" t="str">
            <v>-</v>
          </cell>
          <cell r="BB314" t="str">
            <v>-</v>
          </cell>
          <cell r="BC314" t="str">
            <v>-</v>
          </cell>
          <cell r="BD314" t="str">
            <v>-</v>
          </cell>
          <cell r="BE314" t="str">
            <v>-</v>
          </cell>
          <cell r="BF314" t="str">
            <v>-</v>
          </cell>
          <cell r="BG314" t="str">
            <v>-</v>
          </cell>
          <cell r="BH314" t="str">
            <v>-</v>
          </cell>
          <cell r="BI314" t="str">
            <v>-</v>
          </cell>
          <cell r="BJ314" t="str">
            <v>Arrendado</v>
          </cell>
          <cell r="BK314">
            <v>3746</v>
          </cell>
          <cell r="BL314" t="str">
            <v>ANGAR AZCAPOTZALCO S.A. DE C.V.</v>
          </cell>
          <cell r="BO314">
            <v>80384.78</v>
          </cell>
          <cell r="BP314" t="str">
            <v>-</v>
          </cell>
          <cell r="BQ314" t="str">
            <v>-</v>
          </cell>
          <cell r="BR314" t="str">
            <v>-</v>
          </cell>
          <cell r="BS314" t="str">
            <v>-</v>
          </cell>
          <cell r="BT314" t="str">
            <v>-</v>
          </cell>
          <cell r="BU314" t="str">
            <v>-</v>
          </cell>
          <cell r="BV314" t="str">
            <v>-</v>
          </cell>
          <cell r="BW314" t="str">
            <v>-</v>
          </cell>
          <cell r="BX314" t="str">
            <v>-</v>
          </cell>
          <cell r="BY314" t="str">
            <v>-</v>
          </cell>
          <cell r="BZ314" t="str">
            <v>-</v>
          </cell>
          <cell r="CA314" t="str">
            <v>-</v>
          </cell>
          <cell r="CB314" t="str">
            <v>-</v>
          </cell>
          <cell r="CC314" t="str">
            <v>Viernes</v>
          </cell>
          <cell r="CD314" t="str">
            <v>1310</v>
          </cell>
          <cell r="CE314" t="str">
            <v>0</v>
          </cell>
          <cell r="CF314" t="str">
            <v>Azul</v>
          </cell>
          <cell r="CG314" t="str">
            <v>5o Sábado</v>
          </cell>
          <cell r="CH314" t="str">
            <v>May y Jun</v>
          </cell>
          <cell r="CI314" t="str">
            <v>Nov y Dic</v>
          </cell>
          <cell r="CJ314" t="str">
            <v>-</v>
          </cell>
          <cell r="CK314">
            <v>92</v>
          </cell>
          <cell r="CL314" t="str">
            <v>101 - MAGNA</v>
          </cell>
          <cell r="CM314" t="str">
            <v>06104</v>
          </cell>
          <cell r="CP314" t="str">
            <v>-</v>
          </cell>
        </row>
        <row r="315">
          <cell r="A315" t="str">
            <v>06105</v>
          </cell>
          <cell r="B315" t="str">
            <v>VXF2607</v>
          </cell>
          <cell r="C315" t="str">
            <v>-</v>
          </cell>
          <cell r="D315" t="str">
            <v>No aplica</v>
          </cell>
          <cell r="E315" t="str">
            <v>Chevy</v>
          </cell>
          <cell r="F315" t="str">
            <v>Automóvil</v>
          </cell>
          <cell r="G315" t="str">
            <v>Chevrolet</v>
          </cell>
          <cell r="H315" t="str">
            <v>Chevy C2 C/AA 5 Puertas</v>
          </cell>
          <cell r="I315" t="str">
            <v>3G1SF61XX6S132800</v>
          </cell>
          <cell r="J315" t="str">
            <v>6S132800</v>
          </cell>
          <cell r="K315" t="str">
            <v>Magna</v>
          </cell>
          <cell r="L315">
            <v>4</v>
          </cell>
          <cell r="M315">
            <v>46</v>
          </cell>
          <cell r="N315">
            <v>2006</v>
          </cell>
          <cell r="O315" t="str">
            <v>Hermosillo</v>
          </cell>
          <cell r="P315" t="str">
            <v>Sonora</v>
          </cell>
          <cell r="Q315" t="str">
            <v>Noroeste</v>
          </cell>
          <cell r="R315" t="str">
            <v>Baja</v>
          </cell>
          <cell r="S315" t="str">
            <v>Devolución Valmex</v>
          </cell>
          <cell r="T315" t="str">
            <v>GNP</v>
          </cell>
          <cell r="U315" t="str">
            <v>Grupo Nacional Provincial, S.A.B.</v>
          </cell>
          <cell r="V315" t="str">
            <v>Asesor de Servicio</v>
          </cell>
          <cell r="W315" t="str">
            <v>-</v>
          </cell>
          <cell r="X315" t="str">
            <v>-</v>
          </cell>
          <cell r="Y315" t="str">
            <v>Asignado</v>
          </cell>
          <cell r="Z315" t="str">
            <v>-</v>
          </cell>
          <cell r="AA315" t="str">
            <v>-</v>
          </cell>
          <cell r="AB315" t="str">
            <v>-</v>
          </cell>
          <cell r="AC315" t="str">
            <v>-</v>
          </cell>
          <cell r="AD315" t="str">
            <v>-</v>
          </cell>
          <cell r="AE315" t="str">
            <v>-</v>
          </cell>
          <cell r="AF315" t="str">
            <v>-</v>
          </cell>
          <cell r="AG315" t="str">
            <v>-</v>
          </cell>
          <cell r="AH315" t="str">
            <v>-</v>
          </cell>
          <cell r="AI315" t="str">
            <v>C6705</v>
          </cell>
          <cell r="AJ315" t="str">
            <v>Ramirez Granados Arturo</v>
          </cell>
          <cell r="AK315" t="str">
            <v>-</v>
          </cell>
          <cell r="AL315" t="str">
            <v>-</v>
          </cell>
          <cell r="AM315" t="str">
            <v>-</v>
          </cell>
          <cell r="AN315">
            <v>0</v>
          </cell>
          <cell r="AO315" t="str">
            <v>-</v>
          </cell>
          <cell r="AQ315" t="str">
            <v>-</v>
          </cell>
          <cell r="AR315" t="str">
            <v>-</v>
          </cell>
          <cell r="AS315" t="str">
            <v>-</v>
          </cell>
          <cell r="AT315" t="str">
            <v>-</v>
          </cell>
          <cell r="AU315" t="str">
            <v>-</v>
          </cell>
          <cell r="AV315" t="str">
            <v>-</v>
          </cell>
          <cell r="AW315" t="str">
            <v>-</v>
          </cell>
          <cell r="AX315" t="str">
            <v>-</v>
          </cell>
          <cell r="AY315" t="str">
            <v>No</v>
          </cell>
          <cell r="AZ315" t="str">
            <v>-</v>
          </cell>
          <cell r="BA315" t="str">
            <v>-</v>
          </cell>
          <cell r="BB315" t="str">
            <v>-</v>
          </cell>
          <cell r="BC315" t="str">
            <v>-</v>
          </cell>
          <cell r="BD315" t="str">
            <v>-</v>
          </cell>
          <cell r="BE315" t="str">
            <v>-</v>
          </cell>
          <cell r="BF315" t="str">
            <v>-</v>
          </cell>
          <cell r="BG315" t="str">
            <v>-</v>
          </cell>
          <cell r="BH315" t="str">
            <v>-</v>
          </cell>
          <cell r="BI315" t="str">
            <v>-</v>
          </cell>
          <cell r="BJ315" t="str">
            <v>Arrendado</v>
          </cell>
          <cell r="BK315">
            <v>3744</v>
          </cell>
          <cell r="BL315" t="str">
            <v>ANGAR AZCAPOTZALCO S.A. DE C.V.</v>
          </cell>
          <cell r="BO315">
            <v>80384.78</v>
          </cell>
          <cell r="BP315" t="str">
            <v>-</v>
          </cell>
          <cell r="BQ315" t="str">
            <v>-</v>
          </cell>
          <cell r="BR315" t="str">
            <v>-</v>
          </cell>
          <cell r="BS315" t="str">
            <v>-</v>
          </cell>
          <cell r="BT315" t="str">
            <v>-</v>
          </cell>
          <cell r="BU315" t="str">
            <v>-</v>
          </cell>
          <cell r="BV315" t="str">
            <v>-</v>
          </cell>
          <cell r="BW315" t="str">
            <v>-</v>
          </cell>
          <cell r="BX315" t="str">
            <v>-</v>
          </cell>
          <cell r="BY315" t="str">
            <v>-</v>
          </cell>
          <cell r="BZ315" t="str">
            <v>-</v>
          </cell>
          <cell r="CA315" t="str">
            <v>-</v>
          </cell>
          <cell r="CB315" t="str">
            <v>-</v>
          </cell>
          <cell r="CC315" t="str">
            <v>Martes</v>
          </cell>
          <cell r="CD315" t="str">
            <v>2607</v>
          </cell>
          <cell r="CE315" t="str">
            <v>7</v>
          </cell>
          <cell r="CF315" t="str">
            <v>Rosa</v>
          </cell>
          <cell r="CG315" t="str">
            <v>2o Sábado</v>
          </cell>
          <cell r="CH315" t="str">
            <v>Feb y Mzo</v>
          </cell>
          <cell r="CI315" t="str">
            <v>Ago y Sep</v>
          </cell>
          <cell r="CJ315" t="str">
            <v>-</v>
          </cell>
          <cell r="CK315">
            <v>92</v>
          </cell>
          <cell r="CL315" t="str">
            <v>101 - MAGNA</v>
          </cell>
          <cell r="CM315" t="str">
            <v>06105</v>
          </cell>
          <cell r="CP315" t="str">
            <v>-</v>
          </cell>
        </row>
        <row r="316">
          <cell r="A316" t="str">
            <v>06106</v>
          </cell>
          <cell r="B316" t="str">
            <v>VXF2588</v>
          </cell>
          <cell r="C316" t="str">
            <v>-</v>
          </cell>
          <cell r="D316" t="str">
            <v>No aplica</v>
          </cell>
          <cell r="E316" t="str">
            <v>Chevy</v>
          </cell>
          <cell r="F316" t="str">
            <v>Automóvil</v>
          </cell>
          <cell r="G316" t="str">
            <v>Chevrolet</v>
          </cell>
          <cell r="H316" t="str">
            <v>Chevy C2 C/AA 5 Puertas</v>
          </cell>
          <cell r="I316" t="str">
            <v>3G1SF61X66S132468</v>
          </cell>
          <cell r="J316" t="str">
            <v>6S132468</v>
          </cell>
          <cell r="K316" t="str">
            <v>Magna</v>
          </cell>
          <cell r="L316">
            <v>4</v>
          </cell>
          <cell r="M316">
            <v>46</v>
          </cell>
          <cell r="N316">
            <v>2006</v>
          </cell>
          <cell r="O316" t="str">
            <v>Hermosillo</v>
          </cell>
          <cell r="P316" t="str">
            <v>Sonora</v>
          </cell>
          <cell r="Q316" t="str">
            <v>Noroeste</v>
          </cell>
          <cell r="R316" t="str">
            <v>Baja</v>
          </cell>
          <cell r="S316" t="str">
            <v>Devolución Valmex</v>
          </cell>
          <cell r="T316" t="str">
            <v>GNP</v>
          </cell>
          <cell r="U316" t="str">
            <v>Grupo Nacional Provincial, S.A.B.</v>
          </cell>
          <cell r="V316" t="str">
            <v>Asesor de Servicio</v>
          </cell>
          <cell r="W316" t="str">
            <v>-</v>
          </cell>
          <cell r="X316" t="str">
            <v>-</v>
          </cell>
          <cell r="Y316" t="str">
            <v>Asignado</v>
          </cell>
          <cell r="Z316" t="str">
            <v>-</v>
          </cell>
          <cell r="AA316" t="str">
            <v>-</v>
          </cell>
          <cell r="AB316" t="str">
            <v>-</v>
          </cell>
          <cell r="AC316" t="str">
            <v>-</v>
          </cell>
          <cell r="AD316" t="str">
            <v>-</v>
          </cell>
          <cell r="AE316" t="str">
            <v>-</v>
          </cell>
          <cell r="AF316" t="str">
            <v>-</v>
          </cell>
          <cell r="AG316" t="str">
            <v>-</v>
          </cell>
          <cell r="AH316" t="str">
            <v>-</v>
          </cell>
          <cell r="AI316" t="str">
            <v>C6705</v>
          </cell>
          <cell r="AJ316" t="str">
            <v>Ramirez Granados Arturo</v>
          </cell>
          <cell r="AK316" t="str">
            <v>-</v>
          </cell>
          <cell r="AL316" t="str">
            <v>-</v>
          </cell>
          <cell r="AM316" t="str">
            <v>-</v>
          </cell>
          <cell r="AN316">
            <v>0</v>
          </cell>
          <cell r="AO316" t="str">
            <v>-</v>
          </cell>
          <cell r="AQ316" t="str">
            <v>-</v>
          </cell>
          <cell r="AR316" t="str">
            <v>-</v>
          </cell>
          <cell r="AS316" t="str">
            <v>-</v>
          </cell>
          <cell r="AT316" t="str">
            <v>-</v>
          </cell>
          <cell r="AU316" t="str">
            <v>-</v>
          </cell>
          <cell r="AV316" t="str">
            <v>-</v>
          </cell>
          <cell r="AW316" t="str">
            <v>-</v>
          </cell>
          <cell r="AX316" t="str">
            <v>-</v>
          </cell>
          <cell r="AY316" t="str">
            <v>No</v>
          </cell>
          <cell r="AZ316" t="str">
            <v>-</v>
          </cell>
          <cell r="BA316" t="str">
            <v>-</v>
          </cell>
          <cell r="BB316" t="str">
            <v>-</v>
          </cell>
          <cell r="BC316" t="str">
            <v>-</v>
          </cell>
          <cell r="BD316" t="str">
            <v>-</v>
          </cell>
          <cell r="BE316" t="str">
            <v>-</v>
          </cell>
          <cell r="BF316" t="str">
            <v>-</v>
          </cell>
          <cell r="BG316" t="str">
            <v>-</v>
          </cell>
          <cell r="BH316" t="str">
            <v>-</v>
          </cell>
          <cell r="BI316" t="str">
            <v>-</v>
          </cell>
          <cell r="BJ316" t="str">
            <v>Arrendado</v>
          </cell>
          <cell r="BK316">
            <v>3745</v>
          </cell>
          <cell r="BL316" t="str">
            <v>ANGAR AZCAPOTZALCO S.A. DE C.V.</v>
          </cell>
          <cell r="BO316">
            <v>80384.78</v>
          </cell>
          <cell r="BP316" t="str">
            <v>-</v>
          </cell>
          <cell r="BQ316" t="str">
            <v>-</v>
          </cell>
          <cell r="BR316" t="str">
            <v>-</v>
          </cell>
          <cell r="BS316" t="str">
            <v>-</v>
          </cell>
          <cell r="BT316" t="str">
            <v>-</v>
          </cell>
          <cell r="BU316" t="str">
            <v>-</v>
          </cell>
          <cell r="BV316" t="str">
            <v>-</v>
          </cell>
          <cell r="BW316" t="str">
            <v>-</v>
          </cell>
          <cell r="BX316" t="str">
            <v>-</v>
          </cell>
          <cell r="BY316" t="str">
            <v>-</v>
          </cell>
          <cell r="BZ316" t="str">
            <v>-</v>
          </cell>
          <cell r="CA316" t="str">
            <v>-</v>
          </cell>
          <cell r="CB316" t="str">
            <v>-</v>
          </cell>
          <cell r="CC316" t="str">
            <v>Martes</v>
          </cell>
          <cell r="CD316" t="str">
            <v>2588</v>
          </cell>
          <cell r="CE316" t="str">
            <v>8</v>
          </cell>
          <cell r="CF316" t="str">
            <v>Rosa</v>
          </cell>
          <cell r="CG316" t="str">
            <v>2o Sábado</v>
          </cell>
          <cell r="CH316" t="str">
            <v>Feb y Mzo</v>
          </cell>
          <cell r="CI316" t="str">
            <v>Ago y Sep</v>
          </cell>
          <cell r="CJ316" t="str">
            <v>-</v>
          </cell>
          <cell r="CK316">
            <v>92</v>
          </cell>
          <cell r="CL316" t="str">
            <v>101 - MAGNA</v>
          </cell>
          <cell r="CM316" t="str">
            <v>06106</v>
          </cell>
          <cell r="CP316" t="str">
            <v>-</v>
          </cell>
        </row>
        <row r="317">
          <cell r="A317" t="str">
            <v>06107</v>
          </cell>
          <cell r="B317" t="str">
            <v>838UGV</v>
          </cell>
          <cell r="C317" t="str">
            <v>Distrito Federal</v>
          </cell>
          <cell r="D317" t="str">
            <v>No aplica</v>
          </cell>
          <cell r="E317" t="str">
            <v>Chevy</v>
          </cell>
          <cell r="F317" t="str">
            <v>Automóvil</v>
          </cell>
          <cell r="G317" t="str">
            <v>Chevrolet</v>
          </cell>
          <cell r="H317" t="str">
            <v>Chevy C2 C/AA 5 Puertas</v>
          </cell>
          <cell r="I317" t="str">
            <v>3G1SF61X16S125945</v>
          </cell>
          <cell r="J317" t="str">
            <v>6S125945</v>
          </cell>
          <cell r="K317" t="str">
            <v>Magna</v>
          </cell>
          <cell r="L317">
            <v>4</v>
          </cell>
          <cell r="M317">
            <v>46</v>
          </cell>
          <cell r="N317">
            <v>2006</v>
          </cell>
          <cell r="O317" t="str">
            <v>Mexicali</v>
          </cell>
          <cell r="P317" t="str">
            <v>Baja California Norte</v>
          </cell>
          <cell r="Q317" t="str">
            <v>Noroeste</v>
          </cell>
          <cell r="R317" t="str">
            <v>Baja</v>
          </cell>
          <cell r="S317" t="str">
            <v>Devolución Valmex</v>
          </cell>
          <cell r="T317" t="str">
            <v>GNP</v>
          </cell>
          <cell r="U317" t="str">
            <v>Grupo Nacional Provincial, S.A.B.</v>
          </cell>
          <cell r="V317" t="str">
            <v>Asesor de Servicio</v>
          </cell>
          <cell r="W317" t="str">
            <v>-</v>
          </cell>
          <cell r="X317" t="str">
            <v>-</v>
          </cell>
          <cell r="Y317" t="str">
            <v>Asignado</v>
          </cell>
          <cell r="Z317" t="str">
            <v>-</v>
          </cell>
          <cell r="AA317" t="str">
            <v>-</v>
          </cell>
          <cell r="AB317" t="str">
            <v>-</v>
          </cell>
          <cell r="AC317" t="str">
            <v>-</v>
          </cell>
          <cell r="AD317" t="str">
            <v>-</v>
          </cell>
          <cell r="AE317" t="str">
            <v>-</v>
          </cell>
          <cell r="AF317" t="str">
            <v>-</v>
          </cell>
          <cell r="AG317" t="str">
            <v>-</v>
          </cell>
          <cell r="AH317" t="str">
            <v>-</v>
          </cell>
          <cell r="AI317" t="str">
            <v>C6705</v>
          </cell>
          <cell r="AJ317" t="str">
            <v>Ramirez Granados Arturo</v>
          </cell>
          <cell r="AK317" t="str">
            <v>-</v>
          </cell>
          <cell r="AL317" t="str">
            <v>-</v>
          </cell>
          <cell r="AM317" t="str">
            <v>-</v>
          </cell>
          <cell r="AN317">
            <v>0</v>
          </cell>
          <cell r="AO317" t="str">
            <v>-</v>
          </cell>
          <cell r="AQ317" t="str">
            <v>-</v>
          </cell>
          <cell r="AR317" t="str">
            <v>-</v>
          </cell>
          <cell r="AS317" t="str">
            <v>-</v>
          </cell>
          <cell r="AT317" t="str">
            <v>-</v>
          </cell>
          <cell r="AU317" t="str">
            <v>-</v>
          </cell>
          <cell r="AV317" t="str">
            <v>-</v>
          </cell>
          <cell r="AW317" t="str">
            <v>-</v>
          </cell>
          <cell r="AX317" t="str">
            <v>-</v>
          </cell>
          <cell r="AY317" t="str">
            <v>No</v>
          </cell>
          <cell r="AZ317" t="str">
            <v>-</v>
          </cell>
          <cell r="BA317" t="str">
            <v>-</v>
          </cell>
          <cell r="BB317" t="str">
            <v>-</v>
          </cell>
          <cell r="BC317" t="str">
            <v>-</v>
          </cell>
          <cell r="BD317" t="str">
            <v>-</v>
          </cell>
          <cell r="BE317" t="str">
            <v>-</v>
          </cell>
          <cell r="BF317" t="str">
            <v>-</v>
          </cell>
          <cell r="BG317" t="str">
            <v>-</v>
          </cell>
          <cell r="BH317" t="str">
            <v>-</v>
          </cell>
          <cell r="BI317" t="str">
            <v>-</v>
          </cell>
          <cell r="BJ317" t="str">
            <v>Arrendado</v>
          </cell>
          <cell r="BK317" t="str">
            <v>N/T</v>
          </cell>
          <cell r="BL317" t="str">
            <v>ANGAR AZCAPOTZALCO S.A. DE C.V.</v>
          </cell>
          <cell r="BO317">
            <v>80384.78</v>
          </cell>
          <cell r="BP317" t="str">
            <v>-</v>
          </cell>
          <cell r="BQ317" t="str">
            <v>-</v>
          </cell>
          <cell r="BR317" t="str">
            <v>-</v>
          </cell>
          <cell r="BS317" t="str">
            <v>-</v>
          </cell>
          <cell r="BT317" t="str">
            <v>-</v>
          </cell>
          <cell r="BU317" t="str">
            <v>-</v>
          </cell>
          <cell r="BV317" t="str">
            <v>-</v>
          </cell>
          <cell r="BW317" t="str">
            <v>-</v>
          </cell>
          <cell r="BX317" t="str">
            <v>-</v>
          </cell>
          <cell r="BY317" t="str">
            <v>-</v>
          </cell>
          <cell r="BZ317" t="str">
            <v>-</v>
          </cell>
          <cell r="CA317" t="str">
            <v>-</v>
          </cell>
          <cell r="CB317" t="str">
            <v>-</v>
          </cell>
          <cell r="CC317" t="str">
            <v>Martes</v>
          </cell>
          <cell r="CD317" t="str">
            <v>838</v>
          </cell>
          <cell r="CE317" t="str">
            <v>8</v>
          </cell>
          <cell r="CF317" t="str">
            <v>Rosa</v>
          </cell>
          <cell r="CG317" t="str">
            <v>2o Sábado</v>
          </cell>
          <cell r="CH317" t="str">
            <v>Feb y Mzo</v>
          </cell>
          <cell r="CI317" t="str">
            <v>Ago y Sep</v>
          </cell>
          <cell r="CJ317" t="str">
            <v>-</v>
          </cell>
          <cell r="CK317">
            <v>92</v>
          </cell>
          <cell r="CL317" t="str">
            <v>101 - MAGNA</v>
          </cell>
          <cell r="CM317" t="str">
            <v>06107</v>
          </cell>
          <cell r="CP317" t="str">
            <v>-</v>
          </cell>
        </row>
        <row r="318">
          <cell r="A318" t="str">
            <v>06108</v>
          </cell>
          <cell r="B318" t="str">
            <v>752UGV</v>
          </cell>
          <cell r="C318" t="str">
            <v>Distrito Federal</v>
          </cell>
          <cell r="D318" t="str">
            <v>No aplica</v>
          </cell>
          <cell r="E318" t="str">
            <v>Chevy</v>
          </cell>
          <cell r="F318" t="str">
            <v>Automóvil</v>
          </cell>
          <cell r="G318" t="str">
            <v>Chevrolet</v>
          </cell>
          <cell r="H318" t="str">
            <v>Chevy C2 C/AA 5 Puertas</v>
          </cell>
          <cell r="I318" t="str">
            <v>3G1SF61X26S132449</v>
          </cell>
          <cell r="J318" t="str">
            <v>6S132449</v>
          </cell>
          <cell r="K318" t="str">
            <v>Magna</v>
          </cell>
          <cell r="L318">
            <v>4</v>
          </cell>
          <cell r="M318">
            <v>46</v>
          </cell>
          <cell r="N318">
            <v>2006</v>
          </cell>
          <cell r="O318" t="str">
            <v>Acapulco</v>
          </cell>
          <cell r="P318" t="str">
            <v>Guerrero</v>
          </cell>
          <cell r="Q318" t="str">
            <v>Centro</v>
          </cell>
          <cell r="R318" t="str">
            <v>Baja</v>
          </cell>
          <cell r="S318" t="str">
            <v>Devolución Valmex</v>
          </cell>
          <cell r="T318" t="str">
            <v>GNP</v>
          </cell>
          <cell r="U318" t="str">
            <v>Grupo Nacional Provincial, S.A.B.</v>
          </cell>
          <cell r="V318" t="str">
            <v>Asesor de Servicio</v>
          </cell>
          <cell r="W318" t="str">
            <v>-</v>
          </cell>
          <cell r="X318" t="str">
            <v>-</v>
          </cell>
          <cell r="Y318" t="str">
            <v>Asignado</v>
          </cell>
          <cell r="Z318" t="str">
            <v>-</v>
          </cell>
          <cell r="AA318" t="str">
            <v>-</v>
          </cell>
          <cell r="AB318" t="str">
            <v>-</v>
          </cell>
          <cell r="AC318" t="str">
            <v>-</v>
          </cell>
          <cell r="AD318" t="str">
            <v>-</v>
          </cell>
          <cell r="AE318" t="str">
            <v>-</v>
          </cell>
          <cell r="AF318" t="str">
            <v>-</v>
          </cell>
          <cell r="AG318" t="str">
            <v>-</v>
          </cell>
          <cell r="AH318" t="str">
            <v>-</v>
          </cell>
          <cell r="AI318" t="str">
            <v>C6705</v>
          </cell>
          <cell r="AJ318" t="str">
            <v>Ramirez Granados Arturo</v>
          </cell>
          <cell r="AK318" t="str">
            <v>-</v>
          </cell>
          <cell r="AL318" t="str">
            <v>-</v>
          </cell>
          <cell r="AM318" t="str">
            <v>-</v>
          </cell>
          <cell r="AN318">
            <v>0</v>
          </cell>
          <cell r="AO318" t="str">
            <v>-</v>
          </cell>
          <cell r="AQ318" t="str">
            <v>-</v>
          </cell>
          <cell r="AR318" t="str">
            <v>-</v>
          </cell>
          <cell r="AS318" t="str">
            <v>-</v>
          </cell>
          <cell r="AT318" t="str">
            <v>-</v>
          </cell>
          <cell r="AU318" t="str">
            <v>-</v>
          </cell>
          <cell r="AV318" t="str">
            <v>-</v>
          </cell>
          <cell r="AW318" t="str">
            <v>-</v>
          </cell>
          <cell r="AX318" t="str">
            <v>-</v>
          </cell>
          <cell r="AY318" t="str">
            <v>No</v>
          </cell>
          <cell r="AZ318" t="str">
            <v>-</v>
          </cell>
          <cell r="BA318" t="str">
            <v>-</v>
          </cell>
          <cell r="BB318" t="str">
            <v>-</v>
          </cell>
          <cell r="BC318" t="str">
            <v>-</v>
          </cell>
          <cell r="BD318" t="str">
            <v>-</v>
          </cell>
          <cell r="BE318" t="str">
            <v>-</v>
          </cell>
          <cell r="BF318" t="str">
            <v>-</v>
          </cell>
          <cell r="BG318" t="str">
            <v>-</v>
          </cell>
          <cell r="BH318" t="str">
            <v>-</v>
          </cell>
          <cell r="BI318" t="str">
            <v>-</v>
          </cell>
          <cell r="BJ318" t="str">
            <v>Arrendado</v>
          </cell>
          <cell r="BK318">
            <v>3326</v>
          </cell>
          <cell r="BL318" t="str">
            <v>ANGAR AZCAPOTZALCO S.A. DE C.V.</v>
          </cell>
          <cell r="BO318">
            <v>80384.78</v>
          </cell>
          <cell r="BP318" t="str">
            <v>-</v>
          </cell>
          <cell r="BQ318" t="str">
            <v>-</v>
          </cell>
          <cell r="BR318" t="str">
            <v>-</v>
          </cell>
          <cell r="BS318" t="str">
            <v>-</v>
          </cell>
          <cell r="BT318" t="str">
            <v>-</v>
          </cell>
          <cell r="BU318" t="str">
            <v>-</v>
          </cell>
          <cell r="BV318" t="str">
            <v>-</v>
          </cell>
          <cell r="BW318" t="str">
            <v>-</v>
          </cell>
          <cell r="BX318" t="str">
            <v>-</v>
          </cell>
          <cell r="BY318" t="str">
            <v>-</v>
          </cell>
          <cell r="BZ318" t="str">
            <v>-</v>
          </cell>
          <cell r="CA318" t="str">
            <v>-</v>
          </cell>
          <cell r="CB318" t="str">
            <v>-</v>
          </cell>
          <cell r="CC318" t="str">
            <v>Jueves</v>
          </cell>
          <cell r="CD318" t="str">
            <v>752</v>
          </cell>
          <cell r="CE318" t="str">
            <v>2</v>
          </cell>
          <cell r="CF318" t="str">
            <v>Verde</v>
          </cell>
          <cell r="CG318" t="str">
            <v>4o Sábado</v>
          </cell>
          <cell r="CH318" t="str">
            <v>Abr y May</v>
          </cell>
          <cell r="CI318" t="str">
            <v>Oct y Nov</v>
          </cell>
          <cell r="CJ318" t="str">
            <v>-</v>
          </cell>
          <cell r="CK318">
            <v>92</v>
          </cell>
          <cell r="CL318" t="str">
            <v>101 - MAGNA</v>
          </cell>
          <cell r="CM318" t="str">
            <v>06108</v>
          </cell>
          <cell r="CP318" t="str">
            <v>-</v>
          </cell>
        </row>
        <row r="319">
          <cell r="A319" t="str">
            <v>06110</v>
          </cell>
          <cell r="B319" t="str">
            <v>104UGV</v>
          </cell>
          <cell r="C319" t="str">
            <v>Distrito Federal</v>
          </cell>
          <cell r="D319" t="str">
            <v>No aplica</v>
          </cell>
          <cell r="E319" t="str">
            <v>Chevy</v>
          </cell>
          <cell r="F319" t="str">
            <v>Automóvil</v>
          </cell>
          <cell r="G319" t="str">
            <v>Chevrolet</v>
          </cell>
          <cell r="H319" t="str">
            <v>Chevy C2 C/AA 5 Puertas</v>
          </cell>
          <cell r="I319" t="str">
            <v>3G1SF61X16S132829</v>
          </cell>
          <cell r="J319" t="str">
            <v>6S132829</v>
          </cell>
          <cell r="K319" t="str">
            <v>Magna</v>
          </cell>
          <cell r="L319">
            <v>4</v>
          </cell>
          <cell r="M319">
            <v>46</v>
          </cell>
          <cell r="N319">
            <v>2006</v>
          </cell>
          <cell r="O319" t="str">
            <v>Acapulco</v>
          </cell>
          <cell r="P319" t="str">
            <v>Guerrero</v>
          </cell>
          <cell r="Q319" t="str">
            <v>Centro</v>
          </cell>
          <cell r="R319" t="str">
            <v>Baja</v>
          </cell>
          <cell r="S319" t="str">
            <v>Devolución Valmex</v>
          </cell>
          <cell r="T319" t="str">
            <v>GNP</v>
          </cell>
          <cell r="U319" t="str">
            <v>Grupo Nacional Provincial, S.A.B.</v>
          </cell>
          <cell r="V319" t="str">
            <v>Asesor de Servicio</v>
          </cell>
          <cell r="W319" t="str">
            <v>-</v>
          </cell>
          <cell r="X319" t="str">
            <v>-</v>
          </cell>
          <cell r="Y319" t="str">
            <v>Asignado</v>
          </cell>
          <cell r="Z319" t="str">
            <v>-</v>
          </cell>
          <cell r="AA319" t="str">
            <v>-</v>
          </cell>
          <cell r="AB319" t="str">
            <v>-</v>
          </cell>
          <cell r="AC319" t="str">
            <v>-</v>
          </cell>
          <cell r="AD319" t="str">
            <v>-</v>
          </cell>
          <cell r="AE319" t="str">
            <v>-</v>
          </cell>
          <cell r="AF319" t="str">
            <v>-</v>
          </cell>
          <cell r="AG319" t="str">
            <v>-</v>
          </cell>
          <cell r="AH319" t="str">
            <v>-</v>
          </cell>
          <cell r="AI319" t="str">
            <v>C6705</v>
          </cell>
          <cell r="AJ319" t="str">
            <v>Ramirez Granados Arturo</v>
          </cell>
          <cell r="AK319" t="str">
            <v>-</v>
          </cell>
          <cell r="AL319" t="str">
            <v>-</v>
          </cell>
          <cell r="AM319" t="str">
            <v>-</v>
          </cell>
          <cell r="AN319">
            <v>0</v>
          </cell>
          <cell r="AO319" t="str">
            <v>-</v>
          </cell>
          <cell r="AQ319" t="str">
            <v>-</v>
          </cell>
          <cell r="AR319" t="str">
            <v>-</v>
          </cell>
          <cell r="AS319" t="str">
            <v>-</v>
          </cell>
          <cell r="AT319" t="str">
            <v>-</v>
          </cell>
          <cell r="AU319" t="str">
            <v>-</v>
          </cell>
          <cell r="AV319" t="str">
            <v>-</v>
          </cell>
          <cell r="AW319" t="str">
            <v>-</v>
          </cell>
          <cell r="AX319" t="str">
            <v>-</v>
          </cell>
          <cell r="AY319" t="str">
            <v>No</v>
          </cell>
          <cell r="AZ319" t="str">
            <v>-</v>
          </cell>
          <cell r="BA319" t="str">
            <v>-</v>
          </cell>
          <cell r="BB319" t="str">
            <v>-</v>
          </cell>
          <cell r="BC319" t="str">
            <v>-</v>
          </cell>
          <cell r="BD319" t="str">
            <v>-</v>
          </cell>
          <cell r="BE319" t="str">
            <v>-</v>
          </cell>
          <cell r="BF319" t="str">
            <v>-</v>
          </cell>
          <cell r="BG319" t="str">
            <v>-</v>
          </cell>
          <cell r="BH319" t="str">
            <v>-</v>
          </cell>
          <cell r="BI319" t="str">
            <v>-</v>
          </cell>
          <cell r="BJ319" t="str">
            <v>Arrendado</v>
          </cell>
          <cell r="BK319" t="str">
            <v>N/T</v>
          </cell>
          <cell r="BL319" t="str">
            <v>ANGAR AZCAPOTZALCO S.A. DE C.V.</v>
          </cell>
          <cell r="BO319">
            <v>80384.78</v>
          </cell>
          <cell r="BP319" t="str">
            <v>-</v>
          </cell>
          <cell r="BQ319" t="str">
            <v>-</v>
          </cell>
          <cell r="BR319" t="str">
            <v>-</v>
          </cell>
          <cell r="BS319" t="str">
            <v>-</v>
          </cell>
          <cell r="BT319" t="str">
            <v>-</v>
          </cell>
          <cell r="BU319" t="str">
            <v>-</v>
          </cell>
          <cell r="BV319" t="str">
            <v>-</v>
          </cell>
          <cell r="BW319" t="str">
            <v>-</v>
          </cell>
          <cell r="BX319" t="str">
            <v>-</v>
          </cell>
          <cell r="BY319" t="str">
            <v>-</v>
          </cell>
          <cell r="BZ319" t="str">
            <v>-</v>
          </cell>
          <cell r="CA319" t="str">
            <v>-</v>
          </cell>
          <cell r="CB319" t="str">
            <v>-</v>
          </cell>
          <cell r="CC319" t="str">
            <v>Miércoles</v>
          </cell>
          <cell r="CD319" t="str">
            <v>104</v>
          </cell>
          <cell r="CE319" t="str">
            <v>4</v>
          </cell>
          <cell r="CF319" t="str">
            <v>Rojo</v>
          </cell>
          <cell r="CG319" t="str">
            <v>3er Sábado</v>
          </cell>
          <cell r="CH319" t="str">
            <v>Mzo y Abr</v>
          </cell>
          <cell r="CI319" t="str">
            <v>Sep y Oct</v>
          </cell>
          <cell r="CJ319" t="str">
            <v>-</v>
          </cell>
          <cell r="CK319">
            <v>92</v>
          </cell>
          <cell r="CL319" t="str">
            <v>101 - MAGNA</v>
          </cell>
          <cell r="CM319" t="str">
            <v>06110</v>
          </cell>
          <cell r="CP319" t="str">
            <v>-</v>
          </cell>
        </row>
        <row r="320">
          <cell r="A320" t="str">
            <v>06111</v>
          </cell>
          <cell r="B320" t="str">
            <v>146UED</v>
          </cell>
          <cell r="C320" t="str">
            <v>Distrito Federal</v>
          </cell>
          <cell r="D320" t="str">
            <v>No aplica</v>
          </cell>
          <cell r="E320" t="str">
            <v>Chevy</v>
          </cell>
          <cell r="F320" t="str">
            <v>Automóvil</v>
          </cell>
          <cell r="G320" t="str">
            <v>Chevrolet</v>
          </cell>
          <cell r="H320" t="str">
            <v>Chevy C2 C/AA 5 Puertas</v>
          </cell>
          <cell r="I320" t="str">
            <v>3G1SF61X86S132844</v>
          </cell>
          <cell r="J320" t="str">
            <v>6S132844</v>
          </cell>
          <cell r="K320" t="str">
            <v>Magna</v>
          </cell>
          <cell r="L320">
            <v>4</v>
          </cell>
          <cell r="M320">
            <v>46</v>
          </cell>
          <cell r="N320">
            <v>2006</v>
          </cell>
          <cell r="O320" t="str">
            <v>Veracruz</v>
          </cell>
          <cell r="P320" t="str">
            <v>Veracruz</v>
          </cell>
          <cell r="Q320" t="str">
            <v>Sureste</v>
          </cell>
          <cell r="R320" t="str">
            <v>Baja</v>
          </cell>
          <cell r="S320" t="str">
            <v>Devolución Valmex</v>
          </cell>
          <cell r="T320" t="str">
            <v>GNP</v>
          </cell>
          <cell r="U320" t="str">
            <v>Grupo Nacional Provincial, S.A.B.</v>
          </cell>
          <cell r="V320" t="str">
            <v>Asesor de Servicio</v>
          </cell>
          <cell r="W320" t="str">
            <v>-</v>
          </cell>
          <cell r="X320" t="str">
            <v>-</v>
          </cell>
          <cell r="Y320" t="str">
            <v>Asignado</v>
          </cell>
          <cell r="Z320" t="str">
            <v>-</v>
          </cell>
          <cell r="AA320" t="str">
            <v>-</v>
          </cell>
          <cell r="AB320" t="str">
            <v>-</v>
          </cell>
          <cell r="AC320" t="str">
            <v>-</v>
          </cell>
          <cell r="AD320" t="str">
            <v>-</v>
          </cell>
          <cell r="AE320" t="str">
            <v>-</v>
          </cell>
          <cell r="AF320" t="str">
            <v>-</v>
          </cell>
          <cell r="AG320" t="str">
            <v>-</v>
          </cell>
          <cell r="AH320" t="str">
            <v>-</v>
          </cell>
          <cell r="AI320" t="str">
            <v>C6705</v>
          </cell>
          <cell r="AJ320" t="str">
            <v>Ramirez Granados Arturo</v>
          </cell>
          <cell r="AK320" t="str">
            <v>-</v>
          </cell>
          <cell r="AL320" t="str">
            <v>-</v>
          </cell>
          <cell r="AM320" t="str">
            <v>-</v>
          </cell>
          <cell r="AN320">
            <v>0</v>
          </cell>
          <cell r="AO320" t="str">
            <v>-</v>
          </cell>
          <cell r="AQ320" t="str">
            <v>-</v>
          </cell>
          <cell r="AR320" t="str">
            <v>-</v>
          </cell>
          <cell r="AS320" t="str">
            <v>-</v>
          </cell>
          <cell r="AT320" t="str">
            <v>-</v>
          </cell>
          <cell r="AU320" t="str">
            <v>-</v>
          </cell>
          <cell r="AV320" t="str">
            <v>-</v>
          </cell>
          <cell r="AW320" t="str">
            <v>-</v>
          </cell>
          <cell r="AX320" t="str">
            <v>-</v>
          </cell>
          <cell r="AY320" t="str">
            <v>No</v>
          </cell>
          <cell r="AZ320" t="str">
            <v>-</v>
          </cell>
          <cell r="BA320" t="str">
            <v>-</v>
          </cell>
          <cell r="BB320" t="str">
            <v>-</v>
          </cell>
          <cell r="BC320" t="str">
            <v>-</v>
          </cell>
          <cell r="BD320" t="str">
            <v>-</v>
          </cell>
          <cell r="BE320" t="str">
            <v>-</v>
          </cell>
          <cell r="BF320" t="str">
            <v>-</v>
          </cell>
          <cell r="BG320" t="str">
            <v>-</v>
          </cell>
          <cell r="BH320" t="str">
            <v>-</v>
          </cell>
          <cell r="BI320" t="str">
            <v>-</v>
          </cell>
          <cell r="BJ320" t="str">
            <v>Arrendado</v>
          </cell>
          <cell r="BK320" t="str">
            <v>N/T</v>
          </cell>
          <cell r="BL320" t="str">
            <v>ANGAR AZCAPOTZALCO S.A. DE C.V.</v>
          </cell>
          <cell r="BO320">
            <v>80384.78</v>
          </cell>
          <cell r="BP320" t="str">
            <v>-</v>
          </cell>
          <cell r="BQ320" t="str">
            <v>-</v>
          </cell>
          <cell r="BR320" t="str">
            <v>-</v>
          </cell>
          <cell r="BS320" t="str">
            <v>-</v>
          </cell>
          <cell r="BT320" t="str">
            <v>-</v>
          </cell>
          <cell r="BU320" t="str">
            <v>-</v>
          </cell>
          <cell r="BV320" t="str">
            <v>-</v>
          </cell>
          <cell r="BW320" t="str">
            <v>-</v>
          </cell>
          <cell r="BX320" t="str">
            <v>-</v>
          </cell>
          <cell r="BY320" t="str">
            <v>-</v>
          </cell>
          <cell r="BZ320" t="str">
            <v>-</v>
          </cell>
          <cell r="CA320" t="str">
            <v>-</v>
          </cell>
          <cell r="CB320" t="str">
            <v>-</v>
          </cell>
          <cell r="CC320" t="str">
            <v>Lunes</v>
          </cell>
          <cell r="CD320" t="str">
            <v>146</v>
          </cell>
          <cell r="CE320" t="str">
            <v>6</v>
          </cell>
          <cell r="CF320" t="str">
            <v>Amarillo</v>
          </cell>
          <cell r="CG320" t="str">
            <v>1er Sábado</v>
          </cell>
          <cell r="CH320" t="str">
            <v>Ene y Feb</v>
          </cell>
          <cell r="CI320" t="str">
            <v>Jul y Ago</v>
          </cell>
          <cell r="CJ320" t="str">
            <v>-</v>
          </cell>
          <cell r="CK320">
            <v>92</v>
          </cell>
          <cell r="CL320" t="str">
            <v>101 - MAGNA</v>
          </cell>
          <cell r="CM320" t="str">
            <v>06111</v>
          </cell>
          <cell r="CP320" t="str">
            <v>-</v>
          </cell>
        </row>
        <row r="321">
          <cell r="A321" t="str">
            <v>06112</v>
          </cell>
          <cell r="B321" t="str">
            <v>712UED</v>
          </cell>
          <cell r="C321" t="str">
            <v>Distrito Federal</v>
          </cell>
          <cell r="D321" t="str">
            <v>No aplica</v>
          </cell>
          <cell r="E321" t="str">
            <v>Chevy</v>
          </cell>
          <cell r="F321" t="str">
            <v>Automóvil</v>
          </cell>
          <cell r="G321" t="str">
            <v>Chevrolet</v>
          </cell>
          <cell r="H321" t="str">
            <v>Chevy C2 C/AA 5 Puertas</v>
          </cell>
          <cell r="I321" t="str">
            <v>3G1SF61X46S132436</v>
          </cell>
          <cell r="J321" t="str">
            <v>6S132436</v>
          </cell>
          <cell r="K321" t="str">
            <v>Magna</v>
          </cell>
          <cell r="L321">
            <v>4</v>
          </cell>
          <cell r="M321">
            <v>46</v>
          </cell>
          <cell r="N321">
            <v>2006</v>
          </cell>
          <cell r="O321" t="str">
            <v>Ciudad de México</v>
          </cell>
          <cell r="P321" t="str">
            <v>Ciudad de México</v>
          </cell>
          <cell r="Q321" t="str">
            <v>Zona Metropolitana</v>
          </cell>
          <cell r="R321" t="str">
            <v>Baja</v>
          </cell>
          <cell r="S321" t="str">
            <v>Devolución Valmex</v>
          </cell>
          <cell r="T321" t="str">
            <v>GNP</v>
          </cell>
          <cell r="U321" t="str">
            <v>Grupo Nacional Provincial, S.A.B.</v>
          </cell>
          <cell r="V321" t="str">
            <v>Asesor de Servicio</v>
          </cell>
          <cell r="W321" t="str">
            <v>543</v>
          </cell>
          <cell r="X321" t="str">
            <v>-</v>
          </cell>
          <cell r="Y321" t="str">
            <v>Asignado</v>
          </cell>
          <cell r="Z321" t="str">
            <v>N91201</v>
          </cell>
          <cell r="AA321" t="str">
            <v>-</v>
          </cell>
          <cell r="AB321" t="str">
            <v>-</v>
          </cell>
          <cell r="AC321" t="str">
            <v>-</v>
          </cell>
          <cell r="AD321" t="str">
            <v>-</v>
          </cell>
          <cell r="AE321" t="str">
            <v>-</v>
          </cell>
          <cell r="AF321" t="str">
            <v>-</v>
          </cell>
          <cell r="AG321" t="str">
            <v>-</v>
          </cell>
          <cell r="AH321" t="str">
            <v>-</v>
          </cell>
          <cell r="AI321" t="str">
            <v>C6705</v>
          </cell>
          <cell r="AJ321" t="str">
            <v>Ramirez Granados Arturo</v>
          </cell>
          <cell r="AK321" t="str">
            <v>-</v>
          </cell>
          <cell r="AL321" t="str">
            <v>-</v>
          </cell>
          <cell r="AM321" t="str">
            <v>-</v>
          </cell>
          <cell r="AN321">
            <v>0</v>
          </cell>
          <cell r="AO321" t="str">
            <v>-</v>
          </cell>
          <cell r="AQ321">
            <v>5518003441</v>
          </cell>
          <cell r="AR321" t="str">
            <v>-</v>
          </cell>
          <cell r="AS321" t="str">
            <v>-</v>
          </cell>
          <cell r="AT321" t="str">
            <v>-</v>
          </cell>
          <cell r="AU321" t="str">
            <v>-</v>
          </cell>
          <cell r="AV321" t="str">
            <v>-</v>
          </cell>
          <cell r="AW321" t="str">
            <v>-</v>
          </cell>
          <cell r="AX321" t="str">
            <v>-</v>
          </cell>
          <cell r="AY321" t="str">
            <v>No</v>
          </cell>
          <cell r="AZ321" t="str">
            <v>-</v>
          </cell>
          <cell r="BA321" t="str">
            <v>-</v>
          </cell>
          <cell r="BB321" t="str">
            <v>-</v>
          </cell>
          <cell r="BC321" t="str">
            <v>-</v>
          </cell>
          <cell r="BD321" t="str">
            <v>-</v>
          </cell>
          <cell r="BE321" t="str">
            <v>-</v>
          </cell>
          <cell r="BF321" t="str">
            <v>-</v>
          </cell>
          <cell r="BG321" t="str">
            <v>-</v>
          </cell>
          <cell r="BH321" t="str">
            <v>-</v>
          </cell>
          <cell r="BI321" t="str">
            <v>-</v>
          </cell>
          <cell r="BJ321" t="str">
            <v>Arrendado</v>
          </cell>
          <cell r="BK321">
            <v>3330</v>
          </cell>
          <cell r="BL321" t="str">
            <v>ANGAR AZCAPOTZALCO S.A. DE C.V.</v>
          </cell>
          <cell r="BO321">
            <v>80384.78</v>
          </cell>
          <cell r="BP321" t="str">
            <v>-</v>
          </cell>
          <cell r="BQ321" t="str">
            <v>-</v>
          </cell>
          <cell r="BR321" t="str">
            <v>-</v>
          </cell>
          <cell r="BS321" t="str">
            <v>-</v>
          </cell>
          <cell r="BT321" t="str">
            <v>-</v>
          </cell>
          <cell r="BU321" t="str">
            <v>-</v>
          </cell>
          <cell r="BV321" t="str">
            <v>-</v>
          </cell>
          <cell r="BW321" t="str">
            <v>-</v>
          </cell>
          <cell r="BX321" t="str">
            <v>-</v>
          </cell>
          <cell r="BY321" t="str">
            <v>-</v>
          </cell>
          <cell r="BZ321" t="str">
            <v>-</v>
          </cell>
          <cell r="CA321" t="str">
            <v>-</v>
          </cell>
          <cell r="CB321" t="str">
            <v>-</v>
          </cell>
          <cell r="CC321" t="str">
            <v>Jueves</v>
          </cell>
          <cell r="CD321" t="str">
            <v>712</v>
          </cell>
          <cell r="CE321" t="str">
            <v>2</v>
          </cell>
          <cell r="CF321" t="str">
            <v>Verde</v>
          </cell>
          <cell r="CG321" t="str">
            <v>4o Sábado</v>
          </cell>
          <cell r="CH321" t="str">
            <v>Abr y May</v>
          </cell>
          <cell r="CI321" t="str">
            <v>Oct y Nov</v>
          </cell>
          <cell r="CJ321" t="str">
            <v>-</v>
          </cell>
          <cell r="CK321">
            <v>92</v>
          </cell>
          <cell r="CL321" t="str">
            <v>101 - MAGNA</v>
          </cell>
          <cell r="CM321" t="str">
            <v>06112</v>
          </cell>
          <cell r="CP321" t="str">
            <v>-</v>
          </cell>
        </row>
        <row r="322">
          <cell r="A322" t="str">
            <v>06113</v>
          </cell>
          <cell r="B322" t="str">
            <v>437UED</v>
          </cell>
          <cell r="C322" t="str">
            <v>Distrito Federal</v>
          </cell>
          <cell r="D322" t="str">
            <v>No aplica</v>
          </cell>
          <cell r="E322" t="str">
            <v>Chevy</v>
          </cell>
          <cell r="F322" t="str">
            <v>Automóvil</v>
          </cell>
          <cell r="G322" t="str">
            <v>Chevrolet</v>
          </cell>
          <cell r="H322" t="str">
            <v>Chevy C2 C/AA 5 Puertas</v>
          </cell>
          <cell r="I322" t="str">
            <v>3G1SF61X66S129439</v>
          </cell>
          <cell r="J322" t="str">
            <v>6S129439</v>
          </cell>
          <cell r="K322" t="str">
            <v>Magna</v>
          </cell>
          <cell r="L322">
            <v>4</v>
          </cell>
          <cell r="M322">
            <v>46</v>
          </cell>
          <cell r="N322">
            <v>2006</v>
          </cell>
          <cell r="O322" t="str">
            <v>Veracruz</v>
          </cell>
          <cell r="P322" t="str">
            <v>Veracruz</v>
          </cell>
          <cell r="Q322" t="str">
            <v>Sureste</v>
          </cell>
          <cell r="R322" t="str">
            <v>Baja</v>
          </cell>
          <cell r="S322" t="str">
            <v>Devolución Valmex</v>
          </cell>
          <cell r="T322" t="str">
            <v>GNP</v>
          </cell>
          <cell r="U322" t="str">
            <v>Grupo Nacional Provincial, S.A.B.</v>
          </cell>
          <cell r="V322" t="str">
            <v>Asesor de Servicio</v>
          </cell>
          <cell r="W322" t="str">
            <v>-</v>
          </cell>
          <cell r="X322" t="str">
            <v>-</v>
          </cell>
          <cell r="Y322" t="str">
            <v>Asignado</v>
          </cell>
          <cell r="Z322" t="str">
            <v>-</v>
          </cell>
          <cell r="AA322" t="str">
            <v>-</v>
          </cell>
          <cell r="AB322" t="str">
            <v>-</v>
          </cell>
          <cell r="AC322" t="str">
            <v>-</v>
          </cell>
          <cell r="AD322" t="str">
            <v>-</v>
          </cell>
          <cell r="AE322" t="str">
            <v>-</v>
          </cell>
          <cell r="AF322" t="str">
            <v>-</v>
          </cell>
          <cell r="AG322" t="str">
            <v>-</v>
          </cell>
          <cell r="AH322" t="str">
            <v>-</v>
          </cell>
          <cell r="AI322" t="str">
            <v>C6705</v>
          </cell>
          <cell r="AJ322" t="str">
            <v>Ramirez Granados Arturo</v>
          </cell>
          <cell r="AK322" t="str">
            <v>-</v>
          </cell>
          <cell r="AL322" t="str">
            <v>-</v>
          </cell>
          <cell r="AM322" t="str">
            <v>-</v>
          </cell>
          <cell r="AN322">
            <v>0</v>
          </cell>
          <cell r="AO322" t="str">
            <v>-</v>
          </cell>
          <cell r="AQ322" t="str">
            <v>-</v>
          </cell>
          <cell r="AR322" t="str">
            <v>-</v>
          </cell>
          <cell r="AS322" t="str">
            <v>-</v>
          </cell>
          <cell r="AT322" t="str">
            <v>-</v>
          </cell>
          <cell r="AU322" t="str">
            <v>-</v>
          </cell>
          <cell r="AV322" t="str">
            <v>-</v>
          </cell>
          <cell r="AW322" t="str">
            <v>-</v>
          </cell>
          <cell r="AX322" t="str">
            <v>-</v>
          </cell>
          <cell r="AY322" t="str">
            <v>No</v>
          </cell>
          <cell r="AZ322" t="str">
            <v>-</v>
          </cell>
          <cell r="BA322" t="str">
            <v>-</v>
          </cell>
          <cell r="BB322" t="str">
            <v>-</v>
          </cell>
          <cell r="BC322" t="str">
            <v>-</v>
          </cell>
          <cell r="BD322" t="str">
            <v>-</v>
          </cell>
          <cell r="BE322" t="str">
            <v>-</v>
          </cell>
          <cell r="BF322" t="str">
            <v>-</v>
          </cell>
          <cell r="BG322" t="str">
            <v>-</v>
          </cell>
          <cell r="BH322" t="str">
            <v>-</v>
          </cell>
          <cell r="BI322" t="str">
            <v>-</v>
          </cell>
          <cell r="BJ322" t="str">
            <v>Arrendado</v>
          </cell>
          <cell r="BK322">
            <v>3332</v>
          </cell>
          <cell r="BL322" t="str">
            <v>ANGAR AZCAPOTZALCO S.A. DE C.V.</v>
          </cell>
          <cell r="BO322">
            <v>80384.78</v>
          </cell>
          <cell r="BP322" t="str">
            <v>-</v>
          </cell>
          <cell r="BQ322" t="str">
            <v>-</v>
          </cell>
          <cell r="BR322" t="str">
            <v>-</v>
          </cell>
          <cell r="BS322" t="str">
            <v>-</v>
          </cell>
          <cell r="BT322" t="str">
            <v>-</v>
          </cell>
          <cell r="BU322" t="str">
            <v>-</v>
          </cell>
          <cell r="BV322" t="str">
            <v>-</v>
          </cell>
          <cell r="BW322" t="str">
            <v>-</v>
          </cell>
          <cell r="BX322" t="str">
            <v>-</v>
          </cell>
          <cell r="BY322" t="str">
            <v>-</v>
          </cell>
          <cell r="BZ322" t="str">
            <v>-</v>
          </cell>
          <cell r="CA322" t="str">
            <v>-</v>
          </cell>
          <cell r="CB322" t="str">
            <v>-</v>
          </cell>
          <cell r="CC322" t="str">
            <v>Martes</v>
          </cell>
          <cell r="CD322" t="str">
            <v>437</v>
          </cell>
          <cell r="CE322" t="str">
            <v>7</v>
          </cell>
          <cell r="CF322" t="str">
            <v>Rosa</v>
          </cell>
          <cell r="CG322" t="str">
            <v>2o Sábado</v>
          </cell>
          <cell r="CH322" t="str">
            <v>Feb y Mzo</v>
          </cell>
          <cell r="CI322" t="str">
            <v>Ago y Sep</v>
          </cell>
          <cell r="CJ322" t="str">
            <v>-</v>
          </cell>
          <cell r="CK322">
            <v>92</v>
          </cell>
          <cell r="CL322" t="str">
            <v>101 - MAGNA</v>
          </cell>
          <cell r="CM322" t="str">
            <v>06113</v>
          </cell>
          <cell r="CP322" t="str">
            <v>-</v>
          </cell>
        </row>
        <row r="323">
          <cell r="A323" t="str">
            <v>06114</v>
          </cell>
          <cell r="B323" t="str">
            <v>627UED</v>
          </cell>
          <cell r="C323" t="str">
            <v>Distrito Federal</v>
          </cell>
          <cell r="D323" t="str">
            <v>No aplica</v>
          </cell>
          <cell r="E323" t="str">
            <v>Chevy</v>
          </cell>
          <cell r="F323" t="str">
            <v>Automóvil</v>
          </cell>
          <cell r="G323" t="str">
            <v>Chevrolet</v>
          </cell>
          <cell r="H323" t="str">
            <v>Chevy C2 C/AA 5 Puertas</v>
          </cell>
          <cell r="I323" t="str">
            <v>3G1SF61X76S132141</v>
          </cell>
          <cell r="J323" t="str">
            <v>6S132141</v>
          </cell>
          <cell r="K323" t="str">
            <v>Magna</v>
          </cell>
          <cell r="L323">
            <v>4</v>
          </cell>
          <cell r="M323">
            <v>46</v>
          </cell>
          <cell r="N323">
            <v>2006</v>
          </cell>
          <cell r="O323" t="str">
            <v>Veracruz</v>
          </cell>
          <cell r="P323" t="str">
            <v>Veracruz</v>
          </cell>
          <cell r="Q323" t="str">
            <v>Sureste</v>
          </cell>
          <cell r="R323" t="str">
            <v>Baja</v>
          </cell>
          <cell r="S323" t="str">
            <v>Devolución Valmex</v>
          </cell>
          <cell r="T323" t="str">
            <v>GNP</v>
          </cell>
          <cell r="U323" t="str">
            <v>Grupo Nacional Provincial, S.A.B.</v>
          </cell>
          <cell r="V323" t="str">
            <v>Asesor de Servicio</v>
          </cell>
          <cell r="W323" t="str">
            <v>-</v>
          </cell>
          <cell r="X323" t="str">
            <v>-</v>
          </cell>
          <cell r="Y323" t="str">
            <v>Asignado</v>
          </cell>
          <cell r="Z323" t="str">
            <v>-</v>
          </cell>
          <cell r="AA323" t="str">
            <v>-</v>
          </cell>
          <cell r="AB323" t="str">
            <v>-</v>
          </cell>
          <cell r="AC323" t="str">
            <v>-</v>
          </cell>
          <cell r="AD323" t="str">
            <v>-</v>
          </cell>
          <cell r="AE323" t="str">
            <v>-</v>
          </cell>
          <cell r="AF323" t="str">
            <v>-</v>
          </cell>
          <cell r="AG323" t="str">
            <v>-</v>
          </cell>
          <cell r="AH323" t="str">
            <v>-</v>
          </cell>
          <cell r="AI323" t="str">
            <v>C6705</v>
          </cell>
          <cell r="AJ323" t="str">
            <v>Ramirez Granados Arturo</v>
          </cell>
          <cell r="AK323" t="str">
            <v>-</v>
          </cell>
          <cell r="AL323" t="str">
            <v>-</v>
          </cell>
          <cell r="AM323" t="str">
            <v>-</v>
          </cell>
          <cell r="AN323">
            <v>0</v>
          </cell>
          <cell r="AO323" t="str">
            <v>-</v>
          </cell>
          <cell r="AQ323" t="str">
            <v>-</v>
          </cell>
          <cell r="AR323" t="str">
            <v>-</v>
          </cell>
          <cell r="AS323" t="str">
            <v>-</v>
          </cell>
          <cell r="AT323" t="str">
            <v>-</v>
          </cell>
          <cell r="AU323" t="str">
            <v>-</v>
          </cell>
          <cell r="AV323" t="str">
            <v>-</v>
          </cell>
          <cell r="AW323" t="str">
            <v>-</v>
          </cell>
          <cell r="AX323" t="str">
            <v>-</v>
          </cell>
          <cell r="AY323" t="str">
            <v>No</v>
          </cell>
          <cell r="AZ323" t="str">
            <v>-</v>
          </cell>
          <cell r="BA323" t="str">
            <v>-</v>
          </cell>
          <cell r="BB323" t="str">
            <v>-</v>
          </cell>
          <cell r="BC323" t="str">
            <v>-</v>
          </cell>
          <cell r="BD323" t="str">
            <v>-</v>
          </cell>
          <cell r="BE323" t="str">
            <v>-</v>
          </cell>
          <cell r="BF323" t="str">
            <v>-</v>
          </cell>
          <cell r="BG323" t="str">
            <v>-</v>
          </cell>
          <cell r="BH323" t="str">
            <v>-</v>
          </cell>
          <cell r="BI323" t="str">
            <v>-</v>
          </cell>
          <cell r="BJ323" t="str">
            <v>Arrendado</v>
          </cell>
          <cell r="BK323">
            <v>3331</v>
          </cell>
          <cell r="BL323" t="str">
            <v>ANGAR AZCAPOTZALCO S.A. DE C.V.</v>
          </cell>
          <cell r="BO323">
            <v>80384.78</v>
          </cell>
          <cell r="BP323" t="str">
            <v>-</v>
          </cell>
          <cell r="BQ323" t="str">
            <v>-</v>
          </cell>
          <cell r="BR323" t="str">
            <v>-</v>
          </cell>
          <cell r="BS323" t="str">
            <v>-</v>
          </cell>
          <cell r="BT323" t="str">
            <v>-</v>
          </cell>
          <cell r="BU323" t="str">
            <v>-</v>
          </cell>
          <cell r="BV323" t="str">
            <v>-</v>
          </cell>
          <cell r="BW323" t="str">
            <v>-</v>
          </cell>
          <cell r="BX323" t="str">
            <v>-</v>
          </cell>
          <cell r="BY323" t="str">
            <v>-</v>
          </cell>
          <cell r="BZ323" t="str">
            <v>-</v>
          </cell>
          <cell r="CA323" t="str">
            <v>-</v>
          </cell>
          <cell r="CB323" t="str">
            <v>-</v>
          </cell>
          <cell r="CC323" t="str">
            <v>Martes</v>
          </cell>
          <cell r="CD323" t="str">
            <v>627</v>
          </cell>
          <cell r="CE323" t="str">
            <v>7</v>
          </cell>
          <cell r="CF323" t="str">
            <v>Rosa</v>
          </cell>
          <cell r="CG323" t="str">
            <v>2o Sábado</v>
          </cell>
          <cell r="CH323" t="str">
            <v>Feb y Mzo</v>
          </cell>
          <cell r="CI323" t="str">
            <v>Ago y Sep</v>
          </cell>
          <cell r="CJ323" t="str">
            <v>-</v>
          </cell>
          <cell r="CK323">
            <v>92</v>
          </cell>
          <cell r="CL323" t="str">
            <v>101 - MAGNA</v>
          </cell>
          <cell r="CM323" t="str">
            <v>06114</v>
          </cell>
          <cell r="CP323" t="str">
            <v>-</v>
          </cell>
        </row>
        <row r="324">
          <cell r="A324" t="str">
            <v>06115</v>
          </cell>
          <cell r="B324" t="str">
            <v>VXF2546</v>
          </cell>
          <cell r="C324" t="str">
            <v>-</v>
          </cell>
          <cell r="D324" t="str">
            <v>No aplica</v>
          </cell>
          <cell r="E324" t="str">
            <v>Chevy</v>
          </cell>
          <cell r="F324" t="str">
            <v>Automóvil</v>
          </cell>
          <cell r="G324" t="str">
            <v>Chevrolet</v>
          </cell>
          <cell r="H324" t="str">
            <v>Chevy C2 C/AA 5 Puertas</v>
          </cell>
          <cell r="I324" t="str">
            <v>3G1SF61X46S132453</v>
          </cell>
          <cell r="J324" t="str">
            <v>6S132453</v>
          </cell>
          <cell r="K324" t="str">
            <v>Magna</v>
          </cell>
          <cell r="L324">
            <v>4</v>
          </cell>
          <cell r="M324">
            <v>46</v>
          </cell>
          <cell r="N324">
            <v>2006</v>
          </cell>
          <cell r="O324" t="str">
            <v>Hermosillo</v>
          </cell>
          <cell r="P324" t="str">
            <v>Sonora</v>
          </cell>
          <cell r="Q324" t="str">
            <v>Noroeste</v>
          </cell>
          <cell r="R324" t="str">
            <v>Baja</v>
          </cell>
          <cell r="S324" t="str">
            <v>Devolución Valmex</v>
          </cell>
          <cell r="T324" t="str">
            <v>GNP</v>
          </cell>
          <cell r="U324" t="str">
            <v>Grupo Nacional Provincial, S.A.B.</v>
          </cell>
          <cell r="V324" t="str">
            <v>Asesor de Servicio</v>
          </cell>
          <cell r="W324" t="str">
            <v>-</v>
          </cell>
          <cell r="X324" t="str">
            <v>-</v>
          </cell>
          <cell r="Y324" t="str">
            <v>Asignado</v>
          </cell>
          <cell r="Z324" t="str">
            <v>-</v>
          </cell>
          <cell r="AA324" t="str">
            <v>-</v>
          </cell>
          <cell r="AB324" t="str">
            <v>-</v>
          </cell>
          <cell r="AC324" t="str">
            <v>-</v>
          </cell>
          <cell r="AD324" t="str">
            <v>-</v>
          </cell>
          <cell r="AE324" t="str">
            <v>-</v>
          </cell>
          <cell r="AF324" t="str">
            <v>-</v>
          </cell>
          <cell r="AG324" t="str">
            <v>-</v>
          </cell>
          <cell r="AH324" t="str">
            <v>-</v>
          </cell>
          <cell r="AI324" t="str">
            <v>C6705</v>
          </cell>
          <cell r="AJ324" t="str">
            <v>Ramirez Granados Arturo</v>
          </cell>
          <cell r="AK324" t="str">
            <v>-</v>
          </cell>
          <cell r="AL324" t="str">
            <v>-</v>
          </cell>
          <cell r="AM324" t="str">
            <v>-</v>
          </cell>
          <cell r="AN324">
            <v>0</v>
          </cell>
          <cell r="AO324" t="str">
            <v>-</v>
          </cell>
          <cell r="AQ324" t="str">
            <v>-</v>
          </cell>
          <cell r="AR324" t="str">
            <v>-</v>
          </cell>
          <cell r="AS324" t="str">
            <v>-</v>
          </cell>
          <cell r="AT324" t="str">
            <v>-</v>
          </cell>
          <cell r="AU324" t="str">
            <v>-</v>
          </cell>
          <cell r="AV324" t="str">
            <v>-</v>
          </cell>
          <cell r="AW324" t="str">
            <v>-</v>
          </cell>
          <cell r="AX324" t="str">
            <v>-</v>
          </cell>
          <cell r="AY324" t="str">
            <v>No</v>
          </cell>
          <cell r="AZ324" t="str">
            <v>-</v>
          </cell>
          <cell r="BA324" t="str">
            <v>-</v>
          </cell>
          <cell r="BB324" t="str">
            <v>-</v>
          </cell>
          <cell r="BC324" t="str">
            <v>-</v>
          </cell>
          <cell r="BD324" t="str">
            <v>-</v>
          </cell>
          <cell r="BE324" t="str">
            <v>-</v>
          </cell>
          <cell r="BF324" t="str">
            <v>-</v>
          </cell>
          <cell r="BG324" t="str">
            <v>-</v>
          </cell>
          <cell r="BH324" t="str">
            <v>-</v>
          </cell>
          <cell r="BI324" t="str">
            <v>-</v>
          </cell>
          <cell r="BJ324" t="str">
            <v>Arrendado</v>
          </cell>
          <cell r="BK324">
            <v>3743</v>
          </cell>
          <cell r="BL324" t="str">
            <v>ANGAR AZCAPOTZALCO S.A. DE C.V.</v>
          </cell>
          <cell r="BO324">
            <v>80384.78</v>
          </cell>
          <cell r="BP324" t="str">
            <v>-</v>
          </cell>
          <cell r="BQ324" t="str">
            <v>-</v>
          </cell>
          <cell r="BR324" t="str">
            <v>-</v>
          </cell>
          <cell r="BS324" t="str">
            <v>-</v>
          </cell>
          <cell r="BT324" t="str">
            <v>-</v>
          </cell>
          <cell r="BU324" t="str">
            <v>-</v>
          </cell>
          <cell r="BV324" t="str">
            <v>-</v>
          </cell>
          <cell r="BW324" t="str">
            <v>-</v>
          </cell>
          <cell r="BX324" t="str">
            <v>-</v>
          </cell>
          <cell r="BY324" t="str">
            <v>-</v>
          </cell>
          <cell r="BZ324" t="str">
            <v>-</v>
          </cell>
          <cell r="CA324" t="str">
            <v>-</v>
          </cell>
          <cell r="CB324" t="str">
            <v>-</v>
          </cell>
          <cell r="CC324" t="str">
            <v>Lunes</v>
          </cell>
          <cell r="CD324" t="str">
            <v>2546</v>
          </cell>
          <cell r="CE324" t="str">
            <v>6</v>
          </cell>
          <cell r="CF324" t="str">
            <v>Amarillo</v>
          </cell>
          <cell r="CG324" t="str">
            <v>1er Sábado</v>
          </cell>
          <cell r="CH324" t="str">
            <v>Ene y Feb</v>
          </cell>
          <cell r="CI324" t="str">
            <v>Jul y Ago</v>
          </cell>
          <cell r="CJ324" t="str">
            <v>-</v>
          </cell>
          <cell r="CK324">
            <v>92</v>
          </cell>
          <cell r="CL324" t="str">
            <v>101 - MAGNA</v>
          </cell>
          <cell r="CM324" t="str">
            <v>06115</v>
          </cell>
          <cell r="CP324" t="str">
            <v>-</v>
          </cell>
        </row>
        <row r="325">
          <cell r="A325" t="str">
            <v>08004</v>
          </cell>
          <cell r="B325" t="str">
            <v>Sin Placas</v>
          </cell>
          <cell r="C325" t="str">
            <v>No aplica</v>
          </cell>
          <cell r="D325" t="str">
            <v>No aplica</v>
          </cell>
          <cell r="E325" t="str">
            <v>Carrito de Golf</v>
          </cell>
          <cell r="F325" t="str">
            <v>Carrito de Golf</v>
          </cell>
          <cell r="G325" t="str">
            <v>EVI</v>
          </cell>
          <cell r="H325" t="str">
            <v>PT-008TR</v>
          </cell>
          <cell r="I325" t="str">
            <v>Y111BN0710781143</v>
          </cell>
          <cell r="J325" t="str">
            <v>72VCD/90A</v>
          </cell>
          <cell r="K325" t="str">
            <v>Eléctrico</v>
          </cell>
          <cell r="L325">
            <v>0</v>
          </cell>
          <cell r="M325">
            <v>0</v>
          </cell>
          <cell r="N325">
            <v>2008</v>
          </cell>
          <cell r="O325" t="str">
            <v>Ciudad de México</v>
          </cell>
          <cell r="P325" t="str">
            <v>Ciudad de México</v>
          </cell>
          <cell r="Q325" t="str">
            <v>Zona Metropolitana</v>
          </cell>
          <cell r="R325" t="str">
            <v>Activo</v>
          </cell>
          <cell r="S325" t="str">
            <v>En operación</v>
          </cell>
          <cell r="T325" t="str">
            <v>GNP</v>
          </cell>
          <cell r="U325" t="str">
            <v>Grupo Nacional Provincial, S.A.B.</v>
          </cell>
          <cell r="V325" t="str">
            <v>Seguridad</v>
          </cell>
          <cell r="W325" t="str">
            <v>Carrito de Golf</v>
          </cell>
          <cell r="X325" t="str">
            <v>Plaza GNP</v>
          </cell>
          <cell r="Y325" t="str">
            <v>Asignado</v>
          </cell>
          <cell r="Z325" t="str">
            <v>N91244</v>
          </cell>
          <cell r="AA325" t="str">
            <v>Gómez Alvárez Mario Enrique</v>
          </cell>
          <cell r="AB325" t="str">
            <v>Grupo Nacional Provincial, S.A.B.</v>
          </cell>
          <cell r="AC325" t="str">
            <v>GOAM730806H59</v>
          </cell>
          <cell r="AD325" t="str">
            <v>Gerente</v>
          </cell>
          <cell r="AE325" t="str">
            <v>Gerencia Logística y Desarrollo de la Prevención</v>
          </cell>
          <cell r="AF325" t="str">
            <v>Unidad Staff</v>
          </cell>
          <cell r="AG325" t="str">
            <v>Dirección Recursos Humanos y Servicios Administrativos</v>
          </cell>
          <cell r="AH325" t="str">
            <v>Subdir. Relaciones Laborales</v>
          </cell>
          <cell r="AI325" t="str">
            <v>C6706</v>
          </cell>
          <cell r="AJ325" t="str">
            <v>Mendoza Claudio Jorge</v>
          </cell>
          <cell r="AK325" t="str">
            <v>Central PB C-A</v>
          </cell>
          <cell r="AL325" t="str">
            <v>Plaza GNP</v>
          </cell>
          <cell r="AM325">
            <v>2369</v>
          </cell>
          <cell r="AN325" t="str">
            <v>mario.gomez@gnp.com.mx</v>
          </cell>
          <cell r="AO325" t="str">
            <v>mario.gomez@gnp.com.mx</v>
          </cell>
          <cell r="AQ325">
            <v>5554043450</v>
          </cell>
          <cell r="AR325" t="str">
            <v>-</v>
          </cell>
          <cell r="AS325" t="str">
            <v>-</v>
          </cell>
          <cell r="AT325" t="str">
            <v>-</v>
          </cell>
          <cell r="AU325" t="str">
            <v>-</v>
          </cell>
          <cell r="AV325" t="str">
            <v>-</v>
          </cell>
          <cell r="AW325" t="str">
            <v>-</v>
          </cell>
          <cell r="AX325" t="str">
            <v>-</v>
          </cell>
          <cell r="AY325" t="str">
            <v>No</v>
          </cell>
          <cell r="AZ325" t="str">
            <v>-</v>
          </cell>
          <cell r="BA325" t="str">
            <v>-</v>
          </cell>
          <cell r="BB325" t="str">
            <v>-</v>
          </cell>
          <cell r="BC325" t="str">
            <v>-</v>
          </cell>
          <cell r="BD325" t="str">
            <v>-</v>
          </cell>
          <cell r="BE325" t="str">
            <v>-</v>
          </cell>
          <cell r="BF325" t="str">
            <v>-</v>
          </cell>
          <cell r="BG325" t="str">
            <v>-</v>
          </cell>
          <cell r="BH325">
            <v>2012</v>
          </cell>
          <cell r="BI325">
            <v>11</v>
          </cell>
          <cell r="BJ325" t="str">
            <v>Propio</v>
          </cell>
          <cell r="BP325" t="str">
            <v>-</v>
          </cell>
          <cell r="BQ325" t="str">
            <v>-</v>
          </cell>
          <cell r="BR325" t="str">
            <v>-</v>
          </cell>
          <cell r="BS325" t="str">
            <v>-</v>
          </cell>
          <cell r="BT325" t="str">
            <v>-</v>
          </cell>
          <cell r="BU325" t="str">
            <v>-</v>
          </cell>
          <cell r="BV325" t="str">
            <v>-</v>
          </cell>
          <cell r="BW325" t="str">
            <v>-</v>
          </cell>
          <cell r="BX325" t="str">
            <v>-</v>
          </cell>
          <cell r="BY325" t="str">
            <v>-</v>
          </cell>
          <cell r="BZ325" t="str">
            <v>-</v>
          </cell>
          <cell r="CA325" t="str">
            <v>-</v>
          </cell>
          <cell r="CB325" t="str">
            <v>-</v>
          </cell>
          <cell r="CC325" t="str">
            <v>-</v>
          </cell>
          <cell r="CD325" t="str">
            <v>-</v>
          </cell>
          <cell r="CE325" t="str">
            <v>-</v>
          </cell>
          <cell r="CF325" t="str">
            <v>-</v>
          </cell>
          <cell r="CG325" t="str">
            <v>-</v>
          </cell>
          <cell r="CH325" t="str">
            <v>-</v>
          </cell>
          <cell r="CI325" t="str">
            <v>-</v>
          </cell>
          <cell r="CJ325" t="str">
            <v>-</v>
          </cell>
          <cell r="CK325">
            <v>0</v>
          </cell>
          <cell r="CL325" t="str">
            <v>101 - MAGNA</v>
          </cell>
          <cell r="CM325" t="str">
            <v>08004</v>
          </cell>
          <cell r="CP325" t="str">
            <v>-</v>
          </cell>
        </row>
        <row r="326">
          <cell r="A326" t="str">
            <v>08005</v>
          </cell>
          <cell r="B326" t="str">
            <v>Sin Placas</v>
          </cell>
          <cell r="C326" t="str">
            <v>No aplica</v>
          </cell>
          <cell r="D326" t="str">
            <v>No aplica</v>
          </cell>
          <cell r="E326" t="str">
            <v>Carrito de Golf</v>
          </cell>
          <cell r="F326" t="str">
            <v>Carrito de Golf</v>
          </cell>
          <cell r="G326" t="str">
            <v>EVI</v>
          </cell>
          <cell r="H326" t="str">
            <v>PT-008TR</v>
          </cell>
          <cell r="I326" t="str">
            <v>Y111BN0710781111</v>
          </cell>
          <cell r="J326" t="str">
            <v>72VCD/90A</v>
          </cell>
          <cell r="K326" t="str">
            <v>Eléctrico</v>
          </cell>
          <cell r="L326">
            <v>0</v>
          </cell>
          <cell r="M326">
            <v>0</v>
          </cell>
          <cell r="N326">
            <v>2008</v>
          </cell>
          <cell r="O326" t="str">
            <v>Ciudad de México</v>
          </cell>
          <cell r="P326" t="str">
            <v>Ciudad de México</v>
          </cell>
          <cell r="Q326" t="str">
            <v>Zona Metropolitana</v>
          </cell>
          <cell r="R326" t="str">
            <v>Activo</v>
          </cell>
          <cell r="S326" t="str">
            <v>En operación</v>
          </cell>
          <cell r="T326" t="str">
            <v>GNP</v>
          </cell>
          <cell r="U326" t="str">
            <v>Grupo Nacional Provincial, S.A.B.</v>
          </cell>
          <cell r="V326" t="str">
            <v>Seguridad</v>
          </cell>
          <cell r="W326" t="str">
            <v>Carrito de Golf</v>
          </cell>
          <cell r="X326" t="str">
            <v>Plaza GNP</v>
          </cell>
          <cell r="Y326" t="str">
            <v>Asignado</v>
          </cell>
          <cell r="Z326" t="str">
            <v>N91244</v>
          </cell>
          <cell r="AA326" t="str">
            <v>Gómez Alvárez Mario Enrique</v>
          </cell>
          <cell r="AB326" t="str">
            <v>Grupo Nacional Provincial, S.A.B.</v>
          </cell>
          <cell r="AC326" t="str">
            <v>GOAM730806H59</v>
          </cell>
          <cell r="AD326" t="str">
            <v>Gerente</v>
          </cell>
          <cell r="AE326" t="str">
            <v>Gerencia Logística y Desarrollo de la Prevención</v>
          </cell>
          <cell r="AF326" t="str">
            <v>Unidad Staff</v>
          </cell>
          <cell r="AG326" t="str">
            <v>Dirección Recursos Humanos y Servicios Administrativos</v>
          </cell>
          <cell r="AH326" t="str">
            <v>Subdir. Relaciones Laborales</v>
          </cell>
          <cell r="AI326" t="str">
            <v>C6706</v>
          </cell>
          <cell r="AJ326" t="str">
            <v>Mendoza Claudio Jorge</v>
          </cell>
          <cell r="AK326" t="str">
            <v>Central PB C-A</v>
          </cell>
          <cell r="AL326" t="str">
            <v>Plaza GNP</v>
          </cell>
          <cell r="AM326">
            <v>2369</v>
          </cell>
          <cell r="AN326" t="str">
            <v>mario.gomez@gnp.com.mx</v>
          </cell>
          <cell r="AO326" t="str">
            <v>mario.gomez@gnp.com.mx</v>
          </cell>
          <cell r="AQ326">
            <v>5554043450</v>
          </cell>
          <cell r="AR326" t="str">
            <v>-</v>
          </cell>
          <cell r="AS326" t="str">
            <v>-</v>
          </cell>
          <cell r="AT326" t="str">
            <v>-</v>
          </cell>
          <cell r="AU326" t="str">
            <v>-</v>
          </cell>
          <cell r="AV326" t="str">
            <v>-</v>
          </cell>
          <cell r="AW326" t="str">
            <v>-</v>
          </cell>
          <cell r="AX326" t="str">
            <v>-</v>
          </cell>
          <cell r="AY326" t="str">
            <v>No</v>
          </cell>
          <cell r="AZ326" t="str">
            <v>-</v>
          </cell>
          <cell r="BA326" t="str">
            <v>-</v>
          </cell>
          <cell r="BB326" t="str">
            <v>-</v>
          </cell>
          <cell r="BC326" t="str">
            <v>-</v>
          </cell>
          <cell r="BD326" t="str">
            <v>-</v>
          </cell>
          <cell r="BE326" t="str">
            <v>-</v>
          </cell>
          <cell r="BF326" t="str">
            <v>-</v>
          </cell>
          <cell r="BG326" t="str">
            <v>-</v>
          </cell>
          <cell r="BH326">
            <v>2012</v>
          </cell>
          <cell r="BI326">
            <v>11</v>
          </cell>
          <cell r="BJ326" t="str">
            <v>Propio</v>
          </cell>
          <cell r="BP326" t="str">
            <v>-</v>
          </cell>
          <cell r="BQ326" t="str">
            <v>-</v>
          </cell>
          <cell r="BR326" t="str">
            <v>-</v>
          </cell>
          <cell r="BS326" t="str">
            <v>-</v>
          </cell>
          <cell r="BT326" t="str">
            <v>-</v>
          </cell>
          <cell r="BU326" t="str">
            <v>-</v>
          </cell>
          <cell r="BV326" t="str">
            <v>-</v>
          </cell>
          <cell r="BW326" t="str">
            <v>-</v>
          </cell>
          <cell r="BX326" t="str">
            <v>-</v>
          </cell>
          <cell r="BY326" t="str">
            <v>-</v>
          </cell>
          <cell r="BZ326" t="str">
            <v>-</v>
          </cell>
          <cell r="CA326" t="str">
            <v>-</v>
          </cell>
          <cell r="CB326" t="str">
            <v>-</v>
          </cell>
          <cell r="CC326" t="str">
            <v>-</v>
          </cell>
          <cell r="CD326" t="str">
            <v>-</v>
          </cell>
          <cell r="CE326" t="str">
            <v>-</v>
          </cell>
          <cell r="CF326" t="str">
            <v>-</v>
          </cell>
          <cell r="CG326" t="str">
            <v>-</v>
          </cell>
          <cell r="CH326" t="str">
            <v>-</v>
          </cell>
          <cell r="CI326" t="str">
            <v>-</v>
          </cell>
          <cell r="CJ326" t="str">
            <v>-</v>
          </cell>
          <cell r="CK326">
            <v>0</v>
          </cell>
          <cell r="CL326" t="str">
            <v>101 - MAGNA</v>
          </cell>
          <cell r="CM326" t="str">
            <v>08005</v>
          </cell>
          <cell r="CP326" t="str">
            <v>-</v>
          </cell>
        </row>
        <row r="327">
          <cell r="A327" t="str">
            <v>08006</v>
          </cell>
          <cell r="B327" t="str">
            <v>VKL2450</v>
          </cell>
          <cell r="C327" t="str">
            <v>Sinaloa</v>
          </cell>
          <cell r="D327" t="str">
            <v>No aplica</v>
          </cell>
          <cell r="E327" t="str">
            <v>Chevy</v>
          </cell>
          <cell r="F327" t="str">
            <v>Automóvil</v>
          </cell>
          <cell r="G327" t="str">
            <v>Chevrolet</v>
          </cell>
          <cell r="H327" t="str">
            <v>Chevy 3 Puertas C/AA Paquete M</v>
          </cell>
          <cell r="I327" t="str">
            <v>3G1SF21X28S164457</v>
          </cell>
          <cell r="J327" t="str">
            <v>8S164457</v>
          </cell>
          <cell r="K327" t="str">
            <v>Magna</v>
          </cell>
          <cell r="L327">
            <v>4</v>
          </cell>
          <cell r="M327">
            <v>46</v>
          </cell>
          <cell r="N327">
            <v>2008</v>
          </cell>
          <cell r="O327" t="str">
            <v>Los Mochis</v>
          </cell>
          <cell r="P327" t="str">
            <v>Sinaloa</v>
          </cell>
          <cell r="Q327" t="str">
            <v>Noroeste</v>
          </cell>
          <cell r="R327" t="str">
            <v>Baja</v>
          </cell>
          <cell r="S327" t="str">
            <v>Devolución Valmex</v>
          </cell>
          <cell r="T327" t="str">
            <v>GNP</v>
          </cell>
          <cell r="U327" t="str">
            <v>Grupo Nacional Provincial, S.A.B.</v>
          </cell>
          <cell r="V327" t="str">
            <v>Supervisor Ajustes</v>
          </cell>
          <cell r="W327" t="str">
            <v>-</v>
          </cell>
          <cell r="X327" t="str">
            <v>-</v>
          </cell>
          <cell r="Y327" t="str">
            <v>Asignado</v>
          </cell>
          <cell r="Z327" t="str">
            <v>N87877</v>
          </cell>
          <cell r="AA327" t="str">
            <v>-</v>
          </cell>
          <cell r="AB327" t="str">
            <v>-</v>
          </cell>
          <cell r="AC327" t="str">
            <v>-</v>
          </cell>
          <cell r="AD327" t="str">
            <v>-</v>
          </cell>
          <cell r="AE327" t="str">
            <v>-</v>
          </cell>
          <cell r="AF327" t="str">
            <v>-</v>
          </cell>
          <cell r="AG327" t="str">
            <v>-</v>
          </cell>
          <cell r="AH327" t="str">
            <v>-</v>
          </cell>
          <cell r="AI327" t="str">
            <v>C6705</v>
          </cell>
          <cell r="AJ327" t="str">
            <v>Ramirez Granados Arturo</v>
          </cell>
          <cell r="AK327" t="str">
            <v>-</v>
          </cell>
          <cell r="AL327" t="str">
            <v>-</v>
          </cell>
          <cell r="AM327" t="str">
            <v>-</v>
          </cell>
          <cell r="AN327">
            <v>0</v>
          </cell>
          <cell r="AO327" t="str">
            <v>-</v>
          </cell>
          <cell r="AQ327">
            <v>6681483080</v>
          </cell>
          <cell r="AR327" t="str">
            <v>-</v>
          </cell>
          <cell r="AS327" t="str">
            <v>-</v>
          </cell>
          <cell r="AT327" t="str">
            <v>-</v>
          </cell>
          <cell r="AU327" t="str">
            <v>-</v>
          </cell>
          <cell r="AV327" t="str">
            <v>-</v>
          </cell>
          <cell r="AW327" t="str">
            <v>-</v>
          </cell>
          <cell r="AX327" t="str">
            <v>-</v>
          </cell>
          <cell r="AY327" t="str">
            <v>No</v>
          </cell>
          <cell r="AZ327" t="str">
            <v>-</v>
          </cell>
          <cell r="BA327" t="str">
            <v>-</v>
          </cell>
          <cell r="BB327" t="str">
            <v>-</v>
          </cell>
          <cell r="BC327" t="str">
            <v>-</v>
          </cell>
          <cell r="BD327" t="str">
            <v>-</v>
          </cell>
          <cell r="BE327" t="str">
            <v>-</v>
          </cell>
          <cell r="BF327" t="str">
            <v>-</v>
          </cell>
          <cell r="BG327">
            <v>3</v>
          </cell>
          <cell r="BH327" t="str">
            <v>-</v>
          </cell>
          <cell r="BI327" t="str">
            <v>-</v>
          </cell>
          <cell r="BJ327" t="str">
            <v>Arrendado</v>
          </cell>
          <cell r="BK327" t="str">
            <v>AM 20090</v>
          </cell>
          <cell r="BL327" t="str">
            <v>AMERICAS MOTORS S.A. DE C.V.</v>
          </cell>
          <cell r="BO327">
            <v>71013.91</v>
          </cell>
          <cell r="BP327" t="str">
            <v>-</v>
          </cell>
          <cell r="BQ327" t="str">
            <v>-</v>
          </cell>
          <cell r="BR327" t="str">
            <v>-</v>
          </cell>
          <cell r="BS327" t="str">
            <v>-</v>
          </cell>
          <cell r="BT327" t="str">
            <v>-</v>
          </cell>
          <cell r="BU327" t="str">
            <v>-</v>
          </cell>
          <cell r="BV327" t="str">
            <v>-</v>
          </cell>
          <cell r="BW327" t="str">
            <v>-</v>
          </cell>
          <cell r="BX327" t="str">
            <v>-</v>
          </cell>
          <cell r="BY327" t="str">
            <v>-</v>
          </cell>
          <cell r="BZ327" t="str">
            <v>-</v>
          </cell>
          <cell r="CA327" t="str">
            <v>-</v>
          </cell>
          <cell r="CB327" t="str">
            <v>-</v>
          </cell>
          <cell r="CC327" t="str">
            <v>Viernes</v>
          </cell>
          <cell r="CD327" t="str">
            <v>2450</v>
          </cell>
          <cell r="CE327" t="str">
            <v>0</v>
          </cell>
          <cell r="CF327" t="str">
            <v>Azul</v>
          </cell>
          <cell r="CG327" t="str">
            <v>5o Sábado</v>
          </cell>
          <cell r="CH327" t="str">
            <v>May y Jun</v>
          </cell>
          <cell r="CI327" t="str">
            <v>Nov y Dic</v>
          </cell>
          <cell r="CJ327" t="str">
            <v>-</v>
          </cell>
          <cell r="CK327">
            <v>92</v>
          </cell>
          <cell r="CL327" t="str">
            <v>101 - MAGNA</v>
          </cell>
          <cell r="CM327" t="str">
            <v>08006</v>
          </cell>
          <cell r="CP327" t="str">
            <v>-</v>
          </cell>
        </row>
        <row r="328">
          <cell r="A328" t="str">
            <v>08007</v>
          </cell>
          <cell r="B328" t="str">
            <v>646VZN</v>
          </cell>
          <cell r="C328" t="str">
            <v>Distrito Federal</v>
          </cell>
          <cell r="D328" t="str">
            <v>No aplica</v>
          </cell>
          <cell r="E328" t="str">
            <v>Chevy</v>
          </cell>
          <cell r="F328" t="str">
            <v>Automóvil</v>
          </cell>
          <cell r="G328" t="str">
            <v>Chevrolet</v>
          </cell>
          <cell r="H328" t="str">
            <v>Chevy 3 Puertas T/M Paquete B</v>
          </cell>
          <cell r="I328" t="str">
            <v>3G1SF21X58S164369</v>
          </cell>
          <cell r="J328" t="str">
            <v>Hecho en México</v>
          </cell>
          <cell r="K328" t="str">
            <v>Magna</v>
          </cell>
          <cell r="L328">
            <v>4</v>
          </cell>
          <cell r="M328">
            <v>46</v>
          </cell>
          <cell r="N328">
            <v>2008</v>
          </cell>
          <cell r="O328" t="str">
            <v>Ciudad de México</v>
          </cell>
          <cell r="P328" t="str">
            <v>Ciudad de México</v>
          </cell>
          <cell r="Q328" t="str">
            <v>Zona Metropolitana</v>
          </cell>
          <cell r="R328" t="str">
            <v>Baja</v>
          </cell>
          <cell r="S328" t="str">
            <v>Devolución Valmex</v>
          </cell>
          <cell r="T328" t="str">
            <v>GNP</v>
          </cell>
          <cell r="U328" t="str">
            <v>Grupo Nacional Provincial, S.A.B.</v>
          </cell>
          <cell r="V328" t="str">
            <v>Pool Administrativo</v>
          </cell>
          <cell r="W328" t="str">
            <v>-</v>
          </cell>
          <cell r="X328" t="str">
            <v>Metro Norte</v>
          </cell>
          <cell r="Y328" t="str">
            <v>Asignado</v>
          </cell>
          <cell r="Z328" t="str">
            <v>N38132</v>
          </cell>
          <cell r="AA328" t="str">
            <v>-</v>
          </cell>
          <cell r="AB328" t="str">
            <v>-</v>
          </cell>
          <cell r="AC328" t="str">
            <v>-</v>
          </cell>
          <cell r="AD328" t="str">
            <v>-</v>
          </cell>
          <cell r="AE328" t="str">
            <v>-</v>
          </cell>
          <cell r="AF328" t="str">
            <v>-</v>
          </cell>
          <cell r="AG328" t="str">
            <v>-</v>
          </cell>
          <cell r="AH328" t="str">
            <v>-</v>
          </cell>
          <cell r="AI328" t="str">
            <v>C6705</v>
          </cell>
          <cell r="AJ328" t="str">
            <v>Ramirez Granados Arturo</v>
          </cell>
          <cell r="AK328" t="str">
            <v>-</v>
          </cell>
          <cell r="AL328" t="str">
            <v>-</v>
          </cell>
          <cell r="AM328" t="str">
            <v>-</v>
          </cell>
          <cell r="AN328">
            <v>0</v>
          </cell>
          <cell r="AO328" t="str">
            <v>-</v>
          </cell>
          <cell r="AQ328">
            <v>5545001393</v>
          </cell>
          <cell r="AR328" t="str">
            <v>-</v>
          </cell>
          <cell r="AS328" t="str">
            <v>-</v>
          </cell>
          <cell r="AT328" t="str">
            <v>-</v>
          </cell>
          <cell r="AU328" t="str">
            <v>-</v>
          </cell>
          <cell r="AV328" t="str">
            <v>-</v>
          </cell>
          <cell r="AW328" t="str">
            <v>-</v>
          </cell>
          <cell r="AX328" t="str">
            <v>-</v>
          </cell>
          <cell r="AY328" t="str">
            <v>No</v>
          </cell>
          <cell r="AZ328" t="str">
            <v>-</v>
          </cell>
          <cell r="BA328" t="str">
            <v>-</v>
          </cell>
          <cell r="BB328" t="str">
            <v>-</v>
          </cell>
          <cell r="BC328" t="str">
            <v>-</v>
          </cell>
          <cell r="BD328" t="str">
            <v>-</v>
          </cell>
          <cell r="BE328" t="str">
            <v>-</v>
          </cell>
          <cell r="BF328" t="str">
            <v>-</v>
          </cell>
          <cell r="BG328" t="str">
            <v>-</v>
          </cell>
          <cell r="BH328" t="str">
            <v>-</v>
          </cell>
          <cell r="BI328" t="str">
            <v>-</v>
          </cell>
          <cell r="BJ328" t="str">
            <v>Arrendado</v>
          </cell>
          <cell r="BK328" t="str">
            <v>AM 20161</v>
          </cell>
          <cell r="BL328" t="str">
            <v>AMERICAS MOTORS S.A. DE C.V.</v>
          </cell>
          <cell r="BO328">
            <v>64870.44</v>
          </cell>
          <cell r="BP328" t="str">
            <v>-</v>
          </cell>
          <cell r="BQ328" t="str">
            <v>-</v>
          </cell>
          <cell r="BR328" t="str">
            <v>-</v>
          </cell>
          <cell r="BS328" t="str">
            <v>-</v>
          </cell>
          <cell r="BT328" t="str">
            <v>-</v>
          </cell>
          <cell r="BU328" t="str">
            <v>-</v>
          </cell>
          <cell r="BV328" t="str">
            <v>-</v>
          </cell>
          <cell r="BW328" t="str">
            <v>-</v>
          </cell>
          <cell r="BX328" t="str">
            <v>-</v>
          </cell>
          <cell r="BY328" t="str">
            <v>-</v>
          </cell>
          <cell r="BZ328" t="str">
            <v>-</v>
          </cell>
          <cell r="CA328" t="str">
            <v>-</v>
          </cell>
          <cell r="CB328" t="str">
            <v>-</v>
          </cell>
          <cell r="CC328" t="str">
            <v>Lunes</v>
          </cell>
          <cell r="CD328" t="str">
            <v>646</v>
          </cell>
          <cell r="CE328" t="str">
            <v>6</v>
          </cell>
          <cell r="CF328" t="str">
            <v>Amarillo</v>
          </cell>
          <cell r="CG328" t="str">
            <v>1er Sábado</v>
          </cell>
          <cell r="CH328" t="str">
            <v>Ene y Feb</v>
          </cell>
          <cell r="CI328" t="str">
            <v>Jul y Ago</v>
          </cell>
          <cell r="CJ328" t="str">
            <v>-</v>
          </cell>
          <cell r="CK328">
            <v>92</v>
          </cell>
          <cell r="CL328" t="str">
            <v>101 - MAGNA</v>
          </cell>
          <cell r="CM328" t="str">
            <v>08007</v>
          </cell>
          <cell r="CP328" t="str">
            <v>-</v>
          </cell>
        </row>
        <row r="329">
          <cell r="A329" t="str">
            <v>08008</v>
          </cell>
          <cell r="B329" t="str">
            <v>658VZN</v>
          </cell>
          <cell r="C329" t="str">
            <v>Distrito Federal</v>
          </cell>
          <cell r="D329" t="str">
            <v>No aplica</v>
          </cell>
          <cell r="E329" t="str">
            <v>Chevy</v>
          </cell>
          <cell r="F329" t="str">
            <v>Automóvil</v>
          </cell>
          <cell r="G329" t="str">
            <v>Chevrolet</v>
          </cell>
          <cell r="H329" t="str">
            <v>Chevy 3 Puertas T/M Paquete B</v>
          </cell>
          <cell r="I329" t="str">
            <v>3G1SF21X58S164081</v>
          </cell>
          <cell r="J329" t="str">
            <v>Hecho en México</v>
          </cell>
          <cell r="K329" t="str">
            <v>Magna</v>
          </cell>
          <cell r="L329">
            <v>4</v>
          </cell>
          <cell r="M329">
            <v>46</v>
          </cell>
          <cell r="N329">
            <v>2008</v>
          </cell>
          <cell r="O329" t="str">
            <v>Ciudad de México</v>
          </cell>
          <cell r="P329" t="str">
            <v>Ciudad de México</v>
          </cell>
          <cell r="Q329" t="str">
            <v>Zona Metropolitana</v>
          </cell>
          <cell r="R329" t="str">
            <v>Baja</v>
          </cell>
          <cell r="S329" t="str">
            <v>Devolución Valmex</v>
          </cell>
          <cell r="T329" t="str">
            <v>GNP</v>
          </cell>
          <cell r="U329" t="str">
            <v>Grupo Nacional Provincial, S.A.B.</v>
          </cell>
          <cell r="V329" t="str">
            <v>Pool Administrativo</v>
          </cell>
          <cell r="W329" t="str">
            <v>-</v>
          </cell>
          <cell r="X329" t="str">
            <v>Metro Sur</v>
          </cell>
          <cell r="Y329" t="str">
            <v>Asignado</v>
          </cell>
          <cell r="Z329" t="str">
            <v>N38132</v>
          </cell>
          <cell r="AA329" t="str">
            <v>-</v>
          </cell>
          <cell r="AB329" t="str">
            <v>-</v>
          </cell>
          <cell r="AC329" t="str">
            <v>-</v>
          </cell>
          <cell r="AD329" t="str">
            <v>-</v>
          </cell>
          <cell r="AE329" t="str">
            <v>-</v>
          </cell>
          <cell r="AF329" t="str">
            <v>-</v>
          </cell>
          <cell r="AG329" t="str">
            <v>-</v>
          </cell>
          <cell r="AH329" t="str">
            <v>-</v>
          </cell>
          <cell r="AI329" t="str">
            <v>C6705</v>
          </cell>
          <cell r="AJ329" t="str">
            <v>Ramirez Granados Arturo</v>
          </cell>
          <cell r="AK329" t="str">
            <v>-</v>
          </cell>
          <cell r="AL329" t="str">
            <v>-</v>
          </cell>
          <cell r="AM329" t="str">
            <v>-</v>
          </cell>
          <cell r="AN329">
            <v>0</v>
          </cell>
          <cell r="AO329" t="str">
            <v>-</v>
          </cell>
          <cell r="AQ329">
            <v>5545001393</v>
          </cell>
          <cell r="AR329" t="str">
            <v>-</v>
          </cell>
          <cell r="AS329" t="str">
            <v>-</v>
          </cell>
          <cell r="AT329" t="str">
            <v>-</v>
          </cell>
          <cell r="AU329" t="str">
            <v>-</v>
          </cell>
          <cell r="AV329" t="str">
            <v>-</v>
          </cell>
          <cell r="AW329" t="str">
            <v>-</v>
          </cell>
          <cell r="AX329" t="str">
            <v>-</v>
          </cell>
          <cell r="AY329" t="str">
            <v>No</v>
          </cell>
          <cell r="AZ329" t="str">
            <v>-</v>
          </cell>
          <cell r="BA329" t="str">
            <v>-</v>
          </cell>
          <cell r="BB329" t="str">
            <v>-</v>
          </cell>
          <cell r="BC329" t="str">
            <v>-</v>
          </cell>
          <cell r="BD329" t="str">
            <v>-</v>
          </cell>
          <cell r="BE329" t="str">
            <v>-</v>
          </cell>
          <cell r="BF329" t="str">
            <v>-</v>
          </cell>
          <cell r="BG329" t="str">
            <v>-</v>
          </cell>
          <cell r="BH329" t="str">
            <v>-</v>
          </cell>
          <cell r="BI329" t="str">
            <v>-</v>
          </cell>
          <cell r="BJ329" t="str">
            <v>Arrendado</v>
          </cell>
          <cell r="BK329" t="str">
            <v>AM 20084</v>
          </cell>
          <cell r="BL329" t="str">
            <v>AMERICAS MOTORS S.A. DE C.V.</v>
          </cell>
          <cell r="BO329">
            <v>64870.44</v>
          </cell>
          <cell r="BP329" t="str">
            <v>-</v>
          </cell>
          <cell r="BQ329" t="str">
            <v>-</v>
          </cell>
          <cell r="BR329" t="str">
            <v>-</v>
          </cell>
          <cell r="BS329" t="str">
            <v>-</v>
          </cell>
          <cell r="BT329" t="str">
            <v>-</v>
          </cell>
          <cell r="BU329" t="str">
            <v>-</v>
          </cell>
          <cell r="BV329" t="str">
            <v>-</v>
          </cell>
          <cell r="BW329" t="str">
            <v>-</v>
          </cell>
          <cell r="BX329" t="str">
            <v>-</v>
          </cell>
          <cell r="BY329" t="str">
            <v>-</v>
          </cell>
          <cell r="BZ329" t="str">
            <v>-</v>
          </cell>
          <cell r="CA329" t="str">
            <v>-</v>
          </cell>
          <cell r="CB329" t="str">
            <v>-</v>
          </cell>
          <cell r="CC329" t="str">
            <v>Martes</v>
          </cell>
          <cell r="CD329" t="str">
            <v>658</v>
          </cell>
          <cell r="CE329" t="str">
            <v>8</v>
          </cell>
          <cell r="CF329" t="str">
            <v>Rosa</v>
          </cell>
          <cell r="CG329" t="str">
            <v>2o Sábado</v>
          </cell>
          <cell r="CH329" t="str">
            <v>Feb y Mzo</v>
          </cell>
          <cell r="CI329" t="str">
            <v>Ago y Sep</v>
          </cell>
          <cell r="CJ329" t="str">
            <v>-</v>
          </cell>
          <cell r="CK329">
            <v>92</v>
          </cell>
          <cell r="CL329" t="str">
            <v>101 - MAGNA</v>
          </cell>
          <cell r="CM329" t="str">
            <v>08008</v>
          </cell>
          <cell r="CP329" t="str">
            <v>-</v>
          </cell>
        </row>
        <row r="330">
          <cell r="A330" t="str">
            <v>08009</v>
          </cell>
          <cell r="B330" t="str">
            <v>632VZN</v>
          </cell>
          <cell r="C330" t="str">
            <v>Distrito Federal</v>
          </cell>
          <cell r="D330" t="str">
            <v>No aplica</v>
          </cell>
          <cell r="E330" t="str">
            <v>Chevy</v>
          </cell>
          <cell r="F330" t="str">
            <v>Automóvil</v>
          </cell>
          <cell r="G330" t="str">
            <v>Chevrolet</v>
          </cell>
          <cell r="H330" t="str">
            <v>Chevy 3 Puertas T/M Paquete B</v>
          </cell>
          <cell r="I330" t="str">
            <v>3G1SF21X08S164375</v>
          </cell>
          <cell r="J330" t="str">
            <v>Hecho en México</v>
          </cell>
          <cell r="K330" t="str">
            <v>Magna</v>
          </cell>
          <cell r="L330">
            <v>4</v>
          </cell>
          <cell r="M330">
            <v>46</v>
          </cell>
          <cell r="N330">
            <v>2008</v>
          </cell>
          <cell r="O330" t="str">
            <v>Ciudad de México</v>
          </cell>
          <cell r="P330" t="str">
            <v>Ciudad de México</v>
          </cell>
          <cell r="Q330" t="str">
            <v>Zona Metropolitana</v>
          </cell>
          <cell r="R330" t="str">
            <v>Baja</v>
          </cell>
          <cell r="S330" t="str">
            <v>Devolución Valmex</v>
          </cell>
          <cell r="T330" t="str">
            <v>GNP</v>
          </cell>
          <cell r="U330" t="str">
            <v>Grupo Nacional Provincial, S.A.B.</v>
          </cell>
          <cell r="V330" t="str">
            <v>Pool Administrativo</v>
          </cell>
          <cell r="W330" t="str">
            <v>-</v>
          </cell>
          <cell r="X330" t="str">
            <v>Plaza GNP</v>
          </cell>
          <cell r="Y330" t="str">
            <v>Asignado</v>
          </cell>
          <cell r="Z330" t="str">
            <v>N38132</v>
          </cell>
          <cell r="AA330" t="str">
            <v>-</v>
          </cell>
          <cell r="AB330" t="str">
            <v>-</v>
          </cell>
          <cell r="AC330" t="str">
            <v>-</v>
          </cell>
          <cell r="AD330" t="str">
            <v>-</v>
          </cell>
          <cell r="AE330" t="str">
            <v>-</v>
          </cell>
          <cell r="AF330" t="str">
            <v>-</v>
          </cell>
          <cell r="AG330" t="str">
            <v>-</v>
          </cell>
          <cell r="AH330" t="str">
            <v>-</v>
          </cell>
          <cell r="AI330" t="str">
            <v>C6705</v>
          </cell>
          <cell r="AJ330" t="str">
            <v>Ramirez Granados Arturo</v>
          </cell>
          <cell r="AK330" t="str">
            <v>-</v>
          </cell>
          <cell r="AL330" t="str">
            <v>-</v>
          </cell>
          <cell r="AM330" t="str">
            <v>-</v>
          </cell>
          <cell r="AN330">
            <v>0</v>
          </cell>
          <cell r="AO330" t="str">
            <v>-</v>
          </cell>
          <cell r="AQ330">
            <v>5545001393</v>
          </cell>
          <cell r="AR330" t="str">
            <v>-</v>
          </cell>
          <cell r="AS330" t="str">
            <v>-</v>
          </cell>
          <cell r="AT330" t="str">
            <v>-</v>
          </cell>
          <cell r="AU330" t="str">
            <v>-</v>
          </cell>
          <cell r="AV330" t="str">
            <v>-</v>
          </cell>
          <cell r="AW330" t="str">
            <v>-</v>
          </cell>
          <cell r="AX330" t="str">
            <v>-</v>
          </cell>
          <cell r="AY330" t="str">
            <v>No</v>
          </cell>
          <cell r="AZ330" t="str">
            <v>-</v>
          </cell>
          <cell r="BA330" t="str">
            <v>-</v>
          </cell>
          <cell r="BB330" t="str">
            <v>-</v>
          </cell>
          <cell r="BC330" t="str">
            <v>-</v>
          </cell>
          <cell r="BD330" t="str">
            <v>-</v>
          </cell>
          <cell r="BE330" t="str">
            <v>-</v>
          </cell>
          <cell r="BF330" t="str">
            <v>-</v>
          </cell>
          <cell r="BG330" t="str">
            <v>-</v>
          </cell>
          <cell r="BH330" t="str">
            <v>-</v>
          </cell>
          <cell r="BI330" t="str">
            <v>-</v>
          </cell>
          <cell r="BJ330" t="str">
            <v>Arrendado</v>
          </cell>
          <cell r="BK330" t="str">
            <v>AM 20074</v>
          </cell>
          <cell r="BL330" t="str">
            <v>AMERICAS MOTORS S.A. DE C.V.</v>
          </cell>
          <cell r="BO330">
            <v>64870.44</v>
          </cell>
          <cell r="BP330" t="str">
            <v>-</v>
          </cell>
          <cell r="BQ330" t="str">
            <v>-</v>
          </cell>
          <cell r="BR330" t="str">
            <v>-</v>
          </cell>
          <cell r="BS330" t="str">
            <v>-</v>
          </cell>
          <cell r="BT330" t="str">
            <v>-</v>
          </cell>
          <cell r="BU330" t="str">
            <v>-</v>
          </cell>
          <cell r="BV330" t="str">
            <v>-</v>
          </cell>
          <cell r="BW330" t="str">
            <v>-</v>
          </cell>
          <cell r="BX330" t="str">
            <v>-</v>
          </cell>
          <cell r="BY330" t="str">
            <v>-</v>
          </cell>
          <cell r="BZ330" t="str">
            <v>-</v>
          </cell>
          <cell r="CA330" t="str">
            <v>-</v>
          </cell>
          <cell r="CB330" t="str">
            <v>-</v>
          </cell>
          <cell r="CC330" t="str">
            <v>Jueves</v>
          </cell>
          <cell r="CD330" t="str">
            <v>632</v>
          </cell>
          <cell r="CE330" t="str">
            <v>2</v>
          </cell>
          <cell r="CF330" t="str">
            <v>Verde</v>
          </cell>
          <cell r="CG330" t="str">
            <v>4o Sábado</v>
          </cell>
          <cell r="CH330" t="str">
            <v>Abr y May</v>
          </cell>
          <cell r="CI330" t="str">
            <v>Oct y Nov</v>
          </cell>
          <cell r="CJ330" t="str">
            <v>-</v>
          </cell>
          <cell r="CK330">
            <v>92</v>
          </cell>
          <cell r="CL330" t="str">
            <v>101 - MAGNA</v>
          </cell>
          <cell r="CM330" t="str">
            <v>08009</v>
          </cell>
          <cell r="CP330" t="str">
            <v>-</v>
          </cell>
        </row>
        <row r="331">
          <cell r="A331" t="str">
            <v>08010</v>
          </cell>
          <cell r="B331" t="str">
            <v>630VZN</v>
          </cell>
          <cell r="C331" t="str">
            <v>Distrito Federal</v>
          </cell>
          <cell r="D331" t="str">
            <v>No aplica</v>
          </cell>
          <cell r="E331" t="str">
            <v>Chevy</v>
          </cell>
          <cell r="F331" t="str">
            <v>Automóvil</v>
          </cell>
          <cell r="G331" t="str">
            <v>Chevrolet</v>
          </cell>
          <cell r="H331" t="str">
            <v>Chevy 3 Puertas T/M Paquete B</v>
          </cell>
          <cell r="I331" t="str">
            <v>3G1SF21X18S164367</v>
          </cell>
          <cell r="J331" t="str">
            <v>Hecho en México</v>
          </cell>
          <cell r="K331" t="str">
            <v>Magna</v>
          </cell>
          <cell r="L331">
            <v>4</v>
          </cell>
          <cell r="M331">
            <v>46</v>
          </cell>
          <cell r="N331">
            <v>2008</v>
          </cell>
          <cell r="O331" t="str">
            <v>Ciudad de México</v>
          </cell>
          <cell r="P331" t="str">
            <v>Ciudad de México</v>
          </cell>
          <cell r="Q331" t="str">
            <v>Zona Metropolitana</v>
          </cell>
          <cell r="R331" t="str">
            <v>Baja</v>
          </cell>
          <cell r="S331" t="str">
            <v>Devolución Valmex</v>
          </cell>
          <cell r="T331" t="str">
            <v>GNP</v>
          </cell>
          <cell r="U331" t="str">
            <v>Grupo Nacional Provincial, S.A.B.</v>
          </cell>
          <cell r="V331" t="str">
            <v>Pool Administrativo</v>
          </cell>
          <cell r="W331" t="str">
            <v>-</v>
          </cell>
          <cell r="X331" t="str">
            <v>Plaza GNP</v>
          </cell>
          <cell r="Y331" t="str">
            <v>Asignado</v>
          </cell>
          <cell r="Z331" t="str">
            <v>N38132</v>
          </cell>
          <cell r="AA331" t="str">
            <v>-</v>
          </cell>
          <cell r="AB331" t="str">
            <v>-</v>
          </cell>
          <cell r="AC331" t="str">
            <v>-</v>
          </cell>
          <cell r="AD331" t="str">
            <v>-</v>
          </cell>
          <cell r="AE331" t="str">
            <v>-</v>
          </cell>
          <cell r="AF331" t="str">
            <v>-</v>
          </cell>
          <cell r="AG331" t="str">
            <v>-</v>
          </cell>
          <cell r="AH331" t="str">
            <v>-</v>
          </cell>
          <cell r="AI331" t="str">
            <v>C6705</v>
          </cell>
          <cell r="AJ331" t="str">
            <v>Ramirez Granados Arturo</v>
          </cell>
          <cell r="AK331" t="str">
            <v>-</v>
          </cell>
          <cell r="AL331" t="str">
            <v>-</v>
          </cell>
          <cell r="AM331" t="str">
            <v>-</v>
          </cell>
          <cell r="AN331">
            <v>0</v>
          </cell>
          <cell r="AO331" t="str">
            <v>-</v>
          </cell>
          <cell r="AQ331">
            <v>5545001393</v>
          </cell>
          <cell r="AR331" t="str">
            <v>-</v>
          </cell>
          <cell r="AS331" t="str">
            <v>-</v>
          </cell>
          <cell r="AT331" t="str">
            <v>-</v>
          </cell>
          <cell r="AU331" t="str">
            <v>-</v>
          </cell>
          <cell r="AV331" t="str">
            <v>-</v>
          </cell>
          <cell r="AW331" t="str">
            <v>-</v>
          </cell>
          <cell r="AX331" t="str">
            <v>-</v>
          </cell>
          <cell r="AY331" t="str">
            <v>No</v>
          </cell>
          <cell r="AZ331" t="str">
            <v>-</v>
          </cell>
          <cell r="BA331" t="str">
            <v>-</v>
          </cell>
          <cell r="BB331" t="str">
            <v>-</v>
          </cell>
          <cell r="BC331" t="str">
            <v>-</v>
          </cell>
          <cell r="BD331" t="str">
            <v>-</v>
          </cell>
          <cell r="BE331" t="str">
            <v>-</v>
          </cell>
          <cell r="BF331" t="str">
            <v>-</v>
          </cell>
          <cell r="BG331" t="str">
            <v>-</v>
          </cell>
          <cell r="BH331" t="str">
            <v>-</v>
          </cell>
          <cell r="BI331" t="str">
            <v>-</v>
          </cell>
          <cell r="BJ331" t="str">
            <v>Arrendado</v>
          </cell>
          <cell r="BK331" t="str">
            <v>AM 20075</v>
          </cell>
          <cell r="BL331" t="str">
            <v>AMERICAS MOTORS S.A. DE C.V.</v>
          </cell>
          <cell r="BO331">
            <v>64870.44</v>
          </cell>
          <cell r="BP331" t="str">
            <v>-</v>
          </cell>
          <cell r="BQ331" t="str">
            <v>-</v>
          </cell>
          <cell r="BR331" t="str">
            <v>-</v>
          </cell>
          <cell r="BS331" t="str">
            <v>-</v>
          </cell>
          <cell r="BT331" t="str">
            <v>-</v>
          </cell>
          <cell r="BU331" t="str">
            <v>-</v>
          </cell>
          <cell r="BV331" t="str">
            <v>-</v>
          </cell>
          <cell r="BW331" t="str">
            <v>-</v>
          </cell>
          <cell r="BX331" t="str">
            <v>-</v>
          </cell>
          <cell r="BY331" t="str">
            <v>-</v>
          </cell>
          <cell r="BZ331" t="str">
            <v>-</v>
          </cell>
          <cell r="CA331" t="str">
            <v>-</v>
          </cell>
          <cell r="CB331" t="str">
            <v>-</v>
          </cell>
          <cell r="CC331" t="str">
            <v>Viernes</v>
          </cell>
          <cell r="CD331" t="str">
            <v>630</v>
          </cell>
          <cell r="CE331" t="str">
            <v>0</v>
          </cell>
          <cell r="CF331" t="str">
            <v>Azul</v>
          </cell>
          <cell r="CG331" t="str">
            <v>5o Sábado</v>
          </cell>
          <cell r="CH331" t="str">
            <v>May y Jun</v>
          </cell>
          <cell r="CI331" t="str">
            <v>Nov y Dic</v>
          </cell>
          <cell r="CJ331" t="str">
            <v>-</v>
          </cell>
          <cell r="CK331">
            <v>92</v>
          </cell>
          <cell r="CL331" t="str">
            <v>101 - MAGNA</v>
          </cell>
          <cell r="CM331" t="str">
            <v>08010</v>
          </cell>
          <cell r="CP331" t="str">
            <v>-</v>
          </cell>
        </row>
        <row r="332">
          <cell r="A332" t="str">
            <v>08011</v>
          </cell>
          <cell r="B332" t="str">
            <v>657VZN</v>
          </cell>
          <cell r="C332" t="str">
            <v>Distrito Federal</v>
          </cell>
          <cell r="D332" t="str">
            <v>No aplica</v>
          </cell>
          <cell r="E332" t="str">
            <v>Chevy</v>
          </cell>
          <cell r="F332" t="str">
            <v>Automóvil</v>
          </cell>
          <cell r="G332" t="str">
            <v>Chevrolet</v>
          </cell>
          <cell r="H332" t="str">
            <v>Chevy 3 Puertas T/M Paquete B</v>
          </cell>
          <cell r="I332" t="str">
            <v>3G1SF21X08S164344</v>
          </cell>
          <cell r="J332" t="str">
            <v>Hecho en México</v>
          </cell>
          <cell r="K332" t="str">
            <v>Magna</v>
          </cell>
          <cell r="L332">
            <v>4</v>
          </cell>
          <cell r="M332">
            <v>46</v>
          </cell>
          <cell r="N332">
            <v>2008</v>
          </cell>
          <cell r="O332" t="str">
            <v>Ciudad de México</v>
          </cell>
          <cell r="P332" t="str">
            <v>Ciudad de México</v>
          </cell>
          <cell r="Q332" t="str">
            <v>Zona Metropolitana</v>
          </cell>
          <cell r="R332" t="str">
            <v>Baja</v>
          </cell>
          <cell r="S332" t="str">
            <v>Devolución Valmex</v>
          </cell>
          <cell r="T332" t="str">
            <v>GNP</v>
          </cell>
          <cell r="U332" t="str">
            <v>Grupo Nacional Provincial, S.A.B.</v>
          </cell>
          <cell r="V332" t="str">
            <v>Pool Administrativo</v>
          </cell>
          <cell r="W332" t="str">
            <v>-</v>
          </cell>
          <cell r="X332" t="str">
            <v>Plaza GNP</v>
          </cell>
          <cell r="Y332" t="str">
            <v>Asignado</v>
          </cell>
          <cell r="Z332" t="str">
            <v>N38132</v>
          </cell>
          <cell r="AA332" t="str">
            <v>-</v>
          </cell>
          <cell r="AB332" t="str">
            <v>-</v>
          </cell>
          <cell r="AC332" t="str">
            <v>-</v>
          </cell>
          <cell r="AD332" t="str">
            <v>-</v>
          </cell>
          <cell r="AE332" t="str">
            <v>-</v>
          </cell>
          <cell r="AF332" t="str">
            <v>-</v>
          </cell>
          <cell r="AG332" t="str">
            <v>-</v>
          </cell>
          <cell r="AH332" t="str">
            <v>-</v>
          </cell>
          <cell r="AI332" t="str">
            <v>C6705</v>
          </cell>
          <cell r="AJ332" t="str">
            <v>Ramirez Granados Arturo</v>
          </cell>
          <cell r="AK332" t="str">
            <v>-</v>
          </cell>
          <cell r="AL332" t="str">
            <v>-</v>
          </cell>
          <cell r="AM332" t="str">
            <v>-</v>
          </cell>
          <cell r="AN332">
            <v>0</v>
          </cell>
          <cell r="AO332" t="str">
            <v>-</v>
          </cell>
          <cell r="AQ332">
            <v>5545001393</v>
          </cell>
          <cell r="AR332" t="str">
            <v>-</v>
          </cell>
          <cell r="AS332" t="str">
            <v>-</v>
          </cell>
          <cell r="AT332" t="str">
            <v>-</v>
          </cell>
          <cell r="AU332" t="str">
            <v>-</v>
          </cell>
          <cell r="AV332" t="str">
            <v>-</v>
          </cell>
          <cell r="AW332" t="str">
            <v>-</v>
          </cell>
          <cell r="AX332" t="str">
            <v>-</v>
          </cell>
          <cell r="AY332" t="str">
            <v>No</v>
          </cell>
          <cell r="AZ332" t="str">
            <v>-</v>
          </cell>
          <cell r="BA332" t="str">
            <v>-</v>
          </cell>
          <cell r="BB332" t="str">
            <v>-</v>
          </cell>
          <cell r="BC332" t="str">
            <v>-</v>
          </cell>
          <cell r="BD332" t="str">
            <v>-</v>
          </cell>
          <cell r="BE332" t="str">
            <v>-</v>
          </cell>
          <cell r="BF332" t="str">
            <v>-</v>
          </cell>
          <cell r="BG332" t="str">
            <v>-</v>
          </cell>
          <cell r="BH332" t="str">
            <v>-</v>
          </cell>
          <cell r="BI332" t="str">
            <v>-</v>
          </cell>
          <cell r="BJ332" t="str">
            <v>Arrendado</v>
          </cell>
          <cell r="BK332" t="str">
            <v>AM 20073</v>
          </cell>
          <cell r="BL332" t="str">
            <v>AMERICAS MOTORS S.A. DE C.V.</v>
          </cell>
          <cell r="BO332">
            <v>64870.44</v>
          </cell>
          <cell r="BP332" t="str">
            <v>-</v>
          </cell>
          <cell r="BQ332" t="str">
            <v>-</v>
          </cell>
          <cell r="BR332" t="str">
            <v>-</v>
          </cell>
          <cell r="BS332" t="str">
            <v>-</v>
          </cell>
          <cell r="BT332" t="str">
            <v>-</v>
          </cell>
          <cell r="BU332" t="str">
            <v>-</v>
          </cell>
          <cell r="BV332" t="str">
            <v>-</v>
          </cell>
          <cell r="BW332" t="str">
            <v>-</v>
          </cell>
          <cell r="BX332" t="str">
            <v>-</v>
          </cell>
          <cell r="BY332" t="str">
            <v>-</v>
          </cell>
          <cell r="BZ332" t="str">
            <v>-</v>
          </cell>
          <cell r="CA332" t="str">
            <v>-</v>
          </cell>
          <cell r="CB332" t="str">
            <v>-</v>
          </cell>
          <cell r="CC332" t="str">
            <v>Martes</v>
          </cell>
          <cell r="CD332" t="str">
            <v>657</v>
          </cell>
          <cell r="CE332" t="str">
            <v>7</v>
          </cell>
          <cell r="CF332" t="str">
            <v>Rosa</v>
          </cell>
          <cell r="CG332" t="str">
            <v>2o Sábado</v>
          </cell>
          <cell r="CH332" t="str">
            <v>Feb y Mzo</v>
          </cell>
          <cell r="CI332" t="str">
            <v>Ago y Sep</v>
          </cell>
          <cell r="CJ332" t="str">
            <v>-</v>
          </cell>
          <cell r="CK332">
            <v>92</v>
          </cell>
          <cell r="CL332" t="str">
            <v>101 - MAGNA</v>
          </cell>
          <cell r="CM332" t="str">
            <v>08011</v>
          </cell>
          <cell r="CP332" t="str">
            <v>-</v>
          </cell>
        </row>
        <row r="333">
          <cell r="A333" t="str">
            <v>08012</v>
          </cell>
          <cell r="B333" t="str">
            <v>668VZN</v>
          </cell>
          <cell r="C333" t="str">
            <v>Distrito Federal</v>
          </cell>
          <cell r="D333" t="str">
            <v>No aplica</v>
          </cell>
          <cell r="E333" t="str">
            <v>Chevy</v>
          </cell>
          <cell r="F333" t="str">
            <v>Automóvil</v>
          </cell>
          <cell r="G333" t="str">
            <v>Chevrolet</v>
          </cell>
          <cell r="H333" t="str">
            <v>Chevy 3 Puertas T/M Paquete B</v>
          </cell>
          <cell r="I333" t="str">
            <v>3G1SF21X78S164373</v>
          </cell>
          <cell r="J333" t="str">
            <v>Hecho en México</v>
          </cell>
          <cell r="K333" t="str">
            <v>Magna</v>
          </cell>
          <cell r="L333">
            <v>4</v>
          </cell>
          <cell r="M333">
            <v>46</v>
          </cell>
          <cell r="N333">
            <v>2008</v>
          </cell>
          <cell r="O333" t="str">
            <v>Guadalajara</v>
          </cell>
          <cell r="P333" t="str">
            <v>Jalisco</v>
          </cell>
          <cell r="Q333" t="str">
            <v>Occidente</v>
          </cell>
          <cell r="R333" t="str">
            <v>Baja</v>
          </cell>
          <cell r="S333" t="str">
            <v>Devolución Valmex</v>
          </cell>
          <cell r="T333" t="str">
            <v>GNP</v>
          </cell>
          <cell r="U333" t="str">
            <v>Grupo Nacional Provincial, S.A.B.</v>
          </cell>
          <cell r="V333" t="str">
            <v>Supervisor de Taller</v>
          </cell>
          <cell r="W333" t="str">
            <v>-</v>
          </cell>
          <cell r="X333" t="str">
            <v>Oficina Regional</v>
          </cell>
          <cell r="Y333" t="str">
            <v>Asignado</v>
          </cell>
          <cell r="Z333" t="str">
            <v>N38132</v>
          </cell>
          <cell r="AA333" t="str">
            <v>-</v>
          </cell>
          <cell r="AB333" t="str">
            <v>-</v>
          </cell>
          <cell r="AC333" t="str">
            <v>-</v>
          </cell>
          <cell r="AD333" t="str">
            <v>-</v>
          </cell>
          <cell r="AE333" t="str">
            <v>-</v>
          </cell>
          <cell r="AF333" t="str">
            <v>-</v>
          </cell>
          <cell r="AG333" t="str">
            <v>-</v>
          </cell>
          <cell r="AH333" t="str">
            <v>-</v>
          </cell>
          <cell r="AI333" t="str">
            <v>C6705</v>
          </cell>
          <cell r="AJ333" t="str">
            <v>Ramirez Granados Arturo</v>
          </cell>
          <cell r="AK333" t="str">
            <v>-</v>
          </cell>
          <cell r="AL333" t="str">
            <v>-</v>
          </cell>
          <cell r="AM333" t="str">
            <v>-</v>
          </cell>
          <cell r="AN333">
            <v>0</v>
          </cell>
          <cell r="AO333" t="str">
            <v>-</v>
          </cell>
          <cell r="AQ333">
            <v>5545001393</v>
          </cell>
          <cell r="AR333" t="str">
            <v>-</v>
          </cell>
          <cell r="AS333" t="str">
            <v>-</v>
          </cell>
          <cell r="AT333" t="str">
            <v>-</v>
          </cell>
          <cell r="AU333" t="str">
            <v>-</v>
          </cell>
          <cell r="AV333" t="str">
            <v>-</v>
          </cell>
          <cell r="AW333" t="str">
            <v>-</v>
          </cell>
          <cell r="AX333" t="str">
            <v>-</v>
          </cell>
          <cell r="AY333" t="str">
            <v>No</v>
          </cell>
          <cell r="AZ333" t="str">
            <v>-</v>
          </cell>
          <cell r="BA333" t="str">
            <v>-</v>
          </cell>
          <cell r="BB333" t="str">
            <v>-</v>
          </cell>
          <cell r="BC333" t="str">
            <v>-</v>
          </cell>
          <cell r="BD333" t="str">
            <v>-</v>
          </cell>
          <cell r="BE333" t="str">
            <v>-</v>
          </cell>
          <cell r="BF333" t="str">
            <v>-</v>
          </cell>
          <cell r="BG333" t="str">
            <v>-</v>
          </cell>
          <cell r="BH333" t="str">
            <v>-</v>
          </cell>
          <cell r="BI333" t="str">
            <v>-</v>
          </cell>
          <cell r="BJ333" t="str">
            <v>Arrendado</v>
          </cell>
          <cell r="BK333" t="str">
            <v>AM 20203</v>
          </cell>
          <cell r="BL333" t="str">
            <v>AMERICAS MOTORS S.A. DE C.V.</v>
          </cell>
          <cell r="BO333">
            <v>64870.44</v>
          </cell>
          <cell r="BP333" t="str">
            <v>-</v>
          </cell>
          <cell r="BQ333" t="str">
            <v>-</v>
          </cell>
          <cell r="BR333" t="str">
            <v>-</v>
          </cell>
          <cell r="BS333" t="str">
            <v>-</v>
          </cell>
          <cell r="BT333" t="str">
            <v>-</v>
          </cell>
          <cell r="BU333" t="str">
            <v>-</v>
          </cell>
          <cell r="BV333" t="str">
            <v>-</v>
          </cell>
          <cell r="BW333" t="str">
            <v>-</v>
          </cell>
          <cell r="BX333" t="str">
            <v>-</v>
          </cell>
          <cell r="BY333" t="str">
            <v>-</v>
          </cell>
          <cell r="BZ333" t="str">
            <v>-</v>
          </cell>
          <cell r="CA333" t="str">
            <v>-</v>
          </cell>
          <cell r="CB333" t="str">
            <v>-</v>
          </cell>
          <cell r="CC333" t="str">
            <v>Martes</v>
          </cell>
          <cell r="CD333" t="str">
            <v>668</v>
          </cell>
          <cell r="CE333" t="str">
            <v>8</v>
          </cell>
          <cell r="CF333" t="str">
            <v>Rosa</v>
          </cell>
          <cell r="CG333" t="str">
            <v>2o Sábado</v>
          </cell>
          <cell r="CH333" t="str">
            <v>Feb y Mzo</v>
          </cell>
          <cell r="CI333" t="str">
            <v>Ago y Sep</v>
          </cell>
          <cell r="CJ333" t="str">
            <v>-</v>
          </cell>
          <cell r="CK333">
            <v>92</v>
          </cell>
          <cell r="CL333" t="str">
            <v>101 - MAGNA</v>
          </cell>
          <cell r="CM333" t="str">
            <v>08012</v>
          </cell>
          <cell r="CP333" t="str">
            <v>-</v>
          </cell>
        </row>
        <row r="334">
          <cell r="A334" t="str">
            <v>08013</v>
          </cell>
          <cell r="B334" t="str">
            <v>686VZN</v>
          </cell>
          <cell r="C334" t="str">
            <v>Distrito Federal</v>
          </cell>
          <cell r="D334" t="str">
            <v>No aplica</v>
          </cell>
          <cell r="E334" t="str">
            <v>Chevy</v>
          </cell>
          <cell r="F334" t="str">
            <v>Automóvil</v>
          </cell>
          <cell r="G334" t="str">
            <v>Chevrolet</v>
          </cell>
          <cell r="H334" t="str">
            <v>Chevy 3 Puertas T/M Paquete B</v>
          </cell>
          <cell r="I334" t="str">
            <v>3G1SF21X38S164340</v>
          </cell>
          <cell r="J334" t="str">
            <v>Hecho en México</v>
          </cell>
          <cell r="K334" t="str">
            <v>Magna</v>
          </cell>
          <cell r="L334">
            <v>4</v>
          </cell>
          <cell r="M334">
            <v>46</v>
          </cell>
          <cell r="N334">
            <v>2008</v>
          </cell>
          <cell r="O334" t="str">
            <v>Ciudad de México</v>
          </cell>
          <cell r="P334" t="str">
            <v>Ciudad de México</v>
          </cell>
          <cell r="Q334" t="str">
            <v>Zona Metropolitana</v>
          </cell>
          <cell r="R334" t="str">
            <v>Baja</v>
          </cell>
          <cell r="S334" t="str">
            <v>Devolución Valmex</v>
          </cell>
          <cell r="T334" t="str">
            <v>GNP</v>
          </cell>
          <cell r="U334" t="str">
            <v>Grupo Nacional Provincial, S.A.B.</v>
          </cell>
          <cell r="V334" t="str">
            <v>Supervisor de Taller</v>
          </cell>
          <cell r="W334" t="str">
            <v>-</v>
          </cell>
          <cell r="X334" t="str">
            <v>Metro Norte</v>
          </cell>
          <cell r="Y334" t="str">
            <v>Asignado</v>
          </cell>
          <cell r="Z334" t="str">
            <v>N38132</v>
          </cell>
          <cell r="AA334" t="str">
            <v>-</v>
          </cell>
          <cell r="AB334" t="str">
            <v>-</v>
          </cell>
          <cell r="AC334" t="str">
            <v>-</v>
          </cell>
          <cell r="AD334" t="str">
            <v>-</v>
          </cell>
          <cell r="AE334" t="str">
            <v>-</v>
          </cell>
          <cell r="AF334" t="str">
            <v>-</v>
          </cell>
          <cell r="AG334" t="str">
            <v>-</v>
          </cell>
          <cell r="AH334" t="str">
            <v>-</v>
          </cell>
          <cell r="AI334" t="str">
            <v>C6705</v>
          </cell>
          <cell r="AJ334" t="str">
            <v>Ramirez Granados Arturo</v>
          </cell>
          <cell r="AK334" t="str">
            <v>-</v>
          </cell>
          <cell r="AL334" t="str">
            <v>-</v>
          </cell>
          <cell r="AM334" t="str">
            <v>-</v>
          </cell>
          <cell r="AN334">
            <v>0</v>
          </cell>
          <cell r="AO334" t="str">
            <v>-</v>
          </cell>
          <cell r="AQ334">
            <v>5545001393</v>
          </cell>
          <cell r="AR334" t="str">
            <v>-</v>
          </cell>
          <cell r="AS334" t="str">
            <v>-</v>
          </cell>
          <cell r="AT334" t="str">
            <v>-</v>
          </cell>
          <cell r="AU334" t="str">
            <v>-</v>
          </cell>
          <cell r="AV334" t="str">
            <v>-</v>
          </cell>
          <cell r="AW334" t="str">
            <v>-</v>
          </cell>
          <cell r="AX334" t="str">
            <v>-</v>
          </cell>
          <cell r="AY334" t="str">
            <v>No</v>
          </cell>
          <cell r="AZ334" t="str">
            <v>-</v>
          </cell>
          <cell r="BA334" t="str">
            <v>-</v>
          </cell>
          <cell r="BB334" t="str">
            <v>-</v>
          </cell>
          <cell r="BC334" t="str">
            <v>-</v>
          </cell>
          <cell r="BD334" t="str">
            <v>-</v>
          </cell>
          <cell r="BE334" t="str">
            <v>-</v>
          </cell>
          <cell r="BF334" t="str">
            <v>-</v>
          </cell>
          <cell r="BG334" t="str">
            <v>-</v>
          </cell>
          <cell r="BH334" t="str">
            <v>-</v>
          </cell>
          <cell r="BI334" t="str">
            <v>-</v>
          </cell>
          <cell r="BJ334" t="str">
            <v>Arrendado</v>
          </cell>
          <cell r="BK334" t="str">
            <v>AM 20081</v>
          </cell>
          <cell r="BL334" t="str">
            <v>AMERICAS MOTORS S.A. DE C.V.</v>
          </cell>
          <cell r="BO334">
            <v>64870.44</v>
          </cell>
          <cell r="BP334" t="str">
            <v>-</v>
          </cell>
          <cell r="BQ334" t="str">
            <v>-</v>
          </cell>
          <cell r="BR334" t="str">
            <v>-</v>
          </cell>
          <cell r="BS334" t="str">
            <v>-</v>
          </cell>
          <cell r="BT334" t="str">
            <v>-</v>
          </cell>
          <cell r="BU334" t="str">
            <v>-</v>
          </cell>
          <cell r="BV334" t="str">
            <v>-</v>
          </cell>
          <cell r="BW334" t="str">
            <v>-</v>
          </cell>
          <cell r="BX334" t="str">
            <v>-</v>
          </cell>
          <cell r="BY334" t="str">
            <v>-</v>
          </cell>
          <cell r="BZ334" t="str">
            <v>-</v>
          </cell>
          <cell r="CA334" t="str">
            <v>-</v>
          </cell>
          <cell r="CB334" t="str">
            <v>-</v>
          </cell>
          <cell r="CC334" t="str">
            <v>Lunes</v>
          </cell>
          <cell r="CD334" t="str">
            <v>686</v>
          </cell>
          <cell r="CE334" t="str">
            <v>6</v>
          </cell>
          <cell r="CF334" t="str">
            <v>Amarillo</v>
          </cell>
          <cell r="CG334" t="str">
            <v>1er Sábado</v>
          </cell>
          <cell r="CH334" t="str">
            <v>Ene y Feb</v>
          </cell>
          <cell r="CI334" t="str">
            <v>Jul y Ago</v>
          </cell>
          <cell r="CJ334" t="str">
            <v>-</v>
          </cell>
          <cell r="CK334">
            <v>92</v>
          </cell>
          <cell r="CL334" t="str">
            <v>101 - MAGNA</v>
          </cell>
          <cell r="CM334" t="str">
            <v>08013</v>
          </cell>
          <cell r="CP334" t="str">
            <v>-</v>
          </cell>
        </row>
        <row r="335">
          <cell r="A335" t="str">
            <v>08014</v>
          </cell>
          <cell r="B335" t="str">
            <v>611VZN</v>
          </cell>
          <cell r="C335" t="str">
            <v>Distrito Federal</v>
          </cell>
          <cell r="D335" t="str">
            <v>No aplica</v>
          </cell>
          <cell r="E335" t="str">
            <v>Chevy</v>
          </cell>
          <cell r="F335" t="str">
            <v>Automóvil</v>
          </cell>
          <cell r="G335" t="str">
            <v>Chevrolet</v>
          </cell>
          <cell r="H335" t="str">
            <v>Chevy 3 Puertas T/M Paquete B</v>
          </cell>
          <cell r="I335" t="str">
            <v>3G1SF21X28S164345</v>
          </cell>
          <cell r="J335" t="str">
            <v>Hecho en México</v>
          </cell>
          <cell r="K335" t="str">
            <v>Magna</v>
          </cell>
          <cell r="L335">
            <v>4</v>
          </cell>
          <cell r="M335">
            <v>46</v>
          </cell>
          <cell r="N335">
            <v>2008</v>
          </cell>
          <cell r="O335" t="str">
            <v>Ciudad de México</v>
          </cell>
          <cell r="P335" t="str">
            <v>Ciudad de México</v>
          </cell>
          <cell r="Q335" t="str">
            <v>Zona Metropolitana</v>
          </cell>
          <cell r="R335" t="str">
            <v>Baja</v>
          </cell>
          <cell r="S335" t="str">
            <v>Devolución Valmex</v>
          </cell>
          <cell r="T335" t="str">
            <v>GNP</v>
          </cell>
          <cell r="U335" t="str">
            <v>Grupo Nacional Provincial, S.A.B.</v>
          </cell>
          <cell r="V335" t="str">
            <v>Supervisor de Taller</v>
          </cell>
          <cell r="W335" t="str">
            <v>-</v>
          </cell>
          <cell r="X335" t="str">
            <v>Plaza GNP</v>
          </cell>
          <cell r="Y335" t="str">
            <v>Asignado</v>
          </cell>
          <cell r="Z335" t="str">
            <v>N38132</v>
          </cell>
          <cell r="AA335" t="str">
            <v>-</v>
          </cell>
          <cell r="AB335" t="str">
            <v>-</v>
          </cell>
          <cell r="AC335" t="str">
            <v>-</v>
          </cell>
          <cell r="AD335" t="str">
            <v>-</v>
          </cell>
          <cell r="AE335" t="str">
            <v>-</v>
          </cell>
          <cell r="AF335" t="str">
            <v>-</v>
          </cell>
          <cell r="AG335" t="str">
            <v>-</v>
          </cell>
          <cell r="AH335" t="str">
            <v>-</v>
          </cell>
          <cell r="AI335" t="str">
            <v>C6705</v>
          </cell>
          <cell r="AJ335" t="str">
            <v>Ramirez Granados Arturo</v>
          </cell>
          <cell r="AK335" t="str">
            <v>-</v>
          </cell>
          <cell r="AL335" t="str">
            <v>-</v>
          </cell>
          <cell r="AM335" t="str">
            <v>-</v>
          </cell>
          <cell r="AN335">
            <v>0</v>
          </cell>
          <cell r="AO335" t="str">
            <v>-</v>
          </cell>
          <cell r="AQ335">
            <v>5545001393</v>
          </cell>
          <cell r="AR335" t="str">
            <v>-</v>
          </cell>
          <cell r="AS335" t="str">
            <v>-</v>
          </cell>
          <cell r="AT335" t="str">
            <v>-</v>
          </cell>
          <cell r="AU335" t="str">
            <v>-</v>
          </cell>
          <cell r="AV335" t="str">
            <v>-</v>
          </cell>
          <cell r="AW335" t="str">
            <v>-</v>
          </cell>
          <cell r="AX335" t="str">
            <v>-</v>
          </cell>
          <cell r="AY335" t="str">
            <v>No</v>
          </cell>
          <cell r="AZ335" t="str">
            <v>-</v>
          </cell>
          <cell r="BA335" t="str">
            <v>-</v>
          </cell>
          <cell r="BB335" t="str">
            <v>-</v>
          </cell>
          <cell r="BC335" t="str">
            <v>-</v>
          </cell>
          <cell r="BD335" t="str">
            <v>-</v>
          </cell>
          <cell r="BE335" t="str">
            <v>-</v>
          </cell>
          <cell r="BF335" t="str">
            <v>-</v>
          </cell>
          <cell r="BG335" t="str">
            <v>-</v>
          </cell>
          <cell r="BH335" t="str">
            <v>-</v>
          </cell>
          <cell r="BI335" t="str">
            <v>-</v>
          </cell>
          <cell r="BJ335" t="str">
            <v>Arrendado</v>
          </cell>
          <cell r="BK335" t="str">
            <v>AM 20078</v>
          </cell>
          <cell r="BL335" t="str">
            <v>AMERICAS MOTORS S.A. DE C.V.</v>
          </cell>
          <cell r="BO335">
            <v>64870.44</v>
          </cell>
          <cell r="BP335" t="str">
            <v>-</v>
          </cell>
          <cell r="BQ335" t="str">
            <v>-</v>
          </cell>
          <cell r="BR335" t="str">
            <v>-</v>
          </cell>
          <cell r="BS335" t="str">
            <v>-</v>
          </cell>
          <cell r="BT335" t="str">
            <v>-</v>
          </cell>
          <cell r="BU335" t="str">
            <v>-</v>
          </cell>
          <cell r="BV335" t="str">
            <v>-</v>
          </cell>
          <cell r="BW335" t="str">
            <v>-</v>
          </cell>
          <cell r="BX335" t="str">
            <v>-</v>
          </cell>
          <cell r="BY335" t="str">
            <v>-</v>
          </cell>
          <cell r="BZ335" t="str">
            <v>-</v>
          </cell>
          <cell r="CA335" t="str">
            <v>-</v>
          </cell>
          <cell r="CB335" t="str">
            <v>-</v>
          </cell>
          <cell r="CC335" t="str">
            <v>Jueves</v>
          </cell>
          <cell r="CD335" t="str">
            <v>611</v>
          </cell>
          <cell r="CE335" t="str">
            <v>1</v>
          </cell>
          <cell r="CF335" t="str">
            <v>Verde</v>
          </cell>
          <cell r="CG335" t="str">
            <v>4o Sábado</v>
          </cell>
          <cell r="CH335" t="str">
            <v>Abr y May</v>
          </cell>
          <cell r="CI335" t="str">
            <v>Oct y Nov</v>
          </cell>
          <cell r="CJ335" t="str">
            <v>-</v>
          </cell>
          <cell r="CK335">
            <v>92</v>
          </cell>
          <cell r="CL335" t="str">
            <v>101 - MAGNA</v>
          </cell>
          <cell r="CM335" t="str">
            <v>08014</v>
          </cell>
          <cell r="CP335" t="str">
            <v>-</v>
          </cell>
        </row>
        <row r="336">
          <cell r="A336" t="str">
            <v>08015</v>
          </cell>
          <cell r="B336" t="str">
            <v>666VZN</v>
          </cell>
          <cell r="C336" t="str">
            <v>Distrito Federal</v>
          </cell>
          <cell r="D336" t="str">
            <v>No aplica</v>
          </cell>
          <cell r="E336" t="str">
            <v>Chevy</v>
          </cell>
          <cell r="F336" t="str">
            <v>Automóvil</v>
          </cell>
          <cell r="G336" t="str">
            <v>Chevrolet</v>
          </cell>
          <cell r="H336" t="str">
            <v>Chevy 3 Puertas T/M Paquete B</v>
          </cell>
          <cell r="I336" t="str">
            <v>3G1SF21X28S164104</v>
          </cell>
          <cell r="J336" t="str">
            <v>Hecho en México</v>
          </cell>
          <cell r="K336" t="str">
            <v>Magna</v>
          </cell>
          <cell r="L336">
            <v>4</v>
          </cell>
          <cell r="M336">
            <v>46</v>
          </cell>
          <cell r="N336">
            <v>2008</v>
          </cell>
          <cell r="O336" t="str">
            <v>Ciudad de México</v>
          </cell>
          <cell r="P336" t="str">
            <v>Ciudad de México</v>
          </cell>
          <cell r="Q336" t="str">
            <v>Zona Metropolitana</v>
          </cell>
          <cell r="R336" t="str">
            <v>Baja</v>
          </cell>
          <cell r="S336" t="str">
            <v>Devolución Valmex</v>
          </cell>
          <cell r="T336" t="str">
            <v>GNP</v>
          </cell>
          <cell r="U336" t="str">
            <v>Grupo Nacional Provincial, S.A.B.</v>
          </cell>
          <cell r="V336" t="str">
            <v>Pool Administrativo</v>
          </cell>
          <cell r="W336" t="str">
            <v>-</v>
          </cell>
          <cell r="X336" t="str">
            <v>Metro Sur</v>
          </cell>
          <cell r="Y336" t="str">
            <v>Asignado</v>
          </cell>
          <cell r="Z336" t="str">
            <v>N38132</v>
          </cell>
          <cell r="AA336" t="str">
            <v>-</v>
          </cell>
          <cell r="AB336" t="str">
            <v>-</v>
          </cell>
          <cell r="AC336" t="str">
            <v>-</v>
          </cell>
          <cell r="AD336" t="str">
            <v>-</v>
          </cell>
          <cell r="AE336" t="str">
            <v>-</v>
          </cell>
          <cell r="AF336" t="str">
            <v>-</v>
          </cell>
          <cell r="AG336" t="str">
            <v>-</v>
          </cell>
          <cell r="AH336" t="str">
            <v>-</v>
          </cell>
          <cell r="AI336" t="str">
            <v>C6705</v>
          </cell>
          <cell r="AJ336" t="str">
            <v>Ramirez Granados Arturo</v>
          </cell>
          <cell r="AK336" t="str">
            <v>-</v>
          </cell>
          <cell r="AL336" t="str">
            <v>-</v>
          </cell>
          <cell r="AM336" t="str">
            <v>-</v>
          </cell>
          <cell r="AN336">
            <v>0</v>
          </cell>
          <cell r="AO336" t="str">
            <v>-</v>
          </cell>
          <cell r="AQ336">
            <v>5545001393</v>
          </cell>
          <cell r="AR336" t="str">
            <v>-</v>
          </cell>
          <cell r="AS336" t="str">
            <v>-</v>
          </cell>
          <cell r="AT336" t="str">
            <v>-</v>
          </cell>
          <cell r="AU336" t="str">
            <v>-</v>
          </cell>
          <cell r="AV336" t="str">
            <v>-</v>
          </cell>
          <cell r="AW336" t="str">
            <v>-</v>
          </cell>
          <cell r="AX336" t="str">
            <v>-</v>
          </cell>
          <cell r="AY336" t="str">
            <v>No</v>
          </cell>
          <cell r="AZ336" t="str">
            <v>-</v>
          </cell>
          <cell r="BA336" t="str">
            <v>-</v>
          </cell>
          <cell r="BB336" t="str">
            <v>-</v>
          </cell>
          <cell r="BC336" t="str">
            <v>-</v>
          </cell>
          <cell r="BD336" t="str">
            <v>-</v>
          </cell>
          <cell r="BE336" t="str">
            <v>-</v>
          </cell>
          <cell r="BF336" t="str">
            <v>-</v>
          </cell>
          <cell r="BG336" t="str">
            <v>-</v>
          </cell>
          <cell r="BH336" t="str">
            <v>-</v>
          </cell>
          <cell r="BI336" t="str">
            <v>-</v>
          </cell>
          <cell r="BJ336" t="str">
            <v>Arrendado</v>
          </cell>
          <cell r="BK336" t="str">
            <v>AM 20077</v>
          </cell>
          <cell r="BL336" t="str">
            <v>AMERICAS MOTORS S.A. DE C.V.</v>
          </cell>
          <cell r="BO336">
            <v>64870.44</v>
          </cell>
          <cell r="BP336" t="str">
            <v>-</v>
          </cell>
          <cell r="BQ336" t="str">
            <v>-</v>
          </cell>
          <cell r="BR336" t="str">
            <v>-</v>
          </cell>
          <cell r="BS336" t="str">
            <v>-</v>
          </cell>
          <cell r="BT336" t="str">
            <v>-</v>
          </cell>
          <cell r="BU336" t="str">
            <v>-</v>
          </cell>
          <cell r="BV336" t="str">
            <v>-</v>
          </cell>
          <cell r="BW336" t="str">
            <v>-</v>
          </cell>
          <cell r="BX336" t="str">
            <v>-</v>
          </cell>
          <cell r="BY336" t="str">
            <v>-</v>
          </cell>
          <cell r="BZ336" t="str">
            <v>-</v>
          </cell>
          <cell r="CA336" t="str">
            <v>-</v>
          </cell>
          <cell r="CB336" t="str">
            <v>-</v>
          </cell>
          <cell r="CC336" t="str">
            <v>Lunes</v>
          </cell>
          <cell r="CD336" t="str">
            <v>666</v>
          </cell>
          <cell r="CE336" t="str">
            <v>6</v>
          </cell>
          <cell r="CF336" t="str">
            <v>Amarillo</v>
          </cell>
          <cell r="CG336" t="str">
            <v>1er Sábado</v>
          </cell>
          <cell r="CH336" t="str">
            <v>Ene y Feb</v>
          </cell>
          <cell r="CI336" t="str">
            <v>Jul y Ago</v>
          </cell>
          <cell r="CJ336" t="str">
            <v>-</v>
          </cell>
          <cell r="CK336">
            <v>92</v>
          </cell>
          <cell r="CL336" t="str">
            <v>101 - MAGNA</v>
          </cell>
          <cell r="CM336" t="str">
            <v>08015</v>
          </cell>
          <cell r="CP336" t="str">
            <v>-</v>
          </cell>
        </row>
        <row r="337">
          <cell r="A337" t="str">
            <v>08016</v>
          </cell>
          <cell r="B337" t="str">
            <v>603VZN</v>
          </cell>
          <cell r="C337" t="str">
            <v>Distrito Federal</v>
          </cell>
          <cell r="D337" t="str">
            <v>No aplica</v>
          </cell>
          <cell r="E337" t="str">
            <v>Chevy</v>
          </cell>
          <cell r="F337" t="str">
            <v>Automóvil</v>
          </cell>
          <cell r="G337" t="str">
            <v>Chevrolet</v>
          </cell>
          <cell r="H337" t="str">
            <v>Chevy 3 Puertas T/M Paquete B</v>
          </cell>
          <cell r="I337" t="str">
            <v>3G1SF21X18S164370</v>
          </cell>
          <cell r="J337" t="str">
            <v>Hecho en México</v>
          </cell>
          <cell r="K337" t="str">
            <v>Magna</v>
          </cell>
          <cell r="L337">
            <v>4</v>
          </cell>
          <cell r="M337">
            <v>46</v>
          </cell>
          <cell r="N337">
            <v>2008</v>
          </cell>
          <cell r="O337" t="str">
            <v>Querétaro</v>
          </cell>
          <cell r="P337" t="str">
            <v>Querétaro</v>
          </cell>
          <cell r="Q337" t="str">
            <v>Occidente</v>
          </cell>
          <cell r="R337" t="str">
            <v>Baja</v>
          </cell>
          <cell r="S337" t="str">
            <v>Devolución Valmex</v>
          </cell>
          <cell r="T337" t="str">
            <v>GNP</v>
          </cell>
          <cell r="U337" t="str">
            <v>Grupo Nacional Provincial, S.A.B.</v>
          </cell>
          <cell r="V337" t="str">
            <v>Ejecutivo de Cuenta</v>
          </cell>
          <cell r="W337" t="str">
            <v>-</v>
          </cell>
          <cell r="X337" t="str">
            <v>Oficina Regional</v>
          </cell>
          <cell r="Y337" t="str">
            <v>Asignado</v>
          </cell>
          <cell r="Z337" t="str">
            <v>N90250</v>
          </cell>
          <cell r="AA337" t="str">
            <v>-</v>
          </cell>
          <cell r="AB337" t="str">
            <v>-</v>
          </cell>
          <cell r="AC337" t="str">
            <v>-</v>
          </cell>
          <cell r="AD337" t="str">
            <v>-</v>
          </cell>
          <cell r="AE337" t="str">
            <v>-</v>
          </cell>
          <cell r="AF337" t="str">
            <v>-</v>
          </cell>
          <cell r="AG337" t="str">
            <v>-</v>
          </cell>
          <cell r="AH337" t="str">
            <v>-</v>
          </cell>
          <cell r="AI337" t="str">
            <v>C6705</v>
          </cell>
          <cell r="AJ337" t="str">
            <v>Ramirez Granados Arturo</v>
          </cell>
          <cell r="AK337" t="str">
            <v>-</v>
          </cell>
          <cell r="AL337" t="str">
            <v>-</v>
          </cell>
          <cell r="AM337" t="str">
            <v>-</v>
          </cell>
          <cell r="AN337">
            <v>0</v>
          </cell>
          <cell r="AO337" t="str">
            <v>-</v>
          </cell>
          <cell r="AQ337">
            <v>4422501812</v>
          </cell>
          <cell r="AR337" t="str">
            <v>-</v>
          </cell>
          <cell r="AS337" t="str">
            <v>-</v>
          </cell>
          <cell r="AT337" t="str">
            <v>-</v>
          </cell>
          <cell r="AU337" t="str">
            <v>-</v>
          </cell>
          <cell r="AV337" t="str">
            <v>-</v>
          </cell>
          <cell r="AW337" t="str">
            <v>-</v>
          </cell>
          <cell r="AX337" t="str">
            <v>-</v>
          </cell>
          <cell r="AY337" t="str">
            <v>No</v>
          </cell>
          <cell r="AZ337" t="str">
            <v>-</v>
          </cell>
          <cell r="BA337" t="str">
            <v>-</v>
          </cell>
          <cell r="BB337" t="str">
            <v>-</v>
          </cell>
          <cell r="BC337" t="str">
            <v>-</v>
          </cell>
          <cell r="BD337" t="str">
            <v>-</v>
          </cell>
          <cell r="BE337" t="str">
            <v>-</v>
          </cell>
          <cell r="BF337" t="str">
            <v>-</v>
          </cell>
          <cell r="BG337" t="str">
            <v>-</v>
          </cell>
          <cell r="BH337" t="str">
            <v>-</v>
          </cell>
          <cell r="BI337" t="str">
            <v>-</v>
          </cell>
          <cell r="BJ337" t="str">
            <v>Arrendado</v>
          </cell>
          <cell r="BK337" t="str">
            <v>AM 20076</v>
          </cell>
          <cell r="BL337" t="str">
            <v>AMERICAS MOTORS S.A. DE C.V.</v>
          </cell>
          <cell r="BO337">
            <v>64870.44</v>
          </cell>
          <cell r="BP337" t="str">
            <v>-</v>
          </cell>
          <cell r="BQ337" t="str">
            <v>-</v>
          </cell>
          <cell r="BR337" t="str">
            <v>-</v>
          </cell>
          <cell r="BS337" t="str">
            <v>-</v>
          </cell>
          <cell r="BT337" t="str">
            <v>-</v>
          </cell>
          <cell r="BU337" t="str">
            <v>-</v>
          </cell>
          <cell r="BV337" t="str">
            <v>-</v>
          </cell>
          <cell r="BW337" t="str">
            <v>-</v>
          </cell>
          <cell r="BX337" t="str">
            <v>-</v>
          </cell>
          <cell r="BY337" t="str">
            <v>-</v>
          </cell>
          <cell r="BZ337" t="str">
            <v>-</v>
          </cell>
          <cell r="CA337" t="str">
            <v>-</v>
          </cell>
          <cell r="CB337" t="str">
            <v>-</v>
          </cell>
          <cell r="CC337" t="str">
            <v>Miércoles</v>
          </cell>
          <cell r="CD337" t="str">
            <v>603</v>
          </cell>
          <cell r="CE337" t="str">
            <v>3</v>
          </cell>
          <cell r="CF337" t="str">
            <v>Rojo</v>
          </cell>
          <cell r="CG337" t="str">
            <v>3er Sábado</v>
          </cell>
          <cell r="CH337" t="str">
            <v>Mzo y Abr</v>
          </cell>
          <cell r="CI337" t="str">
            <v>Sep y Oct</v>
          </cell>
          <cell r="CJ337" t="str">
            <v>-</v>
          </cell>
          <cell r="CK337">
            <v>92</v>
          </cell>
          <cell r="CL337" t="str">
            <v>101 - MAGNA</v>
          </cell>
          <cell r="CM337" t="str">
            <v>08016</v>
          </cell>
          <cell r="CP337" t="str">
            <v>-</v>
          </cell>
        </row>
        <row r="338">
          <cell r="A338" t="str">
            <v>08017</v>
          </cell>
          <cell r="B338" t="str">
            <v>683VZN</v>
          </cell>
          <cell r="C338" t="str">
            <v>Distrito Federal</v>
          </cell>
          <cell r="D338" t="str">
            <v>No aplica</v>
          </cell>
          <cell r="E338" t="str">
            <v>Chevy</v>
          </cell>
          <cell r="F338" t="str">
            <v>Automóvil</v>
          </cell>
          <cell r="G338" t="str">
            <v>Chevrolet</v>
          </cell>
          <cell r="H338" t="str">
            <v>Chevy 3 Puertas S/AA Paquete B</v>
          </cell>
          <cell r="I338" t="str">
            <v>3G1SF21X48S164377</v>
          </cell>
          <cell r="J338" t="str">
            <v>Hecho en México</v>
          </cell>
          <cell r="K338" t="str">
            <v>Magna</v>
          </cell>
          <cell r="L338">
            <v>4</v>
          </cell>
          <cell r="M338">
            <v>46</v>
          </cell>
          <cell r="N338">
            <v>2008</v>
          </cell>
          <cell r="O338" t="str">
            <v>Ciudad de México</v>
          </cell>
          <cell r="P338" t="str">
            <v>Ciudad de México</v>
          </cell>
          <cell r="Q338" t="str">
            <v>Zona Metropolitana</v>
          </cell>
          <cell r="R338" t="str">
            <v>Baja</v>
          </cell>
          <cell r="S338" t="str">
            <v>Devolución Valmex</v>
          </cell>
          <cell r="T338" t="str">
            <v>GNP</v>
          </cell>
          <cell r="U338" t="str">
            <v>Grupo Nacional Provincial, S.A.B.</v>
          </cell>
          <cell r="V338" t="str">
            <v>Pool Administrativo</v>
          </cell>
          <cell r="W338" t="str">
            <v>-</v>
          </cell>
          <cell r="X338" t="str">
            <v>Metro Norte</v>
          </cell>
          <cell r="Y338" t="str">
            <v>Asignado</v>
          </cell>
          <cell r="Z338" t="str">
            <v>N38132</v>
          </cell>
          <cell r="AA338" t="str">
            <v>-</v>
          </cell>
          <cell r="AB338" t="str">
            <v>-</v>
          </cell>
          <cell r="AC338" t="str">
            <v>-</v>
          </cell>
          <cell r="AD338" t="str">
            <v>-</v>
          </cell>
          <cell r="AE338" t="str">
            <v>-</v>
          </cell>
          <cell r="AF338" t="str">
            <v>-</v>
          </cell>
          <cell r="AG338" t="str">
            <v>-</v>
          </cell>
          <cell r="AH338" t="str">
            <v>-</v>
          </cell>
          <cell r="AI338" t="str">
            <v>C6705</v>
          </cell>
          <cell r="AJ338" t="str">
            <v>Ramirez Granados Arturo</v>
          </cell>
          <cell r="AK338" t="str">
            <v>-</v>
          </cell>
          <cell r="AL338" t="str">
            <v>-</v>
          </cell>
          <cell r="AM338" t="str">
            <v>-</v>
          </cell>
          <cell r="AN338">
            <v>0</v>
          </cell>
          <cell r="AO338" t="str">
            <v>-</v>
          </cell>
          <cell r="AQ338">
            <v>5545001393</v>
          </cell>
          <cell r="AR338" t="str">
            <v>-</v>
          </cell>
          <cell r="AS338" t="str">
            <v>-</v>
          </cell>
          <cell r="AT338" t="str">
            <v>-</v>
          </cell>
          <cell r="AU338" t="str">
            <v>-</v>
          </cell>
          <cell r="AV338" t="str">
            <v>-</v>
          </cell>
          <cell r="AW338" t="str">
            <v>-</v>
          </cell>
          <cell r="AX338" t="str">
            <v>-</v>
          </cell>
          <cell r="AY338" t="str">
            <v>No</v>
          </cell>
          <cell r="AZ338" t="str">
            <v>-</v>
          </cell>
          <cell r="BA338" t="str">
            <v>-</v>
          </cell>
          <cell r="BB338" t="str">
            <v>-</v>
          </cell>
          <cell r="BC338" t="str">
            <v>-</v>
          </cell>
          <cell r="BD338" t="str">
            <v>-</v>
          </cell>
          <cell r="BE338" t="str">
            <v>-</v>
          </cell>
          <cell r="BF338" t="str">
            <v>-</v>
          </cell>
          <cell r="BG338" t="str">
            <v>-</v>
          </cell>
          <cell r="BH338" t="str">
            <v>-</v>
          </cell>
          <cell r="BI338" t="str">
            <v>-</v>
          </cell>
          <cell r="BJ338" t="str">
            <v>Arrendado</v>
          </cell>
          <cell r="BK338" t="str">
            <v>AM 20083</v>
          </cell>
          <cell r="BL338" t="str">
            <v>AMERICAS MOTORS S.A. DE C.V.</v>
          </cell>
          <cell r="BO338">
            <v>64870.44</v>
          </cell>
          <cell r="BP338" t="str">
            <v>-</v>
          </cell>
          <cell r="BQ338" t="str">
            <v>-</v>
          </cell>
          <cell r="BR338" t="str">
            <v>-</v>
          </cell>
          <cell r="BS338" t="str">
            <v>-</v>
          </cell>
          <cell r="BT338" t="str">
            <v>-</v>
          </cell>
          <cell r="BU338" t="str">
            <v>-</v>
          </cell>
          <cell r="BV338" t="str">
            <v>-</v>
          </cell>
          <cell r="BW338" t="str">
            <v>-</v>
          </cell>
          <cell r="BX338" t="str">
            <v>-</v>
          </cell>
          <cell r="BY338" t="str">
            <v>-</v>
          </cell>
          <cell r="BZ338" t="str">
            <v>-</v>
          </cell>
          <cell r="CA338" t="str">
            <v>-</v>
          </cell>
          <cell r="CB338" t="str">
            <v>-</v>
          </cell>
          <cell r="CC338" t="str">
            <v>Miércoles</v>
          </cell>
          <cell r="CD338" t="str">
            <v>683</v>
          </cell>
          <cell r="CE338" t="str">
            <v>3</v>
          </cell>
          <cell r="CF338" t="str">
            <v>Rojo</v>
          </cell>
          <cell r="CG338" t="str">
            <v>3er Sábado</v>
          </cell>
          <cell r="CH338" t="str">
            <v>Mzo y Abr</v>
          </cell>
          <cell r="CI338" t="str">
            <v>Sep y Oct</v>
          </cell>
          <cell r="CJ338" t="str">
            <v>-</v>
          </cell>
          <cell r="CK338">
            <v>92</v>
          </cell>
          <cell r="CL338" t="str">
            <v>101 - MAGNA</v>
          </cell>
          <cell r="CM338" t="str">
            <v>08017</v>
          </cell>
          <cell r="CP338" t="str">
            <v>-</v>
          </cell>
        </row>
        <row r="339">
          <cell r="A339" t="str">
            <v>08018</v>
          </cell>
          <cell r="B339" t="str">
            <v>643VZN</v>
          </cell>
          <cell r="C339" t="str">
            <v>Distrito Federal</v>
          </cell>
          <cell r="D339" t="str">
            <v>No aplica</v>
          </cell>
          <cell r="E339" t="str">
            <v>Chevy</v>
          </cell>
          <cell r="F339" t="str">
            <v>Automóvil</v>
          </cell>
          <cell r="G339" t="str">
            <v>Chevrolet</v>
          </cell>
          <cell r="H339" t="str">
            <v>Chevy 3 Puertas T/M Paquete B</v>
          </cell>
          <cell r="I339" t="str">
            <v>3G1SF21X68S164364</v>
          </cell>
          <cell r="J339" t="str">
            <v>Hecho en México</v>
          </cell>
          <cell r="K339" t="str">
            <v>Magna</v>
          </cell>
          <cell r="L339">
            <v>4</v>
          </cell>
          <cell r="M339">
            <v>46</v>
          </cell>
          <cell r="N339">
            <v>2008</v>
          </cell>
          <cell r="O339" t="str">
            <v>Ciudad de México</v>
          </cell>
          <cell r="P339" t="str">
            <v>Ciudad de México</v>
          </cell>
          <cell r="Q339" t="str">
            <v>Zona Metropolitana</v>
          </cell>
          <cell r="R339" t="str">
            <v>Baja</v>
          </cell>
          <cell r="S339" t="str">
            <v>Devolución Valmex</v>
          </cell>
          <cell r="T339" t="str">
            <v>GNP</v>
          </cell>
          <cell r="U339" t="str">
            <v>Grupo Nacional Provincial, S.A.B.</v>
          </cell>
          <cell r="V339" t="str">
            <v>Supervisor de Taller</v>
          </cell>
          <cell r="W339" t="str">
            <v>-</v>
          </cell>
          <cell r="X339" t="str">
            <v>Plaza GNP</v>
          </cell>
          <cell r="Y339" t="str">
            <v>Asignado</v>
          </cell>
          <cell r="Z339" t="str">
            <v>N38132</v>
          </cell>
          <cell r="AA339" t="str">
            <v>-</v>
          </cell>
          <cell r="AB339" t="str">
            <v>-</v>
          </cell>
          <cell r="AC339" t="str">
            <v>-</v>
          </cell>
          <cell r="AD339" t="str">
            <v>-</v>
          </cell>
          <cell r="AE339" t="str">
            <v>-</v>
          </cell>
          <cell r="AF339" t="str">
            <v>-</v>
          </cell>
          <cell r="AG339" t="str">
            <v>-</v>
          </cell>
          <cell r="AH339" t="str">
            <v>-</v>
          </cell>
          <cell r="AI339" t="str">
            <v>C6705</v>
          </cell>
          <cell r="AJ339" t="str">
            <v>Ramirez Granados Arturo</v>
          </cell>
          <cell r="AK339" t="str">
            <v>-</v>
          </cell>
          <cell r="AL339" t="str">
            <v>-</v>
          </cell>
          <cell r="AM339" t="str">
            <v>-</v>
          </cell>
          <cell r="AN339">
            <v>0</v>
          </cell>
          <cell r="AO339" t="str">
            <v>-</v>
          </cell>
          <cell r="AQ339">
            <v>5545001393</v>
          </cell>
          <cell r="AR339" t="str">
            <v>-</v>
          </cell>
          <cell r="AS339" t="str">
            <v>-</v>
          </cell>
          <cell r="AT339" t="str">
            <v>-</v>
          </cell>
          <cell r="AU339" t="str">
            <v>-</v>
          </cell>
          <cell r="AV339" t="str">
            <v>-</v>
          </cell>
          <cell r="AW339" t="str">
            <v>-</v>
          </cell>
          <cell r="AX339" t="str">
            <v>-</v>
          </cell>
          <cell r="AY339" t="str">
            <v>No</v>
          </cell>
          <cell r="AZ339" t="str">
            <v>-</v>
          </cell>
          <cell r="BA339" t="str">
            <v>-</v>
          </cell>
          <cell r="BB339" t="str">
            <v>-</v>
          </cell>
          <cell r="BC339" t="str">
            <v>-</v>
          </cell>
          <cell r="BD339" t="str">
            <v>-</v>
          </cell>
          <cell r="BE339" t="str">
            <v>-</v>
          </cell>
          <cell r="BF339" t="str">
            <v>-</v>
          </cell>
          <cell r="BG339" t="str">
            <v>-</v>
          </cell>
          <cell r="BH339" t="str">
            <v>-</v>
          </cell>
          <cell r="BI339" t="str">
            <v>-</v>
          </cell>
          <cell r="BJ339" t="str">
            <v>Arrendado</v>
          </cell>
          <cell r="BK339" t="str">
            <v>AM 20163</v>
          </cell>
          <cell r="BL339" t="str">
            <v>AMERICAS MOTORS S.A. DE C.V.</v>
          </cell>
          <cell r="BO339">
            <v>64870.44</v>
          </cell>
          <cell r="BP339" t="str">
            <v>-</v>
          </cell>
          <cell r="BQ339" t="str">
            <v>-</v>
          </cell>
          <cell r="BR339" t="str">
            <v>-</v>
          </cell>
          <cell r="BS339" t="str">
            <v>-</v>
          </cell>
          <cell r="BT339" t="str">
            <v>-</v>
          </cell>
          <cell r="BU339" t="str">
            <v>-</v>
          </cell>
          <cell r="BV339" t="str">
            <v>-</v>
          </cell>
          <cell r="BW339" t="str">
            <v>-</v>
          </cell>
          <cell r="BX339" t="str">
            <v>-</v>
          </cell>
          <cell r="BY339" t="str">
            <v>-</v>
          </cell>
          <cell r="BZ339" t="str">
            <v>-</v>
          </cell>
          <cell r="CA339" t="str">
            <v>-</v>
          </cell>
          <cell r="CB339" t="str">
            <v>-</v>
          </cell>
          <cell r="CC339" t="str">
            <v>Miércoles</v>
          </cell>
          <cell r="CD339" t="str">
            <v>643</v>
          </cell>
          <cell r="CE339" t="str">
            <v>3</v>
          </cell>
          <cell r="CF339" t="str">
            <v>Rojo</v>
          </cell>
          <cell r="CG339" t="str">
            <v>3er Sábado</v>
          </cell>
          <cell r="CH339" t="str">
            <v>Mzo y Abr</v>
          </cell>
          <cell r="CI339" t="str">
            <v>Sep y Oct</v>
          </cell>
          <cell r="CJ339" t="str">
            <v>-</v>
          </cell>
          <cell r="CK339">
            <v>92</v>
          </cell>
          <cell r="CL339" t="str">
            <v>101 - MAGNA</v>
          </cell>
          <cell r="CM339" t="str">
            <v>08018</v>
          </cell>
          <cell r="CP339" t="str">
            <v>-</v>
          </cell>
        </row>
        <row r="340">
          <cell r="A340" t="str">
            <v>08019</v>
          </cell>
          <cell r="B340" t="str">
            <v>635VZN</v>
          </cell>
          <cell r="C340" t="str">
            <v>Distrito Federal</v>
          </cell>
          <cell r="D340" t="str">
            <v>No aplica</v>
          </cell>
          <cell r="E340" t="str">
            <v>Chevy</v>
          </cell>
          <cell r="F340" t="str">
            <v>Automóvil</v>
          </cell>
          <cell r="G340" t="str">
            <v>Chevrolet</v>
          </cell>
          <cell r="H340" t="str">
            <v>Chevy 3 Puertas T/M Paquete B</v>
          </cell>
          <cell r="I340" t="str">
            <v>3G1SF21X58S164372</v>
          </cell>
          <cell r="J340" t="str">
            <v>Hecho en México</v>
          </cell>
          <cell r="K340" t="str">
            <v>Magna</v>
          </cell>
          <cell r="L340">
            <v>4</v>
          </cell>
          <cell r="M340">
            <v>46</v>
          </cell>
          <cell r="N340">
            <v>2008</v>
          </cell>
          <cell r="O340" t="str">
            <v>Ciudad de México</v>
          </cell>
          <cell r="P340" t="str">
            <v>Ciudad de México</v>
          </cell>
          <cell r="Q340" t="str">
            <v>Zona Metropolitana</v>
          </cell>
          <cell r="R340" t="str">
            <v>Baja</v>
          </cell>
          <cell r="S340" t="str">
            <v>Devolución Valmex</v>
          </cell>
          <cell r="T340" t="str">
            <v>GNP</v>
          </cell>
          <cell r="U340" t="str">
            <v>Grupo Nacional Provincial, S.A.B.</v>
          </cell>
          <cell r="V340" t="str">
            <v>Pool Administrativo</v>
          </cell>
          <cell r="W340" t="str">
            <v>-</v>
          </cell>
          <cell r="X340" t="str">
            <v>Metro Sur</v>
          </cell>
          <cell r="Y340" t="str">
            <v>Asignado</v>
          </cell>
          <cell r="Z340" t="str">
            <v>N38132</v>
          </cell>
          <cell r="AA340" t="str">
            <v>-</v>
          </cell>
          <cell r="AB340" t="str">
            <v>-</v>
          </cell>
          <cell r="AC340" t="str">
            <v>-</v>
          </cell>
          <cell r="AD340" t="str">
            <v>-</v>
          </cell>
          <cell r="AE340" t="str">
            <v>-</v>
          </cell>
          <cell r="AF340" t="str">
            <v>-</v>
          </cell>
          <cell r="AG340" t="str">
            <v>-</v>
          </cell>
          <cell r="AH340" t="str">
            <v>-</v>
          </cell>
          <cell r="AI340" t="str">
            <v>C6705</v>
          </cell>
          <cell r="AJ340" t="str">
            <v>Ramirez Granados Arturo</v>
          </cell>
          <cell r="AK340" t="str">
            <v>-</v>
          </cell>
          <cell r="AL340" t="str">
            <v>-</v>
          </cell>
          <cell r="AM340" t="str">
            <v>-</v>
          </cell>
          <cell r="AN340">
            <v>0</v>
          </cell>
          <cell r="AO340" t="str">
            <v>-</v>
          </cell>
          <cell r="AQ340">
            <v>5545001393</v>
          </cell>
          <cell r="AR340" t="str">
            <v>-</v>
          </cell>
          <cell r="AS340" t="str">
            <v>-</v>
          </cell>
          <cell r="AT340" t="str">
            <v>-</v>
          </cell>
          <cell r="AU340" t="str">
            <v>-</v>
          </cell>
          <cell r="AV340" t="str">
            <v>-</v>
          </cell>
          <cell r="AW340" t="str">
            <v>-</v>
          </cell>
          <cell r="AX340" t="str">
            <v>-</v>
          </cell>
          <cell r="AY340" t="str">
            <v>No</v>
          </cell>
          <cell r="AZ340" t="str">
            <v>-</v>
          </cell>
          <cell r="BA340" t="str">
            <v>-</v>
          </cell>
          <cell r="BB340" t="str">
            <v>-</v>
          </cell>
          <cell r="BC340" t="str">
            <v>-</v>
          </cell>
          <cell r="BD340" t="str">
            <v>-</v>
          </cell>
          <cell r="BE340" t="str">
            <v>-</v>
          </cell>
          <cell r="BF340" t="str">
            <v>-</v>
          </cell>
          <cell r="BG340" t="str">
            <v>-</v>
          </cell>
          <cell r="BH340" t="str">
            <v>-</v>
          </cell>
          <cell r="BI340" t="str">
            <v>-</v>
          </cell>
          <cell r="BJ340" t="str">
            <v>Arrendado</v>
          </cell>
          <cell r="BK340" t="str">
            <v>AM 20162</v>
          </cell>
          <cell r="BL340" t="str">
            <v>AMERICAS MOTORS S.A. DE C.V.</v>
          </cell>
          <cell r="BO340">
            <v>64870.44</v>
          </cell>
          <cell r="BP340" t="str">
            <v>-</v>
          </cell>
          <cell r="BQ340" t="str">
            <v>-</v>
          </cell>
          <cell r="BR340" t="str">
            <v>-</v>
          </cell>
          <cell r="BS340" t="str">
            <v>-</v>
          </cell>
          <cell r="BT340" t="str">
            <v>-</v>
          </cell>
          <cell r="BU340" t="str">
            <v>-</v>
          </cell>
          <cell r="BV340" t="str">
            <v>-</v>
          </cell>
          <cell r="BW340" t="str">
            <v>-</v>
          </cell>
          <cell r="BX340" t="str">
            <v>-</v>
          </cell>
          <cell r="BY340" t="str">
            <v>-</v>
          </cell>
          <cell r="BZ340" t="str">
            <v>-</v>
          </cell>
          <cell r="CA340" t="str">
            <v>-</v>
          </cell>
          <cell r="CB340" t="str">
            <v>-</v>
          </cell>
          <cell r="CC340" t="str">
            <v>Lunes</v>
          </cell>
          <cell r="CD340" t="str">
            <v>635</v>
          </cell>
          <cell r="CE340" t="str">
            <v>5</v>
          </cell>
          <cell r="CF340" t="str">
            <v>Amarillo</v>
          </cell>
          <cell r="CG340" t="str">
            <v>1er Sábado</v>
          </cell>
          <cell r="CH340" t="str">
            <v>Ene y Feb</v>
          </cell>
          <cell r="CI340" t="str">
            <v>Jul y Ago</v>
          </cell>
          <cell r="CJ340" t="str">
            <v>-</v>
          </cell>
          <cell r="CK340">
            <v>92</v>
          </cell>
          <cell r="CL340" t="str">
            <v>101 - MAGNA</v>
          </cell>
          <cell r="CM340" t="str">
            <v>08019</v>
          </cell>
          <cell r="CP340" t="str">
            <v>-</v>
          </cell>
        </row>
        <row r="341">
          <cell r="A341" t="str">
            <v>08020</v>
          </cell>
          <cell r="B341" t="str">
            <v>685VZN</v>
          </cell>
          <cell r="C341" t="str">
            <v>Distrito Federal</v>
          </cell>
          <cell r="D341" t="str">
            <v>No aplica</v>
          </cell>
          <cell r="E341" t="str">
            <v>Chevy</v>
          </cell>
          <cell r="F341" t="str">
            <v>Automóvil</v>
          </cell>
          <cell r="G341" t="str">
            <v>Chevrolet</v>
          </cell>
          <cell r="H341" t="str">
            <v>Chevy 3 Puertas T/M Paquete B</v>
          </cell>
          <cell r="I341" t="str">
            <v>3G1SF21X78S164342</v>
          </cell>
          <cell r="J341" t="str">
            <v>Hecho en México</v>
          </cell>
          <cell r="K341" t="str">
            <v>Magna</v>
          </cell>
          <cell r="L341">
            <v>4</v>
          </cell>
          <cell r="M341">
            <v>46</v>
          </cell>
          <cell r="N341">
            <v>2008</v>
          </cell>
          <cell r="O341" t="str">
            <v>Ciudad de México</v>
          </cell>
          <cell r="P341" t="str">
            <v>Ciudad de México</v>
          </cell>
          <cell r="Q341" t="str">
            <v>Zona Metropolitana</v>
          </cell>
          <cell r="R341" t="str">
            <v>Baja</v>
          </cell>
          <cell r="S341" t="str">
            <v>Devolución Valmex</v>
          </cell>
          <cell r="T341" t="str">
            <v>GNP</v>
          </cell>
          <cell r="U341" t="str">
            <v>Grupo Nacional Provincial, S.A.B.</v>
          </cell>
          <cell r="V341" t="str">
            <v>Pool Administrativo</v>
          </cell>
          <cell r="W341" t="str">
            <v>-</v>
          </cell>
          <cell r="X341" t="str">
            <v>Metro Norte</v>
          </cell>
          <cell r="Y341" t="str">
            <v>Asignado</v>
          </cell>
          <cell r="Z341" t="str">
            <v>N38132</v>
          </cell>
          <cell r="AA341" t="str">
            <v>-</v>
          </cell>
          <cell r="AB341" t="str">
            <v>-</v>
          </cell>
          <cell r="AC341" t="str">
            <v>-</v>
          </cell>
          <cell r="AD341" t="str">
            <v>-</v>
          </cell>
          <cell r="AE341" t="str">
            <v>-</v>
          </cell>
          <cell r="AF341" t="str">
            <v>-</v>
          </cell>
          <cell r="AG341" t="str">
            <v>-</v>
          </cell>
          <cell r="AH341" t="str">
            <v>-</v>
          </cell>
          <cell r="AI341" t="str">
            <v>C6705</v>
          </cell>
          <cell r="AJ341" t="str">
            <v>Ramirez Granados Arturo</v>
          </cell>
          <cell r="AK341" t="str">
            <v>-</v>
          </cell>
          <cell r="AL341" t="str">
            <v>-</v>
          </cell>
          <cell r="AM341" t="str">
            <v>-</v>
          </cell>
          <cell r="AN341">
            <v>0</v>
          </cell>
          <cell r="AO341" t="str">
            <v>-</v>
          </cell>
          <cell r="AQ341">
            <v>5545001393</v>
          </cell>
          <cell r="AR341" t="str">
            <v>-</v>
          </cell>
          <cell r="AS341" t="str">
            <v>-</v>
          </cell>
          <cell r="AT341" t="str">
            <v>-</v>
          </cell>
          <cell r="AU341" t="str">
            <v>-</v>
          </cell>
          <cell r="AV341" t="str">
            <v>-</v>
          </cell>
          <cell r="AW341" t="str">
            <v>-</v>
          </cell>
          <cell r="AX341" t="str">
            <v>-</v>
          </cell>
          <cell r="AY341" t="str">
            <v>No</v>
          </cell>
          <cell r="AZ341" t="str">
            <v>-</v>
          </cell>
          <cell r="BA341" t="str">
            <v>-</v>
          </cell>
          <cell r="BB341" t="str">
            <v>-</v>
          </cell>
          <cell r="BC341" t="str">
            <v>-</v>
          </cell>
          <cell r="BD341" t="str">
            <v>-</v>
          </cell>
          <cell r="BE341" t="str">
            <v>-</v>
          </cell>
          <cell r="BF341" t="str">
            <v>-</v>
          </cell>
          <cell r="BG341" t="str">
            <v>-</v>
          </cell>
          <cell r="BH341" t="str">
            <v>-</v>
          </cell>
          <cell r="BI341" t="str">
            <v>-</v>
          </cell>
          <cell r="BJ341" t="str">
            <v>Arrendado</v>
          </cell>
          <cell r="BK341" t="str">
            <v>AM 20165</v>
          </cell>
          <cell r="BL341" t="str">
            <v>AMERICAS MOTORS S.A. DE C.V.</v>
          </cell>
          <cell r="BO341">
            <v>64870.44</v>
          </cell>
          <cell r="BP341" t="str">
            <v>-</v>
          </cell>
          <cell r="BQ341" t="str">
            <v>-</v>
          </cell>
          <cell r="BR341" t="str">
            <v>-</v>
          </cell>
          <cell r="BS341" t="str">
            <v>-</v>
          </cell>
          <cell r="BT341" t="str">
            <v>-</v>
          </cell>
          <cell r="BU341" t="str">
            <v>-</v>
          </cell>
          <cell r="BV341" t="str">
            <v>-</v>
          </cell>
          <cell r="BW341" t="str">
            <v>-</v>
          </cell>
          <cell r="BX341" t="str">
            <v>-</v>
          </cell>
          <cell r="BY341" t="str">
            <v>-</v>
          </cell>
          <cell r="BZ341" t="str">
            <v>-</v>
          </cell>
          <cell r="CA341" t="str">
            <v>-</v>
          </cell>
          <cell r="CB341" t="str">
            <v>-</v>
          </cell>
          <cell r="CC341" t="str">
            <v>Lunes</v>
          </cell>
          <cell r="CD341" t="str">
            <v>685</v>
          </cell>
          <cell r="CE341" t="str">
            <v>5</v>
          </cell>
          <cell r="CF341" t="str">
            <v>Amarillo</v>
          </cell>
          <cell r="CG341" t="str">
            <v>1er Sábado</v>
          </cell>
          <cell r="CH341" t="str">
            <v>Ene y Feb</v>
          </cell>
          <cell r="CI341" t="str">
            <v>Jul y Ago</v>
          </cell>
          <cell r="CJ341" t="str">
            <v>-</v>
          </cell>
          <cell r="CK341">
            <v>92</v>
          </cell>
          <cell r="CL341" t="str">
            <v>101 - MAGNA</v>
          </cell>
          <cell r="CM341" t="str">
            <v>08020</v>
          </cell>
          <cell r="CP341" t="str">
            <v>-</v>
          </cell>
        </row>
        <row r="342">
          <cell r="A342" t="str">
            <v>08021</v>
          </cell>
          <cell r="B342" t="str">
            <v>619VZN</v>
          </cell>
          <cell r="C342" t="str">
            <v>Distrito Federal</v>
          </cell>
          <cell r="D342" t="str">
            <v>No aplica</v>
          </cell>
          <cell r="E342" t="str">
            <v>Chevy</v>
          </cell>
          <cell r="F342" t="str">
            <v>Automóvil</v>
          </cell>
          <cell r="G342" t="str">
            <v>Chevrolet</v>
          </cell>
          <cell r="H342" t="str">
            <v>Chevy 3 Puertas T/M Paquete B</v>
          </cell>
          <cell r="I342" t="str">
            <v>3G1SF21XX8S164108</v>
          </cell>
          <cell r="J342" t="str">
            <v>Hecho en México</v>
          </cell>
          <cell r="K342" t="str">
            <v>Magna</v>
          </cell>
          <cell r="L342">
            <v>4</v>
          </cell>
          <cell r="M342">
            <v>46</v>
          </cell>
          <cell r="N342">
            <v>2008</v>
          </cell>
          <cell r="O342" t="str">
            <v>Ciudad de México</v>
          </cell>
          <cell r="P342" t="str">
            <v>Ciudad de México</v>
          </cell>
          <cell r="Q342" t="str">
            <v>Zona Metropolitana</v>
          </cell>
          <cell r="R342" t="str">
            <v>Baja</v>
          </cell>
          <cell r="S342" t="str">
            <v>Devolución Valmex</v>
          </cell>
          <cell r="T342" t="str">
            <v>GNP</v>
          </cell>
          <cell r="U342" t="str">
            <v>Grupo Nacional Provincial, S.A.B.</v>
          </cell>
          <cell r="V342" t="str">
            <v>Supervisor equipo pesado</v>
          </cell>
          <cell r="W342" t="str">
            <v>-</v>
          </cell>
          <cell r="X342" t="str">
            <v>Basalto</v>
          </cell>
          <cell r="Y342" t="str">
            <v>Asignado</v>
          </cell>
          <cell r="Z342" t="str">
            <v>N38132</v>
          </cell>
          <cell r="AA342" t="str">
            <v>-</v>
          </cell>
          <cell r="AB342" t="str">
            <v>-</v>
          </cell>
          <cell r="AC342" t="str">
            <v>-</v>
          </cell>
          <cell r="AD342" t="str">
            <v>-</v>
          </cell>
          <cell r="AE342" t="str">
            <v>-</v>
          </cell>
          <cell r="AF342" t="str">
            <v>-</v>
          </cell>
          <cell r="AG342" t="str">
            <v>-</v>
          </cell>
          <cell r="AH342" t="str">
            <v>-</v>
          </cell>
          <cell r="AI342" t="str">
            <v>C6705</v>
          </cell>
          <cell r="AJ342" t="str">
            <v>Ramirez Granados Arturo</v>
          </cell>
          <cell r="AK342" t="str">
            <v>-</v>
          </cell>
          <cell r="AL342" t="str">
            <v>-</v>
          </cell>
          <cell r="AM342" t="str">
            <v>-</v>
          </cell>
          <cell r="AN342">
            <v>0</v>
          </cell>
          <cell r="AO342" t="str">
            <v>-</v>
          </cell>
          <cell r="AQ342">
            <v>5545001393</v>
          </cell>
          <cell r="AR342" t="str">
            <v>-</v>
          </cell>
          <cell r="AS342" t="str">
            <v>-</v>
          </cell>
          <cell r="AT342" t="str">
            <v>-</v>
          </cell>
          <cell r="AU342" t="str">
            <v>-</v>
          </cell>
          <cell r="AV342" t="str">
            <v>-</v>
          </cell>
          <cell r="AW342" t="str">
            <v>-</v>
          </cell>
          <cell r="AX342" t="str">
            <v>-</v>
          </cell>
          <cell r="AY342" t="str">
            <v>No</v>
          </cell>
          <cell r="AZ342" t="str">
            <v>-</v>
          </cell>
          <cell r="BA342" t="str">
            <v>-</v>
          </cell>
          <cell r="BB342" t="str">
            <v>-</v>
          </cell>
          <cell r="BC342" t="str">
            <v>-</v>
          </cell>
          <cell r="BD342" t="str">
            <v>-</v>
          </cell>
          <cell r="BE342" t="str">
            <v>-</v>
          </cell>
          <cell r="BF342" t="str">
            <v>-</v>
          </cell>
          <cell r="BG342" t="str">
            <v>-</v>
          </cell>
          <cell r="BH342" t="str">
            <v>-</v>
          </cell>
          <cell r="BI342" t="str">
            <v>-</v>
          </cell>
          <cell r="BJ342" t="str">
            <v>Arrendado</v>
          </cell>
          <cell r="BK342" t="str">
            <v>AM 19962</v>
          </cell>
          <cell r="BL342" t="str">
            <v>AMERICAS MOTORS S.A. DE C.V.</v>
          </cell>
          <cell r="BO342">
            <v>64870.44</v>
          </cell>
          <cell r="BP342" t="str">
            <v>-</v>
          </cell>
          <cell r="BQ342" t="str">
            <v>-</v>
          </cell>
          <cell r="BR342" t="str">
            <v>-</v>
          </cell>
          <cell r="BS342" t="str">
            <v>-</v>
          </cell>
          <cell r="BT342" t="str">
            <v>-</v>
          </cell>
          <cell r="BU342" t="str">
            <v>-</v>
          </cell>
          <cell r="BV342" t="str">
            <v>-</v>
          </cell>
          <cell r="BW342" t="str">
            <v>-</v>
          </cell>
          <cell r="BX342" t="str">
            <v>-</v>
          </cell>
          <cell r="BY342" t="str">
            <v>-</v>
          </cell>
          <cell r="BZ342" t="str">
            <v>-</v>
          </cell>
          <cell r="CA342" t="str">
            <v>-</v>
          </cell>
          <cell r="CB342" t="str">
            <v>-</v>
          </cell>
          <cell r="CC342" t="str">
            <v>Viernes</v>
          </cell>
          <cell r="CD342" t="str">
            <v>619</v>
          </cell>
          <cell r="CE342" t="str">
            <v>9</v>
          </cell>
          <cell r="CF342" t="str">
            <v>Azul</v>
          </cell>
          <cell r="CG342" t="str">
            <v>5o Sábado</v>
          </cell>
          <cell r="CH342" t="str">
            <v>May y Jun</v>
          </cell>
          <cell r="CI342" t="str">
            <v>Nov y Dic</v>
          </cell>
          <cell r="CJ342" t="str">
            <v>-</v>
          </cell>
          <cell r="CK342">
            <v>92</v>
          </cell>
          <cell r="CL342" t="str">
            <v>101 - MAGNA</v>
          </cell>
          <cell r="CM342" t="str">
            <v>08021</v>
          </cell>
          <cell r="CP342" t="str">
            <v>-</v>
          </cell>
        </row>
        <row r="343">
          <cell r="A343" t="str">
            <v>08022</v>
          </cell>
          <cell r="B343" t="str">
            <v>653VZN</v>
          </cell>
          <cell r="C343" t="str">
            <v>Distrito Federal</v>
          </cell>
          <cell r="D343" t="str">
            <v>No aplica</v>
          </cell>
          <cell r="E343" t="str">
            <v>Chevy</v>
          </cell>
          <cell r="F343" t="str">
            <v>Automóvil</v>
          </cell>
          <cell r="G343" t="str">
            <v>Chevrolet</v>
          </cell>
          <cell r="H343" t="str">
            <v>Chevy 3 Puertas T/M Paquete B</v>
          </cell>
          <cell r="I343" t="str">
            <v>3G1SF21X78S164115</v>
          </cell>
          <cell r="J343" t="str">
            <v>Hecho en México</v>
          </cell>
          <cell r="K343" t="str">
            <v>Magna</v>
          </cell>
          <cell r="L343">
            <v>4</v>
          </cell>
          <cell r="M343">
            <v>46</v>
          </cell>
          <cell r="N343">
            <v>2008</v>
          </cell>
          <cell r="O343" t="str">
            <v>Ciudad de México</v>
          </cell>
          <cell r="P343" t="str">
            <v>Ciudad de México</v>
          </cell>
          <cell r="Q343" t="str">
            <v>Zona Metropolitana</v>
          </cell>
          <cell r="R343" t="str">
            <v>Baja</v>
          </cell>
          <cell r="S343" t="str">
            <v>Devolución Valmex</v>
          </cell>
          <cell r="T343" t="str">
            <v>GNP</v>
          </cell>
          <cell r="U343" t="str">
            <v>Grupo Nacional Provincial, S.A.B.</v>
          </cell>
          <cell r="V343" t="str">
            <v>Supervisor equipo pesado</v>
          </cell>
          <cell r="W343" t="str">
            <v>-</v>
          </cell>
          <cell r="X343" t="str">
            <v>Basalto</v>
          </cell>
          <cell r="Y343" t="str">
            <v>Asignado</v>
          </cell>
          <cell r="Z343" t="str">
            <v>N38132</v>
          </cell>
          <cell r="AA343" t="str">
            <v>-</v>
          </cell>
          <cell r="AB343" t="str">
            <v>-</v>
          </cell>
          <cell r="AC343" t="str">
            <v>-</v>
          </cell>
          <cell r="AD343" t="str">
            <v>-</v>
          </cell>
          <cell r="AE343" t="str">
            <v>-</v>
          </cell>
          <cell r="AF343" t="str">
            <v>-</v>
          </cell>
          <cell r="AG343" t="str">
            <v>-</v>
          </cell>
          <cell r="AH343" t="str">
            <v>-</v>
          </cell>
          <cell r="AI343" t="str">
            <v>C6705</v>
          </cell>
          <cell r="AJ343" t="str">
            <v>Ramirez Granados Arturo</v>
          </cell>
          <cell r="AK343" t="str">
            <v>-</v>
          </cell>
          <cell r="AL343" t="str">
            <v>-</v>
          </cell>
          <cell r="AM343" t="str">
            <v>-</v>
          </cell>
          <cell r="AN343">
            <v>0</v>
          </cell>
          <cell r="AO343" t="str">
            <v>-</v>
          </cell>
          <cell r="AQ343">
            <v>5545001393</v>
          </cell>
          <cell r="AR343" t="str">
            <v>-</v>
          </cell>
          <cell r="AS343" t="str">
            <v>-</v>
          </cell>
          <cell r="AT343" t="str">
            <v>-</v>
          </cell>
          <cell r="AU343" t="str">
            <v>-</v>
          </cell>
          <cell r="AV343" t="str">
            <v>-</v>
          </cell>
          <cell r="AW343" t="str">
            <v>-</v>
          </cell>
          <cell r="AX343" t="str">
            <v>-</v>
          </cell>
          <cell r="AY343" t="str">
            <v>No</v>
          </cell>
          <cell r="AZ343" t="str">
            <v>-</v>
          </cell>
          <cell r="BA343" t="str">
            <v>-</v>
          </cell>
          <cell r="BB343" t="str">
            <v>-</v>
          </cell>
          <cell r="BC343" t="str">
            <v>-</v>
          </cell>
          <cell r="BD343" t="str">
            <v>-</v>
          </cell>
          <cell r="BE343" t="str">
            <v>-</v>
          </cell>
          <cell r="BF343" t="str">
            <v>-</v>
          </cell>
          <cell r="BG343" t="str">
            <v>-</v>
          </cell>
          <cell r="BH343" t="str">
            <v>-</v>
          </cell>
          <cell r="BI343" t="str">
            <v>-</v>
          </cell>
          <cell r="BJ343" t="str">
            <v>Arrendado</v>
          </cell>
          <cell r="BK343" t="str">
            <v>AM 20164</v>
          </cell>
          <cell r="BL343" t="str">
            <v>AMERICAS MOTORS S.A. DE C.V.</v>
          </cell>
          <cell r="BO343">
            <v>64870.44</v>
          </cell>
          <cell r="BP343" t="str">
            <v>-</v>
          </cell>
          <cell r="BQ343" t="str">
            <v>-</v>
          </cell>
          <cell r="BR343" t="str">
            <v>-</v>
          </cell>
          <cell r="BS343" t="str">
            <v>-</v>
          </cell>
          <cell r="BT343" t="str">
            <v>-</v>
          </cell>
          <cell r="BU343" t="str">
            <v>-</v>
          </cell>
          <cell r="BV343" t="str">
            <v>-</v>
          </cell>
          <cell r="BW343" t="str">
            <v>-</v>
          </cell>
          <cell r="BX343" t="str">
            <v>-</v>
          </cell>
          <cell r="BY343" t="str">
            <v>-</v>
          </cell>
          <cell r="BZ343" t="str">
            <v>-</v>
          </cell>
          <cell r="CA343" t="str">
            <v>-</v>
          </cell>
          <cell r="CB343" t="str">
            <v>-</v>
          </cell>
          <cell r="CC343" t="str">
            <v>Miércoles</v>
          </cell>
          <cell r="CD343" t="str">
            <v>653</v>
          </cell>
          <cell r="CE343" t="str">
            <v>3</v>
          </cell>
          <cell r="CF343" t="str">
            <v>Rojo</v>
          </cell>
          <cell r="CG343" t="str">
            <v>3er Sábado</v>
          </cell>
          <cell r="CH343" t="str">
            <v>Mzo y Abr</v>
          </cell>
          <cell r="CI343" t="str">
            <v>Sep y Oct</v>
          </cell>
          <cell r="CJ343" t="str">
            <v>-</v>
          </cell>
          <cell r="CK343">
            <v>92</v>
          </cell>
          <cell r="CL343" t="str">
            <v>101 - MAGNA</v>
          </cell>
          <cell r="CM343" t="str">
            <v>08022</v>
          </cell>
          <cell r="CP343" t="str">
            <v>-</v>
          </cell>
        </row>
        <row r="344">
          <cell r="A344" t="str">
            <v>08023</v>
          </cell>
          <cell r="B344" t="str">
            <v>660VZN</v>
          </cell>
          <cell r="C344" t="str">
            <v>Distrito Federal</v>
          </cell>
          <cell r="D344" t="str">
            <v>No aplica</v>
          </cell>
          <cell r="E344" t="str">
            <v>Chevy</v>
          </cell>
          <cell r="F344" t="str">
            <v>Automóvil</v>
          </cell>
          <cell r="G344" t="str">
            <v>Chevrolet</v>
          </cell>
          <cell r="H344" t="str">
            <v>Chevy 3 Puertas T/M Paquete B</v>
          </cell>
          <cell r="I344" t="str">
            <v>3G1SF21X28S164376</v>
          </cell>
          <cell r="J344" t="str">
            <v>Hecho en México</v>
          </cell>
          <cell r="K344" t="str">
            <v>Magna</v>
          </cell>
          <cell r="L344">
            <v>4</v>
          </cell>
          <cell r="M344">
            <v>46</v>
          </cell>
          <cell r="N344">
            <v>2008</v>
          </cell>
          <cell r="O344" t="str">
            <v>Tuxtla Gutierrez</v>
          </cell>
          <cell r="P344" t="str">
            <v>Chiapas</v>
          </cell>
          <cell r="Q344" t="str">
            <v>Sureste</v>
          </cell>
          <cell r="R344" t="str">
            <v>Baja</v>
          </cell>
          <cell r="S344" t="str">
            <v>Devolución Valmex</v>
          </cell>
          <cell r="T344" t="str">
            <v>GNP</v>
          </cell>
          <cell r="U344" t="str">
            <v>Grupo Nacional Provincial, S.A.B.</v>
          </cell>
          <cell r="V344" t="str">
            <v>Asesor de Servicio</v>
          </cell>
          <cell r="W344" t="str">
            <v>-</v>
          </cell>
          <cell r="X344" t="str">
            <v>-</v>
          </cell>
          <cell r="Y344" t="str">
            <v>Asignado</v>
          </cell>
          <cell r="Z344">
            <v>40140001</v>
          </cell>
          <cell r="AA344" t="str">
            <v>Medina Ramos José Luiz</v>
          </cell>
          <cell r="AB344" t="str">
            <v>Servicios Administrativos en Reclamaciones, S.A. de C.V.</v>
          </cell>
          <cell r="AC344" t="str">
            <v>MERL731103ID2</v>
          </cell>
          <cell r="AD344" t="str">
            <v>Operativo</v>
          </cell>
          <cell r="AE344" t="str">
            <v>Asesor de Servicio</v>
          </cell>
          <cell r="AF344" t="str">
            <v>Unidad Operativa</v>
          </cell>
          <cell r="AG344" t="str">
            <v>Dirección Servicio y Operaciones</v>
          </cell>
          <cell r="AH344" t="str">
            <v>Subdir. Siniestros CDMX y Sureste</v>
          </cell>
          <cell r="AI344" t="str">
            <v>C9208</v>
          </cell>
          <cell r="AJ344" t="str">
            <v>Lasa Estrada Antxon</v>
          </cell>
          <cell r="AK344" t="str">
            <v>Supervisoria Tuxtla</v>
          </cell>
          <cell r="AL344" t="str">
            <v>Tuxtla</v>
          </cell>
          <cell r="AM344">
            <v>6766</v>
          </cell>
          <cell r="AN344" t="str">
            <v>luiz.medina@gnp.com.mx</v>
          </cell>
          <cell r="AO344" t="str">
            <v>luiz.medina@gnp.com.mx</v>
          </cell>
          <cell r="AQ344">
            <v>9611139400</v>
          </cell>
          <cell r="AR344" t="str">
            <v>-</v>
          </cell>
          <cell r="AS344" t="str">
            <v>-</v>
          </cell>
          <cell r="AT344" t="str">
            <v>-</v>
          </cell>
          <cell r="AU344" t="str">
            <v>-</v>
          </cell>
          <cell r="AV344" t="str">
            <v>-</v>
          </cell>
          <cell r="AW344" t="str">
            <v>-</v>
          </cell>
          <cell r="AX344" t="str">
            <v>-</v>
          </cell>
          <cell r="AY344" t="str">
            <v>No</v>
          </cell>
          <cell r="AZ344" t="str">
            <v>-</v>
          </cell>
          <cell r="BA344" t="str">
            <v>-</v>
          </cell>
          <cell r="BB344" t="str">
            <v>-</v>
          </cell>
          <cell r="BC344" t="str">
            <v>-</v>
          </cell>
          <cell r="BD344" t="str">
            <v>-</v>
          </cell>
          <cell r="BE344" t="str">
            <v>-</v>
          </cell>
          <cell r="BF344" t="str">
            <v>-</v>
          </cell>
          <cell r="BG344">
            <v>3</v>
          </cell>
          <cell r="BH344" t="str">
            <v>-</v>
          </cell>
          <cell r="BI344" t="str">
            <v>-</v>
          </cell>
          <cell r="BJ344" t="str">
            <v>Arrendado</v>
          </cell>
          <cell r="BK344" t="str">
            <v>AM 20079</v>
          </cell>
          <cell r="BL344" t="str">
            <v>AMERICAS MOTORS S.A. DE C.V.</v>
          </cell>
          <cell r="BO344">
            <v>64870.44</v>
          </cell>
          <cell r="BP344" t="str">
            <v>-</v>
          </cell>
          <cell r="BQ344" t="str">
            <v>-</v>
          </cell>
          <cell r="BR344" t="str">
            <v>-</v>
          </cell>
          <cell r="BS344" t="str">
            <v>-</v>
          </cell>
          <cell r="BT344" t="str">
            <v>-</v>
          </cell>
          <cell r="BU344" t="str">
            <v>-</v>
          </cell>
          <cell r="BV344" t="str">
            <v>-</v>
          </cell>
          <cell r="BW344" t="str">
            <v>-</v>
          </cell>
          <cell r="BX344" t="str">
            <v>-</v>
          </cell>
          <cell r="BY344" t="str">
            <v>-</v>
          </cell>
          <cell r="BZ344" t="str">
            <v>-</v>
          </cell>
          <cell r="CA344" t="str">
            <v>-</v>
          </cell>
          <cell r="CB344" t="str">
            <v>-</v>
          </cell>
          <cell r="CC344" t="str">
            <v>Viernes</v>
          </cell>
          <cell r="CD344" t="str">
            <v>660</v>
          </cell>
          <cell r="CE344" t="str">
            <v>0</v>
          </cell>
          <cell r="CF344" t="str">
            <v>Azul</v>
          </cell>
          <cell r="CG344" t="str">
            <v>5o Sábado</v>
          </cell>
          <cell r="CH344" t="str">
            <v>May y Jun</v>
          </cell>
          <cell r="CI344" t="str">
            <v>Nov y Dic</v>
          </cell>
          <cell r="CJ344" t="str">
            <v>-</v>
          </cell>
          <cell r="CK344">
            <v>92</v>
          </cell>
          <cell r="CL344" t="str">
            <v>101 - MAGNA</v>
          </cell>
          <cell r="CM344" t="str">
            <v>08023</v>
          </cell>
          <cell r="CP344" t="str">
            <v>-</v>
          </cell>
        </row>
        <row r="345">
          <cell r="A345" t="str">
            <v>08024</v>
          </cell>
          <cell r="B345" t="str">
            <v>647VZN</v>
          </cell>
          <cell r="C345" t="str">
            <v>Distrito Federal</v>
          </cell>
          <cell r="D345" t="str">
            <v>No aplica</v>
          </cell>
          <cell r="E345" t="str">
            <v>Chevy</v>
          </cell>
          <cell r="F345" t="str">
            <v>Automóvil</v>
          </cell>
          <cell r="G345" t="str">
            <v>Chevrolet</v>
          </cell>
          <cell r="H345" t="str">
            <v>Chevy 3 Puertas T/M Paquete B</v>
          </cell>
          <cell r="I345" t="str">
            <v>3G1SF21X38S164113</v>
          </cell>
          <cell r="J345" t="str">
            <v>Hecho en México</v>
          </cell>
          <cell r="K345" t="str">
            <v>Magna</v>
          </cell>
          <cell r="L345">
            <v>4</v>
          </cell>
          <cell r="M345">
            <v>46</v>
          </cell>
          <cell r="N345">
            <v>2008</v>
          </cell>
          <cell r="O345" t="str">
            <v>Ciudad de México</v>
          </cell>
          <cell r="P345" t="str">
            <v>Ciudad de México</v>
          </cell>
          <cell r="Q345" t="str">
            <v>Zona Metropolitana</v>
          </cell>
          <cell r="R345" t="str">
            <v>Baja</v>
          </cell>
          <cell r="S345" t="str">
            <v>Devolución Valmex</v>
          </cell>
          <cell r="T345" t="str">
            <v>GNP</v>
          </cell>
          <cell r="U345" t="str">
            <v>Grupo Nacional Provincial, S.A.B.</v>
          </cell>
          <cell r="V345" t="str">
            <v>Sindicato</v>
          </cell>
          <cell r="W345" t="str">
            <v>-</v>
          </cell>
          <cell r="X345" t="str">
            <v>Amacuzac</v>
          </cell>
          <cell r="Y345" t="str">
            <v>Asignado</v>
          </cell>
          <cell r="Z345" t="str">
            <v>P76484</v>
          </cell>
          <cell r="AA345" t="str">
            <v>Escobar Diaz María Eugenia</v>
          </cell>
          <cell r="AB345" t="str">
            <v>Grupo Nacional Provincial, S.A.B.</v>
          </cell>
          <cell r="AC345" t="str">
            <v>EODE690402NR8</v>
          </cell>
          <cell r="AD345" t="str">
            <v>Gerente</v>
          </cell>
          <cell r="AE345" t="str">
            <v>Sindicato</v>
          </cell>
          <cell r="AF345" t="str">
            <v>Unidad Staff</v>
          </cell>
          <cell r="AG345" t="str">
            <v>Dirección Recursos Humanos y Servicios Administrativos</v>
          </cell>
          <cell r="AH345" t="str">
            <v>Subdir. Relaciones Laborales</v>
          </cell>
          <cell r="AI345" t="str">
            <v>C6706</v>
          </cell>
          <cell r="AJ345" t="str">
            <v>Mendoza Claudio Jorge</v>
          </cell>
          <cell r="AK345" t="str">
            <v>Sindicato</v>
          </cell>
          <cell r="AL345" t="str">
            <v>Plaza GNP</v>
          </cell>
          <cell r="AM345">
            <v>2419</v>
          </cell>
          <cell r="AN345" t="str">
            <v>mariaeugenia.escobar@gnp.com.mx</v>
          </cell>
          <cell r="AO345" t="str">
            <v>mariaeugenia.escobar@gnp.com.mx</v>
          </cell>
          <cell r="AQ345">
            <v>5510687925</v>
          </cell>
          <cell r="AR345" t="str">
            <v>-</v>
          </cell>
          <cell r="AS345" t="str">
            <v>-</v>
          </cell>
          <cell r="AT345" t="str">
            <v>-</v>
          </cell>
          <cell r="AU345" t="str">
            <v>-</v>
          </cell>
          <cell r="AV345" t="str">
            <v>-</v>
          </cell>
          <cell r="AW345" t="str">
            <v>-</v>
          </cell>
          <cell r="AX345" t="str">
            <v>-</v>
          </cell>
          <cell r="AY345" t="str">
            <v>No</v>
          </cell>
          <cell r="AZ345" t="str">
            <v>-</v>
          </cell>
          <cell r="BA345" t="str">
            <v>-</v>
          </cell>
          <cell r="BB345" t="str">
            <v>-</v>
          </cell>
          <cell r="BC345" t="str">
            <v>-</v>
          </cell>
          <cell r="BD345" t="str">
            <v>-</v>
          </cell>
          <cell r="BE345" t="str">
            <v>-</v>
          </cell>
          <cell r="BF345" t="str">
            <v>-</v>
          </cell>
          <cell r="BG345">
            <v>3</v>
          </cell>
          <cell r="BH345" t="str">
            <v>-</v>
          </cell>
          <cell r="BI345" t="str">
            <v>-</v>
          </cell>
          <cell r="BJ345" t="str">
            <v>Arrendado</v>
          </cell>
          <cell r="BK345" t="str">
            <v>AM 20080</v>
          </cell>
          <cell r="BL345" t="str">
            <v>AMERICAS MOTORS S.A. DE C.V.</v>
          </cell>
          <cell r="BO345">
            <v>64870.44</v>
          </cell>
          <cell r="BP345" t="str">
            <v>-</v>
          </cell>
          <cell r="BQ345" t="str">
            <v>-</v>
          </cell>
          <cell r="BR345" t="str">
            <v>-</v>
          </cell>
          <cell r="BS345" t="str">
            <v>-</v>
          </cell>
          <cell r="BT345" t="str">
            <v>-</v>
          </cell>
          <cell r="BU345" t="str">
            <v>-</v>
          </cell>
          <cell r="BV345" t="str">
            <v>-</v>
          </cell>
          <cell r="BW345" t="str">
            <v>-</v>
          </cell>
          <cell r="BX345" t="str">
            <v>-</v>
          </cell>
          <cell r="BY345" t="str">
            <v>-</v>
          </cell>
          <cell r="BZ345" t="str">
            <v>-</v>
          </cell>
          <cell r="CA345" t="str">
            <v>-</v>
          </cell>
          <cell r="CB345" t="str">
            <v>-</v>
          </cell>
          <cell r="CC345" t="str">
            <v>Martes</v>
          </cell>
          <cell r="CD345" t="str">
            <v>647</v>
          </cell>
          <cell r="CE345" t="str">
            <v>7</v>
          </cell>
          <cell r="CF345" t="str">
            <v>Rosa</v>
          </cell>
          <cell r="CG345" t="str">
            <v>2o Sábado</v>
          </cell>
          <cell r="CH345" t="str">
            <v>Feb y Mzo</v>
          </cell>
          <cell r="CI345" t="str">
            <v>Ago y Sep</v>
          </cell>
          <cell r="CJ345" t="str">
            <v>-</v>
          </cell>
          <cell r="CK345">
            <v>92</v>
          </cell>
          <cell r="CL345" t="str">
            <v>101 - MAGNA</v>
          </cell>
          <cell r="CM345" t="str">
            <v>08024</v>
          </cell>
          <cell r="CP345" t="str">
            <v>-</v>
          </cell>
        </row>
        <row r="346">
          <cell r="A346" t="str">
            <v>08025</v>
          </cell>
          <cell r="B346" t="str">
            <v>608VZN</v>
          </cell>
          <cell r="C346" t="str">
            <v>Distrito Federal</v>
          </cell>
          <cell r="D346" t="str">
            <v>No aplica</v>
          </cell>
          <cell r="E346" t="str">
            <v>Chevy</v>
          </cell>
          <cell r="F346" t="str">
            <v>Automóvil</v>
          </cell>
          <cell r="G346" t="str">
            <v>Chevrolet</v>
          </cell>
          <cell r="H346" t="str">
            <v>Chevy 3 Puertas T/M Paquete B</v>
          </cell>
          <cell r="I346" t="str">
            <v>3G1SF21X38S164368</v>
          </cell>
          <cell r="J346" t="str">
            <v>Hecho en México</v>
          </cell>
          <cell r="K346" t="str">
            <v>Magna</v>
          </cell>
          <cell r="L346">
            <v>4</v>
          </cell>
          <cell r="M346">
            <v>46</v>
          </cell>
          <cell r="N346">
            <v>2008</v>
          </cell>
          <cell r="O346" t="str">
            <v>Acapulco</v>
          </cell>
          <cell r="P346" t="str">
            <v>Guerrero</v>
          </cell>
          <cell r="Q346" t="str">
            <v>Centro</v>
          </cell>
          <cell r="R346" t="str">
            <v>Baja</v>
          </cell>
          <cell r="S346" t="str">
            <v>Devolución Valmex</v>
          </cell>
          <cell r="T346" t="str">
            <v>GNP</v>
          </cell>
          <cell r="U346" t="str">
            <v>Grupo Nacional Provincial, S.A.B.</v>
          </cell>
          <cell r="V346" t="str">
            <v>Asesor de Servicio</v>
          </cell>
          <cell r="W346" t="str">
            <v>-</v>
          </cell>
          <cell r="X346" t="str">
            <v>-</v>
          </cell>
          <cell r="Y346" t="str">
            <v>Asignado</v>
          </cell>
          <cell r="Z346" t="str">
            <v>N74743</v>
          </cell>
          <cell r="AA346" t="str">
            <v>Carmona Applebee Juan Jaime</v>
          </cell>
          <cell r="AB346" t="str">
            <v>Grupo Nacional Provincial, S.A.B.</v>
          </cell>
          <cell r="AC346" t="str">
            <v>CAAJ660528CQ7</v>
          </cell>
          <cell r="AD346" t="str">
            <v>Jefe de departamento</v>
          </cell>
          <cell r="AE346" t="str">
            <v>Supervisor Siniestros Autos</v>
          </cell>
          <cell r="AF346" t="str">
            <v>Unidad Operativa</v>
          </cell>
          <cell r="AG346" t="str">
            <v>Dirección Servicio y Operaciones</v>
          </cell>
          <cell r="AH346" t="str">
            <v>Subdir. Siniestros CDMX y Sureste</v>
          </cell>
          <cell r="AI346" t="str">
            <v>C9208</v>
          </cell>
          <cell r="AJ346" t="str">
            <v>Lasa Estrada Antxon</v>
          </cell>
          <cell r="AK346" t="str">
            <v>Acapulco</v>
          </cell>
          <cell r="AL346" t="str">
            <v>Acapulco</v>
          </cell>
          <cell r="AM346" t="str">
            <v>2982 / 2983</v>
          </cell>
          <cell r="AN346" t="str">
            <v>juan.carmona@gnp.com.mx</v>
          </cell>
          <cell r="AO346" t="str">
            <v>juan.carmona@gnp.com.mx</v>
          </cell>
          <cell r="AQ346" t="str">
            <v>-</v>
          </cell>
          <cell r="AR346" t="str">
            <v>-</v>
          </cell>
          <cell r="AS346" t="str">
            <v>-</v>
          </cell>
          <cell r="AT346" t="str">
            <v>-</v>
          </cell>
          <cell r="AU346" t="str">
            <v>-</v>
          </cell>
          <cell r="AV346" t="str">
            <v>-</v>
          </cell>
          <cell r="AW346" t="str">
            <v>-</v>
          </cell>
          <cell r="AX346" t="str">
            <v>-</v>
          </cell>
          <cell r="AY346" t="str">
            <v>No</v>
          </cell>
          <cell r="AZ346" t="str">
            <v>-</v>
          </cell>
          <cell r="BA346" t="str">
            <v>-</v>
          </cell>
          <cell r="BB346" t="str">
            <v>-</v>
          </cell>
          <cell r="BC346" t="str">
            <v>-</v>
          </cell>
          <cell r="BD346" t="str">
            <v>-</v>
          </cell>
          <cell r="BE346" t="str">
            <v>-</v>
          </cell>
          <cell r="BF346" t="str">
            <v>-</v>
          </cell>
          <cell r="BG346">
            <v>3</v>
          </cell>
          <cell r="BH346" t="str">
            <v>-</v>
          </cell>
          <cell r="BI346" t="str">
            <v>-</v>
          </cell>
          <cell r="BJ346" t="str">
            <v>Arrendado</v>
          </cell>
          <cell r="BK346" t="str">
            <v>AM 20082</v>
          </cell>
          <cell r="BL346" t="str">
            <v>AMERICAS MOTORS S.A. DE C.V.</v>
          </cell>
          <cell r="BO346">
            <v>64870.44</v>
          </cell>
          <cell r="BP346" t="str">
            <v>-</v>
          </cell>
          <cell r="BQ346" t="str">
            <v>-</v>
          </cell>
          <cell r="BR346" t="str">
            <v>-</v>
          </cell>
          <cell r="BS346" t="str">
            <v>-</v>
          </cell>
          <cell r="BT346" t="str">
            <v>-</v>
          </cell>
          <cell r="BU346" t="str">
            <v>-</v>
          </cell>
          <cell r="BV346" t="str">
            <v>-</v>
          </cell>
          <cell r="BW346" t="str">
            <v>-</v>
          </cell>
          <cell r="BX346" t="str">
            <v>-</v>
          </cell>
          <cell r="BY346" t="str">
            <v>-</v>
          </cell>
          <cell r="BZ346" t="str">
            <v>-</v>
          </cell>
          <cell r="CA346" t="str">
            <v>-</v>
          </cell>
          <cell r="CB346" t="str">
            <v>-</v>
          </cell>
          <cell r="CC346" t="str">
            <v>Martes</v>
          </cell>
          <cell r="CD346" t="str">
            <v>608</v>
          </cell>
          <cell r="CE346" t="str">
            <v>8</v>
          </cell>
          <cell r="CF346" t="str">
            <v>Rosa</v>
          </cell>
          <cell r="CG346" t="str">
            <v>2o Sábado</v>
          </cell>
          <cell r="CH346" t="str">
            <v>Feb y Mzo</v>
          </cell>
          <cell r="CI346" t="str">
            <v>Ago y Sep</v>
          </cell>
          <cell r="CJ346" t="str">
            <v>-</v>
          </cell>
          <cell r="CK346">
            <v>92</v>
          </cell>
          <cell r="CL346" t="str">
            <v>101 - MAGNA</v>
          </cell>
          <cell r="CM346" t="str">
            <v>08025</v>
          </cell>
          <cell r="CP346" t="str">
            <v>-</v>
          </cell>
        </row>
        <row r="347">
          <cell r="A347" t="str">
            <v>08026</v>
          </cell>
          <cell r="B347" t="str">
            <v>639VZN</v>
          </cell>
          <cell r="C347" t="str">
            <v>Distrito Federal</v>
          </cell>
          <cell r="D347" t="str">
            <v>No aplica</v>
          </cell>
          <cell r="E347" t="str">
            <v>Chevy</v>
          </cell>
          <cell r="F347" t="str">
            <v>Automóvil</v>
          </cell>
          <cell r="G347" t="str">
            <v>Chevrolet</v>
          </cell>
          <cell r="H347" t="str">
            <v>Chevy 3 Puertas T/M Paquete B</v>
          </cell>
          <cell r="I347" t="str">
            <v>3G1SF21XX9S111118</v>
          </cell>
          <cell r="J347" t="str">
            <v>Hecho en México</v>
          </cell>
          <cell r="K347" t="str">
            <v>Magna</v>
          </cell>
          <cell r="L347">
            <v>4</v>
          </cell>
          <cell r="M347">
            <v>46</v>
          </cell>
          <cell r="N347">
            <v>2009</v>
          </cell>
          <cell r="O347" t="str">
            <v>Ciudad de México</v>
          </cell>
          <cell r="P347" t="str">
            <v>Ciudad de México</v>
          </cell>
          <cell r="Q347" t="str">
            <v>Zona Metropolitana</v>
          </cell>
          <cell r="R347" t="str">
            <v>Baja</v>
          </cell>
          <cell r="S347" t="str">
            <v>Devolución Valmex</v>
          </cell>
          <cell r="T347" t="str">
            <v>GNP</v>
          </cell>
          <cell r="U347" t="str">
            <v>Grupo Nacional Provincial, S.A.B.</v>
          </cell>
          <cell r="V347" t="str">
            <v>Pool Administrativo</v>
          </cell>
          <cell r="W347" t="str">
            <v>-</v>
          </cell>
          <cell r="X347" t="str">
            <v>Plaza GNP</v>
          </cell>
          <cell r="Y347" t="str">
            <v>Asignado</v>
          </cell>
          <cell r="Z347" t="str">
            <v>N38132</v>
          </cell>
          <cell r="AA347" t="str">
            <v>-</v>
          </cell>
          <cell r="AB347" t="str">
            <v>-</v>
          </cell>
          <cell r="AC347" t="str">
            <v>-</v>
          </cell>
          <cell r="AD347" t="str">
            <v>-</v>
          </cell>
          <cell r="AE347" t="str">
            <v>-</v>
          </cell>
          <cell r="AF347" t="str">
            <v>-</v>
          </cell>
          <cell r="AG347" t="str">
            <v>-</v>
          </cell>
          <cell r="AH347" t="str">
            <v>-</v>
          </cell>
          <cell r="AI347" t="str">
            <v>C6705</v>
          </cell>
          <cell r="AJ347" t="str">
            <v>Ramirez Granados Arturo</v>
          </cell>
          <cell r="AK347" t="str">
            <v>-</v>
          </cell>
          <cell r="AL347" t="str">
            <v>-</v>
          </cell>
          <cell r="AM347" t="str">
            <v>-</v>
          </cell>
          <cell r="AN347">
            <v>0</v>
          </cell>
          <cell r="AO347" t="str">
            <v>-</v>
          </cell>
          <cell r="AQ347">
            <v>5545001393</v>
          </cell>
          <cell r="AR347" t="str">
            <v>-</v>
          </cell>
          <cell r="AS347" t="str">
            <v>-</v>
          </cell>
          <cell r="AT347" t="str">
            <v>-</v>
          </cell>
          <cell r="AU347" t="str">
            <v>-</v>
          </cell>
          <cell r="AV347" t="str">
            <v>-</v>
          </cell>
          <cell r="AW347" t="str">
            <v>-</v>
          </cell>
          <cell r="AX347" t="str">
            <v>-</v>
          </cell>
          <cell r="AY347" t="str">
            <v>No</v>
          </cell>
          <cell r="AZ347" t="str">
            <v>-</v>
          </cell>
          <cell r="BA347" t="str">
            <v>-</v>
          </cell>
          <cell r="BB347" t="str">
            <v>-</v>
          </cell>
          <cell r="BC347" t="str">
            <v>-</v>
          </cell>
          <cell r="BD347" t="str">
            <v>-</v>
          </cell>
          <cell r="BE347" t="str">
            <v>-</v>
          </cell>
          <cell r="BF347" t="str">
            <v>-</v>
          </cell>
          <cell r="BG347" t="str">
            <v>-</v>
          </cell>
          <cell r="BH347" t="str">
            <v>-</v>
          </cell>
          <cell r="BI347" t="str">
            <v>-</v>
          </cell>
          <cell r="BJ347" t="str">
            <v>Arrendado</v>
          </cell>
          <cell r="BK347" t="str">
            <v>AM 20195</v>
          </cell>
          <cell r="BL347" t="str">
            <v>AMERICAS MOTORS S.A. DE C.V.</v>
          </cell>
          <cell r="BO347">
            <v>72000</v>
          </cell>
          <cell r="BP347" t="str">
            <v>-</v>
          </cell>
          <cell r="BQ347" t="str">
            <v>-</v>
          </cell>
          <cell r="BR347" t="str">
            <v>-</v>
          </cell>
          <cell r="BS347" t="str">
            <v>-</v>
          </cell>
          <cell r="BT347" t="str">
            <v>-</v>
          </cell>
          <cell r="BU347" t="str">
            <v>-</v>
          </cell>
          <cell r="BV347" t="str">
            <v>-</v>
          </cell>
          <cell r="BW347" t="str">
            <v>-</v>
          </cell>
          <cell r="BX347" t="str">
            <v>-</v>
          </cell>
          <cell r="BY347" t="str">
            <v>-</v>
          </cell>
          <cell r="BZ347" t="str">
            <v>-</v>
          </cell>
          <cell r="CA347" t="str">
            <v>-</v>
          </cell>
          <cell r="CB347" t="str">
            <v>-</v>
          </cell>
          <cell r="CC347" t="str">
            <v>Viernes</v>
          </cell>
          <cell r="CD347" t="str">
            <v>639</v>
          </cell>
          <cell r="CE347" t="str">
            <v>9</v>
          </cell>
          <cell r="CF347" t="str">
            <v>Azul</v>
          </cell>
          <cell r="CG347" t="str">
            <v>5o Sábado</v>
          </cell>
          <cell r="CH347" t="str">
            <v>May y Jun</v>
          </cell>
          <cell r="CI347" t="str">
            <v>Nov y Dic</v>
          </cell>
          <cell r="CJ347" t="str">
            <v>-</v>
          </cell>
          <cell r="CK347">
            <v>92</v>
          </cell>
          <cell r="CL347" t="str">
            <v>101 - MAGNA</v>
          </cell>
          <cell r="CM347" t="str">
            <v>08026</v>
          </cell>
          <cell r="CP347" t="str">
            <v>-</v>
          </cell>
        </row>
        <row r="348">
          <cell r="A348" t="str">
            <v>08027</v>
          </cell>
          <cell r="B348" t="str">
            <v>612VZN</v>
          </cell>
          <cell r="C348" t="str">
            <v>Distrito Federal</v>
          </cell>
          <cell r="D348" t="str">
            <v>No aplica</v>
          </cell>
          <cell r="E348" t="str">
            <v>Chevy</v>
          </cell>
          <cell r="F348" t="str">
            <v>Automóvil</v>
          </cell>
          <cell r="G348" t="str">
            <v>Chevrolet</v>
          </cell>
          <cell r="H348" t="str">
            <v>Chevy 3 Puertas T/M Paquete B</v>
          </cell>
          <cell r="I348" t="str">
            <v>3G1SF21X89S111165</v>
          </cell>
          <cell r="J348" t="str">
            <v>Hecho en México</v>
          </cell>
          <cell r="K348" t="str">
            <v>Magna</v>
          </cell>
          <cell r="L348">
            <v>4</v>
          </cell>
          <cell r="M348">
            <v>46</v>
          </cell>
          <cell r="N348">
            <v>2009</v>
          </cell>
          <cell r="O348" t="str">
            <v>Ciudad de México</v>
          </cell>
          <cell r="P348" t="str">
            <v>Ciudad de México</v>
          </cell>
          <cell r="Q348" t="str">
            <v>Zona Metropolitana</v>
          </cell>
          <cell r="R348" t="str">
            <v>Baja</v>
          </cell>
          <cell r="S348" t="str">
            <v>Devolución Valmex</v>
          </cell>
          <cell r="T348" t="str">
            <v>GNP</v>
          </cell>
          <cell r="U348" t="str">
            <v>Grupo Nacional Provincial, S.A.B.</v>
          </cell>
          <cell r="V348" t="str">
            <v>Supervisor de Taller</v>
          </cell>
          <cell r="W348" t="str">
            <v>-</v>
          </cell>
          <cell r="X348" t="str">
            <v>Plaza GNP</v>
          </cell>
          <cell r="Y348" t="str">
            <v>Asignado</v>
          </cell>
          <cell r="Z348" t="str">
            <v>N38132</v>
          </cell>
          <cell r="AA348" t="str">
            <v>-</v>
          </cell>
          <cell r="AB348" t="str">
            <v>-</v>
          </cell>
          <cell r="AC348" t="str">
            <v>-</v>
          </cell>
          <cell r="AD348" t="str">
            <v>-</v>
          </cell>
          <cell r="AE348" t="str">
            <v>-</v>
          </cell>
          <cell r="AF348" t="str">
            <v>-</v>
          </cell>
          <cell r="AG348" t="str">
            <v>-</v>
          </cell>
          <cell r="AH348" t="str">
            <v>-</v>
          </cell>
          <cell r="AI348" t="str">
            <v>C6705</v>
          </cell>
          <cell r="AJ348" t="str">
            <v>Ramirez Granados Arturo</v>
          </cell>
          <cell r="AK348" t="str">
            <v>-</v>
          </cell>
          <cell r="AL348" t="str">
            <v>-</v>
          </cell>
          <cell r="AM348" t="str">
            <v>-</v>
          </cell>
          <cell r="AN348">
            <v>0</v>
          </cell>
          <cell r="AO348" t="str">
            <v>-</v>
          </cell>
          <cell r="AQ348">
            <v>5545001393</v>
          </cell>
          <cell r="AR348" t="str">
            <v>-</v>
          </cell>
          <cell r="AS348" t="str">
            <v>-</v>
          </cell>
          <cell r="AT348" t="str">
            <v>-</v>
          </cell>
          <cell r="AU348" t="str">
            <v>-</v>
          </cell>
          <cell r="AV348" t="str">
            <v>-</v>
          </cell>
          <cell r="AW348" t="str">
            <v>-</v>
          </cell>
          <cell r="AX348" t="str">
            <v>-</v>
          </cell>
          <cell r="AY348" t="str">
            <v>No</v>
          </cell>
          <cell r="AZ348" t="str">
            <v>-</v>
          </cell>
          <cell r="BA348" t="str">
            <v>-</v>
          </cell>
          <cell r="BB348" t="str">
            <v>-</v>
          </cell>
          <cell r="BC348" t="str">
            <v>-</v>
          </cell>
          <cell r="BD348" t="str">
            <v>-</v>
          </cell>
          <cell r="BE348" t="str">
            <v>-</v>
          </cell>
          <cell r="BF348" t="str">
            <v>-</v>
          </cell>
          <cell r="BG348" t="str">
            <v>-</v>
          </cell>
          <cell r="BH348" t="str">
            <v>-</v>
          </cell>
          <cell r="BI348" t="str">
            <v>-</v>
          </cell>
          <cell r="BJ348" t="str">
            <v>Arrendado</v>
          </cell>
          <cell r="BK348" t="str">
            <v>AM 20192</v>
          </cell>
          <cell r="BL348" t="str">
            <v>AMERICAS MOTORS S.A. DE C.V.</v>
          </cell>
          <cell r="BO348">
            <v>72000</v>
          </cell>
          <cell r="BP348" t="str">
            <v>-</v>
          </cell>
          <cell r="BQ348" t="str">
            <v>-</v>
          </cell>
          <cell r="BR348" t="str">
            <v>-</v>
          </cell>
          <cell r="BS348" t="str">
            <v>-</v>
          </cell>
          <cell r="BT348" t="str">
            <v>-</v>
          </cell>
          <cell r="BU348" t="str">
            <v>-</v>
          </cell>
          <cell r="BV348" t="str">
            <v>-</v>
          </cell>
          <cell r="BW348" t="str">
            <v>-</v>
          </cell>
          <cell r="BX348" t="str">
            <v>-</v>
          </cell>
          <cell r="BY348" t="str">
            <v>-</v>
          </cell>
          <cell r="BZ348" t="str">
            <v>-</v>
          </cell>
          <cell r="CA348" t="str">
            <v>-</v>
          </cell>
          <cell r="CB348" t="str">
            <v>-</v>
          </cell>
          <cell r="CC348" t="str">
            <v>Jueves</v>
          </cell>
          <cell r="CD348" t="str">
            <v>612</v>
          </cell>
          <cell r="CE348" t="str">
            <v>2</v>
          </cell>
          <cell r="CF348" t="str">
            <v>Verde</v>
          </cell>
          <cell r="CG348" t="str">
            <v>4o Sábado</v>
          </cell>
          <cell r="CH348" t="str">
            <v>Abr y May</v>
          </cell>
          <cell r="CI348" t="str">
            <v>Oct y Nov</v>
          </cell>
          <cell r="CJ348" t="str">
            <v>-</v>
          </cell>
          <cell r="CK348">
            <v>92</v>
          </cell>
          <cell r="CL348" t="str">
            <v>101 - MAGNA</v>
          </cell>
          <cell r="CM348" t="str">
            <v>08027</v>
          </cell>
          <cell r="CP348" t="str">
            <v>-</v>
          </cell>
        </row>
        <row r="349">
          <cell r="A349" t="str">
            <v>08028</v>
          </cell>
          <cell r="B349" t="str">
            <v>607VZN</v>
          </cell>
          <cell r="C349" t="str">
            <v>Distrito Federal</v>
          </cell>
          <cell r="D349" t="str">
            <v>No aplica</v>
          </cell>
          <cell r="E349" t="str">
            <v>Chevy</v>
          </cell>
          <cell r="F349" t="str">
            <v>Automóvil</v>
          </cell>
          <cell r="G349" t="str">
            <v>Chevrolet</v>
          </cell>
          <cell r="H349" t="str">
            <v>Chevy 3 Puertas T/M Paquete B</v>
          </cell>
          <cell r="I349" t="str">
            <v>3G1SF21X29S110755</v>
          </cell>
          <cell r="J349" t="str">
            <v>Hecho en México</v>
          </cell>
          <cell r="K349" t="str">
            <v>Magna</v>
          </cell>
          <cell r="L349">
            <v>4</v>
          </cell>
          <cell r="M349">
            <v>46</v>
          </cell>
          <cell r="N349">
            <v>2009</v>
          </cell>
          <cell r="O349" t="str">
            <v>Ciudad de México</v>
          </cell>
          <cell r="P349" t="str">
            <v>Ciudad de México</v>
          </cell>
          <cell r="Q349" t="str">
            <v>Zona Metropolitana</v>
          </cell>
          <cell r="R349" t="str">
            <v>Baja</v>
          </cell>
          <cell r="S349" t="str">
            <v>Devolución Valmex</v>
          </cell>
          <cell r="T349" t="str">
            <v>GNP</v>
          </cell>
          <cell r="U349" t="str">
            <v>Grupo Nacional Provincial, S.A.B.</v>
          </cell>
          <cell r="V349" t="str">
            <v>Sindicato</v>
          </cell>
          <cell r="W349" t="str">
            <v>-</v>
          </cell>
          <cell r="X349" t="str">
            <v>Amacuzac</v>
          </cell>
          <cell r="Y349" t="str">
            <v>Asignado</v>
          </cell>
          <cell r="Z349" t="str">
            <v>N87472</v>
          </cell>
          <cell r="AA349" t="str">
            <v>Rivera Lopez Benito</v>
          </cell>
          <cell r="AB349" t="str">
            <v>Grupo Nacional Provincial, S.A.B.</v>
          </cell>
          <cell r="AC349" t="str">
            <v>RILB600319175</v>
          </cell>
          <cell r="AD349" t="str">
            <v>Operativo</v>
          </cell>
          <cell r="AE349" t="str">
            <v>Sindicato</v>
          </cell>
          <cell r="AF349" t="str">
            <v>Unidad Staff</v>
          </cell>
          <cell r="AG349" t="str">
            <v>Dirección Recursos Humanos y Servicios Administrativos</v>
          </cell>
          <cell r="AH349" t="str">
            <v>Subdir. Relaciones Laborales</v>
          </cell>
          <cell r="AI349" t="str">
            <v>C6706</v>
          </cell>
          <cell r="AJ349" t="str">
            <v>Mendoza Claudio Jorge</v>
          </cell>
          <cell r="AK349" t="str">
            <v>Sindicato</v>
          </cell>
          <cell r="AL349" t="str">
            <v>Plaza GNP</v>
          </cell>
          <cell r="AM349">
            <v>2419</v>
          </cell>
          <cell r="AN349" t="str">
            <v>benito.rivera@gnp.com.mx</v>
          </cell>
          <cell r="AO349" t="str">
            <v>benito.rivera@gnp.com.mx</v>
          </cell>
          <cell r="AQ349">
            <v>5535667113</v>
          </cell>
          <cell r="AR349" t="str">
            <v>-</v>
          </cell>
          <cell r="AS349" t="str">
            <v>-</v>
          </cell>
          <cell r="AT349" t="str">
            <v>-</v>
          </cell>
          <cell r="AU349" t="str">
            <v>-</v>
          </cell>
          <cell r="AV349" t="str">
            <v>-</v>
          </cell>
          <cell r="AW349" t="str">
            <v>-</v>
          </cell>
          <cell r="AX349" t="str">
            <v>-</v>
          </cell>
          <cell r="AY349" t="str">
            <v>Si</v>
          </cell>
          <cell r="AZ349">
            <v>1229.17</v>
          </cell>
          <cell r="BA349">
            <v>43708</v>
          </cell>
          <cell r="BB349">
            <v>7375.02</v>
          </cell>
          <cell r="BC349">
            <v>110624.98</v>
          </cell>
          <cell r="BD349">
            <v>118000</v>
          </cell>
          <cell r="BE349">
            <v>43631</v>
          </cell>
          <cell r="BF349">
            <v>45076</v>
          </cell>
          <cell r="BG349">
            <v>3</v>
          </cell>
          <cell r="BH349" t="str">
            <v>-</v>
          </cell>
          <cell r="BI349" t="str">
            <v>-</v>
          </cell>
          <cell r="BJ349" t="str">
            <v>Arrendado</v>
          </cell>
          <cell r="BK349" t="str">
            <v>AM 20157</v>
          </cell>
          <cell r="BL349" t="str">
            <v>AMERICAS MOTORS S.A. DE C.V.</v>
          </cell>
          <cell r="BO349">
            <v>72000</v>
          </cell>
          <cell r="BP349" t="str">
            <v>-</v>
          </cell>
          <cell r="BQ349" t="str">
            <v>-</v>
          </cell>
          <cell r="BR349" t="str">
            <v>-</v>
          </cell>
          <cell r="BS349" t="str">
            <v>-</v>
          </cell>
          <cell r="BT349" t="str">
            <v>-</v>
          </cell>
          <cell r="BU349" t="str">
            <v>-</v>
          </cell>
          <cell r="BV349" t="str">
            <v>-</v>
          </cell>
          <cell r="BW349" t="str">
            <v>-</v>
          </cell>
          <cell r="BX349" t="str">
            <v>-</v>
          </cell>
          <cell r="BY349" t="str">
            <v>-</v>
          </cell>
          <cell r="BZ349" t="str">
            <v>-</v>
          </cell>
          <cell r="CA349" t="str">
            <v>-</v>
          </cell>
          <cell r="CB349" t="str">
            <v>-</v>
          </cell>
          <cell r="CC349" t="str">
            <v>Martes</v>
          </cell>
          <cell r="CD349" t="str">
            <v>607</v>
          </cell>
          <cell r="CE349" t="str">
            <v>7</v>
          </cell>
          <cell r="CF349" t="str">
            <v>Rosa</v>
          </cell>
          <cell r="CG349" t="str">
            <v>2o Sábado</v>
          </cell>
          <cell r="CH349" t="str">
            <v>Feb y Mzo</v>
          </cell>
          <cell r="CI349" t="str">
            <v>Ago y Sep</v>
          </cell>
          <cell r="CJ349" t="str">
            <v>-</v>
          </cell>
          <cell r="CK349">
            <v>92</v>
          </cell>
          <cell r="CL349" t="str">
            <v>101 - MAGNA</v>
          </cell>
          <cell r="CM349" t="str">
            <v>08028</v>
          </cell>
          <cell r="CP349" t="str">
            <v>-</v>
          </cell>
        </row>
        <row r="350">
          <cell r="A350" t="str">
            <v>08029</v>
          </cell>
          <cell r="B350" t="str">
            <v>601VZN</v>
          </cell>
          <cell r="C350" t="str">
            <v>Distrito Federal</v>
          </cell>
          <cell r="D350" t="str">
            <v>No aplica</v>
          </cell>
          <cell r="E350" t="str">
            <v>Chevy</v>
          </cell>
          <cell r="F350" t="str">
            <v>Automóvil</v>
          </cell>
          <cell r="G350" t="str">
            <v>Chevrolet</v>
          </cell>
          <cell r="H350" t="str">
            <v>Chevy 3 Puertas S/AA Paquete B</v>
          </cell>
          <cell r="I350" t="str">
            <v>3G1SF21X39S110781</v>
          </cell>
          <cell r="J350" t="str">
            <v>Hecho en México</v>
          </cell>
          <cell r="K350" t="str">
            <v>Magna</v>
          </cell>
          <cell r="L350">
            <v>4</v>
          </cell>
          <cell r="M350">
            <v>46</v>
          </cell>
          <cell r="N350">
            <v>2009</v>
          </cell>
          <cell r="O350" t="str">
            <v>Tuxtla Gutierrez</v>
          </cell>
          <cell r="P350" t="str">
            <v>Chiapas</v>
          </cell>
          <cell r="Q350" t="str">
            <v>Sureste</v>
          </cell>
          <cell r="R350" t="str">
            <v>Baja</v>
          </cell>
          <cell r="S350" t="str">
            <v>Devolución Valmex</v>
          </cell>
          <cell r="T350" t="str">
            <v>GNP</v>
          </cell>
          <cell r="U350" t="str">
            <v>Grupo Nacional Provincial, S.A.B.</v>
          </cell>
          <cell r="V350" t="str">
            <v>Asesor de Servicio</v>
          </cell>
          <cell r="W350" t="str">
            <v>-</v>
          </cell>
          <cell r="X350" t="str">
            <v>Supervisoria</v>
          </cell>
          <cell r="Y350" t="str">
            <v>Asignado</v>
          </cell>
          <cell r="Z350" t="str">
            <v>Por asignar</v>
          </cell>
          <cell r="AA350" t="str">
            <v>-</v>
          </cell>
          <cell r="AB350" t="str">
            <v>-</v>
          </cell>
          <cell r="AC350" t="str">
            <v>-</v>
          </cell>
          <cell r="AD350" t="str">
            <v>-</v>
          </cell>
          <cell r="AE350" t="str">
            <v>-</v>
          </cell>
          <cell r="AF350" t="str">
            <v>-</v>
          </cell>
          <cell r="AG350" t="str">
            <v>-</v>
          </cell>
          <cell r="AH350" t="str">
            <v>-</v>
          </cell>
          <cell r="AI350" t="str">
            <v>C6705</v>
          </cell>
          <cell r="AJ350" t="str">
            <v>Ramirez Granados Arturo</v>
          </cell>
          <cell r="AK350" t="str">
            <v>-</v>
          </cell>
          <cell r="AL350" t="str">
            <v>-</v>
          </cell>
          <cell r="AM350" t="str">
            <v>-</v>
          </cell>
          <cell r="AN350">
            <v>0</v>
          </cell>
          <cell r="AO350" t="str">
            <v>-</v>
          </cell>
          <cell r="AQ350" t="str">
            <v>-</v>
          </cell>
          <cell r="AR350" t="str">
            <v>-</v>
          </cell>
          <cell r="AS350" t="str">
            <v>-</v>
          </cell>
          <cell r="AT350" t="str">
            <v>-</v>
          </cell>
          <cell r="AU350" t="str">
            <v>-</v>
          </cell>
          <cell r="AV350" t="str">
            <v>-</v>
          </cell>
          <cell r="AW350" t="str">
            <v>-</v>
          </cell>
          <cell r="AX350" t="str">
            <v>-</v>
          </cell>
          <cell r="AY350" t="str">
            <v>No</v>
          </cell>
          <cell r="AZ350" t="str">
            <v>-</v>
          </cell>
          <cell r="BA350" t="str">
            <v>-</v>
          </cell>
          <cell r="BB350" t="str">
            <v>-</v>
          </cell>
          <cell r="BC350" t="str">
            <v>-</v>
          </cell>
          <cell r="BD350" t="str">
            <v>-</v>
          </cell>
          <cell r="BE350" t="str">
            <v>-</v>
          </cell>
          <cell r="BF350" t="str">
            <v>-</v>
          </cell>
          <cell r="BG350" t="str">
            <v>-</v>
          </cell>
          <cell r="BH350" t="str">
            <v>-</v>
          </cell>
          <cell r="BI350" t="str">
            <v>-</v>
          </cell>
          <cell r="BJ350" t="str">
            <v>Arrendado</v>
          </cell>
          <cell r="BK350" t="str">
            <v>AM 20182</v>
          </cell>
          <cell r="BL350" t="str">
            <v>AMERICAS MOTORS S.A. DE C.V.</v>
          </cell>
          <cell r="BO350">
            <v>72000</v>
          </cell>
          <cell r="BP350" t="str">
            <v>-</v>
          </cell>
          <cell r="BQ350" t="str">
            <v>-</v>
          </cell>
          <cell r="BR350" t="str">
            <v>-</v>
          </cell>
          <cell r="BS350" t="str">
            <v>-</v>
          </cell>
          <cell r="BT350" t="str">
            <v>-</v>
          </cell>
          <cell r="BU350" t="str">
            <v>-</v>
          </cell>
          <cell r="BV350" t="str">
            <v>-</v>
          </cell>
          <cell r="BW350" t="str">
            <v>-</v>
          </cell>
          <cell r="BX350" t="str">
            <v>-</v>
          </cell>
          <cell r="BY350" t="str">
            <v>-</v>
          </cell>
          <cell r="BZ350" t="str">
            <v>-</v>
          </cell>
          <cell r="CA350" t="str">
            <v>-</v>
          </cell>
          <cell r="CB350" t="str">
            <v>-</v>
          </cell>
          <cell r="CC350" t="str">
            <v>Jueves</v>
          </cell>
          <cell r="CD350" t="str">
            <v>601</v>
          </cell>
          <cell r="CE350" t="str">
            <v>1</v>
          </cell>
          <cell r="CF350" t="str">
            <v>Verde</v>
          </cell>
          <cell r="CG350" t="str">
            <v>4o Sábado</v>
          </cell>
          <cell r="CH350" t="str">
            <v>Abr y May</v>
          </cell>
          <cell r="CI350" t="str">
            <v>Oct y Nov</v>
          </cell>
          <cell r="CJ350" t="str">
            <v>-</v>
          </cell>
          <cell r="CK350">
            <v>92</v>
          </cell>
          <cell r="CL350" t="str">
            <v>101 - MAGNA</v>
          </cell>
          <cell r="CM350" t="str">
            <v>08029</v>
          </cell>
          <cell r="CP350" t="str">
            <v>-</v>
          </cell>
        </row>
        <row r="351">
          <cell r="A351" t="str">
            <v>08030</v>
          </cell>
          <cell r="B351" t="str">
            <v>691VZN</v>
          </cell>
          <cell r="C351" t="str">
            <v>Distrito Federal</v>
          </cell>
          <cell r="D351" t="str">
            <v>No aplica</v>
          </cell>
          <cell r="E351" t="str">
            <v>Chevy</v>
          </cell>
          <cell r="F351" t="str">
            <v>Automóvil</v>
          </cell>
          <cell r="G351" t="str">
            <v>Chevrolet</v>
          </cell>
          <cell r="H351" t="str">
            <v>Chevy 3 Puertas T/M Paquete B</v>
          </cell>
          <cell r="I351" t="str">
            <v>3G1SF21X49S110787</v>
          </cell>
          <cell r="J351" t="str">
            <v>Hecho en México</v>
          </cell>
          <cell r="K351" t="str">
            <v>Magna</v>
          </cell>
          <cell r="L351">
            <v>4</v>
          </cell>
          <cell r="M351">
            <v>46</v>
          </cell>
          <cell r="N351">
            <v>2009</v>
          </cell>
          <cell r="O351" t="str">
            <v>Ciudad de México</v>
          </cell>
          <cell r="P351" t="str">
            <v>Ciudad de México</v>
          </cell>
          <cell r="Q351" t="str">
            <v>Zona Metropolitana</v>
          </cell>
          <cell r="R351" t="str">
            <v>Baja</v>
          </cell>
          <cell r="S351" t="str">
            <v>Devolución Valmex</v>
          </cell>
          <cell r="T351" t="str">
            <v>GNP</v>
          </cell>
          <cell r="U351" t="str">
            <v>Grupo Nacional Provincial, S.A.B.</v>
          </cell>
          <cell r="V351" t="str">
            <v>Supervisor de Taller</v>
          </cell>
          <cell r="W351" t="str">
            <v>-</v>
          </cell>
          <cell r="X351" t="str">
            <v>Plaza GNP</v>
          </cell>
          <cell r="Y351" t="str">
            <v>Asignado</v>
          </cell>
          <cell r="Z351" t="str">
            <v>N38132</v>
          </cell>
          <cell r="AA351" t="str">
            <v>-</v>
          </cell>
          <cell r="AB351" t="str">
            <v>-</v>
          </cell>
          <cell r="AC351" t="str">
            <v>-</v>
          </cell>
          <cell r="AD351" t="str">
            <v>-</v>
          </cell>
          <cell r="AE351" t="str">
            <v>-</v>
          </cell>
          <cell r="AF351" t="str">
            <v>-</v>
          </cell>
          <cell r="AG351" t="str">
            <v>-</v>
          </cell>
          <cell r="AH351" t="str">
            <v>-</v>
          </cell>
          <cell r="AI351" t="str">
            <v>C6705</v>
          </cell>
          <cell r="AJ351" t="str">
            <v>Ramirez Granados Arturo</v>
          </cell>
          <cell r="AK351" t="str">
            <v>-</v>
          </cell>
          <cell r="AL351" t="str">
            <v>-</v>
          </cell>
          <cell r="AM351" t="str">
            <v>-</v>
          </cell>
          <cell r="AN351">
            <v>0</v>
          </cell>
          <cell r="AO351" t="str">
            <v>-</v>
          </cell>
          <cell r="AQ351">
            <v>5545001393</v>
          </cell>
          <cell r="AR351" t="str">
            <v>-</v>
          </cell>
          <cell r="AS351" t="str">
            <v>-</v>
          </cell>
          <cell r="AT351" t="str">
            <v>-</v>
          </cell>
          <cell r="AU351" t="str">
            <v>-</v>
          </cell>
          <cell r="AV351" t="str">
            <v>-</v>
          </cell>
          <cell r="AW351" t="str">
            <v>-</v>
          </cell>
          <cell r="AX351" t="str">
            <v>-</v>
          </cell>
          <cell r="AY351" t="str">
            <v>No</v>
          </cell>
          <cell r="AZ351" t="str">
            <v>-</v>
          </cell>
          <cell r="BA351" t="str">
            <v>-</v>
          </cell>
          <cell r="BB351" t="str">
            <v>-</v>
          </cell>
          <cell r="BC351" t="str">
            <v>-</v>
          </cell>
          <cell r="BD351" t="str">
            <v>-</v>
          </cell>
          <cell r="BE351" t="str">
            <v>-</v>
          </cell>
          <cell r="BF351" t="str">
            <v>-</v>
          </cell>
          <cell r="BG351" t="str">
            <v>-</v>
          </cell>
          <cell r="BH351" t="str">
            <v>-</v>
          </cell>
          <cell r="BI351" t="str">
            <v>-</v>
          </cell>
          <cell r="BJ351" t="str">
            <v>Arrendado</v>
          </cell>
          <cell r="BK351" t="str">
            <v>AM 20183</v>
          </cell>
          <cell r="BL351" t="str">
            <v>AMERICAS MOTORS S.A. DE C.V.</v>
          </cell>
          <cell r="BO351">
            <v>72000</v>
          </cell>
          <cell r="BP351" t="str">
            <v>-</v>
          </cell>
          <cell r="BQ351" t="str">
            <v>-</v>
          </cell>
          <cell r="BR351" t="str">
            <v>-</v>
          </cell>
          <cell r="BS351" t="str">
            <v>-</v>
          </cell>
          <cell r="BT351" t="str">
            <v>-</v>
          </cell>
          <cell r="BU351" t="str">
            <v>-</v>
          </cell>
          <cell r="BV351" t="str">
            <v>-</v>
          </cell>
          <cell r="BW351" t="str">
            <v>-</v>
          </cell>
          <cell r="BX351" t="str">
            <v>-</v>
          </cell>
          <cell r="BY351" t="str">
            <v>-</v>
          </cell>
          <cell r="BZ351" t="str">
            <v>-</v>
          </cell>
          <cell r="CA351" t="str">
            <v>-</v>
          </cell>
          <cell r="CB351" t="str">
            <v>-</v>
          </cell>
          <cell r="CC351" t="str">
            <v>Jueves</v>
          </cell>
          <cell r="CD351" t="str">
            <v>691</v>
          </cell>
          <cell r="CE351" t="str">
            <v>1</v>
          </cell>
          <cell r="CF351" t="str">
            <v>Verde</v>
          </cell>
          <cell r="CG351" t="str">
            <v>4o Sábado</v>
          </cell>
          <cell r="CH351" t="str">
            <v>Abr y May</v>
          </cell>
          <cell r="CI351" t="str">
            <v>Oct y Nov</v>
          </cell>
          <cell r="CJ351" t="str">
            <v>-</v>
          </cell>
          <cell r="CK351">
            <v>92</v>
          </cell>
          <cell r="CL351" t="str">
            <v>101 - MAGNA</v>
          </cell>
          <cell r="CM351" t="str">
            <v>08030</v>
          </cell>
          <cell r="CP351" t="str">
            <v>-</v>
          </cell>
        </row>
        <row r="352">
          <cell r="A352" t="str">
            <v>08031</v>
          </cell>
          <cell r="B352" t="str">
            <v>613VZN</v>
          </cell>
          <cell r="C352" t="str">
            <v>Distrito Federal</v>
          </cell>
          <cell r="D352" t="str">
            <v>No aplica</v>
          </cell>
          <cell r="E352" t="str">
            <v>Chevy</v>
          </cell>
          <cell r="F352" t="str">
            <v>Automóvil</v>
          </cell>
          <cell r="G352" t="str">
            <v>Chevrolet</v>
          </cell>
          <cell r="H352" t="str">
            <v>Chevy 3 Puertas T/M Paquete B</v>
          </cell>
          <cell r="I352" t="str">
            <v>3G1SF21X79S110797</v>
          </cell>
          <cell r="J352" t="str">
            <v>Hecho en México</v>
          </cell>
          <cell r="K352" t="str">
            <v>Magna</v>
          </cell>
          <cell r="L352">
            <v>4</v>
          </cell>
          <cell r="M352">
            <v>46</v>
          </cell>
          <cell r="N352">
            <v>2009</v>
          </cell>
          <cell r="O352" t="str">
            <v>Ciudad de México</v>
          </cell>
          <cell r="P352" t="str">
            <v>Ciudad de México</v>
          </cell>
          <cell r="Q352" t="str">
            <v>Zona Metropolitana</v>
          </cell>
          <cell r="R352" t="str">
            <v>Baja</v>
          </cell>
          <cell r="S352" t="str">
            <v>Devolución Valmex</v>
          </cell>
          <cell r="T352" t="str">
            <v>GNP</v>
          </cell>
          <cell r="U352" t="str">
            <v>Grupo Nacional Provincial, S.A.B.</v>
          </cell>
          <cell r="V352" t="str">
            <v>Supervisor de Taller</v>
          </cell>
          <cell r="W352" t="str">
            <v>-</v>
          </cell>
          <cell r="X352" t="str">
            <v>Plaza GNP</v>
          </cell>
          <cell r="Y352" t="str">
            <v>Asignado</v>
          </cell>
          <cell r="Z352" t="str">
            <v>N38132</v>
          </cell>
          <cell r="AA352" t="str">
            <v>-</v>
          </cell>
          <cell r="AB352" t="str">
            <v>-</v>
          </cell>
          <cell r="AC352" t="str">
            <v>-</v>
          </cell>
          <cell r="AD352" t="str">
            <v>-</v>
          </cell>
          <cell r="AE352" t="str">
            <v>-</v>
          </cell>
          <cell r="AF352" t="str">
            <v>-</v>
          </cell>
          <cell r="AG352" t="str">
            <v>-</v>
          </cell>
          <cell r="AH352" t="str">
            <v>-</v>
          </cell>
          <cell r="AI352" t="str">
            <v>C6705</v>
          </cell>
          <cell r="AJ352" t="str">
            <v>Ramirez Granados Arturo</v>
          </cell>
          <cell r="AK352" t="str">
            <v>-</v>
          </cell>
          <cell r="AL352" t="str">
            <v>-</v>
          </cell>
          <cell r="AM352" t="str">
            <v>-</v>
          </cell>
          <cell r="AN352">
            <v>0</v>
          </cell>
          <cell r="AO352" t="str">
            <v>-</v>
          </cell>
          <cell r="AQ352">
            <v>5545001393</v>
          </cell>
          <cell r="AR352" t="str">
            <v>-</v>
          </cell>
          <cell r="AS352" t="str">
            <v>-</v>
          </cell>
          <cell r="AT352" t="str">
            <v>-</v>
          </cell>
          <cell r="AU352" t="str">
            <v>-</v>
          </cell>
          <cell r="AV352" t="str">
            <v>-</v>
          </cell>
          <cell r="AW352" t="str">
            <v>-</v>
          </cell>
          <cell r="AX352" t="str">
            <v>-</v>
          </cell>
          <cell r="AY352" t="str">
            <v>No</v>
          </cell>
          <cell r="AZ352" t="str">
            <v>-</v>
          </cell>
          <cell r="BA352" t="str">
            <v>-</v>
          </cell>
          <cell r="BB352" t="str">
            <v>-</v>
          </cell>
          <cell r="BC352" t="str">
            <v>-</v>
          </cell>
          <cell r="BD352" t="str">
            <v>-</v>
          </cell>
          <cell r="BE352" t="str">
            <v>-</v>
          </cell>
          <cell r="BF352" t="str">
            <v>-</v>
          </cell>
          <cell r="BG352" t="str">
            <v>-</v>
          </cell>
          <cell r="BH352" t="str">
            <v>-</v>
          </cell>
          <cell r="BI352" t="str">
            <v>-</v>
          </cell>
          <cell r="BJ352" t="str">
            <v>Arrendado</v>
          </cell>
          <cell r="BK352" t="str">
            <v>AM 20188</v>
          </cell>
          <cell r="BL352" t="str">
            <v>AMERICAS MOTORS S.A. DE C.V.</v>
          </cell>
          <cell r="BO352">
            <v>72000</v>
          </cell>
          <cell r="BP352" t="str">
            <v>-</v>
          </cell>
          <cell r="BQ352" t="str">
            <v>-</v>
          </cell>
          <cell r="BR352" t="str">
            <v>-</v>
          </cell>
          <cell r="BS352" t="str">
            <v>-</v>
          </cell>
          <cell r="BT352" t="str">
            <v>-</v>
          </cell>
          <cell r="BU352" t="str">
            <v>-</v>
          </cell>
          <cell r="BV352" t="str">
            <v>-</v>
          </cell>
          <cell r="BW352" t="str">
            <v>-</v>
          </cell>
          <cell r="BX352" t="str">
            <v>-</v>
          </cell>
          <cell r="BY352" t="str">
            <v>-</v>
          </cell>
          <cell r="BZ352" t="str">
            <v>-</v>
          </cell>
          <cell r="CA352" t="str">
            <v>-</v>
          </cell>
          <cell r="CB352" t="str">
            <v>-</v>
          </cell>
          <cell r="CC352" t="str">
            <v>Miércoles</v>
          </cell>
          <cell r="CD352" t="str">
            <v>613</v>
          </cell>
          <cell r="CE352" t="str">
            <v>3</v>
          </cell>
          <cell r="CF352" t="str">
            <v>Rojo</v>
          </cell>
          <cell r="CG352" t="str">
            <v>3er Sábado</v>
          </cell>
          <cell r="CH352" t="str">
            <v>Mzo y Abr</v>
          </cell>
          <cell r="CI352" t="str">
            <v>Sep y Oct</v>
          </cell>
          <cell r="CJ352" t="str">
            <v>-</v>
          </cell>
          <cell r="CK352">
            <v>92</v>
          </cell>
          <cell r="CL352" t="str">
            <v>101 - MAGNA</v>
          </cell>
          <cell r="CM352" t="str">
            <v>08031</v>
          </cell>
          <cell r="CP352" t="str">
            <v>-</v>
          </cell>
        </row>
        <row r="353">
          <cell r="A353" t="str">
            <v>08032</v>
          </cell>
          <cell r="B353" t="str">
            <v>370XTU</v>
          </cell>
          <cell r="C353" t="str">
            <v>Distrito Federal</v>
          </cell>
          <cell r="D353" t="str">
            <v>621VZN</v>
          </cell>
          <cell r="E353" t="str">
            <v>Chevy</v>
          </cell>
          <cell r="F353" t="str">
            <v>Automóvil</v>
          </cell>
          <cell r="G353" t="str">
            <v>Chevrolet</v>
          </cell>
          <cell r="H353" t="str">
            <v>Chevy 3 Puertas T/M Paquete B</v>
          </cell>
          <cell r="I353" t="str">
            <v>3G1SF21XX9S110776</v>
          </cell>
          <cell r="J353" t="str">
            <v>Hecho en México</v>
          </cell>
          <cell r="K353" t="str">
            <v>Magna</v>
          </cell>
          <cell r="L353">
            <v>4</v>
          </cell>
          <cell r="M353">
            <v>46</v>
          </cell>
          <cell r="N353">
            <v>2009</v>
          </cell>
          <cell r="O353" t="str">
            <v>Ciudad de México</v>
          </cell>
          <cell r="P353" t="str">
            <v>Ciudad de México</v>
          </cell>
          <cell r="Q353" t="str">
            <v>Zona Metropolitana</v>
          </cell>
          <cell r="R353" t="str">
            <v>Baja</v>
          </cell>
          <cell r="S353" t="str">
            <v>Devolución Valmex</v>
          </cell>
          <cell r="T353" t="str">
            <v>GNP</v>
          </cell>
          <cell r="U353" t="str">
            <v>Grupo Nacional Provincial, S.A.B.</v>
          </cell>
          <cell r="V353" t="str">
            <v>Pool Administrativo</v>
          </cell>
          <cell r="W353" t="str">
            <v>-</v>
          </cell>
          <cell r="X353" t="str">
            <v>Plaza GNP</v>
          </cell>
          <cell r="Y353" t="str">
            <v>Asignado</v>
          </cell>
          <cell r="Z353" t="str">
            <v>N38132</v>
          </cell>
          <cell r="AA353" t="str">
            <v>-</v>
          </cell>
          <cell r="AB353" t="str">
            <v>-</v>
          </cell>
          <cell r="AC353" t="str">
            <v>-</v>
          </cell>
          <cell r="AD353" t="str">
            <v>-</v>
          </cell>
          <cell r="AE353" t="str">
            <v>-</v>
          </cell>
          <cell r="AF353" t="str">
            <v>-</v>
          </cell>
          <cell r="AG353" t="str">
            <v>-</v>
          </cell>
          <cell r="AH353" t="str">
            <v>-</v>
          </cell>
          <cell r="AI353" t="str">
            <v>C6705</v>
          </cell>
          <cell r="AJ353" t="str">
            <v>Ramirez Granados Arturo</v>
          </cell>
          <cell r="AK353" t="str">
            <v>-</v>
          </cell>
          <cell r="AL353" t="str">
            <v>-</v>
          </cell>
          <cell r="AM353" t="str">
            <v>-</v>
          </cell>
          <cell r="AN353">
            <v>0</v>
          </cell>
          <cell r="AO353" t="str">
            <v>-</v>
          </cell>
          <cell r="AQ353">
            <v>5545001393</v>
          </cell>
          <cell r="AR353" t="str">
            <v>-</v>
          </cell>
          <cell r="AS353" t="str">
            <v>-</v>
          </cell>
          <cell r="AT353" t="str">
            <v>-</v>
          </cell>
          <cell r="AU353" t="str">
            <v>-</v>
          </cell>
          <cell r="AV353" t="str">
            <v>-</v>
          </cell>
          <cell r="AW353" t="str">
            <v>-</v>
          </cell>
          <cell r="AX353" t="str">
            <v>-</v>
          </cell>
          <cell r="AY353" t="str">
            <v>No</v>
          </cell>
          <cell r="AZ353" t="str">
            <v>-</v>
          </cell>
          <cell r="BA353" t="str">
            <v>-</v>
          </cell>
          <cell r="BB353" t="str">
            <v>-</v>
          </cell>
          <cell r="BC353" t="str">
            <v>-</v>
          </cell>
          <cell r="BD353" t="str">
            <v>-</v>
          </cell>
          <cell r="BE353" t="str">
            <v>-</v>
          </cell>
          <cell r="BF353" t="str">
            <v>-</v>
          </cell>
          <cell r="BG353" t="str">
            <v>-</v>
          </cell>
          <cell r="BH353" t="str">
            <v>-</v>
          </cell>
          <cell r="BI353" t="str">
            <v>-</v>
          </cell>
          <cell r="BJ353" t="str">
            <v>Arrendado</v>
          </cell>
          <cell r="BK353" t="str">
            <v>AM 20194</v>
          </cell>
          <cell r="BL353" t="str">
            <v>AMERICAS MOTORS S.A. DE C.V.</v>
          </cell>
          <cell r="BO353">
            <v>72000</v>
          </cell>
          <cell r="BP353" t="str">
            <v>-</v>
          </cell>
          <cell r="BQ353" t="str">
            <v>-</v>
          </cell>
          <cell r="BR353" t="str">
            <v>-</v>
          </cell>
          <cell r="BS353" t="str">
            <v>-</v>
          </cell>
          <cell r="BT353" t="str">
            <v>-</v>
          </cell>
          <cell r="BU353" t="str">
            <v>-</v>
          </cell>
          <cell r="BV353" t="str">
            <v>-</v>
          </cell>
          <cell r="BW353" t="str">
            <v>-</v>
          </cell>
          <cell r="BX353" t="str">
            <v>-</v>
          </cell>
          <cell r="BY353" t="str">
            <v>-</v>
          </cell>
          <cell r="BZ353" t="str">
            <v>-</v>
          </cell>
          <cell r="CA353" t="str">
            <v>-</v>
          </cell>
          <cell r="CB353" t="str">
            <v>-</v>
          </cell>
          <cell r="CC353" t="str">
            <v>Viernes</v>
          </cell>
          <cell r="CD353" t="str">
            <v>370</v>
          </cell>
          <cell r="CE353" t="str">
            <v>0</v>
          </cell>
          <cell r="CF353" t="str">
            <v>Azul</v>
          </cell>
          <cell r="CG353" t="str">
            <v>5o Sábado</v>
          </cell>
          <cell r="CH353" t="str">
            <v>May y Jun</v>
          </cell>
          <cell r="CI353" t="str">
            <v>Nov y Dic</v>
          </cell>
          <cell r="CJ353" t="str">
            <v>-</v>
          </cell>
          <cell r="CK353">
            <v>92</v>
          </cell>
          <cell r="CL353" t="str">
            <v>101 - MAGNA</v>
          </cell>
          <cell r="CM353" t="str">
            <v>08032</v>
          </cell>
          <cell r="CP353" t="str">
            <v>-</v>
          </cell>
        </row>
        <row r="354">
          <cell r="A354" t="str">
            <v>08033</v>
          </cell>
          <cell r="B354" t="str">
            <v>669VZN</v>
          </cell>
          <cell r="C354" t="str">
            <v>Distrito Federal</v>
          </cell>
          <cell r="D354" t="str">
            <v>No aplica</v>
          </cell>
          <cell r="E354" t="str">
            <v>Chevy</v>
          </cell>
          <cell r="F354" t="str">
            <v>Automóvil</v>
          </cell>
          <cell r="G354" t="str">
            <v>Chevrolet</v>
          </cell>
          <cell r="H354" t="str">
            <v>Chevy 3 Puertas T/M Paquete B</v>
          </cell>
          <cell r="I354" t="str">
            <v>3G1SF21X99S111160</v>
          </cell>
          <cell r="J354" t="str">
            <v>Hecho en México</v>
          </cell>
          <cell r="K354" t="str">
            <v>Magna</v>
          </cell>
          <cell r="L354">
            <v>4</v>
          </cell>
          <cell r="M354">
            <v>46</v>
          </cell>
          <cell r="N354">
            <v>2009</v>
          </cell>
          <cell r="O354" t="str">
            <v>Ciudad de México</v>
          </cell>
          <cell r="P354" t="str">
            <v>Ciudad de México</v>
          </cell>
          <cell r="Q354" t="str">
            <v>Zona Metropolitana</v>
          </cell>
          <cell r="R354" t="str">
            <v>Baja</v>
          </cell>
          <cell r="S354" t="str">
            <v>Devolución Valmex</v>
          </cell>
          <cell r="T354" t="str">
            <v>GNP</v>
          </cell>
          <cell r="U354" t="str">
            <v>Grupo Nacional Provincial, S.A.B.</v>
          </cell>
          <cell r="V354" t="str">
            <v>Supervisor de Taller</v>
          </cell>
          <cell r="W354" t="str">
            <v>-</v>
          </cell>
          <cell r="X354" t="str">
            <v>Plaza GNP</v>
          </cell>
          <cell r="Y354" t="str">
            <v>Asignado</v>
          </cell>
          <cell r="Z354" t="str">
            <v>N38132</v>
          </cell>
          <cell r="AA354" t="str">
            <v>-</v>
          </cell>
          <cell r="AB354" t="str">
            <v>-</v>
          </cell>
          <cell r="AC354" t="str">
            <v>-</v>
          </cell>
          <cell r="AD354" t="str">
            <v>-</v>
          </cell>
          <cell r="AE354" t="str">
            <v>-</v>
          </cell>
          <cell r="AF354" t="str">
            <v>-</v>
          </cell>
          <cell r="AG354" t="str">
            <v>-</v>
          </cell>
          <cell r="AH354" t="str">
            <v>-</v>
          </cell>
          <cell r="AI354" t="str">
            <v>C6705</v>
          </cell>
          <cell r="AJ354" t="str">
            <v>Ramirez Granados Arturo</v>
          </cell>
          <cell r="AK354" t="str">
            <v>-</v>
          </cell>
          <cell r="AL354" t="str">
            <v>-</v>
          </cell>
          <cell r="AM354" t="str">
            <v>-</v>
          </cell>
          <cell r="AN354">
            <v>0</v>
          </cell>
          <cell r="AO354" t="str">
            <v>-</v>
          </cell>
          <cell r="AQ354">
            <v>5545001393</v>
          </cell>
          <cell r="AR354" t="str">
            <v>-</v>
          </cell>
          <cell r="AS354" t="str">
            <v>-</v>
          </cell>
          <cell r="AT354" t="str">
            <v>-</v>
          </cell>
          <cell r="AU354" t="str">
            <v>-</v>
          </cell>
          <cell r="AV354" t="str">
            <v>-</v>
          </cell>
          <cell r="AW354" t="str">
            <v>-</v>
          </cell>
          <cell r="AX354" t="str">
            <v>-</v>
          </cell>
          <cell r="AY354" t="str">
            <v>No</v>
          </cell>
          <cell r="AZ354" t="str">
            <v>-</v>
          </cell>
          <cell r="BA354" t="str">
            <v>-</v>
          </cell>
          <cell r="BB354" t="str">
            <v>-</v>
          </cell>
          <cell r="BC354" t="str">
            <v>-</v>
          </cell>
          <cell r="BD354" t="str">
            <v>-</v>
          </cell>
          <cell r="BE354" t="str">
            <v>-</v>
          </cell>
          <cell r="BF354" t="str">
            <v>-</v>
          </cell>
          <cell r="BG354" t="str">
            <v>-</v>
          </cell>
          <cell r="BH354" t="str">
            <v>-</v>
          </cell>
          <cell r="BI354" t="str">
            <v>-</v>
          </cell>
          <cell r="BJ354" t="str">
            <v>Arrendado</v>
          </cell>
          <cell r="BK354" t="str">
            <v>AM 20160</v>
          </cell>
          <cell r="BL354" t="str">
            <v>AMERICAS MOTORS S.A. DE C.V.</v>
          </cell>
          <cell r="BO354">
            <v>72000</v>
          </cell>
          <cell r="BP354" t="str">
            <v>-</v>
          </cell>
          <cell r="BQ354" t="str">
            <v>-</v>
          </cell>
          <cell r="BR354" t="str">
            <v>-</v>
          </cell>
          <cell r="BS354" t="str">
            <v>-</v>
          </cell>
          <cell r="BT354" t="str">
            <v>-</v>
          </cell>
          <cell r="BU354" t="str">
            <v>-</v>
          </cell>
          <cell r="BV354" t="str">
            <v>-</v>
          </cell>
          <cell r="BW354" t="str">
            <v>-</v>
          </cell>
          <cell r="BX354" t="str">
            <v>-</v>
          </cell>
          <cell r="BY354" t="str">
            <v>-</v>
          </cell>
          <cell r="BZ354" t="str">
            <v>-</v>
          </cell>
          <cell r="CA354" t="str">
            <v>-</v>
          </cell>
          <cell r="CB354" t="str">
            <v>-</v>
          </cell>
          <cell r="CC354" t="str">
            <v>Viernes</v>
          </cell>
          <cell r="CD354" t="str">
            <v>669</v>
          </cell>
          <cell r="CE354" t="str">
            <v>9</v>
          </cell>
          <cell r="CF354" t="str">
            <v>Azul</v>
          </cell>
          <cell r="CG354" t="str">
            <v>5o Sábado</v>
          </cell>
          <cell r="CH354" t="str">
            <v>May y Jun</v>
          </cell>
          <cell r="CI354" t="str">
            <v>Nov y Dic</v>
          </cell>
          <cell r="CJ354" t="str">
            <v>-</v>
          </cell>
          <cell r="CK354">
            <v>92</v>
          </cell>
          <cell r="CL354" t="str">
            <v>101 - MAGNA</v>
          </cell>
          <cell r="CM354" t="str">
            <v>08033</v>
          </cell>
          <cell r="CP354" t="str">
            <v>-</v>
          </cell>
        </row>
        <row r="355">
          <cell r="A355" t="str">
            <v>08034</v>
          </cell>
          <cell r="B355" t="str">
            <v>654VZN</v>
          </cell>
          <cell r="C355" t="str">
            <v>Distrito Federal</v>
          </cell>
          <cell r="D355" t="str">
            <v>No aplica</v>
          </cell>
          <cell r="E355" t="str">
            <v>Chevy</v>
          </cell>
          <cell r="F355" t="str">
            <v>Automóvil</v>
          </cell>
          <cell r="G355" t="str">
            <v>Chevrolet</v>
          </cell>
          <cell r="H355" t="str">
            <v>Chevy 3 Puertas T/M Paquete B</v>
          </cell>
          <cell r="I355" t="str">
            <v>3G1SF21X09S110799</v>
          </cell>
          <cell r="J355" t="str">
            <v>Hecho en México</v>
          </cell>
          <cell r="K355" t="str">
            <v>Magna</v>
          </cell>
          <cell r="L355">
            <v>4</v>
          </cell>
          <cell r="M355">
            <v>46</v>
          </cell>
          <cell r="N355">
            <v>2009</v>
          </cell>
          <cell r="O355" t="str">
            <v>Ciudad de México</v>
          </cell>
          <cell r="P355" t="str">
            <v>Ciudad de México</v>
          </cell>
          <cell r="Q355" t="str">
            <v>Zona Metropolitana</v>
          </cell>
          <cell r="R355" t="str">
            <v>Baja</v>
          </cell>
          <cell r="S355" t="str">
            <v>Devolución Valmex</v>
          </cell>
          <cell r="T355" t="str">
            <v>GNP</v>
          </cell>
          <cell r="U355" t="str">
            <v>Grupo Nacional Provincial, S.A.B.</v>
          </cell>
          <cell r="V355" t="str">
            <v>Asesor de Servicio</v>
          </cell>
          <cell r="W355" t="str">
            <v>-</v>
          </cell>
          <cell r="X355" t="str">
            <v>-</v>
          </cell>
          <cell r="Y355" t="str">
            <v>Asignado</v>
          </cell>
          <cell r="Z355" t="str">
            <v>N88839</v>
          </cell>
          <cell r="AA355" t="str">
            <v>-</v>
          </cell>
          <cell r="AB355" t="str">
            <v>-</v>
          </cell>
          <cell r="AC355" t="str">
            <v>-</v>
          </cell>
          <cell r="AD355" t="str">
            <v>-</v>
          </cell>
          <cell r="AE355" t="str">
            <v>-</v>
          </cell>
          <cell r="AF355" t="str">
            <v>-</v>
          </cell>
          <cell r="AG355" t="str">
            <v>-</v>
          </cell>
          <cell r="AH355" t="str">
            <v>-</v>
          </cell>
          <cell r="AI355" t="str">
            <v>C6705</v>
          </cell>
          <cell r="AJ355" t="str">
            <v>Ramirez Granados Arturo</v>
          </cell>
          <cell r="AK355" t="str">
            <v>-</v>
          </cell>
          <cell r="AL355" t="str">
            <v>-</v>
          </cell>
          <cell r="AM355" t="str">
            <v>-</v>
          </cell>
          <cell r="AN355">
            <v>0</v>
          </cell>
          <cell r="AO355" t="str">
            <v>-</v>
          </cell>
          <cell r="AQ355">
            <v>5535228863</v>
          </cell>
          <cell r="AR355" t="str">
            <v>-</v>
          </cell>
          <cell r="AS355" t="str">
            <v>-</v>
          </cell>
          <cell r="AT355" t="str">
            <v>-</v>
          </cell>
          <cell r="AU355" t="str">
            <v>-</v>
          </cell>
          <cell r="AV355" t="str">
            <v>-</v>
          </cell>
          <cell r="AW355" t="str">
            <v>-</v>
          </cell>
          <cell r="AX355" t="str">
            <v>-</v>
          </cell>
          <cell r="AY355" t="str">
            <v>No</v>
          </cell>
          <cell r="AZ355" t="str">
            <v>-</v>
          </cell>
          <cell r="BA355" t="str">
            <v>-</v>
          </cell>
          <cell r="BB355" t="str">
            <v>-</v>
          </cell>
          <cell r="BC355" t="str">
            <v>-</v>
          </cell>
          <cell r="BD355" t="str">
            <v>-</v>
          </cell>
          <cell r="BE355" t="str">
            <v>-</v>
          </cell>
          <cell r="BF355" t="str">
            <v>-</v>
          </cell>
          <cell r="BG355">
            <v>3</v>
          </cell>
          <cell r="BH355" t="str">
            <v>-</v>
          </cell>
          <cell r="BI355" t="str">
            <v>-</v>
          </cell>
          <cell r="BJ355" t="str">
            <v>Arrendado</v>
          </cell>
          <cell r="BK355" t="str">
            <v>AM 20180</v>
          </cell>
          <cell r="BL355" t="str">
            <v>AMERICAS MOTORS S.A. DE C.V.</v>
          </cell>
          <cell r="BO355">
            <v>72000</v>
          </cell>
          <cell r="BP355" t="str">
            <v>-</v>
          </cell>
          <cell r="BQ355" t="str">
            <v>-</v>
          </cell>
          <cell r="BR355" t="str">
            <v>-</v>
          </cell>
          <cell r="BS355" t="str">
            <v>-</v>
          </cell>
          <cell r="BT355" t="str">
            <v>-</v>
          </cell>
          <cell r="BU355" t="str">
            <v>-</v>
          </cell>
          <cell r="BV355" t="str">
            <v>-</v>
          </cell>
          <cell r="BW355" t="str">
            <v>-</v>
          </cell>
          <cell r="BX355" t="str">
            <v>-</v>
          </cell>
          <cell r="BY355" t="str">
            <v>-</v>
          </cell>
          <cell r="BZ355" t="str">
            <v>-</v>
          </cell>
          <cell r="CA355" t="str">
            <v>-</v>
          </cell>
          <cell r="CB355" t="str">
            <v>-</v>
          </cell>
          <cell r="CC355" t="str">
            <v>Miércoles</v>
          </cell>
          <cell r="CD355" t="str">
            <v>654</v>
          </cell>
          <cell r="CE355" t="str">
            <v>4</v>
          </cell>
          <cell r="CF355" t="str">
            <v>Rojo</v>
          </cell>
          <cell r="CG355" t="str">
            <v>3er Sábado</v>
          </cell>
          <cell r="CH355" t="str">
            <v>Mzo y Abr</v>
          </cell>
          <cell r="CI355" t="str">
            <v>Sep y Oct</v>
          </cell>
          <cell r="CJ355" t="str">
            <v>-</v>
          </cell>
          <cell r="CK355">
            <v>92</v>
          </cell>
          <cell r="CL355" t="str">
            <v>101 - MAGNA</v>
          </cell>
          <cell r="CM355" t="str">
            <v>08034</v>
          </cell>
          <cell r="CP355" t="str">
            <v>-</v>
          </cell>
        </row>
        <row r="356">
          <cell r="A356" t="str">
            <v>08035</v>
          </cell>
          <cell r="B356" t="str">
            <v>696VZN</v>
          </cell>
          <cell r="C356" t="str">
            <v>Distrito Federal</v>
          </cell>
          <cell r="D356" t="str">
            <v>No aplica</v>
          </cell>
          <cell r="E356" t="str">
            <v>Chevy</v>
          </cell>
          <cell r="F356" t="str">
            <v>Automóvil</v>
          </cell>
          <cell r="G356" t="str">
            <v>Chevrolet</v>
          </cell>
          <cell r="H356" t="str">
            <v>Chevy 3 Puertas T/M Paquete B</v>
          </cell>
          <cell r="I356" t="str">
            <v>3G1SF21X29S110772</v>
          </cell>
          <cell r="J356" t="str">
            <v>Hecho en México</v>
          </cell>
          <cell r="K356" t="str">
            <v>Magna</v>
          </cell>
          <cell r="L356">
            <v>4</v>
          </cell>
          <cell r="M356">
            <v>46</v>
          </cell>
          <cell r="N356">
            <v>2009</v>
          </cell>
          <cell r="O356" t="str">
            <v>Ciudad de México</v>
          </cell>
          <cell r="P356" t="str">
            <v>Ciudad de México</v>
          </cell>
          <cell r="Q356" t="str">
            <v>Zona Metropolitana</v>
          </cell>
          <cell r="R356" t="str">
            <v>Baja</v>
          </cell>
          <cell r="S356" t="str">
            <v>Devolución Valmex</v>
          </cell>
          <cell r="T356" t="str">
            <v>GNP</v>
          </cell>
          <cell r="U356" t="str">
            <v>Grupo Nacional Provincial, S.A.B.</v>
          </cell>
          <cell r="V356" t="str">
            <v>Asesor de Servicio</v>
          </cell>
          <cell r="W356" t="str">
            <v>-</v>
          </cell>
          <cell r="X356" t="str">
            <v>-</v>
          </cell>
          <cell r="Y356" t="str">
            <v>Asignado</v>
          </cell>
          <cell r="Z356" t="str">
            <v>N90401</v>
          </cell>
          <cell r="AA356" t="str">
            <v>-</v>
          </cell>
          <cell r="AB356" t="str">
            <v>-</v>
          </cell>
          <cell r="AC356" t="str">
            <v>-</v>
          </cell>
          <cell r="AD356" t="str">
            <v>-</v>
          </cell>
          <cell r="AE356" t="str">
            <v>-</v>
          </cell>
          <cell r="AF356" t="str">
            <v>-</v>
          </cell>
          <cell r="AG356" t="str">
            <v>-</v>
          </cell>
          <cell r="AH356" t="str">
            <v>-</v>
          </cell>
          <cell r="AI356" t="str">
            <v>C6705</v>
          </cell>
          <cell r="AJ356" t="str">
            <v>Ramirez Granados Arturo</v>
          </cell>
          <cell r="AK356" t="str">
            <v>-</v>
          </cell>
          <cell r="AL356" t="str">
            <v>-</v>
          </cell>
          <cell r="AM356" t="str">
            <v>-</v>
          </cell>
          <cell r="AN356">
            <v>0</v>
          </cell>
          <cell r="AO356" t="str">
            <v>-</v>
          </cell>
          <cell r="AQ356">
            <v>5535228373</v>
          </cell>
          <cell r="AR356" t="str">
            <v>-</v>
          </cell>
          <cell r="AS356" t="str">
            <v>-</v>
          </cell>
          <cell r="AT356" t="str">
            <v>-</v>
          </cell>
          <cell r="AU356" t="str">
            <v>-</v>
          </cell>
          <cell r="AV356" t="str">
            <v>-</v>
          </cell>
          <cell r="AW356" t="str">
            <v>-</v>
          </cell>
          <cell r="AX356" t="str">
            <v>-</v>
          </cell>
          <cell r="AY356" t="str">
            <v>No</v>
          </cell>
          <cell r="AZ356" t="str">
            <v>-</v>
          </cell>
          <cell r="BA356" t="str">
            <v>-</v>
          </cell>
          <cell r="BB356" t="str">
            <v>-</v>
          </cell>
          <cell r="BC356" t="str">
            <v>-</v>
          </cell>
          <cell r="BD356" t="str">
            <v>-</v>
          </cell>
          <cell r="BE356" t="str">
            <v>-</v>
          </cell>
          <cell r="BF356" t="str">
            <v>-</v>
          </cell>
          <cell r="BG356">
            <v>3</v>
          </cell>
          <cell r="BH356" t="str">
            <v>-</v>
          </cell>
          <cell r="BI356" t="str">
            <v>-</v>
          </cell>
          <cell r="BJ356" t="str">
            <v>Arrendado</v>
          </cell>
          <cell r="BK356" t="str">
            <v>AM 20181</v>
          </cell>
          <cell r="BL356" t="str">
            <v>AMERICAS MOTORS S.A. DE C.V.</v>
          </cell>
          <cell r="BO356">
            <v>72000</v>
          </cell>
          <cell r="BP356" t="str">
            <v>-</v>
          </cell>
          <cell r="BQ356" t="str">
            <v>-</v>
          </cell>
          <cell r="BR356" t="str">
            <v>-</v>
          </cell>
          <cell r="BS356" t="str">
            <v>-</v>
          </cell>
          <cell r="BT356" t="str">
            <v>-</v>
          </cell>
          <cell r="BU356" t="str">
            <v>-</v>
          </cell>
          <cell r="BV356" t="str">
            <v>-</v>
          </cell>
          <cell r="BW356" t="str">
            <v>-</v>
          </cell>
          <cell r="BX356" t="str">
            <v>-</v>
          </cell>
          <cell r="BY356" t="str">
            <v>-</v>
          </cell>
          <cell r="BZ356" t="str">
            <v>-</v>
          </cell>
          <cell r="CA356" t="str">
            <v>-</v>
          </cell>
          <cell r="CB356" t="str">
            <v>-</v>
          </cell>
          <cell r="CC356" t="str">
            <v>Lunes</v>
          </cell>
          <cell r="CD356" t="str">
            <v>696</v>
          </cell>
          <cell r="CE356" t="str">
            <v>6</v>
          </cell>
          <cell r="CF356" t="str">
            <v>Amarillo</v>
          </cell>
          <cell r="CG356" t="str">
            <v>1er Sábado</v>
          </cell>
          <cell r="CH356" t="str">
            <v>Ene y Feb</v>
          </cell>
          <cell r="CI356" t="str">
            <v>Jul y Ago</v>
          </cell>
          <cell r="CJ356" t="str">
            <v>-</v>
          </cell>
          <cell r="CK356">
            <v>92</v>
          </cell>
          <cell r="CL356" t="str">
            <v>101 - MAGNA</v>
          </cell>
          <cell r="CM356" t="str">
            <v>08035</v>
          </cell>
          <cell r="CP356" t="str">
            <v>-</v>
          </cell>
        </row>
        <row r="357">
          <cell r="A357" t="str">
            <v>08036</v>
          </cell>
          <cell r="B357" t="str">
            <v>664VZN</v>
          </cell>
          <cell r="C357" t="str">
            <v>Distrito Federal</v>
          </cell>
          <cell r="D357" t="str">
            <v>No aplica</v>
          </cell>
          <cell r="E357" t="str">
            <v>Meriva</v>
          </cell>
          <cell r="F357" t="str">
            <v>Automóvil</v>
          </cell>
          <cell r="G357" t="str">
            <v>Chevrolet</v>
          </cell>
          <cell r="H357" t="str">
            <v>Meriva 5 Puertas, Easytronic, D/H, A/A, Paquete A</v>
          </cell>
          <cell r="I357" t="str">
            <v>W0LXC913284140962</v>
          </cell>
          <cell r="J357" t="str">
            <v>Hecho en España</v>
          </cell>
          <cell r="K357" t="str">
            <v>Magna</v>
          </cell>
          <cell r="L357">
            <v>4</v>
          </cell>
          <cell r="M357">
            <v>53</v>
          </cell>
          <cell r="N357">
            <v>2008</v>
          </cell>
          <cell r="O357" t="str">
            <v>Ciudad de México</v>
          </cell>
          <cell r="P357" t="str">
            <v>Ciudad de México</v>
          </cell>
          <cell r="Q357" t="str">
            <v>Zona Metropolitana</v>
          </cell>
          <cell r="R357" t="str">
            <v>Baja</v>
          </cell>
          <cell r="S357" t="str">
            <v>Subasta interna</v>
          </cell>
          <cell r="T357" t="str">
            <v>GNP</v>
          </cell>
          <cell r="U357" t="str">
            <v>Grupo Nacional Provincial, S.A.B.</v>
          </cell>
          <cell r="V357" t="str">
            <v>Pool Administrativo</v>
          </cell>
          <cell r="W357" t="str">
            <v>-</v>
          </cell>
          <cell r="X357" t="str">
            <v>Plaza GNP</v>
          </cell>
          <cell r="Y357" t="str">
            <v>Asignado</v>
          </cell>
          <cell r="Z357" t="str">
            <v>N38132</v>
          </cell>
          <cell r="AA357" t="str">
            <v>-</v>
          </cell>
          <cell r="AB357" t="str">
            <v>-</v>
          </cell>
          <cell r="AC357" t="str">
            <v>-</v>
          </cell>
          <cell r="AD357" t="str">
            <v>-</v>
          </cell>
          <cell r="AE357" t="str">
            <v>-</v>
          </cell>
          <cell r="AF357" t="str">
            <v>-</v>
          </cell>
          <cell r="AG357" t="str">
            <v>-</v>
          </cell>
          <cell r="AH357" t="str">
            <v>-</v>
          </cell>
          <cell r="AI357" t="str">
            <v>C6705</v>
          </cell>
          <cell r="AJ357" t="str">
            <v>Ramirez Granados Arturo</v>
          </cell>
          <cell r="AK357" t="str">
            <v>-</v>
          </cell>
          <cell r="AL357" t="str">
            <v>-</v>
          </cell>
          <cell r="AM357" t="str">
            <v>-</v>
          </cell>
          <cell r="AN357">
            <v>0</v>
          </cell>
          <cell r="AO357" t="str">
            <v>-</v>
          </cell>
          <cell r="AQ357">
            <v>5545001393</v>
          </cell>
          <cell r="AR357" t="str">
            <v>-</v>
          </cell>
          <cell r="AS357" t="str">
            <v>-</v>
          </cell>
          <cell r="AT357" t="str">
            <v>-</v>
          </cell>
          <cell r="AU357" t="str">
            <v>-</v>
          </cell>
          <cell r="AV357" t="str">
            <v>-</v>
          </cell>
          <cell r="AW357" t="str">
            <v>-</v>
          </cell>
          <cell r="AX357" t="str">
            <v>-</v>
          </cell>
          <cell r="AY357" t="str">
            <v>No</v>
          </cell>
          <cell r="AZ357" t="str">
            <v>-</v>
          </cell>
          <cell r="BA357" t="str">
            <v>-</v>
          </cell>
          <cell r="BB357" t="str">
            <v>-</v>
          </cell>
          <cell r="BC357" t="str">
            <v>-</v>
          </cell>
          <cell r="BD357" t="str">
            <v>-</v>
          </cell>
          <cell r="BE357" t="str">
            <v>-</v>
          </cell>
          <cell r="BF357" t="str">
            <v>-</v>
          </cell>
          <cell r="BG357" t="str">
            <v>-</v>
          </cell>
          <cell r="BH357" t="str">
            <v>-</v>
          </cell>
          <cell r="BI357" t="str">
            <v>-</v>
          </cell>
          <cell r="BJ357" t="str">
            <v>Arrendado</v>
          </cell>
          <cell r="BK357" t="str">
            <v>AM 19979</v>
          </cell>
          <cell r="BL357" t="str">
            <v>AMERICAS MOTORS S.A. DE C.V.</v>
          </cell>
          <cell r="BO357">
            <v>129788.7</v>
          </cell>
          <cell r="BP357" t="str">
            <v>-</v>
          </cell>
          <cell r="BQ357" t="str">
            <v>-</v>
          </cell>
          <cell r="BR357" t="str">
            <v>-</v>
          </cell>
          <cell r="BS357" t="str">
            <v>-</v>
          </cell>
          <cell r="BT357" t="str">
            <v>-</v>
          </cell>
          <cell r="BU357" t="str">
            <v>-</v>
          </cell>
          <cell r="BV357" t="str">
            <v>-</v>
          </cell>
          <cell r="BW357" t="str">
            <v>-</v>
          </cell>
          <cell r="BX357" t="str">
            <v>-</v>
          </cell>
          <cell r="BY357" t="str">
            <v>-</v>
          </cell>
          <cell r="BZ357" t="str">
            <v>-</v>
          </cell>
          <cell r="CA357" t="str">
            <v>-</v>
          </cell>
          <cell r="CB357" t="str">
            <v>-</v>
          </cell>
          <cell r="CC357" t="str">
            <v>Miércoles</v>
          </cell>
          <cell r="CD357" t="str">
            <v>664</v>
          </cell>
          <cell r="CE357" t="str">
            <v>4</v>
          </cell>
          <cell r="CF357" t="str">
            <v>Rojo</v>
          </cell>
          <cell r="CG357" t="str">
            <v>3er Sábado</v>
          </cell>
          <cell r="CH357" t="str">
            <v>Mzo y Abr</v>
          </cell>
          <cell r="CI357" t="str">
            <v>Sep y Oct</v>
          </cell>
          <cell r="CJ357" t="str">
            <v>-</v>
          </cell>
          <cell r="CK357">
            <v>106</v>
          </cell>
          <cell r="CL357" t="str">
            <v>101 - MAGNA</v>
          </cell>
          <cell r="CM357" t="str">
            <v>08036</v>
          </cell>
          <cell r="CP357" t="str">
            <v>-</v>
          </cell>
        </row>
        <row r="358">
          <cell r="A358" t="str">
            <v>08037</v>
          </cell>
          <cell r="B358" t="str">
            <v>299XLG</v>
          </cell>
          <cell r="C358" t="str">
            <v>Distrito Federal</v>
          </cell>
          <cell r="D358" t="str">
            <v>528WBB</v>
          </cell>
          <cell r="E358" t="str">
            <v>Chevy</v>
          </cell>
          <cell r="F358" t="str">
            <v>Automóvil</v>
          </cell>
          <cell r="G358" t="str">
            <v>Chevrolet</v>
          </cell>
          <cell r="H358" t="str">
            <v>Chevy 5 Puertas S/AA Paquete B</v>
          </cell>
          <cell r="I358" t="str">
            <v>3G1SF61X28S160240</v>
          </cell>
          <cell r="J358" t="str">
            <v>Hecho en México</v>
          </cell>
          <cell r="K358" t="str">
            <v>Magna</v>
          </cell>
          <cell r="L358">
            <v>4</v>
          </cell>
          <cell r="M358">
            <v>46</v>
          </cell>
          <cell r="N358">
            <v>2008</v>
          </cell>
          <cell r="O358" t="str">
            <v>Ciudad de México</v>
          </cell>
          <cell r="P358" t="str">
            <v>Ciudad de México</v>
          </cell>
          <cell r="Q358" t="str">
            <v>Zona Metropolitana</v>
          </cell>
          <cell r="R358" t="str">
            <v>Baja</v>
          </cell>
          <cell r="S358" t="str">
            <v>Devolución Valmex</v>
          </cell>
          <cell r="T358" t="str">
            <v>GNP</v>
          </cell>
          <cell r="U358" t="str">
            <v>Grupo Nacional Provincial, S.A.B.</v>
          </cell>
          <cell r="V358" t="str">
            <v>Supervisor Ajustes</v>
          </cell>
          <cell r="W358" t="str">
            <v>-</v>
          </cell>
          <cell r="X358" t="str">
            <v>Supervisoria</v>
          </cell>
          <cell r="Y358" t="str">
            <v>Asignado</v>
          </cell>
          <cell r="Z358" t="str">
            <v>N55281</v>
          </cell>
          <cell r="AA358" t="str">
            <v>Domínguez Nevarez Juan Noe</v>
          </cell>
          <cell r="AB358" t="str">
            <v>Grupo Nacional Provincial, S.A.B.</v>
          </cell>
          <cell r="AC358" t="str">
            <v>DONJ680104ME9</v>
          </cell>
          <cell r="AD358" t="str">
            <v>Jefe de departamento</v>
          </cell>
          <cell r="AE358" t="str">
            <v>Supervisor Siniestros Autos</v>
          </cell>
          <cell r="AF358" t="str">
            <v>Unidad Operativa</v>
          </cell>
          <cell r="AG358" t="str">
            <v>Dirección Servicio y Operaciones</v>
          </cell>
          <cell r="AH358" t="str">
            <v>Subdirección Siniestros Norte y Occidente</v>
          </cell>
          <cell r="AI358" t="str">
            <v>C9178</v>
          </cell>
          <cell r="AJ358" t="str">
            <v>Cárdenas Guzmán Adriel</v>
          </cell>
          <cell r="AK358" t="str">
            <v>Tijuana</v>
          </cell>
          <cell r="AL358" t="str">
            <v>Tijuana</v>
          </cell>
          <cell r="AM358">
            <v>7081</v>
          </cell>
          <cell r="AN358" t="str">
            <v>juannoe.dominguez@gnp.com.mx</v>
          </cell>
          <cell r="AO358" t="str">
            <v>juannoe.dominguez@gnp.com.mx</v>
          </cell>
          <cell r="AQ358">
            <v>6861350290</v>
          </cell>
          <cell r="AR358" t="str">
            <v>-</v>
          </cell>
          <cell r="AS358" t="str">
            <v>-</v>
          </cell>
          <cell r="AT358" t="str">
            <v>-</v>
          </cell>
          <cell r="AU358" t="str">
            <v>-</v>
          </cell>
          <cell r="AV358" t="str">
            <v>-</v>
          </cell>
          <cell r="AW358" t="str">
            <v>-</v>
          </cell>
          <cell r="AX358" t="str">
            <v>-</v>
          </cell>
          <cell r="AY358" t="str">
            <v>Si</v>
          </cell>
          <cell r="AZ358">
            <v>847.22</v>
          </cell>
          <cell r="BA358">
            <v>43708</v>
          </cell>
          <cell r="BB358">
            <v>3388.88</v>
          </cell>
          <cell r="BC358">
            <v>57611.12</v>
          </cell>
          <cell r="BD358">
            <v>61000</v>
          </cell>
          <cell r="BE358">
            <v>43661</v>
          </cell>
          <cell r="BF358">
            <v>44742</v>
          </cell>
          <cell r="BG358">
            <v>3</v>
          </cell>
          <cell r="BH358" t="str">
            <v>-</v>
          </cell>
          <cell r="BI358" t="str">
            <v>-</v>
          </cell>
          <cell r="BJ358" t="str">
            <v>Arrendado</v>
          </cell>
          <cell r="BK358" t="str">
            <v>AM 20049</v>
          </cell>
          <cell r="BL358" t="str">
            <v>AMERICAS MOTORS S.A. DE C.V.</v>
          </cell>
          <cell r="BO358">
            <v>68402.61</v>
          </cell>
          <cell r="BP358" t="str">
            <v>-</v>
          </cell>
          <cell r="BQ358" t="str">
            <v>-</v>
          </cell>
          <cell r="BR358" t="str">
            <v>-</v>
          </cell>
          <cell r="BS358" t="str">
            <v>-</v>
          </cell>
          <cell r="BT358" t="str">
            <v>-</v>
          </cell>
          <cell r="BU358" t="str">
            <v>-</v>
          </cell>
          <cell r="BV358" t="str">
            <v>-</v>
          </cell>
          <cell r="BW358" t="str">
            <v>-</v>
          </cell>
          <cell r="BX358" t="str">
            <v>-</v>
          </cell>
          <cell r="BY358" t="str">
            <v>-</v>
          </cell>
          <cell r="BZ358" t="str">
            <v>-</v>
          </cell>
          <cell r="CA358" t="str">
            <v>-</v>
          </cell>
          <cell r="CB358" t="str">
            <v>-</v>
          </cell>
          <cell r="CC358" t="str">
            <v>Viernes</v>
          </cell>
          <cell r="CD358" t="str">
            <v>299</v>
          </cell>
          <cell r="CE358" t="str">
            <v>9</v>
          </cell>
          <cell r="CF358" t="str">
            <v>Azul</v>
          </cell>
          <cell r="CG358" t="str">
            <v>5o Sábado</v>
          </cell>
          <cell r="CH358" t="str">
            <v>May y Jun</v>
          </cell>
          <cell r="CI358" t="str">
            <v>Nov y Dic</v>
          </cell>
          <cell r="CJ358" t="str">
            <v>-</v>
          </cell>
          <cell r="CK358">
            <v>92</v>
          </cell>
          <cell r="CL358" t="str">
            <v>101 - MAGNA</v>
          </cell>
          <cell r="CM358" t="str">
            <v>08037</v>
          </cell>
          <cell r="CP358" t="str">
            <v>-</v>
          </cell>
        </row>
        <row r="359">
          <cell r="A359" t="str">
            <v>08038</v>
          </cell>
          <cell r="B359" t="str">
            <v>499WBB</v>
          </cell>
          <cell r="C359" t="str">
            <v>Distrito Federal</v>
          </cell>
          <cell r="D359" t="str">
            <v>No aplica</v>
          </cell>
          <cell r="E359" t="str">
            <v>Chevy</v>
          </cell>
          <cell r="F359" t="str">
            <v>Automóvil</v>
          </cell>
          <cell r="G359" t="str">
            <v>Chevrolet</v>
          </cell>
          <cell r="H359" t="str">
            <v>Chevy 5 Puertas S/AA Paquete B</v>
          </cell>
          <cell r="I359" t="str">
            <v>3G1SF61X08S160253</v>
          </cell>
          <cell r="J359" t="str">
            <v>Hecho en México</v>
          </cell>
          <cell r="K359" t="str">
            <v>Magna</v>
          </cell>
          <cell r="L359">
            <v>4</v>
          </cell>
          <cell r="M359">
            <v>46</v>
          </cell>
          <cell r="N359">
            <v>2008</v>
          </cell>
          <cell r="O359" t="str">
            <v>Mérida</v>
          </cell>
          <cell r="P359" t="str">
            <v>Yucatán</v>
          </cell>
          <cell r="Q359" t="str">
            <v>Sureste</v>
          </cell>
          <cell r="R359" t="str">
            <v>Baja</v>
          </cell>
          <cell r="S359" t="str">
            <v>Devolución Valmex</v>
          </cell>
          <cell r="T359" t="str">
            <v>GNP</v>
          </cell>
          <cell r="U359" t="str">
            <v>Grupo Nacional Provincial, S.A.B.</v>
          </cell>
          <cell r="V359" t="str">
            <v>Asesor de Servicio</v>
          </cell>
          <cell r="W359" t="str">
            <v>-</v>
          </cell>
          <cell r="X359" t="str">
            <v>-</v>
          </cell>
          <cell r="Y359" t="str">
            <v>Asignado</v>
          </cell>
          <cell r="Z359">
            <v>40078001</v>
          </cell>
          <cell r="AA359" t="str">
            <v>-</v>
          </cell>
          <cell r="AB359" t="str">
            <v>-</v>
          </cell>
          <cell r="AC359" t="str">
            <v>-</v>
          </cell>
          <cell r="AD359" t="str">
            <v>-</v>
          </cell>
          <cell r="AE359" t="str">
            <v>-</v>
          </cell>
          <cell r="AF359" t="str">
            <v>-</v>
          </cell>
          <cell r="AG359" t="str">
            <v>-</v>
          </cell>
          <cell r="AH359" t="str">
            <v>-</v>
          </cell>
          <cell r="AI359" t="str">
            <v>C6705</v>
          </cell>
          <cell r="AJ359" t="str">
            <v>Ramirez Granados Arturo</v>
          </cell>
          <cell r="AK359" t="str">
            <v>-</v>
          </cell>
          <cell r="AL359" t="str">
            <v>-</v>
          </cell>
          <cell r="AM359" t="str">
            <v>-</v>
          </cell>
          <cell r="AN359">
            <v>0</v>
          </cell>
          <cell r="AO359" t="str">
            <v>-</v>
          </cell>
          <cell r="AQ359" t="str">
            <v>-</v>
          </cell>
          <cell r="AR359" t="str">
            <v>-</v>
          </cell>
          <cell r="AS359" t="str">
            <v>-</v>
          </cell>
          <cell r="AT359" t="str">
            <v>-</v>
          </cell>
          <cell r="AU359" t="str">
            <v>-</v>
          </cell>
          <cell r="AV359" t="str">
            <v>-</v>
          </cell>
          <cell r="AW359" t="str">
            <v>-</v>
          </cell>
          <cell r="AX359" t="str">
            <v>-</v>
          </cell>
          <cell r="AY359" t="str">
            <v>No</v>
          </cell>
          <cell r="AZ359" t="str">
            <v>-</v>
          </cell>
          <cell r="BA359" t="str">
            <v>-</v>
          </cell>
          <cell r="BB359" t="str">
            <v>-</v>
          </cell>
          <cell r="BC359" t="str">
            <v>-</v>
          </cell>
          <cell r="BD359" t="str">
            <v>-</v>
          </cell>
          <cell r="BE359" t="str">
            <v>-</v>
          </cell>
          <cell r="BF359" t="str">
            <v>-</v>
          </cell>
          <cell r="BG359">
            <v>3</v>
          </cell>
          <cell r="BH359" t="str">
            <v>-</v>
          </cell>
          <cell r="BI359" t="str">
            <v>-</v>
          </cell>
          <cell r="BJ359" t="str">
            <v>Arrendado</v>
          </cell>
          <cell r="BK359" t="str">
            <v>AM 20044</v>
          </cell>
          <cell r="BL359" t="str">
            <v>AMERICAS MOTORS S.A. DE C.V.</v>
          </cell>
          <cell r="BO359">
            <v>68402.61</v>
          </cell>
          <cell r="BP359" t="str">
            <v>-</v>
          </cell>
          <cell r="BQ359" t="str">
            <v>-</v>
          </cell>
          <cell r="BR359" t="str">
            <v>-</v>
          </cell>
          <cell r="BS359" t="str">
            <v>-</v>
          </cell>
          <cell r="BT359" t="str">
            <v>-</v>
          </cell>
          <cell r="BU359" t="str">
            <v>-</v>
          </cell>
          <cell r="BV359" t="str">
            <v>-</v>
          </cell>
          <cell r="BW359" t="str">
            <v>-</v>
          </cell>
          <cell r="BX359" t="str">
            <v>-</v>
          </cell>
          <cell r="BY359" t="str">
            <v>-</v>
          </cell>
          <cell r="BZ359" t="str">
            <v>-</v>
          </cell>
          <cell r="CA359" t="str">
            <v>-</v>
          </cell>
          <cell r="CB359" t="str">
            <v>-</v>
          </cell>
          <cell r="CC359" t="str">
            <v>Viernes</v>
          </cell>
          <cell r="CD359" t="str">
            <v>499</v>
          </cell>
          <cell r="CE359" t="str">
            <v>9</v>
          </cell>
          <cell r="CF359" t="str">
            <v>Azul</v>
          </cell>
          <cell r="CG359" t="str">
            <v>5o Sábado</v>
          </cell>
          <cell r="CH359" t="str">
            <v>May y Jun</v>
          </cell>
          <cell r="CI359" t="str">
            <v>Nov y Dic</v>
          </cell>
          <cell r="CJ359" t="str">
            <v>-</v>
          </cell>
          <cell r="CK359">
            <v>92</v>
          </cell>
          <cell r="CL359" t="str">
            <v>101 - MAGNA</v>
          </cell>
          <cell r="CM359" t="str">
            <v>08038</v>
          </cell>
          <cell r="CP359" t="str">
            <v>-</v>
          </cell>
        </row>
        <row r="360">
          <cell r="A360" t="str">
            <v>08039</v>
          </cell>
          <cell r="B360" t="str">
            <v>470WBB</v>
          </cell>
          <cell r="C360" t="str">
            <v>Distrito Federal</v>
          </cell>
          <cell r="D360" t="str">
            <v>No aplica</v>
          </cell>
          <cell r="E360" t="str">
            <v>Chevy</v>
          </cell>
          <cell r="F360" t="str">
            <v>Automóvil</v>
          </cell>
          <cell r="G360" t="str">
            <v>Chevrolet</v>
          </cell>
          <cell r="H360" t="str">
            <v>Chevy 5 Puertas S/AA Paquete B</v>
          </cell>
          <cell r="I360" t="str">
            <v>3G1SF61X18S160245</v>
          </cell>
          <cell r="J360" t="str">
            <v>Hecho en México</v>
          </cell>
          <cell r="K360" t="str">
            <v>Magna</v>
          </cell>
          <cell r="L360">
            <v>4</v>
          </cell>
          <cell r="M360">
            <v>46</v>
          </cell>
          <cell r="N360">
            <v>2008</v>
          </cell>
          <cell r="O360" t="str">
            <v>Ciudad de México</v>
          </cell>
          <cell r="P360" t="str">
            <v>Ciudad de México</v>
          </cell>
          <cell r="Q360" t="str">
            <v>Zona Metropolitana</v>
          </cell>
          <cell r="R360" t="str">
            <v>Baja</v>
          </cell>
          <cell r="S360" t="str">
            <v>Devolución Valmex</v>
          </cell>
          <cell r="T360" t="str">
            <v>GNP</v>
          </cell>
          <cell r="U360" t="str">
            <v>Grupo Nacional Provincial, S.A.B.</v>
          </cell>
          <cell r="V360" t="str">
            <v>Pool Ajustes</v>
          </cell>
          <cell r="W360" t="str">
            <v>-</v>
          </cell>
          <cell r="X360" t="str">
            <v>Plaza GNP</v>
          </cell>
          <cell r="Y360" t="str">
            <v>Asignado</v>
          </cell>
          <cell r="Z360" t="str">
            <v>N38132</v>
          </cell>
          <cell r="AA360" t="str">
            <v>-</v>
          </cell>
          <cell r="AB360" t="str">
            <v>-</v>
          </cell>
          <cell r="AC360" t="str">
            <v>-</v>
          </cell>
          <cell r="AD360" t="str">
            <v>-</v>
          </cell>
          <cell r="AE360" t="str">
            <v>-</v>
          </cell>
          <cell r="AF360" t="str">
            <v>-</v>
          </cell>
          <cell r="AG360" t="str">
            <v>-</v>
          </cell>
          <cell r="AH360" t="str">
            <v>-</v>
          </cell>
          <cell r="AI360" t="str">
            <v>C6705</v>
          </cell>
          <cell r="AJ360" t="str">
            <v>Ramirez Granados Arturo</v>
          </cell>
          <cell r="AK360" t="str">
            <v>-</v>
          </cell>
          <cell r="AL360" t="str">
            <v>-</v>
          </cell>
          <cell r="AM360" t="str">
            <v>-</v>
          </cell>
          <cell r="AN360">
            <v>0</v>
          </cell>
          <cell r="AO360" t="str">
            <v>-</v>
          </cell>
          <cell r="AQ360">
            <v>5545001393</v>
          </cell>
          <cell r="AR360" t="str">
            <v>-</v>
          </cell>
          <cell r="AS360" t="str">
            <v>-</v>
          </cell>
          <cell r="AT360" t="str">
            <v>-</v>
          </cell>
          <cell r="AU360" t="str">
            <v>-</v>
          </cell>
          <cell r="AV360" t="str">
            <v>-</v>
          </cell>
          <cell r="AW360" t="str">
            <v>-</v>
          </cell>
          <cell r="AX360" t="str">
            <v>-</v>
          </cell>
          <cell r="AY360" t="str">
            <v>No</v>
          </cell>
          <cell r="AZ360" t="str">
            <v>-</v>
          </cell>
          <cell r="BA360" t="str">
            <v>-</v>
          </cell>
          <cell r="BB360" t="str">
            <v>-</v>
          </cell>
          <cell r="BC360" t="str">
            <v>-</v>
          </cell>
          <cell r="BD360" t="str">
            <v>-</v>
          </cell>
          <cell r="BE360" t="str">
            <v>-</v>
          </cell>
          <cell r="BF360" t="str">
            <v>-</v>
          </cell>
          <cell r="BG360" t="str">
            <v>-</v>
          </cell>
          <cell r="BH360" t="str">
            <v>-</v>
          </cell>
          <cell r="BI360" t="str">
            <v>-</v>
          </cell>
          <cell r="BJ360" t="str">
            <v>Arrendado</v>
          </cell>
          <cell r="BK360" t="str">
            <v>AM 20046</v>
          </cell>
          <cell r="BL360" t="str">
            <v>AMERICAS MOTORS S.A. DE C.V.</v>
          </cell>
          <cell r="BO360">
            <v>68402.61</v>
          </cell>
          <cell r="BP360" t="str">
            <v>-</v>
          </cell>
          <cell r="BQ360" t="str">
            <v>-</v>
          </cell>
          <cell r="BR360" t="str">
            <v>-</v>
          </cell>
          <cell r="BS360" t="str">
            <v>-</v>
          </cell>
          <cell r="BT360" t="str">
            <v>-</v>
          </cell>
          <cell r="BU360" t="str">
            <v>-</v>
          </cell>
          <cell r="BV360" t="str">
            <v>-</v>
          </cell>
          <cell r="BW360" t="str">
            <v>-</v>
          </cell>
          <cell r="BX360" t="str">
            <v>-</v>
          </cell>
          <cell r="BY360" t="str">
            <v>-</v>
          </cell>
          <cell r="BZ360" t="str">
            <v>-</v>
          </cell>
          <cell r="CA360" t="str">
            <v>-</v>
          </cell>
          <cell r="CB360" t="str">
            <v>-</v>
          </cell>
          <cell r="CC360" t="str">
            <v>Viernes</v>
          </cell>
          <cell r="CD360" t="str">
            <v>470</v>
          </cell>
          <cell r="CE360" t="str">
            <v>0</v>
          </cell>
          <cell r="CF360" t="str">
            <v>Azul</v>
          </cell>
          <cell r="CG360" t="str">
            <v>5o Sábado</v>
          </cell>
          <cell r="CH360" t="str">
            <v>May y Jun</v>
          </cell>
          <cell r="CI360" t="str">
            <v>Nov y Dic</v>
          </cell>
          <cell r="CJ360" t="str">
            <v>-</v>
          </cell>
          <cell r="CK360">
            <v>92</v>
          </cell>
          <cell r="CL360" t="str">
            <v>101 - MAGNA</v>
          </cell>
          <cell r="CM360" t="str">
            <v>08039</v>
          </cell>
          <cell r="CP360" t="str">
            <v>-</v>
          </cell>
        </row>
        <row r="361">
          <cell r="A361" t="str">
            <v>08040</v>
          </cell>
          <cell r="B361" t="str">
            <v>615VZN</v>
          </cell>
          <cell r="C361" t="str">
            <v>Distrito Federal</v>
          </cell>
          <cell r="D361" t="str">
            <v>No aplica</v>
          </cell>
          <cell r="E361" t="str">
            <v>Chevy</v>
          </cell>
          <cell r="F361" t="str">
            <v>Automóvil</v>
          </cell>
          <cell r="G361" t="str">
            <v>Chevrolet</v>
          </cell>
          <cell r="H361" t="str">
            <v>Chevy 5 Puertas T/M Paquete B</v>
          </cell>
          <cell r="I361" t="str">
            <v>3G1SF61X58S159728</v>
          </cell>
          <cell r="J361" t="str">
            <v>Hecho en México</v>
          </cell>
          <cell r="K361" t="str">
            <v>Magna</v>
          </cell>
          <cell r="L361">
            <v>4</v>
          </cell>
          <cell r="M361">
            <v>46</v>
          </cell>
          <cell r="N361">
            <v>2008</v>
          </cell>
          <cell r="O361" t="str">
            <v>Matamoros</v>
          </cell>
          <cell r="P361" t="str">
            <v>Tamaulipas</v>
          </cell>
          <cell r="Q361" t="str">
            <v>Noreste</v>
          </cell>
          <cell r="R361" t="str">
            <v>Baja</v>
          </cell>
          <cell r="S361" t="str">
            <v>Devolución Valmex</v>
          </cell>
          <cell r="T361" t="str">
            <v>GNP</v>
          </cell>
          <cell r="U361" t="str">
            <v>Grupo Nacional Provincial, S.A.B.</v>
          </cell>
          <cell r="V361" t="str">
            <v>Asesor de Servicio</v>
          </cell>
          <cell r="W361" t="str">
            <v>-</v>
          </cell>
          <cell r="X361" t="str">
            <v>-</v>
          </cell>
          <cell r="Y361" t="str">
            <v>Asignado</v>
          </cell>
          <cell r="Z361">
            <v>40168001</v>
          </cell>
          <cell r="AA361" t="str">
            <v>-</v>
          </cell>
          <cell r="AB361" t="str">
            <v>-</v>
          </cell>
          <cell r="AC361" t="str">
            <v>-</v>
          </cell>
          <cell r="AD361" t="str">
            <v>-</v>
          </cell>
          <cell r="AE361" t="str">
            <v>-</v>
          </cell>
          <cell r="AF361" t="str">
            <v>-</v>
          </cell>
          <cell r="AG361" t="str">
            <v>-</v>
          </cell>
          <cell r="AH361" t="str">
            <v>-</v>
          </cell>
          <cell r="AI361" t="str">
            <v>C6705</v>
          </cell>
          <cell r="AJ361" t="str">
            <v>Ramirez Granados Arturo</v>
          </cell>
          <cell r="AK361" t="str">
            <v>-</v>
          </cell>
          <cell r="AL361" t="str">
            <v>-</v>
          </cell>
          <cell r="AM361" t="str">
            <v>-</v>
          </cell>
          <cell r="AN361" t="str">
            <v>juanalberto.sanchez@gnp.com.mx</v>
          </cell>
          <cell r="AO361" t="str">
            <v>-</v>
          </cell>
          <cell r="AP361" t="str">
            <v>juanalberto.sanchez@gnp.com.mx</v>
          </cell>
          <cell r="AQ361">
            <v>8681159545</v>
          </cell>
          <cell r="AR361" t="str">
            <v>-</v>
          </cell>
          <cell r="AS361" t="str">
            <v>-</v>
          </cell>
          <cell r="AT361" t="str">
            <v>-</v>
          </cell>
          <cell r="AU361" t="str">
            <v>-</v>
          </cell>
          <cell r="AV361" t="str">
            <v>-</v>
          </cell>
          <cell r="AW361" t="str">
            <v>-</v>
          </cell>
          <cell r="AX361" t="str">
            <v>-</v>
          </cell>
          <cell r="AY361" t="str">
            <v>No</v>
          </cell>
          <cell r="AZ361" t="str">
            <v>-</v>
          </cell>
          <cell r="BA361" t="str">
            <v>-</v>
          </cell>
          <cell r="BB361" t="str">
            <v>-</v>
          </cell>
          <cell r="BC361" t="str">
            <v>-</v>
          </cell>
          <cell r="BD361" t="str">
            <v>-</v>
          </cell>
          <cell r="BE361" t="str">
            <v>-</v>
          </cell>
          <cell r="BF361" t="str">
            <v>-</v>
          </cell>
          <cell r="BG361">
            <v>3</v>
          </cell>
          <cell r="BH361" t="str">
            <v>-</v>
          </cell>
          <cell r="BI361" t="str">
            <v>-</v>
          </cell>
          <cell r="BJ361" t="str">
            <v>Arrendado</v>
          </cell>
          <cell r="BK361" t="str">
            <v>AM 20058</v>
          </cell>
          <cell r="BL361" t="str">
            <v>AMERICAS MOTORS S.A. DE C.V.</v>
          </cell>
          <cell r="BO361">
            <v>68402.61</v>
          </cell>
          <cell r="BP361" t="str">
            <v>-</v>
          </cell>
          <cell r="BQ361" t="str">
            <v>-</v>
          </cell>
          <cell r="BR361" t="str">
            <v>-</v>
          </cell>
          <cell r="BS361" t="str">
            <v>-</v>
          </cell>
          <cell r="BT361" t="str">
            <v>-</v>
          </cell>
          <cell r="BU361" t="str">
            <v>-</v>
          </cell>
          <cell r="BV361" t="str">
            <v>-</v>
          </cell>
          <cell r="BW361" t="str">
            <v>-</v>
          </cell>
          <cell r="BX361" t="str">
            <v>-</v>
          </cell>
          <cell r="BY361" t="str">
            <v>-</v>
          </cell>
          <cell r="BZ361" t="str">
            <v>-</v>
          </cell>
          <cell r="CA361" t="str">
            <v>-</v>
          </cell>
          <cell r="CB361" t="str">
            <v>-</v>
          </cell>
          <cell r="CC361" t="str">
            <v>Lunes</v>
          </cell>
          <cell r="CD361" t="str">
            <v>615</v>
          </cell>
          <cell r="CE361" t="str">
            <v>5</v>
          </cell>
          <cell r="CF361" t="str">
            <v>Amarillo</v>
          </cell>
          <cell r="CG361" t="str">
            <v>1er Sábado</v>
          </cell>
          <cell r="CH361" t="str">
            <v>Ene y Feb</v>
          </cell>
          <cell r="CI361" t="str">
            <v>Jul y Ago</v>
          </cell>
          <cell r="CJ361" t="str">
            <v>-</v>
          </cell>
          <cell r="CK361">
            <v>92</v>
          </cell>
          <cell r="CL361" t="str">
            <v>101 - MAGNA</v>
          </cell>
          <cell r="CM361" t="str">
            <v>08040</v>
          </cell>
          <cell r="CP361" t="str">
            <v>-</v>
          </cell>
        </row>
        <row r="362">
          <cell r="A362" t="str">
            <v>08041</v>
          </cell>
          <cell r="B362" t="str">
            <v>490WBB</v>
          </cell>
          <cell r="C362" t="str">
            <v>Distrito Federal</v>
          </cell>
          <cell r="D362" t="str">
            <v>WAG1315</v>
          </cell>
          <cell r="E362" t="str">
            <v>Chevy</v>
          </cell>
          <cell r="F362" t="str">
            <v>Automóvil</v>
          </cell>
          <cell r="G362" t="str">
            <v>Chevrolet</v>
          </cell>
          <cell r="H362" t="str">
            <v>Chevy 5 Puertas S/AA Paquete B</v>
          </cell>
          <cell r="I362" t="str">
            <v>3G1SF61X18S159726</v>
          </cell>
          <cell r="J362" t="str">
            <v>Hecho en México</v>
          </cell>
          <cell r="K362" t="str">
            <v>Magna</v>
          </cell>
          <cell r="L362">
            <v>4</v>
          </cell>
          <cell r="M362">
            <v>46</v>
          </cell>
          <cell r="N362">
            <v>2008</v>
          </cell>
          <cell r="O362" t="str">
            <v>Mexicali</v>
          </cell>
          <cell r="P362" t="str">
            <v>Baja California Norte</v>
          </cell>
          <cell r="Q362" t="str">
            <v>Noroeste</v>
          </cell>
          <cell r="R362" t="str">
            <v>Baja</v>
          </cell>
          <cell r="S362" t="str">
            <v>Devolución Valmex</v>
          </cell>
          <cell r="T362" t="str">
            <v>GNP</v>
          </cell>
          <cell r="U362" t="str">
            <v>Grupo Nacional Provincial, S.A.B.</v>
          </cell>
          <cell r="V362" t="str">
            <v>Asesor de Servicio</v>
          </cell>
          <cell r="W362" t="str">
            <v>-</v>
          </cell>
          <cell r="X362" t="str">
            <v>-</v>
          </cell>
          <cell r="Y362" t="str">
            <v>Asignado</v>
          </cell>
          <cell r="Z362" t="str">
            <v>S00643</v>
          </cell>
          <cell r="AA362" t="str">
            <v>-</v>
          </cell>
          <cell r="AB362" t="str">
            <v>-</v>
          </cell>
          <cell r="AC362" t="str">
            <v>-</v>
          </cell>
          <cell r="AD362" t="str">
            <v>-</v>
          </cell>
          <cell r="AE362" t="str">
            <v>-</v>
          </cell>
          <cell r="AF362" t="str">
            <v>-</v>
          </cell>
          <cell r="AG362" t="str">
            <v>-</v>
          </cell>
          <cell r="AH362" t="str">
            <v>-</v>
          </cell>
          <cell r="AI362" t="str">
            <v>C6705</v>
          </cell>
          <cell r="AJ362" t="str">
            <v>Ramirez Granados Arturo</v>
          </cell>
          <cell r="AK362" t="str">
            <v>-</v>
          </cell>
          <cell r="AL362" t="str">
            <v>-</v>
          </cell>
          <cell r="AM362" t="str">
            <v>-</v>
          </cell>
          <cell r="AN362">
            <v>0</v>
          </cell>
          <cell r="AO362" t="str">
            <v>-</v>
          </cell>
          <cell r="AQ362" t="str">
            <v>-</v>
          </cell>
          <cell r="AR362" t="str">
            <v>-</v>
          </cell>
          <cell r="AS362" t="str">
            <v>-</v>
          </cell>
          <cell r="AT362" t="str">
            <v>-</v>
          </cell>
          <cell r="AU362" t="str">
            <v>-</v>
          </cell>
          <cell r="AV362" t="str">
            <v>-</v>
          </cell>
          <cell r="AW362" t="str">
            <v>-</v>
          </cell>
          <cell r="AX362" t="str">
            <v>-</v>
          </cell>
          <cell r="AY362" t="str">
            <v>No</v>
          </cell>
          <cell r="AZ362" t="str">
            <v>-</v>
          </cell>
          <cell r="BA362" t="str">
            <v>-</v>
          </cell>
          <cell r="BB362" t="str">
            <v>-</v>
          </cell>
          <cell r="BC362" t="str">
            <v>-</v>
          </cell>
          <cell r="BD362" t="str">
            <v>-</v>
          </cell>
          <cell r="BE362" t="str">
            <v>-</v>
          </cell>
          <cell r="BF362" t="str">
            <v>-</v>
          </cell>
          <cell r="BG362" t="str">
            <v>-</v>
          </cell>
          <cell r="BH362" t="str">
            <v>-</v>
          </cell>
          <cell r="BI362" t="str">
            <v>-</v>
          </cell>
          <cell r="BJ362" t="str">
            <v>Arrendado</v>
          </cell>
          <cell r="BK362" t="str">
            <v>AM 20045</v>
          </cell>
          <cell r="BL362" t="str">
            <v>AMERICAS MOTORS S.A. DE C.V.</v>
          </cell>
          <cell r="BO362">
            <v>68402.61</v>
          </cell>
          <cell r="BP362" t="str">
            <v>-</v>
          </cell>
          <cell r="BQ362" t="str">
            <v>-</v>
          </cell>
          <cell r="BR362" t="str">
            <v>-</v>
          </cell>
          <cell r="BS362" t="str">
            <v>-</v>
          </cell>
          <cell r="BT362" t="str">
            <v>-</v>
          </cell>
          <cell r="BU362" t="str">
            <v>-</v>
          </cell>
          <cell r="BV362" t="str">
            <v>-</v>
          </cell>
          <cell r="BW362" t="str">
            <v>-</v>
          </cell>
          <cell r="BX362" t="str">
            <v>-</v>
          </cell>
          <cell r="BY362" t="str">
            <v>-</v>
          </cell>
          <cell r="BZ362" t="str">
            <v>-</v>
          </cell>
          <cell r="CA362" t="str">
            <v>-</v>
          </cell>
          <cell r="CB362" t="str">
            <v>-</v>
          </cell>
          <cell r="CC362" t="str">
            <v>Viernes</v>
          </cell>
          <cell r="CD362" t="str">
            <v>490</v>
          </cell>
          <cell r="CE362" t="str">
            <v>0</v>
          </cell>
          <cell r="CF362" t="str">
            <v>Azul</v>
          </cell>
          <cell r="CG362" t="str">
            <v>5o Sábado</v>
          </cell>
          <cell r="CH362" t="str">
            <v>May y Jun</v>
          </cell>
          <cell r="CI362" t="str">
            <v>Nov y Dic</v>
          </cell>
          <cell r="CJ362" t="str">
            <v>-</v>
          </cell>
          <cell r="CK362">
            <v>92</v>
          </cell>
          <cell r="CL362" t="str">
            <v>101 - MAGNA</v>
          </cell>
          <cell r="CM362" t="str">
            <v>08041</v>
          </cell>
          <cell r="CP362" t="str">
            <v>-</v>
          </cell>
        </row>
        <row r="363">
          <cell r="A363" t="str">
            <v>08042</v>
          </cell>
          <cell r="B363" t="str">
            <v>675VZN</v>
          </cell>
          <cell r="C363" t="str">
            <v>Distrito Federal</v>
          </cell>
          <cell r="D363" t="str">
            <v>No aplica</v>
          </cell>
          <cell r="E363" t="str">
            <v>Chevy</v>
          </cell>
          <cell r="F363" t="str">
            <v>Automóvil</v>
          </cell>
          <cell r="G363" t="str">
            <v>Chevrolet</v>
          </cell>
          <cell r="H363" t="str">
            <v>Chevy 5 Puertas T/M Paquete B</v>
          </cell>
          <cell r="I363" t="str">
            <v>3G1SF61X48S159722</v>
          </cell>
          <cell r="J363" t="str">
            <v>Hecho en México</v>
          </cell>
          <cell r="K363" t="str">
            <v>Magna</v>
          </cell>
          <cell r="L363">
            <v>4</v>
          </cell>
          <cell r="M363">
            <v>46</v>
          </cell>
          <cell r="N363">
            <v>2008</v>
          </cell>
          <cell r="O363" t="str">
            <v>Ciudad de México</v>
          </cell>
          <cell r="P363" t="str">
            <v>Ciudad de México</v>
          </cell>
          <cell r="Q363" t="str">
            <v>Zona Metropolitana</v>
          </cell>
          <cell r="R363" t="str">
            <v>Baja</v>
          </cell>
          <cell r="S363" t="str">
            <v>Devolución Valmex</v>
          </cell>
          <cell r="T363" t="str">
            <v>GNP</v>
          </cell>
          <cell r="U363" t="str">
            <v>Grupo Nacional Provincial, S.A.B.</v>
          </cell>
          <cell r="V363" t="str">
            <v>Supervisor de Taller</v>
          </cell>
          <cell r="W363" t="str">
            <v>-</v>
          </cell>
          <cell r="X363" t="str">
            <v>Plaza GNP</v>
          </cell>
          <cell r="Y363" t="str">
            <v>Asignado</v>
          </cell>
          <cell r="Z363" t="str">
            <v>Por asignar</v>
          </cell>
          <cell r="AA363" t="str">
            <v>-</v>
          </cell>
          <cell r="AB363" t="str">
            <v>-</v>
          </cell>
          <cell r="AC363" t="str">
            <v>-</v>
          </cell>
          <cell r="AD363" t="str">
            <v>-</v>
          </cell>
          <cell r="AE363" t="str">
            <v>-</v>
          </cell>
          <cell r="AF363" t="str">
            <v>-</v>
          </cell>
          <cell r="AG363" t="str">
            <v>-</v>
          </cell>
          <cell r="AH363" t="str">
            <v>-</v>
          </cell>
          <cell r="AI363" t="str">
            <v>C6705</v>
          </cell>
          <cell r="AJ363" t="str">
            <v>Ramirez Granados Arturo</v>
          </cell>
          <cell r="AK363" t="str">
            <v>-</v>
          </cell>
          <cell r="AL363" t="str">
            <v>-</v>
          </cell>
          <cell r="AM363" t="str">
            <v>-</v>
          </cell>
          <cell r="AN363">
            <v>0</v>
          </cell>
          <cell r="AO363" t="str">
            <v>-</v>
          </cell>
          <cell r="AQ363" t="str">
            <v>-</v>
          </cell>
          <cell r="AR363" t="str">
            <v>-</v>
          </cell>
          <cell r="AS363" t="str">
            <v>-</v>
          </cell>
          <cell r="AT363" t="str">
            <v>-</v>
          </cell>
          <cell r="AU363" t="str">
            <v>-</v>
          </cell>
          <cell r="AV363" t="str">
            <v>-</v>
          </cell>
          <cell r="AW363" t="str">
            <v>-</v>
          </cell>
          <cell r="AX363" t="str">
            <v>-</v>
          </cell>
          <cell r="AY363" t="str">
            <v>No</v>
          </cell>
          <cell r="AZ363" t="str">
            <v>-</v>
          </cell>
          <cell r="BA363" t="str">
            <v>-</v>
          </cell>
          <cell r="BB363" t="str">
            <v>-</v>
          </cell>
          <cell r="BC363" t="str">
            <v>-</v>
          </cell>
          <cell r="BD363" t="str">
            <v>-</v>
          </cell>
          <cell r="BE363" t="str">
            <v>-</v>
          </cell>
          <cell r="BF363" t="str">
            <v>-</v>
          </cell>
          <cell r="BG363" t="str">
            <v>-</v>
          </cell>
          <cell r="BH363" t="str">
            <v>-</v>
          </cell>
          <cell r="BI363" t="str">
            <v>-</v>
          </cell>
          <cell r="BJ363" t="str">
            <v>Arrendado</v>
          </cell>
          <cell r="BK363" t="str">
            <v>AM 20054</v>
          </cell>
          <cell r="BL363" t="str">
            <v>AMERICAS MOTORS S.A. DE C.V.</v>
          </cell>
          <cell r="BO363">
            <v>68402.61</v>
          </cell>
          <cell r="BP363" t="str">
            <v>-</v>
          </cell>
          <cell r="BQ363" t="str">
            <v>-</v>
          </cell>
          <cell r="BR363" t="str">
            <v>-</v>
          </cell>
          <cell r="BS363" t="str">
            <v>-</v>
          </cell>
          <cell r="BT363" t="str">
            <v>-</v>
          </cell>
          <cell r="BU363" t="str">
            <v>-</v>
          </cell>
          <cell r="BV363" t="str">
            <v>-</v>
          </cell>
          <cell r="BW363" t="str">
            <v>-</v>
          </cell>
          <cell r="BX363" t="str">
            <v>-</v>
          </cell>
          <cell r="BY363" t="str">
            <v>-</v>
          </cell>
          <cell r="BZ363" t="str">
            <v>-</v>
          </cell>
          <cell r="CA363" t="str">
            <v>-</v>
          </cell>
          <cell r="CB363" t="str">
            <v>-</v>
          </cell>
          <cell r="CC363" t="str">
            <v>Lunes</v>
          </cell>
          <cell r="CD363" t="str">
            <v>675</v>
          </cell>
          <cell r="CE363" t="str">
            <v>5</v>
          </cell>
          <cell r="CF363" t="str">
            <v>Amarillo</v>
          </cell>
          <cell r="CG363" t="str">
            <v>1er Sábado</v>
          </cell>
          <cell r="CH363" t="str">
            <v>Ene y Feb</v>
          </cell>
          <cell r="CI363" t="str">
            <v>Jul y Ago</v>
          </cell>
          <cell r="CJ363" t="str">
            <v>-</v>
          </cell>
          <cell r="CK363">
            <v>92</v>
          </cell>
          <cell r="CL363" t="str">
            <v>101 - MAGNA</v>
          </cell>
          <cell r="CM363" t="str">
            <v>08042</v>
          </cell>
          <cell r="CP363" t="str">
            <v>-</v>
          </cell>
        </row>
        <row r="364">
          <cell r="A364" t="str">
            <v>08043</v>
          </cell>
          <cell r="B364" t="str">
            <v>642VZN</v>
          </cell>
          <cell r="C364" t="str">
            <v>Distrito Federal</v>
          </cell>
          <cell r="D364" t="str">
            <v>No aplica</v>
          </cell>
          <cell r="E364" t="str">
            <v>Chevy</v>
          </cell>
          <cell r="F364" t="str">
            <v>Automóvil</v>
          </cell>
          <cell r="G364" t="str">
            <v>Chevrolet</v>
          </cell>
          <cell r="H364" t="str">
            <v>Chevy 5 Puertas S/AA Paquete B</v>
          </cell>
          <cell r="I364" t="str">
            <v>3G1SF61X58S160250</v>
          </cell>
          <cell r="J364" t="str">
            <v>Hecho en México</v>
          </cell>
          <cell r="K364" t="str">
            <v>Magna</v>
          </cell>
          <cell r="L364">
            <v>4</v>
          </cell>
          <cell r="M364">
            <v>46</v>
          </cell>
          <cell r="N364">
            <v>2008</v>
          </cell>
          <cell r="O364" t="str">
            <v>Ciudad de México</v>
          </cell>
          <cell r="P364" t="str">
            <v>Ciudad de México</v>
          </cell>
          <cell r="Q364" t="str">
            <v>Zona Metropolitana</v>
          </cell>
          <cell r="R364" t="str">
            <v>Baja</v>
          </cell>
          <cell r="S364" t="str">
            <v>Devolución Valmex</v>
          </cell>
          <cell r="T364" t="str">
            <v>GNP</v>
          </cell>
          <cell r="U364" t="str">
            <v>Grupo Nacional Provincial, S.A.B.</v>
          </cell>
          <cell r="V364" t="str">
            <v>Asesor de Servicio</v>
          </cell>
          <cell r="W364" t="str">
            <v>310</v>
          </cell>
          <cell r="X364" t="str">
            <v>-</v>
          </cell>
          <cell r="Y364" t="str">
            <v>Asignado</v>
          </cell>
          <cell r="Z364" t="str">
            <v>N91371</v>
          </cell>
          <cell r="AA364" t="str">
            <v>Barrón Arévalo Andrés</v>
          </cell>
          <cell r="AB364" t="str">
            <v>Grupo Nacional Provincial, S.A.B.</v>
          </cell>
          <cell r="AC364" t="str">
            <v>BAAA780418H70</v>
          </cell>
          <cell r="AD364" t="str">
            <v>Operativo</v>
          </cell>
          <cell r="AE364" t="str">
            <v>Asesor de Servicio Automovil</v>
          </cell>
          <cell r="AF364" t="str">
            <v>Unidad Operativa</v>
          </cell>
          <cell r="AG364" t="str">
            <v>Dirección Servicio y Operaciones</v>
          </cell>
          <cell r="AH364" t="str">
            <v>Subdir. Siniestros CDMX y Sureste</v>
          </cell>
          <cell r="AI364" t="str">
            <v>C9215</v>
          </cell>
          <cell r="AJ364" t="str">
            <v>Moreno Alvárez Elvia Citlalli</v>
          </cell>
          <cell r="AK364" t="str">
            <v>Tlalnepantla</v>
          </cell>
          <cell r="AL364" t="str">
            <v>Tlalnepantla</v>
          </cell>
          <cell r="AM364">
            <v>0</v>
          </cell>
          <cell r="AN364" t="str">
            <v>andres.barron@gnp.com.mx</v>
          </cell>
          <cell r="AO364" t="str">
            <v>andres.barron@gnp.com.mx</v>
          </cell>
          <cell r="AQ364">
            <v>5543473138</v>
          </cell>
          <cell r="AR364" t="str">
            <v>-</v>
          </cell>
          <cell r="AS364" t="str">
            <v>-</v>
          </cell>
          <cell r="AT364" t="str">
            <v>-</v>
          </cell>
          <cell r="AU364" t="str">
            <v>-</v>
          </cell>
          <cell r="AV364" t="str">
            <v>-</v>
          </cell>
          <cell r="AW364" t="str">
            <v>-</v>
          </cell>
          <cell r="AX364" t="str">
            <v>-</v>
          </cell>
          <cell r="AY364" t="str">
            <v>Si</v>
          </cell>
          <cell r="AZ364">
            <v>1229.17</v>
          </cell>
          <cell r="BA364">
            <v>43708</v>
          </cell>
          <cell r="BB364">
            <v>7375.02</v>
          </cell>
          <cell r="BC364" t="str">
            <v>-</v>
          </cell>
          <cell r="BD364">
            <v>118000</v>
          </cell>
          <cell r="BE364">
            <v>43631</v>
          </cell>
          <cell r="BF364">
            <v>45076</v>
          </cell>
          <cell r="BG364">
            <v>3</v>
          </cell>
          <cell r="BH364" t="str">
            <v>-</v>
          </cell>
          <cell r="BI364" t="str">
            <v>-</v>
          </cell>
          <cell r="BJ364" t="str">
            <v>Arrendado</v>
          </cell>
          <cell r="BK364" t="str">
            <v>AM 20060</v>
          </cell>
          <cell r="BL364" t="str">
            <v>AMERICAS MOTORS S.A. DE C.V.</v>
          </cell>
          <cell r="BO364">
            <v>68402.61</v>
          </cell>
          <cell r="BP364" t="str">
            <v>-</v>
          </cell>
          <cell r="BQ364" t="str">
            <v>-</v>
          </cell>
          <cell r="BR364" t="str">
            <v>-</v>
          </cell>
          <cell r="BS364" t="str">
            <v>-</v>
          </cell>
          <cell r="BT364" t="str">
            <v>-</v>
          </cell>
          <cell r="BU364" t="str">
            <v>-</v>
          </cell>
          <cell r="BV364" t="str">
            <v>-</v>
          </cell>
          <cell r="BW364" t="str">
            <v>-</v>
          </cell>
          <cell r="BX364" t="str">
            <v>-</v>
          </cell>
          <cell r="BY364" t="str">
            <v>-</v>
          </cell>
          <cell r="BZ364" t="str">
            <v>-</v>
          </cell>
          <cell r="CA364" t="str">
            <v>-</v>
          </cell>
          <cell r="CB364" t="str">
            <v>-</v>
          </cell>
          <cell r="CC364" t="str">
            <v>Jueves</v>
          </cell>
          <cell r="CD364" t="str">
            <v>642</v>
          </cell>
          <cell r="CE364" t="str">
            <v>2</v>
          </cell>
          <cell r="CF364" t="str">
            <v>Verde</v>
          </cell>
          <cell r="CG364" t="str">
            <v>4o Sábado</v>
          </cell>
          <cell r="CH364" t="str">
            <v>Abr y May</v>
          </cell>
          <cell r="CI364" t="str">
            <v>Oct y Nov</v>
          </cell>
          <cell r="CJ364" t="str">
            <v>-</v>
          </cell>
          <cell r="CK364">
            <v>92</v>
          </cell>
          <cell r="CL364" t="str">
            <v>101 - MAGNA</v>
          </cell>
          <cell r="CM364" t="str">
            <v>08043</v>
          </cell>
          <cell r="CP364" t="str">
            <v>-</v>
          </cell>
        </row>
        <row r="365">
          <cell r="A365" t="str">
            <v>08044</v>
          </cell>
          <cell r="B365" t="str">
            <v>652VZN</v>
          </cell>
          <cell r="C365" t="str">
            <v>Distrito Federal</v>
          </cell>
          <cell r="D365" t="str">
            <v>No aplica</v>
          </cell>
          <cell r="E365" t="str">
            <v>Chevy</v>
          </cell>
          <cell r="F365" t="str">
            <v>Automóvil</v>
          </cell>
          <cell r="G365" t="str">
            <v>Chevrolet</v>
          </cell>
          <cell r="H365" t="str">
            <v>Chevy 5 Puertas T/M Paquete B</v>
          </cell>
          <cell r="I365" t="str">
            <v>3G1SF61X78S160251</v>
          </cell>
          <cell r="J365" t="str">
            <v>Hecho en México</v>
          </cell>
          <cell r="K365" t="str">
            <v>Magna</v>
          </cell>
          <cell r="L365">
            <v>4</v>
          </cell>
          <cell r="M365">
            <v>46</v>
          </cell>
          <cell r="N365">
            <v>2008</v>
          </cell>
          <cell r="O365" t="str">
            <v>Guadalajara</v>
          </cell>
          <cell r="P365" t="str">
            <v>Jalisco</v>
          </cell>
          <cell r="Q365" t="str">
            <v>Occidente</v>
          </cell>
          <cell r="R365" t="str">
            <v>Baja</v>
          </cell>
          <cell r="S365" t="str">
            <v>Devolución Valmex</v>
          </cell>
          <cell r="T365" t="str">
            <v>GNP</v>
          </cell>
          <cell r="U365" t="str">
            <v>Grupo Nacional Provincial, S.A.B.</v>
          </cell>
          <cell r="V365" t="str">
            <v>Supervisor de Taller</v>
          </cell>
          <cell r="W365" t="str">
            <v>-</v>
          </cell>
          <cell r="X365" t="str">
            <v>Oficina Regional</v>
          </cell>
          <cell r="Y365" t="str">
            <v>Asignado</v>
          </cell>
          <cell r="Z365" t="str">
            <v>N38132</v>
          </cell>
          <cell r="AA365" t="str">
            <v>-</v>
          </cell>
          <cell r="AB365" t="str">
            <v>-</v>
          </cell>
          <cell r="AC365" t="str">
            <v>-</v>
          </cell>
          <cell r="AD365" t="str">
            <v>-</v>
          </cell>
          <cell r="AE365" t="str">
            <v>-</v>
          </cell>
          <cell r="AF365" t="str">
            <v>-</v>
          </cell>
          <cell r="AG365" t="str">
            <v>-</v>
          </cell>
          <cell r="AH365" t="str">
            <v>-</v>
          </cell>
          <cell r="AI365" t="str">
            <v>C6705</v>
          </cell>
          <cell r="AJ365" t="str">
            <v>Ramirez Granados Arturo</v>
          </cell>
          <cell r="AK365" t="str">
            <v>-</v>
          </cell>
          <cell r="AL365" t="str">
            <v>-</v>
          </cell>
          <cell r="AM365" t="str">
            <v>-</v>
          </cell>
          <cell r="AN365">
            <v>0</v>
          </cell>
          <cell r="AO365" t="str">
            <v>-</v>
          </cell>
          <cell r="AQ365">
            <v>5545001393</v>
          </cell>
          <cell r="AR365" t="str">
            <v>-</v>
          </cell>
          <cell r="AS365" t="str">
            <v>-</v>
          </cell>
          <cell r="AT365" t="str">
            <v>-</v>
          </cell>
          <cell r="AU365" t="str">
            <v>-</v>
          </cell>
          <cell r="AV365" t="str">
            <v>-</v>
          </cell>
          <cell r="AW365" t="str">
            <v>-</v>
          </cell>
          <cell r="AX365" t="str">
            <v>-</v>
          </cell>
          <cell r="AY365" t="str">
            <v>No</v>
          </cell>
          <cell r="AZ365" t="str">
            <v>-</v>
          </cell>
          <cell r="BA365" t="str">
            <v>-</v>
          </cell>
          <cell r="BB365" t="str">
            <v>-</v>
          </cell>
          <cell r="BC365" t="str">
            <v>-</v>
          </cell>
          <cell r="BD365" t="str">
            <v>-</v>
          </cell>
          <cell r="BE365" t="str">
            <v>-</v>
          </cell>
          <cell r="BF365" t="str">
            <v>-</v>
          </cell>
          <cell r="BG365" t="str">
            <v>-</v>
          </cell>
          <cell r="BH365" t="str">
            <v>-</v>
          </cell>
          <cell r="BI365" t="str">
            <v>-</v>
          </cell>
          <cell r="BJ365" t="str">
            <v>Arrendado</v>
          </cell>
          <cell r="BK365" t="str">
            <v>AM 20067</v>
          </cell>
          <cell r="BL365" t="str">
            <v>AMERICAS MOTORS S.A. DE C.V.</v>
          </cell>
          <cell r="BO365">
            <v>68402.61</v>
          </cell>
          <cell r="BP365" t="str">
            <v>-</v>
          </cell>
          <cell r="BQ365" t="str">
            <v>-</v>
          </cell>
          <cell r="BR365" t="str">
            <v>-</v>
          </cell>
          <cell r="BS365" t="str">
            <v>-</v>
          </cell>
          <cell r="BT365" t="str">
            <v>-</v>
          </cell>
          <cell r="BU365" t="str">
            <v>-</v>
          </cell>
          <cell r="BV365" t="str">
            <v>-</v>
          </cell>
          <cell r="BW365" t="str">
            <v>-</v>
          </cell>
          <cell r="BX365" t="str">
            <v>-</v>
          </cell>
          <cell r="BY365" t="str">
            <v>-</v>
          </cell>
          <cell r="BZ365" t="str">
            <v>-</v>
          </cell>
          <cell r="CA365" t="str">
            <v>-</v>
          </cell>
          <cell r="CB365" t="str">
            <v>-</v>
          </cell>
          <cell r="CC365" t="str">
            <v>Jueves</v>
          </cell>
          <cell r="CD365" t="str">
            <v>652</v>
          </cell>
          <cell r="CE365" t="str">
            <v>2</v>
          </cell>
          <cell r="CF365" t="str">
            <v>Verde</v>
          </cell>
          <cell r="CG365" t="str">
            <v>4o Sábado</v>
          </cell>
          <cell r="CH365" t="str">
            <v>Abr y May</v>
          </cell>
          <cell r="CI365" t="str">
            <v>Oct y Nov</v>
          </cell>
          <cell r="CJ365" t="str">
            <v>-</v>
          </cell>
          <cell r="CK365">
            <v>92</v>
          </cell>
          <cell r="CL365" t="str">
            <v>101 - MAGNA</v>
          </cell>
          <cell r="CM365" t="str">
            <v>08044</v>
          </cell>
          <cell r="CP365" t="str">
            <v>-</v>
          </cell>
        </row>
        <row r="366">
          <cell r="A366" t="str">
            <v>08045</v>
          </cell>
          <cell r="B366" t="str">
            <v>631VZN</v>
          </cell>
          <cell r="C366" t="str">
            <v>Distrito Federal</v>
          </cell>
          <cell r="D366" t="str">
            <v>No aplica</v>
          </cell>
          <cell r="E366" t="str">
            <v>Chevy</v>
          </cell>
          <cell r="F366" t="str">
            <v>Automóvil</v>
          </cell>
          <cell r="G366" t="str">
            <v>Chevrolet</v>
          </cell>
          <cell r="H366" t="str">
            <v>Chevy 5 Puertas T/M Paquete B</v>
          </cell>
          <cell r="I366" t="str">
            <v>3G1SF61X68S160256</v>
          </cell>
          <cell r="J366" t="str">
            <v>Hecho en México</v>
          </cell>
          <cell r="K366" t="str">
            <v>Magna</v>
          </cell>
          <cell r="L366">
            <v>4</v>
          </cell>
          <cell r="M366">
            <v>46</v>
          </cell>
          <cell r="N366">
            <v>2008</v>
          </cell>
          <cell r="O366" t="str">
            <v>Villahermosa</v>
          </cell>
          <cell r="P366" t="str">
            <v>Tabasco</v>
          </cell>
          <cell r="Q366" t="str">
            <v>Sureste</v>
          </cell>
          <cell r="R366" t="str">
            <v>Baja</v>
          </cell>
          <cell r="S366" t="str">
            <v>Devolución Valmex</v>
          </cell>
          <cell r="T366" t="str">
            <v>GNP</v>
          </cell>
          <cell r="U366" t="str">
            <v>Grupo Nacional Provincial, S.A.B.</v>
          </cell>
          <cell r="V366" t="str">
            <v>Supervisor de Taller</v>
          </cell>
          <cell r="W366" t="str">
            <v>-</v>
          </cell>
          <cell r="X366" t="str">
            <v>-</v>
          </cell>
          <cell r="Y366" t="str">
            <v>Asignado</v>
          </cell>
          <cell r="Z366" t="str">
            <v>N92063</v>
          </cell>
          <cell r="AA366" t="str">
            <v>Jiménez González Luis Alfredo</v>
          </cell>
          <cell r="AB366" t="str">
            <v>Grupo Nacional Provincial, S.A.B.</v>
          </cell>
          <cell r="AC366" t="str">
            <v>JIGL820211EA3</v>
          </cell>
          <cell r="AD366" t="str">
            <v>Jefe de departamento</v>
          </cell>
          <cell r="AE366" t="str">
            <v>Supervisor Siniestros Autos</v>
          </cell>
          <cell r="AF366" t="str">
            <v>Unidad Operativa</v>
          </cell>
          <cell r="AG366" t="str">
            <v>Dirección Servicio y Operaciones</v>
          </cell>
          <cell r="AH366" t="str">
            <v>Subdir. Siniestros CDMX y Sureste</v>
          </cell>
          <cell r="AI366" t="str">
            <v>C9208</v>
          </cell>
          <cell r="AJ366" t="str">
            <v>Lasa Estrada Antxon</v>
          </cell>
          <cell r="AK366" t="str">
            <v>Paseo Tabasco</v>
          </cell>
          <cell r="AL366" t="str">
            <v>Villahermosa</v>
          </cell>
          <cell r="AM366">
            <v>7925</v>
          </cell>
          <cell r="AN366" t="str">
            <v>luis.jimenez@gnp.com.mx</v>
          </cell>
          <cell r="AO366" t="str">
            <v>luis.jimenez@gnp.com.mx</v>
          </cell>
          <cell r="AQ366">
            <v>9931925552</v>
          </cell>
          <cell r="AR366" t="str">
            <v>-</v>
          </cell>
          <cell r="AS366" t="str">
            <v>-</v>
          </cell>
          <cell r="AT366" t="str">
            <v>-</v>
          </cell>
          <cell r="AU366" t="str">
            <v>-</v>
          </cell>
          <cell r="AV366" t="str">
            <v>-</v>
          </cell>
          <cell r="AW366" t="str">
            <v>-</v>
          </cell>
          <cell r="AX366" t="str">
            <v>-</v>
          </cell>
          <cell r="AY366" t="str">
            <v>Si</v>
          </cell>
          <cell r="AZ366">
            <v>819.44</v>
          </cell>
          <cell r="BA366">
            <v>43708</v>
          </cell>
          <cell r="BB366">
            <v>3277.76</v>
          </cell>
          <cell r="BC366" t="str">
            <v>-</v>
          </cell>
          <cell r="BD366">
            <v>59000</v>
          </cell>
          <cell r="BE366">
            <v>43661</v>
          </cell>
          <cell r="BF366">
            <v>44742</v>
          </cell>
          <cell r="BG366" t="str">
            <v>-</v>
          </cell>
          <cell r="BH366" t="str">
            <v>-</v>
          </cell>
          <cell r="BI366" t="str">
            <v>-</v>
          </cell>
          <cell r="BJ366" t="str">
            <v>Arrendado</v>
          </cell>
          <cell r="BK366" t="str">
            <v>AM 20064</v>
          </cell>
          <cell r="BL366" t="str">
            <v>AMERICAS MOTORS S.A. DE C.V.</v>
          </cell>
          <cell r="BO366">
            <v>68402.61</v>
          </cell>
          <cell r="BP366" t="str">
            <v>-</v>
          </cell>
          <cell r="BQ366" t="str">
            <v>-</v>
          </cell>
          <cell r="BR366" t="str">
            <v>-</v>
          </cell>
          <cell r="BS366" t="str">
            <v>-</v>
          </cell>
          <cell r="BT366" t="str">
            <v>-</v>
          </cell>
          <cell r="BU366" t="str">
            <v>-</v>
          </cell>
          <cell r="BV366" t="str">
            <v>-</v>
          </cell>
          <cell r="BW366" t="str">
            <v>-</v>
          </cell>
          <cell r="BX366" t="str">
            <v>-</v>
          </cell>
          <cell r="BY366" t="str">
            <v>-</v>
          </cell>
          <cell r="BZ366" t="str">
            <v>-</v>
          </cell>
          <cell r="CA366" t="str">
            <v>-</v>
          </cell>
          <cell r="CB366" t="str">
            <v>-</v>
          </cell>
          <cell r="CC366" t="str">
            <v>Jueves</v>
          </cell>
          <cell r="CD366" t="str">
            <v>631</v>
          </cell>
          <cell r="CE366" t="str">
            <v>1</v>
          </cell>
          <cell r="CF366" t="str">
            <v>Verde</v>
          </cell>
          <cell r="CG366" t="str">
            <v>4o Sábado</v>
          </cell>
          <cell r="CH366" t="str">
            <v>Abr y May</v>
          </cell>
          <cell r="CI366" t="str">
            <v>Oct y Nov</v>
          </cell>
          <cell r="CJ366" t="str">
            <v>-</v>
          </cell>
          <cell r="CK366">
            <v>92</v>
          </cell>
          <cell r="CL366" t="str">
            <v>101 - MAGNA</v>
          </cell>
          <cell r="CM366" t="str">
            <v>08045</v>
          </cell>
          <cell r="CP366" t="str">
            <v>-</v>
          </cell>
        </row>
        <row r="367">
          <cell r="A367" t="str">
            <v>08046</v>
          </cell>
          <cell r="B367" t="str">
            <v>606VZN</v>
          </cell>
          <cell r="C367" t="str">
            <v>Distrito Federal</v>
          </cell>
          <cell r="D367" t="str">
            <v>No aplica</v>
          </cell>
          <cell r="E367" t="str">
            <v>Chevy</v>
          </cell>
          <cell r="F367" t="str">
            <v>Automóvil</v>
          </cell>
          <cell r="G367" t="str">
            <v>Chevrolet</v>
          </cell>
          <cell r="H367" t="str">
            <v>Chevy 5 Puertas T/M Paquete B</v>
          </cell>
          <cell r="I367" t="str">
            <v>3G1SF61XX8S160244</v>
          </cell>
          <cell r="J367" t="str">
            <v>Hecho en México</v>
          </cell>
          <cell r="K367" t="str">
            <v>Magna</v>
          </cell>
          <cell r="L367">
            <v>4</v>
          </cell>
          <cell r="M367">
            <v>46</v>
          </cell>
          <cell r="N367">
            <v>2008</v>
          </cell>
          <cell r="O367" t="str">
            <v>Torreón</v>
          </cell>
          <cell r="P367" t="str">
            <v>Coahuila</v>
          </cell>
          <cell r="Q367" t="str">
            <v>Noreste</v>
          </cell>
          <cell r="R367" t="str">
            <v>Baja</v>
          </cell>
          <cell r="S367" t="str">
            <v>Devolución Valmex</v>
          </cell>
          <cell r="T367" t="str">
            <v>GNP</v>
          </cell>
          <cell r="U367" t="str">
            <v>Grupo Nacional Provincial, S.A.B.</v>
          </cell>
          <cell r="V367" t="str">
            <v>Asesor de Servicio</v>
          </cell>
          <cell r="W367" t="str">
            <v>-</v>
          </cell>
          <cell r="X367" t="str">
            <v>-</v>
          </cell>
          <cell r="Y367" t="str">
            <v>Asignado</v>
          </cell>
          <cell r="Z367">
            <v>40123001</v>
          </cell>
          <cell r="AA367" t="str">
            <v>-</v>
          </cell>
          <cell r="AB367" t="str">
            <v>-</v>
          </cell>
          <cell r="AC367" t="str">
            <v>-</v>
          </cell>
          <cell r="AD367" t="str">
            <v>-</v>
          </cell>
          <cell r="AE367" t="str">
            <v>-</v>
          </cell>
          <cell r="AF367" t="str">
            <v>-</v>
          </cell>
          <cell r="AG367" t="str">
            <v>-</v>
          </cell>
          <cell r="AH367" t="str">
            <v>-</v>
          </cell>
          <cell r="AI367" t="str">
            <v>C6705</v>
          </cell>
          <cell r="AJ367" t="str">
            <v>Ramirez Granados Arturo</v>
          </cell>
          <cell r="AK367" t="str">
            <v>-</v>
          </cell>
          <cell r="AL367" t="str">
            <v>-</v>
          </cell>
          <cell r="AM367" t="str">
            <v>-</v>
          </cell>
          <cell r="AN367">
            <v>0</v>
          </cell>
          <cell r="AO367" t="str">
            <v>-</v>
          </cell>
          <cell r="AQ367" t="str">
            <v>-</v>
          </cell>
          <cell r="AR367" t="str">
            <v>-</v>
          </cell>
          <cell r="AS367" t="str">
            <v>-</v>
          </cell>
          <cell r="AT367" t="str">
            <v>-</v>
          </cell>
          <cell r="AU367" t="str">
            <v>-</v>
          </cell>
          <cell r="AV367" t="str">
            <v>-</v>
          </cell>
          <cell r="AW367" t="str">
            <v>-</v>
          </cell>
          <cell r="AX367" t="str">
            <v>-</v>
          </cell>
          <cell r="AY367" t="str">
            <v>No</v>
          </cell>
          <cell r="AZ367" t="str">
            <v>-</v>
          </cell>
          <cell r="BA367" t="str">
            <v>-</v>
          </cell>
          <cell r="BB367" t="str">
            <v>-</v>
          </cell>
          <cell r="BC367" t="str">
            <v>-</v>
          </cell>
          <cell r="BD367" t="str">
            <v>-</v>
          </cell>
          <cell r="BE367" t="str">
            <v>-</v>
          </cell>
          <cell r="BF367" t="str">
            <v>-</v>
          </cell>
          <cell r="BG367">
            <v>3</v>
          </cell>
          <cell r="BH367" t="str">
            <v>-</v>
          </cell>
          <cell r="BI367" t="str">
            <v>-</v>
          </cell>
          <cell r="BJ367" t="str">
            <v>Arrendado</v>
          </cell>
          <cell r="BK367" t="str">
            <v>AM 20072</v>
          </cell>
          <cell r="BL367" t="str">
            <v>AMERICAS MOTORS S.A. DE C.V.</v>
          </cell>
          <cell r="BO367">
            <v>68402.61</v>
          </cell>
          <cell r="BP367" t="str">
            <v>-</v>
          </cell>
          <cell r="BQ367" t="str">
            <v>-</v>
          </cell>
          <cell r="BR367" t="str">
            <v>-</v>
          </cell>
          <cell r="BS367" t="str">
            <v>-</v>
          </cell>
          <cell r="BT367" t="str">
            <v>-</v>
          </cell>
          <cell r="BU367" t="str">
            <v>-</v>
          </cell>
          <cell r="BV367" t="str">
            <v>-</v>
          </cell>
          <cell r="BW367" t="str">
            <v>-</v>
          </cell>
          <cell r="BX367" t="str">
            <v>-</v>
          </cell>
          <cell r="BY367" t="str">
            <v>-</v>
          </cell>
          <cell r="BZ367" t="str">
            <v>-</v>
          </cell>
          <cell r="CA367" t="str">
            <v>-</v>
          </cell>
          <cell r="CB367" t="str">
            <v>-</v>
          </cell>
          <cell r="CC367" t="str">
            <v>Lunes</v>
          </cell>
          <cell r="CD367" t="str">
            <v>606</v>
          </cell>
          <cell r="CE367" t="str">
            <v>6</v>
          </cell>
          <cell r="CF367" t="str">
            <v>Amarillo</v>
          </cell>
          <cell r="CG367" t="str">
            <v>1er Sábado</v>
          </cell>
          <cell r="CH367" t="str">
            <v>Ene y Feb</v>
          </cell>
          <cell r="CI367" t="str">
            <v>Jul y Ago</v>
          </cell>
          <cell r="CJ367" t="str">
            <v>-</v>
          </cell>
          <cell r="CK367">
            <v>92</v>
          </cell>
          <cell r="CL367" t="str">
            <v>101 - MAGNA</v>
          </cell>
          <cell r="CM367" t="str">
            <v>08046</v>
          </cell>
          <cell r="CP367" t="str">
            <v>-</v>
          </cell>
        </row>
        <row r="368">
          <cell r="A368" t="str">
            <v>08047</v>
          </cell>
          <cell r="B368" t="str">
            <v>676VZN</v>
          </cell>
          <cell r="C368" t="str">
            <v>Distrito Federal</v>
          </cell>
          <cell r="D368" t="str">
            <v>No aplica</v>
          </cell>
          <cell r="E368" t="str">
            <v>Chevy</v>
          </cell>
          <cell r="F368" t="str">
            <v>Automóvil</v>
          </cell>
          <cell r="G368" t="str">
            <v>Chevrolet</v>
          </cell>
          <cell r="H368" t="str">
            <v>Chevy 5 Puertas T/M Paquete B</v>
          </cell>
          <cell r="I368" t="str">
            <v>3G1SF61X58S160247</v>
          </cell>
          <cell r="J368" t="str">
            <v>Hecho en México</v>
          </cell>
          <cell r="K368" t="str">
            <v>Magna</v>
          </cell>
          <cell r="L368">
            <v>4</v>
          </cell>
          <cell r="M368">
            <v>46</v>
          </cell>
          <cell r="N368">
            <v>2008</v>
          </cell>
          <cell r="O368" t="str">
            <v>Ciudad de México</v>
          </cell>
          <cell r="P368" t="str">
            <v>Ciudad de México</v>
          </cell>
          <cell r="Q368" t="str">
            <v>Zona Metropolitana</v>
          </cell>
          <cell r="R368" t="str">
            <v>Baja</v>
          </cell>
          <cell r="S368" t="str">
            <v>Devolución Valmex</v>
          </cell>
          <cell r="T368" t="str">
            <v>GNP</v>
          </cell>
          <cell r="U368" t="str">
            <v>Grupo Nacional Provincial, S.A.B.</v>
          </cell>
          <cell r="V368" t="str">
            <v>Pool Administrativo</v>
          </cell>
          <cell r="W368" t="str">
            <v>-</v>
          </cell>
          <cell r="X368" t="str">
            <v>Plaza GNP</v>
          </cell>
          <cell r="Y368" t="str">
            <v>Asignado</v>
          </cell>
          <cell r="Z368" t="str">
            <v>N38132</v>
          </cell>
          <cell r="AA368" t="str">
            <v>-</v>
          </cell>
          <cell r="AB368" t="str">
            <v>-</v>
          </cell>
          <cell r="AC368" t="str">
            <v>-</v>
          </cell>
          <cell r="AD368" t="str">
            <v>-</v>
          </cell>
          <cell r="AE368" t="str">
            <v>-</v>
          </cell>
          <cell r="AF368" t="str">
            <v>-</v>
          </cell>
          <cell r="AG368" t="str">
            <v>-</v>
          </cell>
          <cell r="AH368" t="str">
            <v>-</v>
          </cell>
          <cell r="AI368" t="str">
            <v>C6705</v>
          </cell>
          <cell r="AJ368" t="str">
            <v>Ramirez Granados Arturo</v>
          </cell>
          <cell r="AK368" t="str">
            <v>-</v>
          </cell>
          <cell r="AL368" t="str">
            <v>-</v>
          </cell>
          <cell r="AM368" t="str">
            <v>-</v>
          </cell>
          <cell r="AN368">
            <v>0</v>
          </cell>
          <cell r="AO368" t="str">
            <v>-</v>
          </cell>
          <cell r="AQ368">
            <v>5545001393</v>
          </cell>
          <cell r="AR368" t="str">
            <v>-</v>
          </cell>
          <cell r="AS368" t="str">
            <v>-</v>
          </cell>
          <cell r="AT368" t="str">
            <v>-</v>
          </cell>
          <cell r="AU368" t="str">
            <v>-</v>
          </cell>
          <cell r="AV368" t="str">
            <v>-</v>
          </cell>
          <cell r="AW368" t="str">
            <v>-</v>
          </cell>
          <cell r="AX368" t="str">
            <v>-</v>
          </cell>
          <cell r="AY368" t="str">
            <v>No</v>
          </cell>
          <cell r="AZ368" t="str">
            <v>-</v>
          </cell>
          <cell r="BA368" t="str">
            <v>-</v>
          </cell>
          <cell r="BB368" t="str">
            <v>-</v>
          </cell>
          <cell r="BC368" t="str">
            <v>-</v>
          </cell>
          <cell r="BD368" t="str">
            <v>-</v>
          </cell>
          <cell r="BE368" t="str">
            <v>-</v>
          </cell>
          <cell r="BF368" t="str">
            <v>-</v>
          </cell>
          <cell r="BG368" t="str">
            <v>-</v>
          </cell>
          <cell r="BH368" t="str">
            <v>-</v>
          </cell>
          <cell r="BI368" t="str">
            <v>-</v>
          </cell>
          <cell r="BJ368" t="str">
            <v>Arrendado</v>
          </cell>
          <cell r="BK368" t="str">
            <v>AM 20059</v>
          </cell>
          <cell r="BL368" t="str">
            <v>AMERICAS MOTORS S.A. DE C.V.</v>
          </cell>
          <cell r="BO368">
            <v>68402.61</v>
          </cell>
          <cell r="BP368" t="str">
            <v>-</v>
          </cell>
          <cell r="BQ368" t="str">
            <v>-</v>
          </cell>
          <cell r="BR368" t="str">
            <v>-</v>
          </cell>
          <cell r="BS368" t="str">
            <v>-</v>
          </cell>
          <cell r="BT368" t="str">
            <v>-</v>
          </cell>
          <cell r="BU368" t="str">
            <v>-</v>
          </cell>
          <cell r="BV368" t="str">
            <v>-</v>
          </cell>
          <cell r="BW368" t="str">
            <v>-</v>
          </cell>
          <cell r="BX368" t="str">
            <v>-</v>
          </cell>
          <cell r="BY368" t="str">
            <v>-</v>
          </cell>
          <cell r="BZ368" t="str">
            <v>-</v>
          </cell>
          <cell r="CA368" t="str">
            <v>-</v>
          </cell>
          <cell r="CB368" t="str">
            <v>-</v>
          </cell>
          <cell r="CC368" t="str">
            <v>Lunes</v>
          </cell>
          <cell r="CD368" t="str">
            <v>676</v>
          </cell>
          <cell r="CE368" t="str">
            <v>6</v>
          </cell>
          <cell r="CF368" t="str">
            <v>Amarillo</v>
          </cell>
          <cell r="CG368" t="str">
            <v>1er Sábado</v>
          </cell>
          <cell r="CH368" t="str">
            <v>Ene y Feb</v>
          </cell>
          <cell r="CI368" t="str">
            <v>Jul y Ago</v>
          </cell>
          <cell r="CJ368" t="str">
            <v>-</v>
          </cell>
          <cell r="CK368">
            <v>92</v>
          </cell>
          <cell r="CL368" t="str">
            <v>101 - MAGNA</v>
          </cell>
          <cell r="CM368" t="str">
            <v>08047</v>
          </cell>
          <cell r="CP368" t="str">
            <v>-</v>
          </cell>
        </row>
        <row r="369">
          <cell r="A369" t="str">
            <v>08048</v>
          </cell>
          <cell r="B369" t="str">
            <v>650VZN</v>
          </cell>
          <cell r="C369" t="str">
            <v>Distrito Federal</v>
          </cell>
          <cell r="D369" t="str">
            <v>No aplica</v>
          </cell>
          <cell r="E369" t="str">
            <v>Chevy</v>
          </cell>
          <cell r="F369" t="str">
            <v>Automóvil</v>
          </cell>
          <cell r="G369" t="str">
            <v>Chevrolet</v>
          </cell>
          <cell r="H369" t="str">
            <v>Chevy 5 Puertas S/AA Paquete B</v>
          </cell>
          <cell r="I369" t="str">
            <v>3G1SF61X68S160242</v>
          </cell>
          <cell r="J369" t="str">
            <v>Hecho en México</v>
          </cell>
          <cell r="K369" t="str">
            <v>Magna</v>
          </cell>
          <cell r="L369">
            <v>4</v>
          </cell>
          <cell r="M369">
            <v>46</v>
          </cell>
          <cell r="N369">
            <v>2008</v>
          </cell>
          <cell r="O369" t="str">
            <v>Ciudad de México</v>
          </cell>
          <cell r="P369" t="str">
            <v>Ciudad de México</v>
          </cell>
          <cell r="Q369" t="str">
            <v>Zona Metropolitana</v>
          </cell>
          <cell r="R369" t="str">
            <v>Baja</v>
          </cell>
          <cell r="S369" t="str">
            <v>Devolución Valmex</v>
          </cell>
          <cell r="T369" t="str">
            <v>GNP</v>
          </cell>
          <cell r="U369" t="str">
            <v>Grupo Nacional Provincial, S.A.B.</v>
          </cell>
          <cell r="V369" t="str">
            <v>Pool Administrativo</v>
          </cell>
          <cell r="W369" t="str">
            <v>-</v>
          </cell>
          <cell r="X369" t="str">
            <v>Plaza GNP</v>
          </cell>
          <cell r="Y369" t="str">
            <v>Asignado</v>
          </cell>
          <cell r="Z369" t="str">
            <v>N38132</v>
          </cell>
          <cell r="AA369" t="str">
            <v>-</v>
          </cell>
          <cell r="AB369" t="str">
            <v>-</v>
          </cell>
          <cell r="AC369" t="str">
            <v>-</v>
          </cell>
          <cell r="AD369" t="str">
            <v>-</v>
          </cell>
          <cell r="AE369" t="str">
            <v>-</v>
          </cell>
          <cell r="AF369" t="str">
            <v>-</v>
          </cell>
          <cell r="AG369" t="str">
            <v>-</v>
          </cell>
          <cell r="AH369" t="str">
            <v>-</v>
          </cell>
          <cell r="AI369" t="str">
            <v>C6705</v>
          </cell>
          <cell r="AJ369" t="str">
            <v>Ramirez Granados Arturo</v>
          </cell>
          <cell r="AK369" t="str">
            <v>-</v>
          </cell>
          <cell r="AL369" t="str">
            <v>-</v>
          </cell>
          <cell r="AM369" t="str">
            <v>-</v>
          </cell>
          <cell r="AN369">
            <v>0</v>
          </cell>
          <cell r="AO369" t="str">
            <v>-</v>
          </cell>
          <cell r="AQ369">
            <v>5545001393</v>
          </cell>
          <cell r="AR369" t="str">
            <v>-</v>
          </cell>
          <cell r="AS369" t="str">
            <v>-</v>
          </cell>
          <cell r="AT369" t="str">
            <v>-</v>
          </cell>
          <cell r="AU369" t="str">
            <v>-</v>
          </cell>
          <cell r="AV369" t="str">
            <v>-</v>
          </cell>
          <cell r="AW369" t="str">
            <v>-</v>
          </cell>
          <cell r="AX369" t="str">
            <v>-</v>
          </cell>
          <cell r="AY369" t="str">
            <v>No</v>
          </cell>
          <cell r="AZ369" t="str">
            <v>-</v>
          </cell>
          <cell r="BA369" t="str">
            <v>-</v>
          </cell>
          <cell r="BB369" t="str">
            <v>-</v>
          </cell>
          <cell r="BC369" t="str">
            <v>-</v>
          </cell>
          <cell r="BD369" t="str">
            <v>-</v>
          </cell>
          <cell r="BE369" t="str">
            <v>-</v>
          </cell>
          <cell r="BF369" t="str">
            <v>-</v>
          </cell>
          <cell r="BG369" t="str">
            <v>-</v>
          </cell>
          <cell r="BH369" t="str">
            <v>-</v>
          </cell>
          <cell r="BI369" t="str">
            <v>-</v>
          </cell>
          <cell r="BJ369" t="str">
            <v>Arrendado</v>
          </cell>
          <cell r="BK369" t="str">
            <v>AM 20063</v>
          </cell>
          <cell r="BL369" t="str">
            <v>AMERICAS MOTORS S.A. DE C.V.</v>
          </cell>
          <cell r="BO369">
            <v>68402.61</v>
          </cell>
          <cell r="BP369" t="str">
            <v>-</v>
          </cell>
          <cell r="BQ369" t="str">
            <v>-</v>
          </cell>
          <cell r="BR369" t="str">
            <v>-</v>
          </cell>
          <cell r="BS369" t="str">
            <v>-</v>
          </cell>
          <cell r="BT369" t="str">
            <v>-</v>
          </cell>
          <cell r="BU369" t="str">
            <v>-</v>
          </cell>
          <cell r="BV369" t="str">
            <v>-</v>
          </cell>
          <cell r="BW369" t="str">
            <v>-</v>
          </cell>
          <cell r="BX369" t="str">
            <v>-</v>
          </cell>
          <cell r="BY369" t="str">
            <v>-</v>
          </cell>
          <cell r="BZ369" t="str">
            <v>-</v>
          </cell>
          <cell r="CA369" t="str">
            <v>-</v>
          </cell>
          <cell r="CB369" t="str">
            <v>-</v>
          </cell>
          <cell r="CC369" t="str">
            <v>Viernes</v>
          </cell>
          <cell r="CD369" t="str">
            <v>650</v>
          </cell>
          <cell r="CE369" t="str">
            <v>0</v>
          </cell>
          <cell r="CF369" t="str">
            <v>Azul</v>
          </cell>
          <cell r="CG369" t="str">
            <v>5o Sábado</v>
          </cell>
          <cell r="CH369" t="str">
            <v>May y Jun</v>
          </cell>
          <cell r="CI369" t="str">
            <v>Nov y Dic</v>
          </cell>
          <cell r="CJ369" t="str">
            <v>-</v>
          </cell>
          <cell r="CK369">
            <v>92</v>
          </cell>
          <cell r="CL369" t="str">
            <v>101 - MAGNA</v>
          </cell>
          <cell r="CM369" t="str">
            <v>08048</v>
          </cell>
          <cell r="CP369" t="str">
            <v>-</v>
          </cell>
        </row>
        <row r="370">
          <cell r="A370" t="str">
            <v>08049</v>
          </cell>
          <cell r="B370" t="str">
            <v>503WBB</v>
          </cell>
          <cell r="C370" t="str">
            <v>Distrito Federal</v>
          </cell>
          <cell r="D370" t="str">
            <v>No aplica</v>
          </cell>
          <cell r="E370" t="str">
            <v>Chevy</v>
          </cell>
          <cell r="F370" t="str">
            <v>Automóvil</v>
          </cell>
          <cell r="G370" t="str">
            <v>Chevrolet</v>
          </cell>
          <cell r="H370" t="str">
            <v>Chevy 5 Puertas S/AA Paquete B</v>
          </cell>
          <cell r="I370" t="str">
            <v>3G1SF61X28S160237</v>
          </cell>
          <cell r="J370" t="str">
            <v>Hecho en México</v>
          </cell>
          <cell r="K370" t="str">
            <v>Magna</v>
          </cell>
          <cell r="L370">
            <v>4</v>
          </cell>
          <cell r="M370">
            <v>46</v>
          </cell>
          <cell r="N370">
            <v>2008</v>
          </cell>
          <cell r="O370" t="str">
            <v>Ciudad de México</v>
          </cell>
          <cell r="P370" t="str">
            <v>Ciudad de México</v>
          </cell>
          <cell r="Q370" t="str">
            <v>Zona Metropolitana</v>
          </cell>
          <cell r="R370" t="str">
            <v>Baja</v>
          </cell>
          <cell r="S370" t="str">
            <v>Devolución Valmex</v>
          </cell>
          <cell r="T370" t="str">
            <v>GNP</v>
          </cell>
          <cell r="U370" t="str">
            <v>Grupo Nacional Provincial, S.A.B.</v>
          </cell>
          <cell r="V370" t="str">
            <v>Asesor de Servicio</v>
          </cell>
          <cell r="W370" t="str">
            <v>-</v>
          </cell>
          <cell r="X370" t="str">
            <v>-</v>
          </cell>
          <cell r="Y370" t="str">
            <v>Asignado</v>
          </cell>
          <cell r="Z370" t="str">
            <v>N90795</v>
          </cell>
          <cell r="AA370" t="str">
            <v>-</v>
          </cell>
          <cell r="AB370" t="str">
            <v>-</v>
          </cell>
          <cell r="AC370" t="str">
            <v>-</v>
          </cell>
          <cell r="AD370" t="str">
            <v>-</v>
          </cell>
          <cell r="AE370" t="str">
            <v>-</v>
          </cell>
          <cell r="AF370" t="str">
            <v>-</v>
          </cell>
          <cell r="AG370" t="str">
            <v>-</v>
          </cell>
          <cell r="AH370" t="str">
            <v>-</v>
          </cell>
          <cell r="AI370" t="str">
            <v>C6705</v>
          </cell>
          <cell r="AJ370" t="str">
            <v>Ramirez Granados Arturo</v>
          </cell>
          <cell r="AK370" t="str">
            <v>-</v>
          </cell>
          <cell r="AL370" t="str">
            <v>-</v>
          </cell>
          <cell r="AM370" t="str">
            <v>-</v>
          </cell>
          <cell r="AN370">
            <v>0</v>
          </cell>
          <cell r="AO370" t="str">
            <v>-</v>
          </cell>
          <cell r="AQ370">
            <v>5535229124</v>
          </cell>
          <cell r="AR370" t="str">
            <v>-</v>
          </cell>
          <cell r="AS370" t="str">
            <v>-</v>
          </cell>
          <cell r="AT370" t="str">
            <v>-</v>
          </cell>
          <cell r="AU370" t="str">
            <v>-</v>
          </cell>
          <cell r="AV370" t="str">
            <v>-</v>
          </cell>
          <cell r="AW370" t="str">
            <v>-</v>
          </cell>
          <cell r="AX370" t="str">
            <v>-</v>
          </cell>
          <cell r="AY370" t="str">
            <v>No</v>
          </cell>
          <cell r="AZ370" t="str">
            <v>-</v>
          </cell>
          <cell r="BA370" t="str">
            <v>-</v>
          </cell>
          <cell r="BB370" t="str">
            <v>-</v>
          </cell>
          <cell r="BC370" t="str">
            <v>-</v>
          </cell>
          <cell r="BD370" t="str">
            <v>-</v>
          </cell>
          <cell r="BE370" t="str">
            <v>-</v>
          </cell>
          <cell r="BF370" t="str">
            <v>-</v>
          </cell>
          <cell r="BG370" t="str">
            <v>-</v>
          </cell>
          <cell r="BH370" t="str">
            <v>-</v>
          </cell>
          <cell r="BI370" t="str">
            <v>-</v>
          </cell>
          <cell r="BJ370" t="str">
            <v>Arrendado</v>
          </cell>
          <cell r="BK370" t="str">
            <v>AM 20048</v>
          </cell>
          <cell r="BL370" t="str">
            <v>AMERICAS MOTORS S.A. DE C.V.</v>
          </cell>
          <cell r="BO370">
            <v>68402.61</v>
          </cell>
          <cell r="BP370" t="str">
            <v>-</v>
          </cell>
          <cell r="BQ370" t="str">
            <v>-</v>
          </cell>
          <cell r="BR370" t="str">
            <v>-</v>
          </cell>
          <cell r="BS370" t="str">
            <v>-</v>
          </cell>
          <cell r="BT370" t="str">
            <v>-</v>
          </cell>
          <cell r="BU370" t="str">
            <v>-</v>
          </cell>
          <cell r="BV370" t="str">
            <v>-</v>
          </cell>
          <cell r="BW370" t="str">
            <v>-</v>
          </cell>
          <cell r="BX370" t="str">
            <v>-</v>
          </cell>
          <cell r="BY370" t="str">
            <v>-</v>
          </cell>
          <cell r="BZ370" t="str">
            <v>-</v>
          </cell>
          <cell r="CA370" t="str">
            <v>-</v>
          </cell>
          <cell r="CB370" t="str">
            <v>-</v>
          </cell>
          <cell r="CC370" t="str">
            <v>Miércoles</v>
          </cell>
          <cell r="CD370" t="str">
            <v>503</v>
          </cell>
          <cell r="CE370" t="str">
            <v>3</v>
          </cell>
          <cell r="CF370" t="str">
            <v>Rojo</v>
          </cell>
          <cell r="CG370" t="str">
            <v>3er Sábado</v>
          </cell>
          <cell r="CH370" t="str">
            <v>Mzo y Abr</v>
          </cell>
          <cell r="CI370" t="str">
            <v>Sep y Oct</v>
          </cell>
          <cell r="CJ370" t="str">
            <v>-</v>
          </cell>
          <cell r="CK370">
            <v>92</v>
          </cell>
          <cell r="CL370" t="str">
            <v>101 - MAGNA</v>
          </cell>
          <cell r="CM370" t="str">
            <v>08049</v>
          </cell>
          <cell r="CP370" t="str">
            <v>-</v>
          </cell>
        </row>
        <row r="371">
          <cell r="A371" t="str">
            <v>08050</v>
          </cell>
          <cell r="B371" t="str">
            <v>633VZN</v>
          </cell>
          <cell r="C371" t="str">
            <v>Distrito Federal</v>
          </cell>
          <cell r="D371" t="str">
            <v>No aplica</v>
          </cell>
          <cell r="E371" t="str">
            <v>Chevy</v>
          </cell>
          <cell r="F371" t="str">
            <v>Automóvil</v>
          </cell>
          <cell r="G371" t="str">
            <v>Chevrolet</v>
          </cell>
          <cell r="H371" t="str">
            <v>Chevy 5 Puertas S/AA Paquete B</v>
          </cell>
          <cell r="I371" t="str">
            <v>3G1SF61X88S160243</v>
          </cell>
          <cell r="J371" t="str">
            <v>Hecho en México</v>
          </cell>
          <cell r="K371" t="str">
            <v>Magna</v>
          </cell>
          <cell r="L371">
            <v>4</v>
          </cell>
          <cell r="M371">
            <v>46</v>
          </cell>
          <cell r="N371">
            <v>2008</v>
          </cell>
          <cell r="O371" t="str">
            <v>Ciudad de México</v>
          </cell>
          <cell r="P371" t="str">
            <v>Ciudad de México</v>
          </cell>
          <cell r="Q371" t="str">
            <v>Zona Metropolitana</v>
          </cell>
          <cell r="R371" t="str">
            <v>Baja</v>
          </cell>
          <cell r="S371" t="str">
            <v>Devolución Valmex</v>
          </cell>
          <cell r="T371" t="str">
            <v>GNP</v>
          </cell>
          <cell r="U371" t="str">
            <v>Grupo Nacional Provincial, S.A.B.</v>
          </cell>
          <cell r="V371" t="str">
            <v>Asesor de Servicio</v>
          </cell>
          <cell r="W371" t="str">
            <v>-</v>
          </cell>
          <cell r="X371" t="str">
            <v>-</v>
          </cell>
          <cell r="Y371" t="str">
            <v>Asignado</v>
          </cell>
          <cell r="Z371" t="str">
            <v>N91198</v>
          </cell>
          <cell r="AA371" t="str">
            <v>Velázquez Rizo Jonathan</v>
          </cell>
          <cell r="AB371" t="str">
            <v>Grupo Nacional Provincial, S.A.B.</v>
          </cell>
          <cell r="AC371" t="str">
            <v>VERJ860114SI1</v>
          </cell>
          <cell r="AD371" t="str">
            <v>Operativo</v>
          </cell>
          <cell r="AE371" t="str">
            <v>Asesor de Servicio Automovil</v>
          </cell>
          <cell r="AF371" t="str">
            <v>Unidad Operativa</v>
          </cell>
          <cell r="AG371" t="str">
            <v>Dirección Servicio y Operaciones</v>
          </cell>
          <cell r="AH371" t="str">
            <v>Subdir. Siniestros CDMX y Sureste</v>
          </cell>
          <cell r="AI371" t="str">
            <v>C9208</v>
          </cell>
          <cell r="AJ371" t="str">
            <v>Lasa Estrada Antxon</v>
          </cell>
          <cell r="AK371" t="str">
            <v>Tlalnepantla</v>
          </cell>
          <cell r="AL371" t="str">
            <v>Tlalnepantla</v>
          </cell>
          <cell r="AM371">
            <v>0</v>
          </cell>
          <cell r="AN371" t="str">
            <v>jonathan.velazquez@gnp.com.mx</v>
          </cell>
          <cell r="AO371" t="str">
            <v>jonathan.velazquez@gnp.com.mx</v>
          </cell>
          <cell r="AQ371">
            <v>5518509366</v>
          </cell>
          <cell r="AR371" t="str">
            <v>-</v>
          </cell>
          <cell r="AS371" t="str">
            <v>-</v>
          </cell>
          <cell r="AT371" t="str">
            <v>-</v>
          </cell>
          <cell r="AU371" t="str">
            <v>-</v>
          </cell>
          <cell r="AV371" t="str">
            <v>-</v>
          </cell>
          <cell r="AW371" t="str">
            <v>-</v>
          </cell>
          <cell r="AX371" t="str">
            <v>-</v>
          </cell>
          <cell r="AY371" t="str">
            <v>Si</v>
          </cell>
          <cell r="AZ371">
            <v>1305.56</v>
          </cell>
          <cell r="BA371">
            <v>43708</v>
          </cell>
          <cell r="BB371">
            <v>50916.84</v>
          </cell>
          <cell r="BC371" t="str">
            <v>-</v>
          </cell>
          <cell r="BD371">
            <v>94000</v>
          </cell>
          <cell r="BE371">
            <v>43131</v>
          </cell>
          <cell r="BF371">
            <v>44227</v>
          </cell>
          <cell r="BG371">
            <v>3</v>
          </cell>
          <cell r="BH371" t="str">
            <v>-</v>
          </cell>
          <cell r="BI371" t="str">
            <v>-</v>
          </cell>
          <cell r="BJ371" t="str">
            <v>Arrendado</v>
          </cell>
          <cell r="BK371" t="str">
            <v>AM 20202</v>
          </cell>
          <cell r="BL371" t="str">
            <v>AMERICAS MOTORS S.A. DE C.V.</v>
          </cell>
          <cell r="BO371">
            <v>68402.61</v>
          </cell>
          <cell r="BP371" t="str">
            <v>-</v>
          </cell>
          <cell r="BQ371" t="str">
            <v>-</v>
          </cell>
          <cell r="BR371" t="str">
            <v>-</v>
          </cell>
          <cell r="BS371" t="str">
            <v>-</v>
          </cell>
          <cell r="BT371" t="str">
            <v>-</v>
          </cell>
          <cell r="BU371" t="str">
            <v>-</v>
          </cell>
          <cell r="BV371" t="str">
            <v>-</v>
          </cell>
          <cell r="BW371" t="str">
            <v>-</v>
          </cell>
          <cell r="BX371" t="str">
            <v>-</v>
          </cell>
          <cell r="BY371" t="str">
            <v>-</v>
          </cell>
          <cell r="BZ371" t="str">
            <v>-</v>
          </cell>
          <cell r="CA371" t="str">
            <v>-</v>
          </cell>
          <cell r="CB371" t="str">
            <v>-</v>
          </cell>
          <cell r="CC371" t="str">
            <v>Miércoles</v>
          </cell>
          <cell r="CD371" t="str">
            <v>633</v>
          </cell>
          <cell r="CE371" t="str">
            <v>3</v>
          </cell>
          <cell r="CF371" t="str">
            <v>Rojo</v>
          </cell>
          <cell r="CG371" t="str">
            <v>3er Sábado</v>
          </cell>
          <cell r="CH371" t="str">
            <v>Mzo y Abr</v>
          </cell>
          <cell r="CI371" t="str">
            <v>Sep y Oct</v>
          </cell>
          <cell r="CJ371" t="str">
            <v>-</v>
          </cell>
          <cell r="CK371">
            <v>92</v>
          </cell>
          <cell r="CL371" t="str">
            <v>101 - MAGNA</v>
          </cell>
          <cell r="CM371" t="str">
            <v>08050</v>
          </cell>
          <cell r="CP371" t="str">
            <v>-</v>
          </cell>
        </row>
        <row r="372">
          <cell r="A372" t="str">
            <v>08051</v>
          </cell>
          <cell r="B372" t="str">
            <v>628VZN</v>
          </cell>
          <cell r="C372" t="str">
            <v>Distrito Federal</v>
          </cell>
          <cell r="D372" t="str">
            <v>No aplica</v>
          </cell>
          <cell r="E372" t="str">
            <v>Chevy</v>
          </cell>
          <cell r="F372" t="str">
            <v>Automóvil</v>
          </cell>
          <cell r="G372" t="str">
            <v>Chevrolet</v>
          </cell>
          <cell r="H372" t="str">
            <v>Chevy 5 Puertas S/AA Paquete B</v>
          </cell>
          <cell r="I372" t="str">
            <v>3G1SF61X98S160252</v>
          </cell>
          <cell r="J372" t="str">
            <v>Hecho en México</v>
          </cell>
          <cell r="K372" t="str">
            <v>Magna</v>
          </cell>
          <cell r="L372">
            <v>4</v>
          </cell>
          <cell r="M372">
            <v>46</v>
          </cell>
          <cell r="N372">
            <v>2008</v>
          </cell>
          <cell r="O372" t="str">
            <v>Ciudad de México</v>
          </cell>
          <cell r="P372" t="str">
            <v>Ciudad de México</v>
          </cell>
          <cell r="Q372" t="str">
            <v>Zona Metropolitana</v>
          </cell>
          <cell r="R372" t="str">
            <v>Baja</v>
          </cell>
          <cell r="S372" t="str">
            <v>Devolución Valmex</v>
          </cell>
          <cell r="T372" t="str">
            <v>GNP</v>
          </cell>
          <cell r="U372" t="str">
            <v>Grupo Nacional Provincial, S.A.B.</v>
          </cell>
          <cell r="V372" t="str">
            <v>Asesor de Servicio</v>
          </cell>
          <cell r="W372" t="str">
            <v>-</v>
          </cell>
          <cell r="X372" t="str">
            <v>-</v>
          </cell>
          <cell r="Y372" t="str">
            <v>Asignado</v>
          </cell>
          <cell r="Z372" t="str">
            <v>N89995</v>
          </cell>
          <cell r="AA372" t="str">
            <v>Chavarría Gómez David Alejandro</v>
          </cell>
          <cell r="AB372" t="str">
            <v>Grupo Nacional Provincial, S.A.B.</v>
          </cell>
          <cell r="AC372" t="str">
            <v>CAGD770606TH6</v>
          </cell>
          <cell r="AD372" t="str">
            <v>Jefe de departamento</v>
          </cell>
          <cell r="AE372" t="str">
            <v>Supervisor Siniestros Autos</v>
          </cell>
          <cell r="AF372" t="str">
            <v>Unidad Operativa</v>
          </cell>
          <cell r="AG372" t="str">
            <v>Dirección Servicio y Operaciones</v>
          </cell>
          <cell r="AH372" t="str">
            <v>Subdir. Siniestros CDMX y Sureste</v>
          </cell>
          <cell r="AI372" t="str">
            <v>C9208</v>
          </cell>
          <cell r="AJ372" t="str">
            <v>Lasa Estrada Antxon</v>
          </cell>
          <cell r="AK372" t="str">
            <v>Toluca</v>
          </cell>
          <cell r="AL372" t="str">
            <v>Toluca</v>
          </cell>
          <cell r="AM372">
            <v>0</v>
          </cell>
          <cell r="AN372" t="str">
            <v>david.chavarria@gnp.com.mx</v>
          </cell>
          <cell r="AO372" t="str">
            <v>david.chavarria@gnp.com.mx</v>
          </cell>
          <cell r="AQ372">
            <v>5535228436</v>
          </cell>
          <cell r="AR372" t="str">
            <v>-</v>
          </cell>
          <cell r="AS372" t="str">
            <v>-</v>
          </cell>
          <cell r="AT372" t="str">
            <v>-</v>
          </cell>
          <cell r="AU372" t="str">
            <v>-</v>
          </cell>
          <cell r="AV372" t="str">
            <v>-</v>
          </cell>
          <cell r="AW372" t="str">
            <v>-</v>
          </cell>
          <cell r="AX372" t="str">
            <v>-</v>
          </cell>
          <cell r="AY372" t="str">
            <v>Si</v>
          </cell>
          <cell r="AZ372">
            <v>847.22</v>
          </cell>
          <cell r="BA372">
            <v>43708</v>
          </cell>
          <cell r="BB372">
            <v>28805.48</v>
          </cell>
          <cell r="BC372" t="str">
            <v>-</v>
          </cell>
          <cell r="BD372">
            <v>61000</v>
          </cell>
          <cell r="BE372">
            <v>43205</v>
          </cell>
          <cell r="BF372">
            <v>44301</v>
          </cell>
          <cell r="BG372">
            <v>3</v>
          </cell>
          <cell r="BH372" t="str">
            <v>-</v>
          </cell>
          <cell r="BI372" t="str">
            <v>-</v>
          </cell>
          <cell r="BJ372" t="str">
            <v>Arrendado</v>
          </cell>
          <cell r="BK372" t="str">
            <v>AM 20070</v>
          </cell>
          <cell r="BL372" t="str">
            <v>AMERICAS MOTORS S.A. DE C.V.</v>
          </cell>
          <cell r="BO372">
            <v>68402.61</v>
          </cell>
          <cell r="BP372" t="str">
            <v>-</v>
          </cell>
          <cell r="BQ372" t="str">
            <v>-</v>
          </cell>
          <cell r="BR372" t="str">
            <v>-</v>
          </cell>
          <cell r="BS372" t="str">
            <v>-</v>
          </cell>
          <cell r="BT372" t="str">
            <v>-</v>
          </cell>
          <cell r="BU372" t="str">
            <v>-</v>
          </cell>
          <cell r="BV372" t="str">
            <v>-</v>
          </cell>
          <cell r="BW372" t="str">
            <v>-</v>
          </cell>
          <cell r="BX372" t="str">
            <v>-</v>
          </cell>
          <cell r="BY372" t="str">
            <v>-</v>
          </cell>
          <cell r="BZ372" t="str">
            <v>-</v>
          </cell>
          <cell r="CA372" t="str">
            <v>-</v>
          </cell>
          <cell r="CB372" t="str">
            <v>-</v>
          </cell>
          <cell r="CC372" t="str">
            <v>Martes</v>
          </cell>
          <cell r="CD372" t="str">
            <v>628</v>
          </cell>
          <cell r="CE372" t="str">
            <v>8</v>
          </cell>
          <cell r="CF372" t="str">
            <v>Rosa</v>
          </cell>
          <cell r="CG372" t="str">
            <v>2o Sábado</v>
          </cell>
          <cell r="CH372" t="str">
            <v>Feb y Mzo</v>
          </cell>
          <cell r="CI372" t="str">
            <v>Ago y Sep</v>
          </cell>
          <cell r="CJ372" t="str">
            <v>-</v>
          </cell>
          <cell r="CK372">
            <v>92</v>
          </cell>
          <cell r="CL372" t="str">
            <v>101 - MAGNA</v>
          </cell>
          <cell r="CM372" t="str">
            <v>08051</v>
          </cell>
          <cell r="CP372" t="str">
            <v>-</v>
          </cell>
        </row>
        <row r="373">
          <cell r="A373" t="str">
            <v>08052</v>
          </cell>
          <cell r="B373" t="str">
            <v>681VZN</v>
          </cell>
          <cell r="C373" t="str">
            <v>Distrito Federal</v>
          </cell>
          <cell r="D373" t="str">
            <v>No aplica</v>
          </cell>
          <cell r="E373" t="str">
            <v>Chevy</v>
          </cell>
          <cell r="F373" t="str">
            <v>Automóvil</v>
          </cell>
          <cell r="G373" t="str">
            <v>Chevrolet</v>
          </cell>
          <cell r="H373" t="str">
            <v>Chevy 5 Puertas S/AA Paquete B</v>
          </cell>
          <cell r="I373" t="str">
            <v>3G1SF61X98S160249</v>
          </cell>
          <cell r="J373" t="str">
            <v>Hecho en México</v>
          </cell>
          <cell r="K373" t="str">
            <v>Magna</v>
          </cell>
          <cell r="L373">
            <v>4</v>
          </cell>
          <cell r="M373">
            <v>46</v>
          </cell>
          <cell r="N373">
            <v>2008</v>
          </cell>
          <cell r="O373" t="str">
            <v>Ciudad de México</v>
          </cell>
          <cell r="P373" t="str">
            <v>Ciudad de México</v>
          </cell>
          <cell r="Q373" t="str">
            <v>Zona Metropolitana</v>
          </cell>
          <cell r="R373" t="str">
            <v>Baja</v>
          </cell>
          <cell r="S373" t="str">
            <v>Devolución Valmex</v>
          </cell>
          <cell r="T373" t="str">
            <v>GNP</v>
          </cell>
          <cell r="U373" t="str">
            <v>Grupo Nacional Provincial, S.A.B.</v>
          </cell>
          <cell r="V373" t="str">
            <v>Pool Administrativo</v>
          </cell>
          <cell r="W373" t="str">
            <v>-</v>
          </cell>
          <cell r="X373" t="str">
            <v>Plaza GNP</v>
          </cell>
          <cell r="Y373" t="str">
            <v>Asignado</v>
          </cell>
          <cell r="Z373" t="str">
            <v>N38132</v>
          </cell>
          <cell r="AA373" t="str">
            <v>-</v>
          </cell>
          <cell r="AB373" t="str">
            <v>-</v>
          </cell>
          <cell r="AC373" t="str">
            <v>-</v>
          </cell>
          <cell r="AD373" t="str">
            <v>-</v>
          </cell>
          <cell r="AE373" t="str">
            <v>-</v>
          </cell>
          <cell r="AF373" t="str">
            <v>-</v>
          </cell>
          <cell r="AG373" t="str">
            <v>-</v>
          </cell>
          <cell r="AH373" t="str">
            <v>-</v>
          </cell>
          <cell r="AI373" t="str">
            <v>C6705</v>
          </cell>
          <cell r="AJ373" t="str">
            <v>Ramirez Granados Arturo</v>
          </cell>
          <cell r="AK373" t="str">
            <v>-</v>
          </cell>
          <cell r="AL373" t="str">
            <v>-</v>
          </cell>
          <cell r="AM373" t="str">
            <v>-</v>
          </cell>
          <cell r="AN373">
            <v>0</v>
          </cell>
          <cell r="AO373" t="str">
            <v>-</v>
          </cell>
          <cell r="AQ373">
            <v>5545001393</v>
          </cell>
          <cell r="AR373" t="str">
            <v>-</v>
          </cell>
          <cell r="AS373" t="str">
            <v>-</v>
          </cell>
          <cell r="AT373" t="str">
            <v>-</v>
          </cell>
          <cell r="AU373" t="str">
            <v>-</v>
          </cell>
          <cell r="AV373" t="str">
            <v>-</v>
          </cell>
          <cell r="AW373" t="str">
            <v>-</v>
          </cell>
          <cell r="AX373" t="str">
            <v>-</v>
          </cell>
          <cell r="AY373" t="str">
            <v>No</v>
          </cell>
          <cell r="AZ373" t="str">
            <v>-</v>
          </cell>
          <cell r="BA373" t="str">
            <v>-</v>
          </cell>
          <cell r="BB373" t="str">
            <v>-</v>
          </cell>
          <cell r="BC373" t="str">
            <v>-</v>
          </cell>
          <cell r="BD373" t="str">
            <v>-</v>
          </cell>
          <cell r="BE373" t="str">
            <v>-</v>
          </cell>
          <cell r="BF373" t="str">
            <v>-</v>
          </cell>
          <cell r="BG373" t="str">
            <v>-</v>
          </cell>
          <cell r="BH373" t="str">
            <v>-</v>
          </cell>
          <cell r="BI373" t="str">
            <v>-</v>
          </cell>
          <cell r="BJ373" t="str">
            <v>Arrendado</v>
          </cell>
          <cell r="BK373" t="str">
            <v>AM 20069</v>
          </cell>
          <cell r="BL373" t="str">
            <v>AMERICAS MOTORS S.A. DE C.V.</v>
          </cell>
          <cell r="BO373">
            <v>68402.61</v>
          </cell>
          <cell r="BP373" t="str">
            <v>-</v>
          </cell>
          <cell r="BQ373" t="str">
            <v>-</v>
          </cell>
          <cell r="BR373" t="str">
            <v>-</v>
          </cell>
          <cell r="BS373" t="str">
            <v>-</v>
          </cell>
          <cell r="BT373" t="str">
            <v>-</v>
          </cell>
          <cell r="BU373" t="str">
            <v>-</v>
          </cell>
          <cell r="BV373" t="str">
            <v>-</v>
          </cell>
          <cell r="BW373" t="str">
            <v>-</v>
          </cell>
          <cell r="BX373" t="str">
            <v>-</v>
          </cell>
          <cell r="BY373" t="str">
            <v>-</v>
          </cell>
          <cell r="BZ373" t="str">
            <v>-</v>
          </cell>
          <cell r="CA373" t="str">
            <v>-</v>
          </cell>
          <cell r="CB373" t="str">
            <v>-</v>
          </cell>
          <cell r="CC373" t="str">
            <v>Jueves</v>
          </cell>
          <cell r="CD373" t="str">
            <v>681</v>
          </cell>
          <cell r="CE373" t="str">
            <v>1</v>
          </cell>
          <cell r="CF373" t="str">
            <v>Verde</v>
          </cell>
          <cell r="CG373" t="str">
            <v>4o Sábado</v>
          </cell>
          <cell r="CH373" t="str">
            <v>Abr y May</v>
          </cell>
          <cell r="CI373" t="str">
            <v>Oct y Nov</v>
          </cell>
          <cell r="CJ373" t="str">
            <v>-</v>
          </cell>
          <cell r="CK373">
            <v>92</v>
          </cell>
          <cell r="CL373" t="str">
            <v>101 - MAGNA</v>
          </cell>
          <cell r="CM373" t="str">
            <v>08052</v>
          </cell>
          <cell r="CP373" t="str">
            <v>-</v>
          </cell>
        </row>
        <row r="374">
          <cell r="A374" t="str">
            <v>08053</v>
          </cell>
          <cell r="B374" t="str">
            <v>656VZN</v>
          </cell>
          <cell r="C374" t="str">
            <v>Distrito Federal</v>
          </cell>
          <cell r="D374" t="str">
            <v>No aplica</v>
          </cell>
          <cell r="E374" t="str">
            <v>Chevy</v>
          </cell>
          <cell r="F374" t="str">
            <v>Automóvil</v>
          </cell>
          <cell r="G374" t="str">
            <v>Chevrolet</v>
          </cell>
          <cell r="H374" t="str">
            <v>Chevy 5 Puertas S/AA Paquete B</v>
          </cell>
          <cell r="I374" t="str">
            <v>3G1SF61X88S159724</v>
          </cell>
          <cell r="J374" t="str">
            <v>Hecho en México</v>
          </cell>
          <cell r="K374" t="str">
            <v>Magna</v>
          </cell>
          <cell r="L374">
            <v>4</v>
          </cell>
          <cell r="M374">
            <v>46</v>
          </cell>
          <cell r="N374">
            <v>2008</v>
          </cell>
          <cell r="O374" t="str">
            <v>Ciudad de México</v>
          </cell>
          <cell r="P374" t="str">
            <v>Ciudad de México</v>
          </cell>
          <cell r="Q374" t="str">
            <v>Zona Metropolitana</v>
          </cell>
          <cell r="R374" t="str">
            <v>Baja</v>
          </cell>
          <cell r="S374" t="str">
            <v>Devolución Valmex</v>
          </cell>
          <cell r="T374" t="str">
            <v>GNP</v>
          </cell>
          <cell r="U374" t="str">
            <v>Grupo Nacional Provincial, S.A.B.</v>
          </cell>
          <cell r="V374" t="str">
            <v>Asesor de Servicio</v>
          </cell>
          <cell r="W374" t="str">
            <v>352</v>
          </cell>
          <cell r="X374" t="str">
            <v>-</v>
          </cell>
          <cell r="Y374" t="str">
            <v>Asignado</v>
          </cell>
          <cell r="Z374" t="str">
            <v>N87492</v>
          </cell>
          <cell r="AA374" t="str">
            <v>-</v>
          </cell>
          <cell r="AB374" t="str">
            <v>-</v>
          </cell>
          <cell r="AC374" t="str">
            <v>-</v>
          </cell>
          <cell r="AD374" t="str">
            <v>-</v>
          </cell>
          <cell r="AE374" t="str">
            <v>-</v>
          </cell>
          <cell r="AF374" t="str">
            <v>-</v>
          </cell>
          <cell r="AG374" t="str">
            <v>-</v>
          </cell>
          <cell r="AH374" t="str">
            <v>-</v>
          </cell>
          <cell r="AI374" t="str">
            <v>C6705</v>
          </cell>
          <cell r="AJ374" t="str">
            <v>Ramirez Granados Arturo</v>
          </cell>
          <cell r="AK374" t="str">
            <v>-</v>
          </cell>
          <cell r="AL374" t="str">
            <v>-</v>
          </cell>
          <cell r="AM374" t="str">
            <v>-</v>
          </cell>
          <cell r="AN374">
            <v>0</v>
          </cell>
          <cell r="AO374" t="str">
            <v>-</v>
          </cell>
          <cell r="AQ374">
            <v>5535667132</v>
          </cell>
          <cell r="AR374" t="str">
            <v>-</v>
          </cell>
          <cell r="AS374" t="str">
            <v>-</v>
          </cell>
          <cell r="AT374" t="str">
            <v>-</v>
          </cell>
          <cell r="AU374" t="str">
            <v>-</v>
          </cell>
          <cell r="AV374" t="str">
            <v>-</v>
          </cell>
          <cell r="AW374" t="str">
            <v>-</v>
          </cell>
          <cell r="AX374" t="str">
            <v>-</v>
          </cell>
          <cell r="AY374" t="str">
            <v>No</v>
          </cell>
          <cell r="AZ374" t="str">
            <v>-</v>
          </cell>
          <cell r="BA374" t="str">
            <v>-</v>
          </cell>
          <cell r="BB374" t="str">
            <v>-</v>
          </cell>
          <cell r="BC374" t="str">
            <v>-</v>
          </cell>
          <cell r="BD374" t="str">
            <v>-</v>
          </cell>
          <cell r="BE374" t="str">
            <v>-</v>
          </cell>
          <cell r="BF374" t="str">
            <v>-</v>
          </cell>
          <cell r="BG374">
            <v>3</v>
          </cell>
          <cell r="BH374" t="str">
            <v>-</v>
          </cell>
          <cell r="BI374" t="str">
            <v>-</v>
          </cell>
          <cell r="BJ374" t="str">
            <v>Arrendado</v>
          </cell>
          <cell r="BK374" t="str">
            <v>AM 20068</v>
          </cell>
          <cell r="BL374" t="str">
            <v>AMERICAS MOTORS S.A. DE C.V.</v>
          </cell>
          <cell r="BO374">
            <v>68402.61</v>
          </cell>
          <cell r="BP374" t="str">
            <v>-</v>
          </cell>
          <cell r="BQ374" t="str">
            <v>-</v>
          </cell>
          <cell r="BR374" t="str">
            <v>-</v>
          </cell>
          <cell r="BS374" t="str">
            <v>-</v>
          </cell>
          <cell r="BT374" t="str">
            <v>-</v>
          </cell>
          <cell r="BU374" t="str">
            <v>-</v>
          </cell>
          <cell r="BV374" t="str">
            <v>-</v>
          </cell>
          <cell r="BW374" t="str">
            <v>-</v>
          </cell>
          <cell r="BX374" t="str">
            <v>-</v>
          </cell>
          <cell r="BY374" t="str">
            <v>-</v>
          </cell>
          <cell r="BZ374" t="str">
            <v>-</v>
          </cell>
          <cell r="CA374" t="str">
            <v>-</v>
          </cell>
          <cell r="CB374" t="str">
            <v>-</v>
          </cell>
          <cell r="CC374" t="str">
            <v>Lunes</v>
          </cell>
          <cell r="CD374" t="str">
            <v>656</v>
          </cell>
          <cell r="CE374" t="str">
            <v>6</v>
          </cell>
          <cell r="CF374" t="str">
            <v>Amarillo</v>
          </cell>
          <cell r="CG374" t="str">
            <v>1er Sábado</v>
          </cell>
          <cell r="CH374" t="str">
            <v>Ene y Feb</v>
          </cell>
          <cell r="CI374" t="str">
            <v>Jul y Ago</v>
          </cell>
          <cell r="CJ374" t="str">
            <v>-</v>
          </cell>
          <cell r="CK374">
            <v>92</v>
          </cell>
          <cell r="CL374" t="str">
            <v>101 - MAGNA</v>
          </cell>
          <cell r="CM374" t="str">
            <v>08053</v>
          </cell>
          <cell r="CP374" t="str">
            <v>-</v>
          </cell>
        </row>
        <row r="375">
          <cell r="A375" t="str">
            <v>08054</v>
          </cell>
          <cell r="B375" t="str">
            <v>453WBB</v>
          </cell>
          <cell r="C375" t="str">
            <v>Distrito Federal</v>
          </cell>
          <cell r="D375" t="str">
            <v>No aplica</v>
          </cell>
          <cell r="E375" t="str">
            <v>Chevy</v>
          </cell>
          <cell r="F375" t="str">
            <v>Automóvil</v>
          </cell>
          <cell r="G375" t="str">
            <v>Chevrolet</v>
          </cell>
          <cell r="H375" t="str">
            <v>Chevy 5 Puertas T/M Paquete B</v>
          </cell>
          <cell r="I375" t="str">
            <v>3G1SF61X08S160236</v>
          </cell>
          <cell r="J375" t="str">
            <v>Hecho en México</v>
          </cell>
          <cell r="K375" t="str">
            <v>Magna</v>
          </cell>
          <cell r="L375">
            <v>4</v>
          </cell>
          <cell r="M375">
            <v>46</v>
          </cell>
          <cell r="N375">
            <v>2008</v>
          </cell>
          <cell r="O375" t="str">
            <v>Ciudad de México</v>
          </cell>
          <cell r="P375" t="str">
            <v>Ciudad de México</v>
          </cell>
          <cell r="Q375" t="str">
            <v>Zona Metropolitana</v>
          </cell>
          <cell r="R375" t="str">
            <v>Baja</v>
          </cell>
          <cell r="S375" t="str">
            <v>Devolución Valmex</v>
          </cell>
          <cell r="T375" t="str">
            <v>GNP</v>
          </cell>
          <cell r="U375" t="str">
            <v>Grupo Nacional Provincial, S.A.B.</v>
          </cell>
          <cell r="V375" t="str">
            <v>Pool Administrativo</v>
          </cell>
          <cell r="W375" t="str">
            <v>-</v>
          </cell>
          <cell r="X375" t="str">
            <v>Metro Sur</v>
          </cell>
          <cell r="Y375" t="str">
            <v>Asignado</v>
          </cell>
          <cell r="Z375" t="str">
            <v>N38132</v>
          </cell>
          <cell r="AA375" t="str">
            <v>-</v>
          </cell>
          <cell r="AB375" t="str">
            <v>-</v>
          </cell>
          <cell r="AC375" t="str">
            <v>-</v>
          </cell>
          <cell r="AD375" t="str">
            <v>-</v>
          </cell>
          <cell r="AE375" t="str">
            <v>-</v>
          </cell>
          <cell r="AF375" t="str">
            <v>-</v>
          </cell>
          <cell r="AG375" t="str">
            <v>-</v>
          </cell>
          <cell r="AH375" t="str">
            <v>-</v>
          </cell>
          <cell r="AI375" t="str">
            <v>C6705</v>
          </cell>
          <cell r="AJ375" t="str">
            <v>Ramirez Granados Arturo</v>
          </cell>
          <cell r="AK375" t="str">
            <v>-</v>
          </cell>
          <cell r="AL375" t="str">
            <v>-</v>
          </cell>
          <cell r="AM375" t="str">
            <v>-</v>
          </cell>
          <cell r="AN375">
            <v>0</v>
          </cell>
          <cell r="AO375" t="str">
            <v>-</v>
          </cell>
          <cell r="AQ375">
            <v>5545001393</v>
          </cell>
          <cell r="AR375" t="str">
            <v>-</v>
          </cell>
          <cell r="AS375" t="str">
            <v>-</v>
          </cell>
          <cell r="AT375" t="str">
            <v>-</v>
          </cell>
          <cell r="AU375" t="str">
            <v>-</v>
          </cell>
          <cell r="AV375" t="str">
            <v>-</v>
          </cell>
          <cell r="AW375" t="str">
            <v>-</v>
          </cell>
          <cell r="AX375" t="str">
            <v>-</v>
          </cell>
          <cell r="AY375" t="str">
            <v>No</v>
          </cell>
          <cell r="AZ375" t="str">
            <v>-</v>
          </cell>
          <cell r="BA375" t="str">
            <v>-</v>
          </cell>
          <cell r="BB375" t="str">
            <v>-</v>
          </cell>
          <cell r="BC375" t="str">
            <v>-</v>
          </cell>
          <cell r="BD375" t="str">
            <v>-</v>
          </cell>
          <cell r="BE375" t="str">
            <v>-</v>
          </cell>
          <cell r="BF375" t="str">
            <v>-</v>
          </cell>
          <cell r="BG375" t="str">
            <v>-</v>
          </cell>
          <cell r="BH375" t="str">
            <v>-</v>
          </cell>
          <cell r="BI375" t="str">
            <v>-</v>
          </cell>
          <cell r="BJ375" t="str">
            <v>Arrendado</v>
          </cell>
          <cell r="BK375" t="str">
            <v>AM 20043</v>
          </cell>
          <cell r="BL375" t="str">
            <v>AMERICAS MOTORS S.A. DE C.V.</v>
          </cell>
          <cell r="BO375">
            <v>68402.61</v>
          </cell>
          <cell r="BP375" t="str">
            <v>-</v>
          </cell>
          <cell r="BQ375" t="str">
            <v>-</v>
          </cell>
          <cell r="BR375" t="str">
            <v>-</v>
          </cell>
          <cell r="BS375" t="str">
            <v>-</v>
          </cell>
          <cell r="BT375" t="str">
            <v>-</v>
          </cell>
          <cell r="BU375" t="str">
            <v>-</v>
          </cell>
          <cell r="BV375" t="str">
            <v>-</v>
          </cell>
          <cell r="BW375" t="str">
            <v>-</v>
          </cell>
          <cell r="BX375" t="str">
            <v>-</v>
          </cell>
          <cell r="BY375" t="str">
            <v>-</v>
          </cell>
          <cell r="BZ375" t="str">
            <v>-</v>
          </cell>
          <cell r="CA375" t="str">
            <v>-</v>
          </cell>
          <cell r="CB375" t="str">
            <v>-</v>
          </cell>
          <cell r="CC375" t="str">
            <v>Miércoles</v>
          </cell>
          <cell r="CD375" t="str">
            <v>453</v>
          </cell>
          <cell r="CE375" t="str">
            <v>3</v>
          </cell>
          <cell r="CF375" t="str">
            <v>Rojo</v>
          </cell>
          <cell r="CG375" t="str">
            <v>3er Sábado</v>
          </cell>
          <cell r="CH375" t="str">
            <v>Mzo y Abr</v>
          </cell>
          <cell r="CI375" t="str">
            <v>Sep y Oct</v>
          </cell>
          <cell r="CJ375" t="str">
            <v>-</v>
          </cell>
          <cell r="CK375">
            <v>92</v>
          </cell>
          <cell r="CL375" t="str">
            <v>101 - MAGNA</v>
          </cell>
          <cell r="CM375" t="str">
            <v>08054</v>
          </cell>
          <cell r="CP375" t="str">
            <v>-</v>
          </cell>
        </row>
        <row r="376">
          <cell r="A376" t="str">
            <v>08055</v>
          </cell>
          <cell r="B376" t="str">
            <v>496WBB</v>
          </cell>
          <cell r="C376" t="str">
            <v>Distrito Federal</v>
          </cell>
          <cell r="D376" t="str">
            <v>No aplica</v>
          </cell>
          <cell r="E376" t="str">
            <v>Chevy</v>
          </cell>
          <cell r="F376" t="str">
            <v>Automóvil</v>
          </cell>
          <cell r="G376" t="str">
            <v>Chevrolet</v>
          </cell>
          <cell r="H376" t="str">
            <v>Chevy 5 Puertas S/AA Paquete B</v>
          </cell>
          <cell r="I376" t="str">
            <v>3G1SF61X28S159721</v>
          </cell>
          <cell r="J376" t="str">
            <v>Hecho en México</v>
          </cell>
          <cell r="K376" t="str">
            <v>Magna</v>
          </cell>
          <cell r="L376">
            <v>4</v>
          </cell>
          <cell r="M376">
            <v>46</v>
          </cell>
          <cell r="N376">
            <v>2008</v>
          </cell>
          <cell r="O376" t="str">
            <v>Ciudad de México</v>
          </cell>
          <cell r="P376" t="str">
            <v>Ciudad de México</v>
          </cell>
          <cell r="Q376" t="str">
            <v>Zona Metropolitana</v>
          </cell>
          <cell r="R376" t="str">
            <v>Baja</v>
          </cell>
          <cell r="S376" t="str">
            <v>Devolución Valmex</v>
          </cell>
          <cell r="T376" t="str">
            <v>GNP</v>
          </cell>
          <cell r="U376" t="str">
            <v>Grupo Nacional Provincial, S.A.B.</v>
          </cell>
          <cell r="V376" t="str">
            <v>Asesor de Servicio</v>
          </cell>
          <cell r="W376" t="str">
            <v>315</v>
          </cell>
          <cell r="X376" t="str">
            <v>-</v>
          </cell>
          <cell r="Y376" t="str">
            <v>Asignado</v>
          </cell>
          <cell r="Z376" t="str">
            <v>N88839</v>
          </cell>
          <cell r="AA376" t="str">
            <v>-</v>
          </cell>
          <cell r="AB376" t="str">
            <v>-</v>
          </cell>
          <cell r="AC376" t="str">
            <v>-</v>
          </cell>
          <cell r="AD376" t="str">
            <v>-</v>
          </cell>
          <cell r="AE376" t="str">
            <v>-</v>
          </cell>
          <cell r="AF376" t="str">
            <v>-</v>
          </cell>
          <cell r="AG376" t="str">
            <v>-</v>
          </cell>
          <cell r="AH376" t="str">
            <v>-</v>
          </cell>
          <cell r="AI376" t="str">
            <v>C6705</v>
          </cell>
          <cell r="AJ376" t="str">
            <v>Ramirez Granados Arturo</v>
          </cell>
          <cell r="AK376" t="str">
            <v>-</v>
          </cell>
          <cell r="AL376" t="str">
            <v>-</v>
          </cell>
          <cell r="AM376" t="str">
            <v>-</v>
          </cell>
          <cell r="AN376">
            <v>0</v>
          </cell>
          <cell r="AO376" t="str">
            <v>-</v>
          </cell>
          <cell r="AQ376">
            <v>5535228863</v>
          </cell>
          <cell r="AR376" t="str">
            <v>-</v>
          </cell>
          <cell r="AS376" t="str">
            <v>-</v>
          </cell>
          <cell r="AT376" t="str">
            <v>-</v>
          </cell>
          <cell r="AU376" t="str">
            <v>-</v>
          </cell>
          <cell r="AV376" t="str">
            <v>-</v>
          </cell>
          <cell r="AW376" t="str">
            <v>-</v>
          </cell>
          <cell r="AX376" t="str">
            <v>-</v>
          </cell>
          <cell r="AY376" t="str">
            <v>No</v>
          </cell>
          <cell r="AZ376" t="str">
            <v>-</v>
          </cell>
          <cell r="BA376" t="str">
            <v>-</v>
          </cell>
          <cell r="BB376" t="str">
            <v>-</v>
          </cell>
          <cell r="BC376" t="str">
            <v>-</v>
          </cell>
          <cell r="BD376" t="str">
            <v>-</v>
          </cell>
          <cell r="BE376" t="str">
            <v>-</v>
          </cell>
          <cell r="BF376" t="str">
            <v>-</v>
          </cell>
          <cell r="BG376">
            <v>3</v>
          </cell>
          <cell r="BH376" t="str">
            <v>-</v>
          </cell>
          <cell r="BI376" t="str">
            <v>-</v>
          </cell>
          <cell r="BJ376" t="str">
            <v>Arrendado</v>
          </cell>
          <cell r="BK376" t="str">
            <v>AM 20047</v>
          </cell>
          <cell r="BL376" t="str">
            <v>AMERICAS MOTORS S.A. DE C.V.</v>
          </cell>
          <cell r="BO376">
            <v>68402.61</v>
          </cell>
          <cell r="BP376" t="str">
            <v>-</v>
          </cell>
          <cell r="BQ376" t="str">
            <v>-</v>
          </cell>
          <cell r="BR376" t="str">
            <v>-</v>
          </cell>
          <cell r="BS376" t="str">
            <v>-</v>
          </cell>
          <cell r="BT376" t="str">
            <v>-</v>
          </cell>
          <cell r="BU376" t="str">
            <v>-</v>
          </cell>
          <cell r="BV376" t="str">
            <v>-</v>
          </cell>
          <cell r="BW376" t="str">
            <v>-</v>
          </cell>
          <cell r="BX376" t="str">
            <v>-</v>
          </cell>
          <cell r="BY376" t="str">
            <v>-</v>
          </cell>
          <cell r="BZ376" t="str">
            <v>-</v>
          </cell>
          <cell r="CA376" t="str">
            <v>-</v>
          </cell>
          <cell r="CB376" t="str">
            <v>-</v>
          </cell>
          <cell r="CC376" t="str">
            <v>Lunes</v>
          </cell>
          <cell r="CD376" t="str">
            <v>496</v>
          </cell>
          <cell r="CE376" t="str">
            <v>6</v>
          </cell>
          <cell r="CF376" t="str">
            <v>Amarillo</v>
          </cell>
          <cell r="CG376" t="str">
            <v>1er Sábado</v>
          </cell>
          <cell r="CH376" t="str">
            <v>Ene y Feb</v>
          </cell>
          <cell r="CI376" t="str">
            <v>Jul y Ago</v>
          </cell>
          <cell r="CJ376" t="str">
            <v>-</v>
          </cell>
          <cell r="CK376">
            <v>92</v>
          </cell>
          <cell r="CL376" t="str">
            <v>101 - MAGNA</v>
          </cell>
          <cell r="CM376" t="str">
            <v>08055</v>
          </cell>
          <cell r="CP376" t="str">
            <v>-</v>
          </cell>
        </row>
        <row r="377">
          <cell r="A377" t="str">
            <v>08056</v>
          </cell>
          <cell r="B377" t="str">
            <v>620VZN</v>
          </cell>
          <cell r="C377" t="str">
            <v>Distrito Federal</v>
          </cell>
          <cell r="D377" t="str">
            <v>No aplica</v>
          </cell>
          <cell r="E377" t="str">
            <v>Chevy</v>
          </cell>
          <cell r="F377" t="str">
            <v>Automóvil</v>
          </cell>
          <cell r="G377" t="str">
            <v>Chevrolet</v>
          </cell>
          <cell r="H377" t="str">
            <v>Chevy 5 Puertas S/AA Paquete B</v>
          </cell>
          <cell r="I377" t="str">
            <v>3G1SF61X48S160255</v>
          </cell>
          <cell r="J377" t="str">
            <v>Hecho en México</v>
          </cell>
          <cell r="K377" t="str">
            <v>Magna</v>
          </cell>
          <cell r="L377">
            <v>4</v>
          </cell>
          <cell r="M377">
            <v>46</v>
          </cell>
          <cell r="N377">
            <v>2008</v>
          </cell>
          <cell r="O377" t="str">
            <v>Ciudad de México</v>
          </cell>
          <cell r="P377" t="str">
            <v>Ciudad de México</v>
          </cell>
          <cell r="Q377" t="str">
            <v>Zona Metropolitana</v>
          </cell>
          <cell r="R377" t="str">
            <v>Baja</v>
          </cell>
          <cell r="S377" t="str">
            <v>Devolución Valmex</v>
          </cell>
          <cell r="T377" t="str">
            <v>Filial / GNP</v>
          </cell>
          <cell r="U377" t="str">
            <v>Médica Móvil, S.A. de C.V.</v>
          </cell>
          <cell r="V377" t="str">
            <v>Servicio de Medico</v>
          </cell>
          <cell r="W377" t="str">
            <v>-</v>
          </cell>
          <cell r="X377" t="str">
            <v>-</v>
          </cell>
          <cell r="Y377" t="str">
            <v>Asignado</v>
          </cell>
          <cell r="Z377">
            <v>131410</v>
          </cell>
          <cell r="AA377" t="str">
            <v>-</v>
          </cell>
          <cell r="AB377" t="str">
            <v>-</v>
          </cell>
          <cell r="AC377" t="str">
            <v>-</v>
          </cell>
          <cell r="AD377" t="str">
            <v>-</v>
          </cell>
          <cell r="AE377" t="str">
            <v>-</v>
          </cell>
          <cell r="AF377" t="str">
            <v>-</v>
          </cell>
          <cell r="AG377" t="str">
            <v>-</v>
          </cell>
          <cell r="AH377" t="str">
            <v>-</v>
          </cell>
          <cell r="AI377" t="str">
            <v>C6705</v>
          </cell>
          <cell r="AJ377" t="str">
            <v>Ramirez Granados Arturo</v>
          </cell>
          <cell r="AK377" t="str">
            <v>-</v>
          </cell>
          <cell r="AL377" t="str">
            <v>-</v>
          </cell>
          <cell r="AM377" t="str">
            <v>-</v>
          </cell>
          <cell r="AN377" t="str">
            <v>gerardo.cabrera@medicamovil.com</v>
          </cell>
          <cell r="AO377" t="str">
            <v>-</v>
          </cell>
          <cell r="AP377" t="str">
            <v>gerardo.cabrera@medicamovil.com</v>
          </cell>
          <cell r="AQ377" t="str">
            <v>-</v>
          </cell>
          <cell r="AR377" t="str">
            <v>-</v>
          </cell>
          <cell r="AS377" t="str">
            <v>-</v>
          </cell>
          <cell r="AT377" t="str">
            <v>-</v>
          </cell>
          <cell r="AU377" t="str">
            <v>-</v>
          </cell>
          <cell r="AV377" t="str">
            <v>-</v>
          </cell>
          <cell r="AW377" t="str">
            <v>-</v>
          </cell>
          <cell r="AX377" t="str">
            <v>-</v>
          </cell>
          <cell r="AY377" t="str">
            <v>No</v>
          </cell>
          <cell r="AZ377" t="str">
            <v>-</v>
          </cell>
          <cell r="BA377" t="str">
            <v>-</v>
          </cell>
          <cell r="BB377" t="str">
            <v>-</v>
          </cell>
          <cell r="BC377" t="str">
            <v>-</v>
          </cell>
          <cell r="BD377" t="str">
            <v>-</v>
          </cell>
          <cell r="BE377" t="str">
            <v>-</v>
          </cell>
          <cell r="BF377" t="str">
            <v>-</v>
          </cell>
          <cell r="BG377" t="str">
            <v>-</v>
          </cell>
          <cell r="BH377" t="str">
            <v>-</v>
          </cell>
          <cell r="BI377" t="str">
            <v>-</v>
          </cell>
          <cell r="BJ377" t="str">
            <v>Arrendado</v>
          </cell>
          <cell r="BK377" t="str">
            <v>AM 20057</v>
          </cell>
          <cell r="BL377" t="str">
            <v>AMERICAS MOTORS S.A. DE C.V.</v>
          </cell>
          <cell r="BO377">
            <v>68402.61</v>
          </cell>
          <cell r="BP377" t="str">
            <v>-</v>
          </cell>
          <cell r="BQ377" t="str">
            <v>-</v>
          </cell>
          <cell r="BR377" t="str">
            <v>-</v>
          </cell>
          <cell r="BS377" t="str">
            <v>-</v>
          </cell>
          <cell r="BT377" t="str">
            <v>-</v>
          </cell>
          <cell r="BU377" t="str">
            <v>-</v>
          </cell>
          <cell r="BV377" t="str">
            <v>-</v>
          </cell>
          <cell r="BW377" t="str">
            <v>-</v>
          </cell>
          <cell r="BX377" t="str">
            <v>-</v>
          </cell>
          <cell r="BY377" t="str">
            <v>-</v>
          </cell>
          <cell r="BZ377" t="str">
            <v>-</v>
          </cell>
          <cell r="CA377" t="str">
            <v>-</v>
          </cell>
          <cell r="CB377" t="str">
            <v>-</v>
          </cell>
          <cell r="CC377" t="str">
            <v>Viernes</v>
          </cell>
          <cell r="CD377" t="str">
            <v>620</v>
          </cell>
          <cell r="CE377" t="str">
            <v>0</v>
          </cell>
          <cell r="CF377" t="str">
            <v>Azul</v>
          </cell>
          <cell r="CG377" t="str">
            <v>5o Sábado</v>
          </cell>
          <cell r="CH377" t="str">
            <v>May y Jun</v>
          </cell>
          <cell r="CI377" t="str">
            <v>Nov y Dic</v>
          </cell>
          <cell r="CJ377" t="str">
            <v>-</v>
          </cell>
          <cell r="CK377">
            <v>92</v>
          </cell>
          <cell r="CL377" t="str">
            <v>101 - MAGNA</v>
          </cell>
          <cell r="CM377" t="str">
            <v>08056</v>
          </cell>
          <cell r="CP377" t="str">
            <v>-</v>
          </cell>
        </row>
        <row r="378">
          <cell r="A378" t="str">
            <v>08057</v>
          </cell>
          <cell r="B378" t="str">
            <v>690VZN</v>
          </cell>
          <cell r="C378" t="str">
            <v>Distrito Federal</v>
          </cell>
          <cell r="D378" t="str">
            <v>No aplica</v>
          </cell>
          <cell r="E378" t="str">
            <v>Chevy</v>
          </cell>
          <cell r="F378" t="str">
            <v>Automóvil</v>
          </cell>
          <cell r="G378" t="str">
            <v>Chevrolet</v>
          </cell>
          <cell r="H378" t="str">
            <v>Chevy 5 Puertas T/M Paquete B</v>
          </cell>
          <cell r="I378" t="str">
            <v>3G1SF61X78S159729</v>
          </cell>
          <cell r="J378" t="str">
            <v>Hecho en México</v>
          </cell>
          <cell r="K378" t="str">
            <v>Magna</v>
          </cell>
          <cell r="L378">
            <v>4</v>
          </cell>
          <cell r="M378">
            <v>46</v>
          </cell>
          <cell r="N378">
            <v>2008</v>
          </cell>
          <cell r="O378" t="str">
            <v>Guadalajara</v>
          </cell>
          <cell r="P378" t="str">
            <v>Jalisco</v>
          </cell>
          <cell r="Q378" t="str">
            <v>Occidente</v>
          </cell>
          <cell r="R378" t="str">
            <v>Baja</v>
          </cell>
          <cell r="S378" t="str">
            <v>Devolución Valmex</v>
          </cell>
          <cell r="T378" t="str">
            <v>GNP</v>
          </cell>
          <cell r="U378" t="str">
            <v>Grupo Nacional Provincial, S.A.B.</v>
          </cell>
          <cell r="V378" t="str">
            <v>Pool Ajustes</v>
          </cell>
          <cell r="W378" t="str">
            <v>-</v>
          </cell>
          <cell r="X378" t="str">
            <v>Supervisoria</v>
          </cell>
          <cell r="Y378" t="str">
            <v>Asignado</v>
          </cell>
          <cell r="Z378" t="str">
            <v>N38132</v>
          </cell>
          <cell r="AA378" t="str">
            <v>-</v>
          </cell>
          <cell r="AB378" t="str">
            <v>-</v>
          </cell>
          <cell r="AC378" t="str">
            <v>-</v>
          </cell>
          <cell r="AD378" t="str">
            <v>-</v>
          </cell>
          <cell r="AE378" t="str">
            <v>-</v>
          </cell>
          <cell r="AF378" t="str">
            <v>-</v>
          </cell>
          <cell r="AG378" t="str">
            <v>-</v>
          </cell>
          <cell r="AH378" t="str">
            <v>-</v>
          </cell>
          <cell r="AI378" t="str">
            <v>C6705</v>
          </cell>
          <cell r="AJ378" t="str">
            <v>Ramirez Granados Arturo</v>
          </cell>
          <cell r="AK378" t="str">
            <v>-</v>
          </cell>
          <cell r="AL378" t="str">
            <v>-</v>
          </cell>
          <cell r="AM378" t="str">
            <v>-</v>
          </cell>
          <cell r="AN378">
            <v>0</v>
          </cell>
          <cell r="AO378" t="str">
            <v>-</v>
          </cell>
          <cell r="AQ378">
            <v>5545001393</v>
          </cell>
          <cell r="AR378" t="str">
            <v>-</v>
          </cell>
          <cell r="AS378" t="str">
            <v>-</v>
          </cell>
          <cell r="AT378" t="str">
            <v>-</v>
          </cell>
          <cell r="AU378" t="str">
            <v>-</v>
          </cell>
          <cell r="AV378" t="str">
            <v>-</v>
          </cell>
          <cell r="AW378" t="str">
            <v>-</v>
          </cell>
          <cell r="AX378" t="str">
            <v>-</v>
          </cell>
          <cell r="AY378" t="str">
            <v>No</v>
          </cell>
          <cell r="AZ378" t="str">
            <v>-</v>
          </cell>
          <cell r="BA378" t="str">
            <v>-</v>
          </cell>
          <cell r="BB378" t="str">
            <v>-</v>
          </cell>
          <cell r="BC378" t="str">
            <v>-</v>
          </cell>
          <cell r="BD378" t="str">
            <v>-</v>
          </cell>
          <cell r="BE378" t="str">
            <v>-</v>
          </cell>
          <cell r="BF378" t="str">
            <v>-</v>
          </cell>
          <cell r="BG378" t="str">
            <v>-</v>
          </cell>
          <cell r="BH378" t="str">
            <v>-</v>
          </cell>
          <cell r="BI378" t="str">
            <v>-</v>
          </cell>
          <cell r="BJ378" t="str">
            <v>Arrendado</v>
          </cell>
          <cell r="BK378" t="str">
            <v>AM 20065</v>
          </cell>
          <cell r="BL378" t="str">
            <v>AMERICAS MOTORS S.A. DE C.V.</v>
          </cell>
          <cell r="BO378">
            <v>68402.61</v>
          </cell>
          <cell r="BP378" t="str">
            <v>-</v>
          </cell>
          <cell r="BQ378" t="str">
            <v>-</v>
          </cell>
          <cell r="BR378" t="str">
            <v>-</v>
          </cell>
          <cell r="BS378" t="str">
            <v>-</v>
          </cell>
          <cell r="BT378" t="str">
            <v>-</v>
          </cell>
          <cell r="BU378" t="str">
            <v>-</v>
          </cell>
          <cell r="BV378" t="str">
            <v>-</v>
          </cell>
          <cell r="BW378" t="str">
            <v>-</v>
          </cell>
          <cell r="BX378" t="str">
            <v>-</v>
          </cell>
          <cell r="BY378" t="str">
            <v>-</v>
          </cell>
          <cell r="BZ378" t="str">
            <v>-</v>
          </cell>
          <cell r="CA378" t="str">
            <v>-</v>
          </cell>
          <cell r="CB378" t="str">
            <v>-</v>
          </cell>
          <cell r="CC378" t="str">
            <v>Viernes</v>
          </cell>
          <cell r="CD378" t="str">
            <v>690</v>
          </cell>
          <cell r="CE378" t="str">
            <v>0</v>
          </cell>
          <cell r="CF378" t="str">
            <v>Azul</v>
          </cell>
          <cell r="CG378" t="str">
            <v>5o Sábado</v>
          </cell>
          <cell r="CH378" t="str">
            <v>May y Jun</v>
          </cell>
          <cell r="CI378" t="str">
            <v>Nov y Dic</v>
          </cell>
          <cell r="CJ378" t="str">
            <v>-</v>
          </cell>
          <cell r="CK378">
            <v>92</v>
          </cell>
          <cell r="CL378" t="str">
            <v>101 - MAGNA</v>
          </cell>
          <cell r="CM378" t="str">
            <v>08057</v>
          </cell>
          <cell r="CP378" t="str">
            <v>-</v>
          </cell>
        </row>
        <row r="379">
          <cell r="A379" t="str">
            <v>08058</v>
          </cell>
          <cell r="B379" t="str">
            <v>480WBB</v>
          </cell>
          <cell r="C379" t="str">
            <v>Distrito Federal</v>
          </cell>
          <cell r="D379" t="str">
            <v>No aplica</v>
          </cell>
          <cell r="E379" t="str">
            <v>Chevy</v>
          </cell>
          <cell r="F379" t="str">
            <v>Automóvil</v>
          </cell>
          <cell r="G379" t="str">
            <v>Chevrolet</v>
          </cell>
          <cell r="H379" t="str">
            <v>Chevy 5 Puertas T/M Paquete B</v>
          </cell>
          <cell r="I379" t="str">
            <v>3G1SF61X38S160246</v>
          </cell>
          <cell r="J379" t="str">
            <v>Hecho en México</v>
          </cell>
          <cell r="K379" t="str">
            <v>Magna</v>
          </cell>
          <cell r="L379">
            <v>4</v>
          </cell>
          <cell r="M379">
            <v>46</v>
          </cell>
          <cell r="N379">
            <v>2008</v>
          </cell>
          <cell r="O379" t="str">
            <v>Morelia</v>
          </cell>
          <cell r="P379" t="str">
            <v>Michoacán</v>
          </cell>
          <cell r="Q379" t="str">
            <v>Occidente</v>
          </cell>
          <cell r="R379" t="str">
            <v>Baja</v>
          </cell>
          <cell r="S379" t="str">
            <v>Devolución Valmex</v>
          </cell>
          <cell r="T379" t="str">
            <v>GNP</v>
          </cell>
          <cell r="U379" t="str">
            <v>Grupo Nacional Provincial, S.A.B.</v>
          </cell>
          <cell r="V379" t="str">
            <v>Asesor de Servicio</v>
          </cell>
          <cell r="W379" t="str">
            <v>-</v>
          </cell>
          <cell r="X379" t="str">
            <v>-</v>
          </cell>
          <cell r="Y379" t="str">
            <v>Asignado</v>
          </cell>
          <cell r="Z379">
            <v>40105001</v>
          </cell>
          <cell r="AA379" t="str">
            <v>-</v>
          </cell>
          <cell r="AB379" t="str">
            <v>-</v>
          </cell>
          <cell r="AC379" t="str">
            <v>-</v>
          </cell>
          <cell r="AD379" t="str">
            <v>-</v>
          </cell>
          <cell r="AE379" t="str">
            <v>-</v>
          </cell>
          <cell r="AF379" t="str">
            <v>-</v>
          </cell>
          <cell r="AG379" t="str">
            <v>-</v>
          </cell>
          <cell r="AH379" t="str">
            <v>-</v>
          </cell>
          <cell r="AI379" t="str">
            <v>C6705</v>
          </cell>
          <cell r="AJ379" t="str">
            <v>Ramirez Granados Arturo</v>
          </cell>
          <cell r="AK379" t="str">
            <v>-</v>
          </cell>
          <cell r="AL379" t="str">
            <v>-</v>
          </cell>
          <cell r="AM379" t="str">
            <v>-</v>
          </cell>
          <cell r="AN379" t="str">
            <v>clemente.perez@gnp.com.mx</v>
          </cell>
          <cell r="AO379" t="str">
            <v>-</v>
          </cell>
          <cell r="AP379" t="str">
            <v>clemente.perez@gnp.com.mx</v>
          </cell>
          <cell r="AQ379">
            <v>4431280927</v>
          </cell>
          <cell r="AR379" t="str">
            <v>-</v>
          </cell>
          <cell r="AS379" t="str">
            <v>-</v>
          </cell>
          <cell r="AT379" t="str">
            <v>-</v>
          </cell>
          <cell r="AU379" t="str">
            <v>-</v>
          </cell>
          <cell r="AV379" t="str">
            <v>-</v>
          </cell>
          <cell r="AW379" t="str">
            <v>-</v>
          </cell>
          <cell r="AX379" t="str">
            <v>-</v>
          </cell>
          <cell r="AY379" t="str">
            <v>No</v>
          </cell>
          <cell r="AZ379" t="str">
            <v>-</v>
          </cell>
          <cell r="BA379" t="str">
            <v>-</v>
          </cell>
          <cell r="BB379" t="str">
            <v>-</v>
          </cell>
          <cell r="BC379" t="str">
            <v>-</v>
          </cell>
          <cell r="BD379" t="str">
            <v>-</v>
          </cell>
          <cell r="BE379" t="str">
            <v>-</v>
          </cell>
          <cell r="BF379" t="str">
            <v>-</v>
          </cell>
          <cell r="BG379" t="str">
            <v>-</v>
          </cell>
          <cell r="BH379" t="str">
            <v>-</v>
          </cell>
          <cell r="BI379" t="str">
            <v>-</v>
          </cell>
          <cell r="BJ379" t="str">
            <v>Arrendado</v>
          </cell>
          <cell r="BK379" t="str">
            <v>AM 20053</v>
          </cell>
          <cell r="BL379" t="str">
            <v>AMERICAS MOTORS S.A. DE C.V.</v>
          </cell>
          <cell r="BO379">
            <v>68402.61</v>
          </cell>
          <cell r="BP379" t="str">
            <v>-</v>
          </cell>
          <cell r="BQ379" t="str">
            <v>-</v>
          </cell>
          <cell r="BR379" t="str">
            <v>-</v>
          </cell>
          <cell r="BS379" t="str">
            <v>-</v>
          </cell>
          <cell r="BT379" t="str">
            <v>-</v>
          </cell>
          <cell r="BU379" t="str">
            <v>-</v>
          </cell>
          <cell r="BV379" t="str">
            <v>-</v>
          </cell>
          <cell r="BW379" t="str">
            <v>-</v>
          </cell>
          <cell r="BX379" t="str">
            <v>-</v>
          </cell>
          <cell r="BY379" t="str">
            <v>-</v>
          </cell>
          <cell r="BZ379" t="str">
            <v>-</v>
          </cell>
          <cell r="CA379" t="str">
            <v>-</v>
          </cell>
          <cell r="CB379" t="str">
            <v>-</v>
          </cell>
          <cell r="CC379" t="str">
            <v>Viernes</v>
          </cell>
          <cell r="CD379" t="str">
            <v>480</v>
          </cell>
          <cell r="CE379" t="str">
            <v>0</v>
          </cell>
          <cell r="CF379" t="str">
            <v>Azul</v>
          </cell>
          <cell r="CG379" t="str">
            <v>5o Sábado</v>
          </cell>
          <cell r="CH379" t="str">
            <v>May y Jun</v>
          </cell>
          <cell r="CI379" t="str">
            <v>Nov y Dic</v>
          </cell>
          <cell r="CJ379" t="str">
            <v>-</v>
          </cell>
          <cell r="CK379">
            <v>92</v>
          </cell>
          <cell r="CL379" t="str">
            <v>101 - MAGNA</v>
          </cell>
          <cell r="CM379" t="str">
            <v>08058</v>
          </cell>
          <cell r="CP379" t="str">
            <v>-</v>
          </cell>
        </row>
        <row r="380">
          <cell r="A380" t="str">
            <v>08059</v>
          </cell>
          <cell r="B380" t="str">
            <v>673VZN</v>
          </cell>
          <cell r="C380" t="str">
            <v>Distrito Federal</v>
          </cell>
          <cell r="D380" t="str">
            <v>No aplica</v>
          </cell>
          <cell r="E380" t="str">
            <v>Chevy</v>
          </cell>
          <cell r="F380" t="str">
            <v>Automóvil</v>
          </cell>
          <cell r="G380" t="str">
            <v>Chevrolet</v>
          </cell>
          <cell r="H380" t="str">
            <v>Chevy 5 Puertas T/M Paquete B</v>
          </cell>
          <cell r="I380" t="str">
            <v>3G1SF61X48S160241</v>
          </cell>
          <cell r="J380" t="str">
            <v>Hecho en México</v>
          </cell>
          <cell r="K380" t="str">
            <v>Magna</v>
          </cell>
          <cell r="L380">
            <v>4</v>
          </cell>
          <cell r="M380">
            <v>46</v>
          </cell>
          <cell r="N380">
            <v>2008</v>
          </cell>
          <cell r="O380" t="str">
            <v>Ciudad Juárez</v>
          </cell>
          <cell r="P380" t="str">
            <v>Chihuahua</v>
          </cell>
          <cell r="Q380" t="str">
            <v>Noroeste</v>
          </cell>
          <cell r="R380" t="str">
            <v>Baja</v>
          </cell>
          <cell r="S380" t="str">
            <v>Devolución Valmex</v>
          </cell>
          <cell r="T380" t="str">
            <v>GNP</v>
          </cell>
          <cell r="U380" t="str">
            <v>Grupo Nacional Provincial, S.A.B.</v>
          </cell>
          <cell r="V380" t="str">
            <v>Asesor de Servicio</v>
          </cell>
          <cell r="W380" t="str">
            <v>-</v>
          </cell>
          <cell r="X380" t="str">
            <v>-</v>
          </cell>
          <cell r="Y380" t="str">
            <v>Asignado</v>
          </cell>
          <cell r="Z380">
            <v>40190001</v>
          </cell>
          <cell r="AA380" t="str">
            <v>Solis Domínguez Juan Carlos</v>
          </cell>
          <cell r="AB380" t="str">
            <v>Servicios Administrativos en Reclamaciones, S.A. de C.V.</v>
          </cell>
          <cell r="AC380" t="str">
            <v>SODJ740115LF3</v>
          </cell>
          <cell r="AD380" t="str">
            <v>Operativo</v>
          </cell>
          <cell r="AE380" t="str">
            <v>Asesor de Servicio</v>
          </cell>
          <cell r="AF380" t="str">
            <v>Unidad Operativa</v>
          </cell>
          <cell r="AG380" t="str">
            <v>Dirección Servicio y Operaciones</v>
          </cell>
          <cell r="AH380" t="str">
            <v>Subdirección Siniestros Norte y Occidente</v>
          </cell>
          <cell r="AI380" t="str">
            <v>C9178</v>
          </cell>
          <cell r="AJ380" t="str">
            <v>Cárdenas Guzmán Adriel</v>
          </cell>
          <cell r="AK380" t="str">
            <v>Ciudad Juárez</v>
          </cell>
          <cell r="AL380" t="str">
            <v>Ciudad Juárez</v>
          </cell>
          <cell r="AM380">
            <v>7818</v>
          </cell>
          <cell r="AN380" t="str">
            <v>juancarlos.solis@gnp.com.mx</v>
          </cell>
          <cell r="AO380" t="str">
            <v>juancarlos.solis@gnp.com.mx</v>
          </cell>
          <cell r="AQ380">
            <v>6561768134</v>
          </cell>
          <cell r="AR380" t="str">
            <v>-</v>
          </cell>
          <cell r="AS380" t="str">
            <v>-</v>
          </cell>
          <cell r="AT380" t="str">
            <v>-</v>
          </cell>
          <cell r="AU380" t="str">
            <v>-</v>
          </cell>
          <cell r="AV380" t="str">
            <v>-</v>
          </cell>
          <cell r="AW380" t="str">
            <v>-</v>
          </cell>
          <cell r="AX380" t="str">
            <v>-</v>
          </cell>
          <cell r="AY380" t="str">
            <v>No</v>
          </cell>
          <cell r="AZ380" t="str">
            <v>-</v>
          </cell>
          <cell r="BA380" t="str">
            <v>-</v>
          </cell>
          <cell r="BB380" t="str">
            <v>-</v>
          </cell>
          <cell r="BC380" t="str">
            <v>-</v>
          </cell>
          <cell r="BD380" t="str">
            <v>-</v>
          </cell>
          <cell r="BE380" t="str">
            <v>-</v>
          </cell>
          <cell r="BF380" t="str">
            <v>-</v>
          </cell>
          <cell r="BG380">
            <v>3</v>
          </cell>
          <cell r="BH380" t="str">
            <v>-</v>
          </cell>
          <cell r="BI380" t="str">
            <v>-</v>
          </cell>
          <cell r="BJ380" t="str">
            <v>Arrendado</v>
          </cell>
          <cell r="BK380" t="str">
            <v>AM 20056</v>
          </cell>
          <cell r="BL380" t="str">
            <v>AMERICAS MOTORS S.A. DE C.V.</v>
          </cell>
          <cell r="BO380">
            <v>68402.61</v>
          </cell>
          <cell r="BP380" t="str">
            <v>-</v>
          </cell>
          <cell r="BQ380" t="str">
            <v>-</v>
          </cell>
          <cell r="BR380" t="str">
            <v>-</v>
          </cell>
          <cell r="BS380" t="str">
            <v>-</v>
          </cell>
          <cell r="BT380" t="str">
            <v>-</v>
          </cell>
          <cell r="BU380" t="str">
            <v>-</v>
          </cell>
          <cell r="BV380" t="str">
            <v>-</v>
          </cell>
          <cell r="BW380" t="str">
            <v>-</v>
          </cell>
          <cell r="BX380" t="str">
            <v>-</v>
          </cell>
          <cell r="BY380" t="str">
            <v>-</v>
          </cell>
          <cell r="BZ380" t="str">
            <v>-</v>
          </cell>
          <cell r="CA380" t="str">
            <v>-</v>
          </cell>
          <cell r="CB380" t="str">
            <v>-</v>
          </cell>
          <cell r="CC380" t="str">
            <v>Miércoles</v>
          </cell>
          <cell r="CD380" t="str">
            <v>673</v>
          </cell>
          <cell r="CE380" t="str">
            <v>3</v>
          </cell>
          <cell r="CF380" t="str">
            <v>Rojo</v>
          </cell>
          <cell r="CG380" t="str">
            <v>3er Sábado</v>
          </cell>
          <cell r="CH380" t="str">
            <v>Mzo y Abr</v>
          </cell>
          <cell r="CI380" t="str">
            <v>Sep y Oct</v>
          </cell>
          <cell r="CJ380" t="str">
            <v>-</v>
          </cell>
          <cell r="CK380">
            <v>92</v>
          </cell>
          <cell r="CL380" t="str">
            <v>101 - MAGNA</v>
          </cell>
          <cell r="CM380" t="str">
            <v>08059</v>
          </cell>
          <cell r="CP380" t="str">
            <v>-</v>
          </cell>
        </row>
        <row r="381">
          <cell r="A381" t="str">
            <v>08060</v>
          </cell>
          <cell r="B381" t="str">
            <v>616VZN</v>
          </cell>
          <cell r="C381" t="str">
            <v>Distrito Federal</v>
          </cell>
          <cell r="D381" t="str">
            <v>No aplica</v>
          </cell>
          <cell r="E381" t="str">
            <v>Chevy</v>
          </cell>
          <cell r="F381" t="str">
            <v>Automóvil</v>
          </cell>
          <cell r="G381" t="str">
            <v>Chevrolet</v>
          </cell>
          <cell r="H381" t="str">
            <v>Chevy 5 Puertas T/M Paquete B</v>
          </cell>
          <cell r="I381" t="str">
            <v>3G1SF61XX8S159725</v>
          </cell>
          <cell r="J381" t="str">
            <v>Hecho en México</v>
          </cell>
          <cell r="K381" t="str">
            <v>Magna</v>
          </cell>
          <cell r="L381">
            <v>4</v>
          </cell>
          <cell r="M381">
            <v>46</v>
          </cell>
          <cell r="N381">
            <v>2008</v>
          </cell>
          <cell r="O381" t="str">
            <v>Guadalajara</v>
          </cell>
          <cell r="P381" t="str">
            <v>Jalisco</v>
          </cell>
          <cell r="Q381" t="str">
            <v>Occidente</v>
          </cell>
          <cell r="R381" t="str">
            <v>Baja</v>
          </cell>
          <cell r="S381" t="str">
            <v>Devolución Valmex</v>
          </cell>
          <cell r="T381" t="str">
            <v>GNP</v>
          </cell>
          <cell r="U381" t="str">
            <v>Grupo Nacional Provincial, S.A.B.</v>
          </cell>
          <cell r="V381" t="str">
            <v>Pool Ajustes</v>
          </cell>
          <cell r="W381" t="str">
            <v>-</v>
          </cell>
          <cell r="X381" t="str">
            <v>Supervisoria</v>
          </cell>
          <cell r="Y381" t="str">
            <v>Asignado</v>
          </cell>
          <cell r="Z381" t="str">
            <v>N38132</v>
          </cell>
          <cell r="AA381" t="str">
            <v>-</v>
          </cell>
          <cell r="AB381" t="str">
            <v>-</v>
          </cell>
          <cell r="AC381" t="str">
            <v>-</v>
          </cell>
          <cell r="AD381" t="str">
            <v>-</v>
          </cell>
          <cell r="AE381" t="str">
            <v>-</v>
          </cell>
          <cell r="AF381" t="str">
            <v>-</v>
          </cell>
          <cell r="AG381" t="str">
            <v>-</v>
          </cell>
          <cell r="AH381" t="str">
            <v>-</v>
          </cell>
          <cell r="AI381" t="str">
            <v>C6705</v>
          </cell>
          <cell r="AJ381" t="str">
            <v>Ramirez Granados Arturo</v>
          </cell>
          <cell r="AK381" t="str">
            <v>-</v>
          </cell>
          <cell r="AL381" t="str">
            <v>-</v>
          </cell>
          <cell r="AM381" t="str">
            <v>-</v>
          </cell>
          <cell r="AN381">
            <v>0</v>
          </cell>
          <cell r="AO381" t="str">
            <v>-</v>
          </cell>
          <cell r="AQ381">
            <v>5545001393</v>
          </cell>
          <cell r="AR381" t="str">
            <v>-</v>
          </cell>
          <cell r="AS381" t="str">
            <v>-</v>
          </cell>
          <cell r="AT381" t="str">
            <v>-</v>
          </cell>
          <cell r="AU381" t="str">
            <v>-</v>
          </cell>
          <cell r="AV381" t="str">
            <v>-</v>
          </cell>
          <cell r="AW381" t="str">
            <v>-</v>
          </cell>
          <cell r="AX381" t="str">
            <v>-</v>
          </cell>
          <cell r="AY381" t="str">
            <v>No</v>
          </cell>
          <cell r="AZ381" t="str">
            <v>-</v>
          </cell>
          <cell r="BA381" t="str">
            <v>-</v>
          </cell>
          <cell r="BB381" t="str">
            <v>-</v>
          </cell>
          <cell r="BC381" t="str">
            <v>-</v>
          </cell>
          <cell r="BD381" t="str">
            <v>-</v>
          </cell>
          <cell r="BE381" t="str">
            <v>-</v>
          </cell>
          <cell r="BF381" t="str">
            <v>-</v>
          </cell>
          <cell r="BG381" t="str">
            <v>-</v>
          </cell>
          <cell r="BH381" t="str">
            <v>-</v>
          </cell>
          <cell r="BI381" t="str">
            <v>-</v>
          </cell>
          <cell r="BJ381" t="str">
            <v>Arrendado</v>
          </cell>
          <cell r="BK381" t="str">
            <v>AM 20071</v>
          </cell>
          <cell r="BL381" t="str">
            <v>AMERICAS MOTORS S.A. DE C.V.</v>
          </cell>
          <cell r="BO381">
            <v>68402.61</v>
          </cell>
          <cell r="BP381" t="str">
            <v>-</v>
          </cell>
          <cell r="BQ381" t="str">
            <v>-</v>
          </cell>
          <cell r="BR381" t="str">
            <v>-</v>
          </cell>
          <cell r="BS381" t="str">
            <v>-</v>
          </cell>
          <cell r="BT381" t="str">
            <v>-</v>
          </cell>
          <cell r="BU381" t="str">
            <v>-</v>
          </cell>
          <cell r="BV381" t="str">
            <v>-</v>
          </cell>
          <cell r="BW381" t="str">
            <v>-</v>
          </cell>
          <cell r="BX381" t="str">
            <v>-</v>
          </cell>
          <cell r="BY381" t="str">
            <v>-</v>
          </cell>
          <cell r="BZ381" t="str">
            <v>-</v>
          </cell>
          <cell r="CA381" t="str">
            <v>-</v>
          </cell>
          <cell r="CB381" t="str">
            <v>-</v>
          </cell>
          <cell r="CC381" t="str">
            <v>Lunes</v>
          </cell>
          <cell r="CD381" t="str">
            <v>616</v>
          </cell>
          <cell r="CE381" t="str">
            <v>6</v>
          </cell>
          <cell r="CF381" t="str">
            <v>Amarillo</v>
          </cell>
          <cell r="CG381" t="str">
            <v>1er Sábado</v>
          </cell>
          <cell r="CH381" t="str">
            <v>Ene y Feb</v>
          </cell>
          <cell r="CI381" t="str">
            <v>Jul y Ago</v>
          </cell>
          <cell r="CJ381" t="str">
            <v>-</v>
          </cell>
          <cell r="CK381">
            <v>92</v>
          </cell>
          <cell r="CL381" t="str">
            <v>101 - MAGNA</v>
          </cell>
          <cell r="CM381" t="str">
            <v>08060</v>
          </cell>
          <cell r="CP381" t="str">
            <v>-</v>
          </cell>
        </row>
        <row r="382">
          <cell r="A382" t="str">
            <v>08061</v>
          </cell>
          <cell r="B382" t="str">
            <v>661VZN</v>
          </cell>
          <cell r="C382" t="str">
            <v>Distrito Federal</v>
          </cell>
          <cell r="D382" t="str">
            <v>No aplica</v>
          </cell>
          <cell r="E382" t="str">
            <v>Chevy</v>
          </cell>
          <cell r="F382" t="str">
            <v>Automóvil</v>
          </cell>
          <cell r="G382" t="str">
            <v>Chevrolet</v>
          </cell>
          <cell r="H382" t="str">
            <v>Chevy 5 Puertas S/AA Paquete B</v>
          </cell>
          <cell r="I382" t="str">
            <v>3G1SF61X68S159723</v>
          </cell>
          <cell r="J382" t="str">
            <v>Hecho en México</v>
          </cell>
          <cell r="K382" t="str">
            <v>Magna</v>
          </cell>
          <cell r="L382">
            <v>4</v>
          </cell>
          <cell r="M382">
            <v>46</v>
          </cell>
          <cell r="N382">
            <v>2008</v>
          </cell>
          <cell r="O382" t="str">
            <v>Ciudad de México</v>
          </cell>
          <cell r="P382" t="str">
            <v>Ciudad de México</v>
          </cell>
          <cell r="Q382" t="str">
            <v>Zona Metropolitana</v>
          </cell>
          <cell r="R382" t="str">
            <v>Baja</v>
          </cell>
          <cell r="S382" t="str">
            <v>PT por Siniestro</v>
          </cell>
          <cell r="T382" t="str">
            <v>Filial / GNP</v>
          </cell>
          <cell r="U382" t="str">
            <v>Médica Móvil, S.A. de C.V.</v>
          </cell>
          <cell r="V382" t="str">
            <v>Servicio de Medico</v>
          </cell>
          <cell r="W382" t="str">
            <v>-</v>
          </cell>
          <cell r="X382" t="str">
            <v>-</v>
          </cell>
          <cell r="Y382" t="str">
            <v>Asignado</v>
          </cell>
          <cell r="Z382">
            <v>131451</v>
          </cell>
          <cell r="AA382" t="str">
            <v>-</v>
          </cell>
          <cell r="AB382" t="str">
            <v>-</v>
          </cell>
          <cell r="AC382" t="str">
            <v>-</v>
          </cell>
          <cell r="AD382" t="str">
            <v>-</v>
          </cell>
          <cell r="AE382" t="str">
            <v>-</v>
          </cell>
          <cell r="AF382" t="str">
            <v>-</v>
          </cell>
          <cell r="AG382" t="str">
            <v>-</v>
          </cell>
          <cell r="AH382" t="str">
            <v>-</v>
          </cell>
          <cell r="AI382" t="str">
            <v>C6705</v>
          </cell>
          <cell r="AJ382" t="str">
            <v>Ramirez Granados Arturo</v>
          </cell>
          <cell r="AK382" t="str">
            <v>-</v>
          </cell>
          <cell r="AL382" t="str">
            <v>-</v>
          </cell>
          <cell r="AM382" t="str">
            <v>-</v>
          </cell>
          <cell r="AN382">
            <v>0</v>
          </cell>
          <cell r="AO382" t="str">
            <v>-</v>
          </cell>
          <cell r="AQ382" t="str">
            <v>-</v>
          </cell>
          <cell r="AR382" t="str">
            <v>-</v>
          </cell>
          <cell r="AS382" t="str">
            <v>-</v>
          </cell>
          <cell r="AT382" t="str">
            <v>-</v>
          </cell>
          <cell r="AU382" t="str">
            <v>-</v>
          </cell>
          <cell r="AV382" t="str">
            <v>-</v>
          </cell>
          <cell r="AW382" t="str">
            <v>-</v>
          </cell>
          <cell r="AX382" t="str">
            <v>-</v>
          </cell>
          <cell r="AY382" t="str">
            <v>No</v>
          </cell>
          <cell r="AZ382" t="str">
            <v>-</v>
          </cell>
          <cell r="BA382" t="str">
            <v>-</v>
          </cell>
          <cell r="BB382" t="str">
            <v>-</v>
          </cell>
          <cell r="BC382" t="str">
            <v>-</v>
          </cell>
          <cell r="BD382" t="str">
            <v>-</v>
          </cell>
          <cell r="BE382" t="str">
            <v>-</v>
          </cell>
          <cell r="BF382" t="str">
            <v>-</v>
          </cell>
          <cell r="BG382" t="str">
            <v>-</v>
          </cell>
          <cell r="BH382" t="str">
            <v>-</v>
          </cell>
          <cell r="BI382" t="str">
            <v>-</v>
          </cell>
          <cell r="BJ382" t="str">
            <v>Arrendado</v>
          </cell>
          <cell r="BK382" t="str">
            <v>AM 20061</v>
          </cell>
          <cell r="BL382" t="str">
            <v>AMERICAS MOTORS S.A. DE C.V.</v>
          </cell>
          <cell r="BO382">
            <v>68402.61</v>
          </cell>
          <cell r="BP382" t="str">
            <v>-</v>
          </cell>
          <cell r="BQ382" t="str">
            <v>-</v>
          </cell>
          <cell r="BR382" t="str">
            <v>-</v>
          </cell>
          <cell r="BS382" t="str">
            <v>-</v>
          </cell>
          <cell r="BT382" t="str">
            <v>-</v>
          </cell>
          <cell r="BU382" t="str">
            <v>-</v>
          </cell>
          <cell r="BV382" t="str">
            <v>-</v>
          </cell>
          <cell r="BW382" t="str">
            <v>-</v>
          </cell>
          <cell r="BX382" t="str">
            <v>-</v>
          </cell>
          <cell r="BY382" t="str">
            <v>-</v>
          </cell>
          <cell r="BZ382" t="str">
            <v>-</v>
          </cell>
          <cell r="CA382" t="str">
            <v>-</v>
          </cell>
          <cell r="CB382" t="str">
            <v>-</v>
          </cell>
          <cell r="CC382" t="str">
            <v>Jueves</v>
          </cell>
          <cell r="CD382" t="str">
            <v>661</v>
          </cell>
          <cell r="CE382" t="str">
            <v>1</v>
          </cell>
          <cell r="CF382" t="str">
            <v>Verde</v>
          </cell>
          <cell r="CG382" t="str">
            <v>4o Sábado</v>
          </cell>
          <cell r="CH382" t="str">
            <v>Abr y May</v>
          </cell>
          <cell r="CI382" t="str">
            <v>Oct y Nov</v>
          </cell>
          <cell r="CJ382" t="str">
            <v>-</v>
          </cell>
          <cell r="CK382">
            <v>92</v>
          </cell>
          <cell r="CL382" t="str">
            <v>101 - MAGNA</v>
          </cell>
          <cell r="CM382" t="str">
            <v>08061</v>
          </cell>
          <cell r="CP382" t="str">
            <v>-</v>
          </cell>
        </row>
        <row r="383">
          <cell r="A383" t="str">
            <v>08062</v>
          </cell>
          <cell r="B383" t="str">
            <v>670VZN</v>
          </cell>
          <cell r="C383" t="str">
            <v>Distrito Federal</v>
          </cell>
          <cell r="D383" t="str">
            <v>No aplica</v>
          </cell>
          <cell r="E383" t="str">
            <v>Chevy</v>
          </cell>
          <cell r="F383" t="str">
            <v>Automóvil</v>
          </cell>
          <cell r="G383" t="str">
            <v>Chevrolet</v>
          </cell>
          <cell r="H383" t="str">
            <v>Chevy 5 Puertas S/AA Paquete B</v>
          </cell>
          <cell r="I383" t="str">
            <v>3G1SF61X68S160239</v>
          </cell>
          <cell r="J383" t="str">
            <v>Hecho en México</v>
          </cell>
          <cell r="K383" t="str">
            <v>Magna</v>
          </cell>
          <cell r="L383">
            <v>4</v>
          </cell>
          <cell r="M383">
            <v>46</v>
          </cell>
          <cell r="N383">
            <v>2008</v>
          </cell>
          <cell r="O383" t="str">
            <v>Ciudad de México</v>
          </cell>
          <cell r="P383" t="str">
            <v>Ciudad de México</v>
          </cell>
          <cell r="Q383" t="str">
            <v>Zona Metropolitana</v>
          </cell>
          <cell r="R383" t="str">
            <v>Baja</v>
          </cell>
          <cell r="S383" t="str">
            <v>Devolución Valmex</v>
          </cell>
          <cell r="T383" t="str">
            <v>Filial / GNP</v>
          </cell>
          <cell r="U383" t="str">
            <v>Médica Móvil, S.A. de C.V.</v>
          </cell>
          <cell r="V383" t="str">
            <v>Servicio de Medico</v>
          </cell>
          <cell r="W383" t="str">
            <v>Móvil 09 09</v>
          </cell>
          <cell r="X383" t="str">
            <v>-</v>
          </cell>
          <cell r="Y383" t="str">
            <v>Asignado</v>
          </cell>
          <cell r="Z383">
            <v>131410</v>
          </cell>
          <cell r="AA383" t="str">
            <v>-</v>
          </cell>
          <cell r="AB383" t="str">
            <v>-</v>
          </cell>
          <cell r="AC383" t="str">
            <v>-</v>
          </cell>
          <cell r="AD383" t="str">
            <v>-</v>
          </cell>
          <cell r="AE383" t="str">
            <v>-</v>
          </cell>
          <cell r="AF383" t="str">
            <v>-</v>
          </cell>
          <cell r="AG383" t="str">
            <v>-</v>
          </cell>
          <cell r="AH383" t="str">
            <v>-</v>
          </cell>
          <cell r="AI383" t="str">
            <v>C6705</v>
          </cell>
          <cell r="AJ383" t="str">
            <v>Ramirez Granados Arturo</v>
          </cell>
          <cell r="AK383" t="str">
            <v>-</v>
          </cell>
          <cell r="AL383" t="str">
            <v>-</v>
          </cell>
          <cell r="AM383" t="str">
            <v>-</v>
          </cell>
          <cell r="AN383" t="str">
            <v>gerardo.cabrera@medicamovil.com</v>
          </cell>
          <cell r="AO383" t="str">
            <v>-</v>
          </cell>
          <cell r="AP383" t="str">
            <v>gerardo.cabrera@medicamovil.com</v>
          </cell>
          <cell r="AQ383" t="str">
            <v>-</v>
          </cell>
          <cell r="AR383" t="str">
            <v>-</v>
          </cell>
          <cell r="AS383" t="str">
            <v>-</v>
          </cell>
          <cell r="AT383" t="str">
            <v>-</v>
          </cell>
          <cell r="AU383" t="str">
            <v>-</v>
          </cell>
          <cell r="AV383" t="str">
            <v>-</v>
          </cell>
          <cell r="AW383" t="str">
            <v>-</v>
          </cell>
          <cell r="AX383" t="str">
            <v>-</v>
          </cell>
          <cell r="AY383" t="str">
            <v>No</v>
          </cell>
          <cell r="AZ383" t="str">
            <v>-</v>
          </cell>
          <cell r="BA383" t="str">
            <v>-</v>
          </cell>
          <cell r="BB383" t="str">
            <v>-</v>
          </cell>
          <cell r="BC383" t="str">
            <v>-</v>
          </cell>
          <cell r="BD383" t="str">
            <v>-</v>
          </cell>
          <cell r="BE383" t="str">
            <v>-</v>
          </cell>
          <cell r="BF383" t="str">
            <v>-</v>
          </cell>
          <cell r="BG383" t="str">
            <v>-</v>
          </cell>
          <cell r="BH383" t="str">
            <v>-</v>
          </cell>
          <cell r="BI383" t="str">
            <v>-</v>
          </cell>
          <cell r="BJ383" t="str">
            <v>Arrendado</v>
          </cell>
          <cell r="BK383" t="str">
            <v>AM 20062</v>
          </cell>
          <cell r="BL383" t="str">
            <v>AMERICAS MOTORS S.A. DE C.V.</v>
          </cell>
          <cell r="BO383">
            <v>68402.61</v>
          </cell>
          <cell r="BP383" t="str">
            <v>-</v>
          </cell>
          <cell r="BQ383" t="str">
            <v>-</v>
          </cell>
          <cell r="BR383" t="str">
            <v>-</v>
          </cell>
          <cell r="BS383" t="str">
            <v>-</v>
          </cell>
          <cell r="BT383" t="str">
            <v>-</v>
          </cell>
          <cell r="BU383" t="str">
            <v>-</v>
          </cell>
          <cell r="BV383" t="str">
            <v>-</v>
          </cell>
          <cell r="BW383" t="str">
            <v>-</v>
          </cell>
          <cell r="BX383" t="str">
            <v>-</v>
          </cell>
          <cell r="BY383" t="str">
            <v>-</v>
          </cell>
          <cell r="BZ383" t="str">
            <v>-</v>
          </cell>
          <cell r="CA383" t="str">
            <v>-</v>
          </cell>
          <cell r="CB383" t="str">
            <v>-</v>
          </cell>
          <cell r="CC383" t="str">
            <v>Viernes</v>
          </cell>
          <cell r="CD383" t="str">
            <v>670</v>
          </cell>
          <cell r="CE383" t="str">
            <v>0</v>
          </cell>
          <cell r="CF383" t="str">
            <v>Azul</v>
          </cell>
          <cell r="CG383" t="str">
            <v>5o Sábado</v>
          </cell>
          <cell r="CH383" t="str">
            <v>May y Jun</v>
          </cell>
          <cell r="CI383" t="str">
            <v>Nov y Dic</v>
          </cell>
          <cell r="CJ383" t="str">
            <v>-</v>
          </cell>
          <cell r="CK383">
            <v>92</v>
          </cell>
          <cell r="CL383" t="str">
            <v>101 - MAGNA</v>
          </cell>
          <cell r="CM383" t="str">
            <v>08062</v>
          </cell>
          <cell r="CP383" t="str">
            <v>-</v>
          </cell>
        </row>
        <row r="384">
          <cell r="A384" t="str">
            <v>08063</v>
          </cell>
          <cell r="B384" t="str">
            <v>495WBB</v>
          </cell>
          <cell r="C384" t="str">
            <v>Distrito Federal</v>
          </cell>
          <cell r="D384" t="str">
            <v>No aplica</v>
          </cell>
          <cell r="E384" t="str">
            <v>Chevy</v>
          </cell>
          <cell r="F384" t="str">
            <v>Automóvil</v>
          </cell>
          <cell r="G384" t="str">
            <v>Chevrolet</v>
          </cell>
          <cell r="H384" t="str">
            <v>Chevy 5 Puertas S/AA Paquete B</v>
          </cell>
          <cell r="I384" t="str">
            <v>3G1SF61X38S159727</v>
          </cell>
          <cell r="J384" t="str">
            <v>Hecho en México</v>
          </cell>
          <cell r="K384" t="str">
            <v>Magna</v>
          </cell>
          <cell r="L384">
            <v>4</v>
          </cell>
          <cell r="M384">
            <v>46</v>
          </cell>
          <cell r="N384">
            <v>2008</v>
          </cell>
          <cell r="O384" t="str">
            <v>Ciudad de México</v>
          </cell>
          <cell r="P384" t="str">
            <v>Ciudad de México</v>
          </cell>
          <cell r="Q384" t="str">
            <v>Zona Metropolitana</v>
          </cell>
          <cell r="R384" t="str">
            <v>Baja</v>
          </cell>
          <cell r="S384" t="str">
            <v>Devolución Valmex</v>
          </cell>
          <cell r="T384" t="str">
            <v>GNP</v>
          </cell>
          <cell r="U384" t="str">
            <v>Grupo Nacional Provincial, S.A.B.</v>
          </cell>
          <cell r="V384" t="str">
            <v>Asesor de Servicio</v>
          </cell>
          <cell r="W384" t="str">
            <v>343</v>
          </cell>
          <cell r="X384" t="str">
            <v>-</v>
          </cell>
          <cell r="Y384" t="str">
            <v>Asignado</v>
          </cell>
          <cell r="Z384" t="str">
            <v>N87310</v>
          </cell>
          <cell r="AA384" t="str">
            <v>Aguilar Rojas Daniel</v>
          </cell>
          <cell r="AB384" t="str">
            <v>Grupo Nacional Provincial, S.A.B.</v>
          </cell>
          <cell r="AC384" t="str">
            <v>AURD780430UX9</v>
          </cell>
          <cell r="AD384" t="str">
            <v>Operativo</v>
          </cell>
          <cell r="AE384" t="str">
            <v>Asesor de Servicio Automovil</v>
          </cell>
          <cell r="AF384" t="str">
            <v>Unidad Operativa</v>
          </cell>
          <cell r="AG384" t="str">
            <v>Dirección Servicio y Operaciones</v>
          </cell>
          <cell r="AH384" t="str">
            <v>Subdir. Siniestros CDMX y Sureste</v>
          </cell>
          <cell r="AI384" t="str">
            <v>C9208</v>
          </cell>
          <cell r="AJ384" t="str">
            <v>Lasa Estrada Antxon</v>
          </cell>
          <cell r="AK384" t="str">
            <v>Tlalnepantla</v>
          </cell>
          <cell r="AL384" t="str">
            <v>Tlalnepantla</v>
          </cell>
          <cell r="AM384">
            <v>0</v>
          </cell>
          <cell r="AN384" t="str">
            <v>daniel.aguilarrojas@gnp.com.mx</v>
          </cell>
          <cell r="AO384" t="str">
            <v>daniel.aguilarrojas@gnp.com.mx</v>
          </cell>
          <cell r="AQ384">
            <v>5545108132</v>
          </cell>
          <cell r="AR384" t="str">
            <v>-</v>
          </cell>
          <cell r="AS384" t="str">
            <v>-</v>
          </cell>
          <cell r="AT384" t="str">
            <v>-</v>
          </cell>
          <cell r="AU384" t="str">
            <v>-</v>
          </cell>
          <cell r="AV384" t="str">
            <v>-</v>
          </cell>
          <cell r="AW384" t="str">
            <v>-</v>
          </cell>
          <cell r="AX384" t="str">
            <v>-</v>
          </cell>
          <cell r="AY384" t="str">
            <v>No</v>
          </cell>
          <cell r="AZ384" t="str">
            <v>-</v>
          </cell>
          <cell r="BA384" t="str">
            <v>-</v>
          </cell>
          <cell r="BB384" t="str">
            <v>-</v>
          </cell>
          <cell r="BC384" t="str">
            <v>-</v>
          </cell>
          <cell r="BD384" t="str">
            <v>-</v>
          </cell>
          <cell r="BE384" t="str">
            <v>-</v>
          </cell>
          <cell r="BF384" t="str">
            <v>-</v>
          </cell>
          <cell r="BG384">
            <v>3</v>
          </cell>
          <cell r="BH384" t="str">
            <v>-</v>
          </cell>
          <cell r="BI384" t="str">
            <v>-</v>
          </cell>
          <cell r="BJ384" t="str">
            <v>Arrendado</v>
          </cell>
          <cell r="BK384" t="str">
            <v>AM 20051</v>
          </cell>
          <cell r="BL384" t="str">
            <v>AMERICAS MOTORS S.A. DE C.V.</v>
          </cell>
          <cell r="BO384">
            <v>68402.61</v>
          </cell>
          <cell r="BP384" t="str">
            <v>-</v>
          </cell>
          <cell r="BQ384" t="str">
            <v>-</v>
          </cell>
          <cell r="BR384" t="str">
            <v>-</v>
          </cell>
          <cell r="BS384" t="str">
            <v>-</v>
          </cell>
          <cell r="BT384" t="str">
            <v>-</v>
          </cell>
          <cell r="BU384" t="str">
            <v>-</v>
          </cell>
          <cell r="BV384" t="str">
            <v>-</v>
          </cell>
          <cell r="BW384" t="str">
            <v>-</v>
          </cell>
          <cell r="BX384" t="str">
            <v>-</v>
          </cell>
          <cell r="BY384" t="str">
            <v>-</v>
          </cell>
          <cell r="BZ384" t="str">
            <v>-</v>
          </cell>
          <cell r="CA384" t="str">
            <v>-</v>
          </cell>
          <cell r="CB384" t="str">
            <v>-</v>
          </cell>
          <cell r="CC384" t="str">
            <v>Lunes</v>
          </cell>
          <cell r="CD384" t="str">
            <v>495</v>
          </cell>
          <cell r="CE384" t="str">
            <v>5</v>
          </cell>
          <cell r="CF384" t="str">
            <v>Amarillo</v>
          </cell>
          <cell r="CG384" t="str">
            <v>1er Sábado</v>
          </cell>
          <cell r="CH384" t="str">
            <v>Ene y Feb</v>
          </cell>
          <cell r="CI384" t="str">
            <v>Jul y Ago</v>
          </cell>
          <cell r="CJ384" t="str">
            <v>-</v>
          </cell>
          <cell r="CK384">
            <v>92</v>
          </cell>
          <cell r="CL384" t="str">
            <v>101 - MAGNA</v>
          </cell>
          <cell r="CM384" t="str">
            <v>08063</v>
          </cell>
          <cell r="CP384" t="str">
            <v>-</v>
          </cell>
        </row>
        <row r="385">
          <cell r="A385" t="str">
            <v>08064</v>
          </cell>
          <cell r="B385" t="str">
            <v>625VZN</v>
          </cell>
          <cell r="C385" t="str">
            <v>Distrito Federal</v>
          </cell>
          <cell r="D385" t="str">
            <v>No aplica</v>
          </cell>
          <cell r="E385" t="str">
            <v>Chevy</v>
          </cell>
          <cell r="F385" t="str">
            <v>Automóvil</v>
          </cell>
          <cell r="G385" t="str">
            <v>Chevrolet</v>
          </cell>
          <cell r="H385" t="str">
            <v>Chevy 5 Puertas S/AA Paquete B</v>
          </cell>
          <cell r="I385" t="str">
            <v>3G1SF61X78S160248</v>
          </cell>
          <cell r="J385" t="str">
            <v>Hecho en México</v>
          </cell>
          <cell r="K385" t="str">
            <v>Magna</v>
          </cell>
          <cell r="L385">
            <v>4</v>
          </cell>
          <cell r="M385">
            <v>46</v>
          </cell>
          <cell r="N385">
            <v>2008</v>
          </cell>
          <cell r="O385" t="str">
            <v>Ciudad de México</v>
          </cell>
          <cell r="P385" t="str">
            <v>Ciudad de México</v>
          </cell>
          <cell r="Q385" t="str">
            <v>Zona Metropolitana</v>
          </cell>
          <cell r="R385" t="str">
            <v>Baja</v>
          </cell>
          <cell r="S385" t="str">
            <v>Devolución Valmex</v>
          </cell>
          <cell r="T385" t="str">
            <v>GNP</v>
          </cell>
          <cell r="U385" t="str">
            <v>Grupo Nacional Provincial, S.A.B.</v>
          </cell>
          <cell r="V385" t="str">
            <v>Asesor de Servicio</v>
          </cell>
          <cell r="W385" t="str">
            <v>-</v>
          </cell>
          <cell r="X385" t="str">
            <v>-</v>
          </cell>
          <cell r="Y385" t="str">
            <v>Asignado</v>
          </cell>
          <cell r="Z385" t="str">
            <v>N89142</v>
          </cell>
          <cell r="AA385" t="str">
            <v>-</v>
          </cell>
          <cell r="AB385" t="str">
            <v>-</v>
          </cell>
          <cell r="AC385" t="str">
            <v>-</v>
          </cell>
          <cell r="AD385" t="str">
            <v>-</v>
          </cell>
          <cell r="AE385" t="str">
            <v>-</v>
          </cell>
          <cell r="AF385" t="str">
            <v>-</v>
          </cell>
          <cell r="AG385" t="str">
            <v>-</v>
          </cell>
          <cell r="AH385" t="str">
            <v>-</v>
          </cell>
          <cell r="AI385" t="str">
            <v>C6705</v>
          </cell>
          <cell r="AJ385" t="str">
            <v>Ramirez Granados Arturo</v>
          </cell>
          <cell r="AK385" t="str">
            <v>-</v>
          </cell>
          <cell r="AL385" t="str">
            <v>-</v>
          </cell>
          <cell r="AM385" t="str">
            <v>-</v>
          </cell>
          <cell r="AN385">
            <v>0</v>
          </cell>
          <cell r="AO385" t="str">
            <v>-</v>
          </cell>
          <cell r="AQ385" t="str">
            <v>-</v>
          </cell>
          <cell r="AR385" t="str">
            <v>-</v>
          </cell>
          <cell r="AS385" t="str">
            <v>-</v>
          </cell>
          <cell r="AT385" t="str">
            <v>-</v>
          </cell>
          <cell r="AU385" t="str">
            <v>-</v>
          </cell>
          <cell r="AV385" t="str">
            <v>-</v>
          </cell>
          <cell r="AW385" t="str">
            <v>-</v>
          </cell>
          <cell r="AX385" t="str">
            <v>-</v>
          </cell>
          <cell r="AY385" t="str">
            <v>No</v>
          </cell>
          <cell r="AZ385" t="str">
            <v>-</v>
          </cell>
          <cell r="BA385" t="str">
            <v>-</v>
          </cell>
          <cell r="BB385" t="str">
            <v>-</v>
          </cell>
          <cell r="BC385" t="str">
            <v>-</v>
          </cell>
          <cell r="BD385" t="str">
            <v>-</v>
          </cell>
          <cell r="BE385" t="str">
            <v>-</v>
          </cell>
          <cell r="BF385" t="str">
            <v>-</v>
          </cell>
          <cell r="BG385" t="str">
            <v>-</v>
          </cell>
          <cell r="BH385" t="str">
            <v>-</v>
          </cell>
          <cell r="BI385" t="str">
            <v>-</v>
          </cell>
          <cell r="BJ385" t="str">
            <v>Arrendado</v>
          </cell>
          <cell r="BK385" t="str">
            <v>AM 20066</v>
          </cell>
          <cell r="BL385" t="str">
            <v>AMERICAS MOTORS S.A. DE C.V.</v>
          </cell>
          <cell r="BO385">
            <v>68402.61</v>
          </cell>
          <cell r="BP385" t="str">
            <v>-</v>
          </cell>
          <cell r="BQ385" t="str">
            <v>-</v>
          </cell>
          <cell r="BR385" t="str">
            <v>-</v>
          </cell>
          <cell r="BS385" t="str">
            <v>-</v>
          </cell>
          <cell r="BT385" t="str">
            <v>-</v>
          </cell>
          <cell r="BU385" t="str">
            <v>-</v>
          </cell>
          <cell r="BV385" t="str">
            <v>-</v>
          </cell>
          <cell r="BW385" t="str">
            <v>-</v>
          </cell>
          <cell r="BX385" t="str">
            <v>-</v>
          </cell>
          <cell r="BY385" t="str">
            <v>-</v>
          </cell>
          <cell r="BZ385" t="str">
            <v>-</v>
          </cell>
          <cell r="CA385" t="str">
            <v>-</v>
          </cell>
          <cell r="CB385" t="str">
            <v>-</v>
          </cell>
          <cell r="CC385" t="str">
            <v>Lunes</v>
          </cell>
          <cell r="CD385" t="str">
            <v>625</v>
          </cell>
          <cell r="CE385" t="str">
            <v>5</v>
          </cell>
          <cell r="CF385" t="str">
            <v>Amarillo</v>
          </cell>
          <cell r="CG385" t="str">
            <v>1er Sábado</v>
          </cell>
          <cell r="CH385" t="str">
            <v>Ene y Feb</v>
          </cell>
          <cell r="CI385" t="str">
            <v>Jul y Ago</v>
          </cell>
          <cell r="CJ385" t="str">
            <v>-</v>
          </cell>
          <cell r="CK385">
            <v>92</v>
          </cell>
          <cell r="CL385" t="str">
            <v>101 - MAGNA</v>
          </cell>
          <cell r="CM385" t="str">
            <v>08064</v>
          </cell>
          <cell r="CP385" t="str">
            <v>-</v>
          </cell>
        </row>
        <row r="386">
          <cell r="A386" t="str">
            <v>08065</v>
          </cell>
          <cell r="B386" t="str">
            <v>614VZN</v>
          </cell>
          <cell r="C386" t="str">
            <v>Distrito Federal</v>
          </cell>
          <cell r="D386" t="str">
            <v>No aplica</v>
          </cell>
          <cell r="E386" t="str">
            <v>Chevy</v>
          </cell>
          <cell r="F386" t="str">
            <v>Automóvil</v>
          </cell>
          <cell r="G386" t="str">
            <v>Chevrolet</v>
          </cell>
          <cell r="H386" t="str">
            <v>Chevy 5 Puertas S/AA Paquete B</v>
          </cell>
          <cell r="I386" t="str">
            <v>3G1SF61X48S160238</v>
          </cell>
          <cell r="J386" t="str">
            <v>Hecho en México</v>
          </cell>
          <cell r="K386" t="str">
            <v>Magna</v>
          </cell>
          <cell r="L386">
            <v>4</v>
          </cell>
          <cell r="M386">
            <v>46</v>
          </cell>
          <cell r="N386">
            <v>2008</v>
          </cell>
          <cell r="O386" t="str">
            <v>Ciudad de México</v>
          </cell>
          <cell r="P386" t="str">
            <v>Ciudad de México</v>
          </cell>
          <cell r="Q386" t="str">
            <v>Zona Metropolitana</v>
          </cell>
          <cell r="R386" t="str">
            <v>Baja</v>
          </cell>
          <cell r="S386" t="str">
            <v>Devolución Valmex</v>
          </cell>
          <cell r="T386" t="str">
            <v>GNP</v>
          </cell>
          <cell r="U386" t="str">
            <v>Grupo Nacional Provincial, S.A.B.</v>
          </cell>
          <cell r="V386" t="str">
            <v>Asesor de Servicio</v>
          </cell>
          <cell r="W386" t="str">
            <v>356</v>
          </cell>
          <cell r="X386" t="str">
            <v>-</v>
          </cell>
          <cell r="Y386" t="str">
            <v>Asignado</v>
          </cell>
          <cell r="Z386" t="str">
            <v>N83640</v>
          </cell>
          <cell r="AA386" t="str">
            <v>-</v>
          </cell>
          <cell r="AB386" t="str">
            <v>-</v>
          </cell>
          <cell r="AC386" t="str">
            <v>-</v>
          </cell>
          <cell r="AD386" t="str">
            <v>-</v>
          </cell>
          <cell r="AE386" t="str">
            <v>-</v>
          </cell>
          <cell r="AF386" t="str">
            <v>-</v>
          </cell>
          <cell r="AG386" t="str">
            <v>-</v>
          </cell>
          <cell r="AH386" t="str">
            <v>-</v>
          </cell>
          <cell r="AI386" t="str">
            <v>C6705</v>
          </cell>
          <cell r="AJ386" t="str">
            <v>Ramirez Granados Arturo</v>
          </cell>
          <cell r="AK386" t="str">
            <v>-</v>
          </cell>
          <cell r="AL386" t="str">
            <v>-</v>
          </cell>
          <cell r="AM386" t="str">
            <v>-</v>
          </cell>
          <cell r="AN386">
            <v>0</v>
          </cell>
          <cell r="AO386" t="str">
            <v>-</v>
          </cell>
          <cell r="AQ386">
            <v>5535228382</v>
          </cell>
          <cell r="AR386" t="str">
            <v>-</v>
          </cell>
          <cell r="AS386" t="str">
            <v>-</v>
          </cell>
          <cell r="AT386" t="str">
            <v>-</v>
          </cell>
          <cell r="AU386" t="str">
            <v>-</v>
          </cell>
          <cell r="AV386" t="str">
            <v>-</v>
          </cell>
          <cell r="AW386" t="str">
            <v>-</v>
          </cell>
          <cell r="AX386" t="str">
            <v>-</v>
          </cell>
          <cell r="AY386" t="str">
            <v>No</v>
          </cell>
          <cell r="AZ386" t="str">
            <v>-</v>
          </cell>
          <cell r="BA386" t="str">
            <v>-</v>
          </cell>
          <cell r="BB386" t="str">
            <v>-</v>
          </cell>
          <cell r="BC386" t="str">
            <v>-</v>
          </cell>
          <cell r="BD386" t="str">
            <v>-</v>
          </cell>
          <cell r="BE386" t="str">
            <v>-</v>
          </cell>
          <cell r="BF386" t="str">
            <v>-</v>
          </cell>
          <cell r="BG386">
            <v>3</v>
          </cell>
          <cell r="BH386" t="str">
            <v>-</v>
          </cell>
          <cell r="BI386" t="str">
            <v>-</v>
          </cell>
          <cell r="BJ386" t="str">
            <v>Arrendado</v>
          </cell>
          <cell r="BK386" t="str">
            <v>AM 20055</v>
          </cell>
          <cell r="BL386" t="str">
            <v>AMERICAS MOTORS S.A. DE C.V.</v>
          </cell>
          <cell r="BO386">
            <v>68402.61</v>
          </cell>
          <cell r="BP386" t="str">
            <v>-</v>
          </cell>
          <cell r="BQ386" t="str">
            <v>-</v>
          </cell>
          <cell r="BR386" t="str">
            <v>-</v>
          </cell>
          <cell r="BS386" t="str">
            <v>-</v>
          </cell>
          <cell r="BT386" t="str">
            <v>-</v>
          </cell>
          <cell r="BU386" t="str">
            <v>-</v>
          </cell>
          <cell r="BV386" t="str">
            <v>-</v>
          </cell>
          <cell r="BW386" t="str">
            <v>-</v>
          </cell>
          <cell r="BX386" t="str">
            <v>-</v>
          </cell>
          <cell r="BY386" t="str">
            <v>-</v>
          </cell>
          <cell r="BZ386" t="str">
            <v>-</v>
          </cell>
          <cell r="CA386" t="str">
            <v>-</v>
          </cell>
          <cell r="CB386" t="str">
            <v>-</v>
          </cell>
          <cell r="CC386" t="str">
            <v>Miércoles</v>
          </cell>
          <cell r="CD386" t="str">
            <v>614</v>
          </cell>
          <cell r="CE386" t="str">
            <v>4</v>
          </cell>
          <cell r="CF386" t="str">
            <v>Rojo</v>
          </cell>
          <cell r="CG386" t="str">
            <v>3er Sábado</v>
          </cell>
          <cell r="CH386" t="str">
            <v>Mzo y Abr</v>
          </cell>
          <cell r="CI386" t="str">
            <v>Sep y Oct</v>
          </cell>
          <cell r="CJ386" t="str">
            <v>-</v>
          </cell>
          <cell r="CK386">
            <v>92</v>
          </cell>
          <cell r="CL386" t="str">
            <v>101 - MAGNA</v>
          </cell>
          <cell r="CM386" t="str">
            <v>08065</v>
          </cell>
          <cell r="CP386" t="str">
            <v>-</v>
          </cell>
        </row>
        <row r="387">
          <cell r="A387" t="str">
            <v>08066</v>
          </cell>
          <cell r="B387" t="str">
            <v>513WBB</v>
          </cell>
          <cell r="C387" t="str">
            <v>Distrito Federal</v>
          </cell>
          <cell r="D387" t="str">
            <v>No aplica</v>
          </cell>
          <cell r="E387" t="str">
            <v>Chevy</v>
          </cell>
          <cell r="F387" t="str">
            <v>Automóvil</v>
          </cell>
          <cell r="G387" t="str">
            <v>Chevrolet</v>
          </cell>
          <cell r="H387" t="str">
            <v>Chevy 5 Puertas S/AA Paquete B</v>
          </cell>
          <cell r="I387" t="str">
            <v>3G1SF61X28S160254</v>
          </cell>
          <cell r="J387" t="str">
            <v>Hecho en México</v>
          </cell>
          <cell r="K387" t="str">
            <v>Magna</v>
          </cell>
          <cell r="L387">
            <v>4</v>
          </cell>
          <cell r="M387">
            <v>46</v>
          </cell>
          <cell r="N387">
            <v>2008</v>
          </cell>
          <cell r="O387" t="str">
            <v>Ciudad de México</v>
          </cell>
          <cell r="P387" t="str">
            <v>Ciudad de México</v>
          </cell>
          <cell r="Q387" t="str">
            <v>Zona Metropolitana</v>
          </cell>
          <cell r="R387" t="str">
            <v>Baja</v>
          </cell>
          <cell r="S387" t="str">
            <v>Devolución Valmex</v>
          </cell>
          <cell r="T387" t="str">
            <v>GNP</v>
          </cell>
          <cell r="U387" t="str">
            <v>Grupo Nacional Provincial, S.A.B.</v>
          </cell>
          <cell r="V387" t="str">
            <v>Pool Ajustes</v>
          </cell>
          <cell r="W387" t="str">
            <v>-</v>
          </cell>
          <cell r="X387" t="str">
            <v>Plaza GNP</v>
          </cell>
          <cell r="Y387" t="str">
            <v>Asignado</v>
          </cell>
          <cell r="Z387" t="str">
            <v>N38132</v>
          </cell>
          <cell r="AA387" t="str">
            <v>-</v>
          </cell>
          <cell r="AB387" t="str">
            <v>-</v>
          </cell>
          <cell r="AC387" t="str">
            <v>-</v>
          </cell>
          <cell r="AD387" t="str">
            <v>-</v>
          </cell>
          <cell r="AE387" t="str">
            <v>-</v>
          </cell>
          <cell r="AF387" t="str">
            <v>-</v>
          </cell>
          <cell r="AG387" t="str">
            <v>-</v>
          </cell>
          <cell r="AH387" t="str">
            <v>-</v>
          </cell>
          <cell r="AI387" t="str">
            <v>C6705</v>
          </cell>
          <cell r="AJ387" t="str">
            <v>Ramirez Granados Arturo</v>
          </cell>
          <cell r="AK387" t="str">
            <v>-</v>
          </cell>
          <cell r="AL387" t="str">
            <v>-</v>
          </cell>
          <cell r="AM387" t="str">
            <v>-</v>
          </cell>
          <cell r="AN387">
            <v>0</v>
          </cell>
          <cell r="AO387" t="str">
            <v>-</v>
          </cell>
          <cell r="AQ387">
            <v>5545001393</v>
          </cell>
          <cell r="AR387" t="str">
            <v>-</v>
          </cell>
          <cell r="AS387" t="str">
            <v>-</v>
          </cell>
          <cell r="AT387" t="str">
            <v>-</v>
          </cell>
          <cell r="AU387" t="str">
            <v>-</v>
          </cell>
          <cell r="AV387" t="str">
            <v>-</v>
          </cell>
          <cell r="AW387" t="str">
            <v>-</v>
          </cell>
          <cell r="AX387" t="str">
            <v>-</v>
          </cell>
          <cell r="AY387" t="str">
            <v>No</v>
          </cell>
          <cell r="AZ387" t="str">
            <v>-</v>
          </cell>
          <cell r="BA387" t="str">
            <v>-</v>
          </cell>
          <cell r="BB387" t="str">
            <v>-</v>
          </cell>
          <cell r="BC387" t="str">
            <v>-</v>
          </cell>
          <cell r="BD387" t="str">
            <v>-</v>
          </cell>
          <cell r="BE387" t="str">
            <v>-</v>
          </cell>
          <cell r="BF387" t="str">
            <v>-</v>
          </cell>
          <cell r="BG387" t="str">
            <v>-</v>
          </cell>
          <cell r="BH387" t="str">
            <v>-</v>
          </cell>
          <cell r="BI387" t="str">
            <v>-</v>
          </cell>
          <cell r="BJ387" t="str">
            <v>Arrendado</v>
          </cell>
          <cell r="BK387" t="str">
            <v>AM 20050</v>
          </cell>
          <cell r="BL387" t="str">
            <v>AMERICAS MOTORS S.A. DE C.V.</v>
          </cell>
          <cell r="BO387">
            <v>68402.61</v>
          </cell>
          <cell r="BP387" t="str">
            <v>-</v>
          </cell>
          <cell r="BQ387" t="str">
            <v>-</v>
          </cell>
          <cell r="BR387" t="str">
            <v>-</v>
          </cell>
          <cell r="BS387" t="str">
            <v>-</v>
          </cell>
          <cell r="BT387" t="str">
            <v>-</v>
          </cell>
          <cell r="BU387" t="str">
            <v>-</v>
          </cell>
          <cell r="BV387" t="str">
            <v>-</v>
          </cell>
          <cell r="BW387" t="str">
            <v>-</v>
          </cell>
          <cell r="BX387" t="str">
            <v>-</v>
          </cell>
          <cell r="BY387" t="str">
            <v>-</v>
          </cell>
          <cell r="BZ387" t="str">
            <v>-</v>
          </cell>
          <cell r="CA387" t="str">
            <v>-</v>
          </cell>
          <cell r="CB387" t="str">
            <v>-</v>
          </cell>
          <cell r="CC387" t="str">
            <v>Miércoles</v>
          </cell>
          <cell r="CD387" t="str">
            <v>513</v>
          </cell>
          <cell r="CE387" t="str">
            <v>3</v>
          </cell>
          <cell r="CF387" t="str">
            <v>Rojo</v>
          </cell>
          <cell r="CG387" t="str">
            <v>3er Sábado</v>
          </cell>
          <cell r="CH387" t="str">
            <v>Mzo y Abr</v>
          </cell>
          <cell r="CI387" t="str">
            <v>Sep y Oct</v>
          </cell>
          <cell r="CJ387" t="str">
            <v>-</v>
          </cell>
          <cell r="CK387">
            <v>92</v>
          </cell>
          <cell r="CL387" t="str">
            <v>101 - MAGNA</v>
          </cell>
          <cell r="CM387" t="str">
            <v>08066</v>
          </cell>
          <cell r="CP387" t="str">
            <v>-</v>
          </cell>
        </row>
        <row r="388">
          <cell r="A388" t="str">
            <v>08067</v>
          </cell>
          <cell r="B388" t="str">
            <v>497WBB</v>
          </cell>
          <cell r="C388" t="str">
            <v>Distrito Federal</v>
          </cell>
          <cell r="D388" t="str">
            <v>No aplica</v>
          </cell>
          <cell r="E388" t="str">
            <v>Chevy</v>
          </cell>
          <cell r="F388" t="str">
            <v>Automóvil</v>
          </cell>
          <cell r="G388" t="str">
            <v>Chevrolet</v>
          </cell>
          <cell r="H388" t="str">
            <v>Chevy 5 Puertas S/AA Paquete B</v>
          </cell>
          <cell r="I388" t="str">
            <v>3G1SF61X08S159720</v>
          </cell>
          <cell r="J388" t="str">
            <v>Hecho en México</v>
          </cell>
          <cell r="K388" t="str">
            <v>Magna</v>
          </cell>
          <cell r="L388">
            <v>4</v>
          </cell>
          <cell r="M388">
            <v>46</v>
          </cell>
          <cell r="N388">
            <v>2008</v>
          </cell>
          <cell r="O388" t="str">
            <v>Ciudad de México</v>
          </cell>
          <cell r="P388" t="str">
            <v>Ciudad de México</v>
          </cell>
          <cell r="Q388" t="str">
            <v>Zona Metropolitana</v>
          </cell>
          <cell r="R388" t="str">
            <v>Baja</v>
          </cell>
          <cell r="S388" t="str">
            <v>Devolución Valmex</v>
          </cell>
          <cell r="T388" t="str">
            <v>GNP</v>
          </cell>
          <cell r="U388" t="str">
            <v>Grupo Nacional Provincial, S.A.B.</v>
          </cell>
          <cell r="V388" t="str">
            <v>Asesor de Servicio</v>
          </cell>
          <cell r="W388" t="str">
            <v>470</v>
          </cell>
          <cell r="X388" t="str">
            <v>-</v>
          </cell>
          <cell r="Y388" t="str">
            <v>Asignado</v>
          </cell>
          <cell r="Z388" t="str">
            <v>N87855</v>
          </cell>
          <cell r="AA388" t="str">
            <v>Revuelta Lara Carlos Alberto</v>
          </cell>
          <cell r="AB388" t="str">
            <v>Grupo Nacional Provincial, S.A.B.</v>
          </cell>
          <cell r="AC388" t="str">
            <v>RELC710426CVA</v>
          </cell>
          <cell r="AD388" t="str">
            <v>Operativo</v>
          </cell>
          <cell r="AE388" t="str">
            <v>Asesor de Servicio Automovil</v>
          </cell>
          <cell r="AF388" t="str">
            <v>Unidad Operativa</v>
          </cell>
          <cell r="AG388" t="str">
            <v>Dirección Servicio y Operaciones</v>
          </cell>
          <cell r="AH388" t="str">
            <v>Subdir. Siniestros CDMX y Sureste</v>
          </cell>
          <cell r="AI388" t="str">
            <v>C9208</v>
          </cell>
          <cell r="AJ388" t="str">
            <v>Lasa Estrada Antxon</v>
          </cell>
          <cell r="AK388" t="str">
            <v>Tlalnepantla</v>
          </cell>
          <cell r="AL388" t="str">
            <v>Tlalnepantla</v>
          </cell>
          <cell r="AM388">
            <v>0</v>
          </cell>
          <cell r="AN388" t="str">
            <v>carlos.revuelta@gnp.com.mx</v>
          </cell>
          <cell r="AO388" t="str">
            <v>carlos.revuelta@gnp.com.mx</v>
          </cell>
          <cell r="AQ388">
            <v>5535228955</v>
          </cell>
          <cell r="AR388" t="str">
            <v>-</v>
          </cell>
          <cell r="AS388" t="str">
            <v>-</v>
          </cell>
          <cell r="AT388" t="str">
            <v>-</v>
          </cell>
          <cell r="AU388" t="str">
            <v>-</v>
          </cell>
          <cell r="AV388" t="str">
            <v>-</v>
          </cell>
          <cell r="AW388" t="str">
            <v>-</v>
          </cell>
          <cell r="AX388" t="str">
            <v>-</v>
          </cell>
          <cell r="AY388" t="str">
            <v>No</v>
          </cell>
          <cell r="AZ388" t="str">
            <v>-</v>
          </cell>
          <cell r="BA388" t="str">
            <v>-</v>
          </cell>
          <cell r="BB388" t="str">
            <v>-</v>
          </cell>
          <cell r="BC388" t="str">
            <v>-</v>
          </cell>
          <cell r="BD388" t="str">
            <v>-</v>
          </cell>
          <cell r="BE388" t="str">
            <v>-</v>
          </cell>
          <cell r="BF388" t="str">
            <v>-</v>
          </cell>
          <cell r="BG388">
            <v>3</v>
          </cell>
          <cell r="BH388" t="str">
            <v>-</v>
          </cell>
          <cell r="BI388" t="str">
            <v>-</v>
          </cell>
          <cell r="BJ388" t="str">
            <v>Arrendado</v>
          </cell>
          <cell r="BK388" t="str">
            <v>AM 20042</v>
          </cell>
          <cell r="BL388" t="str">
            <v>AMERICAS MOTORS S.A. DE C.V.</v>
          </cell>
          <cell r="BO388">
            <v>68402.61</v>
          </cell>
          <cell r="BP388" t="str">
            <v>-</v>
          </cell>
          <cell r="BQ388" t="str">
            <v>-</v>
          </cell>
          <cell r="BR388" t="str">
            <v>-</v>
          </cell>
          <cell r="BS388" t="str">
            <v>-</v>
          </cell>
          <cell r="BT388" t="str">
            <v>-</v>
          </cell>
          <cell r="BU388" t="str">
            <v>-</v>
          </cell>
          <cell r="BV388" t="str">
            <v>-</v>
          </cell>
          <cell r="BW388" t="str">
            <v>-</v>
          </cell>
          <cell r="BX388" t="str">
            <v>-</v>
          </cell>
          <cell r="BY388" t="str">
            <v>-</v>
          </cell>
          <cell r="BZ388" t="str">
            <v>-</v>
          </cell>
          <cell r="CA388" t="str">
            <v>-</v>
          </cell>
          <cell r="CB388" t="str">
            <v>-</v>
          </cell>
          <cell r="CC388" t="str">
            <v>Martes</v>
          </cell>
          <cell r="CD388" t="str">
            <v>497</v>
          </cell>
          <cell r="CE388" t="str">
            <v>7</v>
          </cell>
          <cell r="CF388" t="str">
            <v>Rosa</v>
          </cell>
          <cell r="CG388" t="str">
            <v>2o Sábado</v>
          </cell>
          <cell r="CH388" t="str">
            <v>Feb y Mzo</v>
          </cell>
          <cell r="CI388" t="str">
            <v>Ago y Sep</v>
          </cell>
          <cell r="CJ388" t="str">
            <v>-</v>
          </cell>
          <cell r="CK388">
            <v>92</v>
          </cell>
          <cell r="CL388" t="str">
            <v>101 - MAGNA</v>
          </cell>
          <cell r="CM388" t="str">
            <v>08067</v>
          </cell>
          <cell r="CP388" t="str">
            <v>-</v>
          </cell>
        </row>
        <row r="389">
          <cell r="A389" t="str">
            <v>08068</v>
          </cell>
          <cell r="B389" t="str">
            <v>514WBB</v>
          </cell>
          <cell r="C389" t="str">
            <v>Distrito Federal</v>
          </cell>
          <cell r="D389" t="str">
            <v>No aplica</v>
          </cell>
          <cell r="E389" t="str">
            <v>Chevy</v>
          </cell>
          <cell r="F389" t="str">
            <v>Automóvil</v>
          </cell>
          <cell r="G389" t="str">
            <v>Chevrolet</v>
          </cell>
          <cell r="H389" t="str">
            <v>Chevy 5 Puertas T/M Paquete B</v>
          </cell>
          <cell r="I389" t="str">
            <v>3G1SF61X38S159730</v>
          </cell>
          <cell r="J389" t="str">
            <v>Hecho en México</v>
          </cell>
          <cell r="K389" t="str">
            <v>Magna</v>
          </cell>
          <cell r="L389">
            <v>4</v>
          </cell>
          <cell r="M389">
            <v>46</v>
          </cell>
          <cell r="N389">
            <v>2008</v>
          </cell>
          <cell r="O389" t="str">
            <v>Ciudad de México</v>
          </cell>
          <cell r="P389" t="str">
            <v>Ciudad de México</v>
          </cell>
          <cell r="Q389" t="str">
            <v>Zona Metropolitana</v>
          </cell>
          <cell r="R389" t="str">
            <v>Baja</v>
          </cell>
          <cell r="S389" t="str">
            <v>Devolución Valmex</v>
          </cell>
          <cell r="T389" t="str">
            <v>GNP</v>
          </cell>
          <cell r="U389" t="str">
            <v>Grupo Nacional Provincial, S.A.B.</v>
          </cell>
          <cell r="V389" t="str">
            <v>Asesor de Servicio</v>
          </cell>
          <cell r="W389" t="str">
            <v>550</v>
          </cell>
          <cell r="X389" t="str">
            <v>-</v>
          </cell>
          <cell r="Y389" t="str">
            <v>Asignado</v>
          </cell>
          <cell r="Z389" t="str">
            <v>N89937</v>
          </cell>
          <cell r="AA389" t="str">
            <v>-</v>
          </cell>
          <cell r="AB389" t="str">
            <v>-</v>
          </cell>
          <cell r="AC389" t="str">
            <v>-</v>
          </cell>
          <cell r="AD389" t="str">
            <v>-</v>
          </cell>
          <cell r="AE389" t="str">
            <v>-</v>
          </cell>
          <cell r="AF389" t="str">
            <v>-</v>
          </cell>
          <cell r="AG389" t="str">
            <v>-</v>
          </cell>
          <cell r="AH389" t="str">
            <v>-</v>
          </cell>
          <cell r="AI389" t="str">
            <v>C6705</v>
          </cell>
          <cell r="AJ389" t="str">
            <v>Ramirez Granados Arturo</v>
          </cell>
          <cell r="AK389" t="str">
            <v>-</v>
          </cell>
          <cell r="AL389" t="str">
            <v>-</v>
          </cell>
          <cell r="AM389" t="str">
            <v>-</v>
          </cell>
          <cell r="AN389">
            <v>0</v>
          </cell>
          <cell r="AO389" t="str">
            <v>-</v>
          </cell>
          <cell r="AQ389">
            <v>5536660722</v>
          </cell>
          <cell r="AR389" t="str">
            <v>-</v>
          </cell>
          <cell r="AS389" t="str">
            <v>-</v>
          </cell>
          <cell r="AT389" t="str">
            <v>-</v>
          </cell>
          <cell r="AU389" t="str">
            <v>-</v>
          </cell>
          <cell r="AV389" t="str">
            <v>-</v>
          </cell>
          <cell r="AW389" t="str">
            <v>-</v>
          </cell>
          <cell r="AX389" t="str">
            <v>-</v>
          </cell>
          <cell r="AY389" t="str">
            <v>No</v>
          </cell>
          <cell r="AZ389" t="str">
            <v>-</v>
          </cell>
          <cell r="BA389" t="str">
            <v>-</v>
          </cell>
          <cell r="BB389" t="str">
            <v>-</v>
          </cell>
          <cell r="BC389" t="str">
            <v>-</v>
          </cell>
          <cell r="BD389" t="str">
            <v>-</v>
          </cell>
          <cell r="BE389" t="str">
            <v>-</v>
          </cell>
          <cell r="BF389" t="str">
            <v>-</v>
          </cell>
          <cell r="BG389">
            <v>3</v>
          </cell>
          <cell r="BH389" t="str">
            <v>-</v>
          </cell>
          <cell r="BI389" t="str">
            <v>-</v>
          </cell>
          <cell r="BJ389" t="str">
            <v>Arrendado</v>
          </cell>
          <cell r="BK389" t="str">
            <v>AM 20052</v>
          </cell>
          <cell r="BL389" t="str">
            <v>AMERICAS MOTORS S.A. DE C.V.</v>
          </cell>
          <cell r="BO389">
            <v>68402.61</v>
          </cell>
          <cell r="BP389" t="str">
            <v>-</v>
          </cell>
          <cell r="BQ389" t="str">
            <v>-</v>
          </cell>
          <cell r="BR389" t="str">
            <v>-</v>
          </cell>
          <cell r="BS389" t="str">
            <v>-</v>
          </cell>
          <cell r="BT389" t="str">
            <v>-</v>
          </cell>
          <cell r="BU389" t="str">
            <v>-</v>
          </cell>
          <cell r="BV389" t="str">
            <v>-</v>
          </cell>
          <cell r="BW389" t="str">
            <v>-</v>
          </cell>
          <cell r="BX389" t="str">
            <v>-</v>
          </cell>
          <cell r="BY389" t="str">
            <v>-</v>
          </cell>
          <cell r="BZ389" t="str">
            <v>-</v>
          </cell>
          <cell r="CA389" t="str">
            <v>-</v>
          </cell>
          <cell r="CB389" t="str">
            <v>-</v>
          </cell>
          <cell r="CC389" t="str">
            <v>Miércoles</v>
          </cell>
          <cell r="CD389" t="str">
            <v>514</v>
          </cell>
          <cell r="CE389" t="str">
            <v>4</v>
          </cell>
          <cell r="CF389" t="str">
            <v>Rojo</v>
          </cell>
          <cell r="CG389" t="str">
            <v>3er Sábado</v>
          </cell>
          <cell r="CH389" t="str">
            <v>Mzo y Abr</v>
          </cell>
          <cell r="CI389" t="str">
            <v>Sep y Oct</v>
          </cell>
          <cell r="CJ389" t="str">
            <v>-</v>
          </cell>
          <cell r="CK389">
            <v>92</v>
          </cell>
          <cell r="CL389" t="str">
            <v>101 - MAGNA</v>
          </cell>
          <cell r="CM389" t="str">
            <v>08068</v>
          </cell>
          <cell r="CP389" t="str">
            <v>-</v>
          </cell>
        </row>
        <row r="390">
          <cell r="A390" t="str">
            <v>08069</v>
          </cell>
          <cell r="B390" t="str">
            <v>5665U</v>
          </cell>
          <cell r="C390" t="str">
            <v>Distrito Federal</v>
          </cell>
          <cell r="D390" t="str">
            <v>No aplica</v>
          </cell>
          <cell r="E390" t="str">
            <v>Yamaha R6</v>
          </cell>
          <cell r="F390" t="str">
            <v>Motocicleta</v>
          </cell>
          <cell r="G390" t="str">
            <v>Yamaha</v>
          </cell>
          <cell r="H390" t="str">
            <v xml:space="preserve">YZF R6R 599CC </v>
          </cell>
          <cell r="I390" t="str">
            <v>JYARJ15138A012690</v>
          </cell>
          <cell r="J390" t="str">
            <v>J515E014957</v>
          </cell>
          <cell r="K390" t="str">
            <v>Magna</v>
          </cell>
          <cell r="L390">
            <v>4</v>
          </cell>
          <cell r="M390">
            <v>17</v>
          </cell>
          <cell r="N390">
            <v>2008</v>
          </cell>
          <cell r="O390" t="str">
            <v>Ciudad de México</v>
          </cell>
          <cell r="P390" t="str">
            <v>Ciudad de México</v>
          </cell>
          <cell r="Q390" t="str">
            <v>Zona Metropolitana</v>
          </cell>
          <cell r="R390" t="str">
            <v>Baja</v>
          </cell>
          <cell r="S390" t="str">
            <v>Devolución Valmex</v>
          </cell>
          <cell r="T390" t="str">
            <v>GNP</v>
          </cell>
          <cell r="U390" t="str">
            <v>Grupo Nacional Provincial, S.A.B.</v>
          </cell>
          <cell r="V390" t="str">
            <v>Asesor de Servicio</v>
          </cell>
          <cell r="W390" t="str">
            <v>373</v>
          </cell>
          <cell r="X390" t="str">
            <v>-</v>
          </cell>
          <cell r="Y390" t="str">
            <v>Asignado</v>
          </cell>
          <cell r="Z390" t="str">
            <v>N87537</v>
          </cell>
          <cell r="AA390" t="str">
            <v>-</v>
          </cell>
          <cell r="AB390" t="str">
            <v>-</v>
          </cell>
          <cell r="AC390" t="str">
            <v>-</v>
          </cell>
          <cell r="AD390" t="str">
            <v>-</v>
          </cell>
          <cell r="AE390" t="str">
            <v>-</v>
          </cell>
          <cell r="AF390" t="str">
            <v>-</v>
          </cell>
          <cell r="AG390" t="str">
            <v>-</v>
          </cell>
          <cell r="AH390" t="str">
            <v>-</v>
          </cell>
          <cell r="AI390" t="str">
            <v>C6705</v>
          </cell>
          <cell r="AJ390" t="str">
            <v>Ramirez Granados Arturo</v>
          </cell>
          <cell r="AK390" t="str">
            <v>-</v>
          </cell>
          <cell r="AL390" t="str">
            <v>-</v>
          </cell>
          <cell r="AM390" t="str">
            <v>-</v>
          </cell>
          <cell r="AN390">
            <v>0</v>
          </cell>
          <cell r="AO390" t="str">
            <v>-</v>
          </cell>
          <cell r="AQ390">
            <v>5535229093</v>
          </cell>
          <cell r="AR390" t="str">
            <v>-</v>
          </cell>
          <cell r="AS390" t="str">
            <v>-</v>
          </cell>
          <cell r="AT390" t="str">
            <v>-</v>
          </cell>
          <cell r="AU390" t="str">
            <v>-</v>
          </cell>
          <cell r="AV390" t="str">
            <v>-</v>
          </cell>
          <cell r="AW390" t="str">
            <v>-</v>
          </cell>
          <cell r="AX390" t="str">
            <v>-</v>
          </cell>
          <cell r="AY390" t="str">
            <v>No</v>
          </cell>
          <cell r="AZ390" t="str">
            <v>-</v>
          </cell>
          <cell r="BA390" t="str">
            <v>-</v>
          </cell>
          <cell r="BB390" t="str">
            <v>-</v>
          </cell>
          <cell r="BC390" t="str">
            <v>-</v>
          </cell>
          <cell r="BD390" t="str">
            <v>-</v>
          </cell>
          <cell r="BE390" t="str">
            <v>-</v>
          </cell>
          <cell r="BF390" t="str">
            <v>-</v>
          </cell>
          <cell r="BG390" t="str">
            <v>-</v>
          </cell>
          <cell r="BH390" t="str">
            <v>-</v>
          </cell>
          <cell r="BI390" t="str">
            <v>-</v>
          </cell>
          <cell r="BJ390" t="str">
            <v>Arrendado</v>
          </cell>
          <cell r="BK390" t="str">
            <v>A 04875</v>
          </cell>
          <cell r="BL390" t="str">
            <v>BEL MOTO SPORT, S.A. DE C.V.</v>
          </cell>
          <cell r="BO390">
            <v>117217.39</v>
          </cell>
          <cell r="BP390" t="str">
            <v>-</v>
          </cell>
          <cell r="BQ390" t="str">
            <v>-</v>
          </cell>
          <cell r="BR390" t="str">
            <v>-</v>
          </cell>
          <cell r="BS390" t="str">
            <v>-</v>
          </cell>
          <cell r="BT390" t="str">
            <v>-</v>
          </cell>
          <cell r="BU390" t="str">
            <v>-</v>
          </cell>
          <cell r="BV390" t="str">
            <v>-</v>
          </cell>
          <cell r="BW390" t="str">
            <v>-</v>
          </cell>
          <cell r="BX390" t="str">
            <v>-</v>
          </cell>
          <cell r="BY390" t="str">
            <v>-</v>
          </cell>
          <cell r="BZ390" t="str">
            <v>-</v>
          </cell>
          <cell r="CA390" t="str">
            <v>-</v>
          </cell>
          <cell r="CB390" t="str">
            <v>-</v>
          </cell>
          <cell r="CC390" t="str">
            <v>Lunes</v>
          </cell>
          <cell r="CD390" t="str">
            <v>5665</v>
          </cell>
          <cell r="CE390" t="str">
            <v>5</v>
          </cell>
          <cell r="CF390" t="str">
            <v>Amarillo</v>
          </cell>
          <cell r="CG390" t="str">
            <v>1er Sábado</v>
          </cell>
          <cell r="CH390" t="str">
            <v>Ene y Feb</v>
          </cell>
          <cell r="CI390" t="str">
            <v>Jul y Ago</v>
          </cell>
          <cell r="CJ390" t="str">
            <v>-</v>
          </cell>
          <cell r="CK390">
            <v>68</v>
          </cell>
          <cell r="CL390" t="str">
            <v>101 - MAGNA</v>
          </cell>
          <cell r="CM390" t="str">
            <v>08069</v>
          </cell>
          <cell r="CP390" t="str">
            <v>-</v>
          </cell>
        </row>
        <row r="391">
          <cell r="A391" t="str">
            <v>08070</v>
          </cell>
          <cell r="B391" t="str">
            <v>5662U</v>
          </cell>
          <cell r="C391" t="str">
            <v>Distrito Federal</v>
          </cell>
          <cell r="D391" t="str">
            <v>No aplica</v>
          </cell>
          <cell r="E391" t="str">
            <v>Yamaha R6</v>
          </cell>
          <cell r="F391" t="str">
            <v>Motocicleta</v>
          </cell>
          <cell r="G391" t="str">
            <v>Yamaha</v>
          </cell>
          <cell r="H391" t="str">
            <v xml:space="preserve">YZF R6R 599CC </v>
          </cell>
          <cell r="I391" t="str">
            <v>JYARJ15158A012688</v>
          </cell>
          <cell r="J391" t="str">
            <v>J515E014972</v>
          </cell>
          <cell r="K391" t="str">
            <v>Magna</v>
          </cell>
          <cell r="L391">
            <v>4</v>
          </cell>
          <cell r="M391">
            <v>17</v>
          </cell>
          <cell r="N391">
            <v>2008</v>
          </cell>
          <cell r="O391" t="str">
            <v>Ciudad de México</v>
          </cell>
          <cell r="P391" t="str">
            <v>Ciudad de México</v>
          </cell>
          <cell r="Q391" t="str">
            <v>Zona Metropolitana</v>
          </cell>
          <cell r="R391" t="str">
            <v>Baja</v>
          </cell>
          <cell r="S391" t="str">
            <v>Devolución Valmex</v>
          </cell>
          <cell r="T391" t="str">
            <v>GNP</v>
          </cell>
          <cell r="U391" t="str">
            <v>Grupo Nacional Provincial, S.A.B.</v>
          </cell>
          <cell r="V391" t="str">
            <v>Asesor de Servicio</v>
          </cell>
          <cell r="W391" t="str">
            <v>370</v>
          </cell>
          <cell r="X391" t="str">
            <v>-</v>
          </cell>
          <cell r="Y391" t="str">
            <v>Asignado</v>
          </cell>
          <cell r="Z391" t="str">
            <v>N90473</v>
          </cell>
          <cell r="AA391" t="str">
            <v>-</v>
          </cell>
          <cell r="AB391" t="str">
            <v>-</v>
          </cell>
          <cell r="AC391" t="str">
            <v>-</v>
          </cell>
          <cell r="AD391" t="str">
            <v>-</v>
          </cell>
          <cell r="AE391" t="str">
            <v>-</v>
          </cell>
          <cell r="AF391" t="str">
            <v>-</v>
          </cell>
          <cell r="AG391" t="str">
            <v>-</v>
          </cell>
          <cell r="AH391" t="str">
            <v>-</v>
          </cell>
          <cell r="AI391" t="str">
            <v>C6705</v>
          </cell>
          <cell r="AJ391" t="str">
            <v>Ramirez Granados Arturo</v>
          </cell>
          <cell r="AK391" t="str">
            <v>-</v>
          </cell>
          <cell r="AL391" t="str">
            <v>-</v>
          </cell>
          <cell r="AM391" t="str">
            <v>-</v>
          </cell>
          <cell r="AN391">
            <v>0</v>
          </cell>
          <cell r="AO391" t="str">
            <v>-</v>
          </cell>
          <cell r="AQ391">
            <v>5535228244</v>
          </cell>
          <cell r="AR391" t="str">
            <v>-</v>
          </cell>
          <cell r="AS391" t="str">
            <v>-</v>
          </cell>
          <cell r="AT391" t="str">
            <v>-</v>
          </cell>
          <cell r="AU391" t="str">
            <v>-</v>
          </cell>
          <cell r="AV391" t="str">
            <v>-</v>
          </cell>
          <cell r="AW391" t="str">
            <v>-</v>
          </cell>
          <cell r="AX391" t="str">
            <v>-</v>
          </cell>
          <cell r="AY391" t="str">
            <v>No</v>
          </cell>
          <cell r="AZ391" t="str">
            <v>-</v>
          </cell>
          <cell r="BA391" t="str">
            <v>-</v>
          </cell>
          <cell r="BB391" t="str">
            <v>-</v>
          </cell>
          <cell r="BC391" t="str">
            <v>-</v>
          </cell>
          <cell r="BD391" t="str">
            <v>-</v>
          </cell>
          <cell r="BE391" t="str">
            <v>-</v>
          </cell>
          <cell r="BF391" t="str">
            <v>-</v>
          </cell>
          <cell r="BG391">
            <v>3</v>
          </cell>
          <cell r="BH391" t="str">
            <v>-</v>
          </cell>
          <cell r="BI391" t="str">
            <v>-</v>
          </cell>
          <cell r="BJ391" t="str">
            <v>Arrendado</v>
          </cell>
          <cell r="BK391" t="str">
            <v>A 04876</v>
          </cell>
          <cell r="BL391" t="str">
            <v>BEL MOTO SPORT, S.A. DE C.V.</v>
          </cell>
          <cell r="BO391">
            <v>117217.39</v>
          </cell>
          <cell r="BP391" t="str">
            <v>-</v>
          </cell>
          <cell r="BQ391" t="str">
            <v>-</v>
          </cell>
          <cell r="BR391" t="str">
            <v>-</v>
          </cell>
          <cell r="BS391" t="str">
            <v>-</v>
          </cell>
          <cell r="BT391" t="str">
            <v>-</v>
          </cell>
          <cell r="BU391" t="str">
            <v>-</v>
          </cell>
          <cell r="BV391" t="str">
            <v>-</v>
          </cell>
          <cell r="BW391" t="str">
            <v>-</v>
          </cell>
          <cell r="BX391" t="str">
            <v>-</v>
          </cell>
          <cell r="BY391" t="str">
            <v>-</v>
          </cell>
          <cell r="BZ391" t="str">
            <v>-</v>
          </cell>
          <cell r="CA391" t="str">
            <v>-</v>
          </cell>
          <cell r="CB391" t="str">
            <v>-</v>
          </cell>
          <cell r="CC391" t="str">
            <v>Jueves</v>
          </cell>
          <cell r="CD391" t="str">
            <v>5662</v>
          </cell>
          <cell r="CE391" t="str">
            <v>2</v>
          </cell>
          <cell r="CF391" t="str">
            <v>Verde</v>
          </cell>
          <cell r="CG391" t="str">
            <v>4o Sábado</v>
          </cell>
          <cell r="CH391" t="str">
            <v>Abr y May</v>
          </cell>
          <cell r="CI391" t="str">
            <v>Oct y Nov</v>
          </cell>
          <cell r="CJ391" t="str">
            <v>-</v>
          </cell>
          <cell r="CK391">
            <v>68</v>
          </cell>
          <cell r="CL391" t="str">
            <v>101 - MAGNA</v>
          </cell>
          <cell r="CM391" t="str">
            <v>08070</v>
          </cell>
          <cell r="CP391" t="str">
            <v>-</v>
          </cell>
        </row>
        <row r="392">
          <cell r="A392" t="str">
            <v>08071</v>
          </cell>
          <cell r="B392" t="str">
            <v>5663U</v>
          </cell>
          <cell r="C392" t="str">
            <v>Distrito Federal</v>
          </cell>
          <cell r="D392" t="str">
            <v>No aplica</v>
          </cell>
          <cell r="E392" t="str">
            <v>Yamaha R6</v>
          </cell>
          <cell r="F392" t="str">
            <v>Motocicleta</v>
          </cell>
          <cell r="G392" t="str">
            <v>Yamaha</v>
          </cell>
          <cell r="H392" t="str">
            <v xml:space="preserve">YZF R6R 599CC </v>
          </cell>
          <cell r="I392" t="str">
            <v>JYARJ15158A012691</v>
          </cell>
          <cell r="K392" t="str">
            <v>Magna</v>
          </cell>
          <cell r="L392">
            <v>4</v>
          </cell>
          <cell r="M392">
            <v>17</v>
          </cell>
          <cell r="N392">
            <v>2008</v>
          </cell>
          <cell r="O392" t="str">
            <v>Ciudad de México</v>
          </cell>
          <cell r="P392" t="str">
            <v>Ciudad de México</v>
          </cell>
          <cell r="Q392" t="str">
            <v>Zona Metropolitana</v>
          </cell>
          <cell r="R392" t="str">
            <v>Baja</v>
          </cell>
          <cell r="S392" t="str">
            <v>Devolución Valmex</v>
          </cell>
          <cell r="T392" t="str">
            <v>GNP</v>
          </cell>
          <cell r="U392" t="str">
            <v>Grupo Nacional Provincial, S.A.B.</v>
          </cell>
          <cell r="V392" t="str">
            <v>Asesor de Servicio</v>
          </cell>
          <cell r="W392" t="str">
            <v>-</v>
          </cell>
          <cell r="X392" t="str">
            <v>-</v>
          </cell>
          <cell r="Y392" t="str">
            <v>Asignado</v>
          </cell>
          <cell r="Z392" t="str">
            <v>-</v>
          </cell>
          <cell r="AA392" t="str">
            <v>-</v>
          </cell>
          <cell r="AB392" t="str">
            <v>-</v>
          </cell>
          <cell r="AC392" t="str">
            <v>-</v>
          </cell>
          <cell r="AD392" t="str">
            <v>-</v>
          </cell>
          <cell r="AE392" t="str">
            <v>-</v>
          </cell>
          <cell r="AF392" t="str">
            <v>-</v>
          </cell>
          <cell r="AG392" t="str">
            <v>-</v>
          </cell>
          <cell r="AH392" t="str">
            <v>-</v>
          </cell>
          <cell r="AI392" t="str">
            <v>C6705</v>
          </cell>
          <cell r="AJ392" t="str">
            <v>Ramirez Granados Arturo</v>
          </cell>
          <cell r="AK392" t="str">
            <v>-</v>
          </cell>
          <cell r="AL392" t="str">
            <v>-</v>
          </cell>
          <cell r="AM392" t="str">
            <v>-</v>
          </cell>
          <cell r="AN392">
            <v>0</v>
          </cell>
          <cell r="AO392" t="str">
            <v>-</v>
          </cell>
          <cell r="AQ392" t="str">
            <v>-</v>
          </cell>
          <cell r="AR392" t="str">
            <v>-</v>
          </cell>
          <cell r="AS392" t="str">
            <v>-</v>
          </cell>
          <cell r="AT392" t="str">
            <v>-</v>
          </cell>
          <cell r="AU392" t="str">
            <v>-</v>
          </cell>
          <cell r="AV392" t="str">
            <v>-</v>
          </cell>
          <cell r="AW392" t="str">
            <v>-</v>
          </cell>
          <cell r="AX392" t="str">
            <v>-</v>
          </cell>
          <cell r="AY392" t="str">
            <v>No</v>
          </cell>
          <cell r="AZ392" t="str">
            <v>-</v>
          </cell>
          <cell r="BA392" t="str">
            <v>-</v>
          </cell>
          <cell r="BB392" t="str">
            <v>-</v>
          </cell>
          <cell r="BC392" t="str">
            <v>-</v>
          </cell>
          <cell r="BD392" t="str">
            <v>-</v>
          </cell>
          <cell r="BE392" t="str">
            <v>-</v>
          </cell>
          <cell r="BF392" t="str">
            <v>-</v>
          </cell>
          <cell r="BG392" t="str">
            <v>-</v>
          </cell>
          <cell r="BH392" t="str">
            <v>-</v>
          </cell>
          <cell r="BI392" t="str">
            <v>-</v>
          </cell>
          <cell r="BJ392" t="str">
            <v>Arrendado</v>
          </cell>
          <cell r="BL392" t="str">
            <v>BEL MOTO SPORT, S.A. DE C.V.</v>
          </cell>
          <cell r="BO392">
            <v>117217.39</v>
          </cell>
          <cell r="BP392" t="str">
            <v>-</v>
          </cell>
          <cell r="BQ392" t="str">
            <v>-</v>
          </cell>
          <cell r="BR392" t="str">
            <v>-</v>
          </cell>
          <cell r="BS392" t="str">
            <v>-</v>
          </cell>
          <cell r="BT392" t="str">
            <v>-</v>
          </cell>
          <cell r="BU392" t="str">
            <v>-</v>
          </cell>
          <cell r="BV392" t="str">
            <v>-</v>
          </cell>
          <cell r="BW392" t="str">
            <v>-</v>
          </cell>
          <cell r="BX392" t="str">
            <v>-</v>
          </cell>
          <cell r="BY392" t="str">
            <v>-</v>
          </cell>
          <cell r="BZ392" t="str">
            <v>-</v>
          </cell>
          <cell r="CA392" t="str">
            <v>-</v>
          </cell>
          <cell r="CB392" t="str">
            <v>-</v>
          </cell>
          <cell r="CC392" t="str">
            <v>Miércoles</v>
          </cell>
          <cell r="CD392" t="str">
            <v>5663</v>
          </cell>
          <cell r="CE392" t="str">
            <v>3</v>
          </cell>
          <cell r="CF392" t="str">
            <v>Rojo</v>
          </cell>
          <cell r="CG392" t="str">
            <v>3er Sábado</v>
          </cell>
          <cell r="CH392" t="str">
            <v>Mzo y Abr</v>
          </cell>
          <cell r="CI392" t="str">
            <v>Sep y Oct</v>
          </cell>
          <cell r="CJ392" t="str">
            <v>-</v>
          </cell>
          <cell r="CK392">
            <v>68</v>
          </cell>
          <cell r="CL392" t="str">
            <v>101 - MAGNA</v>
          </cell>
          <cell r="CM392" t="str">
            <v>08071</v>
          </cell>
          <cell r="CP392" t="str">
            <v>-</v>
          </cell>
        </row>
        <row r="393">
          <cell r="A393" t="str">
            <v>08072</v>
          </cell>
          <cell r="B393" t="str">
            <v>5664U</v>
          </cell>
          <cell r="C393" t="str">
            <v>Distrito Federal</v>
          </cell>
          <cell r="D393" t="str">
            <v>No aplica</v>
          </cell>
          <cell r="E393" t="str">
            <v>Yamaha R6</v>
          </cell>
          <cell r="F393" t="str">
            <v>Motocicleta</v>
          </cell>
          <cell r="G393" t="str">
            <v>Yamaha</v>
          </cell>
          <cell r="H393" t="str">
            <v xml:space="preserve">YZF R6R 599CC </v>
          </cell>
          <cell r="I393" t="str">
            <v>JYARJ15178A012689</v>
          </cell>
          <cell r="J393" t="str">
            <v xml:space="preserve">J515E014975          </v>
          </cell>
          <cell r="K393" t="str">
            <v>Magna</v>
          </cell>
          <cell r="L393">
            <v>4</v>
          </cell>
          <cell r="M393">
            <v>17</v>
          </cell>
          <cell r="N393">
            <v>2008</v>
          </cell>
          <cell r="O393" t="str">
            <v>Ciudad de México</v>
          </cell>
          <cell r="P393" t="str">
            <v>Ciudad de México</v>
          </cell>
          <cell r="Q393" t="str">
            <v>Zona Metropolitana</v>
          </cell>
          <cell r="R393" t="str">
            <v>Baja</v>
          </cell>
          <cell r="S393" t="str">
            <v>Devolución Valmex</v>
          </cell>
          <cell r="T393" t="str">
            <v>GNP</v>
          </cell>
          <cell r="U393" t="str">
            <v>Grupo Nacional Provincial, S.A.B.</v>
          </cell>
          <cell r="V393" t="str">
            <v>Asesor de Servicio</v>
          </cell>
          <cell r="W393" t="str">
            <v>-</v>
          </cell>
          <cell r="X393" t="str">
            <v>-</v>
          </cell>
          <cell r="Y393" t="str">
            <v>Asignado</v>
          </cell>
          <cell r="Z393" t="str">
            <v>-</v>
          </cell>
          <cell r="AA393" t="str">
            <v>-</v>
          </cell>
          <cell r="AB393" t="str">
            <v>-</v>
          </cell>
          <cell r="AC393" t="str">
            <v>-</v>
          </cell>
          <cell r="AD393" t="str">
            <v>-</v>
          </cell>
          <cell r="AE393" t="str">
            <v>-</v>
          </cell>
          <cell r="AF393" t="str">
            <v>-</v>
          </cell>
          <cell r="AG393" t="str">
            <v>-</v>
          </cell>
          <cell r="AH393" t="str">
            <v>-</v>
          </cell>
          <cell r="AI393" t="str">
            <v>C6705</v>
          </cell>
          <cell r="AJ393" t="str">
            <v>Ramirez Granados Arturo</v>
          </cell>
          <cell r="AK393" t="str">
            <v>-</v>
          </cell>
          <cell r="AL393" t="str">
            <v>-</v>
          </cell>
          <cell r="AM393" t="str">
            <v>-</v>
          </cell>
          <cell r="AN393">
            <v>0</v>
          </cell>
          <cell r="AO393" t="str">
            <v>-</v>
          </cell>
          <cell r="AQ393" t="str">
            <v>-</v>
          </cell>
          <cell r="AR393" t="str">
            <v>-</v>
          </cell>
          <cell r="AS393" t="str">
            <v>-</v>
          </cell>
          <cell r="AT393" t="str">
            <v>-</v>
          </cell>
          <cell r="AU393" t="str">
            <v>-</v>
          </cell>
          <cell r="AV393" t="str">
            <v>-</v>
          </cell>
          <cell r="AW393" t="str">
            <v>-</v>
          </cell>
          <cell r="AX393" t="str">
            <v>-</v>
          </cell>
          <cell r="AY393" t="str">
            <v>No</v>
          </cell>
          <cell r="AZ393" t="str">
            <v>-</v>
          </cell>
          <cell r="BA393" t="str">
            <v>-</v>
          </cell>
          <cell r="BB393" t="str">
            <v>-</v>
          </cell>
          <cell r="BC393" t="str">
            <v>-</v>
          </cell>
          <cell r="BD393" t="str">
            <v>-</v>
          </cell>
          <cell r="BE393" t="str">
            <v>-</v>
          </cell>
          <cell r="BF393" t="str">
            <v>-</v>
          </cell>
          <cell r="BG393" t="str">
            <v>-</v>
          </cell>
          <cell r="BH393" t="str">
            <v>-</v>
          </cell>
          <cell r="BI393" t="str">
            <v>-</v>
          </cell>
          <cell r="BJ393" t="str">
            <v>Arrendado</v>
          </cell>
          <cell r="BL393" t="str">
            <v>BEL MOTO SPORT, S.A. DE C.V.</v>
          </cell>
          <cell r="BO393">
            <v>117217.39</v>
          </cell>
          <cell r="BP393" t="str">
            <v>-</v>
          </cell>
          <cell r="BQ393" t="str">
            <v>-</v>
          </cell>
          <cell r="BR393" t="str">
            <v>-</v>
          </cell>
          <cell r="BS393" t="str">
            <v>-</v>
          </cell>
          <cell r="BT393" t="str">
            <v>-</v>
          </cell>
          <cell r="BU393" t="str">
            <v>-</v>
          </cell>
          <cell r="BV393" t="str">
            <v>-</v>
          </cell>
          <cell r="BW393" t="str">
            <v>-</v>
          </cell>
          <cell r="BX393" t="str">
            <v>-</v>
          </cell>
          <cell r="BY393" t="str">
            <v>-</v>
          </cell>
          <cell r="BZ393" t="str">
            <v>-</v>
          </cell>
          <cell r="CA393" t="str">
            <v>-</v>
          </cell>
          <cell r="CB393" t="str">
            <v>-</v>
          </cell>
          <cell r="CC393" t="str">
            <v>Miércoles</v>
          </cell>
          <cell r="CD393" t="str">
            <v>5664</v>
          </cell>
          <cell r="CE393" t="str">
            <v>4</v>
          </cell>
          <cell r="CF393" t="str">
            <v>Rojo</v>
          </cell>
          <cell r="CG393" t="str">
            <v>3er Sábado</v>
          </cell>
          <cell r="CH393" t="str">
            <v>Mzo y Abr</v>
          </cell>
          <cell r="CI393" t="str">
            <v>Sep y Oct</v>
          </cell>
          <cell r="CJ393" t="str">
            <v>-</v>
          </cell>
          <cell r="CK393">
            <v>68</v>
          </cell>
          <cell r="CL393" t="str">
            <v>101 - MAGNA</v>
          </cell>
          <cell r="CM393" t="str">
            <v>08072</v>
          </cell>
          <cell r="CP393" t="str">
            <v>-</v>
          </cell>
        </row>
        <row r="394">
          <cell r="A394" t="str">
            <v>08073</v>
          </cell>
          <cell r="B394" t="str">
            <v>5666U</v>
          </cell>
          <cell r="C394" t="str">
            <v>Distrito Federal</v>
          </cell>
          <cell r="D394" t="str">
            <v>No aplica</v>
          </cell>
          <cell r="E394" t="str">
            <v>Yamaha R6</v>
          </cell>
          <cell r="F394" t="str">
            <v>Motocicleta</v>
          </cell>
          <cell r="G394" t="str">
            <v>Yamaha</v>
          </cell>
          <cell r="H394" t="str">
            <v xml:space="preserve">YZF R6R 599CC </v>
          </cell>
          <cell r="I394" t="str">
            <v>JYARJ15178A012692</v>
          </cell>
          <cell r="J394" t="str">
            <v>J515E014977</v>
          </cell>
          <cell r="K394" t="str">
            <v>Magna</v>
          </cell>
          <cell r="L394">
            <v>4</v>
          </cell>
          <cell r="M394">
            <v>17</v>
          </cell>
          <cell r="N394">
            <v>2008</v>
          </cell>
          <cell r="O394" t="str">
            <v>Ciudad de México</v>
          </cell>
          <cell r="P394" t="str">
            <v>Ciudad de México</v>
          </cell>
          <cell r="Q394" t="str">
            <v>Zona Metropolitana</v>
          </cell>
          <cell r="R394" t="str">
            <v>Baja</v>
          </cell>
          <cell r="S394" t="str">
            <v>Devolución Valmex</v>
          </cell>
          <cell r="T394" t="str">
            <v>GNP</v>
          </cell>
          <cell r="U394" t="str">
            <v>Grupo Nacional Provincial, S.A.B.</v>
          </cell>
          <cell r="V394" t="str">
            <v>Asesor de Servicio</v>
          </cell>
          <cell r="W394" t="str">
            <v>333</v>
          </cell>
          <cell r="X394" t="str">
            <v>-</v>
          </cell>
          <cell r="Y394" t="str">
            <v>Asignado</v>
          </cell>
          <cell r="Z394" t="str">
            <v>N89420</v>
          </cell>
          <cell r="AA394" t="str">
            <v>-</v>
          </cell>
          <cell r="AB394" t="str">
            <v>-</v>
          </cell>
          <cell r="AC394" t="str">
            <v>-</v>
          </cell>
          <cell r="AD394" t="str">
            <v>-</v>
          </cell>
          <cell r="AE394" t="str">
            <v>-</v>
          </cell>
          <cell r="AF394" t="str">
            <v>-</v>
          </cell>
          <cell r="AG394" t="str">
            <v>-</v>
          </cell>
          <cell r="AH394" t="str">
            <v>-</v>
          </cell>
          <cell r="AI394" t="str">
            <v>C6705</v>
          </cell>
          <cell r="AJ394" t="str">
            <v>Ramirez Granados Arturo</v>
          </cell>
          <cell r="AK394" t="str">
            <v>-</v>
          </cell>
          <cell r="AL394" t="str">
            <v>-</v>
          </cell>
          <cell r="AM394" t="str">
            <v>-</v>
          </cell>
          <cell r="AN394">
            <v>0</v>
          </cell>
          <cell r="AO394" t="str">
            <v>-</v>
          </cell>
          <cell r="AQ394">
            <v>5535228427</v>
          </cell>
          <cell r="AR394" t="str">
            <v>-</v>
          </cell>
          <cell r="AS394" t="str">
            <v>-</v>
          </cell>
          <cell r="AT394" t="str">
            <v>-</v>
          </cell>
          <cell r="AU394" t="str">
            <v>-</v>
          </cell>
          <cell r="AV394" t="str">
            <v>-</v>
          </cell>
          <cell r="AW394" t="str">
            <v>-</v>
          </cell>
          <cell r="AX394" t="str">
            <v>-</v>
          </cell>
          <cell r="AY394" t="str">
            <v>No</v>
          </cell>
          <cell r="AZ394" t="str">
            <v>-</v>
          </cell>
          <cell r="BA394" t="str">
            <v>-</v>
          </cell>
          <cell r="BB394" t="str">
            <v>-</v>
          </cell>
          <cell r="BC394" t="str">
            <v>-</v>
          </cell>
          <cell r="BD394" t="str">
            <v>-</v>
          </cell>
          <cell r="BE394" t="str">
            <v>-</v>
          </cell>
          <cell r="BF394" t="str">
            <v>-</v>
          </cell>
          <cell r="BG394" t="str">
            <v>-</v>
          </cell>
          <cell r="BH394" t="str">
            <v>-</v>
          </cell>
          <cell r="BI394" t="str">
            <v>-</v>
          </cell>
          <cell r="BJ394" t="str">
            <v>Arrendado</v>
          </cell>
          <cell r="BK394" t="str">
            <v>A 04879</v>
          </cell>
          <cell r="BL394" t="str">
            <v>BEL MOTO SPORT, S.A. DE C.V.</v>
          </cell>
          <cell r="BO394">
            <v>117217.39</v>
          </cell>
          <cell r="BP394" t="str">
            <v>-</v>
          </cell>
          <cell r="BQ394" t="str">
            <v>-</v>
          </cell>
          <cell r="BR394" t="str">
            <v>-</v>
          </cell>
          <cell r="BS394" t="str">
            <v>-</v>
          </cell>
          <cell r="BT394" t="str">
            <v>-</v>
          </cell>
          <cell r="BU394" t="str">
            <v>-</v>
          </cell>
          <cell r="BV394" t="str">
            <v>-</v>
          </cell>
          <cell r="BW394" t="str">
            <v>-</v>
          </cell>
          <cell r="BX394" t="str">
            <v>-</v>
          </cell>
          <cell r="BY394" t="str">
            <v>-</v>
          </cell>
          <cell r="BZ394" t="str">
            <v>-</v>
          </cell>
          <cell r="CA394" t="str">
            <v>-</v>
          </cell>
          <cell r="CB394" t="str">
            <v>-</v>
          </cell>
          <cell r="CC394" t="str">
            <v>Lunes</v>
          </cell>
          <cell r="CD394" t="str">
            <v>5666</v>
          </cell>
          <cell r="CE394" t="str">
            <v>6</v>
          </cell>
          <cell r="CF394" t="str">
            <v>Amarillo</v>
          </cell>
          <cell r="CG394" t="str">
            <v>1er Sábado</v>
          </cell>
          <cell r="CH394" t="str">
            <v>Ene y Feb</v>
          </cell>
          <cell r="CI394" t="str">
            <v>Jul y Ago</v>
          </cell>
          <cell r="CJ394" t="str">
            <v>-</v>
          </cell>
          <cell r="CK394">
            <v>68</v>
          </cell>
          <cell r="CL394" t="str">
            <v>101 - MAGNA</v>
          </cell>
          <cell r="CM394" t="str">
            <v>08073</v>
          </cell>
          <cell r="CP394" t="str">
            <v>-</v>
          </cell>
        </row>
        <row r="395">
          <cell r="A395" t="str">
            <v>08074</v>
          </cell>
          <cell r="B395" t="str">
            <v>5668U</v>
          </cell>
          <cell r="C395" t="str">
            <v>Distrito Federal</v>
          </cell>
          <cell r="D395" t="str">
            <v>No aplica</v>
          </cell>
          <cell r="E395" t="str">
            <v>Yamaha R6</v>
          </cell>
          <cell r="F395" t="str">
            <v>Motocicleta</v>
          </cell>
          <cell r="G395" t="str">
            <v>Yamaha</v>
          </cell>
          <cell r="H395" t="str">
            <v xml:space="preserve">YZF R6R 599CC </v>
          </cell>
          <cell r="I395" t="str">
            <v>JYARJ15198A012693</v>
          </cell>
          <cell r="J395" t="str">
            <v>J515E014981</v>
          </cell>
          <cell r="K395" t="str">
            <v>Magna</v>
          </cell>
          <cell r="L395">
            <v>4</v>
          </cell>
          <cell r="M395">
            <v>17</v>
          </cell>
          <cell r="N395">
            <v>2008</v>
          </cell>
          <cell r="O395" t="str">
            <v>Ciudad de México</v>
          </cell>
          <cell r="P395" t="str">
            <v>Ciudad de México</v>
          </cell>
          <cell r="Q395" t="str">
            <v>Zona Metropolitana</v>
          </cell>
          <cell r="R395" t="str">
            <v>Baja</v>
          </cell>
          <cell r="S395" t="str">
            <v>Devolución Valmex</v>
          </cell>
          <cell r="T395" t="str">
            <v>GNP</v>
          </cell>
          <cell r="U395" t="str">
            <v>Grupo Nacional Provincial, S.A.B.</v>
          </cell>
          <cell r="V395" t="str">
            <v>Asesor de Servicio</v>
          </cell>
          <cell r="W395" t="str">
            <v>475</v>
          </cell>
          <cell r="X395" t="str">
            <v>-</v>
          </cell>
          <cell r="Y395" t="str">
            <v>Asignado</v>
          </cell>
          <cell r="Z395" t="str">
            <v>N87938</v>
          </cell>
          <cell r="AA395" t="str">
            <v>Manzo Rodríguez Omar Fernando</v>
          </cell>
          <cell r="AB395" t="str">
            <v>Grupo Nacional Provincial, S.A.B.</v>
          </cell>
          <cell r="AC395" t="str">
            <v>MARO721204R47</v>
          </cell>
          <cell r="AD395" t="str">
            <v>Operativo</v>
          </cell>
          <cell r="AE395" t="str">
            <v>Asesor de Servicio Moto</v>
          </cell>
          <cell r="AF395" t="str">
            <v>Unidad Operativa</v>
          </cell>
          <cell r="AG395" t="str">
            <v>Dirección Servicio y Operaciones</v>
          </cell>
          <cell r="AH395" t="str">
            <v>Subdir. Siniestros CDMX y Sureste</v>
          </cell>
          <cell r="AI395" t="str">
            <v>C9208</v>
          </cell>
          <cell r="AJ395" t="str">
            <v>Lasa Estrada Antxon</v>
          </cell>
          <cell r="AK395" t="str">
            <v>Tlalnepantla</v>
          </cell>
          <cell r="AL395" t="str">
            <v>Tlalnepantla</v>
          </cell>
          <cell r="AM395">
            <v>0</v>
          </cell>
          <cell r="AN395" t="str">
            <v>omar.manzo@gnp.com.mx</v>
          </cell>
          <cell r="AO395" t="str">
            <v>omar.manzo@gnp.com.mx</v>
          </cell>
          <cell r="AQ395">
            <v>5535228691</v>
          </cell>
          <cell r="AR395" t="str">
            <v>-</v>
          </cell>
          <cell r="AS395" t="str">
            <v>-</v>
          </cell>
          <cell r="AT395" t="str">
            <v>-</v>
          </cell>
          <cell r="AU395" t="str">
            <v>-</v>
          </cell>
          <cell r="AV395" t="str">
            <v>-</v>
          </cell>
          <cell r="AW395" t="str">
            <v>-</v>
          </cell>
          <cell r="AX395" t="str">
            <v>-</v>
          </cell>
          <cell r="AY395" t="str">
            <v>Si</v>
          </cell>
          <cell r="AZ395">
            <v>1305.56</v>
          </cell>
          <cell r="BA395">
            <v>43708</v>
          </cell>
          <cell r="BB395">
            <v>50916.84</v>
          </cell>
          <cell r="BC395">
            <v>43083.16</v>
          </cell>
          <cell r="BD395">
            <v>94000</v>
          </cell>
          <cell r="BE395">
            <v>43131</v>
          </cell>
          <cell r="BF395">
            <v>44227</v>
          </cell>
          <cell r="BG395">
            <v>3</v>
          </cell>
          <cell r="BH395" t="str">
            <v>-</v>
          </cell>
          <cell r="BI395" t="str">
            <v>-</v>
          </cell>
          <cell r="BJ395" t="str">
            <v>Arrendado</v>
          </cell>
          <cell r="BK395" t="str">
            <v>A 04880</v>
          </cell>
          <cell r="BL395" t="str">
            <v>BEL MOTO SPORT, S.A. DE C.V.</v>
          </cell>
          <cell r="BO395">
            <v>117217.39</v>
          </cell>
          <cell r="BP395" t="str">
            <v>-</v>
          </cell>
          <cell r="BQ395" t="str">
            <v>-</v>
          </cell>
          <cell r="BR395" t="str">
            <v>-</v>
          </cell>
          <cell r="BS395" t="str">
            <v>-</v>
          </cell>
          <cell r="BT395" t="str">
            <v>-</v>
          </cell>
          <cell r="BU395" t="str">
            <v>-</v>
          </cell>
          <cell r="BV395" t="str">
            <v>-</v>
          </cell>
          <cell r="BW395" t="str">
            <v>-</v>
          </cell>
          <cell r="BX395" t="str">
            <v>-</v>
          </cell>
          <cell r="BY395" t="str">
            <v>-</v>
          </cell>
          <cell r="BZ395" t="str">
            <v>-</v>
          </cell>
          <cell r="CA395" t="str">
            <v>-</v>
          </cell>
          <cell r="CB395" t="str">
            <v>-</v>
          </cell>
          <cell r="CC395" t="str">
            <v>Martes</v>
          </cell>
          <cell r="CD395" t="str">
            <v>5668</v>
          </cell>
          <cell r="CE395" t="str">
            <v>8</v>
          </cell>
          <cell r="CF395" t="str">
            <v>Rosa</v>
          </cell>
          <cell r="CG395" t="str">
            <v>2o Sábado</v>
          </cell>
          <cell r="CH395" t="str">
            <v>Feb y Mzo</v>
          </cell>
          <cell r="CI395" t="str">
            <v>Ago y Sep</v>
          </cell>
          <cell r="CJ395" t="str">
            <v>-</v>
          </cell>
          <cell r="CK395">
            <v>68</v>
          </cell>
          <cell r="CL395" t="str">
            <v>101 - MAGNA</v>
          </cell>
          <cell r="CM395" t="str">
            <v>08074</v>
          </cell>
          <cell r="CP395" t="str">
            <v>-</v>
          </cell>
        </row>
        <row r="396">
          <cell r="A396" t="str">
            <v>08075</v>
          </cell>
          <cell r="B396" t="str">
            <v>5667U</v>
          </cell>
          <cell r="C396" t="str">
            <v>Distrito Federal</v>
          </cell>
          <cell r="D396" t="str">
            <v>No aplica</v>
          </cell>
          <cell r="E396" t="str">
            <v>Yamaha R6</v>
          </cell>
          <cell r="F396" t="str">
            <v>Motocicleta</v>
          </cell>
          <cell r="G396" t="str">
            <v>Yamaha</v>
          </cell>
          <cell r="H396" t="str">
            <v xml:space="preserve">YZF R6R 599CC </v>
          </cell>
          <cell r="I396" t="str">
            <v>JYARJ15188A012684</v>
          </cell>
          <cell r="J396" t="str">
            <v>J515E014978</v>
          </cell>
          <cell r="K396" t="str">
            <v>Magna</v>
          </cell>
          <cell r="L396">
            <v>4</v>
          </cell>
          <cell r="M396">
            <v>17</v>
          </cell>
          <cell r="N396">
            <v>2008</v>
          </cell>
          <cell r="O396" t="str">
            <v>Ciudad de México</v>
          </cell>
          <cell r="P396" t="str">
            <v>Ciudad de México</v>
          </cell>
          <cell r="Q396" t="str">
            <v>Zona Metropolitana</v>
          </cell>
          <cell r="R396" t="str">
            <v>Baja</v>
          </cell>
          <cell r="S396" t="str">
            <v>Devolución Valmex</v>
          </cell>
          <cell r="T396" t="str">
            <v>GNP</v>
          </cell>
          <cell r="U396" t="str">
            <v>Grupo Nacional Provincial, S.A.B.</v>
          </cell>
          <cell r="V396" t="str">
            <v>Asesor de Servicio</v>
          </cell>
          <cell r="W396" t="str">
            <v>452</v>
          </cell>
          <cell r="X396" t="str">
            <v>-</v>
          </cell>
          <cell r="Y396" t="str">
            <v>Asignado</v>
          </cell>
          <cell r="Z396" t="str">
            <v>N87528</v>
          </cell>
          <cell r="AA396" t="str">
            <v>Hernandez de la Vega Julio Cesar</v>
          </cell>
          <cell r="AB396" t="str">
            <v>Grupo Nacional Provincial, S.A.B.</v>
          </cell>
          <cell r="AC396" t="str">
            <v>HEVJ751202BB6</v>
          </cell>
          <cell r="AD396" t="str">
            <v>Jefe de departamento</v>
          </cell>
          <cell r="AE396" t="str">
            <v>Coordinador de Célula</v>
          </cell>
          <cell r="AF396" t="str">
            <v>Unidad Operativa</v>
          </cell>
          <cell r="AG396" t="str">
            <v>Dirección Servicio y Operaciones</v>
          </cell>
          <cell r="AH396" t="str">
            <v>Subdir. Siniestros CDMX y Sureste</v>
          </cell>
          <cell r="AI396" t="str">
            <v>C9208</v>
          </cell>
          <cell r="AJ396" t="str">
            <v>Lasa Estrada Antxon</v>
          </cell>
          <cell r="AK396" t="str">
            <v>Amores A1 PB</v>
          </cell>
          <cell r="AL396" t="str">
            <v>Amores</v>
          </cell>
          <cell r="AM396">
            <v>0</v>
          </cell>
          <cell r="AN396" t="str">
            <v>julio.hernandez@gnp.com.mx</v>
          </cell>
          <cell r="AO396" t="str">
            <v>julio.hernandez@gnp.com.mx</v>
          </cell>
          <cell r="AQ396">
            <v>5535228600</v>
          </cell>
          <cell r="AR396" t="str">
            <v>-</v>
          </cell>
          <cell r="AS396" t="str">
            <v>-</v>
          </cell>
          <cell r="AT396" t="str">
            <v>-</v>
          </cell>
          <cell r="AU396" t="str">
            <v>-</v>
          </cell>
          <cell r="AV396" t="str">
            <v>-</v>
          </cell>
          <cell r="AW396" t="str">
            <v>-</v>
          </cell>
          <cell r="AX396" t="str">
            <v>-</v>
          </cell>
          <cell r="AY396" t="str">
            <v>Si</v>
          </cell>
          <cell r="AZ396">
            <v>1229.17</v>
          </cell>
          <cell r="BA396">
            <v>43708</v>
          </cell>
          <cell r="BB396">
            <v>7375.02</v>
          </cell>
          <cell r="BC396">
            <v>110624.98</v>
          </cell>
          <cell r="BD396">
            <v>118000</v>
          </cell>
          <cell r="BE396">
            <v>43631</v>
          </cell>
          <cell r="BF396">
            <v>45076</v>
          </cell>
          <cell r="BG396">
            <v>3</v>
          </cell>
          <cell r="BH396" t="str">
            <v>-</v>
          </cell>
          <cell r="BI396" t="str">
            <v>-</v>
          </cell>
          <cell r="BJ396" t="str">
            <v>Arrendado</v>
          </cell>
          <cell r="BK396" t="str">
            <v>A 04881</v>
          </cell>
          <cell r="BL396" t="str">
            <v>BEL MOTO SPORT, S.A. DE C.V.</v>
          </cell>
          <cell r="BO396">
            <v>117217.39</v>
          </cell>
          <cell r="BP396" t="str">
            <v>-</v>
          </cell>
          <cell r="BQ396" t="str">
            <v>-</v>
          </cell>
          <cell r="BR396" t="str">
            <v>-</v>
          </cell>
          <cell r="BS396" t="str">
            <v>-</v>
          </cell>
          <cell r="BT396" t="str">
            <v>-</v>
          </cell>
          <cell r="BU396" t="str">
            <v>-</v>
          </cell>
          <cell r="BV396" t="str">
            <v>-</v>
          </cell>
          <cell r="BW396" t="str">
            <v>-</v>
          </cell>
          <cell r="BX396" t="str">
            <v>-</v>
          </cell>
          <cell r="BY396" t="str">
            <v>-</v>
          </cell>
          <cell r="BZ396" t="str">
            <v>-</v>
          </cell>
          <cell r="CA396" t="str">
            <v>-</v>
          </cell>
          <cell r="CB396" t="str">
            <v>-</v>
          </cell>
          <cell r="CC396" t="str">
            <v>Martes</v>
          </cell>
          <cell r="CD396" t="str">
            <v>5667</v>
          </cell>
          <cell r="CE396" t="str">
            <v>7</v>
          </cell>
          <cell r="CF396" t="str">
            <v>Rosa</v>
          </cell>
          <cell r="CG396" t="str">
            <v>2o Sábado</v>
          </cell>
          <cell r="CH396" t="str">
            <v>Feb y Mzo</v>
          </cell>
          <cell r="CI396" t="str">
            <v>Ago y Sep</v>
          </cell>
          <cell r="CJ396" t="str">
            <v>-</v>
          </cell>
          <cell r="CK396">
            <v>68</v>
          </cell>
          <cell r="CL396" t="str">
            <v>101 - MAGNA</v>
          </cell>
          <cell r="CM396" t="str">
            <v>08075</v>
          </cell>
          <cell r="CP396" t="str">
            <v>-</v>
          </cell>
        </row>
        <row r="397">
          <cell r="A397" t="str">
            <v>08076</v>
          </cell>
          <cell r="B397" t="str">
            <v>947YKE</v>
          </cell>
          <cell r="C397" t="str">
            <v>Distrito Federal</v>
          </cell>
          <cell r="D397" t="str">
            <v>471WBB</v>
          </cell>
          <cell r="E397" t="str">
            <v>Chevy</v>
          </cell>
          <cell r="F397" t="str">
            <v>Automóvil</v>
          </cell>
          <cell r="G397" t="str">
            <v>Chevrolet</v>
          </cell>
          <cell r="H397" t="str">
            <v>Chevy 5 Puertas T/M Paquete B</v>
          </cell>
          <cell r="I397" t="str">
            <v>3G1SF61X99S101882</v>
          </cell>
          <cell r="J397" t="str">
            <v>Hecho en México</v>
          </cell>
          <cell r="K397" t="str">
            <v>Magna</v>
          </cell>
          <cell r="L397">
            <v>4</v>
          </cell>
          <cell r="M397">
            <v>46</v>
          </cell>
          <cell r="N397">
            <v>2009</v>
          </cell>
          <cell r="O397" t="str">
            <v>Guadalajara</v>
          </cell>
          <cell r="P397" t="str">
            <v>Jalisco</v>
          </cell>
          <cell r="Q397" t="str">
            <v>Occidente</v>
          </cell>
          <cell r="R397" t="str">
            <v>Baja</v>
          </cell>
          <cell r="S397" t="str">
            <v>Devolución Valmex</v>
          </cell>
          <cell r="T397" t="str">
            <v>GNP</v>
          </cell>
          <cell r="U397" t="str">
            <v>Grupo Nacional Provincial, S.A.B.</v>
          </cell>
          <cell r="V397" t="str">
            <v>Supervisor de Taller</v>
          </cell>
          <cell r="W397" t="str">
            <v>Pool Semiasignado</v>
          </cell>
          <cell r="X397" t="str">
            <v>Oficina Regional</v>
          </cell>
          <cell r="Y397" t="str">
            <v>Pool</v>
          </cell>
          <cell r="Z397" t="str">
            <v>N66227</v>
          </cell>
          <cell r="AA397" t="str">
            <v>Cárdenas Guzmán Adriel</v>
          </cell>
          <cell r="AB397" t="str">
            <v>Grupo Nacional Provincial, S.A.B.</v>
          </cell>
          <cell r="AC397" t="str">
            <v>CAGX691216FA3</v>
          </cell>
          <cell r="AD397" t="str">
            <v>Ejecutivo</v>
          </cell>
          <cell r="AE397" t="str">
            <v>Subdirección Comercial Occidente</v>
          </cell>
          <cell r="AF397" t="str">
            <v>Unidad de Negocio</v>
          </cell>
          <cell r="AG397" t="str">
            <v>Dirección Canal Corredores y Gobierno</v>
          </cell>
          <cell r="AH397" t="str">
            <v>Subdir. Comercial Occidente</v>
          </cell>
          <cell r="AI397" t="str">
            <v>C5611</v>
          </cell>
          <cell r="AJ397" t="str">
            <v>Dominguez Ruiz Carlos Hugo (Vacante)</v>
          </cell>
          <cell r="AK397" t="str">
            <v>Oficina central Guadalajara</v>
          </cell>
          <cell r="AL397" t="str">
            <v>Guadalajara</v>
          </cell>
          <cell r="AM397">
            <v>0</v>
          </cell>
          <cell r="AN397" t="str">
            <v>adriel.cardenas@gnp.com.mx</v>
          </cell>
          <cell r="AO397" t="str">
            <v>adriel.cardenas@gnp.com.mx</v>
          </cell>
          <cell r="AQ397">
            <v>3313332371</v>
          </cell>
          <cell r="AR397" t="str">
            <v>-</v>
          </cell>
          <cell r="AS397" t="str">
            <v>-</v>
          </cell>
          <cell r="AT397" t="str">
            <v>-</v>
          </cell>
          <cell r="AU397" t="str">
            <v>-</v>
          </cell>
          <cell r="AV397" t="str">
            <v>-</v>
          </cell>
          <cell r="AW397" t="str">
            <v>-</v>
          </cell>
          <cell r="AX397" t="str">
            <v>-</v>
          </cell>
          <cell r="AY397" t="str">
            <v>No</v>
          </cell>
          <cell r="AZ397" t="str">
            <v>-</v>
          </cell>
          <cell r="BA397" t="str">
            <v>-</v>
          </cell>
          <cell r="BB397" t="str">
            <v>-</v>
          </cell>
          <cell r="BC397" t="str">
            <v>-</v>
          </cell>
          <cell r="BD397" t="str">
            <v>-</v>
          </cell>
          <cell r="BE397" t="str">
            <v>-</v>
          </cell>
          <cell r="BF397" t="str">
            <v>-</v>
          </cell>
          <cell r="BG397" t="str">
            <v>-</v>
          </cell>
          <cell r="BH397" t="str">
            <v>-</v>
          </cell>
          <cell r="BI397" t="str">
            <v>-</v>
          </cell>
          <cell r="BJ397" t="str">
            <v>Arrendado</v>
          </cell>
          <cell r="BK397" t="str">
            <v>AM 20131</v>
          </cell>
          <cell r="BL397" t="str">
            <v>AMERICAS MOTORS S.A. DE C.V.</v>
          </cell>
          <cell r="BO397">
            <v>74904.350000000006</v>
          </cell>
          <cell r="BP397" t="str">
            <v>-</v>
          </cell>
          <cell r="BQ397" t="str">
            <v>-</v>
          </cell>
          <cell r="BR397" t="str">
            <v>-</v>
          </cell>
          <cell r="BS397" t="str">
            <v>-</v>
          </cell>
          <cell r="BT397" t="str">
            <v>-</v>
          </cell>
          <cell r="BU397" t="str">
            <v>-</v>
          </cell>
          <cell r="BV397" t="str">
            <v>-</v>
          </cell>
          <cell r="BW397" t="str">
            <v>-</v>
          </cell>
          <cell r="BX397" t="str">
            <v>-</v>
          </cell>
          <cell r="BY397" t="str">
            <v>-</v>
          </cell>
          <cell r="BZ397" t="str">
            <v>-</v>
          </cell>
          <cell r="CA397" t="str">
            <v>-</v>
          </cell>
          <cell r="CB397" t="str">
            <v>-</v>
          </cell>
          <cell r="CC397" t="str">
            <v>Martes</v>
          </cell>
          <cell r="CD397" t="str">
            <v>947</v>
          </cell>
          <cell r="CE397" t="str">
            <v>7</v>
          </cell>
          <cell r="CF397" t="str">
            <v>Rosa</v>
          </cell>
          <cell r="CG397" t="str">
            <v>2o Sábado</v>
          </cell>
          <cell r="CH397" t="str">
            <v>Feb y Mzo</v>
          </cell>
          <cell r="CI397" t="str">
            <v>Ago y Sep</v>
          </cell>
          <cell r="CJ397" t="str">
            <v>-</v>
          </cell>
          <cell r="CK397">
            <v>92</v>
          </cell>
          <cell r="CL397" t="str">
            <v>101 - MAGNA</v>
          </cell>
          <cell r="CM397" t="str">
            <v>08076</v>
          </cell>
          <cell r="CP397" t="str">
            <v>-</v>
          </cell>
        </row>
        <row r="398">
          <cell r="A398" t="str">
            <v>08077</v>
          </cell>
          <cell r="B398" t="str">
            <v>474WBB</v>
          </cell>
          <cell r="C398" t="str">
            <v>Distrito Federal</v>
          </cell>
          <cell r="D398" t="str">
            <v>No aplica</v>
          </cell>
          <cell r="E398" t="str">
            <v>Chevy</v>
          </cell>
          <cell r="F398" t="str">
            <v>Automóvil</v>
          </cell>
          <cell r="G398" t="str">
            <v>Chevrolet</v>
          </cell>
          <cell r="H398" t="str">
            <v>Chevy 5 Puertas S/AA Paquete B</v>
          </cell>
          <cell r="I398" t="str">
            <v>3G1SF61XX9S101373</v>
          </cell>
          <cell r="J398" t="str">
            <v>Hecho en México</v>
          </cell>
          <cell r="K398" t="str">
            <v>Magna</v>
          </cell>
          <cell r="L398">
            <v>4</v>
          </cell>
          <cell r="M398">
            <v>46</v>
          </cell>
          <cell r="N398">
            <v>2009</v>
          </cell>
          <cell r="O398" t="str">
            <v>Ciudad de México</v>
          </cell>
          <cell r="P398" t="str">
            <v>Ciudad de México</v>
          </cell>
          <cell r="Q398" t="str">
            <v>Zona Metropolitana</v>
          </cell>
          <cell r="R398" t="str">
            <v>Baja</v>
          </cell>
          <cell r="S398" t="str">
            <v>Devolución Valmex</v>
          </cell>
          <cell r="T398" t="str">
            <v>GNP</v>
          </cell>
          <cell r="U398" t="str">
            <v>Grupo Nacional Provincial, S.A.B.</v>
          </cell>
          <cell r="V398" t="str">
            <v>Asesor de Servicio</v>
          </cell>
          <cell r="W398" t="str">
            <v>448</v>
          </cell>
          <cell r="X398" t="str">
            <v>-</v>
          </cell>
          <cell r="Y398" t="str">
            <v>Asignado</v>
          </cell>
          <cell r="Z398" t="str">
            <v>N90798</v>
          </cell>
          <cell r="AA398" t="str">
            <v>Herrera Gonzalez David Tadeo</v>
          </cell>
          <cell r="AB398" t="str">
            <v>Grupo Nacional Provincial, S.A.B.</v>
          </cell>
          <cell r="AC398" t="str">
            <v>HEGD8011221K6</v>
          </cell>
          <cell r="AD398" t="str">
            <v>Operativo</v>
          </cell>
          <cell r="AE398" t="str">
            <v>Asesor de Servicio Automovil</v>
          </cell>
          <cell r="AF398" t="str">
            <v>Unidad Operativa</v>
          </cell>
          <cell r="AG398" t="str">
            <v>Dirección Servicio y Operaciones</v>
          </cell>
          <cell r="AH398" t="str">
            <v>Subdir. Siniestros CDMX y Sureste</v>
          </cell>
          <cell r="AI398" t="str">
            <v>C9208</v>
          </cell>
          <cell r="AJ398" t="str">
            <v>Lasa Estrada Antxon</v>
          </cell>
          <cell r="AK398" t="str">
            <v>Tlalnepantla</v>
          </cell>
          <cell r="AL398" t="str">
            <v>Tlalnepantla</v>
          </cell>
          <cell r="AM398">
            <v>0</v>
          </cell>
          <cell r="AN398" t="str">
            <v>david.herrera@gnp.com.mx</v>
          </cell>
          <cell r="AO398" t="str">
            <v>david.herrera@gnp.com.mx</v>
          </cell>
          <cell r="AQ398">
            <v>5535228821</v>
          </cell>
          <cell r="AR398" t="str">
            <v>-</v>
          </cell>
          <cell r="AS398" t="str">
            <v>-</v>
          </cell>
          <cell r="AT398" t="str">
            <v>-</v>
          </cell>
          <cell r="AU398" t="str">
            <v>-</v>
          </cell>
          <cell r="AV398" t="str">
            <v>-</v>
          </cell>
          <cell r="AW398" t="str">
            <v>-</v>
          </cell>
          <cell r="AX398" t="str">
            <v>-</v>
          </cell>
          <cell r="AY398" t="str">
            <v>No</v>
          </cell>
          <cell r="AZ398" t="str">
            <v>-</v>
          </cell>
          <cell r="BA398" t="str">
            <v>-</v>
          </cell>
          <cell r="BB398" t="str">
            <v>-</v>
          </cell>
          <cell r="BC398" t="str">
            <v>-</v>
          </cell>
          <cell r="BD398" t="str">
            <v>-</v>
          </cell>
          <cell r="BE398" t="str">
            <v>-</v>
          </cell>
          <cell r="BF398" t="str">
            <v>-</v>
          </cell>
          <cell r="BG398" t="str">
            <v>-</v>
          </cell>
          <cell r="BH398" t="str">
            <v>-</v>
          </cell>
          <cell r="BI398" t="str">
            <v>-</v>
          </cell>
          <cell r="BJ398" t="str">
            <v>Arrendado</v>
          </cell>
          <cell r="BK398" t="str">
            <v>AM 20132</v>
          </cell>
          <cell r="BL398" t="str">
            <v>AMERICAS MOTORS S.A. DE C.V.</v>
          </cell>
          <cell r="BO398">
            <v>74904.350000000006</v>
          </cell>
          <cell r="BP398" t="str">
            <v>-</v>
          </cell>
          <cell r="BQ398" t="str">
            <v>-</v>
          </cell>
          <cell r="BR398" t="str">
            <v>-</v>
          </cell>
          <cell r="BS398" t="str">
            <v>-</v>
          </cell>
          <cell r="BT398" t="str">
            <v>-</v>
          </cell>
          <cell r="BU398" t="str">
            <v>-</v>
          </cell>
          <cell r="BV398" t="str">
            <v>-</v>
          </cell>
          <cell r="BW398" t="str">
            <v>-</v>
          </cell>
          <cell r="BX398" t="str">
            <v>-</v>
          </cell>
          <cell r="BY398" t="str">
            <v>-</v>
          </cell>
          <cell r="BZ398" t="str">
            <v>-</v>
          </cell>
          <cell r="CA398" t="str">
            <v>-</v>
          </cell>
          <cell r="CB398" t="str">
            <v>-</v>
          </cell>
          <cell r="CC398" t="str">
            <v>Miércoles</v>
          </cell>
          <cell r="CD398" t="str">
            <v>474</v>
          </cell>
          <cell r="CE398" t="str">
            <v>4</v>
          </cell>
          <cell r="CF398" t="str">
            <v>Rojo</v>
          </cell>
          <cell r="CG398" t="str">
            <v>3er Sábado</v>
          </cell>
          <cell r="CH398" t="str">
            <v>Mzo y Abr</v>
          </cell>
          <cell r="CI398" t="str">
            <v>Sep y Oct</v>
          </cell>
          <cell r="CJ398" t="str">
            <v>-</v>
          </cell>
          <cell r="CK398">
            <v>92</v>
          </cell>
          <cell r="CL398" t="str">
            <v>101 - MAGNA</v>
          </cell>
          <cell r="CM398" t="str">
            <v>08077</v>
          </cell>
          <cell r="CP398" t="str">
            <v>-</v>
          </cell>
        </row>
        <row r="399">
          <cell r="A399" t="str">
            <v>08078</v>
          </cell>
          <cell r="B399" t="str">
            <v>704XRS</v>
          </cell>
          <cell r="C399" t="str">
            <v>Distrito Federal</v>
          </cell>
          <cell r="D399" t="str">
            <v>526WBB</v>
          </cell>
          <cell r="E399" t="str">
            <v>Chevy</v>
          </cell>
          <cell r="F399" t="str">
            <v>Automóvil</v>
          </cell>
          <cell r="G399" t="str">
            <v>Chevrolet</v>
          </cell>
          <cell r="H399" t="str">
            <v>Chevy 5 Puertas S/AA Paquete B</v>
          </cell>
          <cell r="I399" t="str">
            <v>3G1SF61X29S101898</v>
          </cell>
          <cell r="J399" t="str">
            <v>Hecho en México</v>
          </cell>
          <cell r="K399" t="str">
            <v>Magna</v>
          </cell>
          <cell r="L399">
            <v>4</v>
          </cell>
          <cell r="M399">
            <v>46</v>
          </cell>
          <cell r="N399">
            <v>2009</v>
          </cell>
          <cell r="O399" t="str">
            <v>Ciudad de México</v>
          </cell>
          <cell r="P399" t="str">
            <v>Ciudad de México</v>
          </cell>
          <cell r="Q399" t="str">
            <v>Zona Metropolitana</v>
          </cell>
          <cell r="R399" t="str">
            <v>Baja</v>
          </cell>
          <cell r="S399" t="str">
            <v>Devolución Valmex</v>
          </cell>
          <cell r="T399" t="str">
            <v>Filial / GNP</v>
          </cell>
          <cell r="U399" t="str">
            <v>Médica Móvil, S.A. de C.V.</v>
          </cell>
          <cell r="V399" t="str">
            <v>Servicio de Medico</v>
          </cell>
          <cell r="W399" t="str">
            <v>Móvil 09 10</v>
          </cell>
          <cell r="X399" t="str">
            <v>-</v>
          </cell>
          <cell r="Y399" t="str">
            <v>Asignado</v>
          </cell>
          <cell r="Z399">
            <v>131410</v>
          </cell>
          <cell r="AA399" t="str">
            <v>-</v>
          </cell>
          <cell r="AB399" t="str">
            <v>-</v>
          </cell>
          <cell r="AC399" t="str">
            <v>-</v>
          </cell>
          <cell r="AD399" t="str">
            <v>-</v>
          </cell>
          <cell r="AE399" t="str">
            <v>-</v>
          </cell>
          <cell r="AF399" t="str">
            <v>-</v>
          </cell>
          <cell r="AG399" t="str">
            <v>-</v>
          </cell>
          <cell r="AH399" t="str">
            <v>-</v>
          </cell>
          <cell r="AI399" t="str">
            <v>C6705</v>
          </cell>
          <cell r="AJ399" t="str">
            <v>Ramirez Granados Arturo</v>
          </cell>
          <cell r="AK399" t="str">
            <v>-</v>
          </cell>
          <cell r="AL399" t="str">
            <v>-</v>
          </cell>
          <cell r="AM399" t="str">
            <v>-</v>
          </cell>
          <cell r="AN399" t="str">
            <v>gerardo.cabrera@medicamovil.com</v>
          </cell>
          <cell r="AO399" t="str">
            <v>-</v>
          </cell>
          <cell r="AP399" t="str">
            <v>gerardo.cabrera@medicamovil.com</v>
          </cell>
          <cell r="AQ399" t="str">
            <v>-</v>
          </cell>
          <cell r="AR399" t="str">
            <v>-</v>
          </cell>
          <cell r="AS399" t="str">
            <v>-</v>
          </cell>
          <cell r="AT399" t="str">
            <v>-</v>
          </cell>
          <cell r="AU399" t="str">
            <v>-</v>
          </cell>
          <cell r="AV399" t="str">
            <v>-</v>
          </cell>
          <cell r="AW399" t="str">
            <v>-</v>
          </cell>
          <cell r="AX399" t="str">
            <v>-</v>
          </cell>
          <cell r="AY399" t="str">
            <v>No</v>
          </cell>
          <cell r="AZ399" t="str">
            <v>-</v>
          </cell>
          <cell r="BA399" t="str">
            <v>-</v>
          </cell>
          <cell r="BB399" t="str">
            <v>-</v>
          </cell>
          <cell r="BC399" t="str">
            <v>-</v>
          </cell>
          <cell r="BD399" t="str">
            <v>-</v>
          </cell>
          <cell r="BE399" t="str">
            <v>-</v>
          </cell>
          <cell r="BF399" t="str">
            <v>-</v>
          </cell>
          <cell r="BG399" t="str">
            <v>-</v>
          </cell>
          <cell r="BH399" t="str">
            <v>-</v>
          </cell>
          <cell r="BI399" t="str">
            <v>-</v>
          </cell>
          <cell r="BJ399" t="str">
            <v>Arrendado</v>
          </cell>
          <cell r="BK399" t="str">
            <v>AM 20118</v>
          </cell>
          <cell r="BL399" t="str">
            <v>AMERICAS MOTORS S.A. DE C.V.</v>
          </cell>
          <cell r="BO399">
            <v>74904.350000000006</v>
          </cell>
          <cell r="BP399" t="str">
            <v>-</v>
          </cell>
          <cell r="BQ399" t="str">
            <v>-</v>
          </cell>
          <cell r="BR399" t="str">
            <v>-</v>
          </cell>
          <cell r="BS399" t="str">
            <v>-</v>
          </cell>
          <cell r="BT399" t="str">
            <v>-</v>
          </cell>
          <cell r="BU399" t="str">
            <v>-</v>
          </cell>
          <cell r="BV399" t="str">
            <v>-</v>
          </cell>
          <cell r="BW399" t="str">
            <v>-</v>
          </cell>
          <cell r="BX399" t="str">
            <v>-</v>
          </cell>
          <cell r="BY399" t="str">
            <v>-</v>
          </cell>
          <cell r="BZ399" t="str">
            <v>-</v>
          </cell>
          <cell r="CA399" t="str">
            <v>-</v>
          </cell>
          <cell r="CB399" t="str">
            <v>-</v>
          </cell>
          <cell r="CC399" t="str">
            <v>Miércoles</v>
          </cell>
          <cell r="CD399" t="str">
            <v>704</v>
          </cell>
          <cell r="CE399" t="str">
            <v>4</v>
          </cell>
          <cell r="CF399" t="str">
            <v>Rojo</v>
          </cell>
          <cell r="CG399" t="str">
            <v>3er Sábado</v>
          </cell>
          <cell r="CH399" t="str">
            <v>Mzo y Abr</v>
          </cell>
          <cell r="CI399" t="str">
            <v>Sep y Oct</v>
          </cell>
          <cell r="CJ399" t="str">
            <v>-</v>
          </cell>
          <cell r="CK399">
            <v>92</v>
          </cell>
          <cell r="CL399" t="str">
            <v>101 - MAGNA</v>
          </cell>
          <cell r="CM399" t="str">
            <v>08078</v>
          </cell>
          <cell r="CP399" t="str">
            <v>-</v>
          </cell>
        </row>
        <row r="400">
          <cell r="A400" t="str">
            <v>08079</v>
          </cell>
          <cell r="B400" t="str">
            <v>502WBB</v>
          </cell>
          <cell r="C400" t="str">
            <v>Distrito Federal</v>
          </cell>
          <cell r="D400" t="str">
            <v>No aplica</v>
          </cell>
          <cell r="E400" t="str">
            <v>Chevy</v>
          </cell>
          <cell r="F400" t="str">
            <v>Automóvil</v>
          </cell>
          <cell r="G400" t="str">
            <v>Chevrolet</v>
          </cell>
          <cell r="H400" t="str">
            <v>Chevy 5 Puertas S/AA Paquete B</v>
          </cell>
          <cell r="I400" t="str">
            <v>3G1SF61X09S101625</v>
          </cell>
          <cell r="J400" t="str">
            <v>Hecho en México</v>
          </cell>
          <cell r="K400" t="str">
            <v>Magna</v>
          </cell>
          <cell r="L400">
            <v>4</v>
          </cell>
          <cell r="M400">
            <v>46</v>
          </cell>
          <cell r="N400">
            <v>2009</v>
          </cell>
          <cell r="O400" t="str">
            <v>Ciudad de México</v>
          </cell>
          <cell r="P400" t="str">
            <v>Ciudad de México</v>
          </cell>
          <cell r="Q400" t="str">
            <v>Zona Metropolitana</v>
          </cell>
          <cell r="R400" t="str">
            <v>Baja</v>
          </cell>
          <cell r="S400" t="str">
            <v>Devolución Valmex</v>
          </cell>
          <cell r="T400" t="str">
            <v>GNP</v>
          </cell>
          <cell r="U400" t="str">
            <v>Grupo Nacional Provincial, S.A.B.</v>
          </cell>
          <cell r="V400" t="str">
            <v>Asesor de Servicio</v>
          </cell>
          <cell r="W400" t="str">
            <v>532</v>
          </cell>
          <cell r="X400" t="str">
            <v>-</v>
          </cell>
          <cell r="Y400" t="str">
            <v>Asignado</v>
          </cell>
          <cell r="Z400" t="str">
            <v>N88509</v>
          </cell>
          <cell r="AA400" t="str">
            <v>Armas Salas Luis Norman</v>
          </cell>
          <cell r="AB400" t="str">
            <v>Grupo Nacional Provincial, S.A.B.</v>
          </cell>
          <cell r="AC400" t="str">
            <v>AASL7511036P2</v>
          </cell>
          <cell r="AD400" t="str">
            <v>Jefe de departamento</v>
          </cell>
          <cell r="AE400" t="str">
            <v>Coordinador de Célula</v>
          </cell>
          <cell r="AF400" t="str">
            <v>Unidad Operativa</v>
          </cell>
          <cell r="AG400" t="str">
            <v>Dirección Servicio y Operaciones</v>
          </cell>
          <cell r="AH400" t="str">
            <v>Subdir. Siniestros CDMX y Sureste</v>
          </cell>
          <cell r="AI400" t="str">
            <v>C9208</v>
          </cell>
          <cell r="AJ400" t="str">
            <v>Lasa Estrada Antxon</v>
          </cell>
          <cell r="AK400" t="str">
            <v>Poniente Anexo</v>
          </cell>
          <cell r="AL400" t="str">
            <v>Plaza GNP</v>
          </cell>
          <cell r="AM400">
            <v>0</v>
          </cell>
          <cell r="AN400" t="str">
            <v>luis.armas@gnp.com.mx</v>
          </cell>
          <cell r="AO400" t="str">
            <v>luis.armas@gnp.com.mx</v>
          </cell>
          <cell r="AQ400">
            <v>5535228279</v>
          </cell>
          <cell r="AR400" t="str">
            <v>-</v>
          </cell>
          <cell r="AS400" t="str">
            <v>-</v>
          </cell>
          <cell r="AT400" t="str">
            <v>-</v>
          </cell>
          <cell r="AU400" t="str">
            <v>-</v>
          </cell>
          <cell r="AV400" t="str">
            <v>-</v>
          </cell>
          <cell r="AW400" t="str">
            <v>-</v>
          </cell>
          <cell r="AX400" t="str">
            <v>-</v>
          </cell>
          <cell r="AY400" t="str">
            <v>No</v>
          </cell>
          <cell r="AZ400" t="str">
            <v>-</v>
          </cell>
          <cell r="BA400" t="str">
            <v>-</v>
          </cell>
          <cell r="BB400" t="str">
            <v>-</v>
          </cell>
          <cell r="BC400" t="str">
            <v>-</v>
          </cell>
          <cell r="BD400" t="str">
            <v>-</v>
          </cell>
          <cell r="BE400" t="str">
            <v>-</v>
          </cell>
          <cell r="BF400" t="str">
            <v>-</v>
          </cell>
          <cell r="BG400">
            <v>3</v>
          </cell>
          <cell r="BH400" t="str">
            <v>-</v>
          </cell>
          <cell r="BI400" t="str">
            <v>-</v>
          </cell>
          <cell r="BJ400" t="str">
            <v>Arrendado</v>
          </cell>
          <cell r="BK400" t="str">
            <v>AM 20116</v>
          </cell>
          <cell r="BL400" t="str">
            <v>AMERICAS MOTORS S.A. DE C.V.</v>
          </cell>
          <cell r="BO400">
            <v>74904.350000000006</v>
          </cell>
          <cell r="BP400" t="str">
            <v>-</v>
          </cell>
          <cell r="BQ400" t="str">
            <v>-</v>
          </cell>
          <cell r="BR400" t="str">
            <v>-</v>
          </cell>
          <cell r="BS400" t="str">
            <v>-</v>
          </cell>
          <cell r="BT400" t="str">
            <v>-</v>
          </cell>
          <cell r="BU400" t="str">
            <v>-</v>
          </cell>
          <cell r="BV400" t="str">
            <v>-</v>
          </cell>
          <cell r="BW400" t="str">
            <v>-</v>
          </cell>
          <cell r="BX400" t="str">
            <v>-</v>
          </cell>
          <cell r="BY400" t="str">
            <v>-</v>
          </cell>
          <cell r="BZ400" t="str">
            <v>-</v>
          </cell>
          <cell r="CA400" t="str">
            <v>-</v>
          </cell>
          <cell r="CB400" t="str">
            <v>-</v>
          </cell>
          <cell r="CC400" t="str">
            <v>Jueves</v>
          </cell>
          <cell r="CD400" t="str">
            <v>502</v>
          </cell>
          <cell r="CE400" t="str">
            <v>2</v>
          </cell>
          <cell r="CF400" t="str">
            <v>Verde</v>
          </cell>
          <cell r="CG400" t="str">
            <v>4o Sábado</v>
          </cell>
          <cell r="CH400" t="str">
            <v>Abr y May</v>
          </cell>
          <cell r="CI400" t="str">
            <v>Oct y Nov</v>
          </cell>
          <cell r="CJ400" t="str">
            <v>-</v>
          </cell>
          <cell r="CK400">
            <v>92</v>
          </cell>
          <cell r="CL400" t="str">
            <v>101 - MAGNA</v>
          </cell>
          <cell r="CM400" t="str">
            <v>08079</v>
          </cell>
          <cell r="CP400" t="str">
            <v>-</v>
          </cell>
        </row>
        <row r="401">
          <cell r="A401" t="str">
            <v>08080</v>
          </cell>
          <cell r="B401" t="str">
            <v>473WBB</v>
          </cell>
          <cell r="C401" t="str">
            <v>Distrito Federal</v>
          </cell>
          <cell r="D401" t="str">
            <v>No aplica</v>
          </cell>
          <cell r="E401" t="str">
            <v>Chevy</v>
          </cell>
          <cell r="F401" t="str">
            <v>Automóvil</v>
          </cell>
          <cell r="G401" t="str">
            <v>Chevrolet</v>
          </cell>
          <cell r="H401" t="str">
            <v>Chevy 5 Puertas T/M Paquete B</v>
          </cell>
          <cell r="I401" t="str">
            <v>3G1SF61X59S102138</v>
          </cell>
          <cell r="J401" t="str">
            <v>Hecho en México</v>
          </cell>
          <cell r="K401" t="str">
            <v>Magna</v>
          </cell>
          <cell r="L401">
            <v>4</v>
          </cell>
          <cell r="M401">
            <v>46</v>
          </cell>
          <cell r="N401">
            <v>2009</v>
          </cell>
          <cell r="O401" t="str">
            <v>Ciudad de México</v>
          </cell>
          <cell r="P401" t="str">
            <v>Ciudad de México</v>
          </cell>
          <cell r="Q401" t="str">
            <v>Zona Metropolitana</v>
          </cell>
          <cell r="R401" t="str">
            <v>Baja</v>
          </cell>
          <cell r="S401" t="str">
            <v>Devolución Valmex</v>
          </cell>
          <cell r="T401" t="str">
            <v>GNP</v>
          </cell>
          <cell r="U401" t="str">
            <v>Grupo Nacional Provincial, S.A.B.</v>
          </cell>
          <cell r="V401" t="str">
            <v>Pool Administrativo</v>
          </cell>
          <cell r="W401" t="str">
            <v>-</v>
          </cell>
          <cell r="X401" t="str">
            <v>Plaza GNP</v>
          </cell>
          <cell r="Y401" t="str">
            <v>Asignado</v>
          </cell>
          <cell r="Z401" t="str">
            <v>N38132</v>
          </cell>
          <cell r="AA401" t="str">
            <v>-</v>
          </cell>
          <cell r="AB401" t="str">
            <v>-</v>
          </cell>
          <cell r="AC401" t="str">
            <v>-</v>
          </cell>
          <cell r="AD401" t="str">
            <v>-</v>
          </cell>
          <cell r="AE401" t="str">
            <v>-</v>
          </cell>
          <cell r="AF401" t="str">
            <v>-</v>
          </cell>
          <cell r="AG401" t="str">
            <v>-</v>
          </cell>
          <cell r="AH401" t="str">
            <v>-</v>
          </cell>
          <cell r="AI401" t="str">
            <v>C6705</v>
          </cell>
          <cell r="AJ401" t="str">
            <v>Ramirez Granados Arturo</v>
          </cell>
          <cell r="AK401" t="str">
            <v>-</v>
          </cell>
          <cell r="AL401" t="str">
            <v>-</v>
          </cell>
          <cell r="AM401" t="str">
            <v>-</v>
          </cell>
          <cell r="AN401">
            <v>0</v>
          </cell>
          <cell r="AO401" t="str">
            <v>-</v>
          </cell>
          <cell r="AQ401">
            <v>5545001393</v>
          </cell>
          <cell r="AR401" t="str">
            <v>-</v>
          </cell>
          <cell r="AS401" t="str">
            <v>-</v>
          </cell>
          <cell r="AT401" t="str">
            <v>-</v>
          </cell>
          <cell r="AU401" t="str">
            <v>-</v>
          </cell>
          <cell r="AV401" t="str">
            <v>-</v>
          </cell>
          <cell r="AW401" t="str">
            <v>-</v>
          </cell>
          <cell r="AX401" t="str">
            <v>-</v>
          </cell>
          <cell r="AY401" t="str">
            <v>No</v>
          </cell>
          <cell r="AZ401" t="str">
            <v>-</v>
          </cell>
          <cell r="BA401" t="str">
            <v>-</v>
          </cell>
          <cell r="BB401" t="str">
            <v>-</v>
          </cell>
          <cell r="BC401" t="str">
            <v>-</v>
          </cell>
          <cell r="BD401" t="str">
            <v>-</v>
          </cell>
          <cell r="BE401" t="str">
            <v>-</v>
          </cell>
          <cell r="BF401" t="str">
            <v>-</v>
          </cell>
          <cell r="BG401" t="str">
            <v>-</v>
          </cell>
          <cell r="BH401" t="str">
            <v>-</v>
          </cell>
          <cell r="BI401" t="str">
            <v>-</v>
          </cell>
          <cell r="BJ401" t="str">
            <v>Arrendado</v>
          </cell>
          <cell r="BK401" t="str">
            <v>AM 20121</v>
          </cell>
          <cell r="BL401" t="str">
            <v>AMERICAS MOTORS S.A. DE C.V.</v>
          </cell>
          <cell r="BO401">
            <v>74904.350000000006</v>
          </cell>
          <cell r="BP401" t="str">
            <v>-</v>
          </cell>
          <cell r="BQ401" t="str">
            <v>-</v>
          </cell>
          <cell r="BR401" t="str">
            <v>-</v>
          </cell>
          <cell r="BS401" t="str">
            <v>-</v>
          </cell>
          <cell r="BT401" t="str">
            <v>-</v>
          </cell>
          <cell r="BU401" t="str">
            <v>-</v>
          </cell>
          <cell r="BV401" t="str">
            <v>-</v>
          </cell>
          <cell r="BW401" t="str">
            <v>-</v>
          </cell>
          <cell r="BX401" t="str">
            <v>-</v>
          </cell>
          <cell r="BY401" t="str">
            <v>-</v>
          </cell>
          <cell r="BZ401" t="str">
            <v>-</v>
          </cell>
          <cell r="CA401" t="str">
            <v>-</v>
          </cell>
          <cell r="CB401" t="str">
            <v>-</v>
          </cell>
          <cell r="CC401" t="str">
            <v>Miércoles</v>
          </cell>
          <cell r="CD401" t="str">
            <v>473</v>
          </cell>
          <cell r="CE401" t="str">
            <v>3</v>
          </cell>
          <cell r="CF401" t="str">
            <v>Rojo</v>
          </cell>
          <cell r="CG401" t="str">
            <v>3er Sábado</v>
          </cell>
          <cell r="CH401" t="str">
            <v>Mzo y Abr</v>
          </cell>
          <cell r="CI401" t="str">
            <v>Sep y Oct</v>
          </cell>
          <cell r="CJ401" t="str">
            <v>-</v>
          </cell>
          <cell r="CK401">
            <v>92</v>
          </cell>
          <cell r="CL401" t="str">
            <v>101 - MAGNA</v>
          </cell>
          <cell r="CM401" t="str">
            <v>08080</v>
          </cell>
          <cell r="CP401" t="str">
            <v>-</v>
          </cell>
        </row>
        <row r="402">
          <cell r="A402" t="str">
            <v>08081</v>
          </cell>
          <cell r="B402" t="str">
            <v>483WBB</v>
          </cell>
          <cell r="C402" t="str">
            <v>Distrito Federal</v>
          </cell>
          <cell r="D402" t="str">
            <v>No aplica</v>
          </cell>
          <cell r="E402" t="str">
            <v>Chevy</v>
          </cell>
          <cell r="F402" t="str">
            <v>Automóvil</v>
          </cell>
          <cell r="G402" t="str">
            <v>Chevrolet</v>
          </cell>
          <cell r="H402" t="str">
            <v>Chevy 5 Puertas S/AA Paquete B</v>
          </cell>
          <cell r="I402" t="str">
            <v>3G1SF61X89S101887</v>
          </cell>
          <cell r="J402" t="str">
            <v>Hecho en México</v>
          </cell>
          <cell r="K402" t="str">
            <v>Magna</v>
          </cell>
          <cell r="L402">
            <v>4</v>
          </cell>
          <cell r="M402">
            <v>46</v>
          </cell>
          <cell r="N402">
            <v>2009</v>
          </cell>
          <cell r="O402" t="str">
            <v>Ciudad de México</v>
          </cell>
          <cell r="P402" t="str">
            <v>Ciudad de México</v>
          </cell>
          <cell r="Q402" t="str">
            <v>Zona Metropolitana</v>
          </cell>
          <cell r="R402" t="str">
            <v>Baja</v>
          </cell>
          <cell r="S402" t="str">
            <v>Devolución Valmex</v>
          </cell>
          <cell r="T402" t="str">
            <v>GNP</v>
          </cell>
          <cell r="U402" t="str">
            <v>Grupo Nacional Provincial, S.A.B.</v>
          </cell>
          <cell r="V402" t="str">
            <v>Supervisor de Taller</v>
          </cell>
          <cell r="W402" t="str">
            <v>-</v>
          </cell>
          <cell r="X402" t="str">
            <v>Plaza GNP</v>
          </cell>
          <cell r="Y402" t="str">
            <v>Asignado</v>
          </cell>
          <cell r="Z402" t="str">
            <v>N87694</v>
          </cell>
          <cell r="AA402" t="str">
            <v>-</v>
          </cell>
          <cell r="AB402" t="str">
            <v>-</v>
          </cell>
          <cell r="AC402" t="str">
            <v>-</v>
          </cell>
          <cell r="AD402" t="str">
            <v>-</v>
          </cell>
          <cell r="AE402" t="str">
            <v>-</v>
          </cell>
          <cell r="AF402" t="str">
            <v>-</v>
          </cell>
          <cell r="AG402" t="str">
            <v>-</v>
          </cell>
          <cell r="AH402" t="str">
            <v>-</v>
          </cell>
          <cell r="AI402" t="str">
            <v>C6705</v>
          </cell>
          <cell r="AJ402" t="str">
            <v>Ramirez Granados Arturo</v>
          </cell>
          <cell r="AK402" t="str">
            <v>-</v>
          </cell>
          <cell r="AL402" t="str">
            <v>-</v>
          </cell>
          <cell r="AM402" t="str">
            <v>-</v>
          </cell>
          <cell r="AN402" t="str">
            <v>liliana.suarez@gnp.com.mx</v>
          </cell>
          <cell r="AO402" t="str">
            <v>-</v>
          </cell>
          <cell r="AP402" t="str">
            <v>liliana.suarez@gnp.com.mx</v>
          </cell>
          <cell r="AQ402">
            <v>5535228817</v>
          </cell>
          <cell r="AR402" t="str">
            <v>-</v>
          </cell>
          <cell r="AS402" t="str">
            <v>-</v>
          </cell>
          <cell r="AT402" t="str">
            <v>-</v>
          </cell>
          <cell r="AU402" t="str">
            <v>-</v>
          </cell>
          <cell r="AV402" t="str">
            <v>-</v>
          </cell>
          <cell r="AW402" t="str">
            <v>-</v>
          </cell>
          <cell r="AX402" t="str">
            <v>-</v>
          </cell>
          <cell r="AY402" t="str">
            <v>No</v>
          </cell>
          <cell r="AZ402" t="str">
            <v>-</v>
          </cell>
          <cell r="BA402" t="str">
            <v>-</v>
          </cell>
          <cell r="BB402" t="str">
            <v>-</v>
          </cell>
          <cell r="BC402" t="str">
            <v>-</v>
          </cell>
          <cell r="BD402" t="str">
            <v>-</v>
          </cell>
          <cell r="BE402" t="str">
            <v>-</v>
          </cell>
          <cell r="BF402" t="str">
            <v>-</v>
          </cell>
          <cell r="BG402" t="str">
            <v>-</v>
          </cell>
          <cell r="BH402" t="str">
            <v>-</v>
          </cell>
          <cell r="BI402" t="str">
            <v>-</v>
          </cell>
          <cell r="BJ402" t="str">
            <v>Arrendado</v>
          </cell>
          <cell r="BK402" t="str">
            <v>AM 20129</v>
          </cell>
          <cell r="BL402" t="str">
            <v>AMERICAS MOTORS S.A. DE C.V.</v>
          </cell>
          <cell r="BO402">
            <v>74904.350000000006</v>
          </cell>
          <cell r="BP402" t="str">
            <v>-</v>
          </cell>
          <cell r="BQ402" t="str">
            <v>-</v>
          </cell>
          <cell r="BR402" t="str">
            <v>-</v>
          </cell>
          <cell r="BS402" t="str">
            <v>-</v>
          </cell>
          <cell r="BT402" t="str">
            <v>-</v>
          </cell>
          <cell r="BU402" t="str">
            <v>-</v>
          </cell>
          <cell r="BV402" t="str">
            <v>-</v>
          </cell>
          <cell r="BW402" t="str">
            <v>-</v>
          </cell>
          <cell r="BX402" t="str">
            <v>-</v>
          </cell>
          <cell r="BY402" t="str">
            <v>-</v>
          </cell>
          <cell r="BZ402" t="str">
            <v>-</v>
          </cell>
          <cell r="CA402" t="str">
            <v>-</v>
          </cell>
          <cell r="CB402" t="str">
            <v>-</v>
          </cell>
          <cell r="CC402" t="str">
            <v>Miércoles</v>
          </cell>
          <cell r="CD402" t="str">
            <v>483</v>
          </cell>
          <cell r="CE402" t="str">
            <v>3</v>
          </cell>
          <cell r="CF402" t="str">
            <v>Rojo</v>
          </cell>
          <cell r="CG402" t="str">
            <v>3er Sábado</v>
          </cell>
          <cell r="CH402" t="str">
            <v>Mzo y Abr</v>
          </cell>
          <cell r="CI402" t="str">
            <v>Sep y Oct</v>
          </cell>
          <cell r="CJ402" t="str">
            <v>-</v>
          </cell>
          <cell r="CK402">
            <v>92</v>
          </cell>
          <cell r="CL402" t="str">
            <v>101 - MAGNA</v>
          </cell>
          <cell r="CM402" t="str">
            <v>08081</v>
          </cell>
          <cell r="CP402" t="str">
            <v>-</v>
          </cell>
        </row>
        <row r="403">
          <cell r="A403" t="str">
            <v>08082</v>
          </cell>
          <cell r="B403" t="str">
            <v>660YKE</v>
          </cell>
          <cell r="C403" t="str">
            <v>Distrito Federal</v>
          </cell>
          <cell r="D403" t="str">
            <v>484WBB</v>
          </cell>
          <cell r="E403" t="str">
            <v>Chevy</v>
          </cell>
          <cell r="F403" t="str">
            <v>Automóvil</v>
          </cell>
          <cell r="G403" t="str">
            <v>Chevrolet</v>
          </cell>
          <cell r="H403" t="str">
            <v>Chevy 5 Puertas S/AA Paquete B</v>
          </cell>
          <cell r="I403" t="str">
            <v>3G1SF61X69S101886</v>
          </cell>
          <cell r="J403" t="str">
            <v>Hecho en México</v>
          </cell>
          <cell r="K403" t="str">
            <v>Magna</v>
          </cell>
          <cell r="L403">
            <v>4</v>
          </cell>
          <cell r="M403">
            <v>46</v>
          </cell>
          <cell r="N403">
            <v>2009</v>
          </cell>
          <cell r="O403" t="str">
            <v>Ciudad de México</v>
          </cell>
          <cell r="P403" t="str">
            <v>Ciudad de México</v>
          </cell>
          <cell r="Q403" t="str">
            <v>Zona Metropolitana</v>
          </cell>
          <cell r="R403" t="str">
            <v>Baja</v>
          </cell>
          <cell r="S403" t="str">
            <v>Devolución Valmex</v>
          </cell>
          <cell r="T403" t="str">
            <v>Filial / GNP</v>
          </cell>
          <cell r="U403" t="str">
            <v>Médica Móvil, S.A. de C.V.</v>
          </cell>
          <cell r="V403" t="str">
            <v>Servicio de Medico</v>
          </cell>
          <cell r="W403" t="str">
            <v>Móvil 09 12</v>
          </cell>
          <cell r="X403" t="str">
            <v>-</v>
          </cell>
          <cell r="Y403" t="str">
            <v>Asignado</v>
          </cell>
          <cell r="Z403">
            <v>131410</v>
          </cell>
          <cell r="AA403" t="str">
            <v>-</v>
          </cell>
          <cell r="AB403" t="str">
            <v>-</v>
          </cell>
          <cell r="AC403" t="str">
            <v>-</v>
          </cell>
          <cell r="AD403" t="str">
            <v>-</v>
          </cell>
          <cell r="AE403" t="str">
            <v>-</v>
          </cell>
          <cell r="AF403" t="str">
            <v>-</v>
          </cell>
          <cell r="AG403" t="str">
            <v>-</v>
          </cell>
          <cell r="AH403" t="str">
            <v>-</v>
          </cell>
          <cell r="AI403" t="str">
            <v>C6705</v>
          </cell>
          <cell r="AJ403" t="str">
            <v>Ramirez Granados Arturo</v>
          </cell>
          <cell r="AK403" t="str">
            <v>-</v>
          </cell>
          <cell r="AL403" t="str">
            <v>-</v>
          </cell>
          <cell r="AM403" t="str">
            <v>-</v>
          </cell>
          <cell r="AN403" t="str">
            <v>gerardo.cabrera@medicamovil.com</v>
          </cell>
          <cell r="AO403" t="str">
            <v>-</v>
          </cell>
          <cell r="AP403" t="str">
            <v>gerardo.cabrera@medicamovil.com</v>
          </cell>
          <cell r="AQ403" t="str">
            <v>-</v>
          </cell>
          <cell r="AR403" t="str">
            <v>-</v>
          </cell>
          <cell r="AS403" t="str">
            <v>-</v>
          </cell>
          <cell r="AT403" t="str">
            <v>-</v>
          </cell>
          <cell r="AU403" t="str">
            <v>-</v>
          </cell>
          <cell r="AV403" t="str">
            <v>-</v>
          </cell>
          <cell r="AW403" t="str">
            <v>-</v>
          </cell>
          <cell r="AX403" t="str">
            <v>-</v>
          </cell>
          <cell r="AY403" t="str">
            <v>No</v>
          </cell>
          <cell r="AZ403" t="str">
            <v>-</v>
          </cell>
          <cell r="BA403" t="str">
            <v>-</v>
          </cell>
          <cell r="BB403" t="str">
            <v>-</v>
          </cell>
          <cell r="BC403" t="str">
            <v>-</v>
          </cell>
          <cell r="BD403" t="str">
            <v>-</v>
          </cell>
          <cell r="BE403" t="str">
            <v>-</v>
          </cell>
          <cell r="BF403" t="str">
            <v>-</v>
          </cell>
          <cell r="BG403" t="str">
            <v>-</v>
          </cell>
          <cell r="BH403" t="str">
            <v>-</v>
          </cell>
          <cell r="BI403" t="str">
            <v>-</v>
          </cell>
          <cell r="BJ403" t="str">
            <v>Arrendado</v>
          </cell>
          <cell r="BK403" t="str">
            <v>AM 20122</v>
          </cell>
          <cell r="BL403" t="str">
            <v>AMERICAS MOTORS S.A. DE C.V.</v>
          </cell>
          <cell r="BO403">
            <v>74904.350000000006</v>
          </cell>
          <cell r="BP403" t="str">
            <v>-</v>
          </cell>
          <cell r="BQ403" t="str">
            <v>-</v>
          </cell>
          <cell r="BR403" t="str">
            <v>-</v>
          </cell>
          <cell r="BS403" t="str">
            <v>-</v>
          </cell>
          <cell r="BT403" t="str">
            <v>-</v>
          </cell>
          <cell r="BU403" t="str">
            <v>-</v>
          </cell>
          <cell r="BV403" t="str">
            <v>-</v>
          </cell>
          <cell r="BW403" t="str">
            <v>-</v>
          </cell>
          <cell r="BX403" t="str">
            <v>-</v>
          </cell>
          <cell r="BY403" t="str">
            <v>-</v>
          </cell>
          <cell r="BZ403" t="str">
            <v>-</v>
          </cell>
          <cell r="CA403" t="str">
            <v>-</v>
          </cell>
          <cell r="CB403" t="str">
            <v>-</v>
          </cell>
          <cell r="CC403" t="str">
            <v>Viernes</v>
          </cell>
          <cell r="CD403" t="str">
            <v>660</v>
          </cell>
          <cell r="CE403" t="str">
            <v>0</v>
          </cell>
          <cell r="CF403" t="str">
            <v>Azul</v>
          </cell>
          <cell r="CG403" t="str">
            <v>5o Sábado</v>
          </cell>
          <cell r="CH403" t="str">
            <v>May y Jun</v>
          </cell>
          <cell r="CI403" t="str">
            <v>Nov y Dic</v>
          </cell>
          <cell r="CJ403" t="str">
            <v>-</v>
          </cell>
          <cell r="CK403">
            <v>92</v>
          </cell>
          <cell r="CL403" t="str">
            <v>101 - MAGNA</v>
          </cell>
          <cell r="CM403" t="str">
            <v>08082</v>
          </cell>
          <cell r="CP403" t="str">
            <v>-</v>
          </cell>
        </row>
        <row r="404">
          <cell r="A404" t="str">
            <v>08083</v>
          </cell>
          <cell r="B404" t="str">
            <v>531WBB</v>
          </cell>
          <cell r="C404" t="str">
            <v>Distrito Federal</v>
          </cell>
          <cell r="D404" t="str">
            <v>No aplica</v>
          </cell>
          <cell r="E404" t="str">
            <v>Chevy</v>
          </cell>
          <cell r="F404" t="str">
            <v>Automóvil</v>
          </cell>
          <cell r="G404" t="str">
            <v>Chevrolet</v>
          </cell>
          <cell r="H404" t="str">
            <v>Chevy 5 Puertas S/AA Paquete B</v>
          </cell>
          <cell r="I404" t="str">
            <v>3G1SF61X99S101879</v>
          </cell>
          <cell r="J404" t="str">
            <v>Hecho en México</v>
          </cell>
          <cell r="K404" t="str">
            <v>Magna</v>
          </cell>
          <cell r="L404">
            <v>4</v>
          </cell>
          <cell r="M404">
            <v>46</v>
          </cell>
          <cell r="N404">
            <v>2009</v>
          </cell>
          <cell r="O404" t="str">
            <v>Torreón</v>
          </cell>
          <cell r="P404" t="str">
            <v>Coahuila</v>
          </cell>
          <cell r="Q404" t="str">
            <v>Noreste</v>
          </cell>
          <cell r="R404" t="str">
            <v>Baja</v>
          </cell>
          <cell r="S404" t="str">
            <v>Devolución Valmex</v>
          </cell>
          <cell r="T404" t="str">
            <v>GNP</v>
          </cell>
          <cell r="U404" t="str">
            <v>Grupo Nacional Provincial, S.A.B.</v>
          </cell>
          <cell r="V404" t="str">
            <v>Asesor de Servicio</v>
          </cell>
          <cell r="W404" t="str">
            <v>-</v>
          </cell>
          <cell r="X404" t="str">
            <v>-</v>
          </cell>
          <cell r="Y404" t="str">
            <v>Asignado</v>
          </cell>
          <cell r="Z404">
            <v>40128001</v>
          </cell>
          <cell r="AA404" t="str">
            <v>-</v>
          </cell>
          <cell r="AB404" t="str">
            <v>-</v>
          </cell>
          <cell r="AC404" t="str">
            <v>-</v>
          </cell>
          <cell r="AD404" t="str">
            <v>-</v>
          </cell>
          <cell r="AE404" t="str">
            <v>-</v>
          </cell>
          <cell r="AF404" t="str">
            <v>-</v>
          </cell>
          <cell r="AG404" t="str">
            <v>-</v>
          </cell>
          <cell r="AH404" t="str">
            <v>-</v>
          </cell>
          <cell r="AI404" t="str">
            <v>C6705</v>
          </cell>
          <cell r="AJ404" t="str">
            <v>Ramirez Granados Arturo</v>
          </cell>
          <cell r="AK404" t="str">
            <v>-</v>
          </cell>
          <cell r="AL404" t="str">
            <v>-</v>
          </cell>
          <cell r="AM404" t="str">
            <v>-</v>
          </cell>
          <cell r="AN404">
            <v>0</v>
          </cell>
          <cell r="AO404" t="str">
            <v>-</v>
          </cell>
          <cell r="AQ404" t="str">
            <v>-</v>
          </cell>
          <cell r="AR404" t="str">
            <v>-</v>
          </cell>
          <cell r="AS404" t="str">
            <v>-</v>
          </cell>
          <cell r="AT404" t="str">
            <v>-</v>
          </cell>
          <cell r="AU404" t="str">
            <v>-</v>
          </cell>
          <cell r="AV404" t="str">
            <v>-</v>
          </cell>
          <cell r="AW404" t="str">
            <v>-</v>
          </cell>
          <cell r="AX404" t="str">
            <v>-</v>
          </cell>
          <cell r="AY404" t="str">
            <v>No</v>
          </cell>
          <cell r="AZ404" t="str">
            <v>-</v>
          </cell>
          <cell r="BA404" t="str">
            <v>-</v>
          </cell>
          <cell r="BB404" t="str">
            <v>-</v>
          </cell>
          <cell r="BC404" t="str">
            <v>-</v>
          </cell>
          <cell r="BD404" t="str">
            <v>-</v>
          </cell>
          <cell r="BE404" t="str">
            <v>-</v>
          </cell>
          <cell r="BF404" t="str">
            <v>-</v>
          </cell>
          <cell r="BG404">
            <v>3</v>
          </cell>
          <cell r="BH404" t="str">
            <v>-</v>
          </cell>
          <cell r="BI404" t="str">
            <v>-</v>
          </cell>
          <cell r="BJ404" t="str">
            <v>Arrendado</v>
          </cell>
          <cell r="BK404" t="str">
            <v>AM 20130</v>
          </cell>
          <cell r="BL404" t="str">
            <v>AMERICAS MOTORS S.A. DE C.V.</v>
          </cell>
          <cell r="BO404">
            <v>74904.350000000006</v>
          </cell>
          <cell r="BP404" t="str">
            <v>-</v>
          </cell>
          <cell r="BQ404" t="str">
            <v>-</v>
          </cell>
          <cell r="BR404" t="str">
            <v>-</v>
          </cell>
          <cell r="BS404" t="str">
            <v>-</v>
          </cell>
          <cell r="BT404" t="str">
            <v>-</v>
          </cell>
          <cell r="BU404" t="str">
            <v>-</v>
          </cell>
          <cell r="BV404" t="str">
            <v>-</v>
          </cell>
          <cell r="BW404" t="str">
            <v>-</v>
          </cell>
          <cell r="BX404" t="str">
            <v>-</v>
          </cell>
          <cell r="BY404" t="str">
            <v>-</v>
          </cell>
          <cell r="BZ404" t="str">
            <v>-</v>
          </cell>
          <cell r="CA404" t="str">
            <v>-</v>
          </cell>
          <cell r="CB404" t="str">
            <v>-</v>
          </cell>
          <cell r="CC404" t="str">
            <v>Jueves</v>
          </cell>
          <cell r="CD404" t="str">
            <v>531</v>
          </cell>
          <cell r="CE404" t="str">
            <v>1</v>
          </cell>
          <cell r="CF404" t="str">
            <v>Verde</v>
          </cell>
          <cell r="CG404" t="str">
            <v>4o Sábado</v>
          </cell>
          <cell r="CH404" t="str">
            <v>Abr y May</v>
          </cell>
          <cell r="CI404" t="str">
            <v>Oct y Nov</v>
          </cell>
          <cell r="CJ404" t="str">
            <v>-</v>
          </cell>
          <cell r="CK404">
            <v>92</v>
          </cell>
          <cell r="CL404" t="str">
            <v>101 - MAGNA</v>
          </cell>
          <cell r="CM404" t="str">
            <v>08083</v>
          </cell>
          <cell r="CP404" t="str">
            <v>-</v>
          </cell>
        </row>
        <row r="405">
          <cell r="A405" t="str">
            <v>08084</v>
          </cell>
          <cell r="B405" t="str">
            <v>787XWB</v>
          </cell>
          <cell r="C405" t="str">
            <v>Distrito Federal</v>
          </cell>
          <cell r="D405" t="str">
            <v>464WBB</v>
          </cell>
          <cell r="E405" t="str">
            <v>Chevy</v>
          </cell>
          <cell r="F405" t="str">
            <v>Automóvil</v>
          </cell>
          <cell r="G405" t="str">
            <v>Chevrolet</v>
          </cell>
          <cell r="H405" t="str">
            <v>Chevy 5 Puertas S/AA Paquete B</v>
          </cell>
          <cell r="I405" t="str">
            <v>3G1SF61X79S105414</v>
          </cell>
          <cell r="J405" t="str">
            <v>Hecho en México</v>
          </cell>
          <cell r="K405" t="str">
            <v>Magna</v>
          </cell>
          <cell r="L405">
            <v>4</v>
          </cell>
          <cell r="M405">
            <v>46</v>
          </cell>
          <cell r="N405">
            <v>2009</v>
          </cell>
          <cell r="O405" t="str">
            <v>Querétaro</v>
          </cell>
          <cell r="P405" t="str">
            <v>Querétaro</v>
          </cell>
          <cell r="Q405" t="str">
            <v>Occidente</v>
          </cell>
          <cell r="R405" t="str">
            <v>Baja</v>
          </cell>
          <cell r="S405" t="str">
            <v>Devolución Valmex</v>
          </cell>
          <cell r="T405" t="str">
            <v>GNP</v>
          </cell>
          <cell r="U405" t="str">
            <v>Grupo Nacional Provincial, S.A.B.</v>
          </cell>
          <cell r="V405" t="str">
            <v>Asesor de Servicio</v>
          </cell>
          <cell r="W405" t="str">
            <v>-</v>
          </cell>
          <cell r="X405" t="str">
            <v>-</v>
          </cell>
          <cell r="Y405" t="str">
            <v>Asignado</v>
          </cell>
          <cell r="Z405" t="str">
            <v>-</v>
          </cell>
          <cell r="AA405" t="str">
            <v>-</v>
          </cell>
          <cell r="AB405" t="str">
            <v>-</v>
          </cell>
          <cell r="AC405" t="str">
            <v>-</v>
          </cell>
          <cell r="AD405" t="str">
            <v>-</v>
          </cell>
          <cell r="AE405" t="str">
            <v>-</v>
          </cell>
          <cell r="AF405" t="str">
            <v>-</v>
          </cell>
          <cell r="AG405" t="str">
            <v>-</v>
          </cell>
          <cell r="AH405" t="str">
            <v>-</v>
          </cell>
          <cell r="AI405" t="str">
            <v>C6705</v>
          </cell>
          <cell r="AJ405" t="str">
            <v>Ramirez Granados Arturo</v>
          </cell>
          <cell r="AK405" t="str">
            <v>-</v>
          </cell>
          <cell r="AL405" t="str">
            <v>-</v>
          </cell>
          <cell r="AM405" t="str">
            <v>-</v>
          </cell>
          <cell r="AN405">
            <v>0</v>
          </cell>
          <cell r="AO405" t="str">
            <v>-</v>
          </cell>
          <cell r="AQ405" t="str">
            <v>-</v>
          </cell>
          <cell r="AR405" t="str">
            <v>-</v>
          </cell>
          <cell r="AS405" t="str">
            <v>-</v>
          </cell>
          <cell r="AT405" t="str">
            <v>-</v>
          </cell>
          <cell r="AU405" t="str">
            <v>-</v>
          </cell>
          <cell r="AV405" t="str">
            <v>-</v>
          </cell>
          <cell r="AW405" t="str">
            <v>-</v>
          </cell>
          <cell r="AX405" t="str">
            <v>-</v>
          </cell>
          <cell r="AY405" t="str">
            <v>No</v>
          </cell>
          <cell r="AZ405" t="str">
            <v>-</v>
          </cell>
          <cell r="BA405" t="str">
            <v>-</v>
          </cell>
          <cell r="BB405" t="str">
            <v>-</v>
          </cell>
          <cell r="BC405" t="str">
            <v>-</v>
          </cell>
          <cell r="BD405" t="str">
            <v>-</v>
          </cell>
          <cell r="BE405" t="str">
            <v>-</v>
          </cell>
          <cell r="BF405" t="str">
            <v>-</v>
          </cell>
          <cell r="BG405" t="str">
            <v>-</v>
          </cell>
          <cell r="BH405" t="str">
            <v>-</v>
          </cell>
          <cell r="BI405" t="str">
            <v>-</v>
          </cell>
          <cell r="BJ405" t="str">
            <v>Arrendado</v>
          </cell>
          <cell r="BK405" t="str">
            <v>AM 20127</v>
          </cell>
          <cell r="BL405" t="str">
            <v>AMERICAS MOTORS S.A. DE C.V.</v>
          </cell>
          <cell r="BO405">
            <v>74904.350000000006</v>
          </cell>
          <cell r="BP405" t="str">
            <v>-</v>
          </cell>
          <cell r="BQ405" t="str">
            <v>-</v>
          </cell>
          <cell r="BR405" t="str">
            <v>-</v>
          </cell>
          <cell r="BS405" t="str">
            <v>-</v>
          </cell>
          <cell r="BT405" t="str">
            <v>-</v>
          </cell>
          <cell r="BU405" t="str">
            <v>-</v>
          </cell>
          <cell r="BV405" t="str">
            <v>-</v>
          </cell>
          <cell r="BW405" t="str">
            <v>-</v>
          </cell>
          <cell r="BX405" t="str">
            <v>-</v>
          </cell>
          <cell r="BY405" t="str">
            <v>-</v>
          </cell>
          <cell r="BZ405" t="str">
            <v>-</v>
          </cell>
          <cell r="CA405" t="str">
            <v>-</v>
          </cell>
          <cell r="CB405" t="str">
            <v>-</v>
          </cell>
          <cell r="CC405" t="str">
            <v>Martes</v>
          </cell>
          <cell r="CD405" t="str">
            <v>787</v>
          </cell>
          <cell r="CE405" t="str">
            <v>7</v>
          </cell>
          <cell r="CF405" t="str">
            <v>Rosa</v>
          </cell>
          <cell r="CG405" t="str">
            <v>2o Sábado</v>
          </cell>
          <cell r="CH405" t="str">
            <v>Feb y Mzo</v>
          </cell>
          <cell r="CI405" t="str">
            <v>Ago y Sep</v>
          </cell>
          <cell r="CJ405" t="str">
            <v>-</v>
          </cell>
          <cell r="CK405">
            <v>92</v>
          </cell>
          <cell r="CL405" t="str">
            <v>101 - MAGNA</v>
          </cell>
          <cell r="CM405" t="str">
            <v>08084</v>
          </cell>
          <cell r="CP405" t="str">
            <v>-</v>
          </cell>
        </row>
        <row r="406">
          <cell r="A406" t="str">
            <v>08085</v>
          </cell>
          <cell r="B406" t="str">
            <v>550WBB</v>
          </cell>
          <cell r="C406" t="str">
            <v>Distrito Federal</v>
          </cell>
          <cell r="D406" t="str">
            <v>No aplica</v>
          </cell>
          <cell r="E406" t="str">
            <v>Chevy</v>
          </cell>
          <cell r="F406" t="str">
            <v>Automóvil</v>
          </cell>
          <cell r="G406" t="str">
            <v>Chevrolet</v>
          </cell>
          <cell r="H406" t="str">
            <v>Chevy 5 Puertas T/M Paquete B</v>
          </cell>
          <cell r="I406" t="str">
            <v>3G1SF61X79S101623</v>
          </cell>
          <cell r="J406" t="str">
            <v>Hecho en México</v>
          </cell>
          <cell r="K406" t="str">
            <v>Magna</v>
          </cell>
          <cell r="L406">
            <v>4</v>
          </cell>
          <cell r="M406">
            <v>46</v>
          </cell>
          <cell r="N406">
            <v>2009</v>
          </cell>
          <cell r="O406" t="str">
            <v>Guadalajara</v>
          </cell>
          <cell r="P406" t="str">
            <v>Jalisco</v>
          </cell>
          <cell r="Q406" t="str">
            <v>Occidente</v>
          </cell>
          <cell r="R406" t="str">
            <v>Baja</v>
          </cell>
          <cell r="S406" t="str">
            <v>Devolución Valmex</v>
          </cell>
          <cell r="T406" t="str">
            <v>GNP</v>
          </cell>
          <cell r="U406" t="str">
            <v>Grupo Nacional Provincial, S.A.B.</v>
          </cell>
          <cell r="V406" t="str">
            <v>Ejecutivo de Cuenta</v>
          </cell>
          <cell r="W406" t="str">
            <v>-</v>
          </cell>
          <cell r="X406" t="str">
            <v>Oficina Regional</v>
          </cell>
          <cell r="Y406" t="str">
            <v>Asignado</v>
          </cell>
          <cell r="Z406" t="str">
            <v>P72714</v>
          </cell>
          <cell r="AA406" t="str">
            <v>-</v>
          </cell>
          <cell r="AB406" t="str">
            <v>-</v>
          </cell>
          <cell r="AC406" t="str">
            <v>-</v>
          </cell>
          <cell r="AD406" t="str">
            <v>-</v>
          </cell>
          <cell r="AE406" t="str">
            <v>-</v>
          </cell>
          <cell r="AF406" t="str">
            <v>-</v>
          </cell>
          <cell r="AG406" t="str">
            <v>-</v>
          </cell>
          <cell r="AH406" t="str">
            <v>-</v>
          </cell>
          <cell r="AI406" t="str">
            <v>C6705</v>
          </cell>
          <cell r="AJ406" t="str">
            <v>Ramirez Granados Arturo</v>
          </cell>
          <cell r="AK406" t="str">
            <v>-</v>
          </cell>
          <cell r="AL406" t="str">
            <v>-</v>
          </cell>
          <cell r="AM406" t="str">
            <v>-</v>
          </cell>
          <cell r="AN406">
            <v>0</v>
          </cell>
          <cell r="AO406" t="str">
            <v>-</v>
          </cell>
          <cell r="AQ406">
            <v>3314111149</v>
          </cell>
          <cell r="AR406" t="str">
            <v>-</v>
          </cell>
          <cell r="AS406" t="str">
            <v>-</v>
          </cell>
          <cell r="AT406" t="str">
            <v>-</v>
          </cell>
          <cell r="AU406" t="str">
            <v>-</v>
          </cell>
          <cell r="AV406" t="str">
            <v>-</v>
          </cell>
          <cell r="AW406" t="str">
            <v>-</v>
          </cell>
          <cell r="AX406" t="str">
            <v>-</v>
          </cell>
          <cell r="AY406" t="str">
            <v>No</v>
          </cell>
          <cell r="AZ406" t="str">
            <v>-</v>
          </cell>
          <cell r="BA406" t="str">
            <v>-</v>
          </cell>
          <cell r="BB406" t="str">
            <v>-</v>
          </cell>
          <cell r="BC406" t="str">
            <v>-</v>
          </cell>
          <cell r="BD406" t="str">
            <v>-</v>
          </cell>
          <cell r="BE406" t="str">
            <v>-</v>
          </cell>
          <cell r="BF406" t="str">
            <v>-</v>
          </cell>
          <cell r="BG406" t="str">
            <v>-</v>
          </cell>
          <cell r="BH406" t="str">
            <v>-</v>
          </cell>
          <cell r="BI406" t="str">
            <v>-</v>
          </cell>
          <cell r="BJ406" t="str">
            <v>Arrendado</v>
          </cell>
          <cell r="BK406" t="str">
            <v>AM 20126</v>
          </cell>
          <cell r="BL406" t="str">
            <v>AMERICAS MOTORS S.A. DE C.V.</v>
          </cell>
          <cell r="BO406">
            <v>74904.350000000006</v>
          </cell>
          <cell r="BP406" t="str">
            <v>-</v>
          </cell>
          <cell r="BQ406" t="str">
            <v>-</v>
          </cell>
          <cell r="BR406" t="str">
            <v>-</v>
          </cell>
          <cell r="BS406" t="str">
            <v>-</v>
          </cell>
          <cell r="BT406" t="str">
            <v>-</v>
          </cell>
          <cell r="BU406" t="str">
            <v>-</v>
          </cell>
          <cell r="BV406" t="str">
            <v>-</v>
          </cell>
          <cell r="BW406" t="str">
            <v>-</v>
          </cell>
          <cell r="BX406" t="str">
            <v>-</v>
          </cell>
          <cell r="BY406" t="str">
            <v>-</v>
          </cell>
          <cell r="BZ406" t="str">
            <v>-</v>
          </cell>
          <cell r="CA406" t="str">
            <v>-</v>
          </cell>
          <cell r="CB406" t="str">
            <v>-</v>
          </cell>
          <cell r="CC406" t="str">
            <v>Viernes</v>
          </cell>
          <cell r="CD406" t="str">
            <v>550</v>
          </cell>
          <cell r="CE406" t="str">
            <v>0</v>
          </cell>
          <cell r="CF406" t="str">
            <v>Azul</v>
          </cell>
          <cell r="CG406" t="str">
            <v>5o Sábado</v>
          </cell>
          <cell r="CH406" t="str">
            <v>May y Jun</v>
          </cell>
          <cell r="CI406" t="str">
            <v>Nov y Dic</v>
          </cell>
          <cell r="CJ406" t="str">
            <v>-</v>
          </cell>
          <cell r="CK406">
            <v>92</v>
          </cell>
          <cell r="CL406" t="str">
            <v>101 - MAGNA</v>
          </cell>
          <cell r="CM406" t="str">
            <v>08085</v>
          </cell>
          <cell r="CP406" t="str">
            <v>-</v>
          </cell>
        </row>
        <row r="407">
          <cell r="A407" t="str">
            <v>08086</v>
          </cell>
          <cell r="B407" t="str">
            <v>457WBB</v>
          </cell>
          <cell r="C407" t="str">
            <v>Distrito Federal</v>
          </cell>
          <cell r="D407" t="str">
            <v>No aplica</v>
          </cell>
          <cell r="E407" t="str">
            <v>Chevy</v>
          </cell>
          <cell r="F407" t="str">
            <v>Automóvil</v>
          </cell>
          <cell r="G407" t="str">
            <v>Chevrolet</v>
          </cell>
          <cell r="H407" t="str">
            <v>Chevy 5 Puertas S/AA Paquete B</v>
          </cell>
          <cell r="I407" t="str">
            <v>3G1SF61X89S101629</v>
          </cell>
          <cell r="J407" t="str">
            <v>Hecho en México</v>
          </cell>
          <cell r="K407" t="str">
            <v>Magna</v>
          </cell>
          <cell r="L407">
            <v>4</v>
          </cell>
          <cell r="M407">
            <v>46</v>
          </cell>
          <cell r="N407">
            <v>2009</v>
          </cell>
          <cell r="O407" t="str">
            <v>Ciudad de México</v>
          </cell>
          <cell r="P407" t="str">
            <v>Ciudad de México</v>
          </cell>
          <cell r="Q407" t="str">
            <v>Zona Metropolitana</v>
          </cell>
          <cell r="R407" t="str">
            <v>Baja</v>
          </cell>
          <cell r="S407" t="str">
            <v>Devolución Valmex</v>
          </cell>
          <cell r="T407" t="str">
            <v>GNP</v>
          </cell>
          <cell r="U407" t="str">
            <v>Grupo Nacional Provincial, S.A.B.</v>
          </cell>
          <cell r="V407" t="str">
            <v>Asesor de Servicio</v>
          </cell>
          <cell r="W407" t="str">
            <v>371</v>
          </cell>
          <cell r="X407" t="str">
            <v>-</v>
          </cell>
          <cell r="Y407" t="str">
            <v>Asignado</v>
          </cell>
          <cell r="Z407" t="str">
            <v>N87478</v>
          </cell>
          <cell r="AA407" t="str">
            <v>Ponce Martinez José Luis Francisco</v>
          </cell>
          <cell r="AB407" t="str">
            <v>Grupo Nacional Provincial, S.A.B.</v>
          </cell>
          <cell r="AC407" t="str">
            <v>POML650604UE7</v>
          </cell>
          <cell r="AD407" t="str">
            <v>Operativo</v>
          </cell>
          <cell r="AE407" t="str">
            <v>Asesor de Servicio Automovil</v>
          </cell>
          <cell r="AF407" t="str">
            <v>Unidad Operativa</v>
          </cell>
          <cell r="AG407" t="str">
            <v>Dirección Servicio y Operaciones</v>
          </cell>
          <cell r="AH407" t="str">
            <v>Subdir. Siniestros CDMX y Sureste</v>
          </cell>
          <cell r="AI407" t="str">
            <v>C9208</v>
          </cell>
          <cell r="AJ407" t="str">
            <v>Lasa Estrada Antxon</v>
          </cell>
          <cell r="AK407" t="str">
            <v>Tlalnepantla</v>
          </cell>
          <cell r="AL407" t="str">
            <v>Tlalnepantla</v>
          </cell>
          <cell r="AM407">
            <v>0</v>
          </cell>
          <cell r="AN407" t="str">
            <v>jose.ponce@gnp.com.mx</v>
          </cell>
          <cell r="AO407" t="str">
            <v>jose.ponce@gnp.com.mx</v>
          </cell>
          <cell r="AQ407">
            <v>5535228920</v>
          </cell>
          <cell r="AR407" t="str">
            <v>-</v>
          </cell>
          <cell r="AS407" t="str">
            <v>-</v>
          </cell>
          <cell r="AT407" t="str">
            <v>-</v>
          </cell>
          <cell r="AU407" t="str">
            <v>-</v>
          </cell>
          <cell r="AV407" t="str">
            <v>-</v>
          </cell>
          <cell r="AW407" t="str">
            <v>-</v>
          </cell>
          <cell r="AX407" t="str">
            <v>-</v>
          </cell>
          <cell r="AY407" t="str">
            <v>No</v>
          </cell>
          <cell r="AZ407" t="str">
            <v>-</v>
          </cell>
          <cell r="BA407" t="str">
            <v>-</v>
          </cell>
          <cell r="BB407" t="str">
            <v>-</v>
          </cell>
          <cell r="BC407" t="str">
            <v>-</v>
          </cell>
          <cell r="BD407" t="str">
            <v>-</v>
          </cell>
          <cell r="BE407" t="str">
            <v>-</v>
          </cell>
          <cell r="BF407" t="str">
            <v>-</v>
          </cell>
          <cell r="BG407">
            <v>3</v>
          </cell>
          <cell r="BH407" t="str">
            <v>-</v>
          </cell>
          <cell r="BI407" t="str">
            <v>-</v>
          </cell>
          <cell r="BJ407" t="str">
            <v>Arrendado</v>
          </cell>
          <cell r="BK407" t="str">
            <v>AM 20128</v>
          </cell>
          <cell r="BL407" t="str">
            <v>AMERICAS MOTORS S.A. DE C.V.</v>
          </cell>
          <cell r="BO407">
            <v>74904.350000000006</v>
          </cell>
          <cell r="BP407" t="str">
            <v>-</v>
          </cell>
          <cell r="BQ407" t="str">
            <v>-</v>
          </cell>
          <cell r="BR407" t="str">
            <v>-</v>
          </cell>
          <cell r="BS407" t="str">
            <v>-</v>
          </cell>
          <cell r="BT407" t="str">
            <v>-</v>
          </cell>
          <cell r="BU407" t="str">
            <v>-</v>
          </cell>
          <cell r="BV407" t="str">
            <v>-</v>
          </cell>
          <cell r="BW407" t="str">
            <v>-</v>
          </cell>
          <cell r="BX407" t="str">
            <v>-</v>
          </cell>
          <cell r="BY407" t="str">
            <v>-</v>
          </cell>
          <cell r="BZ407" t="str">
            <v>-</v>
          </cell>
          <cell r="CA407" t="str">
            <v>-</v>
          </cell>
          <cell r="CB407" t="str">
            <v>-</v>
          </cell>
          <cell r="CC407" t="str">
            <v>Martes</v>
          </cell>
          <cell r="CD407" t="str">
            <v>457</v>
          </cell>
          <cell r="CE407" t="str">
            <v>7</v>
          </cell>
          <cell r="CF407" t="str">
            <v>Rosa</v>
          </cell>
          <cell r="CG407" t="str">
            <v>2o Sábado</v>
          </cell>
          <cell r="CH407" t="str">
            <v>Feb y Mzo</v>
          </cell>
          <cell r="CI407" t="str">
            <v>Ago y Sep</v>
          </cell>
          <cell r="CJ407" t="str">
            <v>-</v>
          </cell>
          <cell r="CK407">
            <v>92</v>
          </cell>
          <cell r="CL407" t="str">
            <v>101 - MAGNA</v>
          </cell>
          <cell r="CM407" t="str">
            <v>08086</v>
          </cell>
          <cell r="CP407" t="str">
            <v>-</v>
          </cell>
        </row>
        <row r="408">
          <cell r="A408" t="str">
            <v>08087</v>
          </cell>
          <cell r="B408" t="str">
            <v>454WBB</v>
          </cell>
          <cell r="C408" t="str">
            <v>Distrito Federal</v>
          </cell>
          <cell r="D408" t="str">
            <v>No aplica</v>
          </cell>
          <cell r="E408" t="str">
            <v>Chevy</v>
          </cell>
          <cell r="F408" t="str">
            <v>Automóvil</v>
          </cell>
          <cell r="G408" t="str">
            <v>Chevrolet</v>
          </cell>
          <cell r="H408" t="str">
            <v>Chevy 5 Puertas T/M Paquete B</v>
          </cell>
          <cell r="I408" t="str">
            <v>3G1SF61X79S101119</v>
          </cell>
          <cell r="J408" t="str">
            <v>Hecho en México</v>
          </cell>
          <cell r="K408" t="str">
            <v>Magna</v>
          </cell>
          <cell r="L408">
            <v>4</v>
          </cell>
          <cell r="M408">
            <v>46</v>
          </cell>
          <cell r="N408">
            <v>2009</v>
          </cell>
          <cell r="O408" t="str">
            <v>Ciudad de México</v>
          </cell>
          <cell r="P408" t="str">
            <v>Ciudad de México</v>
          </cell>
          <cell r="Q408" t="str">
            <v>Zona Metropolitana</v>
          </cell>
          <cell r="R408" t="str">
            <v>Baja</v>
          </cell>
          <cell r="S408" t="str">
            <v>Devolución Valmex</v>
          </cell>
          <cell r="T408" t="str">
            <v>GNP</v>
          </cell>
          <cell r="U408" t="str">
            <v>Grupo Nacional Provincial, S.A.B.</v>
          </cell>
          <cell r="V408" t="str">
            <v>Pool Ajustes</v>
          </cell>
          <cell r="W408" t="str">
            <v>Pool Ajustes</v>
          </cell>
          <cell r="X408" t="str">
            <v>Plaza GNP</v>
          </cell>
          <cell r="Y408" t="str">
            <v>Pool</v>
          </cell>
          <cell r="Z408" t="str">
            <v>N38132</v>
          </cell>
          <cell r="AA408" t="str">
            <v>-</v>
          </cell>
          <cell r="AB408" t="str">
            <v>-</v>
          </cell>
          <cell r="AC408" t="str">
            <v>-</v>
          </cell>
          <cell r="AD408" t="str">
            <v>-</v>
          </cell>
          <cell r="AE408" t="str">
            <v>-</v>
          </cell>
          <cell r="AF408" t="str">
            <v>-</v>
          </cell>
          <cell r="AG408" t="str">
            <v>-</v>
          </cell>
          <cell r="AH408" t="str">
            <v>-</v>
          </cell>
          <cell r="AI408" t="str">
            <v>C6705</v>
          </cell>
          <cell r="AJ408" t="str">
            <v>Ramirez Granados Arturo</v>
          </cell>
          <cell r="AK408" t="str">
            <v>-</v>
          </cell>
          <cell r="AL408" t="str">
            <v>-</v>
          </cell>
          <cell r="AM408" t="str">
            <v>-</v>
          </cell>
          <cell r="AN408">
            <v>0</v>
          </cell>
          <cell r="AO408" t="str">
            <v>-</v>
          </cell>
          <cell r="AQ408">
            <v>5545001393</v>
          </cell>
          <cell r="AR408" t="str">
            <v>-</v>
          </cell>
          <cell r="AS408" t="str">
            <v>-</v>
          </cell>
          <cell r="AT408" t="str">
            <v>-</v>
          </cell>
          <cell r="AU408" t="str">
            <v>-</v>
          </cell>
          <cell r="AV408" t="str">
            <v>-</v>
          </cell>
          <cell r="AW408" t="str">
            <v>-</v>
          </cell>
          <cell r="AX408" t="str">
            <v>-</v>
          </cell>
          <cell r="AY408" t="str">
            <v>No</v>
          </cell>
          <cell r="AZ408" t="str">
            <v>-</v>
          </cell>
          <cell r="BA408" t="str">
            <v>-</v>
          </cell>
          <cell r="BB408" t="str">
            <v>-</v>
          </cell>
          <cell r="BC408" t="str">
            <v>-</v>
          </cell>
          <cell r="BD408" t="str">
            <v>-</v>
          </cell>
          <cell r="BE408" t="str">
            <v>-</v>
          </cell>
          <cell r="BF408" t="str">
            <v>-</v>
          </cell>
          <cell r="BG408" t="str">
            <v>-</v>
          </cell>
          <cell r="BH408" t="str">
            <v>-</v>
          </cell>
          <cell r="BI408" t="str">
            <v>-</v>
          </cell>
          <cell r="BJ408" t="str">
            <v>Arrendado</v>
          </cell>
          <cell r="BK408" t="str">
            <v>AM 20123</v>
          </cell>
          <cell r="BL408" t="str">
            <v>AMERICAS MOTORS S.A. DE C.V.</v>
          </cell>
          <cell r="BO408">
            <v>74904.350000000006</v>
          </cell>
          <cell r="BP408" t="str">
            <v>-</v>
          </cell>
          <cell r="BQ408" t="str">
            <v>-</v>
          </cell>
          <cell r="BR408" t="str">
            <v>-</v>
          </cell>
          <cell r="BS408" t="str">
            <v>-</v>
          </cell>
          <cell r="BT408" t="str">
            <v>-</v>
          </cell>
          <cell r="BU408" t="str">
            <v>-</v>
          </cell>
          <cell r="BV408" t="str">
            <v>-</v>
          </cell>
          <cell r="BW408" t="str">
            <v>-</v>
          </cell>
          <cell r="BX408" t="str">
            <v>-</v>
          </cell>
          <cell r="BY408" t="str">
            <v>-</v>
          </cell>
          <cell r="BZ408" t="str">
            <v>-</v>
          </cell>
          <cell r="CA408" t="str">
            <v>-</v>
          </cell>
          <cell r="CB408" t="str">
            <v>-</v>
          </cell>
          <cell r="CC408" t="str">
            <v>Miércoles</v>
          </cell>
          <cell r="CD408" t="str">
            <v>454</v>
          </cell>
          <cell r="CE408" t="str">
            <v>4</v>
          </cell>
          <cell r="CF408" t="str">
            <v>Rojo</v>
          </cell>
          <cell r="CG408" t="str">
            <v>3er Sábado</v>
          </cell>
          <cell r="CH408" t="str">
            <v>Mzo y Abr</v>
          </cell>
          <cell r="CI408" t="str">
            <v>Sep y Oct</v>
          </cell>
          <cell r="CJ408" t="str">
            <v>-</v>
          </cell>
          <cell r="CK408">
            <v>92</v>
          </cell>
          <cell r="CL408" t="str">
            <v>101 - MAGNA</v>
          </cell>
          <cell r="CM408" t="str">
            <v>08087</v>
          </cell>
          <cell r="CP408" t="str">
            <v>-</v>
          </cell>
        </row>
        <row r="409">
          <cell r="A409" t="str">
            <v>08088</v>
          </cell>
          <cell r="B409" t="str">
            <v>534WBB</v>
          </cell>
          <cell r="C409" t="str">
            <v>Distrito Federal</v>
          </cell>
          <cell r="D409" t="str">
            <v>No aplica</v>
          </cell>
          <cell r="E409" t="str">
            <v>Chevy</v>
          </cell>
          <cell r="F409" t="str">
            <v>Automóvil</v>
          </cell>
          <cell r="G409" t="str">
            <v>Chevrolet</v>
          </cell>
          <cell r="H409" t="str">
            <v>Chevy 5 Puertas T/M Paquete B</v>
          </cell>
          <cell r="I409" t="str">
            <v>3G1SF61XX9S101616</v>
          </cell>
          <cell r="J409" t="str">
            <v>Hecho en México</v>
          </cell>
          <cell r="K409" t="str">
            <v>Magna</v>
          </cell>
          <cell r="L409">
            <v>4</v>
          </cell>
          <cell r="M409">
            <v>46</v>
          </cell>
          <cell r="N409">
            <v>2009</v>
          </cell>
          <cell r="O409" t="str">
            <v>Guadalajara</v>
          </cell>
          <cell r="P409" t="str">
            <v>Jalisco</v>
          </cell>
          <cell r="Q409" t="str">
            <v>Occidente</v>
          </cell>
          <cell r="R409" t="str">
            <v>Baja</v>
          </cell>
          <cell r="S409" t="str">
            <v>Devolución Valmex</v>
          </cell>
          <cell r="T409" t="str">
            <v>GNP</v>
          </cell>
          <cell r="U409" t="str">
            <v>Grupo Nacional Provincial, S.A.B.</v>
          </cell>
          <cell r="V409" t="str">
            <v>Pool Ajustes</v>
          </cell>
          <cell r="W409" t="str">
            <v>Pool Ajustes</v>
          </cell>
          <cell r="X409" t="str">
            <v>Supervisoria</v>
          </cell>
          <cell r="Y409" t="str">
            <v>Pool</v>
          </cell>
          <cell r="Z409" t="str">
            <v>N79605</v>
          </cell>
          <cell r="AA409" t="str">
            <v>Del Toro Mora Gustavo</v>
          </cell>
          <cell r="AB409" t="str">
            <v>Grupo Nacional Provincial, S.A.B.</v>
          </cell>
          <cell r="AC409" t="str">
            <v>TOMG690201I18</v>
          </cell>
          <cell r="AD409" t="str">
            <v>Gerente</v>
          </cell>
          <cell r="AE409" t="str">
            <v>Gerencia Servicio Siniestros</v>
          </cell>
          <cell r="AF409" t="str">
            <v>Unidad Operativa</v>
          </cell>
          <cell r="AG409" t="str">
            <v>Dirección Servicio y Operaciones</v>
          </cell>
          <cell r="AH409" t="str">
            <v>Subdir. Servicio Occidente</v>
          </cell>
          <cell r="AI409" t="str">
            <v>C9177</v>
          </cell>
          <cell r="AJ409" t="str">
            <v>Del Toro Mora Gustavo</v>
          </cell>
          <cell r="AK409" t="str">
            <v>Oficina central Guadalajara</v>
          </cell>
          <cell r="AL409" t="str">
            <v>Guadalajara</v>
          </cell>
          <cell r="AM409">
            <v>0</v>
          </cell>
          <cell r="AN409" t="str">
            <v>gustavo.deltoro@gnp.com.mx</v>
          </cell>
          <cell r="AO409" t="str">
            <v>gustavo.deltoro@gnp.com.mx</v>
          </cell>
          <cell r="AQ409">
            <v>3310203348</v>
          </cell>
          <cell r="AR409" t="str">
            <v>-</v>
          </cell>
          <cell r="AS409" t="str">
            <v>-</v>
          </cell>
          <cell r="AT409" t="str">
            <v>-</v>
          </cell>
          <cell r="AU409" t="str">
            <v>-</v>
          </cell>
          <cell r="AV409" t="str">
            <v>-</v>
          </cell>
          <cell r="AW409" t="str">
            <v>-</v>
          </cell>
          <cell r="AX409" t="str">
            <v>-</v>
          </cell>
          <cell r="AY409" t="str">
            <v>No</v>
          </cell>
          <cell r="AZ409" t="str">
            <v>-</v>
          </cell>
          <cell r="BA409" t="str">
            <v>-</v>
          </cell>
          <cell r="BB409" t="str">
            <v>-</v>
          </cell>
          <cell r="BC409" t="str">
            <v>-</v>
          </cell>
          <cell r="BD409" t="str">
            <v>-</v>
          </cell>
          <cell r="BE409" t="str">
            <v>-</v>
          </cell>
          <cell r="BF409" t="str">
            <v>-</v>
          </cell>
          <cell r="BG409" t="str">
            <v>-</v>
          </cell>
          <cell r="BH409" t="str">
            <v>-</v>
          </cell>
          <cell r="BI409" t="str">
            <v>-</v>
          </cell>
          <cell r="BJ409" t="str">
            <v>Arrendado</v>
          </cell>
          <cell r="BK409" t="str">
            <v>AM 20133</v>
          </cell>
          <cell r="BL409" t="str">
            <v>AMERICAS MOTORS S.A. DE C.V.</v>
          </cell>
          <cell r="BO409">
            <v>74904.350000000006</v>
          </cell>
          <cell r="BP409" t="str">
            <v>-</v>
          </cell>
          <cell r="BQ409" t="str">
            <v>-</v>
          </cell>
          <cell r="BR409" t="str">
            <v>-</v>
          </cell>
          <cell r="BS409" t="str">
            <v>-</v>
          </cell>
          <cell r="BT409" t="str">
            <v>-</v>
          </cell>
          <cell r="BU409" t="str">
            <v>-</v>
          </cell>
          <cell r="BV409" t="str">
            <v>-</v>
          </cell>
          <cell r="BW409" t="str">
            <v>-</v>
          </cell>
          <cell r="BX409" t="str">
            <v>-</v>
          </cell>
          <cell r="BY409" t="str">
            <v>-</v>
          </cell>
          <cell r="BZ409" t="str">
            <v>-</v>
          </cell>
          <cell r="CA409" t="str">
            <v>-</v>
          </cell>
          <cell r="CB409" t="str">
            <v>-</v>
          </cell>
          <cell r="CC409" t="str">
            <v>Miércoles</v>
          </cell>
          <cell r="CD409" t="str">
            <v>534</v>
          </cell>
          <cell r="CE409" t="str">
            <v>4</v>
          </cell>
          <cell r="CF409" t="str">
            <v>Rojo</v>
          </cell>
          <cell r="CG409" t="str">
            <v>3er Sábado</v>
          </cell>
          <cell r="CH409" t="str">
            <v>Mzo y Abr</v>
          </cell>
          <cell r="CI409" t="str">
            <v>Sep y Oct</v>
          </cell>
          <cell r="CJ409" t="str">
            <v>-</v>
          </cell>
          <cell r="CK409">
            <v>92</v>
          </cell>
          <cell r="CL409" t="str">
            <v>101 - MAGNA</v>
          </cell>
          <cell r="CM409" t="str">
            <v>08088</v>
          </cell>
          <cell r="CP409" t="str">
            <v>-</v>
          </cell>
        </row>
        <row r="410">
          <cell r="A410" t="str">
            <v>08089</v>
          </cell>
          <cell r="B410" t="str">
            <v>525WBB</v>
          </cell>
          <cell r="C410" t="str">
            <v>Distrito Federal</v>
          </cell>
          <cell r="D410" t="str">
            <v>No aplica</v>
          </cell>
          <cell r="E410" t="str">
            <v>Chevy</v>
          </cell>
          <cell r="F410" t="str">
            <v>Automóvil</v>
          </cell>
          <cell r="G410" t="str">
            <v>Chevrolet</v>
          </cell>
          <cell r="H410" t="str">
            <v>Chevy 5 Puertas S/AA Paquete B</v>
          </cell>
          <cell r="I410" t="str">
            <v>3G1SF61X79S101377</v>
          </cell>
          <cell r="J410" t="str">
            <v>Hecho en México</v>
          </cell>
          <cell r="K410" t="str">
            <v>Magna</v>
          </cell>
          <cell r="L410">
            <v>4</v>
          </cell>
          <cell r="M410">
            <v>46</v>
          </cell>
          <cell r="N410">
            <v>2009</v>
          </cell>
          <cell r="O410" t="str">
            <v>Ciudad de México</v>
          </cell>
          <cell r="P410" t="str">
            <v>Ciudad de México</v>
          </cell>
          <cell r="Q410" t="str">
            <v>Zona Metropolitana</v>
          </cell>
          <cell r="R410" t="str">
            <v>Baja</v>
          </cell>
          <cell r="S410" t="str">
            <v>Devolución Valmex</v>
          </cell>
          <cell r="T410" t="str">
            <v>GNP</v>
          </cell>
          <cell r="U410" t="str">
            <v>Grupo Nacional Provincial, S.A.B.</v>
          </cell>
          <cell r="V410" t="str">
            <v>Supervisor de Taller</v>
          </cell>
          <cell r="W410" t="str">
            <v>Pool Semiasignado</v>
          </cell>
          <cell r="X410" t="str">
            <v>Plaza GNP</v>
          </cell>
          <cell r="Y410" t="str">
            <v>Pool</v>
          </cell>
          <cell r="Z410" t="str">
            <v>N38132</v>
          </cell>
          <cell r="AA410" t="str">
            <v>-</v>
          </cell>
          <cell r="AB410" t="str">
            <v>-</v>
          </cell>
          <cell r="AC410" t="str">
            <v>-</v>
          </cell>
          <cell r="AD410" t="str">
            <v>-</v>
          </cell>
          <cell r="AE410" t="str">
            <v>-</v>
          </cell>
          <cell r="AF410" t="str">
            <v>-</v>
          </cell>
          <cell r="AG410" t="str">
            <v>-</v>
          </cell>
          <cell r="AH410" t="str">
            <v>-</v>
          </cell>
          <cell r="AI410" t="str">
            <v>C6705</v>
          </cell>
          <cell r="AJ410" t="str">
            <v>Ramirez Granados Arturo</v>
          </cell>
          <cell r="AK410" t="str">
            <v>-</v>
          </cell>
          <cell r="AL410" t="str">
            <v>-</v>
          </cell>
          <cell r="AM410" t="str">
            <v>-</v>
          </cell>
          <cell r="AN410">
            <v>0</v>
          </cell>
          <cell r="AO410" t="str">
            <v>-</v>
          </cell>
          <cell r="AQ410">
            <v>5545001393</v>
          </cell>
          <cell r="AR410" t="str">
            <v>-</v>
          </cell>
          <cell r="AS410" t="str">
            <v>-</v>
          </cell>
          <cell r="AT410" t="str">
            <v>-</v>
          </cell>
          <cell r="AU410" t="str">
            <v>-</v>
          </cell>
          <cell r="AV410" t="str">
            <v>-</v>
          </cell>
          <cell r="AW410" t="str">
            <v>-</v>
          </cell>
          <cell r="AX410" t="str">
            <v>-</v>
          </cell>
          <cell r="AY410" t="str">
            <v>No</v>
          </cell>
          <cell r="AZ410" t="str">
            <v>-</v>
          </cell>
          <cell r="BA410" t="str">
            <v>-</v>
          </cell>
          <cell r="BB410" t="str">
            <v>-</v>
          </cell>
          <cell r="BC410" t="str">
            <v>-</v>
          </cell>
          <cell r="BD410" t="str">
            <v>-</v>
          </cell>
          <cell r="BE410" t="str">
            <v>-</v>
          </cell>
          <cell r="BF410" t="str">
            <v>-</v>
          </cell>
          <cell r="BG410" t="str">
            <v>-</v>
          </cell>
          <cell r="BH410" t="str">
            <v>-</v>
          </cell>
          <cell r="BI410" t="str">
            <v>-</v>
          </cell>
          <cell r="BJ410" t="str">
            <v>Arrendado</v>
          </cell>
          <cell r="BK410" t="str">
            <v>AM 20124</v>
          </cell>
          <cell r="BL410" t="str">
            <v>AMERICAS MOTORS S.A. DE C.V.</v>
          </cell>
          <cell r="BO410">
            <v>74904.350000000006</v>
          </cell>
          <cell r="BP410" t="str">
            <v>-</v>
          </cell>
          <cell r="BQ410" t="str">
            <v>-</v>
          </cell>
          <cell r="BR410" t="str">
            <v>-</v>
          </cell>
          <cell r="BS410" t="str">
            <v>-</v>
          </cell>
          <cell r="BT410" t="str">
            <v>-</v>
          </cell>
          <cell r="BU410" t="str">
            <v>-</v>
          </cell>
          <cell r="BV410" t="str">
            <v>-</v>
          </cell>
          <cell r="BW410" t="str">
            <v>-</v>
          </cell>
          <cell r="BX410" t="str">
            <v>-</v>
          </cell>
          <cell r="BY410" t="str">
            <v>-</v>
          </cell>
          <cell r="BZ410" t="str">
            <v>-</v>
          </cell>
          <cell r="CA410" t="str">
            <v>-</v>
          </cell>
          <cell r="CB410" t="str">
            <v>-</v>
          </cell>
          <cell r="CC410" t="str">
            <v>Lunes</v>
          </cell>
          <cell r="CD410" t="str">
            <v>525</v>
          </cell>
          <cell r="CE410" t="str">
            <v>5</v>
          </cell>
          <cell r="CF410" t="str">
            <v>Amarillo</v>
          </cell>
          <cell r="CG410" t="str">
            <v>1er Sábado</v>
          </cell>
          <cell r="CH410" t="str">
            <v>Ene y Feb</v>
          </cell>
          <cell r="CI410" t="str">
            <v>Jul y Ago</v>
          </cell>
          <cell r="CJ410" t="str">
            <v>-</v>
          </cell>
          <cell r="CK410">
            <v>92</v>
          </cell>
          <cell r="CL410" t="str">
            <v>101 - MAGNA</v>
          </cell>
          <cell r="CM410" t="str">
            <v>08089</v>
          </cell>
          <cell r="CP410" t="str">
            <v>-</v>
          </cell>
        </row>
        <row r="411">
          <cell r="A411" t="str">
            <v>08090</v>
          </cell>
          <cell r="B411" t="str">
            <v>476WBB</v>
          </cell>
          <cell r="C411" t="str">
            <v>Distrito Federal</v>
          </cell>
          <cell r="D411" t="str">
            <v>No aplica</v>
          </cell>
          <cell r="E411" t="str">
            <v>Chevy</v>
          </cell>
          <cell r="F411" t="str">
            <v>Automóvil</v>
          </cell>
          <cell r="G411" t="str">
            <v>Chevrolet</v>
          </cell>
          <cell r="H411" t="str">
            <v>Chevy 5 Puertas S/AA Paquete B</v>
          </cell>
          <cell r="I411" t="str">
            <v>3G1SF61X39S101876</v>
          </cell>
          <cell r="J411" t="str">
            <v>Hecho en México</v>
          </cell>
          <cell r="K411" t="str">
            <v>Magna</v>
          </cell>
          <cell r="L411">
            <v>4</v>
          </cell>
          <cell r="M411">
            <v>46</v>
          </cell>
          <cell r="N411">
            <v>2009</v>
          </cell>
          <cell r="O411" t="str">
            <v>Ciudad de México</v>
          </cell>
          <cell r="P411" t="str">
            <v>Ciudad de México</v>
          </cell>
          <cell r="Q411" t="str">
            <v>Zona Metropolitana</v>
          </cell>
          <cell r="R411" t="str">
            <v>Baja</v>
          </cell>
          <cell r="S411" t="str">
            <v>Devolución Valmex</v>
          </cell>
          <cell r="T411" t="str">
            <v>GNP</v>
          </cell>
          <cell r="U411" t="str">
            <v>Grupo Nacional Provincial, S.A.B.</v>
          </cell>
          <cell r="V411" t="str">
            <v>Asesor de Servicio</v>
          </cell>
          <cell r="W411" t="str">
            <v>366</v>
          </cell>
          <cell r="X411" t="str">
            <v>-</v>
          </cell>
          <cell r="Y411" t="str">
            <v>Asignado</v>
          </cell>
          <cell r="Z411" t="str">
            <v>P32954</v>
          </cell>
          <cell r="AA411" t="str">
            <v>-</v>
          </cell>
          <cell r="AB411" t="str">
            <v>-</v>
          </cell>
          <cell r="AC411" t="str">
            <v>-</v>
          </cell>
          <cell r="AD411" t="str">
            <v>-</v>
          </cell>
          <cell r="AE411" t="str">
            <v>-</v>
          </cell>
          <cell r="AF411" t="str">
            <v>-</v>
          </cell>
          <cell r="AG411" t="str">
            <v>-</v>
          </cell>
          <cell r="AH411" t="str">
            <v>-</v>
          </cell>
          <cell r="AI411" t="str">
            <v>C6705</v>
          </cell>
          <cell r="AJ411" t="str">
            <v>Ramirez Granados Arturo</v>
          </cell>
          <cell r="AK411" t="str">
            <v>-</v>
          </cell>
          <cell r="AL411" t="str">
            <v>-</v>
          </cell>
          <cell r="AM411" t="str">
            <v>-</v>
          </cell>
          <cell r="AN411">
            <v>0</v>
          </cell>
          <cell r="AO411" t="str">
            <v>-</v>
          </cell>
          <cell r="AQ411">
            <v>5535228875</v>
          </cell>
          <cell r="AR411" t="str">
            <v>-</v>
          </cell>
          <cell r="AS411" t="str">
            <v>-</v>
          </cell>
          <cell r="AT411" t="str">
            <v>-</v>
          </cell>
          <cell r="AU411" t="str">
            <v>-</v>
          </cell>
          <cell r="AV411" t="str">
            <v>-</v>
          </cell>
          <cell r="AW411" t="str">
            <v>-</v>
          </cell>
          <cell r="AX411" t="str">
            <v>-</v>
          </cell>
          <cell r="AY411" t="str">
            <v>No</v>
          </cell>
          <cell r="AZ411" t="str">
            <v>-</v>
          </cell>
          <cell r="BA411" t="str">
            <v>-</v>
          </cell>
          <cell r="BB411" t="str">
            <v>-</v>
          </cell>
          <cell r="BC411" t="str">
            <v>-</v>
          </cell>
          <cell r="BD411" t="str">
            <v>-</v>
          </cell>
          <cell r="BE411" t="str">
            <v>-</v>
          </cell>
          <cell r="BF411" t="str">
            <v>-</v>
          </cell>
          <cell r="BG411">
            <v>3</v>
          </cell>
          <cell r="BH411" t="str">
            <v>-</v>
          </cell>
          <cell r="BI411" t="str">
            <v>-</v>
          </cell>
          <cell r="BJ411" t="str">
            <v>Arrendado</v>
          </cell>
          <cell r="BK411" t="str">
            <v>AM 20120</v>
          </cell>
          <cell r="BL411" t="str">
            <v>AMERICAS MOTORS S.A. DE C.V.</v>
          </cell>
          <cell r="BO411">
            <v>74904.350000000006</v>
          </cell>
          <cell r="BP411" t="str">
            <v>-</v>
          </cell>
          <cell r="BQ411" t="str">
            <v>-</v>
          </cell>
          <cell r="BR411" t="str">
            <v>-</v>
          </cell>
          <cell r="BS411" t="str">
            <v>-</v>
          </cell>
          <cell r="BT411" t="str">
            <v>-</v>
          </cell>
          <cell r="BU411" t="str">
            <v>-</v>
          </cell>
          <cell r="BV411" t="str">
            <v>-</v>
          </cell>
          <cell r="BW411" t="str">
            <v>-</v>
          </cell>
          <cell r="BX411" t="str">
            <v>-</v>
          </cell>
          <cell r="BY411" t="str">
            <v>-</v>
          </cell>
          <cell r="BZ411" t="str">
            <v>-</v>
          </cell>
          <cell r="CA411" t="str">
            <v>-</v>
          </cell>
          <cell r="CB411" t="str">
            <v>-</v>
          </cell>
          <cell r="CC411" t="str">
            <v>Lunes</v>
          </cell>
          <cell r="CD411" t="str">
            <v>476</v>
          </cell>
          <cell r="CE411" t="str">
            <v>6</v>
          </cell>
          <cell r="CF411" t="str">
            <v>Amarillo</v>
          </cell>
          <cell r="CG411" t="str">
            <v>1er Sábado</v>
          </cell>
          <cell r="CH411" t="str">
            <v>Ene y Feb</v>
          </cell>
          <cell r="CI411" t="str">
            <v>Jul y Ago</v>
          </cell>
          <cell r="CJ411" t="str">
            <v>-</v>
          </cell>
          <cell r="CK411">
            <v>92</v>
          </cell>
          <cell r="CL411" t="str">
            <v>101 - MAGNA</v>
          </cell>
          <cell r="CM411" t="str">
            <v>08090</v>
          </cell>
          <cell r="CP411" t="str">
            <v>-</v>
          </cell>
        </row>
        <row r="412">
          <cell r="A412" t="str">
            <v>08091</v>
          </cell>
          <cell r="B412" t="str">
            <v>548WBB</v>
          </cell>
          <cell r="C412" t="str">
            <v>Distrito Federal</v>
          </cell>
          <cell r="D412" t="str">
            <v>No aplica</v>
          </cell>
          <cell r="E412" t="str">
            <v>Chevy</v>
          </cell>
          <cell r="F412" t="str">
            <v>Automóvil</v>
          </cell>
          <cell r="G412" t="str">
            <v>Chevrolet</v>
          </cell>
          <cell r="H412" t="str">
            <v>Chevy 5 Puertas T/M Paquete B</v>
          </cell>
          <cell r="I412" t="str">
            <v>3G1SF61X79S101380</v>
          </cell>
          <cell r="J412" t="str">
            <v>Hecho en México</v>
          </cell>
          <cell r="K412" t="str">
            <v>Magna</v>
          </cell>
          <cell r="L412">
            <v>4</v>
          </cell>
          <cell r="M412">
            <v>46</v>
          </cell>
          <cell r="N412">
            <v>2009</v>
          </cell>
          <cell r="O412" t="str">
            <v>Guadalajara</v>
          </cell>
          <cell r="P412" t="str">
            <v>Jalisco</v>
          </cell>
          <cell r="Q412" t="str">
            <v>Occidente</v>
          </cell>
          <cell r="R412" t="str">
            <v>Baja</v>
          </cell>
          <cell r="S412" t="str">
            <v>Devolución Valmex</v>
          </cell>
          <cell r="T412" t="str">
            <v>GNP</v>
          </cell>
          <cell r="U412" t="str">
            <v>Grupo Nacional Provincial, S.A.B.</v>
          </cell>
          <cell r="V412" t="str">
            <v>Pool Ajustes</v>
          </cell>
          <cell r="W412" t="str">
            <v>Pool Ajustes</v>
          </cell>
          <cell r="X412" t="str">
            <v>Supervisoria</v>
          </cell>
          <cell r="Y412" t="str">
            <v>Pool</v>
          </cell>
          <cell r="Z412" t="str">
            <v>P66571</v>
          </cell>
          <cell r="AA412" t="str">
            <v>Nuño Aldana María De Lourdes</v>
          </cell>
          <cell r="AB412" t="str">
            <v>Grupo Nacional Provincial, S.A.B.</v>
          </cell>
          <cell r="AC412" t="str">
            <v>NUAL690828JS9</v>
          </cell>
          <cell r="AD412" t="str">
            <v>Jefe de departamento</v>
          </cell>
          <cell r="AE412" t="str">
            <v>Coordinador de Célula (Foráneo)</v>
          </cell>
          <cell r="AF412" t="str">
            <v>Unidad Operativa</v>
          </cell>
          <cell r="AG412" t="str">
            <v>Dirección Servicio y Operaciones</v>
          </cell>
          <cell r="AH412" t="str">
            <v>Subdirección Siniestros Norte y Occidente</v>
          </cell>
          <cell r="AI412" t="str">
            <v>C9179</v>
          </cell>
          <cell r="AJ412" t="str">
            <v>Moya Urdiales Idalia Leticia</v>
          </cell>
          <cell r="AK412" t="str">
            <v>Oficina central Guadalajara</v>
          </cell>
          <cell r="AL412" t="str">
            <v>Guadalajara</v>
          </cell>
          <cell r="AM412">
            <v>6314</v>
          </cell>
          <cell r="AN412" t="str">
            <v>lourdes.nuno@gnp.com.mx</v>
          </cell>
          <cell r="AO412" t="str">
            <v>lourdes.nuno@gnp.com.mx</v>
          </cell>
          <cell r="AQ412">
            <v>3310203344</v>
          </cell>
          <cell r="AR412" t="str">
            <v>-</v>
          </cell>
          <cell r="AS412" t="str">
            <v>-</v>
          </cell>
          <cell r="AT412" t="str">
            <v>-</v>
          </cell>
          <cell r="AU412" t="str">
            <v>-</v>
          </cell>
          <cell r="AV412" t="str">
            <v>-</v>
          </cell>
          <cell r="AW412" t="str">
            <v>-</v>
          </cell>
          <cell r="AX412" t="str">
            <v>-</v>
          </cell>
          <cell r="AY412" t="str">
            <v>Si</v>
          </cell>
          <cell r="AZ412">
            <v>819.45</v>
          </cell>
          <cell r="BA412">
            <v>43708</v>
          </cell>
          <cell r="BB412">
            <v>22944.600000000002</v>
          </cell>
          <cell r="BC412" t="str">
            <v>-</v>
          </cell>
          <cell r="BD412">
            <v>59000</v>
          </cell>
          <cell r="BE412">
            <v>43296</v>
          </cell>
          <cell r="BF412">
            <v>44377</v>
          </cell>
          <cell r="BG412">
            <v>3</v>
          </cell>
          <cell r="BH412" t="str">
            <v>-</v>
          </cell>
          <cell r="BI412" t="str">
            <v>-</v>
          </cell>
          <cell r="BJ412" t="str">
            <v>Arrendado</v>
          </cell>
          <cell r="BK412" t="str">
            <v>AM 20125</v>
          </cell>
          <cell r="BL412" t="str">
            <v>AMERICAS MOTORS S.A. DE C.V.</v>
          </cell>
          <cell r="BO412">
            <v>74904.350000000006</v>
          </cell>
          <cell r="BP412" t="str">
            <v>-</v>
          </cell>
          <cell r="BQ412" t="str">
            <v>-</v>
          </cell>
          <cell r="BR412" t="str">
            <v>-</v>
          </cell>
          <cell r="BS412" t="str">
            <v>-</v>
          </cell>
          <cell r="BT412" t="str">
            <v>-</v>
          </cell>
          <cell r="BU412" t="str">
            <v>-</v>
          </cell>
          <cell r="BV412" t="str">
            <v>-</v>
          </cell>
          <cell r="BW412" t="str">
            <v>-</v>
          </cell>
          <cell r="BX412" t="str">
            <v>-</v>
          </cell>
          <cell r="BY412" t="str">
            <v>-</v>
          </cell>
          <cell r="BZ412" t="str">
            <v>-</v>
          </cell>
          <cell r="CA412" t="str">
            <v>-</v>
          </cell>
          <cell r="CB412" t="str">
            <v>-</v>
          </cell>
          <cell r="CC412" t="str">
            <v>Martes</v>
          </cell>
          <cell r="CD412" t="str">
            <v>548</v>
          </cell>
          <cell r="CE412" t="str">
            <v>8</v>
          </cell>
          <cell r="CF412" t="str">
            <v>Rosa</v>
          </cell>
          <cell r="CG412" t="str">
            <v>2o Sábado</v>
          </cell>
          <cell r="CH412" t="str">
            <v>Feb y Mzo</v>
          </cell>
          <cell r="CI412" t="str">
            <v>Ago y Sep</v>
          </cell>
          <cell r="CJ412" t="str">
            <v>-</v>
          </cell>
          <cell r="CK412">
            <v>92</v>
          </cell>
          <cell r="CL412" t="str">
            <v>101 - MAGNA</v>
          </cell>
          <cell r="CM412" t="str">
            <v>08091</v>
          </cell>
          <cell r="CP412" t="str">
            <v>-</v>
          </cell>
        </row>
        <row r="413">
          <cell r="A413" t="str">
            <v>08092</v>
          </cell>
          <cell r="B413" t="str">
            <v>487WBB</v>
          </cell>
          <cell r="C413" t="str">
            <v>Distrito Federal</v>
          </cell>
          <cell r="D413" t="str">
            <v>No aplica</v>
          </cell>
          <cell r="E413" t="str">
            <v>Chevy</v>
          </cell>
          <cell r="F413" t="str">
            <v>Automóvil</v>
          </cell>
          <cell r="G413" t="str">
            <v>Chevrolet</v>
          </cell>
          <cell r="H413" t="str">
            <v>Chevy 5 Puertas T/M Paquete B</v>
          </cell>
          <cell r="I413" t="str">
            <v>3G1SF61X49S101109</v>
          </cell>
          <cell r="J413" t="str">
            <v>Hecho en México</v>
          </cell>
          <cell r="K413" t="str">
            <v>Magna</v>
          </cell>
          <cell r="L413">
            <v>4</v>
          </cell>
          <cell r="M413">
            <v>46</v>
          </cell>
          <cell r="N413">
            <v>2009</v>
          </cell>
          <cell r="O413" t="str">
            <v>Guadalajara</v>
          </cell>
          <cell r="P413" t="str">
            <v>Jalisco</v>
          </cell>
          <cell r="Q413" t="str">
            <v>Occidente</v>
          </cell>
          <cell r="R413" t="str">
            <v>Baja</v>
          </cell>
          <cell r="S413" t="str">
            <v>Devolución Valmex</v>
          </cell>
          <cell r="T413" t="str">
            <v>GNP</v>
          </cell>
          <cell r="U413" t="str">
            <v>Grupo Nacional Provincial, S.A.B.</v>
          </cell>
          <cell r="V413" t="str">
            <v>Supervisor de Taller</v>
          </cell>
          <cell r="W413" t="str">
            <v>Pool Semiasignado</v>
          </cell>
          <cell r="X413" t="str">
            <v>Supervisoria</v>
          </cell>
          <cell r="Y413" t="str">
            <v>Pool</v>
          </cell>
          <cell r="Z413" t="str">
            <v>N91129</v>
          </cell>
          <cell r="AA413" t="str">
            <v>García Martínez Christian Alberto</v>
          </cell>
          <cell r="AB413" t="str">
            <v>Grupo Nacional Provincial, S.A.B.</v>
          </cell>
          <cell r="AC413" t="str">
            <v>GAMC881015UH5</v>
          </cell>
          <cell r="AD413" t="str">
            <v>Operativo</v>
          </cell>
          <cell r="AE413" t="str">
            <v>Visitador de Taller</v>
          </cell>
          <cell r="AF413" t="str">
            <v>Unidad Operativa</v>
          </cell>
          <cell r="AG413" t="str">
            <v>Dirección Servicio y Operaciones</v>
          </cell>
          <cell r="AH413" t="str">
            <v>Subdirección Siniestros Norte y Occidente</v>
          </cell>
          <cell r="AI413" t="str">
            <v>C9179</v>
          </cell>
          <cell r="AJ413" t="str">
            <v>Moya Urdiales Idalia Leticia</v>
          </cell>
          <cell r="AK413" t="str">
            <v>Oficina central Guadalajara</v>
          </cell>
          <cell r="AL413" t="str">
            <v>Guadalajara</v>
          </cell>
          <cell r="AM413">
            <v>0</v>
          </cell>
          <cell r="AN413" t="str">
            <v>christianalberto.garciamartinez@gnp.com.mx</v>
          </cell>
          <cell r="AO413" t="str">
            <v>christianalberto.garciamartinez@gnp.com.mx</v>
          </cell>
          <cell r="AQ413" t="str">
            <v>-</v>
          </cell>
          <cell r="AR413" t="str">
            <v>-</v>
          </cell>
          <cell r="AS413" t="str">
            <v>-</v>
          </cell>
          <cell r="AT413" t="str">
            <v>-</v>
          </cell>
          <cell r="AU413" t="str">
            <v>-</v>
          </cell>
          <cell r="AV413" t="str">
            <v>-</v>
          </cell>
          <cell r="AW413" t="str">
            <v>-</v>
          </cell>
          <cell r="AX413" t="str">
            <v>-</v>
          </cell>
          <cell r="AY413" t="str">
            <v>Si</v>
          </cell>
          <cell r="AZ413">
            <v>572.91999999999996</v>
          </cell>
          <cell r="BA413">
            <v>43708</v>
          </cell>
          <cell r="BB413">
            <v>2291.6799999999998</v>
          </cell>
          <cell r="BC413" t="str">
            <v>-</v>
          </cell>
          <cell r="BD413">
            <v>55000</v>
          </cell>
          <cell r="BE413">
            <v>43661</v>
          </cell>
          <cell r="BF413">
            <v>45107</v>
          </cell>
          <cell r="BG413" t="str">
            <v>-</v>
          </cell>
          <cell r="BH413" t="str">
            <v>-</v>
          </cell>
          <cell r="BI413" t="str">
            <v>-</v>
          </cell>
          <cell r="BJ413" t="str">
            <v>Arrendado</v>
          </cell>
          <cell r="BK413" t="str">
            <v>AM 20117</v>
          </cell>
          <cell r="BL413" t="str">
            <v>AMERICAS MOTORS S.A. DE C.V.</v>
          </cell>
          <cell r="BO413">
            <v>74904.350000000006</v>
          </cell>
          <cell r="BP413" t="str">
            <v>-</v>
          </cell>
          <cell r="BQ413" t="str">
            <v>-</v>
          </cell>
          <cell r="BR413" t="str">
            <v>-</v>
          </cell>
          <cell r="BS413" t="str">
            <v>-</v>
          </cell>
          <cell r="BT413" t="str">
            <v>-</v>
          </cell>
          <cell r="BU413" t="str">
            <v>-</v>
          </cell>
          <cell r="BV413" t="str">
            <v>-</v>
          </cell>
          <cell r="BW413" t="str">
            <v>-</v>
          </cell>
          <cell r="BX413" t="str">
            <v>-</v>
          </cell>
          <cell r="BY413" t="str">
            <v>-</v>
          </cell>
          <cell r="BZ413" t="str">
            <v>-</v>
          </cell>
          <cell r="CA413" t="str">
            <v>-</v>
          </cell>
          <cell r="CB413" t="str">
            <v>-</v>
          </cell>
          <cell r="CC413" t="str">
            <v>Martes</v>
          </cell>
          <cell r="CD413" t="str">
            <v>487</v>
          </cell>
          <cell r="CE413" t="str">
            <v>7</v>
          </cell>
          <cell r="CF413" t="str">
            <v>Rosa</v>
          </cell>
          <cell r="CG413" t="str">
            <v>2o Sábado</v>
          </cell>
          <cell r="CH413" t="str">
            <v>Feb y Mzo</v>
          </cell>
          <cell r="CI413" t="str">
            <v>Ago y Sep</v>
          </cell>
          <cell r="CJ413" t="str">
            <v>-</v>
          </cell>
          <cell r="CK413">
            <v>92</v>
          </cell>
          <cell r="CL413" t="str">
            <v>101 - MAGNA</v>
          </cell>
          <cell r="CM413" t="str">
            <v>08092</v>
          </cell>
          <cell r="CP413" t="str">
            <v>-</v>
          </cell>
        </row>
        <row r="414">
          <cell r="A414" t="str">
            <v>08093</v>
          </cell>
          <cell r="B414" t="str">
            <v>511WBB</v>
          </cell>
          <cell r="C414" t="str">
            <v>Distrito Federal</v>
          </cell>
          <cell r="D414" t="str">
            <v>No aplica</v>
          </cell>
          <cell r="E414" t="str">
            <v>Chevy</v>
          </cell>
          <cell r="F414" t="str">
            <v>Automóvil</v>
          </cell>
          <cell r="G414" t="str">
            <v>Chevrolet</v>
          </cell>
          <cell r="H414" t="str">
            <v>Chevy 5 Puertas T/M Paquete B</v>
          </cell>
          <cell r="I414" t="str">
            <v>3G1SF61X19S101875</v>
          </cell>
          <cell r="J414" t="str">
            <v>Hecho en México</v>
          </cell>
          <cell r="K414" t="str">
            <v>Magna</v>
          </cell>
          <cell r="L414">
            <v>4</v>
          </cell>
          <cell r="M414">
            <v>46</v>
          </cell>
          <cell r="N414">
            <v>2009</v>
          </cell>
          <cell r="O414" t="str">
            <v>Ciudad de México</v>
          </cell>
          <cell r="P414" t="str">
            <v>Ciudad de México</v>
          </cell>
          <cell r="Q414" t="str">
            <v>Zona Metropolitana</v>
          </cell>
          <cell r="R414" t="str">
            <v>Baja</v>
          </cell>
          <cell r="S414" t="str">
            <v>Devolución Valmex</v>
          </cell>
          <cell r="T414" t="str">
            <v>GNP</v>
          </cell>
          <cell r="U414" t="str">
            <v>Grupo Nacional Provincial, S.A.B.</v>
          </cell>
          <cell r="V414" t="str">
            <v>Pool Ajustes</v>
          </cell>
          <cell r="W414" t="str">
            <v>Pool Ajustes</v>
          </cell>
          <cell r="X414" t="str">
            <v>Plaza GNP</v>
          </cell>
          <cell r="Y414" t="str">
            <v>Pool</v>
          </cell>
          <cell r="Z414" t="str">
            <v>N38132</v>
          </cell>
          <cell r="AA414" t="str">
            <v>-</v>
          </cell>
          <cell r="AB414" t="str">
            <v>-</v>
          </cell>
          <cell r="AC414" t="str">
            <v>-</v>
          </cell>
          <cell r="AD414" t="str">
            <v>-</v>
          </cell>
          <cell r="AE414" t="str">
            <v>-</v>
          </cell>
          <cell r="AF414" t="str">
            <v>-</v>
          </cell>
          <cell r="AG414" t="str">
            <v>-</v>
          </cell>
          <cell r="AH414" t="str">
            <v>-</v>
          </cell>
          <cell r="AI414" t="str">
            <v>C6705</v>
          </cell>
          <cell r="AJ414" t="str">
            <v>Ramirez Granados Arturo</v>
          </cell>
          <cell r="AK414" t="str">
            <v>-</v>
          </cell>
          <cell r="AL414" t="str">
            <v>-</v>
          </cell>
          <cell r="AM414" t="str">
            <v>-</v>
          </cell>
          <cell r="AN414">
            <v>0</v>
          </cell>
          <cell r="AO414" t="str">
            <v>-</v>
          </cell>
          <cell r="AQ414">
            <v>5545001393</v>
          </cell>
          <cell r="AR414" t="str">
            <v>-</v>
          </cell>
          <cell r="AS414" t="str">
            <v>-</v>
          </cell>
          <cell r="AT414" t="str">
            <v>-</v>
          </cell>
          <cell r="AU414" t="str">
            <v>-</v>
          </cell>
          <cell r="AV414" t="str">
            <v>-</v>
          </cell>
          <cell r="AW414" t="str">
            <v>-</v>
          </cell>
          <cell r="AX414" t="str">
            <v>-</v>
          </cell>
          <cell r="AY414" t="str">
            <v>No</v>
          </cell>
          <cell r="AZ414" t="str">
            <v>-</v>
          </cell>
          <cell r="BA414" t="str">
            <v>-</v>
          </cell>
          <cell r="BB414" t="str">
            <v>-</v>
          </cell>
          <cell r="BC414" t="str">
            <v>-</v>
          </cell>
          <cell r="BD414" t="str">
            <v>-</v>
          </cell>
          <cell r="BE414" t="str">
            <v>-</v>
          </cell>
          <cell r="BF414" t="str">
            <v>-</v>
          </cell>
          <cell r="BG414" t="str">
            <v>-</v>
          </cell>
          <cell r="BH414" t="str">
            <v>-</v>
          </cell>
          <cell r="BI414" t="str">
            <v>-</v>
          </cell>
          <cell r="BJ414" t="str">
            <v>Arrendado</v>
          </cell>
          <cell r="BK414" t="str">
            <v>AM 20119</v>
          </cell>
          <cell r="BL414" t="str">
            <v>AMERICAS MOTORS S.A. DE C.V.</v>
          </cell>
          <cell r="BO414">
            <v>74904.350000000006</v>
          </cell>
          <cell r="BP414" t="str">
            <v>-</v>
          </cell>
          <cell r="BQ414" t="str">
            <v>-</v>
          </cell>
          <cell r="BR414" t="str">
            <v>-</v>
          </cell>
          <cell r="BS414" t="str">
            <v>-</v>
          </cell>
          <cell r="BT414" t="str">
            <v>-</v>
          </cell>
          <cell r="BU414" t="str">
            <v>-</v>
          </cell>
          <cell r="BV414" t="str">
            <v>-</v>
          </cell>
          <cell r="BW414" t="str">
            <v>-</v>
          </cell>
          <cell r="BX414" t="str">
            <v>-</v>
          </cell>
          <cell r="BY414" t="str">
            <v>-</v>
          </cell>
          <cell r="BZ414" t="str">
            <v>-</v>
          </cell>
          <cell r="CA414" t="str">
            <v>-</v>
          </cell>
          <cell r="CB414" t="str">
            <v>-</v>
          </cell>
          <cell r="CC414" t="str">
            <v>Jueves</v>
          </cell>
          <cell r="CD414" t="str">
            <v>511</v>
          </cell>
          <cell r="CE414" t="str">
            <v>1</v>
          </cell>
          <cell r="CF414" t="str">
            <v>Verde</v>
          </cell>
          <cell r="CG414" t="str">
            <v>4o Sábado</v>
          </cell>
          <cell r="CH414" t="str">
            <v>Abr y May</v>
          </cell>
          <cell r="CI414" t="str">
            <v>Oct y Nov</v>
          </cell>
          <cell r="CJ414" t="str">
            <v>-</v>
          </cell>
          <cell r="CK414">
            <v>92</v>
          </cell>
          <cell r="CL414" t="str">
            <v>101 - MAGNA</v>
          </cell>
          <cell r="CM414" t="str">
            <v>08093</v>
          </cell>
          <cell r="CP414" t="str">
            <v>-</v>
          </cell>
        </row>
        <row r="415">
          <cell r="A415" t="str">
            <v>08094</v>
          </cell>
          <cell r="B415" t="str">
            <v>538WBB</v>
          </cell>
          <cell r="C415" t="str">
            <v>Distrito Federal</v>
          </cell>
          <cell r="D415" t="str">
            <v>No aplica</v>
          </cell>
          <cell r="E415" t="str">
            <v>Chevy</v>
          </cell>
          <cell r="F415" t="str">
            <v>Automóvil</v>
          </cell>
          <cell r="G415" t="str">
            <v>Chevrolet</v>
          </cell>
          <cell r="H415" t="str">
            <v>Chevy 3 Puertas T/M Paquete B</v>
          </cell>
          <cell r="I415" t="str">
            <v>3G1SF21X49S111888</v>
          </cell>
          <cell r="J415" t="str">
            <v>Hecho en México</v>
          </cell>
          <cell r="K415" t="str">
            <v>Magna</v>
          </cell>
          <cell r="L415">
            <v>4</v>
          </cell>
          <cell r="M415">
            <v>46</v>
          </cell>
          <cell r="N415">
            <v>2009</v>
          </cell>
          <cell r="O415" t="str">
            <v>Guadalajara</v>
          </cell>
          <cell r="P415" t="str">
            <v>Jalisco</v>
          </cell>
          <cell r="Q415" t="str">
            <v>Occidente</v>
          </cell>
          <cell r="R415" t="str">
            <v>Baja</v>
          </cell>
          <cell r="S415" t="str">
            <v>Devolución Valmex</v>
          </cell>
          <cell r="T415" t="str">
            <v>GNP</v>
          </cell>
          <cell r="U415" t="str">
            <v>Grupo Nacional Provincial, S.A.B.</v>
          </cell>
          <cell r="V415" t="str">
            <v>Supervisor de Taller</v>
          </cell>
          <cell r="W415" t="str">
            <v>Pool Semiasignado</v>
          </cell>
          <cell r="X415" t="str">
            <v>Supervisoria</v>
          </cell>
          <cell r="Y415" t="str">
            <v>Pool</v>
          </cell>
          <cell r="Z415" t="str">
            <v>P69743</v>
          </cell>
          <cell r="AA415" t="str">
            <v>-</v>
          </cell>
          <cell r="AB415" t="str">
            <v>-</v>
          </cell>
          <cell r="AC415" t="str">
            <v>-</v>
          </cell>
          <cell r="AD415" t="str">
            <v>-</v>
          </cell>
          <cell r="AE415" t="str">
            <v>-</v>
          </cell>
          <cell r="AF415" t="str">
            <v>-</v>
          </cell>
          <cell r="AG415" t="str">
            <v>-</v>
          </cell>
          <cell r="AH415" t="str">
            <v>-</v>
          </cell>
          <cell r="AI415" t="str">
            <v>C6705</v>
          </cell>
          <cell r="AJ415" t="str">
            <v>Ramirez Granados Arturo</v>
          </cell>
          <cell r="AK415" t="str">
            <v>-</v>
          </cell>
          <cell r="AL415" t="str">
            <v>-</v>
          </cell>
          <cell r="AM415" t="str">
            <v>-</v>
          </cell>
          <cell r="AN415">
            <v>0</v>
          </cell>
          <cell r="AO415" t="str">
            <v>-</v>
          </cell>
          <cell r="AQ415">
            <v>3312946200</v>
          </cell>
          <cell r="AR415" t="str">
            <v>-</v>
          </cell>
          <cell r="AS415" t="str">
            <v>-</v>
          </cell>
          <cell r="AT415" t="str">
            <v>-</v>
          </cell>
          <cell r="AU415" t="str">
            <v>-</v>
          </cell>
          <cell r="AV415" t="str">
            <v>-</v>
          </cell>
          <cell r="AW415" t="str">
            <v>-</v>
          </cell>
          <cell r="AX415" t="str">
            <v>-</v>
          </cell>
          <cell r="AY415" t="str">
            <v>No</v>
          </cell>
          <cell r="AZ415" t="str">
            <v>-</v>
          </cell>
          <cell r="BA415" t="str">
            <v>-</v>
          </cell>
          <cell r="BB415" t="str">
            <v>-</v>
          </cell>
          <cell r="BC415" t="str">
            <v>-</v>
          </cell>
          <cell r="BD415" t="str">
            <v>-</v>
          </cell>
          <cell r="BE415" t="str">
            <v>-</v>
          </cell>
          <cell r="BF415" t="str">
            <v>-</v>
          </cell>
          <cell r="BG415" t="str">
            <v>-</v>
          </cell>
          <cell r="BH415" t="str">
            <v>-</v>
          </cell>
          <cell r="BI415" t="str">
            <v>-</v>
          </cell>
          <cell r="BJ415" t="str">
            <v>Arrendado</v>
          </cell>
          <cell r="BK415" t="str">
            <v>AM 20159</v>
          </cell>
          <cell r="BL415" t="str">
            <v>AMERICAS MOTORS S.A. DE C.V.</v>
          </cell>
          <cell r="BO415">
            <v>72000</v>
          </cell>
          <cell r="BP415" t="str">
            <v>-</v>
          </cell>
          <cell r="BQ415" t="str">
            <v>-</v>
          </cell>
          <cell r="BR415" t="str">
            <v>-</v>
          </cell>
          <cell r="BS415" t="str">
            <v>-</v>
          </cell>
          <cell r="BT415" t="str">
            <v>-</v>
          </cell>
          <cell r="BU415" t="str">
            <v>-</v>
          </cell>
          <cell r="BV415" t="str">
            <v>-</v>
          </cell>
          <cell r="BW415" t="str">
            <v>-</v>
          </cell>
          <cell r="BX415" t="str">
            <v>-</v>
          </cell>
          <cell r="BY415" t="str">
            <v>-</v>
          </cell>
          <cell r="BZ415" t="str">
            <v>-</v>
          </cell>
          <cell r="CA415" t="str">
            <v>-</v>
          </cell>
          <cell r="CB415" t="str">
            <v>-</v>
          </cell>
          <cell r="CC415" t="str">
            <v>Martes</v>
          </cell>
          <cell r="CD415" t="str">
            <v>538</v>
          </cell>
          <cell r="CE415" t="str">
            <v>8</v>
          </cell>
          <cell r="CF415" t="str">
            <v>Rosa</v>
          </cell>
          <cell r="CG415" t="str">
            <v>2o Sábado</v>
          </cell>
          <cell r="CH415" t="str">
            <v>Feb y Mzo</v>
          </cell>
          <cell r="CI415" t="str">
            <v>Ago y Sep</v>
          </cell>
          <cell r="CJ415" t="str">
            <v>-</v>
          </cell>
          <cell r="CK415">
            <v>92</v>
          </cell>
          <cell r="CL415" t="str">
            <v>101 - MAGNA</v>
          </cell>
          <cell r="CM415" t="str">
            <v>08094</v>
          </cell>
          <cell r="CP415" t="str">
            <v>-</v>
          </cell>
        </row>
        <row r="416">
          <cell r="A416" t="str">
            <v>08095</v>
          </cell>
          <cell r="B416" t="str">
            <v>535WBB</v>
          </cell>
          <cell r="C416" t="str">
            <v>Distrito Federal</v>
          </cell>
          <cell r="D416" t="str">
            <v>No aplica</v>
          </cell>
          <cell r="E416" t="str">
            <v>Chevy</v>
          </cell>
          <cell r="F416" t="str">
            <v>Automóvil</v>
          </cell>
          <cell r="G416" t="str">
            <v>Chevrolet</v>
          </cell>
          <cell r="H416" t="str">
            <v>Chevy 3 Puertas C/AA Paquete B</v>
          </cell>
          <cell r="I416" t="str">
            <v>3G1SF21X49S111891</v>
          </cell>
          <cell r="J416" t="str">
            <v>Hecho en México</v>
          </cell>
          <cell r="K416" t="str">
            <v>Magna</v>
          </cell>
          <cell r="L416">
            <v>4</v>
          </cell>
          <cell r="M416">
            <v>46</v>
          </cell>
          <cell r="N416">
            <v>2009</v>
          </cell>
          <cell r="O416" t="str">
            <v>Torreón</v>
          </cell>
          <cell r="P416" t="str">
            <v>Coahuila</v>
          </cell>
          <cell r="Q416" t="str">
            <v>Noreste</v>
          </cell>
          <cell r="R416" t="str">
            <v>Baja</v>
          </cell>
          <cell r="S416" t="str">
            <v>Devolución Valmex</v>
          </cell>
          <cell r="T416" t="str">
            <v>GNP</v>
          </cell>
          <cell r="U416" t="str">
            <v>Grupo Nacional Provincial, S.A.B.</v>
          </cell>
          <cell r="V416" t="str">
            <v>Asesor de Servicio</v>
          </cell>
          <cell r="W416" t="str">
            <v>-</v>
          </cell>
          <cell r="X416" t="str">
            <v>-</v>
          </cell>
          <cell r="Y416" t="str">
            <v>Asignado</v>
          </cell>
          <cell r="Z416">
            <v>40125001</v>
          </cell>
          <cell r="AA416" t="str">
            <v>-</v>
          </cell>
          <cell r="AB416" t="str">
            <v>-</v>
          </cell>
          <cell r="AC416" t="str">
            <v>-</v>
          </cell>
          <cell r="AD416" t="str">
            <v>-</v>
          </cell>
          <cell r="AE416" t="str">
            <v>-</v>
          </cell>
          <cell r="AF416" t="str">
            <v>-</v>
          </cell>
          <cell r="AG416" t="str">
            <v>-</v>
          </cell>
          <cell r="AH416" t="str">
            <v>-</v>
          </cell>
          <cell r="AI416" t="str">
            <v>C6705</v>
          </cell>
          <cell r="AJ416" t="str">
            <v>Ramirez Granados Arturo</v>
          </cell>
          <cell r="AK416" t="str">
            <v>-</v>
          </cell>
          <cell r="AL416" t="str">
            <v>-</v>
          </cell>
          <cell r="AM416" t="str">
            <v>-</v>
          </cell>
          <cell r="AN416">
            <v>0</v>
          </cell>
          <cell r="AO416" t="str">
            <v>-</v>
          </cell>
          <cell r="AQ416" t="str">
            <v>-</v>
          </cell>
          <cell r="AR416" t="str">
            <v>-</v>
          </cell>
          <cell r="AS416" t="str">
            <v>-</v>
          </cell>
          <cell r="AT416" t="str">
            <v>-</v>
          </cell>
          <cell r="AU416" t="str">
            <v>-</v>
          </cell>
          <cell r="AV416" t="str">
            <v>-</v>
          </cell>
          <cell r="AW416" t="str">
            <v>-</v>
          </cell>
          <cell r="AX416" t="str">
            <v>-</v>
          </cell>
          <cell r="AY416" t="str">
            <v>No</v>
          </cell>
          <cell r="AZ416" t="str">
            <v>-</v>
          </cell>
          <cell r="BA416" t="str">
            <v>-</v>
          </cell>
          <cell r="BB416" t="str">
            <v>-</v>
          </cell>
          <cell r="BC416" t="str">
            <v>-</v>
          </cell>
          <cell r="BD416" t="str">
            <v>-</v>
          </cell>
          <cell r="BE416" t="str">
            <v>-</v>
          </cell>
          <cell r="BF416" t="str">
            <v>-</v>
          </cell>
          <cell r="BG416" t="str">
            <v>-</v>
          </cell>
          <cell r="BH416" t="str">
            <v>-</v>
          </cell>
          <cell r="BI416" t="str">
            <v>-</v>
          </cell>
          <cell r="BJ416" t="str">
            <v>Arrendado</v>
          </cell>
          <cell r="BK416" t="str">
            <v>AM 20185</v>
          </cell>
          <cell r="BL416" t="str">
            <v>AMERICAS MOTORS S.A. DE C.V.</v>
          </cell>
          <cell r="BO416">
            <v>72000</v>
          </cell>
          <cell r="BP416" t="str">
            <v>-</v>
          </cell>
          <cell r="BQ416" t="str">
            <v>-</v>
          </cell>
          <cell r="BR416" t="str">
            <v>-</v>
          </cell>
          <cell r="BS416" t="str">
            <v>-</v>
          </cell>
          <cell r="BT416" t="str">
            <v>-</v>
          </cell>
          <cell r="BU416" t="str">
            <v>-</v>
          </cell>
          <cell r="BV416" t="str">
            <v>-</v>
          </cell>
          <cell r="BW416" t="str">
            <v>-</v>
          </cell>
          <cell r="BX416" t="str">
            <v>-</v>
          </cell>
          <cell r="BY416" t="str">
            <v>-</v>
          </cell>
          <cell r="BZ416" t="str">
            <v>-</v>
          </cell>
          <cell r="CA416" t="str">
            <v>-</v>
          </cell>
          <cell r="CB416" t="str">
            <v>-</v>
          </cell>
          <cell r="CC416" t="str">
            <v>Lunes</v>
          </cell>
          <cell r="CD416" t="str">
            <v>535</v>
          </cell>
          <cell r="CE416" t="str">
            <v>5</v>
          </cell>
          <cell r="CF416" t="str">
            <v>Amarillo</v>
          </cell>
          <cell r="CG416" t="str">
            <v>1er Sábado</v>
          </cell>
          <cell r="CH416" t="str">
            <v>Ene y Feb</v>
          </cell>
          <cell r="CI416" t="str">
            <v>Jul y Ago</v>
          </cell>
          <cell r="CJ416" t="str">
            <v>-</v>
          </cell>
          <cell r="CK416">
            <v>92</v>
          </cell>
          <cell r="CL416" t="str">
            <v>101 - MAGNA</v>
          </cell>
          <cell r="CM416" t="str">
            <v>08095</v>
          </cell>
          <cell r="CP416" t="str">
            <v>-</v>
          </cell>
        </row>
        <row r="417">
          <cell r="A417" t="str">
            <v>08096</v>
          </cell>
          <cell r="B417" t="str">
            <v>547WBB</v>
          </cell>
          <cell r="C417" t="str">
            <v>Distrito Federal</v>
          </cell>
          <cell r="D417" t="str">
            <v>No aplica</v>
          </cell>
          <cell r="E417" t="str">
            <v>Chevy</v>
          </cell>
          <cell r="F417" t="str">
            <v>Automóvil</v>
          </cell>
          <cell r="G417" t="str">
            <v>Chevrolet</v>
          </cell>
          <cell r="H417" t="str">
            <v>Chevy 3 Puertas S/AA Paquete B</v>
          </cell>
          <cell r="I417" t="str">
            <v>3G1SF21X99S111112</v>
          </cell>
          <cell r="J417" t="str">
            <v>Hecho en México</v>
          </cell>
          <cell r="K417" t="str">
            <v>Magna</v>
          </cell>
          <cell r="L417">
            <v>4</v>
          </cell>
          <cell r="M417">
            <v>46</v>
          </cell>
          <cell r="N417">
            <v>2009</v>
          </cell>
          <cell r="O417" t="str">
            <v>Torreón</v>
          </cell>
          <cell r="P417" t="str">
            <v>Coahuila</v>
          </cell>
          <cell r="Q417" t="str">
            <v>Noreste</v>
          </cell>
          <cell r="R417" t="str">
            <v>Baja</v>
          </cell>
          <cell r="S417" t="str">
            <v>Devolución Valmex</v>
          </cell>
          <cell r="T417" t="str">
            <v>GNP</v>
          </cell>
          <cell r="U417" t="str">
            <v>Grupo Nacional Provincial, S.A.B.</v>
          </cell>
          <cell r="V417" t="str">
            <v>Asesor de Servicio</v>
          </cell>
          <cell r="W417" t="str">
            <v>-</v>
          </cell>
          <cell r="X417" t="str">
            <v>-</v>
          </cell>
          <cell r="Y417" t="str">
            <v>Asignado</v>
          </cell>
          <cell r="Z417">
            <v>40384001</v>
          </cell>
          <cell r="AA417" t="str">
            <v>-</v>
          </cell>
          <cell r="AB417" t="str">
            <v>-</v>
          </cell>
          <cell r="AC417" t="str">
            <v>-</v>
          </cell>
          <cell r="AD417" t="str">
            <v>-</v>
          </cell>
          <cell r="AE417" t="str">
            <v>-</v>
          </cell>
          <cell r="AF417" t="str">
            <v>-</v>
          </cell>
          <cell r="AG417" t="str">
            <v>-</v>
          </cell>
          <cell r="AH417" t="str">
            <v>-</v>
          </cell>
          <cell r="AI417" t="str">
            <v>C6705</v>
          </cell>
          <cell r="AJ417" t="str">
            <v>Ramirez Granados Arturo</v>
          </cell>
          <cell r="AK417" t="str">
            <v>-</v>
          </cell>
          <cell r="AL417" t="str">
            <v>-</v>
          </cell>
          <cell r="AM417" t="str">
            <v>-</v>
          </cell>
          <cell r="AN417">
            <v>0</v>
          </cell>
          <cell r="AO417" t="str">
            <v>-</v>
          </cell>
          <cell r="AQ417" t="str">
            <v>-</v>
          </cell>
          <cell r="AR417" t="str">
            <v>-</v>
          </cell>
          <cell r="AS417" t="str">
            <v>-</v>
          </cell>
          <cell r="AT417" t="str">
            <v>-</v>
          </cell>
          <cell r="AU417" t="str">
            <v>-</v>
          </cell>
          <cell r="AV417" t="str">
            <v>-</v>
          </cell>
          <cell r="AW417" t="str">
            <v>-</v>
          </cell>
          <cell r="AX417" t="str">
            <v>-</v>
          </cell>
          <cell r="AY417" t="str">
            <v>No</v>
          </cell>
          <cell r="AZ417" t="str">
            <v>-</v>
          </cell>
          <cell r="BA417" t="str">
            <v>-</v>
          </cell>
          <cell r="BB417" t="str">
            <v>-</v>
          </cell>
          <cell r="BC417" t="str">
            <v>-</v>
          </cell>
          <cell r="BD417" t="str">
            <v>-</v>
          </cell>
          <cell r="BE417" t="str">
            <v>-</v>
          </cell>
          <cell r="BF417" t="str">
            <v>-</v>
          </cell>
          <cell r="BG417" t="str">
            <v>-</v>
          </cell>
          <cell r="BH417" t="str">
            <v>-</v>
          </cell>
          <cell r="BI417" t="str">
            <v>-</v>
          </cell>
          <cell r="BJ417" t="str">
            <v>Arrendado</v>
          </cell>
          <cell r="BK417" t="str">
            <v>AM 20193</v>
          </cell>
          <cell r="BL417" t="str">
            <v>AMERICAS MOTORS S.A. DE C.V.</v>
          </cell>
          <cell r="BO417">
            <v>72000</v>
          </cell>
          <cell r="BP417" t="str">
            <v>-</v>
          </cell>
          <cell r="BQ417" t="str">
            <v>-</v>
          </cell>
          <cell r="BR417" t="str">
            <v>-</v>
          </cell>
          <cell r="BS417" t="str">
            <v>-</v>
          </cell>
          <cell r="BT417" t="str">
            <v>-</v>
          </cell>
          <cell r="BU417" t="str">
            <v>-</v>
          </cell>
          <cell r="BV417" t="str">
            <v>-</v>
          </cell>
          <cell r="BW417" t="str">
            <v>-</v>
          </cell>
          <cell r="BX417" t="str">
            <v>-</v>
          </cell>
          <cell r="BY417" t="str">
            <v>-</v>
          </cell>
          <cell r="BZ417" t="str">
            <v>-</v>
          </cell>
          <cell r="CA417" t="str">
            <v>-</v>
          </cell>
          <cell r="CB417" t="str">
            <v>-</v>
          </cell>
          <cell r="CC417" t="str">
            <v>Martes</v>
          </cell>
          <cell r="CD417" t="str">
            <v>547</v>
          </cell>
          <cell r="CE417" t="str">
            <v>7</v>
          </cell>
          <cell r="CF417" t="str">
            <v>Rosa</v>
          </cell>
          <cell r="CG417" t="str">
            <v>2o Sábado</v>
          </cell>
          <cell r="CH417" t="str">
            <v>Feb y Mzo</v>
          </cell>
          <cell r="CI417" t="str">
            <v>Ago y Sep</v>
          </cell>
          <cell r="CJ417" t="str">
            <v>-</v>
          </cell>
          <cell r="CK417">
            <v>92</v>
          </cell>
          <cell r="CL417" t="str">
            <v>101 - MAGNA</v>
          </cell>
          <cell r="CM417" t="str">
            <v>08096</v>
          </cell>
          <cell r="CP417" t="str">
            <v>-</v>
          </cell>
        </row>
        <row r="418">
          <cell r="A418" t="str">
            <v>08097</v>
          </cell>
          <cell r="B418" t="str">
            <v>529WBB</v>
          </cell>
          <cell r="C418" t="str">
            <v>Distrito Federal</v>
          </cell>
          <cell r="D418" t="str">
            <v>No aplica</v>
          </cell>
          <cell r="E418" t="str">
            <v>Chevy</v>
          </cell>
          <cell r="F418" t="str">
            <v>Automóvil</v>
          </cell>
          <cell r="G418" t="str">
            <v>Chevrolet</v>
          </cell>
          <cell r="H418" t="str">
            <v>Chevy 3 Puertas S/AA Paquete B</v>
          </cell>
          <cell r="I418" t="str">
            <v>3G1SF21X79S112226</v>
          </cell>
          <cell r="J418" t="str">
            <v>Hecho en México</v>
          </cell>
          <cell r="K418" t="str">
            <v>Magna</v>
          </cell>
          <cell r="L418">
            <v>4</v>
          </cell>
          <cell r="M418">
            <v>46</v>
          </cell>
          <cell r="N418">
            <v>2009</v>
          </cell>
          <cell r="O418" t="str">
            <v>Nuevo Laredo</v>
          </cell>
          <cell r="P418" t="str">
            <v>Tamaulipas</v>
          </cell>
          <cell r="Q418" t="str">
            <v>Noreste</v>
          </cell>
          <cell r="R418" t="str">
            <v>Baja</v>
          </cell>
          <cell r="S418" t="str">
            <v>Devolución Valmex</v>
          </cell>
          <cell r="T418" t="str">
            <v>GNP</v>
          </cell>
          <cell r="U418" t="str">
            <v>Grupo Nacional Provincial, S.A.B.</v>
          </cell>
          <cell r="V418" t="str">
            <v>Asesor de Servicio</v>
          </cell>
          <cell r="W418" t="str">
            <v>-</v>
          </cell>
          <cell r="X418" t="str">
            <v>Supervisoria</v>
          </cell>
          <cell r="Y418" t="str">
            <v>Asignado</v>
          </cell>
          <cell r="Z418" t="str">
            <v>N90651</v>
          </cell>
          <cell r="AA418" t="str">
            <v>García Hernández Nabor</v>
          </cell>
          <cell r="AB418" t="str">
            <v>Grupo Nacional Provincial, S.A.B.</v>
          </cell>
          <cell r="AC418" t="str">
            <v>GAHN801002K69</v>
          </cell>
          <cell r="AD418" t="str">
            <v>Operativo</v>
          </cell>
          <cell r="AE418" t="str">
            <v>Ajustador D</v>
          </cell>
          <cell r="AF418" t="str">
            <v>Unidad Operativa</v>
          </cell>
          <cell r="AG418" t="str">
            <v>Dirección Servicio y Operaciones</v>
          </cell>
          <cell r="AH418" t="str">
            <v>Subdirección Siniestros Norte y Occidente</v>
          </cell>
          <cell r="AI418" t="str">
            <v>C9212</v>
          </cell>
          <cell r="AJ418" t="str">
            <v>Colome Pineda Juan Del Carmen</v>
          </cell>
          <cell r="AK418" t="str">
            <v>Nuevo Laredo</v>
          </cell>
          <cell r="AL418" t="str">
            <v>Nuevo Laredo</v>
          </cell>
          <cell r="AM418">
            <v>5555</v>
          </cell>
          <cell r="AN418" t="str">
            <v>nabor.garcia@gnp.com.mx</v>
          </cell>
          <cell r="AO418" t="str">
            <v>nabor.garcia@gnp.com.mx</v>
          </cell>
          <cell r="AQ418">
            <v>8671179535</v>
          </cell>
          <cell r="AR418" t="str">
            <v>-</v>
          </cell>
          <cell r="AS418" t="str">
            <v>-</v>
          </cell>
          <cell r="AT418" t="str">
            <v>-</v>
          </cell>
          <cell r="AU418" t="str">
            <v>-</v>
          </cell>
          <cell r="AV418" t="str">
            <v>-</v>
          </cell>
          <cell r="AW418" t="str">
            <v>-</v>
          </cell>
          <cell r="AX418" t="str">
            <v>-</v>
          </cell>
          <cell r="AY418" t="str">
            <v>No</v>
          </cell>
          <cell r="AZ418" t="str">
            <v>-</v>
          </cell>
          <cell r="BA418" t="str">
            <v>-</v>
          </cell>
          <cell r="BB418" t="str">
            <v>-</v>
          </cell>
          <cell r="BC418" t="str">
            <v>-</v>
          </cell>
          <cell r="BD418" t="str">
            <v>-</v>
          </cell>
          <cell r="BE418" t="str">
            <v>-</v>
          </cell>
          <cell r="BF418" t="str">
            <v>-</v>
          </cell>
          <cell r="BG418">
            <v>3</v>
          </cell>
          <cell r="BH418" t="str">
            <v>-</v>
          </cell>
          <cell r="BI418" t="str">
            <v>-</v>
          </cell>
          <cell r="BJ418" t="str">
            <v>Arrendado</v>
          </cell>
          <cell r="BK418" t="str">
            <v>AM 20191</v>
          </cell>
          <cell r="BL418" t="str">
            <v>AMERICAS MOTORS S.A. DE C.V.</v>
          </cell>
          <cell r="BO418">
            <v>72000</v>
          </cell>
          <cell r="BP418" t="str">
            <v>-</v>
          </cell>
          <cell r="BQ418" t="str">
            <v>-</v>
          </cell>
          <cell r="BR418" t="str">
            <v>-</v>
          </cell>
          <cell r="BS418" t="str">
            <v>-</v>
          </cell>
          <cell r="BT418" t="str">
            <v>-</v>
          </cell>
          <cell r="BU418" t="str">
            <v>-</v>
          </cell>
          <cell r="BV418" t="str">
            <v>-</v>
          </cell>
          <cell r="BW418" t="str">
            <v>-</v>
          </cell>
          <cell r="BX418" t="str">
            <v>-</v>
          </cell>
          <cell r="BY418" t="str">
            <v>-</v>
          </cell>
          <cell r="BZ418" t="str">
            <v>-</v>
          </cell>
          <cell r="CA418" t="str">
            <v>-</v>
          </cell>
          <cell r="CB418" t="str">
            <v>-</v>
          </cell>
          <cell r="CC418" t="str">
            <v>Viernes</v>
          </cell>
          <cell r="CD418" t="str">
            <v>529</v>
          </cell>
          <cell r="CE418" t="str">
            <v>9</v>
          </cell>
          <cell r="CF418" t="str">
            <v>Azul</v>
          </cell>
          <cell r="CG418" t="str">
            <v>5o Sábado</v>
          </cell>
          <cell r="CH418" t="str">
            <v>May y Jun</v>
          </cell>
          <cell r="CI418" t="str">
            <v>Nov y Dic</v>
          </cell>
          <cell r="CJ418" t="str">
            <v>-</v>
          </cell>
          <cell r="CK418">
            <v>92</v>
          </cell>
          <cell r="CL418" t="str">
            <v>101 - MAGNA</v>
          </cell>
          <cell r="CM418" t="str">
            <v>08097</v>
          </cell>
          <cell r="CP418" t="str">
            <v>-</v>
          </cell>
        </row>
        <row r="419">
          <cell r="A419" t="str">
            <v>08098</v>
          </cell>
          <cell r="B419" t="str">
            <v>524WBB</v>
          </cell>
          <cell r="C419" t="str">
            <v>Distrito Federal</v>
          </cell>
          <cell r="D419" t="str">
            <v>No aplica</v>
          </cell>
          <cell r="E419" t="str">
            <v>Chevy</v>
          </cell>
          <cell r="F419" t="str">
            <v>Automóvil</v>
          </cell>
          <cell r="G419" t="str">
            <v>Chevrolet</v>
          </cell>
          <cell r="H419" t="str">
            <v>Chevy 3 Puertas S/AA Paquete B</v>
          </cell>
          <cell r="I419" t="str">
            <v>3G1SF21X59S111141</v>
          </cell>
          <cell r="J419" t="str">
            <v>Hecho en México</v>
          </cell>
          <cell r="K419" t="str">
            <v>Magna</v>
          </cell>
          <cell r="L419">
            <v>4</v>
          </cell>
          <cell r="M419">
            <v>46</v>
          </cell>
          <cell r="N419">
            <v>2009</v>
          </cell>
          <cell r="O419" t="str">
            <v>Ciudad de México</v>
          </cell>
          <cell r="P419" t="str">
            <v>Ciudad de México</v>
          </cell>
          <cell r="Q419" t="str">
            <v>Zona Metropolitana</v>
          </cell>
          <cell r="R419" t="str">
            <v>Baja</v>
          </cell>
          <cell r="S419" t="str">
            <v>Devolución Valmex</v>
          </cell>
          <cell r="T419" t="str">
            <v>GNP</v>
          </cell>
          <cell r="U419" t="str">
            <v>Grupo Nacional Provincial, S.A.B.</v>
          </cell>
          <cell r="V419" t="str">
            <v>Supervisor Ajustes</v>
          </cell>
          <cell r="W419" t="str">
            <v>-</v>
          </cell>
          <cell r="X419" t="str">
            <v>Supervisoria</v>
          </cell>
          <cell r="Y419" t="str">
            <v>Asignado</v>
          </cell>
          <cell r="Z419" t="str">
            <v>N91206</v>
          </cell>
          <cell r="AA419" t="str">
            <v>-</v>
          </cell>
          <cell r="AB419" t="str">
            <v>-</v>
          </cell>
          <cell r="AC419" t="str">
            <v>-</v>
          </cell>
          <cell r="AD419" t="str">
            <v>-</v>
          </cell>
          <cell r="AE419" t="str">
            <v>-</v>
          </cell>
          <cell r="AF419" t="str">
            <v>-</v>
          </cell>
          <cell r="AG419" t="str">
            <v>-</v>
          </cell>
          <cell r="AH419" t="str">
            <v>-</v>
          </cell>
          <cell r="AI419" t="str">
            <v>C6705</v>
          </cell>
          <cell r="AJ419" t="str">
            <v>Ramirez Granados Arturo</v>
          </cell>
          <cell r="AK419" t="str">
            <v>-</v>
          </cell>
          <cell r="AL419" t="str">
            <v>-</v>
          </cell>
          <cell r="AM419" t="str">
            <v>-</v>
          </cell>
          <cell r="AN419" t="str">
            <v>liliana.suarez@gnp.com.mx</v>
          </cell>
          <cell r="AO419" t="str">
            <v>-</v>
          </cell>
          <cell r="AP419" t="str">
            <v>liliana.suarez@gnp.com.mx</v>
          </cell>
          <cell r="AQ419">
            <v>5543627700</v>
          </cell>
          <cell r="AR419" t="str">
            <v>-</v>
          </cell>
          <cell r="AS419" t="str">
            <v>-</v>
          </cell>
          <cell r="AT419" t="str">
            <v>-</v>
          </cell>
          <cell r="AU419" t="str">
            <v>-</v>
          </cell>
          <cell r="AV419" t="str">
            <v>-</v>
          </cell>
          <cell r="AW419" t="str">
            <v>-</v>
          </cell>
          <cell r="AX419" t="str">
            <v>-</v>
          </cell>
          <cell r="AY419" t="str">
            <v>No</v>
          </cell>
          <cell r="AZ419" t="str">
            <v>-</v>
          </cell>
          <cell r="BA419" t="str">
            <v>-</v>
          </cell>
          <cell r="BB419" t="str">
            <v>-</v>
          </cell>
          <cell r="BC419" t="str">
            <v>-</v>
          </cell>
          <cell r="BD419" t="str">
            <v>-</v>
          </cell>
          <cell r="BE419" t="str">
            <v>-</v>
          </cell>
          <cell r="BF419" t="str">
            <v>-</v>
          </cell>
          <cell r="BG419">
            <v>3</v>
          </cell>
          <cell r="BH419" t="str">
            <v>-</v>
          </cell>
          <cell r="BI419" t="str">
            <v>-</v>
          </cell>
          <cell r="BJ419" t="str">
            <v>Arrendado</v>
          </cell>
          <cell r="BK419" t="str">
            <v>AM 20186</v>
          </cell>
          <cell r="BL419" t="str">
            <v>AMERICAS MOTORS S.A. DE C.V.</v>
          </cell>
          <cell r="BO419">
            <v>72000</v>
          </cell>
          <cell r="BP419" t="str">
            <v>-</v>
          </cell>
          <cell r="BQ419" t="str">
            <v>-</v>
          </cell>
          <cell r="BR419" t="str">
            <v>-</v>
          </cell>
          <cell r="BS419" t="str">
            <v>-</v>
          </cell>
          <cell r="BT419" t="str">
            <v>-</v>
          </cell>
          <cell r="BU419" t="str">
            <v>-</v>
          </cell>
          <cell r="BV419" t="str">
            <v>-</v>
          </cell>
          <cell r="BW419" t="str">
            <v>-</v>
          </cell>
          <cell r="BX419" t="str">
            <v>-</v>
          </cell>
          <cell r="BY419" t="str">
            <v>-</v>
          </cell>
          <cell r="BZ419" t="str">
            <v>-</v>
          </cell>
          <cell r="CA419" t="str">
            <v>-</v>
          </cell>
          <cell r="CB419" t="str">
            <v>-</v>
          </cell>
          <cell r="CC419" t="str">
            <v>Miércoles</v>
          </cell>
          <cell r="CD419" t="str">
            <v>524</v>
          </cell>
          <cell r="CE419" t="str">
            <v>4</v>
          </cell>
          <cell r="CF419" t="str">
            <v>Rojo</v>
          </cell>
          <cell r="CG419" t="str">
            <v>3er Sábado</v>
          </cell>
          <cell r="CH419" t="str">
            <v>Mzo y Abr</v>
          </cell>
          <cell r="CI419" t="str">
            <v>Sep y Oct</v>
          </cell>
          <cell r="CJ419" t="str">
            <v>-</v>
          </cell>
          <cell r="CK419">
            <v>92</v>
          </cell>
          <cell r="CL419" t="str">
            <v>101 - MAGNA</v>
          </cell>
          <cell r="CM419" t="str">
            <v>08098</v>
          </cell>
          <cell r="CP419" t="str">
            <v>-</v>
          </cell>
        </row>
        <row r="420">
          <cell r="A420" t="str">
            <v>08099</v>
          </cell>
          <cell r="B420" t="str">
            <v>494WBB</v>
          </cell>
          <cell r="C420" t="str">
            <v>Distrito Federal</v>
          </cell>
          <cell r="D420" t="str">
            <v>No aplica</v>
          </cell>
          <cell r="E420" t="str">
            <v>Chevy</v>
          </cell>
          <cell r="F420" t="str">
            <v>Automóvil</v>
          </cell>
          <cell r="G420" t="str">
            <v>Chevrolet</v>
          </cell>
          <cell r="H420" t="str">
            <v>Chevy 3 Puertas T/M Paquete B</v>
          </cell>
          <cell r="I420" t="str">
            <v>3G1SF21X69S111133</v>
          </cell>
          <cell r="J420" t="str">
            <v>Hecho en México</v>
          </cell>
          <cell r="K420" t="str">
            <v>Magna</v>
          </cell>
          <cell r="L420">
            <v>4</v>
          </cell>
          <cell r="M420">
            <v>46</v>
          </cell>
          <cell r="N420">
            <v>2009</v>
          </cell>
          <cell r="O420" t="str">
            <v>Ciudad de México</v>
          </cell>
          <cell r="P420" t="str">
            <v>Ciudad de México</v>
          </cell>
          <cell r="Q420" t="str">
            <v>Zona Metropolitana</v>
          </cell>
          <cell r="R420" t="str">
            <v>Baja</v>
          </cell>
          <cell r="S420" t="str">
            <v>Devolución Valmex</v>
          </cell>
          <cell r="T420" t="str">
            <v>Filial / GNP</v>
          </cell>
          <cell r="U420" t="str">
            <v>Médica Móvil, S.A. de C.V.</v>
          </cell>
          <cell r="V420" t="str">
            <v>Servicio de Medico</v>
          </cell>
          <cell r="W420" t="str">
            <v>-</v>
          </cell>
          <cell r="X420" t="str">
            <v>-</v>
          </cell>
          <cell r="Y420" t="str">
            <v>Asignado</v>
          </cell>
          <cell r="Z420">
            <v>131410</v>
          </cell>
          <cell r="AA420" t="str">
            <v>-</v>
          </cell>
          <cell r="AB420" t="str">
            <v>-</v>
          </cell>
          <cell r="AC420" t="str">
            <v>-</v>
          </cell>
          <cell r="AD420" t="str">
            <v>-</v>
          </cell>
          <cell r="AE420" t="str">
            <v>-</v>
          </cell>
          <cell r="AF420" t="str">
            <v>-</v>
          </cell>
          <cell r="AG420" t="str">
            <v>-</v>
          </cell>
          <cell r="AH420" t="str">
            <v>-</v>
          </cell>
          <cell r="AI420" t="str">
            <v>C6705</v>
          </cell>
          <cell r="AJ420" t="str">
            <v>Ramirez Granados Arturo</v>
          </cell>
          <cell r="AK420" t="str">
            <v>-</v>
          </cell>
          <cell r="AL420" t="str">
            <v>-</v>
          </cell>
          <cell r="AM420" t="str">
            <v>-</v>
          </cell>
          <cell r="AN420" t="str">
            <v>gerardo.cabrera@medicamovil.com</v>
          </cell>
          <cell r="AO420" t="str">
            <v>-</v>
          </cell>
          <cell r="AP420" t="str">
            <v>gerardo.cabrera@medicamovil.com</v>
          </cell>
          <cell r="AQ420" t="str">
            <v>-</v>
          </cell>
          <cell r="AR420" t="str">
            <v>-</v>
          </cell>
          <cell r="AS420" t="str">
            <v>-</v>
          </cell>
          <cell r="AT420" t="str">
            <v>-</v>
          </cell>
          <cell r="AU420" t="str">
            <v>-</v>
          </cell>
          <cell r="AV420" t="str">
            <v>-</v>
          </cell>
          <cell r="AW420" t="str">
            <v>-</v>
          </cell>
          <cell r="AX420" t="str">
            <v>-</v>
          </cell>
          <cell r="AY420" t="str">
            <v>No</v>
          </cell>
          <cell r="AZ420" t="str">
            <v>-</v>
          </cell>
          <cell r="BA420" t="str">
            <v>-</v>
          </cell>
          <cell r="BB420" t="str">
            <v>-</v>
          </cell>
          <cell r="BC420" t="str">
            <v>-</v>
          </cell>
          <cell r="BD420" t="str">
            <v>-</v>
          </cell>
          <cell r="BE420" t="str">
            <v>-</v>
          </cell>
          <cell r="BF420" t="str">
            <v>-</v>
          </cell>
          <cell r="BG420" t="str">
            <v>-</v>
          </cell>
          <cell r="BH420" t="str">
            <v>-</v>
          </cell>
          <cell r="BI420" t="str">
            <v>-</v>
          </cell>
          <cell r="BJ420" t="str">
            <v>Arrendado</v>
          </cell>
          <cell r="BK420" t="str">
            <v>AM 20187</v>
          </cell>
          <cell r="BL420" t="str">
            <v>AMERICAS MOTORS S.A. DE C.V.</v>
          </cell>
          <cell r="BO420">
            <v>72000</v>
          </cell>
          <cell r="BP420" t="str">
            <v>-</v>
          </cell>
          <cell r="BQ420" t="str">
            <v>-</v>
          </cell>
          <cell r="BR420" t="str">
            <v>-</v>
          </cell>
          <cell r="BS420" t="str">
            <v>-</v>
          </cell>
          <cell r="BT420" t="str">
            <v>-</v>
          </cell>
          <cell r="BU420" t="str">
            <v>-</v>
          </cell>
          <cell r="BV420" t="str">
            <v>-</v>
          </cell>
          <cell r="BW420" t="str">
            <v>-</v>
          </cell>
          <cell r="BX420" t="str">
            <v>-</v>
          </cell>
          <cell r="BY420" t="str">
            <v>-</v>
          </cell>
          <cell r="BZ420" t="str">
            <v>-</v>
          </cell>
          <cell r="CA420" t="str">
            <v>-</v>
          </cell>
          <cell r="CB420" t="str">
            <v>-</v>
          </cell>
          <cell r="CC420" t="str">
            <v>Miércoles</v>
          </cell>
          <cell r="CD420" t="str">
            <v>494</v>
          </cell>
          <cell r="CE420" t="str">
            <v>4</v>
          </cell>
          <cell r="CF420" t="str">
            <v>Rojo</v>
          </cell>
          <cell r="CG420" t="str">
            <v>3er Sábado</v>
          </cell>
          <cell r="CH420" t="str">
            <v>Mzo y Abr</v>
          </cell>
          <cell r="CI420" t="str">
            <v>Sep y Oct</v>
          </cell>
          <cell r="CJ420" t="str">
            <v>-</v>
          </cell>
          <cell r="CK420">
            <v>92</v>
          </cell>
          <cell r="CL420" t="str">
            <v>101 - MAGNA</v>
          </cell>
          <cell r="CM420" t="str">
            <v>08099</v>
          </cell>
          <cell r="CP420" t="str">
            <v>-</v>
          </cell>
        </row>
        <row r="421">
          <cell r="A421" t="str">
            <v>08100</v>
          </cell>
          <cell r="B421" t="str">
            <v>485WBB</v>
          </cell>
          <cell r="C421" t="str">
            <v>Distrito Federal</v>
          </cell>
          <cell r="D421" t="str">
            <v>No aplica</v>
          </cell>
          <cell r="E421" t="str">
            <v>Chevy</v>
          </cell>
          <cell r="F421" t="str">
            <v>Automóvil</v>
          </cell>
          <cell r="G421" t="str">
            <v>Chevrolet</v>
          </cell>
          <cell r="H421" t="str">
            <v>Chevy 3 Puertas T/M Paquete B</v>
          </cell>
          <cell r="I421" t="str">
            <v>3G1SF21X79S111156</v>
          </cell>
          <cell r="J421" t="str">
            <v>Hecho en México</v>
          </cell>
          <cell r="K421" t="str">
            <v>Magna</v>
          </cell>
          <cell r="L421">
            <v>4</v>
          </cell>
          <cell r="M421">
            <v>46</v>
          </cell>
          <cell r="N421">
            <v>2009</v>
          </cell>
          <cell r="O421" t="str">
            <v>Tijuana</v>
          </cell>
          <cell r="P421" t="str">
            <v>Baja California Norte</v>
          </cell>
          <cell r="Q421" t="str">
            <v>Noroeste</v>
          </cell>
          <cell r="R421" t="str">
            <v>Baja</v>
          </cell>
          <cell r="S421" t="str">
            <v>Devolución Valmex</v>
          </cell>
          <cell r="T421" t="str">
            <v>GNP</v>
          </cell>
          <cell r="U421" t="str">
            <v>Grupo Nacional Provincial, S.A.B.</v>
          </cell>
          <cell r="V421" t="str">
            <v>Pool Administrativo</v>
          </cell>
          <cell r="W421" t="str">
            <v>Pool Administrativo</v>
          </cell>
          <cell r="X421" t="str">
            <v>Supervisoria</v>
          </cell>
          <cell r="Y421" t="str">
            <v>Pool</v>
          </cell>
          <cell r="Z421" t="str">
            <v>N38132</v>
          </cell>
          <cell r="AA421" t="str">
            <v>-</v>
          </cell>
          <cell r="AB421" t="str">
            <v>-</v>
          </cell>
          <cell r="AC421" t="str">
            <v>-</v>
          </cell>
          <cell r="AD421" t="str">
            <v>-</v>
          </cell>
          <cell r="AE421" t="str">
            <v>-</v>
          </cell>
          <cell r="AF421" t="str">
            <v>-</v>
          </cell>
          <cell r="AG421" t="str">
            <v>-</v>
          </cell>
          <cell r="AH421" t="str">
            <v>-</v>
          </cell>
          <cell r="AI421" t="str">
            <v>C6705</v>
          </cell>
          <cell r="AJ421" t="str">
            <v>Ramirez Granados Arturo</v>
          </cell>
          <cell r="AK421" t="str">
            <v>-</v>
          </cell>
          <cell r="AL421" t="str">
            <v>-</v>
          </cell>
          <cell r="AM421" t="str">
            <v>-</v>
          </cell>
          <cell r="AN421">
            <v>0</v>
          </cell>
          <cell r="AO421" t="str">
            <v>-</v>
          </cell>
          <cell r="AQ421">
            <v>5545001393</v>
          </cell>
          <cell r="AR421" t="str">
            <v>-</v>
          </cell>
          <cell r="AS421" t="str">
            <v>-</v>
          </cell>
          <cell r="AT421" t="str">
            <v>-</v>
          </cell>
          <cell r="AU421" t="str">
            <v>-</v>
          </cell>
          <cell r="AV421" t="str">
            <v>-</v>
          </cell>
          <cell r="AW421" t="str">
            <v>-</v>
          </cell>
          <cell r="AX421" t="str">
            <v>-</v>
          </cell>
          <cell r="AY421" t="str">
            <v>No</v>
          </cell>
          <cell r="AZ421" t="str">
            <v>-</v>
          </cell>
          <cell r="BA421" t="str">
            <v>-</v>
          </cell>
          <cell r="BB421" t="str">
            <v>-</v>
          </cell>
          <cell r="BC421" t="str">
            <v>-</v>
          </cell>
          <cell r="BD421" t="str">
            <v>-</v>
          </cell>
          <cell r="BE421" t="str">
            <v>-</v>
          </cell>
          <cell r="BF421" t="str">
            <v>-</v>
          </cell>
          <cell r="BG421" t="str">
            <v>-</v>
          </cell>
          <cell r="BH421" t="str">
            <v>-</v>
          </cell>
          <cell r="BI421" t="str">
            <v>-</v>
          </cell>
          <cell r="BJ421" t="str">
            <v>Arrendado</v>
          </cell>
          <cell r="BK421" t="str">
            <v>AM 20190</v>
          </cell>
          <cell r="BL421" t="str">
            <v>AMERICAS MOTORS S.A. DE C.V.</v>
          </cell>
          <cell r="BO421">
            <v>72000</v>
          </cell>
          <cell r="BP421" t="str">
            <v>-</v>
          </cell>
          <cell r="BQ421" t="str">
            <v>-</v>
          </cell>
          <cell r="BR421" t="str">
            <v>-</v>
          </cell>
          <cell r="BS421" t="str">
            <v>-</v>
          </cell>
          <cell r="BT421" t="str">
            <v>-</v>
          </cell>
          <cell r="BU421" t="str">
            <v>-</v>
          </cell>
          <cell r="BV421" t="str">
            <v>-</v>
          </cell>
          <cell r="BW421" t="str">
            <v>-</v>
          </cell>
          <cell r="BX421" t="str">
            <v>-</v>
          </cell>
          <cell r="BY421" t="str">
            <v>-</v>
          </cell>
          <cell r="BZ421" t="str">
            <v>-</v>
          </cell>
          <cell r="CA421" t="str">
            <v>-</v>
          </cell>
          <cell r="CB421" t="str">
            <v>-</v>
          </cell>
          <cell r="CC421" t="str">
            <v>Lunes</v>
          </cell>
          <cell r="CD421" t="str">
            <v>485</v>
          </cell>
          <cell r="CE421" t="str">
            <v>5</v>
          </cell>
          <cell r="CF421" t="str">
            <v>Amarillo</v>
          </cell>
          <cell r="CG421" t="str">
            <v>1er Sábado</v>
          </cell>
          <cell r="CH421" t="str">
            <v>Ene y Feb</v>
          </cell>
          <cell r="CI421" t="str">
            <v>Jul y Ago</v>
          </cell>
          <cell r="CJ421" t="str">
            <v>-</v>
          </cell>
          <cell r="CK421">
            <v>92</v>
          </cell>
          <cell r="CL421" t="str">
            <v>101 - MAGNA</v>
          </cell>
          <cell r="CM421" t="str">
            <v>08100</v>
          </cell>
          <cell r="CP421" t="str">
            <v>-</v>
          </cell>
        </row>
        <row r="422">
          <cell r="A422" t="str">
            <v>08102</v>
          </cell>
          <cell r="B422" t="str">
            <v>518WBB</v>
          </cell>
          <cell r="C422" t="str">
            <v>Distrito Federal</v>
          </cell>
          <cell r="D422" t="str">
            <v>No aplica</v>
          </cell>
          <cell r="E422" t="str">
            <v>Chevy</v>
          </cell>
          <cell r="F422" t="str">
            <v>Automóvil</v>
          </cell>
          <cell r="G422" t="str">
            <v>Chevrolet</v>
          </cell>
          <cell r="H422" t="str">
            <v>Chevy 3 Puertas S/AA Paquete B</v>
          </cell>
          <cell r="I422" t="str">
            <v>3G1SF21X79S111142</v>
          </cell>
          <cell r="J422" t="str">
            <v>Hecho en México</v>
          </cell>
          <cell r="K422" t="str">
            <v>Magna</v>
          </cell>
          <cell r="L422">
            <v>4</v>
          </cell>
          <cell r="M422">
            <v>46</v>
          </cell>
          <cell r="N422">
            <v>2009</v>
          </cell>
          <cell r="O422" t="str">
            <v>Coatzacoalcos</v>
          </cell>
          <cell r="P422" t="str">
            <v>Veracruz</v>
          </cell>
          <cell r="Q422" t="str">
            <v>Sureste</v>
          </cell>
          <cell r="R422" t="str">
            <v>Baja</v>
          </cell>
          <cell r="S422" t="str">
            <v>Devolución Valmex</v>
          </cell>
          <cell r="T422" t="str">
            <v>GNP</v>
          </cell>
          <cell r="U422" t="str">
            <v>Grupo Nacional Provincial, S.A.B.</v>
          </cell>
          <cell r="V422" t="str">
            <v>Asesor de Servicio</v>
          </cell>
          <cell r="W422" t="str">
            <v>-</v>
          </cell>
          <cell r="X422" t="str">
            <v>-</v>
          </cell>
          <cell r="Y422" t="str">
            <v>Asignado</v>
          </cell>
          <cell r="Z422">
            <v>40137001</v>
          </cell>
          <cell r="AA422" t="str">
            <v>-</v>
          </cell>
          <cell r="AB422" t="str">
            <v>-</v>
          </cell>
          <cell r="AC422" t="str">
            <v>-</v>
          </cell>
          <cell r="AD422" t="str">
            <v>-</v>
          </cell>
          <cell r="AE422" t="str">
            <v>-</v>
          </cell>
          <cell r="AF422" t="str">
            <v>-</v>
          </cell>
          <cell r="AG422" t="str">
            <v>-</v>
          </cell>
          <cell r="AH422" t="str">
            <v>-</v>
          </cell>
          <cell r="AI422" t="str">
            <v>C6705</v>
          </cell>
          <cell r="AJ422" t="str">
            <v>Ramirez Granados Arturo</v>
          </cell>
          <cell r="AK422" t="str">
            <v>-</v>
          </cell>
          <cell r="AL422" t="str">
            <v>-</v>
          </cell>
          <cell r="AM422" t="str">
            <v>-</v>
          </cell>
          <cell r="AN422">
            <v>0</v>
          </cell>
          <cell r="AO422" t="str">
            <v>-</v>
          </cell>
          <cell r="AQ422" t="str">
            <v>-</v>
          </cell>
          <cell r="AR422" t="str">
            <v>-</v>
          </cell>
          <cell r="AS422" t="str">
            <v>-</v>
          </cell>
          <cell r="AT422" t="str">
            <v>-</v>
          </cell>
          <cell r="AU422" t="str">
            <v>-</v>
          </cell>
          <cell r="AV422" t="str">
            <v>-</v>
          </cell>
          <cell r="AW422" t="str">
            <v>-</v>
          </cell>
          <cell r="AX422" t="str">
            <v>-</v>
          </cell>
          <cell r="AY422" t="str">
            <v>No</v>
          </cell>
          <cell r="AZ422" t="str">
            <v>-</v>
          </cell>
          <cell r="BA422" t="str">
            <v>-</v>
          </cell>
          <cell r="BB422" t="str">
            <v>-</v>
          </cell>
          <cell r="BC422" t="str">
            <v>-</v>
          </cell>
          <cell r="BD422" t="str">
            <v>-</v>
          </cell>
          <cell r="BE422" t="str">
            <v>-</v>
          </cell>
          <cell r="BF422" t="str">
            <v>-</v>
          </cell>
          <cell r="BG422">
            <v>3</v>
          </cell>
          <cell r="BH422" t="str">
            <v>-</v>
          </cell>
          <cell r="BI422" t="str">
            <v>-</v>
          </cell>
          <cell r="BJ422" t="str">
            <v>Arrendado</v>
          </cell>
          <cell r="BK422" t="str">
            <v>AM 20189</v>
          </cell>
          <cell r="BL422" t="str">
            <v>AMERICAS MOTORS S.A. DE C.V.</v>
          </cell>
          <cell r="BO422">
            <v>72000</v>
          </cell>
          <cell r="BP422" t="str">
            <v>-</v>
          </cell>
          <cell r="BQ422" t="str">
            <v>-</v>
          </cell>
          <cell r="BR422" t="str">
            <v>-</v>
          </cell>
          <cell r="BS422" t="str">
            <v>-</v>
          </cell>
          <cell r="BT422" t="str">
            <v>-</v>
          </cell>
          <cell r="BU422" t="str">
            <v>-</v>
          </cell>
          <cell r="BV422" t="str">
            <v>-</v>
          </cell>
          <cell r="BW422" t="str">
            <v>-</v>
          </cell>
          <cell r="BX422" t="str">
            <v>-</v>
          </cell>
          <cell r="BY422" t="str">
            <v>-</v>
          </cell>
          <cell r="BZ422" t="str">
            <v>-</v>
          </cell>
          <cell r="CA422" t="str">
            <v>-</v>
          </cell>
          <cell r="CB422" t="str">
            <v>-</v>
          </cell>
          <cell r="CC422" t="str">
            <v>Martes</v>
          </cell>
          <cell r="CD422" t="str">
            <v>518</v>
          </cell>
          <cell r="CE422" t="str">
            <v>8</v>
          </cell>
          <cell r="CF422" t="str">
            <v>Rosa</v>
          </cell>
          <cell r="CG422" t="str">
            <v>2o Sábado</v>
          </cell>
          <cell r="CH422" t="str">
            <v>Feb y Mzo</v>
          </cell>
          <cell r="CI422" t="str">
            <v>Ago y Sep</v>
          </cell>
          <cell r="CJ422" t="str">
            <v>-</v>
          </cell>
          <cell r="CK422">
            <v>92</v>
          </cell>
          <cell r="CL422" t="str">
            <v>101 - MAGNA</v>
          </cell>
          <cell r="CM422" t="str">
            <v>08102</v>
          </cell>
          <cell r="CP422" t="str">
            <v>-</v>
          </cell>
        </row>
        <row r="423">
          <cell r="A423" t="str">
            <v>08103</v>
          </cell>
          <cell r="B423" t="str">
            <v>654YNA</v>
          </cell>
          <cell r="C423" t="str">
            <v>Distrito Federal</v>
          </cell>
          <cell r="D423" t="str">
            <v>505WBB</v>
          </cell>
          <cell r="E423" t="str">
            <v>Chevy</v>
          </cell>
          <cell r="F423" t="str">
            <v>Automóvil</v>
          </cell>
          <cell r="G423" t="str">
            <v>Chevrolet</v>
          </cell>
          <cell r="H423" t="str">
            <v>Chevy 3 Puertas C/AA Paquete B</v>
          </cell>
          <cell r="I423" t="str">
            <v>3G1SF21X39S111882</v>
          </cell>
          <cell r="J423" t="str">
            <v>Hecho en México</v>
          </cell>
          <cell r="K423" t="str">
            <v>Magna</v>
          </cell>
          <cell r="L423">
            <v>4</v>
          </cell>
          <cell r="M423">
            <v>46</v>
          </cell>
          <cell r="N423">
            <v>2009</v>
          </cell>
          <cell r="O423" t="str">
            <v>Ciudad de México</v>
          </cell>
          <cell r="P423" t="str">
            <v>Ciudad de México</v>
          </cell>
          <cell r="Q423" t="str">
            <v>Zona Metropolitana</v>
          </cell>
          <cell r="R423" t="str">
            <v>Baja</v>
          </cell>
          <cell r="S423" t="str">
            <v>Devolución Valmex</v>
          </cell>
          <cell r="T423" t="str">
            <v>GNP</v>
          </cell>
          <cell r="U423" t="str">
            <v>Grupo Nacional Provincial, S.A.B.</v>
          </cell>
          <cell r="V423" t="str">
            <v>Asesor de Servicio</v>
          </cell>
          <cell r="W423" t="str">
            <v>-</v>
          </cell>
          <cell r="X423" t="str">
            <v>-</v>
          </cell>
          <cell r="Y423" t="str">
            <v>Asignado</v>
          </cell>
          <cell r="Z423">
            <v>40301001</v>
          </cell>
          <cell r="AA423" t="str">
            <v>-</v>
          </cell>
          <cell r="AB423" t="str">
            <v>-</v>
          </cell>
          <cell r="AC423" t="str">
            <v>-</v>
          </cell>
          <cell r="AD423" t="str">
            <v>-</v>
          </cell>
          <cell r="AE423" t="str">
            <v>-</v>
          </cell>
          <cell r="AF423" t="str">
            <v>-</v>
          </cell>
          <cell r="AG423" t="str">
            <v>-</v>
          </cell>
          <cell r="AH423" t="str">
            <v>-</v>
          </cell>
          <cell r="AI423" t="str">
            <v>C6705</v>
          </cell>
          <cell r="AJ423" t="str">
            <v>Ramirez Granados Arturo</v>
          </cell>
          <cell r="AK423" t="str">
            <v>-</v>
          </cell>
          <cell r="AL423" t="str">
            <v>-</v>
          </cell>
          <cell r="AM423" t="str">
            <v>-</v>
          </cell>
          <cell r="AN423">
            <v>0</v>
          </cell>
          <cell r="AO423" t="str">
            <v>-</v>
          </cell>
          <cell r="AQ423" t="str">
            <v>-</v>
          </cell>
          <cell r="AR423" t="str">
            <v>-</v>
          </cell>
          <cell r="AS423" t="str">
            <v>-</v>
          </cell>
          <cell r="AT423" t="str">
            <v>-</v>
          </cell>
          <cell r="AU423" t="str">
            <v>-</v>
          </cell>
          <cell r="AV423" t="str">
            <v>-</v>
          </cell>
          <cell r="AW423" t="str">
            <v>-</v>
          </cell>
          <cell r="AX423" t="str">
            <v>-</v>
          </cell>
          <cell r="AY423" t="str">
            <v>No</v>
          </cell>
          <cell r="AZ423" t="str">
            <v>-</v>
          </cell>
          <cell r="BA423" t="str">
            <v>-</v>
          </cell>
          <cell r="BB423" t="str">
            <v>-</v>
          </cell>
          <cell r="BC423" t="str">
            <v>-</v>
          </cell>
          <cell r="BD423" t="str">
            <v>-</v>
          </cell>
          <cell r="BE423" t="str">
            <v>-</v>
          </cell>
          <cell r="BF423" t="str">
            <v>-</v>
          </cell>
          <cell r="BG423" t="str">
            <v>-</v>
          </cell>
          <cell r="BH423" t="str">
            <v>-</v>
          </cell>
          <cell r="BI423" t="str">
            <v>-</v>
          </cell>
          <cell r="BJ423" t="str">
            <v>Arrendado</v>
          </cell>
          <cell r="BK423" t="str">
            <v>AM 20158</v>
          </cell>
          <cell r="BL423" t="str">
            <v>AMERICAS MOTORS S.A. DE C.V.</v>
          </cell>
          <cell r="BO423">
            <v>72000</v>
          </cell>
          <cell r="BP423" t="str">
            <v>-</v>
          </cell>
          <cell r="BQ423" t="str">
            <v>-</v>
          </cell>
          <cell r="BR423" t="str">
            <v>-</v>
          </cell>
          <cell r="BS423" t="str">
            <v>-</v>
          </cell>
          <cell r="BT423" t="str">
            <v>-</v>
          </cell>
          <cell r="BU423" t="str">
            <v>-</v>
          </cell>
          <cell r="BV423" t="str">
            <v>-</v>
          </cell>
          <cell r="BW423" t="str">
            <v>-</v>
          </cell>
          <cell r="BX423" t="str">
            <v>-</v>
          </cell>
          <cell r="BY423" t="str">
            <v>-</v>
          </cell>
          <cell r="BZ423" t="str">
            <v>-</v>
          </cell>
          <cell r="CA423" t="str">
            <v>-</v>
          </cell>
          <cell r="CB423" t="str">
            <v>-</v>
          </cell>
          <cell r="CC423" t="str">
            <v>Miércoles</v>
          </cell>
          <cell r="CD423" t="str">
            <v>654</v>
          </cell>
          <cell r="CE423" t="str">
            <v>4</v>
          </cell>
          <cell r="CF423" t="str">
            <v>Rojo</v>
          </cell>
          <cell r="CG423" t="str">
            <v>3er Sábado</v>
          </cell>
          <cell r="CH423" t="str">
            <v>Mzo y Abr</v>
          </cell>
          <cell r="CI423" t="str">
            <v>Sep y Oct</v>
          </cell>
          <cell r="CJ423" t="str">
            <v>-</v>
          </cell>
          <cell r="CK423">
            <v>92</v>
          </cell>
          <cell r="CL423" t="str">
            <v>101 - MAGNA</v>
          </cell>
          <cell r="CM423" t="str">
            <v>08103</v>
          </cell>
          <cell r="CP423" t="str">
            <v>-</v>
          </cell>
        </row>
        <row r="424">
          <cell r="A424" t="str">
            <v>08104</v>
          </cell>
          <cell r="B424" t="str">
            <v>FGG9734</v>
          </cell>
          <cell r="C424" t="str">
            <v>Coahuila</v>
          </cell>
          <cell r="D424" t="str">
            <v>FEA5427</v>
          </cell>
          <cell r="E424" t="str">
            <v>Chevy</v>
          </cell>
          <cell r="F424" t="str">
            <v>Automóvil</v>
          </cell>
          <cell r="G424" t="str">
            <v>Chevrolet</v>
          </cell>
          <cell r="H424" t="str">
            <v>Chevy 3 puertas T/M, D/H, A/A, Paquete M</v>
          </cell>
          <cell r="I424" t="str">
            <v>3G1SF21X08S164098</v>
          </cell>
          <cell r="J424" t="str">
            <v>Hecho en México</v>
          </cell>
          <cell r="K424" t="str">
            <v>Magna</v>
          </cell>
          <cell r="L424">
            <v>4</v>
          </cell>
          <cell r="M424">
            <v>46</v>
          </cell>
          <cell r="N424">
            <v>2008</v>
          </cell>
          <cell r="O424" t="str">
            <v>Saltillo</v>
          </cell>
          <cell r="P424" t="str">
            <v>Coahuila</v>
          </cell>
          <cell r="Q424" t="str">
            <v>Noreste</v>
          </cell>
          <cell r="R424" t="str">
            <v>Baja</v>
          </cell>
          <cell r="S424" t="str">
            <v>Devolución Valmex</v>
          </cell>
          <cell r="T424" t="str">
            <v>GNP</v>
          </cell>
          <cell r="U424" t="str">
            <v>Grupo Nacional Provincial, S.A.B.</v>
          </cell>
          <cell r="V424" t="str">
            <v>Supervisor Ajustes</v>
          </cell>
          <cell r="W424" t="str">
            <v>-</v>
          </cell>
          <cell r="X424" t="str">
            <v>-</v>
          </cell>
          <cell r="Y424" t="str">
            <v>Asignado</v>
          </cell>
          <cell r="Z424" t="str">
            <v>N90138</v>
          </cell>
          <cell r="AA424" t="str">
            <v>Arias Fuentes Pedro Alberto</v>
          </cell>
          <cell r="AB424" t="str">
            <v>Grupo Nacional Provincial, S.A.B.</v>
          </cell>
          <cell r="AC424" t="str">
            <v>AIFP800827ES5</v>
          </cell>
          <cell r="AD424" t="str">
            <v>Gerente</v>
          </cell>
          <cell r="AE424" t="str">
            <v>Gerencia Ajustes (Noreste)</v>
          </cell>
          <cell r="AF424" t="str">
            <v>Unidad Operativa</v>
          </cell>
          <cell r="AG424" t="str">
            <v>Dirección Servicio y Operaciones</v>
          </cell>
          <cell r="AH424" t="str">
            <v>Subdirección Siniestros Norte y Occidente</v>
          </cell>
          <cell r="AI424" t="str">
            <v>C9212</v>
          </cell>
          <cell r="AJ424" t="str">
            <v>Colome Pineda Juan Del Carmen</v>
          </cell>
          <cell r="AK424" t="str">
            <v>Santa Engracia B P5</v>
          </cell>
          <cell r="AL424" t="str">
            <v>Monterrey</v>
          </cell>
          <cell r="AM424">
            <v>5652</v>
          </cell>
          <cell r="AN424" t="str">
            <v>pedro.arias@gnp.com.mx</v>
          </cell>
          <cell r="AO424" t="str">
            <v>pedro.arias@gnp.com.mx</v>
          </cell>
          <cell r="AQ424">
            <v>8441390058</v>
          </cell>
          <cell r="AR424" t="str">
            <v>-</v>
          </cell>
          <cell r="AS424" t="str">
            <v>-</v>
          </cell>
          <cell r="AT424" t="str">
            <v>-</v>
          </cell>
          <cell r="AU424" t="str">
            <v>-</v>
          </cell>
          <cell r="AV424" t="str">
            <v>-</v>
          </cell>
          <cell r="AW424" t="str">
            <v>-</v>
          </cell>
          <cell r="AX424" t="str">
            <v>-</v>
          </cell>
          <cell r="AY424" t="str">
            <v>No</v>
          </cell>
          <cell r="AZ424" t="str">
            <v>-</v>
          </cell>
          <cell r="BA424" t="str">
            <v>-</v>
          </cell>
          <cell r="BB424" t="str">
            <v>-</v>
          </cell>
          <cell r="BC424" t="str">
            <v>-</v>
          </cell>
          <cell r="BD424" t="str">
            <v>-</v>
          </cell>
          <cell r="BE424" t="str">
            <v>-</v>
          </cell>
          <cell r="BF424" t="str">
            <v>-</v>
          </cell>
          <cell r="BG424">
            <v>3</v>
          </cell>
          <cell r="BH424" t="str">
            <v>-</v>
          </cell>
          <cell r="BI424" t="str">
            <v>-</v>
          </cell>
          <cell r="BJ424" t="str">
            <v>Arrendado</v>
          </cell>
          <cell r="BK424" t="str">
            <v>AM 20085</v>
          </cell>
          <cell r="BL424" t="str">
            <v>AMERICAS MOTORS S.A. DE C.V.</v>
          </cell>
          <cell r="BO424">
            <v>71014</v>
          </cell>
          <cell r="BP424" t="str">
            <v>-</v>
          </cell>
          <cell r="BQ424" t="str">
            <v>-</v>
          </cell>
          <cell r="BR424" t="str">
            <v>-</v>
          </cell>
          <cell r="BS424" t="str">
            <v>-</v>
          </cell>
          <cell r="BT424" t="str">
            <v>-</v>
          </cell>
          <cell r="BU424" t="str">
            <v>-</v>
          </cell>
          <cell r="BV424" t="str">
            <v>-</v>
          </cell>
          <cell r="BW424" t="str">
            <v>-</v>
          </cell>
          <cell r="BX424" t="str">
            <v>-</v>
          </cell>
          <cell r="BY424" t="str">
            <v>-</v>
          </cell>
          <cell r="BZ424" t="str">
            <v>-</v>
          </cell>
          <cell r="CA424" t="str">
            <v>-</v>
          </cell>
          <cell r="CB424" t="str">
            <v>-</v>
          </cell>
          <cell r="CC424" t="str">
            <v>Miércoles</v>
          </cell>
          <cell r="CD424" t="str">
            <v>9734</v>
          </cell>
          <cell r="CE424" t="str">
            <v>4</v>
          </cell>
          <cell r="CF424" t="str">
            <v>Rojo</v>
          </cell>
          <cell r="CG424" t="str">
            <v>3er Sábado</v>
          </cell>
          <cell r="CH424" t="str">
            <v>Mzo y Abr</v>
          </cell>
          <cell r="CI424" t="str">
            <v>Sep y Oct</v>
          </cell>
          <cell r="CJ424" t="str">
            <v>-</v>
          </cell>
          <cell r="CK424">
            <v>92</v>
          </cell>
          <cell r="CL424" t="str">
            <v>101 - MAGNA</v>
          </cell>
          <cell r="CM424" t="str">
            <v>08104</v>
          </cell>
          <cell r="CP424" t="str">
            <v>-</v>
          </cell>
        </row>
        <row r="425">
          <cell r="A425" t="str">
            <v>08105</v>
          </cell>
          <cell r="B425" t="str">
            <v>JGR4514</v>
          </cell>
          <cell r="C425" t="str">
            <v>Jalisco</v>
          </cell>
          <cell r="D425" t="str">
            <v>No aplica</v>
          </cell>
          <cell r="E425" t="str">
            <v>Chevy</v>
          </cell>
          <cell r="F425" t="str">
            <v>Automóvil</v>
          </cell>
          <cell r="G425" t="str">
            <v>Chevrolet</v>
          </cell>
          <cell r="H425" t="str">
            <v>Chevy 3 puertas T/M, D/H, A/A, Paquete M</v>
          </cell>
          <cell r="I425" t="str">
            <v>3G1SF21X38S163575</v>
          </cell>
          <cell r="J425" t="str">
            <v>Hecho en México</v>
          </cell>
          <cell r="K425" t="str">
            <v>Magna</v>
          </cell>
          <cell r="L425">
            <v>4</v>
          </cell>
          <cell r="M425">
            <v>46</v>
          </cell>
          <cell r="N425">
            <v>2008</v>
          </cell>
          <cell r="O425" t="str">
            <v>Aguascalientes</v>
          </cell>
          <cell r="P425" t="str">
            <v>Aguascalientes</v>
          </cell>
          <cell r="Q425" t="str">
            <v>Occidente</v>
          </cell>
          <cell r="R425" t="str">
            <v>Baja</v>
          </cell>
          <cell r="S425" t="str">
            <v>Devolución Valmex</v>
          </cell>
          <cell r="T425" t="str">
            <v>GNP</v>
          </cell>
          <cell r="U425" t="str">
            <v>Grupo Nacional Provincial, S.A.B.</v>
          </cell>
          <cell r="V425" t="str">
            <v>Supervisor Ajustes</v>
          </cell>
          <cell r="W425" t="str">
            <v>-</v>
          </cell>
          <cell r="X425" t="str">
            <v>Supervisoria</v>
          </cell>
          <cell r="Y425" t="str">
            <v>Asignado</v>
          </cell>
          <cell r="Z425" t="str">
            <v>N67116</v>
          </cell>
          <cell r="AA425" t="str">
            <v>-</v>
          </cell>
          <cell r="AB425" t="str">
            <v>-</v>
          </cell>
          <cell r="AC425" t="str">
            <v>-</v>
          </cell>
          <cell r="AD425" t="str">
            <v>-</v>
          </cell>
          <cell r="AE425" t="str">
            <v>-</v>
          </cell>
          <cell r="AF425" t="str">
            <v>-</v>
          </cell>
          <cell r="AG425" t="str">
            <v>-</v>
          </cell>
          <cell r="AH425" t="str">
            <v>-</v>
          </cell>
          <cell r="AI425" t="str">
            <v>C6705</v>
          </cell>
          <cell r="AJ425" t="str">
            <v>Ramirez Granados Arturo</v>
          </cell>
          <cell r="AK425" t="str">
            <v>-</v>
          </cell>
          <cell r="AL425" t="str">
            <v>-</v>
          </cell>
          <cell r="AM425" t="str">
            <v>-</v>
          </cell>
          <cell r="AN425">
            <v>0</v>
          </cell>
          <cell r="AO425" t="str">
            <v>-</v>
          </cell>
          <cell r="AQ425">
            <v>4491113446</v>
          </cell>
          <cell r="AR425" t="str">
            <v>-</v>
          </cell>
          <cell r="AS425" t="str">
            <v>-</v>
          </cell>
          <cell r="AT425" t="str">
            <v>-</v>
          </cell>
          <cell r="AU425" t="str">
            <v>-</v>
          </cell>
          <cell r="AV425" t="str">
            <v>-</v>
          </cell>
          <cell r="AW425" t="str">
            <v>-</v>
          </cell>
          <cell r="AX425" t="str">
            <v>-</v>
          </cell>
          <cell r="AY425" t="str">
            <v>No</v>
          </cell>
          <cell r="AZ425" t="str">
            <v>-</v>
          </cell>
          <cell r="BA425" t="str">
            <v>-</v>
          </cell>
          <cell r="BB425" t="str">
            <v>-</v>
          </cell>
          <cell r="BC425" t="str">
            <v>-</v>
          </cell>
          <cell r="BD425" t="str">
            <v>-</v>
          </cell>
          <cell r="BE425" t="str">
            <v>-</v>
          </cell>
          <cell r="BF425" t="str">
            <v>-</v>
          </cell>
          <cell r="BG425">
            <v>3</v>
          </cell>
          <cell r="BH425" t="str">
            <v>-</v>
          </cell>
          <cell r="BI425" t="str">
            <v>-</v>
          </cell>
          <cell r="BJ425" t="str">
            <v>Arrendado</v>
          </cell>
          <cell r="BK425" t="str">
            <v>AM 20092</v>
          </cell>
          <cell r="BL425" t="str">
            <v>AMERICAS MOTORS S.A. DE C.V.</v>
          </cell>
          <cell r="BO425">
            <v>71014</v>
          </cell>
          <cell r="BP425" t="str">
            <v>-</v>
          </cell>
          <cell r="BQ425" t="str">
            <v>-</v>
          </cell>
          <cell r="BR425" t="str">
            <v>-</v>
          </cell>
          <cell r="BS425" t="str">
            <v>-</v>
          </cell>
          <cell r="BT425" t="str">
            <v>-</v>
          </cell>
          <cell r="BU425" t="str">
            <v>-</v>
          </cell>
          <cell r="BV425" t="str">
            <v>-</v>
          </cell>
          <cell r="BW425" t="str">
            <v>-</v>
          </cell>
          <cell r="BX425" t="str">
            <v>-</v>
          </cell>
          <cell r="BY425" t="str">
            <v>-</v>
          </cell>
          <cell r="BZ425" t="str">
            <v>-</v>
          </cell>
          <cell r="CA425" t="str">
            <v>-</v>
          </cell>
          <cell r="CB425" t="str">
            <v>-</v>
          </cell>
          <cell r="CC425" t="str">
            <v>Miércoles</v>
          </cell>
          <cell r="CD425" t="str">
            <v>4514</v>
          </cell>
          <cell r="CE425" t="str">
            <v>4</v>
          </cell>
          <cell r="CF425" t="str">
            <v>Rojo</v>
          </cell>
          <cell r="CG425" t="str">
            <v>3er Sábado</v>
          </cell>
          <cell r="CH425" t="str">
            <v>Mzo y Abr</v>
          </cell>
          <cell r="CI425" t="str">
            <v>Sep y Oct</v>
          </cell>
          <cell r="CJ425" t="str">
            <v>-</v>
          </cell>
          <cell r="CK425">
            <v>92</v>
          </cell>
          <cell r="CL425" t="str">
            <v>101 - MAGNA</v>
          </cell>
          <cell r="CM425" t="str">
            <v>08105</v>
          </cell>
          <cell r="CP425" t="str">
            <v>-</v>
          </cell>
        </row>
        <row r="426">
          <cell r="A426" t="str">
            <v>08106</v>
          </cell>
          <cell r="B426" t="str">
            <v>ECU5031</v>
          </cell>
          <cell r="C426" t="str">
            <v>Chihuahua</v>
          </cell>
          <cell r="D426" t="str">
            <v>No aplica</v>
          </cell>
          <cell r="E426" t="str">
            <v>Chevy</v>
          </cell>
          <cell r="F426" t="str">
            <v>Automóvil</v>
          </cell>
          <cell r="G426" t="str">
            <v>Chevrolet</v>
          </cell>
          <cell r="H426" t="str">
            <v>Chevy 3 Puertas C/AA Paquete M</v>
          </cell>
          <cell r="I426" t="str">
            <v>3G1SF21XX8S164447</v>
          </cell>
          <cell r="J426" t="str">
            <v>Hecho en México</v>
          </cell>
          <cell r="K426" t="str">
            <v>Magna</v>
          </cell>
          <cell r="L426">
            <v>4</v>
          </cell>
          <cell r="M426">
            <v>46</v>
          </cell>
          <cell r="N426">
            <v>2008</v>
          </cell>
          <cell r="O426" t="str">
            <v>Chihuahua</v>
          </cell>
          <cell r="P426" t="str">
            <v>Chihuahua</v>
          </cell>
          <cell r="Q426" t="str">
            <v>Noroeste</v>
          </cell>
          <cell r="R426" t="str">
            <v>Baja</v>
          </cell>
          <cell r="S426" t="str">
            <v>PT por Siniestro</v>
          </cell>
          <cell r="T426" t="str">
            <v>GNP</v>
          </cell>
          <cell r="U426" t="str">
            <v>Grupo Nacional Provincial, S.A.B.</v>
          </cell>
          <cell r="V426" t="str">
            <v>Asesor de Servicio</v>
          </cell>
          <cell r="W426" t="str">
            <v>-</v>
          </cell>
          <cell r="X426" t="str">
            <v>-</v>
          </cell>
          <cell r="Y426" t="str">
            <v>Asignado</v>
          </cell>
          <cell r="Z426" t="str">
            <v>-</v>
          </cell>
          <cell r="AA426" t="str">
            <v>-</v>
          </cell>
          <cell r="AB426" t="str">
            <v>-</v>
          </cell>
          <cell r="AC426" t="str">
            <v>-</v>
          </cell>
          <cell r="AD426" t="str">
            <v>-</v>
          </cell>
          <cell r="AE426" t="str">
            <v>-</v>
          </cell>
          <cell r="AF426" t="str">
            <v>-</v>
          </cell>
          <cell r="AG426" t="str">
            <v>-</v>
          </cell>
          <cell r="AH426" t="str">
            <v>-</v>
          </cell>
          <cell r="AI426" t="str">
            <v>C6705</v>
          </cell>
          <cell r="AJ426" t="str">
            <v>Ramirez Granados Arturo</v>
          </cell>
          <cell r="AK426" t="str">
            <v>-</v>
          </cell>
          <cell r="AL426" t="str">
            <v>-</v>
          </cell>
          <cell r="AM426" t="str">
            <v>-</v>
          </cell>
          <cell r="AN426">
            <v>0</v>
          </cell>
          <cell r="AO426" t="str">
            <v>-</v>
          </cell>
          <cell r="AQ426" t="str">
            <v>-</v>
          </cell>
          <cell r="AR426" t="str">
            <v>-</v>
          </cell>
          <cell r="AS426" t="str">
            <v>-</v>
          </cell>
          <cell r="AT426" t="str">
            <v>-</v>
          </cell>
          <cell r="AU426" t="str">
            <v>-</v>
          </cell>
          <cell r="AV426" t="str">
            <v>-</v>
          </cell>
          <cell r="AW426" t="str">
            <v>-</v>
          </cell>
          <cell r="AX426" t="str">
            <v>-</v>
          </cell>
          <cell r="AY426" t="str">
            <v>No</v>
          </cell>
          <cell r="AZ426" t="str">
            <v>-</v>
          </cell>
          <cell r="BA426" t="str">
            <v>-</v>
          </cell>
          <cell r="BB426" t="str">
            <v>-</v>
          </cell>
          <cell r="BC426" t="str">
            <v>-</v>
          </cell>
          <cell r="BD426" t="str">
            <v>-</v>
          </cell>
          <cell r="BE426" t="str">
            <v>-</v>
          </cell>
          <cell r="BF426" t="str">
            <v>-</v>
          </cell>
          <cell r="BG426" t="str">
            <v>-</v>
          </cell>
          <cell r="BH426" t="str">
            <v>-</v>
          </cell>
          <cell r="BI426" t="str">
            <v>-</v>
          </cell>
          <cell r="BJ426" t="str">
            <v>Arrendado</v>
          </cell>
          <cell r="BK426" t="str">
            <v>AM 19980</v>
          </cell>
          <cell r="BL426" t="str">
            <v>AMERICAS MOTORS S.A. DE C.V.</v>
          </cell>
          <cell r="BO426">
            <v>71014</v>
          </cell>
          <cell r="BP426" t="str">
            <v>-</v>
          </cell>
          <cell r="BQ426" t="str">
            <v>-</v>
          </cell>
          <cell r="BR426" t="str">
            <v>-</v>
          </cell>
          <cell r="BS426" t="str">
            <v>-</v>
          </cell>
          <cell r="BT426" t="str">
            <v>-</v>
          </cell>
          <cell r="BU426" t="str">
            <v>-</v>
          </cell>
          <cell r="BV426" t="str">
            <v>-</v>
          </cell>
          <cell r="BW426" t="str">
            <v>-</v>
          </cell>
          <cell r="BX426" t="str">
            <v>-</v>
          </cell>
          <cell r="BY426" t="str">
            <v>-</v>
          </cell>
          <cell r="BZ426" t="str">
            <v>-</v>
          </cell>
          <cell r="CA426" t="str">
            <v>-</v>
          </cell>
          <cell r="CB426" t="str">
            <v>-</v>
          </cell>
          <cell r="CC426" t="str">
            <v>Jueves</v>
          </cell>
          <cell r="CD426" t="str">
            <v>5031</v>
          </cell>
          <cell r="CE426" t="str">
            <v>1</v>
          </cell>
          <cell r="CF426" t="str">
            <v>Verde</v>
          </cell>
          <cell r="CG426" t="str">
            <v>4o Sábado</v>
          </cell>
          <cell r="CH426" t="str">
            <v>Abr y May</v>
          </cell>
          <cell r="CI426" t="str">
            <v>Oct y Nov</v>
          </cell>
          <cell r="CJ426" t="str">
            <v>-</v>
          </cell>
          <cell r="CK426">
            <v>92</v>
          </cell>
          <cell r="CL426" t="str">
            <v>101 - MAGNA</v>
          </cell>
          <cell r="CM426" t="str">
            <v>08106</v>
          </cell>
          <cell r="CP426" t="str">
            <v>-</v>
          </cell>
        </row>
        <row r="427">
          <cell r="A427" t="str">
            <v>08107</v>
          </cell>
          <cell r="B427" t="str">
            <v>MCW2383</v>
          </cell>
          <cell r="C427" t="str">
            <v>Estado de México</v>
          </cell>
          <cell r="D427" t="str">
            <v>No aplica</v>
          </cell>
          <cell r="E427" t="str">
            <v>Chevy</v>
          </cell>
          <cell r="F427" t="str">
            <v>Automóvil</v>
          </cell>
          <cell r="G427" t="str">
            <v>Chevrolet</v>
          </cell>
          <cell r="H427" t="str">
            <v>Chevy 3 puertas T/M, D/H, A/A, Paquete M</v>
          </cell>
          <cell r="I427" t="str">
            <v>3G1SF21X18S162800</v>
          </cell>
          <cell r="J427" t="str">
            <v>Hecho en México</v>
          </cell>
          <cell r="K427" t="str">
            <v>Magna</v>
          </cell>
          <cell r="L427">
            <v>4</v>
          </cell>
          <cell r="M427">
            <v>46</v>
          </cell>
          <cell r="N427">
            <v>2008</v>
          </cell>
          <cell r="O427" t="str">
            <v>Veracruz</v>
          </cell>
          <cell r="P427" t="str">
            <v>Veracruz</v>
          </cell>
          <cell r="Q427" t="str">
            <v>Sureste</v>
          </cell>
          <cell r="R427" t="str">
            <v>Baja</v>
          </cell>
          <cell r="S427" t="str">
            <v>Devolución Valmex</v>
          </cell>
          <cell r="T427" t="str">
            <v>GNP</v>
          </cell>
          <cell r="U427" t="str">
            <v>Grupo Nacional Provincial, S.A.B.</v>
          </cell>
          <cell r="V427" t="str">
            <v>Asesor de Servicio</v>
          </cell>
          <cell r="W427" t="str">
            <v>-</v>
          </cell>
          <cell r="X427" t="str">
            <v>-</v>
          </cell>
          <cell r="Y427" t="str">
            <v>Asignado</v>
          </cell>
          <cell r="Z427">
            <v>40355001</v>
          </cell>
          <cell r="AA427" t="str">
            <v>-</v>
          </cell>
          <cell r="AB427" t="str">
            <v>-</v>
          </cell>
          <cell r="AC427" t="str">
            <v>-</v>
          </cell>
          <cell r="AD427" t="str">
            <v>-</v>
          </cell>
          <cell r="AE427" t="str">
            <v>-</v>
          </cell>
          <cell r="AF427" t="str">
            <v>-</v>
          </cell>
          <cell r="AG427" t="str">
            <v>-</v>
          </cell>
          <cell r="AH427" t="str">
            <v>-</v>
          </cell>
          <cell r="AI427" t="str">
            <v>C6705</v>
          </cell>
          <cell r="AJ427" t="str">
            <v>Ramirez Granados Arturo</v>
          </cell>
          <cell r="AK427" t="str">
            <v>-</v>
          </cell>
          <cell r="AL427" t="str">
            <v>-</v>
          </cell>
          <cell r="AM427" t="str">
            <v>-</v>
          </cell>
          <cell r="AN427" t="str">
            <v>veraases@gnp.com.mx</v>
          </cell>
          <cell r="AO427" t="str">
            <v>-</v>
          </cell>
          <cell r="AP427" t="str">
            <v>veraases@gnp.com.mx</v>
          </cell>
          <cell r="AQ427" t="str">
            <v>-</v>
          </cell>
          <cell r="AR427" t="str">
            <v>-</v>
          </cell>
          <cell r="AS427" t="str">
            <v>-</v>
          </cell>
          <cell r="AT427" t="str">
            <v>-</v>
          </cell>
          <cell r="AU427" t="str">
            <v>-</v>
          </cell>
          <cell r="AV427" t="str">
            <v>-</v>
          </cell>
          <cell r="AW427" t="str">
            <v>-</v>
          </cell>
          <cell r="AX427" t="str">
            <v>-</v>
          </cell>
          <cell r="AY427" t="str">
            <v>No</v>
          </cell>
          <cell r="AZ427" t="str">
            <v>-</v>
          </cell>
          <cell r="BA427" t="str">
            <v>-</v>
          </cell>
          <cell r="BB427" t="str">
            <v>-</v>
          </cell>
          <cell r="BC427" t="str">
            <v>-</v>
          </cell>
          <cell r="BD427" t="str">
            <v>-</v>
          </cell>
          <cell r="BE427" t="str">
            <v>-</v>
          </cell>
          <cell r="BF427" t="str">
            <v>-</v>
          </cell>
          <cell r="BG427" t="str">
            <v>-</v>
          </cell>
          <cell r="BH427" t="str">
            <v>-</v>
          </cell>
          <cell r="BI427" t="str">
            <v>-</v>
          </cell>
          <cell r="BJ427" t="str">
            <v>Arrendado</v>
          </cell>
          <cell r="BK427" t="str">
            <v>AM 20086</v>
          </cell>
          <cell r="BL427" t="str">
            <v>AMERICAS MOTORS S.A. DE C.V.</v>
          </cell>
          <cell r="BO427">
            <v>71014</v>
          </cell>
          <cell r="BP427" t="str">
            <v>-</v>
          </cell>
          <cell r="BQ427" t="str">
            <v>-</v>
          </cell>
          <cell r="BR427" t="str">
            <v>-</v>
          </cell>
          <cell r="BS427" t="str">
            <v>-</v>
          </cell>
          <cell r="BT427" t="str">
            <v>-</v>
          </cell>
          <cell r="BU427" t="str">
            <v>-</v>
          </cell>
          <cell r="BV427" t="str">
            <v>-</v>
          </cell>
          <cell r="BW427" t="str">
            <v>-</v>
          </cell>
          <cell r="BX427" t="str">
            <v>-</v>
          </cell>
          <cell r="BY427" t="str">
            <v>-</v>
          </cell>
          <cell r="BZ427" t="str">
            <v>-</v>
          </cell>
          <cell r="CA427" t="str">
            <v>-</v>
          </cell>
          <cell r="CB427" t="str">
            <v>-</v>
          </cell>
          <cell r="CC427" t="str">
            <v>Miércoles</v>
          </cell>
          <cell r="CD427" t="str">
            <v>2383</v>
          </cell>
          <cell r="CE427" t="str">
            <v>3</v>
          </cell>
          <cell r="CF427" t="str">
            <v>Rojo</v>
          </cell>
          <cell r="CG427" t="str">
            <v>3er Sábado</v>
          </cell>
          <cell r="CH427" t="str">
            <v>Mzo y Abr</v>
          </cell>
          <cell r="CI427" t="str">
            <v>Sep y Oct</v>
          </cell>
          <cell r="CJ427" t="str">
            <v>-</v>
          </cell>
          <cell r="CK427">
            <v>92</v>
          </cell>
          <cell r="CL427" t="str">
            <v>101 - MAGNA</v>
          </cell>
          <cell r="CM427" t="str">
            <v>08107</v>
          </cell>
          <cell r="CP427" t="str">
            <v>-</v>
          </cell>
        </row>
        <row r="428">
          <cell r="A428" t="str">
            <v>08109</v>
          </cell>
          <cell r="B428" t="str">
            <v>TWG2258</v>
          </cell>
          <cell r="C428" t="str">
            <v>Puebla</v>
          </cell>
          <cell r="D428" t="str">
            <v>No aplica</v>
          </cell>
          <cell r="E428" t="str">
            <v>Chevy</v>
          </cell>
          <cell r="F428" t="str">
            <v>Automóvil</v>
          </cell>
          <cell r="G428" t="str">
            <v>Chevrolet</v>
          </cell>
          <cell r="H428" t="str">
            <v>Chevy 3 Puertas C/AA Paquete M</v>
          </cell>
          <cell r="I428" t="str">
            <v>3G1SF21X78S163837</v>
          </cell>
          <cell r="J428" t="str">
            <v>Hecho en México</v>
          </cell>
          <cell r="K428" t="str">
            <v>Magna</v>
          </cell>
          <cell r="L428">
            <v>4</v>
          </cell>
          <cell r="M428">
            <v>46</v>
          </cell>
          <cell r="N428">
            <v>2008</v>
          </cell>
          <cell r="O428" t="str">
            <v>Puebla</v>
          </cell>
          <cell r="P428" t="str">
            <v>Puebla</v>
          </cell>
          <cell r="Q428" t="str">
            <v>Sureste</v>
          </cell>
          <cell r="R428" t="str">
            <v>Baja</v>
          </cell>
          <cell r="S428" t="str">
            <v>Devolución Valmex</v>
          </cell>
          <cell r="T428" t="str">
            <v>GNP</v>
          </cell>
          <cell r="U428" t="str">
            <v>Grupo Nacional Provincial, S.A.B.</v>
          </cell>
          <cell r="V428" t="str">
            <v>Supervisor de Taller</v>
          </cell>
          <cell r="W428" t="str">
            <v>Pool Semiasignado</v>
          </cell>
          <cell r="X428" t="str">
            <v>Supervisoria</v>
          </cell>
          <cell r="Y428" t="str">
            <v>Pool</v>
          </cell>
          <cell r="Z428" t="str">
            <v>N91605</v>
          </cell>
          <cell r="AA428" t="str">
            <v>Cruz Pérez Diego Alejandro</v>
          </cell>
          <cell r="AB428" t="str">
            <v>Grupo Nacional Provincial, S.A.B.</v>
          </cell>
          <cell r="AC428" t="str">
            <v>CUPD910317QU5</v>
          </cell>
          <cell r="AD428" t="str">
            <v>Jefe de departamento</v>
          </cell>
          <cell r="AE428" t="str">
            <v>Supervisor Taller</v>
          </cell>
          <cell r="AF428" t="str">
            <v>Unidad Operativa</v>
          </cell>
          <cell r="AG428" t="str">
            <v>Dirección Servicio y Operaciones</v>
          </cell>
          <cell r="AH428" t="str">
            <v>Subdir. Siniestros CDMX y Sureste</v>
          </cell>
          <cell r="AI428" t="str">
            <v>C9208</v>
          </cell>
          <cell r="AJ428" t="str">
            <v>Lasa Estrada Antxon</v>
          </cell>
          <cell r="AK428" t="str">
            <v>Paseo Jardin</v>
          </cell>
          <cell r="AL428" t="str">
            <v>Veracruz</v>
          </cell>
          <cell r="AM428">
            <v>6658</v>
          </cell>
          <cell r="AN428" t="str">
            <v>diego.cruz@gnp.com.mx</v>
          </cell>
          <cell r="AO428" t="str">
            <v>diego.cruz@gnp.com.mx</v>
          </cell>
          <cell r="AQ428">
            <v>2223585585</v>
          </cell>
          <cell r="AR428" t="str">
            <v>-</v>
          </cell>
          <cell r="AS428" t="str">
            <v>-</v>
          </cell>
          <cell r="AT428" t="str">
            <v>-</v>
          </cell>
          <cell r="AU428" t="str">
            <v>-</v>
          </cell>
          <cell r="AV428" t="str">
            <v>-</v>
          </cell>
          <cell r="AW428" t="str">
            <v>-</v>
          </cell>
          <cell r="AX428" t="str">
            <v>-</v>
          </cell>
          <cell r="AY428" t="str">
            <v>Si</v>
          </cell>
          <cell r="AZ428">
            <v>500</v>
          </cell>
          <cell r="BA428">
            <v>43708</v>
          </cell>
          <cell r="BB428">
            <v>24000</v>
          </cell>
          <cell r="BC428" t="str">
            <v>-</v>
          </cell>
          <cell r="BD428">
            <v>47000</v>
          </cell>
          <cell r="BE428">
            <v>42993</v>
          </cell>
          <cell r="BF428">
            <v>44439</v>
          </cell>
          <cell r="BG428" t="str">
            <v>-</v>
          </cell>
          <cell r="BH428" t="str">
            <v>-</v>
          </cell>
          <cell r="BI428" t="str">
            <v>-</v>
          </cell>
          <cell r="BJ428" t="str">
            <v>Arrendado</v>
          </cell>
          <cell r="BK428" t="str">
            <v>AM 20111</v>
          </cell>
          <cell r="BL428" t="str">
            <v>AMERICAS MOTORS S.A. DE C.V.</v>
          </cell>
          <cell r="BO428">
            <v>71014</v>
          </cell>
          <cell r="BP428" t="str">
            <v>-</v>
          </cell>
          <cell r="BQ428" t="str">
            <v>-</v>
          </cell>
          <cell r="BR428" t="str">
            <v>-</v>
          </cell>
          <cell r="BS428" t="str">
            <v>-</v>
          </cell>
          <cell r="BT428" t="str">
            <v>-</v>
          </cell>
          <cell r="BU428" t="str">
            <v>-</v>
          </cell>
          <cell r="BV428" t="str">
            <v>-</v>
          </cell>
          <cell r="BW428" t="str">
            <v>-</v>
          </cell>
          <cell r="BX428" t="str">
            <v>-</v>
          </cell>
          <cell r="BY428" t="str">
            <v>-</v>
          </cell>
          <cell r="BZ428" t="str">
            <v>-</v>
          </cell>
          <cell r="CA428" t="str">
            <v>-</v>
          </cell>
          <cell r="CB428" t="str">
            <v>-</v>
          </cell>
          <cell r="CC428" t="str">
            <v>Martes</v>
          </cell>
          <cell r="CD428" t="str">
            <v>2258</v>
          </cell>
          <cell r="CE428" t="str">
            <v>8</v>
          </cell>
          <cell r="CF428" t="str">
            <v>Rosa</v>
          </cell>
          <cell r="CG428" t="str">
            <v>2o Sábado</v>
          </cell>
          <cell r="CH428" t="str">
            <v>Feb y Mzo</v>
          </cell>
          <cell r="CI428" t="str">
            <v>Ago y Sep</v>
          </cell>
          <cell r="CJ428" t="str">
            <v>-</v>
          </cell>
          <cell r="CK428">
            <v>92</v>
          </cell>
          <cell r="CL428" t="str">
            <v>101 - MAGNA</v>
          </cell>
          <cell r="CM428" t="str">
            <v>08109</v>
          </cell>
          <cell r="CP428" t="str">
            <v>-</v>
          </cell>
        </row>
        <row r="429">
          <cell r="A429" t="str">
            <v>08110</v>
          </cell>
          <cell r="B429" t="str">
            <v>392YJX</v>
          </cell>
          <cell r="C429" t="str">
            <v>Distrito Federal</v>
          </cell>
          <cell r="D429" t="str">
            <v>TWG2267</v>
          </cell>
          <cell r="E429" t="str">
            <v>Chevy</v>
          </cell>
          <cell r="F429" t="str">
            <v>Automóvil</v>
          </cell>
          <cell r="G429" t="str">
            <v>Chevrolet</v>
          </cell>
          <cell r="H429" t="str">
            <v>Chevy 3 puertas T/M, D/H, A/A, Paquete M</v>
          </cell>
          <cell r="I429" t="str">
            <v>3G1SF21X68S164607</v>
          </cell>
          <cell r="J429" t="str">
            <v>Hecho en México</v>
          </cell>
          <cell r="K429" t="str">
            <v>Magna</v>
          </cell>
          <cell r="L429">
            <v>4</v>
          </cell>
          <cell r="M429">
            <v>46</v>
          </cell>
          <cell r="N429">
            <v>2008</v>
          </cell>
          <cell r="O429" t="str">
            <v>Acapulco</v>
          </cell>
          <cell r="P429" t="str">
            <v>Guerrero</v>
          </cell>
          <cell r="Q429" t="str">
            <v>Centro</v>
          </cell>
          <cell r="R429" t="str">
            <v>Baja</v>
          </cell>
          <cell r="S429" t="str">
            <v>Devolución Valmex</v>
          </cell>
          <cell r="T429" t="str">
            <v>GNP</v>
          </cell>
          <cell r="U429" t="str">
            <v>Grupo Nacional Provincial, S.A.B.</v>
          </cell>
          <cell r="V429" t="str">
            <v>Asesor de Servicio</v>
          </cell>
          <cell r="W429" t="str">
            <v>Honorarios</v>
          </cell>
          <cell r="X429" t="str">
            <v>-</v>
          </cell>
          <cell r="Y429" t="str">
            <v>Asignado</v>
          </cell>
          <cell r="Z429" t="str">
            <v>N74743</v>
          </cell>
          <cell r="AA429" t="str">
            <v>Carmona Applebee Juan Jaime</v>
          </cell>
          <cell r="AB429" t="str">
            <v>Grupo Nacional Provincial, S.A.B.</v>
          </cell>
          <cell r="AC429" t="str">
            <v>CAAJ660528CQ7</v>
          </cell>
          <cell r="AD429" t="str">
            <v>Jefe de departamento</v>
          </cell>
          <cell r="AE429" t="str">
            <v>Supervisor Siniestros Autos</v>
          </cell>
          <cell r="AF429" t="str">
            <v>Unidad Operativa</v>
          </cell>
          <cell r="AG429" t="str">
            <v>Dirección Servicio y Operaciones</v>
          </cell>
          <cell r="AH429" t="str">
            <v>Subdir. Siniestros CDMX y Sureste</v>
          </cell>
          <cell r="AI429" t="str">
            <v>C9208</v>
          </cell>
          <cell r="AJ429" t="str">
            <v>Lasa Estrada Antxon</v>
          </cell>
          <cell r="AK429" t="str">
            <v>Acapulco</v>
          </cell>
          <cell r="AL429" t="str">
            <v>Acapulco</v>
          </cell>
          <cell r="AM429" t="str">
            <v>2982 / 2983</v>
          </cell>
          <cell r="AN429" t="str">
            <v>juan.carmona@gnp.com.mx</v>
          </cell>
          <cell r="AO429" t="str">
            <v>juan.carmona@gnp.com.mx</v>
          </cell>
          <cell r="AQ429" t="str">
            <v>-</v>
          </cell>
          <cell r="AR429" t="str">
            <v>-</v>
          </cell>
          <cell r="AS429" t="str">
            <v>-</v>
          </cell>
          <cell r="AT429" t="str">
            <v>-</v>
          </cell>
          <cell r="AU429" t="str">
            <v>-</v>
          </cell>
          <cell r="AV429" t="str">
            <v>-</v>
          </cell>
          <cell r="AW429" t="str">
            <v>-</v>
          </cell>
          <cell r="AX429" t="str">
            <v>-</v>
          </cell>
          <cell r="AY429" t="str">
            <v>No</v>
          </cell>
          <cell r="AZ429" t="str">
            <v>-</v>
          </cell>
          <cell r="BA429" t="str">
            <v>-</v>
          </cell>
          <cell r="BB429" t="str">
            <v>-</v>
          </cell>
          <cell r="BC429" t="str">
            <v>-</v>
          </cell>
          <cell r="BD429" t="str">
            <v>-</v>
          </cell>
          <cell r="BE429" t="str">
            <v>-</v>
          </cell>
          <cell r="BF429" t="str">
            <v>-</v>
          </cell>
          <cell r="BG429">
            <v>3</v>
          </cell>
          <cell r="BH429" t="str">
            <v>-</v>
          </cell>
          <cell r="BI429" t="str">
            <v>-</v>
          </cell>
          <cell r="BJ429" t="str">
            <v>Arrendado</v>
          </cell>
          <cell r="BK429" t="str">
            <v>AM 20110</v>
          </cell>
          <cell r="BL429" t="str">
            <v>AMERICAS MOTORS S.A. DE C.V.</v>
          </cell>
          <cell r="BO429">
            <v>71014</v>
          </cell>
          <cell r="BP429" t="str">
            <v>-</v>
          </cell>
          <cell r="BQ429" t="str">
            <v>-</v>
          </cell>
          <cell r="BR429" t="str">
            <v>-</v>
          </cell>
          <cell r="BS429" t="str">
            <v>-</v>
          </cell>
          <cell r="BT429" t="str">
            <v>-</v>
          </cell>
          <cell r="BU429" t="str">
            <v>-</v>
          </cell>
          <cell r="BV429" t="str">
            <v>-</v>
          </cell>
          <cell r="BW429" t="str">
            <v>-</v>
          </cell>
          <cell r="BX429" t="str">
            <v>-</v>
          </cell>
          <cell r="BY429" t="str">
            <v>-</v>
          </cell>
          <cell r="BZ429" t="str">
            <v>-</v>
          </cell>
          <cell r="CA429" t="str">
            <v>-</v>
          </cell>
          <cell r="CB429" t="str">
            <v>-</v>
          </cell>
          <cell r="CC429" t="str">
            <v>Jueves</v>
          </cell>
          <cell r="CD429" t="str">
            <v>392</v>
          </cell>
          <cell r="CE429" t="str">
            <v>2</v>
          </cell>
          <cell r="CF429" t="str">
            <v>Verde</v>
          </cell>
          <cell r="CG429" t="str">
            <v>4o Sábado</v>
          </cell>
          <cell r="CH429" t="str">
            <v>Abr y May</v>
          </cell>
          <cell r="CI429" t="str">
            <v>Oct y Nov</v>
          </cell>
          <cell r="CJ429" t="str">
            <v>-</v>
          </cell>
          <cell r="CK429">
            <v>92</v>
          </cell>
          <cell r="CL429" t="str">
            <v>101 - MAGNA</v>
          </cell>
          <cell r="CM429" t="str">
            <v>08110</v>
          </cell>
          <cell r="CP429" t="str">
            <v>-</v>
          </cell>
        </row>
        <row r="430">
          <cell r="A430" t="str">
            <v>08111</v>
          </cell>
          <cell r="B430" t="str">
            <v>TWG2269</v>
          </cell>
          <cell r="C430" t="str">
            <v>Puebla</v>
          </cell>
          <cell r="D430" t="str">
            <v>No aplica</v>
          </cell>
          <cell r="E430" t="str">
            <v>Chevy</v>
          </cell>
          <cell r="F430" t="str">
            <v>Automóvil</v>
          </cell>
          <cell r="G430" t="str">
            <v>Chevrolet</v>
          </cell>
          <cell r="H430" t="str">
            <v>Chevy 3 Puertas C/AA Paquete M</v>
          </cell>
          <cell r="I430" t="str">
            <v>3G1SF21X68S164459</v>
          </cell>
          <cell r="J430" t="str">
            <v>Hecho en México</v>
          </cell>
          <cell r="K430" t="str">
            <v>Magna</v>
          </cell>
          <cell r="L430">
            <v>4</v>
          </cell>
          <cell r="M430">
            <v>46</v>
          </cell>
          <cell r="N430">
            <v>2008</v>
          </cell>
          <cell r="O430" t="str">
            <v>Puebla</v>
          </cell>
          <cell r="P430" t="str">
            <v>Puebla</v>
          </cell>
          <cell r="Q430" t="str">
            <v>Sureste</v>
          </cell>
          <cell r="R430" t="str">
            <v>Baja</v>
          </cell>
          <cell r="S430" t="str">
            <v>Devolución Valmex</v>
          </cell>
          <cell r="T430" t="str">
            <v>GNP</v>
          </cell>
          <cell r="U430" t="str">
            <v>Grupo Nacional Provincial, S.A.B.</v>
          </cell>
          <cell r="V430" t="str">
            <v>Asesor de Servicio</v>
          </cell>
          <cell r="W430" t="str">
            <v>-</v>
          </cell>
          <cell r="X430" t="str">
            <v>-</v>
          </cell>
          <cell r="Y430" t="str">
            <v>Asignado</v>
          </cell>
          <cell r="Z430" t="str">
            <v>A72857</v>
          </cell>
          <cell r="AA430" t="str">
            <v>-</v>
          </cell>
          <cell r="AB430" t="str">
            <v>-</v>
          </cell>
          <cell r="AC430" t="str">
            <v>-</v>
          </cell>
          <cell r="AD430" t="str">
            <v>-</v>
          </cell>
          <cell r="AE430" t="str">
            <v>-</v>
          </cell>
          <cell r="AF430" t="str">
            <v>-</v>
          </cell>
          <cell r="AG430" t="str">
            <v>-</v>
          </cell>
          <cell r="AH430" t="str">
            <v>-</v>
          </cell>
          <cell r="AI430" t="str">
            <v>C6705</v>
          </cell>
          <cell r="AJ430" t="str">
            <v>Ramirez Granados Arturo</v>
          </cell>
          <cell r="AK430" t="str">
            <v>-</v>
          </cell>
          <cell r="AL430" t="str">
            <v>-</v>
          </cell>
          <cell r="AM430" t="str">
            <v>-</v>
          </cell>
          <cell r="AN430">
            <v>0</v>
          </cell>
          <cell r="AO430" t="str">
            <v>-</v>
          </cell>
          <cell r="AQ430" t="str">
            <v>-</v>
          </cell>
          <cell r="AR430" t="str">
            <v>-</v>
          </cell>
          <cell r="AS430" t="str">
            <v>-</v>
          </cell>
          <cell r="AT430" t="str">
            <v>-</v>
          </cell>
          <cell r="AU430" t="str">
            <v>-</v>
          </cell>
          <cell r="AV430" t="str">
            <v>-</v>
          </cell>
          <cell r="AW430" t="str">
            <v>-</v>
          </cell>
          <cell r="AX430" t="str">
            <v>-</v>
          </cell>
          <cell r="AY430" t="str">
            <v>No</v>
          </cell>
          <cell r="AZ430" t="str">
            <v>-</v>
          </cell>
          <cell r="BA430" t="str">
            <v>-</v>
          </cell>
          <cell r="BB430" t="str">
            <v>-</v>
          </cell>
          <cell r="BC430" t="str">
            <v>-</v>
          </cell>
          <cell r="BD430" t="str">
            <v>-</v>
          </cell>
          <cell r="BE430" t="str">
            <v>-</v>
          </cell>
          <cell r="BF430" t="str">
            <v>-</v>
          </cell>
          <cell r="BG430" t="str">
            <v>-</v>
          </cell>
          <cell r="BH430" t="str">
            <v>-</v>
          </cell>
          <cell r="BI430" t="str">
            <v>-</v>
          </cell>
          <cell r="BJ430" t="str">
            <v>Arrendado</v>
          </cell>
          <cell r="BK430" t="str">
            <v>AM 20109</v>
          </cell>
          <cell r="BL430" t="str">
            <v>AMERICAS MOTORS S.A. DE C.V.</v>
          </cell>
          <cell r="BO430">
            <v>71014</v>
          </cell>
          <cell r="BP430" t="str">
            <v>-</v>
          </cell>
          <cell r="BQ430" t="str">
            <v>-</v>
          </cell>
          <cell r="BR430" t="str">
            <v>-</v>
          </cell>
          <cell r="BS430" t="str">
            <v>-</v>
          </cell>
          <cell r="BT430" t="str">
            <v>-</v>
          </cell>
          <cell r="BU430" t="str">
            <v>-</v>
          </cell>
          <cell r="BV430" t="str">
            <v>-</v>
          </cell>
          <cell r="BW430" t="str">
            <v>-</v>
          </cell>
          <cell r="BX430" t="str">
            <v>-</v>
          </cell>
          <cell r="BY430" t="str">
            <v>-</v>
          </cell>
          <cell r="BZ430" t="str">
            <v>-</v>
          </cell>
          <cell r="CA430" t="str">
            <v>-</v>
          </cell>
          <cell r="CB430" t="str">
            <v>-</v>
          </cell>
          <cell r="CC430" t="str">
            <v>Viernes</v>
          </cell>
          <cell r="CD430" t="str">
            <v>2269</v>
          </cell>
          <cell r="CE430" t="str">
            <v>9</v>
          </cell>
          <cell r="CF430" t="str">
            <v>Azul</v>
          </cell>
          <cell r="CG430" t="str">
            <v>5o Sábado</v>
          </cell>
          <cell r="CH430" t="str">
            <v>May y Jun</v>
          </cell>
          <cell r="CI430" t="str">
            <v>Nov y Dic</v>
          </cell>
          <cell r="CJ430" t="str">
            <v>-</v>
          </cell>
          <cell r="CK430">
            <v>92</v>
          </cell>
          <cell r="CL430" t="str">
            <v>101 - MAGNA</v>
          </cell>
          <cell r="CM430" t="str">
            <v>08111</v>
          </cell>
          <cell r="CP430" t="str">
            <v>-</v>
          </cell>
        </row>
        <row r="431">
          <cell r="A431" t="str">
            <v>08112</v>
          </cell>
          <cell r="B431" t="str">
            <v>JGL8406</v>
          </cell>
          <cell r="C431" t="str">
            <v>Jalisco</v>
          </cell>
          <cell r="D431" t="str">
            <v>No aplica</v>
          </cell>
          <cell r="E431" t="str">
            <v>Chevy</v>
          </cell>
          <cell r="F431" t="str">
            <v>Automóvil</v>
          </cell>
          <cell r="G431" t="str">
            <v>Chevrolet</v>
          </cell>
          <cell r="H431" t="str">
            <v>Chevy 3 puertas T/M, D/H, A/A, Paquete M</v>
          </cell>
          <cell r="I431" t="str">
            <v>3G1SF21X59S100494</v>
          </cell>
          <cell r="J431" t="str">
            <v>Hecho en México</v>
          </cell>
          <cell r="K431" t="str">
            <v>Magna</v>
          </cell>
          <cell r="L431">
            <v>4</v>
          </cell>
          <cell r="M431">
            <v>46</v>
          </cell>
          <cell r="N431">
            <v>2009</v>
          </cell>
          <cell r="O431" t="str">
            <v>Los Mochis</v>
          </cell>
          <cell r="P431" t="str">
            <v>Sinaloa</v>
          </cell>
          <cell r="Q431" t="str">
            <v>Noroeste</v>
          </cell>
          <cell r="R431" t="str">
            <v>Baja</v>
          </cell>
          <cell r="S431" t="str">
            <v>Devolución Valmex</v>
          </cell>
          <cell r="T431" t="str">
            <v>GNP</v>
          </cell>
          <cell r="U431" t="str">
            <v>Grupo Nacional Provincial, S.A.B.</v>
          </cell>
          <cell r="V431" t="str">
            <v>Asesor de Servicio</v>
          </cell>
          <cell r="W431" t="str">
            <v>Honorarios</v>
          </cell>
          <cell r="X431" t="str">
            <v>-</v>
          </cell>
          <cell r="Y431" t="str">
            <v>Asignado</v>
          </cell>
          <cell r="Z431" t="str">
            <v>N87877</v>
          </cell>
          <cell r="AA431" t="str">
            <v>-</v>
          </cell>
          <cell r="AB431" t="str">
            <v>-</v>
          </cell>
          <cell r="AC431" t="str">
            <v>-</v>
          </cell>
          <cell r="AD431" t="str">
            <v>-</v>
          </cell>
          <cell r="AE431" t="str">
            <v>-</v>
          </cell>
          <cell r="AF431" t="str">
            <v>-</v>
          </cell>
          <cell r="AG431" t="str">
            <v>-</v>
          </cell>
          <cell r="AH431" t="str">
            <v>-</v>
          </cell>
          <cell r="AI431" t="str">
            <v>C6705</v>
          </cell>
          <cell r="AJ431" t="str">
            <v>Ramirez Granados Arturo</v>
          </cell>
          <cell r="AK431" t="str">
            <v>-</v>
          </cell>
          <cell r="AL431" t="str">
            <v>-</v>
          </cell>
          <cell r="AM431" t="str">
            <v>-</v>
          </cell>
          <cell r="AN431">
            <v>0</v>
          </cell>
          <cell r="AO431" t="str">
            <v>-</v>
          </cell>
          <cell r="AQ431">
            <v>6681483080</v>
          </cell>
          <cell r="AR431" t="str">
            <v>-</v>
          </cell>
          <cell r="AS431" t="str">
            <v>-</v>
          </cell>
          <cell r="AT431" t="str">
            <v>-</v>
          </cell>
          <cell r="AU431" t="str">
            <v>-</v>
          </cell>
          <cell r="AV431" t="str">
            <v>-</v>
          </cell>
          <cell r="AW431" t="str">
            <v>-</v>
          </cell>
          <cell r="AX431" t="str">
            <v>-</v>
          </cell>
          <cell r="AY431" t="str">
            <v>No</v>
          </cell>
          <cell r="AZ431" t="str">
            <v>-</v>
          </cell>
          <cell r="BA431" t="str">
            <v>-</v>
          </cell>
          <cell r="BB431" t="str">
            <v>-</v>
          </cell>
          <cell r="BC431" t="str">
            <v>-</v>
          </cell>
          <cell r="BD431" t="str">
            <v>-</v>
          </cell>
          <cell r="BE431" t="str">
            <v>-</v>
          </cell>
          <cell r="BF431" t="str">
            <v>-</v>
          </cell>
          <cell r="BG431">
            <v>3</v>
          </cell>
          <cell r="BH431" t="str">
            <v>-</v>
          </cell>
          <cell r="BI431" t="str">
            <v>-</v>
          </cell>
          <cell r="BJ431" t="str">
            <v>Arrendado</v>
          </cell>
          <cell r="BK431" t="str">
            <v>AM 20134</v>
          </cell>
          <cell r="BL431" t="str">
            <v>AMERICAS MOTORS S.A. DE C.V.</v>
          </cell>
          <cell r="BO431">
            <v>78535</v>
          </cell>
          <cell r="BP431" t="str">
            <v>-</v>
          </cell>
          <cell r="BQ431" t="str">
            <v>-</v>
          </cell>
          <cell r="BR431" t="str">
            <v>-</v>
          </cell>
          <cell r="BS431" t="str">
            <v>-</v>
          </cell>
          <cell r="BT431" t="str">
            <v>-</v>
          </cell>
          <cell r="BU431" t="str">
            <v>-</v>
          </cell>
          <cell r="BV431" t="str">
            <v>-</v>
          </cell>
          <cell r="BW431" t="str">
            <v>-</v>
          </cell>
          <cell r="BX431" t="str">
            <v>-</v>
          </cell>
          <cell r="BY431" t="str">
            <v>-</v>
          </cell>
          <cell r="BZ431" t="str">
            <v>-</v>
          </cell>
          <cell r="CA431" t="str">
            <v>-</v>
          </cell>
          <cell r="CB431" t="str">
            <v>-</v>
          </cell>
          <cell r="CC431" t="str">
            <v>Lunes</v>
          </cell>
          <cell r="CD431" t="str">
            <v>8406</v>
          </cell>
          <cell r="CE431" t="str">
            <v>6</v>
          </cell>
          <cell r="CF431" t="str">
            <v>Amarillo</v>
          </cell>
          <cell r="CG431" t="str">
            <v>1er Sábado</v>
          </cell>
          <cell r="CH431" t="str">
            <v>Ene y Feb</v>
          </cell>
          <cell r="CI431" t="str">
            <v>Jul y Ago</v>
          </cell>
          <cell r="CJ431" t="str">
            <v>-</v>
          </cell>
          <cell r="CK431">
            <v>92</v>
          </cell>
          <cell r="CL431" t="str">
            <v>101 - MAGNA</v>
          </cell>
          <cell r="CM431" t="str">
            <v>08112</v>
          </cell>
          <cell r="CP431" t="str">
            <v>-</v>
          </cell>
        </row>
        <row r="432">
          <cell r="A432" t="str">
            <v>08113</v>
          </cell>
          <cell r="B432" t="str">
            <v>SNZ3423</v>
          </cell>
          <cell r="C432" t="str">
            <v>Nuevo León</v>
          </cell>
          <cell r="D432" t="str">
            <v>SGG3330</v>
          </cell>
          <cell r="E432" t="str">
            <v>Chevy</v>
          </cell>
          <cell r="F432" t="str">
            <v>Automóvil</v>
          </cell>
          <cell r="G432" t="str">
            <v>Chevrolet</v>
          </cell>
          <cell r="H432" t="str">
            <v>Chevy 3 puertas T/M, D/H, A/A, Paquete M</v>
          </cell>
          <cell r="I432" t="str">
            <v>3G1SF21X19S112903</v>
          </cell>
          <cell r="J432" t="str">
            <v>Hecho en México</v>
          </cell>
          <cell r="K432" t="str">
            <v>Magna</v>
          </cell>
          <cell r="L432">
            <v>4</v>
          </cell>
          <cell r="M432">
            <v>46</v>
          </cell>
          <cell r="N432">
            <v>2009</v>
          </cell>
          <cell r="O432" t="str">
            <v>Monterrey</v>
          </cell>
          <cell r="P432" t="str">
            <v>Nuevo León</v>
          </cell>
          <cell r="Q432" t="str">
            <v>Noreste</v>
          </cell>
          <cell r="R432" t="str">
            <v>Baja</v>
          </cell>
          <cell r="S432" t="str">
            <v>Devolución Valmex</v>
          </cell>
          <cell r="T432" t="str">
            <v>GNP</v>
          </cell>
          <cell r="U432" t="str">
            <v>Grupo Nacional Provincial, S.A.B.</v>
          </cell>
          <cell r="V432" t="str">
            <v>Pool Administrativo</v>
          </cell>
          <cell r="W432" t="str">
            <v>Pool Administrativo</v>
          </cell>
          <cell r="X432" t="str">
            <v>Oficina Regional</v>
          </cell>
          <cell r="Y432" t="str">
            <v>Pool</v>
          </cell>
          <cell r="Z432" t="str">
            <v>N38132</v>
          </cell>
          <cell r="AA432" t="str">
            <v>-</v>
          </cell>
          <cell r="AB432" t="str">
            <v>-</v>
          </cell>
          <cell r="AC432" t="str">
            <v>-</v>
          </cell>
          <cell r="AD432" t="str">
            <v>-</v>
          </cell>
          <cell r="AE432" t="str">
            <v>-</v>
          </cell>
          <cell r="AF432" t="str">
            <v>-</v>
          </cell>
          <cell r="AG432" t="str">
            <v>-</v>
          </cell>
          <cell r="AH432" t="str">
            <v>-</v>
          </cell>
          <cell r="AI432" t="str">
            <v>C6705</v>
          </cell>
          <cell r="AJ432" t="str">
            <v>Ramirez Granados Arturo</v>
          </cell>
          <cell r="AK432" t="str">
            <v>-</v>
          </cell>
          <cell r="AL432" t="str">
            <v>-</v>
          </cell>
          <cell r="AM432" t="str">
            <v>-</v>
          </cell>
          <cell r="AN432">
            <v>0</v>
          </cell>
          <cell r="AO432" t="str">
            <v>-</v>
          </cell>
          <cell r="AQ432">
            <v>5545001393</v>
          </cell>
          <cell r="AR432" t="str">
            <v>-</v>
          </cell>
          <cell r="AS432" t="str">
            <v>-</v>
          </cell>
          <cell r="AT432" t="str">
            <v>-</v>
          </cell>
          <cell r="AU432" t="str">
            <v>-</v>
          </cell>
          <cell r="AV432" t="str">
            <v>-</v>
          </cell>
          <cell r="AW432" t="str">
            <v>-</v>
          </cell>
          <cell r="AX432" t="str">
            <v>-</v>
          </cell>
          <cell r="AY432" t="str">
            <v>No</v>
          </cell>
          <cell r="AZ432" t="str">
            <v>-</v>
          </cell>
          <cell r="BA432" t="str">
            <v>-</v>
          </cell>
          <cell r="BB432" t="str">
            <v>-</v>
          </cell>
          <cell r="BC432" t="str">
            <v>-</v>
          </cell>
          <cell r="BD432" t="str">
            <v>-</v>
          </cell>
          <cell r="BE432" t="str">
            <v>-</v>
          </cell>
          <cell r="BF432" t="str">
            <v>-</v>
          </cell>
          <cell r="BG432" t="str">
            <v>-</v>
          </cell>
          <cell r="BH432" t="str">
            <v>-</v>
          </cell>
          <cell r="BI432" t="str">
            <v>-</v>
          </cell>
          <cell r="BJ432" t="str">
            <v>Arrendado</v>
          </cell>
          <cell r="BK432" t="str">
            <v>AM 20212</v>
          </cell>
          <cell r="BL432" t="str">
            <v>AMERICAS MOTORS S.A. DE C.V.</v>
          </cell>
          <cell r="BO432">
            <v>78535</v>
          </cell>
          <cell r="BP432" t="str">
            <v>-</v>
          </cell>
          <cell r="BQ432" t="str">
            <v>-</v>
          </cell>
          <cell r="BR432" t="str">
            <v>-</v>
          </cell>
          <cell r="BS432" t="str">
            <v>-</v>
          </cell>
          <cell r="BT432" t="str">
            <v>-</v>
          </cell>
          <cell r="BU432" t="str">
            <v>-</v>
          </cell>
          <cell r="BV432" t="str">
            <v>-</v>
          </cell>
          <cell r="BW432" t="str">
            <v>-</v>
          </cell>
          <cell r="BX432" t="str">
            <v>-</v>
          </cell>
          <cell r="BY432" t="str">
            <v>-</v>
          </cell>
          <cell r="BZ432" t="str">
            <v>-</v>
          </cell>
          <cell r="CA432" t="str">
            <v>-</v>
          </cell>
          <cell r="CB432" t="str">
            <v>-</v>
          </cell>
          <cell r="CC432" t="str">
            <v>Miércoles</v>
          </cell>
          <cell r="CD432" t="str">
            <v>3423</v>
          </cell>
          <cell r="CE432" t="str">
            <v>3</v>
          </cell>
          <cell r="CF432" t="str">
            <v>Rojo</v>
          </cell>
          <cell r="CG432" t="str">
            <v>3er Sábado</v>
          </cell>
          <cell r="CH432" t="str">
            <v>Mzo y Abr</v>
          </cell>
          <cell r="CI432" t="str">
            <v>Sep y Oct</v>
          </cell>
          <cell r="CJ432" t="str">
            <v>-</v>
          </cell>
          <cell r="CK432">
            <v>92</v>
          </cell>
          <cell r="CL432" t="str">
            <v>101 - MAGNA</v>
          </cell>
          <cell r="CM432" t="str">
            <v>08113</v>
          </cell>
          <cell r="CP432" t="str">
            <v>-</v>
          </cell>
        </row>
        <row r="433">
          <cell r="A433" t="str">
            <v>08114</v>
          </cell>
          <cell r="B433" t="str">
            <v>JGL8408</v>
          </cell>
          <cell r="C433" t="str">
            <v>Jalisco</v>
          </cell>
          <cell r="D433" t="str">
            <v>No aplica</v>
          </cell>
          <cell r="E433" t="str">
            <v>Chevy</v>
          </cell>
          <cell r="F433" t="str">
            <v>Automóvil</v>
          </cell>
          <cell r="G433" t="str">
            <v>Chevrolet</v>
          </cell>
          <cell r="H433" t="str">
            <v>Chevy 3 puertas T/M, D/H, A/A, Paquete M</v>
          </cell>
          <cell r="I433" t="str">
            <v>3G1SF21X39S112580</v>
          </cell>
          <cell r="J433" t="str">
            <v>Hecho en México</v>
          </cell>
          <cell r="K433" t="str">
            <v>Magna</v>
          </cell>
          <cell r="L433">
            <v>4</v>
          </cell>
          <cell r="M433">
            <v>46</v>
          </cell>
          <cell r="N433">
            <v>2009</v>
          </cell>
          <cell r="O433" t="str">
            <v>Guadalajara</v>
          </cell>
          <cell r="P433" t="str">
            <v>Jalisco</v>
          </cell>
          <cell r="Q433" t="str">
            <v>Occidente</v>
          </cell>
          <cell r="R433" t="str">
            <v>Baja</v>
          </cell>
          <cell r="S433" t="str">
            <v>Devolución Valmex</v>
          </cell>
          <cell r="T433" t="str">
            <v>GNP</v>
          </cell>
          <cell r="U433" t="str">
            <v>Grupo Nacional Provincial, S.A.B.</v>
          </cell>
          <cell r="V433" t="str">
            <v>Pool Administrativo</v>
          </cell>
          <cell r="W433" t="str">
            <v>Pool Administrativo</v>
          </cell>
          <cell r="X433" t="str">
            <v>Oficina Regional</v>
          </cell>
          <cell r="Y433" t="str">
            <v>Pool</v>
          </cell>
          <cell r="Z433" t="str">
            <v>N38132</v>
          </cell>
          <cell r="AA433" t="str">
            <v>-</v>
          </cell>
          <cell r="AB433" t="str">
            <v>-</v>
          </cell>
          <cell r="AC433" t="str">
            <v>-</v>
          </cell>
          <cell r="AD433" t="str">
            <v>-</v>
          </cell>
          <cell r="AE433" t="str">
            <v>-</v>
          </cell>
          <cell r="AF433" t="str">
            <v>-</v>
          </cell>
          <cell r="AG433" t="str">
            <v>-</v>
          </cell>
          <cell r="AH433" t="str">
            <v>-</v>
          </cell>
          <cell r="AI433" t="str">
            <v>C6705</v>
          </cell>
          <cell r="AJ433" t="str">
            <v>Ramirez Granados Arturo</v>
          </cell>
          <cell r="AK433" t="str">
            <v>-</v>
          </cell>
          <cell r="AL433" t="str">
            <v>-</v>
          </cell>
          <cell r="AM433" t="str">
            <v>-</v>
          </cell>
          <cell r="AN433">
            <v>0</v>
          </cell>
          <cell r="AO433" t="str">
            <v>-</v>
          </cell>
          <cell r="AQ433">
            <v>5545001393</v>
          </cell>
          <cell r="AR433" t="str">
            <v>-</v>
          </cell>
          <cell r="AS433" t="str">
            <v>-</v>
          </cell>
          <cell r="AT433" t="str">
            <v>-</v>
          </cell>
          <cell r="AU433" t="str">
            <v>-</v>
          </cell>
          <cell r="AV433" t="str">
            <v>-</v>
          </cell>
          <cell r="AW433" t="str">
            <v>-</v>
          </cell>
          <cell r="AX433" t="str">
            <v>-</v>
          </cell>
          <cell r="AY433" t="str">
            <v>No</v>
          </cell>
          <cell r="AZ433" t="str">
            <v>-</v>
          </cell>
          <cell r="BA433" t="str">
            <v>-</v>
          </cell>
          <cell r="BB433" t="str">
            <v>-</v>
          </cell>
          <cell r="BC433" t="str">
            <v>-</v>
          </cell>
          <cell r="BD433" t="str">
            <v>-</v>
          </cell>
          <cell r="BE433" t="str">
            <v>-</v>
          </cell>
          <cell r="BF433" t="str">
            <v>-</v>
          </cell>
          <cell r="BG433" t="str">
            <v>-</v>
          </cell>
          <cell r="BH433" t="str">
            <v>-</v>
          </cell>
          <cell r="BI433" t="str">
            <v>-</v>
          </cell>
          <cell r="BJ433" t="str">
            <v>Arrendado</v>
          </cell>
          <cell r="BK433" t="str">
            <v>AM 20213</v>
          </cell>
          <cell r="BL433" t="str">
            <v>AMERICAS MOTORS S.A. DE C.V.</v>
          </cell>
          <cell r="BO433">
            <v>78535</v>
          </cell>
          <cell r="BP433" t="str">
            <v>-</v>
          </cell>
          <cell r="BQ433" t="str">
            <v>-</v>
          </cell>
          <cell r="BR433" t="str">
            <v>-</v>
          </cell>
          <cell r="BS433" t="str">
            <v>-</v>
          </cell>
          <cell r="BT433" t="str">
            <v>-</v>
          </cell>
          <cell r="BU433" t="str">
            <v>-</v>
          </cell>
          <cell r="BV433" t="str">
            <v>-</v>
          </cell>
          <cell r="BW433" t="str">
            <v>-</v>
          </cell>
          <cell r="BX433" t="str">
            <v>-</v>
          </cell>
          <cell r="BY433" t="str">
            <v>-</v>
          </cell>
          <cell r="BZ433" t="str">
            <v>-</v>
          </cell>
          <cell r="CA433" t="str">
            <v>-</v>
          </cell>
          <cell r="CB433" t="str">
            <v>-</v>
          </cell>
          <cell r="CC433" t="str">
            <v>Martes</v>
          </cell>
          <cell r="CD433" t="str">
            <v>8408</v>
          </cell>
          <cell r="CE433" t="str">
            <v>8</v>
          </cell>
          <cell r="CF433" t="str">
            <v>Rosa</v>
          </cell>
          <cell r="CG433" t="str">
            <v>2o Sábado</v>
          </cell>
          <cell r="CH433" t="str">
            <v>Feb y Mzo</v>
          </cell>
          <cell r="CI433" t="str">
            <v>Ago y Sep</v>
          </cell>
          <cell r="CJ433" t="str">
            <v>-</v>
          </cell>
          <cell r="CK433">
            <v>92</v>
          </cell>
          <cell r="CL433" t="str">
            <v>101 - MAGNA</v>
          </cell>
          <cell r="CM433" t="str">
            <v>08114</v>
          </cell>
          <cell r="CP433" t="str">
            <v>-</v>
          </cell>
        </row>
        <row r="434">
          <cell r="A434" t="str">
            <v>08115</v>
          </cell>
          <cell r="B434" t="str">
            <v>JGL8407</v>
          </cell>
          <cell r="C434" t="str">
            <v>Jalisco</v>
          </cell>
          <cell r="D434" t="str">
            <v>No aplica</v>
          </cell>
          <cell r="E434" t="str">
            <v>Chevy</v>
          </cell>
          <cell r="F434" t="str">
            <v>Automóvil</v>
          </cell>
          <cell r="G434" t="str">
            <v>Chevrolet</v>
          </cell>
          <cell r="H434" t="str">
            <v>Chevy 3 puertas T/M, D/H, A/A, Paquete M</v>
          </cell>
          <cell r="I434" t="str">
            <v>3G1SF21X89S112882</v>
          </cell>
          <cell r="J434" t="str">
            <v>Hecho en México</v>
          </cell>
          <cell r="K434" t="str">
            <v>Magna</v>
          </cell>
          <cell r="L434">
            <v>4</v>
          </cell>
          <cell r="M434">
            <v>46</v>
          </cell>
          <cell r="N434">
            <v>2009</v>
          </cell>
          <cell r="O434" t="str">
            <v>Guadalajara</v>
          </cell>
          <cell r="P434" t="str">
            <v>Jalisco</v>
          </cell>
          <cell r="Q434" t="str">
            <v>Occidente</v>
          </cell>
          <cell r="R434" t="str">
            <v>Baja</v>
          </cell>
          <cell r="S434" t="str">
            <v>Devolución Valmex</v>
          </cell>
          <cell r="T434" t="str">
            <v>GNP</v>
          </cell>
          <cell r="U434" t="str">
            <v>Grupo Nacional Provincial, S.A.B.</v>
          </cell>
          <cell r="V434" t="str">
            <v>Ejecutivo de Cuenta</v>
          </cell>
          <cell r="W434" t="str">
            <v>Pool Semiasignado</v>
          </cell>
          <cell r="X434" t="str">
            <v>Oficina Regional</v>
          </cell>
          <cell r="Y434" t="str">
            <v>Pool</v>
          </cell>
          <cell r="Z434" t="str">
            <v>N65107</v>
          </cell>
          <cell r="AA434" t="str">
            <v>Lopez Estavillo Guadalupe Elena</v>
          </cell>
          <cell r="AB434" t="str">
            <v>Grupo Nacional Provincial, S.A.B.</v>
          </cell>
          <cell r="AC434" t="str">
            <v>LOEG741122R38</v>
          </cell>
          <cell r="AD434" t="str">
            <v>Jefe de departamento</v>
          </cell>
          <cell r="AE434" t="str">
            <v>Jefe de Departamento B</v>
          </cell>
          <cell r="AF434" t="str">
            <v>Unidad de Negocio</v>
          </cell>
          <cell r="AG434" t="str">
            <v>Dirección Canal Corredores y Gobierno</v>
          </cell>
          <cell r="AH434" t="str">
            <v>Subdir. Comercial Occidente</v>
          </cell>
          <cell r="AI434" t="str">
            <v>C5611</v>
          </cell>
          <cell r="AJ434" t="str">
            <v>Dominguez Ruiz Carlos Hugo (Vacante)</v>
          </cell>
          <cell r="AK434" t="str">
            <v>Oficina central Guadalajara</v>
          </cell>
          <cell r="AL434" t="str">
            <v>Guadalajara</v>
          </cell>
          <cell r="AM434">
            <v>6218</v>
          </cell>
          <cell r="AN434" t="str">
            <v>guadalupe.lopez@gnp.com.mx</v>
          </cell>
          <cell r="AO434" t="str">
            <v>guadalupe.lopez@gnp.com.mx</v>
          </cell>
          <cell r="AQ434">
            <v>3314111164</v>
          </cell>
          <cell r="AR434" t="str">
            <v>-</v>
          </cell>
          <cell r="AS434" t="str">
            <v>-</v>
          </cell>
          <cell r="AT434" t="str">
            <v>-</v>
          </cell>
          <cell r="AU434" t="str">
            <v>-</v>
          </cell>
          <cell r="AV434" t="str">
            <v>-</v>
          </cell>
          <cell r="AW434" t="str">
            <v>-</v>
          </cell>
          <cell r="AX434" t="str">
            <v>-</v>
          </cell>
          <cell r="AY434" t="str">
            <v>No</v>
          </cell>
          <cell r="AZ434" t="str">
            <v>-</v>
          </cell>
          <cell r="BA434" t="str">
            <v>-</v>
          </cell>
          <cell r="BB434" t="str">
            <v>-</v>
          </cell>
          <cell r="BC434" t="str">
            <v>-</v>
          </cell>
          <cell r="BD434" t="str">
            <v>-</v>
          </cell>
          <cell r="BE434" t="str">
            <v>-</v>
          </cell>
          <cell r="BF434" t="str">
            <v>-</v>
          </cell>
          <cell r="BG434" t="str">
            <v>-</v>
          </cell>
          <cell r="BH434" t="str">
            <v>-</v>
          </cell>
          <cell r="BI434" t="str">
            <v>-</v>
          </cell>
          <cell r="BJ434" t="str">
            <v>Arrendado</v>
          </cell>
          <cell r="BK434" t="str">
            <v>AM 20215</v>
          </cell>
          <cell r="BL434" t="str">
            <v>AMERICAS MOTORS S.A. DE C.V.</v>
          </cell>
          <cell r="BO434">
            <v>78535</v>
          </cell>
          <cell r="BP434" t="str">
            <v>-</v>
          </cell>
          <cell r="BQ434" t="str">
            <v>-</v>
          </cell>
          <cell r="BR434" t="str">
            <v>-</v>
          </cell>
          <cell r="BS434" t="str">
            <v>-</v>
          </cell>
          <cell r="BT434" t="str">
            <v>-</v>
          </cell>
          <cell r="BU434" t="str">
            <v>-</v>
          </cell>
          <cell r="BV434" t="str">
            <v>-</v>
          </cell>
          <cell r="BW434" t="str">
            <v>-</v>
          </cell>
          <cell r="BX434" t="str">
            <v>-</v>
          </cell>
          <cell r="BY434" t="str">
            <v>-</v>
          </cell>
          <cell r="BZ434" t="str">
            <v>-</v>
          </cell>
          <cell r="CA434" t="str">
            <v>-</v>
          </cell>
          <cell r="CB434" t="str">
            <v>-</v>
          </cell>
          <cell r="CC434" t="str">
            <v>Martes</v>
          </cell>
          <cell r="CD434" t="str">
            <v>8407</v>
          </cell>
          <cell r="CE434" t="str">
            <v>7</v>
          </cell>
          <cell r="CF434" t="str">
            <v>Rosa</v>
          </cell>
          <cell r="CG434" t="str">
            <v>2o Sábado</v>
          </cell>
          <cell r="CH434" t="str">
            <v>Feb y Mzo</v>
          </cell>
          <cell r="CI434" t="str">
            <v>Ago y Sep</v>
          </cell>
          <cell r="CJ434" t="str">
            <v>-</v>
          </cell>
          <cell r="CK434">
            <v>92</v>
          </cell>
          <cell r="CL434" t="str">
            <v>101 - MAGNA</v>
          </cell>
          <cell r="CM434" t="str">
            <v>08115</v>
          </cell>
          <cell r="CP434" t="str">
            <v>-</v>
          </cell>
        </row>
        <row r="435">
          <cell r="A435" t="str">
            <v>08116</v>
          </cell>
          <cell r="B435" t="str">
            <v>SNZ3425</v>
          </cell>
          <cell r="C435" t="str">
            <v>Nuevo León</v>
          </cell>
          <cell r="D435" t="str">
            <v>SGG3326</v>
          </cell>
          <cell r="E435" t="str">
            <v>Chevy</v>
          </cell>
          <cell r="F435" t="str">
            <v>Automóvil</v>
          </cell>
          <cell r="G435" t="str">
            <v>Chevrolet</v>
          </cell>
          <cell r="H435" t="str">
            <v>Chevy 3 puertas T/M, D/H, A/A, Paquete M</v>
          </cell>
          <cell r="I435" t="str">
            <v>3G1SF21XX8S164464</v>
          </cell>
          <cell r="J435" t="str">
            <v>Hecho en México</v>
          </cell>
          <cell r="K435" t="str">
            <v>Magna</v>
          </cell>
          <cell r="L435">
            <v>4</v>
          </cell>
          <cell r="M435">
            <v>46</v>
          </cell>
          <cell r="N435">
            <v>2008</v>
          </cell>
          <cell r="O435" t="str">
            <v>Tijuana</v>
          </cell>
          <cell r="P435" t="str">
            <v>Baja California Norte</v>
          </cell>
          <cell r="Q435" t="str">
            <v>Noroeste</v>
          </cell>
          <cell r="R435" t="str">
            <v>Baja</v>
          </cell>
          <cell r="S435" t="str">
            <v>Devolución Valmex</v>
          </cell>
          <cell r="T435" t="str">
            <v>GNP</v>
          </cell>
          <cell r="U435" t="str">
            <v>Grupo Nacional Provincial, S.A.B.</v>
          </cell>
          <cell r="V435" t="str">
            <v>Asesor de Servicio</v>
          </cell>
          <cell r="W435" t="str">
            <v>-</v>
          </cell>
          <cell r="X435" t="str">
            <v>-</v>
          </cell>
          <cell r="Y435" t="str">
            <v>Asignado</v>
          </cell>
          <cell r="Z435">
            <v>40092001</v>
          </cell>
          <cell r="AA435" t="str">
            <v>-</v>
          </cell>
          <cell r="AB435" t="str">
            <v>-</v>
          </cell>
          <cell r="AC435" t="str">
            <v>-</v>
          </cell>
          <cell r="AD435" t="str">
            <v>-</v>
          </cell>
          <cell r="AE435" t="str">
            <v>-</v>
          </cell>
          <cell r="AF435" t="str">
            <v>-</v>
          </cell>
          <cell r="AG435" t="str">
            <v>-</v>
          </cell>
          <cell r="AH435" t="str">
            <v>-</v>
          </cell>
          <cell r="AI435" t="str">
            <v>C6705</v>
          </cell>
          <cell r="AJ435" t="str">
            <v>Ramirez Granados Arturo</v>
          </cell>
          <cell r="AK435" t="str">
            <v>-</v>
          </cell>
          <cell r="AL435" t="str">
            <v>-</v>
          </cell>
          <cell r="AM435" t="str">
            <v>-</v>
          </cell>
          <cell r="AN435" t="str">
            <v>rosalio.coronado@gnp.com.mx</v>
          </cell>
          <cell r="AO435" t="str">
            <v>-</v>
          </cell>
          <cell r="AP435" t="str">
            <v>rosalio.coronado@gnp.com.mx</v>
          </cell>
          <cell r="AQ435">
            <v>6641690430</v>
          </cell>
          <cell r="AR435" t="str">
            <v>-</v>
          </cell>
          <cell r="AS435" t="str">
            <v>-</v>
          </cell>
          <cell r="AT435" t="str">
            <v>-</v>
          </cell>
          <cell r="AU435" t="str">
            <v>-</v>
          </cell>
          <cell r="AV435" t="str">
            <v>-</v>
          </cell>
          <cell r="AW435" t="str">
            <v>-</v>
          </cell>
          <cell r="AX435" t="str">
            <v>-</v>
          </cell>
          <cell r="AY435" t="str">
            <v>No</v>
          </cell>
          <cell r="AZ435" t="str">
            <v>-</v>
          </cell>
          <cell r="BA435" t="str">
            <v>-</v>
          </cell>
          <cell r="BB435" t="str">
            <v>-</v>
          </cell>
          <cell r="BC435" t="str">
            <v>-</v>
          </cell>
          <cell r="BD435" t="str">
            <v>-</v>
          </cell>
          <cell r="BE435" t="str">
            <v>-</v>
          </cell>
          <cell r="BF435" t="str">
            <v>-</v>
          </cell>
          <cell r="BG435" t="str">
            <v>-</v>
          </cell>
          <cell r="BH435" t="str">
            <v>-</v>
          </cell>
          <cell r="BI435" t="str">
            <v>-</v>
          </cell>
          <cell r="BJ435" t="str">
            <v>Arrendado</v>
          </cell>
          <cell r="BK435" t="str">
            <v>AM 20115</v>
          </cell>
          <cell r="BL435" t="str">
            <v>AMERICAS MOTORS S.A. DE C.V.</v>
          </cell>
          <cell r="BO435">
            <v>71014</v>
          </cell>
          <cell r="BP435" t="str">
            <v>-</v>
          </cell>
          <cell r="BQ435" t="str">
            <v>-</v>
          </cell>
          <cell r="BR435" t="str">
            <v>-</v>
          </cell>
          <cell r="BS435" t="str">
            <v>-</v>
          </cell>
          <cell r="BT435" t="str">
            <v>-</v>
          </cell>
          <cell r="BU435" t="str">
            <v>-</v>
          </cell>
          <cell r="BV435" t="str">
            <v>-</v>
          </cell>
          <cell r="BW435" t="str">
            <v>-</v>
          </cell>
          <cell r="BX435" t="str">
            <v>-</v>
          </cell>
          <cell r="BY435" t="str">
            <v>-</v>
          </cell>
          <cell r="BZ435" t="str">
            <v>-</v>
          </cell>
          <cell r="CA435" t="str">
            <v>-</v>
          </cell>
          <cell r="CB435" t="str">
            <v>-</v>
          </cell>
          <cell r="CC435" t="str">
            <v>Lunes</v>
          </cell>
          <cell r="CD435" t="str">
            <v>3425</v>
          </cell>
          <cell r="CE435" t="str">
            <v>5</v>
          </cell>
          <cell r="CF435" t="str">
            <v>Amarillo</v>
          </cell>
          <cell r="CG435" t="str">
            <v>1er Sábado</v>
          </cell>
          <cell r="CH435" t="str">
            <v>Ene y Feb</v>
          </cell>
          <cell r="CI435" t="str">
            <v>Jul y Ago</v>
          </cell>
          <cell r="CJ435" t="str">
            <v>-</v>
          </cell>
          <cell r="CK435">
            <v>92</v>
          </cell>
          <cell r="CL435" t="str">
            <v>101 - MAGNA</v>
          </cell>
          <cell r="CM435" t="str">
            <v>08116</v>
          </cell>
          <cell r="CP435" t="str">
            <v>-</v>
          </cell>
        </row>
        <row r="436">
          <cell r="A436" t="str">
            <v>08117</v>
          </cell>
          <cell r="B436" t="str">
            <v>TKE9439</v>
          </cell>
          <cell r="C436" t="str">
            <v>Oaxaca</v>
          </cell>
          <cell r="D436" t="str">
            <v>No aplica</v>
          </cell>
          <cell r="E436" t="str">
            <v>Chevy</v>
          </cell>
          <cell r="F436" t="str">
            <v>Automóvil</v>
          </cell>
          <cell r="G436" t="str">
            <v>Chevrolet</v>
          </cell>
          <cell r="H436" t="str">
            <v>Chevy 3 puertas T/M, D/H, A/A, Paquete M</v>
          </cell>
          <cell r="I436" t="str">
            <v>3G1SF21X98S164357</v>
          </cell>
          <cell r="J436" t="str">
            <v>Hecho en México</v>
          </cell>
          <cell r="K436" t="str">
            <v>Magna</v>
          </cell>
          <cell r="L436">
            <v>4</v>
          </cell>
          <cell r="M436">
            <v>46</v>
          </cell>
          <cell r="N436">
            <v>2008</v>
          </cell>
          <cell r="O436" t="str">
            <v>Oaxaca</v>
          </cell>
          <cell r="P436" t="str">
            <v>Oaxaca</v>
          </cell>
          <cell r="Q436" t="str">
            <v>Sureste</v>
          </cell>
          <cell r="R436" t="str">
            <v>Baja</v>
          </cell>
          <cell r="S436" t="str">
            <v>Devolución Valmex</v>
          </cell>
          <cell r="T436" t="str">
            <v>GNP</v>
          </cell>
          <cell r="U436" t="str">
            <v>Grupo Nacional Provincial, S.A.B.</v>
          </cell>
          <cell r="V436" t="str">
            <v>Asesor de Servicio</v>
          </cell>
          <cell r="W436" t="str">
            <v>-</v>
          </cell>
          <cell r="X436" t="str">
            <v>-</v>
          </cell>
          <cell r="Y436" t="str">
            <v>Asignado</v>
          </cell>
          <cell r="Z436" t="str">
            <v>N88669</v>
          </cell>
          <cell r="AA436" t="str">
            <v>-</v>
          </cell>
          <cell r="AB436" t="str">
            <v>-</v>
          </cell>
          <cell r="AC436" t="str">
            <v>-</v>
          </cell>
          <cell r="AD436" t="str">
            <v>-</v>
          </cell>
          <cell r="AE436" t="str">
            <v>-</v>
          </cell>
          <cell r="AF436" t="str">
            <v>-</v>
          </cell>
          <cell r="AG436" t="str">
            <v>-</v>
          </cell>
          <cell r="AH436" t="str">
            <v>-</v>
          </cell>
          <cell r="AI436" t="str">
            <v>C6705</v>
          </cell>
          <cell r="AJ436" t="str">
            <v>Ramirez Granados Arturo</v>
          </cell>
          <cell r="AK436" t="str">
            <v>-</v>
          </cell>
          <cell r="AL436" t="str">
            <v>-</v>
          </cell>
          <cell r="AM436" t="str">
            <v>-</v>
          </cell>
          <cell r="AN436" t="str">
            <v>luis.suarez@gnp.com.mx</v>
          </cell>
          <cell r="AO436" t="str">
            <v>-</v>
          </cell>
          <cell r="AP436" t="str">
            <v>luis.suarez@gnp.com.mx</v>
          </cell>
          <cell r="AQ436">
            <v>9515691855</v>
          </cell>
          <cell r="AR436" t="str">
            <v>-</v>
          </cell>
          <cell r="AS436" t="str">
            <v>-</v>
          </cell>
          <cell r="AT436" t="str">
            <v>-</v>
          </cell>
          <cell r="AU436" t="str">
            <v>-</v>
          </cell>
          <cell r="AV436" t="str">
            <v>-</v>
          </cell>
          <cell r="AW436" t="str">
            <v>-</v>
          </cell>
          <cell r="AX436" t="str">
            <v>-</v>
          </cell>
          <cell r="AY436" t="str">
            <v>No</v>
          </cell>
          <cell r="AZ436" t="str">
            <v>-</v>
          </cell>
          <cell r="BA436" t="str">
            <v>-</v>
          </cell>
          <cell r="BB436" t="str">
            <v>-</v>
          </cell>
          <cell r="BC436" t="str">
            <v>-</v>
          </cell>
          <cell r="BD436" t="str">
            <v>-</v>
          </cell>
          <cell r="BE436" t="str">
            <v>-</v>
          </cell>
          <cell r="BF436" t="str">
            <v>-</v>
          </cell>
          <cell r="BG436" t="str">
            <v>-</v>
          </cell>
          <cell r="BH436" t="str">
            <v>-</v>
          </cell>
          <cell r="BI436" t="str">
            <v>-</v>
          </cell>
          <cell r="BJ436" t="str">
            <v>Arrendado</v>
          </cell>
          <cell r="BK436" t="str">
            <v>AM 20114</v>
          </cell>
          <cell r="BL436" t="str">
            <v>AMERICAS MOTORS S.A. DE C.V.</v>
          </cell>
          <cell r="BO436">
            <v>71014</v>
          </cell>
          <cell r="BP436" t="str">
            <v>-</v>
          </cell>
          <cell r="BQ436" t="str">
            <v>-</v>
          </cell>
          <cell r="BR436" t="str">
            <v>-</v>
          </cell>
          <cell r="BS436" t="str">
            <v>-</v>
          </cell>
          <cell r="BT436" t="str">
            <v>-</v>
          </cell>
          <cell r="BU436" t="str">
            <v>-</v>
          </cell>
          <cell r="BV436" t="str">
            <v>-</v>
          </cell>
          <cell r="BW436" t="str">
            <v>-</v>
          </cell>
          <cell r="BX436" t="str">
            <v>-</v>
          </cell>
          <cell r="BY436" t="str">
            <v>-</v>
          </cell>
          <cell r="BZ436" t="str">
            <v>-</v>
          </cell>
          <cell r="CA436" t="str">
            <v>-</v>
          </cell>
          <cell r="CB436" t="str">
            <v>-</v>
          </cell>
          <cell r="CC436" t="str">
            <v>Viernes</v>
          </cell>
          <cell r="CD436" t="str">
            <v>9439</v>
          </cell>
          <cell r="CE436" t="str">
            <v>9</v>
          </cell>
          <cell r="CF436" t="str">
            <v>Azul</v>
          </cell>
          <cell r="CG436" t="str">
            <v>5o Sábado</v>
          </cell>
          <cell r="CH436" t="str">
            <v>May y Jun</v>
          </cell>
          <cell r="CI436" t="str">
            <v>Nov y Dic</v>
          </cell>
          <cell r="CJ436" t="str">
            <v>-</v>
          </cell>
          <cell r="CK436">
            <v>92</v>
          </cell>
          <cell r="CL436" t="str">
            <v>101 - MAGNA</v>
          </cell>
          <cell r="CM436" t="str">
            <v>08117</v>
          </cell>
          <cell r="CP436" t="str">
            <v>-</v>
          </cell>
        </row>
        <row r="437">
          <cell r="A437" t="str">
            <v>08118</v>
          </cell>
          <cell r="B437" t="str">
            <v>119YLV</v>
          </cell>
          <cell r="C437" t="str">
            <v>Distrito Federal</v>
          </cell>
          <cell r="D437" t="str">
            <v>PPS7721</v>
          </cell>
          <cell r="E437" t="str">
            <v>Chevy</v>
          </cell>
          <cell r="F437" t="str">
            <v>Automóvil</v>
          </cell>
          <cell r="G437" t="str">
            <v>Chevrolet</v>
          </cell>
          <cell r="H437" t="str">
            <v>Chevy 3 puertas T/M, D/H, A/A, Paquete M</v>
          </cell>
          <cell r="I437" t="str">
            <v>3G1SF21X18S164448</v>
          </cell>
          <cell r="J437" t="str">
            <v>Hecho en México</v>
          </cell>
          <cell r="K437" t="str">
            <v>Magna</v>
          </cell>
          <cell r="L437">
            <v>4</v>
          </cell>
          <cell r="M437">
            <v>46</v>
          </cell>
          <cell r="N437">
            <v>2008</v>
          </cell>
          <cell r="O437" t="str">
            <v>Morelia</v>
          </cell>
          <cell r="P437" t="str">
            <v>Michoacán</v>
          </cell>
          <cell r="Q437" t="str">
            <v>Occidente</v>
          </cell>
          <cell r="R437" t="str">
            <v>Baja</v>
          </cell>
          <cell r="S437" t="str">
            <v>Devolución Valmex</v>
          </cell>
          <cell r="T437" t="str">
            <v>GNP</v>
          </cell>
          <cell r="U437" t="str">
            <v>Grupo Nacional Provincial, S.A.B.</v>
          </cell>
          <cell r="V437" t="str">
            <v>Supervisor Ajustes</v>
          </cell>
          <cell r="W437" t="str">
            <v>-</v>
          </cell>
          <cell r="X437" t="str">
            <v>Supervisoria</v>
          </cell>
          <cell r="Y437" t="str">
            <v>Asignado</v>
          </cell>
          <cell r="Z437" t="str">
            <v>P77748</v>
          </cell>
          <cell r="AA437" t="str">
            <v>-</v>
          </cell>
          <cell r="AB437" t="str">
            <v>-</v>
          </cell>
          <cell r="AC437" t="str">
            <v>-</v>
          </cell>
          <cell r="AD437" t="str">
            <v>-</v>
          </cell>
          <cell r="AE437" t="str">
            <v>-</v>
          </cell>
          <cell r="AF437" t="str">
            <v>-</v>
          </cell>
          <cell r="AG437" t="str">
            <v>-</v>
          </cell>
          <cell r="AH437" t="str">
            <v>-</v>
          </cell>
          <cell r="AI437" t="str">
            <v>C6705</v>
          </cell>
          <cell r="AJ437" t="str">
            <v>Ramirez Granados Arturo</v>
          </cell>
          <cell r="AK437" t="str">
            <v>-</v>
          </cell>
          <cell r="AL437" t="str">
            <v>-</v>
          </cell>
          <cell r="AM437" t="str">
            <v>-</v>
          </cell>
          <cell r="AN437">
            <v>0</v>
          </cell>
          <cell r="AO437" t="str">
            <v>-</v>
          </cell>
          <cell r="AQ437">
            <v>4431691807</v>
          </cell>
          <cell r="AR437" t="str">
            <v>-</v>
          </cell>
          <cell r="AS437" t="str">
            <v>-</v>
          </cell>
          <cell r="AT437" t="str">
            <v>-</v>
          </cell>
          <cell r="AU437" t="str">
            <v>-</v>
          </cell>
          <cell r="AV437" t="str">
            <v>-</v>
          </cell>
          <cell r="AW437" t="str">
            <v>-</v>
          </cell>
          <cell r="AX437" t="str">
            <v>-</v>
          </cell>
          <cell r="AY437" t="str">
            <v>No</v>
          </cell>
          <cell r="AZ437" t="str">
            <v>-</v>
          </cell>
          <cell r="BA437" t="str">
            <v>-</v>
          </cell>
          <cell r="BB437" t="str">
            <v>-</v>
          </cell>
          <cell r="BC437" t="str">
            <v>-</v>
          </cell>
          <cell r="BD437" t="str">
            <v>-</v>
          </cell>
          <cell r="BE437" t="str">
            <v>-</v>
          </cell>
          <cell r="BF437" t="str">
            <v>-</v>
          </cell>
          <cell r="BG437">
            <v>3</v>
          </cell>
          <cell r="BH437" t="str">
            <v>-</v>
          </cell>
          <cell r="BI437" t="str">
            <v>-</v>
          </cell>
          <cell r="BJ437" t="str">
            <v>Arrendado</v>
          </cell>
          <cell r="BK437" t="str">
            <v>AM 20087</v>
          </cell>
          <cell r="BL437" t="str">
            <v>AMERICAS MOTORS S.A. DE C.V.</v>
          </cell>
          <cell r="BO437">
            <v>71014</v>
          </cell>
          <cell r="BP437" t="str">
            <v>-</v>
          </cell>
          <cell r="BQ437" t="str">
            <v>-</v>
          </cell>
          <cell r="BR437" t="str">
            <v>-</v>
          </cell>
          <cell r="BS437" t="str">
            <v>-</v>
          </cell>
          <cell r="BT437" t="str">
            <v>-</v>
          </cell>
          <cell r="BU437" t="str">
            <v>-</v>
          </cell>
          <cell r="BV437" t="str">
            <v>-</v>
          </cell>
          <cell r="BW437" t="str">
            <v>-</v>
          </cell>
          <cell r="BX437" t="str">
            <v>-</v>
          </cell>
          <cell r="BY437" t="str">
            <v>-</v>
          </cell>
          <cell r="BZ437" t="str">
            <v>-</v>
          </cell>
          <cell r="CA437" t="str">
            <v>-</v>
          </cell>
          <cell r="CB437" t="str">
            <v>-</v>
          </cell>
          <cell r="CC437" t="str">
            <v>Viernes</v>
          </cell>
          <cell r="CD437" t="str">
            <v>119</v>
          </cell>
          <cell r="CE437" t="str">
            <v>9</v>
          </cell>
          <cell r="CF437" t="str">
            <v>Azul</v>
          </cell>
          <cell r="CG437" t="str">
            <v>5o Sábado</v>
          </cell>
          <cell r="CH437" t="str">
            <v>May y Jun</v>
          </cell>
          <cell r="CI437" t="str">
            <v>Nov y Dic</v>
          </cell>
          <cell r="CJ437" t="str">
            <v>-</v>
          </cell>
          <cell r="CK437">
            <v>92</v>
          </cell>
          <cell r="CL437" t="str">
            <v>101 - MAGNA</v>
          </cell>
          <cell r="CM437" t="str">
            <v>08118</v>
          </cell>
          <cell r="CP437" t="str">
            <v>-</v>
          </cell>
        </row>
        <row r="438">
          <cell r="A438" t="str">
            <v>08119</v>
          </cell>
          <cell r="B438" t="str">
            <v>SGG3343</v>
          </cell>
          <cell r="C438" t="str">
            <v>Nuevo León</v>
          </cell>
          <cell r="D438" t="str">
            <v>No aplica</v>
          </cell>
          <cell r="E438" t="str">
            <v>Chevy</v>
          </cell>
          <cell r="F438" t="str">
            <v>Automóvil</v>
          </cell>
          <cell r="G438" t="str">
            <v>Chevrolet</v>
          </cell>
          <cell r="H438" t="str">
            <v>Chevy 3 Puertas C/AA Paquete M</v>
          </cell>
          <cell r="I438" t="str">
            <v>3G1SF21X48S163570</v>
          </cell>
          <cell r="J438" t="str">
            <v>Hecho en México</v>
          </cell>
          <cell r="K438" t="str">
            <v>Magna</v>
          </cell>
          <cell r="L438">
            <v>4</v>
          </cell>
          <cell r="M438">
            <v>46</v>
          </cell>
          <cell r="N438">
            <v>2009</v>
          </cell>
          <cell r="O438" t="str">
            <v>Monterrey</v>
          </cell>
          <cell r="P438" t="str">
            <v>Nuevo León</v>
          </cell>
          <cell r="Q438" t="str">
            <v>Noreste</v>
          </cell>
          <cell r="R438" t="str">
            <v>Baja</v>
          </cell>
          <cell r="S438" t="str">
            <v>PT por Siniestro</v>
          </cell>
          <cell r="T438" t="str">
            <v>GNP</v>
          </cell>
          <cell r="U438" t="str">
            <v>Grupo Nacional Provincial, S.A.B.</v>
          </cell>
          <cell r="V438" t="str">
            <v>Pool Administrativo</v>
          </cell>
          <cell r="W438" t="str">
            <v>Pool Administrativo</v>
          </cell>
          <cell r="X438" t="str">
            <v>Oficina Regional</v>
          </cell>
          <cell r="Y438" t="str">
            <v>Pool</v>
          </cell>
          <cell r="Z438" t="str">
            <v>N90446</v>
          </cell>
          <cell r="AA438" t="str">
            <v>-</v>
          </cell>
          <cell r="AB438" t="str">
            <v>-</v>
          </cell>
          <cell r="AC438" t="str">
            <v>-</v>
          </cell>
          <cell r="AD438" t="str">
            <v>-</v>
          </cell>
          <cell r="AE438" t="str">
            <v>-</v>
          </cell>
          <cell r="AF438" t="str">
            <v>-</v>
          </cell>
          <cell r="AG438" t="str">
            <v>-</v>
          </cell>
          <cell r="AH438" t="str">
            <v>-</v>
          </cell>
          <cell r="AI438" t="str">
            <v>C6705</v>
          </cell>
          <cell r="AJ438" t="str">
            <v>Ramirez Granados Arturo</v>
          </cell>
          <cell r="AK438" t="str">
            <v>-</v>
          </cell>
          <cell r="AL438" t="str">
            <v>-</v>
          </cell>
          <cell r="AM438" t="str">
            <v>-</v>
          </cell>
          <cell r="AN438" t="str">
            <v>francisco.alatorre@gnp.com.mx</v>
          </cell>
          <cell r="AO438" t="str">
            <v>-</v>
          </cell>
          <cell r="AP438" t="str">
            <v>francisco.alatorre@gnp.com.mx</v>
          </cell>
          <cell r="AQ438" t="str">
            <v>-</v>
          </cell>
          <cell r="AR438" t="str">
            <v>-</v>
          </cell>
          <cell r="AS438" t="str">
            <v>-</v>
          </cell>
          <cell r="AT438" t="str">
            <v>-</v>
          </cell>
          <cell r="AU438" t="str">
            <v>-</v>
          </cell>
          <cell r="AV438" t="str">
            <v>-</v>
          </cell>
          <cell r="AW438" t="str">
            <v>-</v>
          </cell>
          <cell r="AX438" t="str">
            <v>-</v>
          </cell>
          <cell r="AY438" t="str">
            <v>No</v>
          </cell>
          <cell r="AZ438" t="str">
            <v>-</v>
          </cell>
          <cell r="BA438" t="str">
            <v>-</v>
          </cell>
          <cell r="BB438" t="str">
            <v>-</v>
          </cell>
          <cell r="BC438" t="str">
            <v>-</v>
          </cell>
          <cell r="BD438" t="str">
            <v>-</v>
          </cell>
          <cell r="BE438" t="str">
            <v>-</v>
          </cell>
          <cell r="BF438" t="str">
            <v>-</v>
          </cell>
          <cell r="BG438" t="str">
            <v>-</v>
          </cell>
          <cell r="BH438" t="str">
            <v>-</v>
          </cell>
          <cell r="BI438" t="str">
            <v>-</v>
          </cell>
          <cell r="BJ438" t="str">
            <v>Arrendado</v>
          </cell>
          <cell r="BK438" t="str">
            <v>AM 20097</v>
          </cell>
          <cell r="BL438" t="str">
            <v>AMERICAS MOTORS S.A. DE C.V.</v>
          </cell>
          <cell r="BO438">
            <v>71014</v>
          </cell>
          <cell r="BP438" t="str">
            <v>-</v>
          </cell>
          <cell r="BQ438" t="str">
            <v>-</v>
          </cell>
          <cell r="BR438" t="str">
            <v>-</v>
          </cell>
          <cell r="BS438" t="str">
            <v>-</v>
          </cell>
          <cell r="BT438" t="str">
            <v>-</v>
          </cell>
          <cell r="BU438" t="str">
            <v>-</v>
          </cell>
          <cell r="BV438" t="str">
            <v>-</v>
          </cell>
          <cell r="BW438" t="str">
            <v>-</v>
          </cell>
          <cell r="BX438" t="str">
            <v>-</v>
          </cell>
          <cell r="BY438" t="str">
            <v>-</v>
          </cell>
          <cell r="BZ438" t="str">
            <v>-</v>
          </cell>
          <cell r="CA438" t="str">
            <v>-</v>
          </cell>
          <cell r="CB438" t="str">
            <v>-</v>
          </cell>
          <cell r="CC438" t="str">
            <v>Miércoles</v>
          </cell>
          <cell r="CD438" t="str">
            <v>3343</v>
          </cell>
          <cell r="CE438" t="str">
            <v>3</v>
          </cell>
          <cell r="CF438" t="str">
            <v>Rojo</v>
          </cell>
          <cell r="CG438" t="str">
            <v>3er Sábado</v>
          </cell>
          <cell r="CH438" t="str">
            <v>Mzo y Abr</v>
          </cell>
          <cell r="CI438" t="str">
            <v>Sep y Oct</v>
          </cell>
          <cell r="CJ438" t="str">
            <v>-</v>
          </cell>
          <cell r="CK438">
            <v>92</v>
          </cell>
          <cell r="CL438" t="str">
            <v>101 - MAGNA</v>
          </cell>
          <cell r="CM438" t="str">
            <v>08119</v>
          </cell>
          <cell r="CP438" t="str">
            <v>-</v>
          </cell>
        </row>
        <row r="439">
          <cell r="A439" t="str">
            <v>08120</v>
          </cell>
          <cell r="B439" t="str">
            <v>SNZ3429</v>
          </cell>
          <cell r="C439" t="str">
            <v>Nuevo León</v>
          </cell>
          <cell r="D439" t="str">
            <v>SGG3336</v>
          </cell>
          <cell r="E439" t="str">
            <v>Chevy</v>
          </cell>
          <cell r="F439" t="str">
            <v>Automóvil</v>
          </cell>
          <cell r="G439" t="str">
            <v>Chevrolet</v>
          </cell>
          <cell r="H439" t="str">
            <v>Chevy 3 puertas T/M, D/H, A/A, Paquete M</v>
          </cell>
          <cell r="I439" t="str">
            <v>3G1SF21X48S163567</v>
          </cell>
          <cell r="J439" t="str">
            <v>Hecho en México</v>
          </cell>
          <cell r="K439" t="str">
            <v>Magna</v>
          </cell>
          <cell r="L439">
            <v>4</v>
          </cell>
          <cell r="M439">
            <v>46</v>
          </cell>
          <cell r="N439">
            <v>2008</v>
          </cell>
          <cell r="O439" t="str">
            <v>Monterrey</v>
          </cell>
          <cell r="P439" t="str">
            <v>Nuevo León</v>
          </cell>
          <cell r="Q439" t="str">
            <v>Noreste</v>
          </cell>
          <cell r="R439" t="str">
            <v>Baja</v>
          </cell>
          <cell r="S439" t="str">
            <v>Devolución Valmex</v>
          </cell>
          <cell r="T439" t="str">
            <v>GNP</v>
          </cell>
          <cell r="U439" t="str">
            <v>Grupo Nacional Provincial, S.A.B.</v>
          </cell>
          <cell r="V439" t="str">
            <v>Supervisor de Taller</v>
          </cell>
          <cell r="W439" t="str">
            <v>Pool Semiasignado</v>
          </cell>
          <cell r="X439" t="str">
            <v>Oficina Regional</v>
          </cell>
          <cell r="Y439" t="str">
            <v>Pool</v>
          </cell>
          <cell r="Z439" t="str">
            <v>N38132</v>
          </cell>
          <cell r="AA439" t="str">
            <v>-</v>
          </cell>
          <cell r="AB439" t="str">
            <v>-</v>
          </cell>
          <cell r="AC439" t="str">
            <v>-</v>
          </cell>
          <cell r="AD439" t="str">
            <v>-</v>
          </cell>
          <cell r="AE439" t="str">
            <v>-</v>
          </cell>
          <cell r="AF439" t="str">
            <v>-</v>
          </cell>
          <cell r="AG439" t="str">
            <v>-</v>
          </cell>
          <cell r="AH439" t="str">
            <v>-</v>
          </cell>
          <cell r="AI439" t="str">
            <v>C6705</v>
          </cell>
          <cell r="AJ439" t="str">
            <v>Ramirez Granados Arturo</v>
          </cell>
          <cell r="AK439" t="str">
            <v>-</v>
          </cell>
          <cell r="AL439" t="str">
            <v>-</v>
          </cell>
          <cell r="AM439" t="str">
            <v>-</v>
          </cell>
          <cell r="AN439">
            <v>0</v>
          </cell>
          <cell r="AO439" t="str">
            <v>-</v>
          </cell>
          <cell r="AQ439">
            <v>5545001393</v>
          </cell>
          <cell r="AR439" t="str">
            <v>-</v>
          </cell>
          <cell r="AS439" t="str">
            <v>-</v>
          </cell>
          <cell r="AT439" t="str">
            <v>-</v>
          </cell>
          <cell r="AU439" t="str">
            <v>-</v>
          </cell>
          <cell r="AV439" t="str">
            <v>-</v>
          </cell>
          <cell r="AW439" t="str">
            <v>-</v>
          </cell>
          <cell r="AX439" t="str">
            <v>-</v>
          </cell>
          <cell r="AY439" t="str">
            <v>No</v>
          </cell>
          <cell r="AZ439" t="str">
            <v>-</v>
          </cell>
          <cell r="BA439" t="str">
            <v>-</v>
          </cell>
          <cell r="BB439" t="str">
            <v>-</v>
          </cell>
          <cell r="BC439" t="str">
            <v>-</v>
          </cell>
          <cell r="BD439" t="str">
            <v>-</v>
          </cell>
          <cell r="BE439" t="str">
            <v>-</v>
          </cell>
          <cell r="BF439" t="str">
            <v>-</v>
          </cell>
          <cell r="BG439" t="str">
            <v>-</v>
          </cell>
          <cell r="BH439" t="str">
            <v>-</v>
          </cell>
          <cell r="BI439" t="str">
            <v>-</v>
          </cell>
          <cell r="BJ439" t="str">
            <v>Arrendado</v>
          </cell>
          <cell r="BK439" t="str">
            <v>AM 20096</v>
          </cell>
          <cell r="BL439" t="str">
            <v>AMERICAS MOTORS S.A. DE C.V.</v>
          </cell>
          <cell r="BO439">
            <v>71014</v>
          </cell>
          <cell r="BP439" t="str">
            <v>-</v>
          </cell>
          <cell r="BQ439" t="str">
            <v>-</v>
          </cell>
          <cell r="BR439" t="str">
            <v>-</v>
          </cell>
          <cell r="BS439" t="str">
            <v>-</v>
          </cell>
          <cell r="BT439" t="str">
            <v>-</v>
          </cell>
          <cell r="BU439" t="str">
            <v>-</v>
          </cell>
          <cell r="BV439" t="str">
            <v>-</v>
          </cell>
          <cell r="BW439" t="str">
            <v>-</v>
          </cell>
          <cell r="BX439" t="str">
            <v>-</v>
          </cell>
          <cell r="BY439" t="str">
            <v>-</v>
          </cell>
          <cell r="BZ439" t="str">
            <v>-</v>
          </cell>
          <cell r="CA439" t="str">
            <v>-</v>
          </cell>
          <cell r="CB439" t="str">
            <v>-</v>
          </cell>
          <cell r="CC439" t="str">
            <v>Viernes</v>
          </cell>
          <cell r="CD439" t="str">
            <v>3429</v>
          </cell>
          <cell r="CE439" t="str">
            <v>9</v>
          </cell>
          <cell r="CF439" t="str">
            <v>Azul</v>
          </cell>
          <cell r="CG439" t="str">
            <v>5o Sábado</v>
          </cell>
          <cell r="CH439" t="str">
            <v>May y Jun</v>
          </cell>
          <cell r="CI439" t="str">
            <v>Nov y Dic</v>
          </cell>
          <cell r="CJ439" t="str">
            <v>-</v>
          </cell>
          <cell r="CK439">
            <v>92</v>
          </cell>
          <cell r="CL439" t="str">
            <v>101 - MAGNA</v>
          </cell>
          <cell r="CM439" t="str">
            <v>08120</v>
          </cell>
          <cell r="CP439" t="str">
            <v>-</v>
          </cell>
        </row>
        <row r="440">
          <cell r="A440" t="str">
            <v>08121</v>
          </cell>
          <cell r="B440" t="str">
            <v>WPT1554</v>
          </cell>
          <cell r="C440" t="str">
            <v>Tabasco</v>
          </cell>
          <cell r="D440" t="str">
            <v>No aplica</v>
          </cell>
          <cell r="E440" t="str">
            <v>Chevy</v>
          </cell>
          <cell r="F440" t="str">
            <v>Automóvil</v>
          </cell>
          <cell r="G440" t="str">
            <v>Chevrolet</v>
          </cell>
          <cell r="H440" t="str">
            <v>Chevy 3 puertas T/M, D/H, A/A, Paquete M</v>
          </cell>
          <cell r="I440" t="str">
            <v>3G1SF21X68S164347</v>
          </cell>
          <cell r="J440" t="str">
            <v>Hecho en México</v>
          </cell>
          <cell r="K440" t="str">
            <v>Magna</v>
          </cell>
          <cell r="L440">
            <v>4</v>
          </cell>
          <cell r="M440">
            <v>46</v>
          </cell>
          <cell r="N440">
            <v>2008</v>
          </cell>
          <cell r="O440" t="str">
            <v>Villahermosa</v>
          </cell>
          <cell r="P440" t="str">
            <v>Tabasco</v>
          </cell>
          <cell r="Q440" t="str">
            <v>Sureste</v>
          </cell>
          <cell r="R440" t="str">
            <v>Baja</v>
          </cell>
          <cell r="S440" t="str">
            <v>Devolución Valmex</v>
          </cell>
          <cell r="T440" t="str">
            <v>GNP</v>
          </cell>
          <cell r="U440" t="str">
            <v>Grupo Nacional Provincial, S.A.B.</v>
          </cell>
          <cell r="V440" t="str">
            <v>Asesor de Servicio</v>
          </cell>
          <cell r="W440" t="str">
            <v>-</v>
          </cell>
          <cell r="X440" t="str">
            <v>-</v>
          </cell>
          <cell r="Y440" t="str">
            <v>Asignado</v>
          </cell>
          <cell r="Z440" t="str">
            <v>N87640</v>
          </cell>
          <cell r="AA440" t="str">
            <v>-</v>
          </cell>
          <cell r="AB440" t="str">
            <v>-</v>
          </cell>
          <cell r="AC440" t="str">
            <v>-</v>
          </cell>
          <cell r="AD440" t="str">
            <v>-</v>
          </cell>
          <cell r="AE440" t="str">
            <v>-</v>
          </cell>
          <cell r="AF440" t="str">
            <v>-</v>
          </cell>
          <cell r="AG440" t="str">
            <v>-</v>
          </cell>
          <cell r="AH440" t="str">
            <v>-</v>
          </cell>
          <cell r="AI440" t="str">
            <v>C6705</v>
          </cell>
          <cell r="AJ440" t="str">
            <v>Ramirez Granados Arturo</v>
          </cell>
          <cell r="AK440" t="str">
            <v>-</v>
          </cell>
          <cell r="AL440" t="str">
            <v>-</v>
          </cell>
          <cell r="AM440" t="str">
            <v>-</v>
          </cell>
          <cell r="AN440" t="str">
            <v>hugo.dominguez@gnp.com.mx</v>
          </cell>
          <cell r="AO440" t="str">
            <v>-</v>
          </cell>
          <cell r="AP440" t="str">
            <v>hugo.dominguez@gnp.com.mx</v>
          </cell>
          <cell r="AQ440">
            <v>9935903077</v>
          </cell>
          <cell r="AR440" t="str">
            <v>-</v>
          </cell>
          <cell r="AS440" t="str">
            <v>-</v>
          </cell>
          <cell r="AT440" t="str">
            <v>-</v>
          </cell>
          <cell r="AU440" t="str">
            <v>-</v>
          </cell>
          <cell r="AV440" t="str">
            <v>-</v>
          </cell>
          <cell r="AW440" t="str">
            <v>-</v>
          </cell>
          <cell r="AX440" t="str">
            <v>-</v>
          </cell>
          <cell r="AY440" t="str">
            <v>No</v>
          </cell>
          <cell r="AZ440" t="str">
            <v>-</v>
          </cell>
          <cell r="BA440" t="str">
            <v>-</v>
          </cell>
          <cell r="BB440" t="str">
            <v>-</v>
          </cell>
          <cell r="BC440" t="str">
            <v>-</v>
          </cell>
          <cell r="BD440" t="str">
            <v>-</v>
          </cell>
          <cell r="BE440" t="str">
            <v>-</v>
          </cell>
          <cell r="BF440" t="str">
            <v>-</v>
          </cell>
          <cell r="BG440" t="str">
            <v>-</v>
          </cell>
          <cell r="BH440" t="str">
            <v>-</v>
          </cell>
          <cell r="BI440" t="str">
            <v>-</v>
          </cell>
          <cell r="BJ440" t="str">
            <v>Arrendado</v>
          </cell>
          <cell r="BK440" t="str">
            <v>AM 20107</v>
          </cell>
          <cell r="BL440" t="str">
            <v>AMERICAS MOTORS S.A. DE C.V.</v>
          </cell>
          <cell r="BO440">
            <v>71014</v>
          </cell>
          <cell r="BP440" t="str">
            <v>-</v>
          </cell>
          <cell r="BQ440" t="str">
            <v>-</v>
          </cell>
          <cell r="BR440" t="str">
            <v>-</v>
          </cell>
          <cell r="BS440" t="str">
            <v>-</v>
          </cell>
          <cell r="BT440" t="str">
            <v>-</v>
          </cell>
          <cell r="BU440" t="str">
            <v>-</v>
          </cell>
          <cell r="BV440" t="str">
            <v>-</v>
          </cell>
          <cell r="BW440" t="str">
            <v>-</v>
          </cell>
          <cell r="BX440" t="str">
            <v>-</v>
          </cell>
          <cell r="BY440" t="str">
            <v>-</v>
          </cell>
          <cell r="BZ440" t="str">
            <v>-</v>
          </cell>
          <cell r="CA440" t="str">
            <v>-</v>
          </cell>
          <cell r="CB440" t="str">
            <v>-</v>
          </cell>
          <cell r="CC440" t="str">
            <v>Miércoles</v>
          </cell>
          <cell r="CD440" t="str">
            <v>1554</v>
          </cell>
          <cell r="CE440" t="str">
            <v>4</v>
          </cell>
          <cell r="CF440" t="str">
            <v>Rojo</v>
          </cell>
          <cell r="CG440" t="str">
            <v>3er Sábado</v>
          </cell>
          <cell r="CH440" t="str">
            <v>Mzo y Abr</v>
          </cell>
          <cell r="CI440" t="str">
            <v>Sep y Oct</v>
          </cell>
          <cell r="CJ440" t="str">
            <v>-</v>
          </cell>
          <cell r="CK440">
            <v>92</v>
          </cell>
          <cell r="CL440" t="str">
            <v>101 - MAGNA</v>
          </cell>
          <cell r="CM440" t="str">
            <v>08121</v>
          </cell>
          <cell r="CP440" t="str">
            <v>-</v>
          </cell>
        </row>
        <row r="441">
          <cell r="A441" t="str">
            <v>08122</v>
          </cell>
          <cell r="B441" t="str">
            <v>348YAE</v>
          </cell>
          <cell r="C441" t="str">
            <v>Distrito Federal</v>
          </cell>
          <cell r="D441" t="str">
            <v>XFH9896</v>
          </cell>
          <cell r="E441" t="str">
            <v>Chevy</v>
          </cell>
          <cell r="F441" t="str">
            <v>Automóvil</v>
          </cell>
          <cell r="G441" t="str">
            <v>Chevrolet</v>
          </cell>
          <cell r="H441" t="str">
            <v>Chevy 3 puertas T/M, D/H, A/A, Paquete M</v>
          </cell>
          <cell r="I441" t="str">
            <v>3G1SF21X19S112559</v>
          </cell>
          <cell r="J441" t="str">
            <v>Hecho en México</v>
          </cell>
          <cell r="K441" t="str">
            <v>Magna</v>
          </cell>
          <cell r="L441">
            <v>4</v>
          </cell>
          <cell r="M441">
            <v>46</v>
          </cell>
          <cell r="N441">
            <v>2009</v>
          </cell>
          <cell r="O441" t="str">
            <v>Pachuca</v>
          </cell>
          <cell r="P441" t="str">
            <v>Hidalgo</v>
          </cell>
          <cell r="Q441" t="str">
            <v>Centro</v>
          </cell>
          <cell r="R441" t="str">
            <v>Baja</v>
          </cell>
          <cell r="S441" t="str">
            <v>Devolución Valmex</v>
          </cell>
          <cell r="T441" t="str">
            <v>GNP</v>
          </cell>
          <cell r="U441" t="str">
            <v>Grupo Nacional Provincial, S.A.B.</v>
          </cell>
          <cell r="V441" t="str">
            <v>Supervisor Ajustes</v>
          </cell>
          <cell r="W441" t="str">
            <v>-</v>
          </cell>
          <cell r="X441" t="str">
            <v>-</v>
          </cell>
          <cell r="Y441" t="str">
            <v>Asignado</v>
          </cell>
          <cell r="Z441" t="str">
            <v>N90057</v>
          </cell>
          <cell r="AA441" t="str">
            <v>Colome Pineda Juan Del Carmen</v>
          </cell>
          <cell r="AB441" t="str">
            <v>Grupo Nacional Provincial, S.A.B.</v>
          </cell>
          <cell r="AC441" t="str">
            <v>COPJ770727NV1</v>
          </cell>
          <cell r="AD441" t="str">
            <v>Ejecutivo</v>
          </cell>
          <cell r="AE441" t="str">
            <v>Subdirección Siniestros Norte y Occidente</v>
          </cell>
          <cell r="AF441" t="str">
            <v>Unidad Operativa</v>
          </cell>
          <cell r="AG441" t="str">
            <v>Dirección Servicio y Operaciones</v>
          </cell>
          <cell r="AH441" t="str">
            <v>Subdirección Siniestros Norte y Occidente</v>
          </cell>
          <cell r="AI441" t="str">
            <v>C9212</v>
          </cell>
          <cell r="AJ441" t="str">
            <v>Colome Pineda Juan Del Carmen</v>
          </cell>
          <cell r="AK441" t="str">
            <v>Santa Engracia B P5</v>
          </cell>
          <cell r="AL441" t="str">
            <v>Monterrey</v>
          </cell>
          <cell r="AM441">
            <v>0</v>
          </cell>
          <cell r="AN441" t="str">
            <v>juandelcarmen.colome@gnp.com.mx</v>
          </cell>
          <cell r="AO441" t="str">
            <v>juandelcarmen.colome@gnp.com.mx</v>
          </cell>
          <cell r="AQ441">
            <v>7711439489</v>
          </cell>
          <cell r="AR441" t="str">
            <v>-</v>
          </cell>
          <cell r="AS441" t="str">
            <v>-</v>
          </cell>
          <cell r="AT441" t="str">
            <v>-</v>
          </cell>
          <cell r="AU441" t="str">
            <v>-</v>
          </cell>
          <cell r="AV441" t="str">
            <v>-</v>
          </cell>
          <cell r="AW441" t="str">
            <v>-</v>
          </cell>
          <cell r="AX441" t="str">
            <v>-</v>
          </cell>
          <cell r="AY441" t="str">
            <v>No</v>
          </cell>
          <cell r="AZ441" t="str">
            <v>-</v>
          </cell>
          <cell r="BA441" t="str">
            <v>-</v>
          </cell>
          <cell r="BB441" t="str">
            <v>-</v>
          </cell>
          <cell r="BC441" t="str">
            <v>-</v>
          </cell>
          <cell r="BD441" t="str">
            <v>-</v>
          </cell>
          <cell r="BE441" t="str">
            <v>-</v>
          </cell>
          <cell r="BF441" t="str">
            <v>-</v>
          </cell>
          <cell r="BG441">
            <v>3</v>
          </cell>
          <cell r="BH441" t="str">
            <v>-</v>
          </cell>
          <cell r="BI441" t="str">
            <v>-</v>
          </cell>
          <cell r="BJ441" t="str">
            <v>Arrendado</v>
          </cell>
          <cell r="BK441" t="str">
            <v>AM 20228</v>
          </cell>
          <cell r="BL441" t="str">
            <v>AMERICAS MOTORS S.A. DE C.V.</v>
          </cell>
          <cell r="BO441">
            <v>78535</v>
          </cell>
          <cell r="BP441" t="str">
            <v>-</v>
          </cell>
          <cell r="BQ441" t="str">
            <v>-</v>
          </cell>
          <cell r="BR441" t="str">
            <v>-</v>
          </cell>
          <cell r="BS441" t="str">
            <v>-</v>
          </cell>
          <cell r="BT441" t="str">
            <v>-</v>
          </cell>
          <cell r="BU441" t="str">
            <v>-</v>
          </cell>
          <cell r="BV441" t="str">
            <v>-</v>
          </cell>
          <cell r="BW441" t="str">
            <v>-</v>
          </cell>
          <cell r="BX441" t="str">
            <v>-</v>
          </cell>
          <cell r="BY441" t="str">
            <v>-</v>
          </cell>
          <cell r="BZ441" t="str">
            <v>-</v>
          </cell>
          <cell r="CA441" t="str">
            <v>-</v>
          </cell>
          <cell r="CB441" t="str">
            <v>-</v>
          </cell>
          <cell r="CC441" t="str">
            <v>Martes</v>
          </cell>
          <cell r="CD441" t="str">
            <v>348</v>
          </cell>
          <cell r="CE441" t="str">
            <v>8</v>
          </cell>
          <cell r="CF441" t="str">
            <v>Rosa</v>
          </cell>
          <cell r="CG441" t="str">
            <v>2o Sábado</v>
          </cell>
          <cell r="CH441" t="str">
            <v>Feb y Mzo</v>
          </cell>
          <cell r="CI441" t="str">
            <v>Ago y Sep</v>
          </cell>
          <cell r="CJ441" t="str">
            <v>-</v>
          </cell>
          <cell r="CK441">
            <v>92</v>
          </cell>
          <cell r="CL441" t="str">
            <v>101 - MAGNA</v>
          </cell>
          <cell r="CM441" t="str">
            <v>08122</v>
          </cell>
          <cell r="CP441" t="str">
            <v>-</v>
          </cell>
        </row>
        <row r="442">
          <cell r="A442" t="str">
            <v>08123</v>
          </cell>
          <cell r="B442" t="str">
            <v>XGX6883</v>
          </cell>
          <cell r="C442" t="str">
            <v>Tampico</v>
          </cell>
          <cell r="D442" t="str">
            <v>XFH9901</v>
          </cell>
          <cell r="E442" t="str">
            <v>Chevy</v>
          </cell>
          <cell r="F442" t="str">
            <v>Automóvil</v>
          </cell>
          <cell r="G442" t="str">
            <v>Chevrolet</v>
          </cell>
          <cell r="H442" t="str">
            <v>Chevy 3 puertas T/M, D/H, A/A, Paquete M</v>
          </cell>
          <cell r="I442" t="str">
            <v>3G1SF21X59S112550</v>
          </cell>
          <cell r="J442" t="str">
            <v>Hecho en México</v>
          </cell>
          <cell r="K442" t="str">
            <v>Magna</v>
          </cell>
          <cell r="L442">
            <v>4</v>
          </cell>
          <cell r="M442">
            <v>46</v>
          </cell>
          <cell r="N442">
            <v>2009</v>
          </cell>
          <cell r="O442" t="str">
            <v>Reynosa</v>
          </cell>
          <cell r="P442" t="str">
            <v>Tamaulipas</v>
          </cell>
          <cell r="Q442" t="str">
            <v>Noreste</v>
          </cell>
          <cell r="R442" t="str">
            <v>Baja</v>
          </cell>
          <cell r="S442" t="str">
            <v>Devolución Valmex</v>
          </cell>
          <cell r="T442" t="str">
            <v>GNP</v>
          </cell>
          <cell r="U442" t="str">
            <v>Grupo Nacional Provincial, S.A.B.</v>
          </cell>
          <cell r="V442" t="str">
            <v>Supervisor Ajustes</v>
          </cell>
          <cell r="W442" t="str">
            <v>-</v>
          </cell>
          <cell r="X442" t="str">
            <v>Supervisoria</v>
          </cell>
          <cell r="Y442" t="str">
            <v>Asignado</v>
          </cell>
          <cell r="Z442" t="str">
            <v>P38851</v>
          </cell>
          <cell r="AA442" t="str">
            <v>Sanchez Muñiz Juan Alberto</v>
          </cell>
          <cell r="AB442" t="str">
            <v>Grupo Nacional Provincial, S.A.B.</v>
          </cell>
          <cell r="AC442" t="str">
            <v>SAMJ5809165D4</v>
          </cell>
          <cell r="AD442" t="str">
            <v>Jefe de departamento</v>
          </cell>
          <cell r="AE442" t="str">
            <v>Supervisor Siniestros Autos</v>
          </cell>
          <cell r="AF442" t="str">
            <v>Unidad Operativa</v>
          </cell>
          <cell r="AG442" t="str">
            <v>Dirección Servicio y Operaciones</v>
          </cell>
          <cell r="AH442" t="str">
            <v>Subdirección Siniestros Norte y Occidente</v>
          </cell>
          <cell r="AI442" t="str">
            <v>C9212</v>
          </cell>
          <cell r="AJ442" t="str">
            <v>Colome Pineda Juan Del Carmen</v>
          </cell>
          <cell r="AK442" t="str">
            <v>Reynosa</v>
          </cell>
          <cell r="AL442" t="str">
            <v>Reynosa</v>
          </cell>
          <cell r="AM442">
            <v>5691</v>
          </cell>
          <cell r="AN442" t="str">
            <v>juanalberto.sanchez@gnp.com.mx</v>
          </cell>
          <cell r="AO442" t="str">
            <v>juanalberto.sanchez@gnp.com.mx</v>
          </cell>
          <cell r="AQ442">
            <v>8991349725</v>
          </cell>
          <cell r="AR442" t="str">
            <v>-</v>
          </cell>
          <cell r="AS442" t="str">
            <v>-</v>
          </cell>
          <cell r="AT442" t="str">
            <v>-</v>
          </cell>
          <cell r="AU442" t="str">
            <v>-</v>
          </cell>
          <cell r="AV442" t="str">
            <v>-</v>
          </cell>
          <cell r="AW442" t="str">
            <v>-</v>
          </cell>
          <cell r="AX442" t="str">
            <v>-</v>
          </cell>
          <cell r="AY442" t="str">
            <v>Si</v>
          </cell>
          <cell r="AZ442">
            <v>819.44</v>
          </cell>
          <cell r="BA442">
            <v>43708</v>
          </cell>
          <cell r="BB442">
            <v>3277.76</v>
          </cell>
          <cell r="BC442" t="str">
            <v>-</v>
          </cell>
          <cell r="BD442">
            <v>59000</v>
          </cell>
          <cell r="BE442">
            <v>43661</v>
          </cell>
          <cell r="BF442">
            <v>44742</v>
          </cell>
          <cell r="BG442">
            <v>3</v>
          </cell>
          <cell r="BH442" t="str">
            <v>-</v>
          </cell>
          <cell r="BI442" t="str">
            <v>-</v>
          </cell>
          <cell r="BJ442" t="str">
            <v>Arrendado</v>
          </cell>
          <cell r="BK442" t="str">
            <v>AM 20230</v>
          </cell>
          <cell r="BL442" t="str">
            <v>AMERICAS MOTORS S.A. DE C.V.</v>
          </cell>
          <cell r="BO442">
            <v>78535</v>
          </cell>
          <cell r="BP442" t="str">
            <v>-</v>
          </cell>
          <cell r="BQ442" t="str">
            <v>-</v>
          </cell>
          <cell r="BR442" t="str">
            <v>-</v>
          </cell>
          <cell r="BS442" t="str">
            <v>-</v>
          </cell>
          <cell r="BT442" t="str">
            <v>-</v>
          </cell>
          <cell r="BU442" t="str">
            <v>-</v>
          </cell>
          <cell r="BV442" t="str">
            <v>-</v>
          </cell>
          <cell r="BW442" t="str">
            <v>-</v>
          </cell>
          <cell r="BX442" t="str">
            <v>-</v>
          </cell>
          <cell r="BY442" t="str">
            <v>-</v>
          </cell>
          <cell r="BZ442" t="str">
            <v>-</v>
          </cell>
          <cell r="CA442" t="str">
            <v>-</v>
          </cell>
          <cell r="CB442" t="str">
            <v>-</v>
          </cell>
          <cell r="CC442" t="str">
            <v>Miércoles</v>
          </cell>
          <cell r="CD442" t="str">
            <v>6883</v>
          </cell>
          <cell r="CE442" t="str">
            <v>3</v>
          </cell>
          <cell r="CF442" t="str">
            <v>Rojo</v>
          </cell>
          <cell r="CG442" t="str">
            <v>3er Sábado</v>
          </cell>
          <cell r="CH442" t="str">
            <v>Mzo y Abr</v>
          </cell>
          <cell r="CI442" t="str">
            <v>Sep y Oct</v>
          </cell>
          <cell r="CJ442" t="str">
            <v>-</v>
          </cell>
          <cell r="CK442">
            <v>92</v>
          </cell>
          <cell r="CL442" t="str">
            <v>101 - MAGNA</v>
          </cell>
          <cell r="CM442" t="str">
            <v>08123</v>
          </cell>
          <cell r="CP442" t="str">
            <v>-</v>
          </cell>
        </row>
        <row r="443">
          <cell r="A443" t="str">
            <v>08124</v>
          </cell>
          <cell r="B443" t="str">
            <v>UUM7988</v>
          </cell>
          <cell r="C443" t="str">
            <v>Quintana Roo</v>
          </cell>
          <cell r="D443" t="str">
            <v>UVW1778</v>
          </cell>
          <cell r="E443" t="str">
            <v>Chevy</v>
          </cell>
          <cell r="F443" t="str">
            <v>Automóvil</v>
          </cell>
          <cell r="G443" t="str">
            <v>Chevrolet</v>
          </cell>
          <cell r="H443" t="str">
            <v>Chevy 3 puertas T/M, D/H, A/A, Paquete M</v>
          </cell>
          <cell r="I443" t="str">
            <v>3G1SF21X19S112884</v>
          </cell>
          <cell r="J443" t="str">
            <v>Hecho en México</v>
          </cell>
          <cell r="K443" t="str">
            <v>Magna</v>
          </cell>
          <cell r="L443">
            <v>4</v>
          </cell>
          <cell r="M443">
            <v>46</v>
          </cell>
          <cell r="N443">
            <v>2009</v>
          </cell>
          <cell r="O443" t="str">
            <v>Cancún</v>
          </cell>
          <cell r="P443" t="str">
            <v>Quintana Roo</v>
          </cell>
          <cell r="Q443" t="str">
            <v>Sureste</v>
          </cell>
          <cell r="R443" t="str">
            <v>Baja</v>
          </cell>
          <cell r="S443" t="str">
            <v>Devolución Valmex</v>
          </cell>
          <cell r="T443" t="str">
            <v>GNP</v>
          </cell>
          <cell r="U443" t="str">
            <v>Grupo Nacional Provincial, S.A.B.</v>
          </cell>
          <cell r="V443" t="str">
            <v>Asesor de Servicio</v>
          </cell>
          <cell r="W443" t="str">
            <v>-</v>
          </cell>
          <cell r="X443" t="str">
            <v>-</v>
          </cell>
          <cell r="Y443" t="str">
            <v>Asignado</v>
          </cell>
          <cell r="Z443" t="str">
            <v>N90657</v>
          </cell>
          <cell r="AA443" t="str">
            <v>-</v>
          </cell>
          <cell r="AB443" t="str">
            <v>-</v>
          </cell>
          <cell r="AC443" t="str">
            <v>-</v>
          </cell>
          <cell r="AD443" t="str">
            <v>-</v>
          </cell>
          <cell r="AE443" t="str">
            <v>-</v>
          </cell>
          <cell r="AF443" t="str">
            <v>-</v>
          </cell>
          <cell r="AG443" t="str">
            <v>-</v>
          </cell>
          <cell r="AH443" t="str">
            <v>-</v>
          </cell>
          <cell r="AI443" t="str">
            <v>C6705</v>
          </cell>
          <cell r="AJ443" t="str">
            <v>Ramirez Granados Arturo</v>
          </cell>
          <cell r="AK443" t="str">
            <v>-</v>
          </cell>
          <cell r="AL443" t="str">
            <v>-</v>
          </cell>
          <cell r="AM443" t="str">
            <v>-</v>
          </cell>
          <cell r="AN443">
            <v>0</v>
          </cell>
          <cell r="AO443" t="str">
            <v>-</v>
          </cell>
          <cell r="AQ443">
            <v>9988600672</v>
          </cell>
          <cell r="AR443" t="str">
            <v>-</v>
          </cell>
          <cell r="AS443" t="str">
            <v>-</v>
          </cell>
          <cell r="AT443" t="str">
            <v>-</v>
          </cell>
          <cell r="AU443" t="str">
            <v>-</v>
          </cell>
          <cell r="AV443" t="str">
            <v>-</v>
          </cell>
          <cell r="AW443" t="str">
            <v>-</v>
          </cell>
          <cell r="AX443" t="str">
            <v>-</v>
          </cell>
          <cell r="AY443" t="str">
            <v>No</v>
          </cell>
          <cell r="AZ443" t="str">
            <v>-</v>
          </cell>
          <cell r="BA443" t="str">
            <v>-</v>
          </cell>
          <cell r="BB443" t="str">
            <v>-</v>
          </cell>
          <cell r="BC443" t="str">
            <v>-</v>
          </cell>
          <cell r="BD443" t="str">
            <v>-</v>
          </cell>
          <cell r="BE443" t="str">
            <v>-</v>
          </cell>
          <cell r="BF443" t="str">
            <v>-</v>
          </cell>
          <cell r="BG443" t="str">
            <v>-</v>
          </cell>
          <cell r="BH443" t="str">
            <v>-</v>
          </cell>
          <cell r="BI443" t="str">
            <v>-</v>
          </cell>
          <cell r="BJ443" t="str">
            <v>Arrendado</v>
          </cell>
          <cell r="BK443" t="str">
            <v>AM 20229</v>
          </cell>
          <cell r="BL443" t="str">
            <v>AMERICAS MOTORS S.A. DE C.V.</v>
          </cell>
          <cell r="BO443">
            <v>78535</v>
          </cell>
          <cell r="BP443" t="str">
            <v>-</v>
          </cell>
          <cell r="BQ443" t="str">
            <v>-</v>
          </cell>
          <cell r="BR443" t="str">
            <v>-</v>
          </cell>
          <cell r="BS443" t="str">
            <v>-</v>
          </cell>
          <cell r="BT443" t="str">
            <v>-</v>
          </cell>
          <cell r="BU443" t="str">
            <v>-</v>
          </cell>
          <cell r="BV443" t="str">
            <v>-</v>
          </cell>
          <cell r="BW443" t="str">
            <v>-</v>
          </cell>
          <cell r="BX443" t="str">
            <v>-</v>
          </cell>
          <cell r="BY443" t="str">
            <v>-</v>
          </cell>
          <cell r="BZ443" t="str">
            <v>-</v>
          </cell>
          <cell r="CA443" t="str">
            <v>-</v>
          </cell>
          <cell r="CB443" t="str">
            <v>-</v>
          </cell>
          <cell r="CC443" t="str">
            <v>Martes</v>
          </cell>
          <cell r="CD443" t="str">
            <v>7988</v>
          </cell>
          <cell r="CE443" t="str">
            <v>8</v>
          </cell>
          <cell r="CF443" t="str">
            <v>Rosa</v>
          </cell>
          <cell r="CG443" t="str">
            <v>2o Sábado</v>
          </cell>
          <cell r="CH443" t="str">
            <v>Feb y Mzo</v>
          </cell>
          <cell r="CI443" t="str">
            <v>Ago y Sep</v>
          </cell>
          <cell r="CJ443" t="str">
            <v>-</v>
          </cell>
          <cell r="CK443">
            <v>92</v>
          </cell>
          <cell r="CL443" t="str">
            <v>101 - MAGNA</v>
          </cell>
          <cell r="CM443" t="str">
            <v>08124</v>
          </cell>
          <cell r="CP443" t="str">
            <v>-</v>
          </cell>
        </row>
        <row r="444">
          <cell r="A444" t="str">
            <v>08125</v>
          </cell>
          <cell r="B444" t="str">
            <v>UUM7989</v>
          </cell>
          <cell r="C444" t="str">
            <v>Quintana Roo</v>
          </cell>
          <cell r="D444" t="str">
            <v>UVW1776</v>
          </cell>
          <cell r="E444" t="str">
            <v>Chevy</v>
          </cell>
          <cell r="F444" t="str">
            <v>Automóvil</v>
          </cell>
          <cell r="G444" t="str">
            <v>Chevrolet</v>
          </cell>
          <cell r="H444" t="str">
            <v>Chevy 3 puertas T/M, D/H, A/A, Paquete M</v>
          </cell>
          <cell r="I444" t="str">
            <v>3G1SF21X09S112567</v>
          </cell>
          <cell r="J444" t="str">
            <v>Hecho en México</v>
          </cell>
          <cell r="K444" t="str">
            <v>Magna</v>
          </cell>
          <cell r="L444">
            <v>4</v>
          </cell>
          <cell r="M444">
            <v>46</v>
          </cell>
          <cell r="N444">
            <v>2009</v>
          </cell>
          <cell r="O444" t="str">
            <v>Playa del Carmen</v>
          </cell>
          <cell r="P444" t="str">
            <v>Quintana Roo</v>
          </cell>
          <cell r="Q444" t="str">
            <v>Sureste</v>
          </cell>
          <cell r="R444" t="str">
            <v>Baja</v>
          </cell>
          <cell r="S444" t="str">
            <v>Devolución Valmex</v>
          </cell>
          <cell r="T444" t="str">
            <v>GNP</v>
          </cell>
          <cell r="U444" t="str">
            <v>Grupo Nacional Provincial, S.A.B.</v>
          </cell>
          <cell r="V444" t="str">
            <v>Asesor de Servicio</v>
          </cell>
          <cell r="W444" t="str">
            <v>-</v>
          </cell>
          <cell r="X444" t="str">
            <v>-</v>
          </cell>
          <cell r="Y444" t="str">
            <v>Asignado</v>
          </cell>
          <cell r="Z444" t="str">
            <v>S00210</v>
          </cell>
          <cell r="AA444" t="str">
            <v>Vallejo Jardon Guillermo</v>
          </cell>
          <cell r="AB444" t="str">
            <v>Servicios Administrativos en Reclamaciones, S.A. de C.V.</v>
          </cell>
          <cell r="AC444" t="str">
            <v>VAJG580709SX7</v>
          </cell>
          <cell r="AD444" t="str">
            <v>Operativo</v>
          </cell>
          <cell r="AE444" t="str">
            <v>Asesor de Servicio</v>
          </cell>
          <cell r="AF444" t="str">
            <v>Unidad Operativa</v>
          </cell>
          <cell r="AG444" t="str">
            <v>Dirección Servicio y Operaciones</v>
          </cell>
          <cell r="AH444" t="str">
            <v>Subdir. Siniestros CDMX y Sureste</v>
          </cell>
          <cell r="AI444" t="str">
            <v>C9208</v>
          </cell>
          <cell r="AJ444" t="str">
            <v>Lasa Estrada Antxon</v>
          </cell>
          <cell r="AK444" t="str">
            <v>Cancun</v>
          </cell>
          <cell r="AL444" t="str">
            <v>Cancún</v>
          </cell>
          <cell r="AM444">
            <v>0</v>
          </cell>
          <cell r="AN444" t="str">
            <v>guillermo.vallejo@gnp.com.mx</v>
          </cell>
          <cell r="AO444" t="str">
            <v>guillermo.vallejo@gnp.com.mx</v>
          </cell>
          <cell r="AP444" t="str">
            <v>ccunaut@gnp.com.mx</v>
          </cell>
          <cell r="AQ444" t="str">
            <v>-</v>
          </cell>
          <cell r="AR444" t="str">
            <v>-</v>
          </cell>
          <cell r="AS444" t="str">
            <v>-</v>
          </cell>
          <cell r="AT444" t="str">
            <v>-</v>
          </cell>
          <cell r="AU444" t="str">
            <v>-</v>
          </cell>
          <cell r="AV444" t="str">
            <v>-</v>
          </cell>
          <cell r="AW444" t="str">
            <v>-</v>
          </cell>
          <cell r="AX444" t="str">
            <v>-</v>
          </cell>
          <cell r="AY444" t="str">
            <v>No</v>
          </cell>
          <cell r="AZ444" t="str">
            <v>-</v>
          </cell>
          <cell r="BA444" t="str">
            <v>-</v>
          </cell>
          <cell r="BB444" t="str">
            <v>-</v>
          </cell>
          <cell r="BC444" t="str">
            <v>-</v>
          </cell>
          <cell r="BD444" t="str">
            <v>-</v>
          </cell>
          <cell r="BE444" t="str">
            <v>-</v>
          </cell>
          <cell r="BF444" t="str">
            <v>-</v>
          </cell>
          <cell r="BG444" t="str">
            <v>-</v>
          </cell>
          <cell r="BH444" t="str">
            <v>-</v>
          </cell>
          <cell r="BI444" t="str">
            <v>-</v>
          </cell>
          <cell r="BJ444" t="str">
            <v>Arrendado</v>
          </cell>
          <cell r="BK444" t="str">
            <v>AM 20227</v>
          </cell>
          <cell r="BL444" t="str">
            <v>AMERICAS MOTORS S.A. DE C.V.</v>
          </cell>
          <cell r="BO444">
            <v>78535</v>
          </cell>
          <cell r="BP444" t="str">
            <v>-</v>
          </cell>
          <cell r="BQ444" t="str">
            <v>-</v>
          </cell>
          <cell r="BR444" t="str">
            <v>-</v>
          </cell>
          <cell r="BS444" t="str">
            <v>-</v>
          </cell>
          <cell r="BT444" t="str">
            <v>-</v>
          </cell>
          <cell r="BU444" t="str">
            <v>-</v>
          </cell>
          <cell r="BV444" t="str">
            <v>-</v>
          </cell>
          <cell r="BW444" t="str">
            <v>-</v>
          </cell>
          <cell r="BX444" t="str">
            <v>-</v>
          </cell>
          <cell r="BY444" t="str">
            <v>-</v>
          </cell>
          <cell r="BZ444" t="str">
            <v>-</v>
          </cell>
          <cell r="CA444" t="str">
            <v>-</v>
          </cell>
          <cell r="CB444" t="str">
            <v>-</v>
          </cell>
          <cell r="CC444" t="str">
            <v>Viernes</v>
          </cell>
          <cell r="CD444" t="str">
            <v>7989</v>
          </cell>
          <cell r="CE444" t="str">
            <v>9</v>
          </cell>
          <cell r="CF444" t="str">
            <v>Azul</v>
          </cell>
          <cell r="CG444" t="str">
            <v>5o Sábado</v>
          </cell>
          <cell r="CH444" t="str">
            <v>May y Jun</v>
          </cell>
          <cell r="CI444" t="str">
            <v>Nov y Dic</v>
          </cell>
          <cell r="CJ444" t="str">
            <v>-</v>
          </cell>
          <cell r="CK444">
            <v>92</v>
          </cell>
          <cell r="CL444" t="str">
            <v>101 - MAGNA</v>
          </cell>
          <cell r="CM444" t="str">
            <v>08125</v>
          </cell>
          <cell r="CP444" t="str">
            <v>-</v>
          </cell>
        </row>
        <row r="445">
          <cell r="A445" t="str">
            <v>08126</v>
          </cell>
          <cell r="B445" t="str">
            <v>VMX6792</v>
          </cell>
          <cell r="C445" t="str">
            <v>Sinaloa</v>
          </cell>
          <cell r="D445" t="str">
            <v>VKL5703</v>
          </cell>
          <cell r="E445" t="str">
            <v>Chevy</v>
          </cell>
          <cell r="F445" t="str">
            <v>Automóvil</v>
          </cell>
          <cell r="G445" t="str">
            <v>Chevrolet</v>
          </cell>
          <cell r="H445" t="str">
            <v>Chevy 3 puertas T/M, D/H, A/A, Paquete M</v>
          </cell>
          <cell r="I445" t="str">
            <v>3G1SF21X48S164086</v>
          </cell>
          <cell r="J445" t="str">
            <v>Hecho en México</v>
          </cell>
          <cell r="K445" t="str">
            <v>Magna</v>
          </cell>
          <cell r="L445">
            <v>4</v>
          </cell>
          <cell r="M445">
            <v>46</v>
          </cell>
          <cell r="N445">
            <v>2008</v>
          </cell>
          <cell r="O445" t="str">
            <v>Culiacán</v>
          </cell>
          <cell r="P445" t="str">
            <v>Sinaloa</v>
          </cell>
          <cell r="Q445" t="str">
            <v>Occidente</v>
          </cell>
          <cell r="R445" t="str">
            <v>Baja</v>
          </cell>
          <cell r="S445" t="str">
            <v>Devolución Valmex</v>
          </cell>
          <cell r="T445" t="str">
            <v>GNP</v>
          </cell>
          <cell r="U445" t="str">
            <v>Grupo Nacional Provincial, S.A.B.</v>
          </cell>
          <cell r="V445" t="str">
            <v>Ejecutivo de Cuenta</v>
          </cell>
          <cell r="W445" t="str">
            <v>Pool Semiasignado</v>
          </cell>
          <cell r="X445" t="str">
            <v>Supervisoria</v>
          </cell>
          <cell r="Y445" t="str">
            <v>Pool</v>
          </cell>
          <cell r="Z445" t="str">
            <v>N65325</v>
          </cell>
          <cell r="AA445" t="str">
            <v>-</v>
          </cell>
          <cell r="AB445" t="str">
            <v>-</v>
          </cell>
          <cell r="AC445" t="str">
            <v>-</v>
          </cell>
          <cell r="AD445" t="str">
            <v>-</v>
          </cell>
          <cell r="AE445" t="str">
            <v>-</v>
          </cell>
          <cell r="AF445" t="str">
            <v>-</v>
          </cell>
          <cell r="AG445" t="str">
            <v>-</v>
          </cell>
          <cell r="AH445" t="str">
            <v>-</v>
          </cell>
          <cell r="AI445" t="str">
            <v>C6705</v>
          </cell>
          <cell r="AJ445" t="str">
            <v>Ramirez Granados Arturo</v>
          </cell>
          <cell r="AK445" t="str">
            <v>-</v>
          </cell>
          <cell r="AL445" t="str">
            <v>-</v>
          </cell>
          <cell r="AM445" t="str">
            <v>-</v>
          </cell>
          <cell r="AN445">
            <v>0</v>
          </cell>
          <cell r="AO445" t="str">
            <v>-</v>
          </cell>
          <cell r="AQ445">
            <v>6671260855</v>
          </cell>
          <cell r="AR445" t="str">
            <v>-</v>
          </cell>
          <cell r="AS445" t="str">
            <v>-</v>
          </cell>
          <cell r="AT445" t="str">
            <v>-</v>
          </cell>
          <cell r="AU445" t="str">
            <v>-</v>
          </cell>
          <cell r="AV445" t="str">
            <v>-</v>
          </cell>
          <cell r="AW445" t="str">
            <v>-</v>
          </cell>
          <cell r="AX445" t="str">
            <v>-</v>
          </cell>
          <cell r="AY445" t="str">
            <v>No</v>
          </cell>
          <cell r="AZ445" t="str">
            <v>-</v>
          </cell>
          <cell r="BA445" t="str">
            <v>-</v>
          </cell>
          <cell r="BB445" t="str">
            <v>-</v>
          </cell>
          <cell r="BC445" t="str">
            <v>-</v>
          </cell>
          <cell r="BD445" t="str">
            <v>-</v>
          </cell>
          <cell r="BE445" t="str">
            <v>-</v>
          </cell>
          <cell r="BF445" t="str">
            <v>-</v>
          </cell>
          <cell r="BG445" t="str">
            <v>-</v>
          </cell>
          <cell r="BH445" t="str">
            <v>-</v>
          </cell>
          <cell r="BI445" t="str">
            <v>-</v>
          </cell>
          <cell r="BJ445" t="str">
            <v>Arrendado</v>
          </cell>
          <cell r="BK445" t="str">
            <v>AM 20098</v>
          </cell>
          <cell r="BL445" t="str">
            <v>AMERICAS MOTORS S.A. DE C.V.</v>
          </cell>
          <cell r="BO445">
            <v>71014</v>
          </cell>
          <cell r="BP445" t="str">
            <v>-</v>
          </cell>
          <cell r="BQ445" t="str">
            <v>-</v>
          </cell>
          <cell r="BR445" t="str">
            <v>-</v>
          </cell>
          <cell r="BS445" t="str">
            <v>-</v>
          </cell>
          <cell r="BT445" t="str">
            <v>-</v>
          </cell>
          <cell r="BU445" t="str">
            <v>-</v>
          </cell>
          <cell r="BV445" t="str">
            <v>-</v>
          </cell>
          <cell r="BW445" t="str">
            <v>-</v>
          </cell>
          <cell r="BX445" t="str">
            <v>-</v>
          </cell>
          <cell r="BY445" t="str">
            <v>-</v>
          </cell>
          <cell r="BZ445" t="str">
            <v>-</v>
          </cell>
          <cell r="CA445" t="str">
            <v>-</v>
          </cell>
          <cell r="CB445" t="str">
            <v>-</v>
          </cell>
          <cell r="CC445" t="str">
            <v>Jueves</v>
          </cell>
          <cell r="CD445" t="str">
            <v>6792</v>
          </cell>
          <cell r="CE445" t="str">
            <v>2</v>
          </cell>
          <cell r="CF445" t="str">
            <v>Verde</v>
          </cell>
          <cell r="CG445" t="str">
            <v>4o Sábado</v>
          </cell>
          <cell r="CH445" t="str">
            <v>Abr y May</v>
          </cell>
          <cell r="CI445" t="str">
            <v>Oct y Nov</v>
          </cell>
          <cell r="CJ445" t="str">
            <v>-</v>
          </cell>
          <cell r="CK445">
            <v>92</v>
          </cell>
          <cell r="CL445" t="str">
            <v>101 - MAGNA</v>
          </cell>
          <cell r="CM445" t="str">
            <v>08126</v>
          </cell>
          <cell r="CP445" t="str">
            <v>-</v>
          </cell>
        </row>
        <row r="446">
          <cell r="A446" t="str">
            <v>08127</v>
          </cell>
          <cell r="B446" t="str">
            <v>VEG8757</v>
          </cell>
          <cell r="C446" t="str">
            <v>San Luis Potosí</v>
          </cell>
          <cell r="D446" t="str">
            <v>VCM8207</v>
          </cell>
          <cell r="E446" t="str">
            <v>Chevy</v>
          </cell>
          <cell r="F446" t="str">
            <v>Automóvil</v>
          </cell>
          <cell r="G446" t="str">
            <v>Chevrolet</v>
          </cell>
          <cell r="H446" t="str">
            <v>Chevy 3 puertas T/M, D/H, A/A, Paquete M</v>
          </cell>
          <cell r="I446" t="str">
            <v>3G1SF21X28S164359</v>
          </cell>
          <cell r="J446" t="str">
            <v>Hecho en México</v>
          </cell>
          <cell r="K446" t="str">
            <v>Magna</v>
          </cell>
          <cell r="L446">
            <v>4</v>
          </cell>
          <cell r="M446">
            <v>46</v>
          </cell>
          <cell r="N446">
            <v>2008</v>
          </cell>
          <cell r="O446" t="str">
            <v>San Luis Potosí</v>
          </cell>
          <cell r="P446" t="str">
            <v>San Luis Potosí</v>
          </cell>
          <cell r="Q446" t="str">
            <v>Occidente</v>
          </cell>
          <cell r="R446" t="str">
            <v>Baja</v>
          </cell>
          <cell r="S446" t="str">
            <v>Devolución Valmex</v>
          </cell>
          <cell r="T446" t="str">
            <v>GNP</v>
          </cell>
          <cell r="U446" t="str">
            <v>Grupo Nacional Provincial, S.A.B.</v>
          </cell>
          <cell r="V446" t="str">
            <v>Supervisor Ajustes</v>
          </cell>
          <cell r="W446" t="str">
            <v>-</v>
          </cell>
          <cell r="X446" t="str">
            <v>Supervisoria</v>
          </cell>
          <cell r="Y446" t="str">
            <v>Asignado</v>
          </cell>
          <cell r="Z446" t="str">
            <v>N89354</v>
          </cell>
          <cell r="AA446" t="str">
            <v>-</v>
          </cell>
          <cell r="AB446" t="str">
            <v>-</v>
          </cell>
          <cell r="AC446" t="str">
            <v>-</v>
          </cell>
          <cell r="AD446" t="str">
            <v>-</v>
          </cell>
          <cell r="AE446" t="str">
            <v>-</v>
          </cell>
          <cell r="AF446" t="str">
            <v>-</v>
          </cell>
          <cell r="AG446" t="str">
            <v>-</v>
          </cell>
          <cell r="AH446" t="str">
            <v>-</v>
          </cell>
          <cell r="AI446" t="str">
            <v>C6705</v>
          </cell>
          <cell r="AJ446" t="str">
            <v>Ramirez Granados Arturo</v>
          </cell>
          <cell r="AK446" t="str">
            <v>-</v>
          </cell>
          <cell r="AL446" t="str">
            <v>-</v>
          </cell>
          <cell r="AM446" t="str">
            <v>-</v>
          </cell>
          <cell r="AN446">
            <v>0</v>
          </cell>
          <cell r="AO446" t="str">
            <v>-</v>
          </cell>
          <cell r="AQ446">
            <v>4441655545</v>
          </cell>
          <cell r="AR446" t="str">
            <v>-</v>
          </cell>
          <cell r="AS446" t="str">
            <v>-</v>
          </cell>
          <cell r="AT446" t="str">
            <v>-</v>
          </cell>
          <cell r="AU446" t="str">
            <v>-</v>
          </cell>
          <cell r="AV446" t="str">
            <v>-</v>
          </cell>
          <cell r="AW446" t="str">
            <v>-</v>
          </cell>
          <cell r="AX446" t="str">
            <v>-</v>
          </cell>
          <cell r="AY446" t="str">
            <v>No</v>
          </cell>
          <cell r="AZ446" t="str">
            <v>-</v>
          </cell>
          <cell r="BA446" t="str">
            <v>-</v>
          </cell>
          <cell r="BB446" t="str">
            <v>-</v>
          </cell>
          <cell r="BC446" t="str">
            <v>-</v>
          </cell>
          <cell r="BD446" t="str">
            <v>-</v>
          </cell>
          <cell r="BE446" t="str">
            <v>-</v>
          </cell>
          <cell r="BF446" t="str">
            <v>-</v>
          </cell>
          <cell r="BG446" t="str">
            <v>-</v>
          </cell>
          <cell r="BH446" t="str">
            <v>-</v>
          </cell>
          <cell r="BI446" t="str">
            <v>-</v>
          </cell>
          <cell r="BJ446" t="str">
            <v>Arrendado</v>
          </cell>
          <cell r="BK446" t="str">
            <v>AM 20089</v>
          </cell>
          <cell r="BL446" t="str">
            <v>AMERICAS MOTORS S.A. DE C.V.</v>
          </cell>
          <cell r="BO446">
            <v>71014</v>
          </cell>
          <cell r="BP446" t="str">
            <v>-</v>
          </cell>
          <cell r="BQ446" t="str">
            <v>-</v>
          </cell>
          <cell r="BR446" t="str">
            <v>-</v>
          </cell>
          <cell r="BS446" t="str">
            <v>-</v>
          </cell>
          <cell r="BT446" t="str">
            <v>-</v>
          </cell>
          <cell r="BU446" t="str">
            <v>-</v>
          </cell>
          <cell r="BV446" t="str">
            <v>-</v>
          </cell>
          <cell r="BW446" t="str">
            <v>-</v>
          </cell>
          <cell r="BX446" t="str">
            <v>-</v>
          </cell>
          <cell r="BY446" t="str">
            <v>-</v>
          </cell>
          <cell r="BZ446" t="str">
            <v>-</v>
          </cell>
          <cell r="CA446" t="str">
            <v>-</v>
          </cell>
          <cell r="CB446" t="str">
            <v>-</v>
          </cell>
          <cell r="CC446" t="str">
            <v>Martes</v>
          </cell>
          <cell r="CD446" t="str">
            <v>8757</v>
          </cell>
          <cell r="CE446" t="str">
            <v>7</v>
          </cell>
          <cell r="CF446" t="str">
            <v>Rosa</v>
          </cell>
          <cell r="CG446" t="str">
            <v>2o Sábado</v>
          </cell>
          <cell r="CH446" t="str">
            <v>Feb y Mzo</v>
          </cell>
          <cell r="CI446" t="str">
            <v>Ago y Sep</v>
          </cell>
          <cell r="CJ446" t="str">
            <v>-</v>
          </cell>
          <cell r="CK446">
            <v>92</v>
          </cell>
          <cell r="CL446" t="str">
            <v>101 - MAGNA</v>
          </cell>
          <cell r="CM446" t="str">
            <v>08127</v>
          </cell>
          <cell r="CP446" t="str">
            <v>-</v>
          </cell>
        </row>
        <row r="447">
          <cell r="A447" t="str">
            <v>08128</v>
          </cell>
          <cell r="B447" t="str">
            <v>WAG1313</v>
          </cell>
          <cell r="C447" t="str">
            <v>Sonora</v>
          </cell>
          <cell r="D447" t="str">
            <v>VYT6674</v>
          </cell>
          <cell r="E447" t="str">
            <v>Chevy</v>
          </cell>
          <cell r="F447" t="str">
            <v>Automóvil</v>
          </cell>
          <cell r="G447" t="str">
            <v>Chevrolet</v>
          </cell>
          <cell r="H447" t="str">
            <v>Chevy 3 puertas T/M, D/H, A/A, Paquete M</v>
          </cell>
          <cell r="I447" t="str">
            <v>3G1SF21X48S164458</v>
          </cell>
          <cell r="J447" t="str">
            <v>Hecho en México</v>
          </cell>
          <cell r="K447" t="str">
            <v>Magna</v>
          </cell>
          <cell r="L447">
            <v>4</v>
          </cell>
          <cell r="M447">
            <v>46</v>
          </cell>
          <cell r="N447">
            <v>2008</v>
          </cell>
          <cell r="O447" t="str">
            <v>Hermosillo</v>
          </cell>
          <cell r="P447" t="str">
            <v>Sonora</v>
          </cell>
          <cell r="Q447" t="str">
            <v>Noroeste</v>
          </cell>
          <cell r="R447" t="str">
            <v>Baja</v>
          </cell>
          <cell r="S447" t="str">
            <v>Devolución Valmex</v>
          </cell>
          <cell r="T447" t="str">
            <v>GNP</v>
          </cell>
          <cell r="U447" t="str">
            <v>Grupo Nacional Provincial, S.A.B.</v>
          </cell>
          <cell r="V447" t="str">
            <v>Supervisor Ajustes</v>
          </cell>
          <cell r="W447" t="str">
            <v>-</v>
          </cell>
          <cell r="X447" t="str">
            <v>Supervisoria</v>
          </cell>
          <cell r="Y447" t="str">
            <v>Asignado</v>
          </cell>
          <cell r="Z447" t="str">
            <v>N91861</v>
          </cell>
          <cell r="AA447" t="str">
            <v>-</v>
          </cell>
          <cell r="AB447" t="str">
            <v>-</v>
          </cell>
          <cell r="AC447" t="str">
            <v>-</v>
          </cell>
          <cell r="AD447" t="str">
            <v>-</v>
          </cell>
          <cell r="AE447" t="str">
            <v>-</v>
          </cell>
          <cell r="AF447" t="str">
            <v>-</v>
          </cell>
          <cell r="AG447" t="str">
            <v>-</v>
          </cell>
          <cell r="AH447" t="str">
            <v>-</v>
          </cell>
          <cell r="AI447" t="str">
            <v>C6705</v>
          </cell>
          <cell r="AJ447" t="str">
            <v>Ramirez Granados Arturo</v>
          </cell>
          <cell r="AK447" t="str">
            <v>-</v>
          </cell>
          <cell r="AL447" t="str">
            <v>-</v>
          </cell>
          <cell r="AM447" t="str">
            <v>-</v>
          </cell>
          <cell r="AN447">
            <v>0</v>
          </cell>
          <cell r="AO447" t="str">
            <v>-</v>
          </cell>
          <cell r="AQ447">
            <v>6621202063</v>
          </cell>
          <cell r="AR447" t="str">
            <v>-</v>
          </cell>
          <cell r="AS447" t="str">
            <v>-</v>
          </cell>
          <cell r="AT447" t="str">
            <v>-</v>
          </cell>
          <cell r="AU447" t="str">
            <v>-</v>
          </cell>
          <cell r="AV447" t="str">
            <v>-</v>
          </cell>
          <cell r="AW447" t="str">
            <v>-</v>
          </cell>
          <cell r="AX447" t="str">
            <v>-</v>
          </cell>
          <cell r="AY447" t="str">
            <v>No</v>
          </cell>
          <cell r="AZ447" t="str">
            <v>-</v>
          </cell>
          <cell r="BA447" t="str">
            <v>-</v>
          </cell>
          <cell r="BB447" t="str">
            <v>-</v>
          </cell>
          <cell r="BC447" t="str">
            <v>-</v>
          </cell>
          <cell r="BD447" t="str">
            <v>-</v>
          </cell>
          <cell r="BE447" t="str">
            <v>-</v>
          </cell>
          <cell r="BF447" t="str">
            <v>-</v>
          </cell>
          <cell r="BG447" t="str">
            <v>-</v>
          </cell>
          <cell r="BH447" t="str">
            <v>-</v>
          </cell>
          <cell r="BI447" t="str">
            <v>-</v>
          </cell>
          <cell r="BJ447" t="str">
            <v>Arrendado</v>
          </cell>
          <cell r="BK447" t="str">
            <v>AM 20099</v>
          </cell>
          <cell r="BL447" t="str">
            <v>AMERICAS MOTORS S.A. DE C.V.</v>
          </cell>
          <cell r="BO447">
            <v>71014</v>
          </cell>
          <cell r="BP447" t="str">
            <v>-</v>
          </cell>
          <cell r="BQ447" t="str">
            <v>-</v>
          </cell>
          <cell r="BR447" t="str">
            <v>-</v>
          </cell>
          <cell r="BS447" t="str">
            <v>-</v>
          </cell>
          <cell r="BT447" t="str">
            <v>-</v>
          </cell>
          <cell r="BU447" t="str">
            <v>-</v>
          </cell>
          <cell r="BV447" t="str">
            <v>-</v>
          </cell>
          <cell r="BW447" t="str">
            <v>-</v>
          </cell>
          <cell r="BX447" t="str">
            <v>-</v>
          </cell>
          <cell r="BY447" t="str">
            <v>-</v>
          </cell>
          <cell r="BZ447" t="str">
            <v>-</v>
          </cell>
          <cell r="CA447" t="str">
            <v>-</v>
          </cell>
          <cell r="CB447" t="str">
            <v>-</v>
          </cell>
          <cell r="CC447" t="str">
            <v>Miércoles</v>
          </cell>
          <cell r="CD447" t="str">
            <v>1313</v>
          </cell>
          <cell r="CE447" t="str">
            <v>3</v>
          </cell>
          <cell r="CF447" t="str">
            <v>Rojo</v>
          </cell>
          <cell r="CG447" t="str">
            <v>3er Sábado</v>
          </cell>
          <cell r="CH447" t="str">
            <v>Mzo y Abr</v>
          </cell>
          <cell r="CI447" t="str">
            <v>Sep y Oct</v>
          </cell>
          <cell r="CJ447" t="str">
            <v>-</v>
          </cell>
          <cell r="CK447">
            <v>92</v>
          </cell>
          <cell r="CL447" t="str">
            <v>101 - MAGNA</v>
          </cell>
          <cell r="CM447" t="str">
            <v>08128</v>
          </cell>
          <cell r="CP447" t="str">
            <v>-</v>
          </cell>
        </row>
        <row r="448">
          <cell r="A448" t="str">
            <v>08129</v>
          </cell>
          <cell r="B448" t="str">
            <v>WAG1318</v>
          </cell>
          <cell r="C448" t="str">
            <v>Sonora</v>
          </cell>
          <cell r="D448" t="str">
            <v>VYT6672</v>
          </cell>
          <cell r="E448" t="str">
            <v>Chevy</v>
          </cell>
          <cell r="F448" t="str">
            <v>Automóvil</v>
          </cell>
          <cell r="G448" t="str">
            <v>Chevrolet</v>
          </cell>
          <cell r="H448" t="str">
            <v>Chevy 3 puertas T/M, D/H, A/A, Paquete M</v>
          </cell>
          <cell r="I448" t="str">
            <v>3G1SF21X48S164606</v>
          </cell>
          <cell r="J448" t="str">
            <v>Hecho en México</v>
          </cell>
          <cell r="K448" t="str">
            <v>Magna</v>
          </cell>
          <cell r="L448">
            <v>4</v>
          </cell>
          <cell r="M448">
            <v>46</v>
          </cell>
          <cell r="N448">
            <v>2008</v>
          </cell>
          <cell r="O448" t="str">
            <v>Ciudad Obregón</v>
          </cell>
          <cell r="P448" t="str">
            <v>Sonora</v>
          </cell>
          <cell r="Q448" t="str">
            <v>Noroeste</v>
          </cell>
          <cell r="R448" t="str">
            <v>Baja</v>
          </cell>
          <cell r="S448" t="str">
            <v>Devolución Valmex</v>
          </cell>
          <cell r="T448" t="str">
            <v>GNP</v>
          </cell>
          <cell r="U448" t="str">
            <v>Grupo Nacional Provincial, S.A.B.</v>
          </cell>
          <cell r="V448" t="str">
            <v>Asesor de Servicio</v>
          </cell>
          <cell r="W448" t="str">
            <v>-</v>
          </cell>
          <cell r="X448" t="str">
            <v>-</v>
          </cell>
          <cell r="Y448" t="str">
            <v>Asignado</v>
          </cell>
          <cell r="Z448" t="str">
            <v>S00253</v>
          </cell>
          <cell r="AA448" t="str">
            <v>-</v>
          </cell>
          <cell r="AB448" t="str">
            <v>-</v>
          </cell>
          <cell r="AC448" t="str">
            <v>-</v>
          </cell>
          <cell r="AD448" t="str">
            <v>-</v>
          </cell>
          <cell r="AE448" t="str">
            <v>-</v>
          </cell>
          <cell r="AF448" t="str">
            <v>-</v>
          </cell>
          <cell r="AG448" t="str">
            <v>-</v>
          </cell>
          <cell r="AH448" t="str">
            <v>-</v>
          </cell>
          <cell r="AI448" t="str">
            <v>C6705</v>
          </cell>
          <cell r="AJ448" t="str">
            <v>Ramirez Granados Arturo</v>
          </cell>
          <cell r="AK448" t="str">
            <v>-</v>
          </cell>
          <cell r="AL448" t="str">
            <v>-</v>
          </cell>
          <cell r="AM448" t="str">
            <v>-</v>
          </cell>
          <cell r="AN448" t="str">
            <v>jorge.martinezquintana@gnp.com.mx</v>
          </cell>
          <cell r="AO448" t="str">
            <v>-</v>
          </cell>
          <cell r="AP448" t="str">
            <v>jorge.martinezquintana@gnp.com.mx</v>
          </cell>
          <cell r="AQ448">
            <v>6441101261</v>
          </cell>
          <cell r="AR448" t="str">
            <v>-</v>
          </cell>
          <cell r="AS448" t="str">
            <v>-</v>
          </cell>
          <cell r="AT448" t="str">
            <v>-</v>
          </cell>
          <cell r="AU448" t="str">
            <v>-</v>
          </cell>
          <cell r="AV448" t="str">
            <v>-</v>
          </cell>
          <cell r="AW448" t="str">
            <v>-</v>
          </cell>
          <cell r="AX448" t="str">
            <v>-</v>
          </cell>
          <cell r="AY448" t="str">
            <v>No</v>
          </cell>
          <cell r="AZ448" t="str">
            <v>-</v>
          </cell>
          <cell r="BA448" t="str">
            <v>-</v>
          </cell>
          <cell r="BB448" t="str">
            <v>-</v>
          </cell>
          <cell r="BC448" t="str">
            <v>-</v>
          </cell>
          <cell r="BD448" t="str">
            <v>-</v>
          </cell>
          <cell r="BE448" t="str">
            <v>-</v>
          </cell>
          <cell r="BF448" t="str">
            <v>-</v>
          </cell>
          <cell r="BG448" t="str">
            <v>-</v>
          </cell>
          <cell r="BH448" t="str">
            <v>-</v>
          </cell>
          <cell r="BI448" t="str">
            <v>-</v>
          </cell>
          <cell r="BJ448" t="str">
            <v>Arrendado</v>
          </cell>
          <cell r="BK448" t="str">
            <v>AM 20100</v>
          </cell>
          <cell r="BL448" t="str">
            <v>AMERICAS MOTORS S.A. DE C.V.</v>
          </cell>
          <cell r="BO448">
            <v>71014</v>
          </cell>
          <cell r="BP448" t="str">
            <v>-</v>
          </cell>
          <cell r="BQ448" t="str">
            <v>-</v>
          </cell>
          <cell r="BR448" t="str">
            <v>-</v>
          </cell>
          <cell r="BS448" t="str">
            <v>-</v>
          </cell>
          <cell r="BT448" t="str">
            <v>-</v>
          </cell>
          <cell r="BU448" t="str">
            <v>-</v>
          </cell>
          <cell r="BV448" t="str">
            <v>-</v>
          </cell>
          <cell r="BW448" t="str">
            <v>-</v>
          </cell>
          <cell r="BX448" t="str">
            <v>-</v>
          </cell>
          <cell r="BY448" t="str">
            <v>-</v>
          </cell>
          <cell r="BZ448" t="str">
            <v>-</v>
          </cell>
          <cell r="CA448" t="str">
            <v>-</v>
          </cell>
          <cell r="CB448" t="str">
            <v>-</v>
          </cell>
          <cell r="CC448" t="str">
            <v>Martes</v>
          </cell>
          <cell r="CD448" t="str">
            <v>1318</v>
          </cell>
          <cell r="CE448" t="str">
            <v>8</v>
          </cell>
          <cell r="CF448" t="str">
            <v>Rosa</v>
          </cell>
          <cell r="CG448" t="str">
            <v>2o Sábado</v>
          </cell>
          <cell r="CH448" t="str">
            <v>Feb y Mzo</v>
          </cell>
          <cell r="CI448" t="str">
            <v>Ago y Sep</v>
          </cell>
          <cell r="CJ448" t="str">
            <v>-</v>
          </cell>
          <cell r="CK448">
            <v>92</v>
          </cell>
          <cell r="CL448" t="str">
            <v>101 - MAGNA</v>
          </cell>
          <cell r="CM448" t="str">
            <v>08129</v>
          </cell>
          <cell r="CP448" t="str">
            <v>-</v>
          </cell>
        </row>
        <row r="449">
          <cell r="A449" t="str">
            <v>08130</v>
          </cell>
          <cell r="B449" t="str">
            <v>513WFX</v>
          </cell>
          <cell r="C449" t="str">
            <v>Distrito Federal</v>
          </cell>
          <cell r="D449" t="str">
            <v>No aplica</v>
          </cell>
          <cell r="E449" t="str">
            <v>Chevy</v>
          </cell>
          <cell r="F449" t="str">
            <v>Automóvil</v>
          </cell>
          <cell r="G449" t="str">
            <v>Chevrolet</v>
          </cell>
          <cell r="H449" t="str">
            <v>Chevy 3 puertas T/M, D/H, A/A, Paquete M</v>
          </cell>
          <cell r="I449" t="str">
            <v>3G1SF21X38S164354</v>
          </cell>
          <cell r="J449" t="str">
            <v>Hecho en México</v>
          </cell>
          <cell r="K449" t="str">
            <v>Magna</v>
          </cell>
          <cell r="L449">
            <v>4</v>
          </cell>
          <cell r="M449">
            <v>46</v>
          </cell>
          <cell r="N449">
            <v>2008</v>
          </cell>
          <cell r="O449" t="str">
            <v>Mérida</v>
          </cell>
          <cell r="P449" t="str">
            <v>Yucatán</v>
          </cell>
          <cell r="Q449" t="str">
            <v>Sureste</v>
          </cell>
          <cell r="R449" t="str">
            <v>Baja</v>
          </cell>
          <cell r="S449" t="str">
            <v>Devolución Valmex</v>
          </cell>
          <cell r="T449" t="str">
            <v>GNP</v>
          </cell>
          <cell r="U449" t="str">
            <v>Grupo Nacional Provincial, S.A.B.</v>
          </cell>
          <cell r="V449" t="str">
            <v>Supervisor Ajustes</v>
          </cell>
          <cell r="W449" t="str">
            <v>-</v>
          </cell>
          <cell r="X449" t="str">
            <v>Supervisoria</v>
          </cell>
          <cell r="Y449" t="str">
            <v>Asignado</v>
          </cell>
          <cell r="Z449" t="str">
            <v>N73681</v>
          </cell>
          <cell r="AA449" t="str">
            <v>Rodríguez Cervera Miguel Francisco</v>
          </cell>
          <cell r="AB449" t="str">
            <v>Grupo Nacional Provincial, S.A.B.</v>
          </cell>
          <cell r="AC449" t="str">
            <v>ROCM760311S96</v>
          </cell>
          <cell r="AD449" t="str">
            <v>Jefe de departamento</v>
          </cell>
          <cell r="AE449" t="str">
            <v>Supervisor Siniestros Autos</v>
          </cell>
          <cell r="AF449" t="str">
            <v>Unidad Operativa</v>
          </cell>
          <cell r="AG449" t="str">
            <v>Dirección Servicio y Operaciones</v>
          </cell>
          <cell r="AH449" t="str">
            <v>Subdir. Siniestros CDMX y Sureste</v>
          </cell>
          <cell r="AI449" t="str">
            <v>C9208</v>
          </cell>
          <cell r="AJ449" t="str">
            <v>Lasa Estrada Antxon</v>
          </cell>
          <cell r="AK449" t="str">
            <v>Casona</v>
          </cell>
          <cell r="AL449" t="str">
            <v>Mérida</v>
          </cell>
          <cell r="AM449">
            <v>6832</v>
          </cell>
          <cell r="AN449" t="str">
            <v>miguel.rodriguez@gnp.com.mx</v>
          </cell>
          <cell r="AO449" t="str">
            <v>miguel.rodriguez@gnp.com.mx</v>
          </cell>
          <cell r="AQ449">
            <v>9991839504</v>
          </cell>
          <cell r="AR449" t="str">
            <v>-</v>
          </cell>
          <cell r="AS449" t="str">
            <v>-</v>
          </cell>
          <cell r="AT449" t="str">
            <v>-</v>
          </cell>
          <cell r="AU449" t="str">
            <v>-</v>
          </cell>
          <cell r="AV449" t="str">
            <v>-</v>
          </cell>
          <cell r="AW449" t="str">
            <v>-</v>
          </cell>
          <cell r="AX449" t="str">
            <v>-</v>
          </cell>
          <cell r="AY449" t="str">
            <v>Si</v>
          </cell>
          <cell r="AZ449">
            <v>847.22</v>
          </cell>
          <cell r="BA449">
            <v>43708</v>
          </cell>
          <cell r="BB449">
            <v>3388.88</v>
          </cell>
          <cell r="BC449">
            <v>57611.12</v>
          </cell>
          <cell r="BD449">
            <v>61000</v>
          </cell>
          <cell r="BE449">
            <v>43661</v>
          </cell>
          <cell r="BF449">
            <v>44742</v>
          </cell>
          <cell r="BG449">
            <v>3</v>
          </cell>
          <cell r="BH449" t="str">
            <v>-</v>
          </cell>
          <cell r="BI449" t="str">
            <v>-</v>
          </cell>
          <cell r="BJ449" t="str">
            <v>Arrendado</v>
          </cell>
          <cell r="BK449" t="str">
            <v>AM 20093</v>
          </cell>
          <cell r="BL449" t="str">
            <v>AMERICAS MOTORS S.A. DE C.V.</v>
          </cell>
          <cell r="BO449">
            <v>71014</v>
          </cell>
          <cell r="BP449" t="str">
            <v>-</v>
          </cell>
          <cell r="BQ449" t="str">
            <v>-</v>
          </cell>
          <cell r="BR449" t="str">
            <v>-</v>
          </cell>
          <cell r="BS449" t="str">
            <v>-</v>
          </cell>
          <cell r="BT449" t="str">
            <v>-</v>
          </cell>
          <cell r="BU449" t="str">
            <v>-</v>
          </cell>
          <cell r="BV449" t="str">
            <v>-</v>
          </cell>
          <cell r="BW449" t="str">
            <v>-</v>
          </cell>
          <cell r="BX449" t="str">
            <v>-</v>
          </cell>
          <cell r="BY449" t="str">
            <v>-</v>
          </cell>
          <cell r="BZ449" t="str">
            <v>-</v>
          </cell>
          <cell r="CA449" t="str">
            <v>-</v>
          </cell>
          <cell r="CB449" t="str">
            <v>-</v>
          </cell>
          <cell r="CC449" t="str">
            <v>Miércoles</v>
          </cell>
          <cell r="CD449" t="str">
            <v>513</v>
          </cell>
          <cell r="CE449" t="str">
            <v>3</v>
          </cell>
          <cell r="CF449" t="str">
            <v>Rojo</v>
          </cell>
          <cell r="CG449" t="str">
            <v>3er Sábado</v>
          </cell>
          <cell r="CH449" t="str">
            <v>Mzo y Abr</v>
          </cell>
          <cell r="CI449" t="str">
            <v>Sep y Oct</v>
          </cell>
          <cell r="CJ449" t="str">
            <v>-</v>
          </cell>
          <cell r="CK449">
            <v>92</v>
          </cell>
          <cell r="CL449" t="str">
            <v>101 - MAGNA</v>
          </cell>
          <cell r="CM449" t="str">
            <v>08130</v>
          </cell>
          <cell r="CP449" t="str">
            <v>-</v>
          </cell>
        </row>
        <row r="450">
          <cell r="A450" t="str">
            <v>08131</v>
          </cell>
          <cell r="B450" t="str">
            <v>311WFX</v>
          </cell>
          <cell r="C450" t="str">
            <v>Distrito Federal</v>
          </cell>
          <cell r="D450" t="str">
            <v>No aplica</v>
          </cell>
          <cell r="E450" t="str">
            <v>Chevy</v>
          </cell>
          <cell r="F450" t="str">
            <v>Automóvil</v>
          </cell>
          <cell r="G450" t="str">
            <v>Chevrolet</v>
          </cell>
          <cell r="H450" t="str">
            <v>Chevy 3 puertas T/M, D/H, A/A, Paquete M</v>
          </cell>
          <cell r="I450" t="str">
            <v>3G1SF21X68S163568</v>
          </cell>
          <cell r="J450" t="str">
            <v>Hecho en México</v>
          </cell>
          <cell r="K450" t="str">
            <v>Magna</v>
          </cell>
          <cell r="L450">
            <v>4</v>
          </cell>
          <cell r="M450">
            <v>46</v>
          </cell>
          <cell r="N450">
            <v>2008</v>
          </cell>
          <cell r="O450" t="str">
            <v>Tuxtla Gutierrez</v>
          </cell>
          <cell r="P450" t="str">
            <v>Chiapas</v>
          </cell>
          <cell r="Q450" t="str">
            <v>Sureste</v>
          </cell>
          <cell r="R450" t="str">
            <v>Baja</v>
          </cell>
          <cell r="S450" t="str">
            <v>Devolución Valmex</v>
          </cell>
          <cell r="T450" t="str">
            <v>GNP</v>
          </cell>
          <cell r="U450" t="str">
            <v>Grupo Nacional Provincial, S.A.B.</v>
          </cell>
          <cell r="V450" t="str">
            <v>Ejecutivo de Cuenta</v>
          </cell>
          <cell r="W450" t="str">
            <v>Pool Semiasignado</v>
          </cell>
          <cell r="X450" t="str">
            <v>Oficina Regional</v>
          </cell>
          <cell r="Y450" t="str">
            <v>Pool</v>
          </cell>
          <cell r="Z450" t="str">
            <v>N92041</v>
          </cell>
          <cell r="AA450" t="str">
            <v>Narcía Guzmán Paola Roxana</v>
          </cell>
          <cell r="AB450" t="str">
            <v>Grupo Nacional Provincial, S.A.B.</v>
          </cell>
          <cell r="AC450" t="str">
            <v>NAGP800326C91</v>
          </cell>
          <cell r="AD450" t="str">
            <v>Gerente</v>
          </cell>
          <cell r="AE450" t="str">
            <v>Gerencia Comercial Regional Sureste</v>
          </cell>
          <cell r="AF450" t="str">
            <v>Unidad de Negocio</v>
          </cell>
          <cell r="AG450" t="str">
            <v>Dirección Canal Corredores y Gobierno</v>
          </cell>
          <cell r="AH450" t="str">
            <v>Subdir Comercial Sureste</v>
          </cell>
          <cell r="AI450" t="str">
            <v>C5120</v>
          </cell>
          <cell r="AJ450" t="str">
            <v>Cuenca Garcidueñas Carlos Manuel</v>
          </cell>
          <cell r="AK450" t="str">
            <v>Paseo Opera</v>
          </cell>
          <cell r="AL450" t="str">
            <v>Puebla</v>
          </cell>
          <cell r="AM450">
            <v>7910</v>
          </cell>
          <cell r="AN450" t="str">
            <v>paola.narcia@gnp.com.mx</v>
          </cell>
          <cell r="AO450" t="str">
            <v>paola.narcia@gnp.com.mx</v>
          </cell>
          <cell r="AQ450">
            <v>9611300055</v>
          </cell>
          <cell r="AR450" t="str">
            <v>-</v>
          </cell>
          <cell r="AS450" t="str">
            <v>-</v>
          </cell>
          <cell r="AT450" t="str">
            <v>-</v>
          </cell>
          <cell r="AU450" t="str">
            <v>-</v>
          </cell>
          <cell r="AV450" t="str">
            <v>-</v>
          </cell>
          <cell r="AW450" t="str">
            <v>-</v>
          </cell>
          <cell r="AX450" t="str">
            <v>-</v>
          </cell>
          <cell r="AY450" t="str">
            <v>No</v>
          </cell>
          <cell r="AZ450" t="str">
            <v>-</v>
          </cell>
          <cell r="BA450" t="str">
            <v>-</v>
          </cell>
          <cell r="BB450" t="str">
            <v>-</v>
          </cell>
          <cell r="BC450" t="str">
            <v>-</v>
          </cell>
          <cell r="BD450" t="str">
            <v>-</v>
          </cell>
          <cell r="BE450" t="str">
            <v>-</v>
          </cell>
          <cell r="BF450" t="str">
            <v>-</v>
          </cell>
          <cell r="BG450" t="str">
            <v>-</v>
          </cell>
          <cell r="BH450" t="str">
            <v>-</v>
          </cell>
          <cell r="BI450" t="str">
            <v>-</v>
          </cell>
          <cell r="BJ450" t="str">
            <v>Arrendado</v>
          </cell>
          <cell r="BK450" t="str">
            <v>AM 20104</v>
          </cell>
          <cell r="BL450" t="str">
            <v>AMERICAS MOTORS S.A. DE C.V.</v>
          </cell>
          <cell r="BO450">
            <v>71014</v>
          </cell>
          <cell r="BP450" t="str">
            <v>-</v>
          </cell>
          <cell r="BQ450" t="str">
            <v>-</v>
          </cell>
          <cell r="BR450" t="str">
            <v>-</v>
          </cell>
          <cell r="BS450" t="str">
            <v>-</v>
          </cell>
          <cell r="BT450" t="str">
            <v>-</v>
          </cell>
          <cell r="BU450" t="str">
            <v>-</v>
          </cell>
          <cell r="BV450" t="str">
            <v>-</v>
          </cell>
          <cell r="BW450" t="str">
            <v>-</v>
          </cell>
          <cell r="BX450" t="str">
            <v>-</v>
          </cell>
          <cell r="BY450" t="str">
            <v>-</v>
          </cell>
          <cell r="BZ450" t="str">
            <v>-</v>
          </cell>
          <cell r="CA450" t="str">
            <v>-</v>
          </cell>
          <cell r="CB450" t="str">
            <v>-</v>
          </cell>
          <cell r="CC450" t="str">
            <v>Jueves</v>
          </cell>
          <cell r="CD450" t="str">
            <v>311</v>
          </cell>
          <cell r="CE450" t="str">
            <v>1</v>
          </cell>
          <cell r="CF450" t="str">
            <v>Verde</v>
          </cell>
          <cell r="CG450" t="str">
            <v>4o Sábado</v>
          </cell>
          <cell r="CH450" t="str">
            <v>Abr y May</v>
          </cell>
          <cell r="CI450" t="str">
            <v>Oct y Nov</v>
          </cell>
          <cell r="CJ450" t="str">
            <v>-</v>
          </cell>
          <cell r="CK450">
            <v>92</v>
          </cell>
          <cell r="CL450" t="str">
            <v>101 - MAGNA</v>
          </cell>
          <cell r="CM450" t="str">
            <v>08131</v>
          </cell>
          <cell r="CP450" t="str">
            <v>-</v>
          </cell>
        </row>
        <row r="451">
          <cell r="A451" t="str">
            <v>08132</v>
          </cell>
          <cell r="B451" t="str">
            <v>696WYW</v>
          </cell>
          <cell r="C451" t="str">
            <v>Distrito Federal</v>
          </cell>
          <cell r="D451" t="str">
            <v>YFC8785</v>
          </cell>
          <cell r="E451" t="str">
            <v>Chevy</v>
          </cell>
          <cell r="F451" t="str">
            <v>Automóvil</v>
          </cell>
          <cell r="G451" t="str">
            <v>Chevrolet</v>
          </cell>
          <cell r="H451" t="str">
            <v>Chevy 3 puertas T/M, D/H, A/A, Paquete M</v>
          </cell>
          <cell r="I451" t="str">
            <v>3G1SF21X58S164453</v>
          </cell>
          <cell r="J451" t="str">
            <v>Hecho en México</v>
          </cell>
          <cell r="K451" t="str">
            <v>Magna</v>
          </cell>
          <cell r="L451">
            <v>4</v>
          </cell>
          <cell r="M451">
            <v>46</v>
          </cell>
          <cell r="N451">
            <v>2008</v>
          </cell>
          <cell r="O451" t="str">
            <v>Ciudad de México</v>
          </cell>
          <cell r="P451" t="str">
            <v>Ciudad de México</v>
          </cell>
          <cell r="Q451" t="str">
            <v>Zona Metropolitana</v>
          </cell>
          <cell r="R451" t="str">
            <v>Baja</v>
          </cell>
          <cell r="S451" t="str">
            <v>Devolución Valmex</v>
          </cell>
          <cell r="T451" t="str">
            <v>GNP</v>
          </cell>
          <cell r="U451" t="str">
            <v>Grupo Nacional Provincial, S.A.B.</v>
          </cell>
          <cell r="V451" t="str">
            <v>Asesor de Servicio</v>
          </cell>
          <cell r="W451" t="str">
            <v>-</v>
          </cell>
          <cell r="X451" t="str">
            <v>-</v>
          </cell>
          <cell r="Y451" t="str">
            <v>Asignado</v>
          </cell>
          <cell r="Z451" t="str">
            <v>N88070</v>
          </cell>
          <cell r="AA451" t="str">
            <v>-</v>
          </cell>
          <cell r="AB451" t="str">
            <v>-</v>
          </cell>
          <cell r="AC451" t="str">
            <v>-</v>
          </cell>
          <cell r="AD451" t="str">
            <v>-</v>
          </cell>
          <cell r="AE451" t="str">
            <v>-</v>
          </cell>
          <cell r="AF451" t="str">
            <v>-</v>
          </cell>
          <cell r="AG451" t="str">
            <v>-</v>
          </cell>
          <cell r="AH451" t="str">
            <v>-</v>
          </cell>
          <cell r="AI451" t="str">
            <v>C6705</v>
          </cell>
          <cell r="AJ451" t="str">
            <v>Ramirez Granados Arturo</v>
          </cell>
          <cell r="AK451" t="str">
            <v>-</v>
          </cell>
          <cell r="AL451" t="str">
            <v>-</v>
          </cell>
          <cell r="AM451" t="str">
            <v>-</v>
          </cell>
          <cell r="AN451">
            <v>0</v>
          </cell>
          <cell r="AO451" t="str">
            <v>-</v>
          </cell>
          <cell r="AQ451">
            <v>5535228628</v>
          </cell>
          <cell r="AR451" t="str">
            <v>-</v>
          </cell>
          <cell r="AS451" t="str">
            <v>-</v>
          </cell>
          <cell r="AT451" t="str">
            <v>-</v>
          </cell>
          <cell r="AU451" t="str">
            <v>-</v>
          </cell>
          <cell r="AV451" t="str">
            <v>-</v>
          </cell>
          <cell r="AW451" t="str">
            <v>-</v>
          </cell>
          <cell r="AX451" t="str">
            <v>-</v>
          </cell>
          <cell r="AY451" t="str">
            <v>No</v>
          </cell>
          <cell r="AZ451" t="str">
            <v>-</v>
          </cell>
          <cell r="BA451" t="str">
            <v>-</v>
          </cell>
          <cell r="BB451" t="str">
            <v>-</v>
          </cell>
          <cell r="BC451" t="str">
            <v>-</v>
          </cell>
          <cell r="BD451" t="str">
            <v>-</v>
          </cell>
          <cell r="BE451" t="str">
            <v>-</v>
          </cell>
          <cell r="BF451" t="str">
            <v>-</v>
          </cell>
          <cell r="BG451" t="str">
            <v>-</v>
          </cell>
          <cell r="BH451" t="str">
            <v>-</v>
          </cell>
          <cell r="BI451" t="str">
            <v>-</v>
          </cell>
          <cell r="BJ451" t="str">
            <v>Arrendado</v>
          </cell>
          <cell r="BK451" t="str">
            <v>AM 20103</v>
          </cell>
          <cell r="BL451" t="str">
            <v>AMERICAS MOTORS S.A. DE C.V.</v>
          </cell>
          <cell r="BO451">
            <v>71014</v>
          </cell>
          <cell r="BP451" t="str">
            <v>-</v>
          </cell>
          <cell r="BQ451" t="str">
            <v>-</v>
          </cell>
          <cell r="BR451" t="str">
            <v>-</v>
          </cell>
          <cell r="BS451" t="str">
            <v>-</v>
          </cell>
          <cell r="BT451" t="str">
            <v>-</v>
          </cell>
          <cell r="BU451" t="str">
            <v>-</v>
          </cell>
          <cell r="BV451" t="str">
            <v>-</v>
          </cell>
          <cell r="BW451" t="str">
            <v>-</v>
          </cell>
          <cell r="BX451" t="str">
            <v>-</v>
          </cell>
          <cell r="BY451" t="str">
            <v>-</v>
          </cell>
          <cell r="BZ451" t="str">
            <v>-</v>
          </cell>
          <cell r="CA451" t="str">
            <v>-</v>
          </cell>
          <cell r="CB451" t="str">
            <v>-</v>
          </cell>
          <cell r="CC451" t="str">
            <v>Lunes</v>
          </cell>
          <cell r="CD451" t="str">
            <v>696</v>
          </cell>
          <cell r="CE451" t="str">
            <v>6</v>
          </cell>
          <cell r="CF451" t="str">
            <v>Amarillo</v>
          </cell>
          <cell r="CG451" t="str">
            <v>1er Sábado</v>
          </cell>
          <cell r="CH451" t="str">
            <v>Ene y Feb</v>
          </cell>
          <cell r="CI451" t="str">
            <v>Jul y Ago</v>
          </cell>
          <cell r="CJ451" t="str">
            <v>-</v>
          </cell>
          <cell r="CK451">
            <v>92</v>
          </cell>
          <cell r="CL451" t="str">
            <v>101 - MAGNA</v>
          </cell>
          <cell r="CM451" t="str">
            <v>08132</v>
          </cell>
          <cell r="CP451" t="str">
            <v>-</v>
          </cell>
        </row>
        <row r="452">
          <cell r="A452" t="str">
            <v>08133</v>
          </cell>
          <cell r="B452" t="str">
            <v>YJZ6120</v>
          </cell>
          <cell r="C452" t="str">
            <v>Veracruz</v>
          </cell>
          <cell r="D452" t="str">
            <v>YFC8787</v>
          </cell>
          <cell r="E452" t="str">
            <v>Chevy</v>
          </cell>
          <cell r="F452" t="str">
            <v>Automóvil</v>
          </cell>
          <cell r="G452" t="str">
            <v>Chevrolet</v>
          </cell>
          <cell r="H452" t="str">
            <v>Chevy 3 puertas T/M, D/H, A/A, Paquete M</v>
          </cell>
          <cell r="I452" t="str">
            <v>3G1SF21X58S164095</v>
          </cell>
          <cell r="J452" t="str">
            <v>Hecho en México</v>
          </cell>
          <cell r="K452" t="str">
            <v>Magna</v>
          </cell>
          <cell r="L452">
            <v>4</v>
          </cell>
          <cell r="M452">
            <v>46</v>
          </cell>
          <cell r="N452">
            <v>2008</v>
          </cell>
          <cell r="O452" t="str">
            <v>Coatzacoalcos</v>
          </cell>
          <cell r="P452" t="str">
            <v>Veracruz</v>
          </cell>
          <cell r="Q452" t="str">
            <v>Sureste</v>
          </cell>
          <cell r="R452" t="str">
            <v>Baja</v>
          </cell>
          <cell r="S452" t="str">
            <v>Devolución Valmex</v>
          </cell>
          <cell r="T452" t="str">
            <v>GNP</v>
          </cell>
          <cell r="U452" t="str">
            <v>Grupo Nacional Provincial, S.A.B.</v>
          </cell>
          <cell r="V452" t="str">
            <v>Supervisor Ajustes</v>
          </cell>
          <cell r="W452" t="str">
            <v>-</v>
          </cell>
          <cell r="X452" t="str">
            <v>Supervisoria</v>
          </cell>
          <cell r="Y452" t="str">
            <v>Asignado</v>
          </cell>
          <cell r="Z452" t="str">
            <v>N92556</v>
          </cell>
          <cell r="AA452" t="str">
            <v>González Linares Juan Carlos</v>
          </cell>
          <cell r="AB452" t="str">
            <v>Grupo Nacional Provincial, S.A.B.</v>
          </cell>
          <cell r="AC452" t="str">
            <v>GOLJ760420PN1</v>
          </cell>
          <cell r="AD452" t="str">
            <v>Gerente</v>
          </cell>
          <cell r="AE452" t="str">
            <v>Gerencia Ajustes (Sureste)</v>
          </cell>
          <cell r="AF452" t="str">
            <v>Unidad Operativa</v>
          </cell>
          <cell r="AG452" t="str">
            <v>Dirección Servicio y Operaciones</v>
          </cell>
          <cell r="AH452" t="str">
            <v>Subdir. Siniestros CDMX y Sureste</v>
          </cell>
          <cell r="AI452" t="str">
            <v>C9208</v>
          </cell>
          <cell r="AJ452" t="str">
            <v>Lasa Estrada Antxon</v>
          </cell>
          <cell r="AK452" t="str">
            <v>Paseo Opera</v>
          </cell>
          <cell r="AL452" t="str">
            <v>Puebla</v>
          </cell>
          <cell r="AM452">
            <v>6592</v>
          </cell>
          <cell r="AN452" t="str">
            <v>juan.gonzalezlinares@gnp.com.mx</v>
          </cell>
          <cell r="AO452" t="str">
            <v>juan.gonzalezlinares@gnp.com.mx</v>
          </cell>
          <cell r="AQ452" t="str">
            <v>-</v>
          </cell>
          <cell r="AR452" t="str">
            <v>-</v>
          </cell>
          <cell r="AS452" t="str">
            <v>-</v>
          </cell>
          <cell r="AT452" t="str">
            <v>-</v>
          </cell>
          <cell r="AU452" t="str">
            <v>-</v>
          </cell>
          <cell r="AV452" t="str">
            <v>-</v>
          </cell>
          <cell r="AW452" t="str">
            <v>-</v>
          </cell>
          <cell r="AX452" t="str">
            <v>-</v>
          </cell>
          <cell r="AY452" t="str">
            <v>No</v>
          </cell>
          <cell r="AZ452" t="str">
            <v>-</v>
          </cell>
          <cell r="BA452" t="str">
            <v>-</v>
          </cell>
          <cell r="BB452" t="str">
            <v>-</v>
          </cell>
          <cell r="BC452" t="str">
            <v>-</v>
          </cell>
          <cell r="BD452" t="str">
            <v>-</v>
          </cell>
          <cell r="BE452" t="str">
            <v>-</v>
          </cell>
          <cell r="BF452" t="str">
            <v>-</v>
          </cell>
          <cell r="BG452">
            <v>3</v>
          </cell>
          <cell r="BH452" t="str">
            <v>-</v>
          </cell>
          <cell r="BI452" t="str">
            <v>-</v>
          </cell>
          <cell r="BJ452" t="str">
            <v>Arrendado</v>
          </cell>
          <cell r="BK452" t="str">
            <v>AM 20102</v>
          </cell>
          <cell r="BL452" t="str">
            <v>AMERICAS MOTORS S.A. DE C.V.</v>
          </cell>
          <cell r="BO452">
            <v>71014</v>
          </cell>
          <cell r="BP452" t="str">
            <v>-</v>
          </cell>
          <cell r="BQ452" t="str">
            <v>-</v>
          </cell>
          <cell r="BR452" t="str">
            <v>-</v>
          </cell>
          <cell r="BS452" t="str">
            <v>-</v>
          </cell>
          <cell r="BT452" t="str">
            <v>-</v>
          </cell>
          <cell r="BU452" t="str">
            <v>-</v>
          </cell>
          <cell r="BV452" t="str">
            <v>-</v>
          </cell>
          <cell r="BW452" t="str">
            <v>-</v>
          </cell>
          <cell r="BX452" t="str">
            <v>-</v>
          </cell>
          <cell r="BY452" t="str">
            <v>-</v>
          </cell>
          <cell r="BZ452" t="str">
            <v>-</v>
          </cell>
          <cell r="CA452" t="str">
            <v>-</v>
          </cell>
          <cell r="CB452" t="str">
            <v>-</v>
          </cell>
          <cell r="CC452" t="str">
            <v>Viernes</v>
          </cell>
          <cell r="CD452" t="str">
            <v>6120</v>
          </cell>
          <cell r="CE452" t="str">
            <v>0</v>
          </cell>
          <cell r="CF452" t="str">
            <v>Azul</v>
          </cell>
          <cell r="CG452" t="str">
            <v>5o Sábado</v>
          </cell>
          <cell r="CH452" t="str">
            <v>May y Jun</v>
          </cell>
          <cell r="CI452" t="str">
            <v>Nov y Dic</v>
          </cell>
          <cell r="CJ452" t="str">
            <v>-</v>
          </cell>
          <cell r="CK452">
            <v>92</v>
          </cell>
          <cell r="CL452" t="str">
            <v>101 - MAGNA</v>
          </cell>
          <cell r="CM452" t="str">
            <v>08133</v>
          </cell>
          <cell r="CP452" t="str">
            <v>-</v>
          </cell>
        </row>
        <row r="453">
          <cell r="A453" t="str">
            <v>08134</v>
          </cell>
          <cell r="B453" t="str">
            <v>YFC8781</v>
          </cell>
          <cell r="C453" t="str">
            <v>Veracruz</v>
          </cell>
          <cell r="D453" t="str">
            <v>No aplica</v>
          </cell>
          <cell r="E453" t="str">
            <v>Chevy</v>
          </cell>
          <cell r="F453" t="str">
            <v>Automóvil</v>
          </cell>
          <cell r="G453" t="str">
            <v>Chevrolet</v>
          </cell>
          <cell r="H453" t="str">
            <v>Chevy 3 puertas T/M, D/H, A/A, Paquete M</v>
          </cell>
          <cell r="I453" t="str">
            <v>3G1SF21X68S163828</v>
          </cell>
          <cell r="J453" t="str">
            <v>Hecho en México</v>
          </cell>
          <cell r="K453" t="str">
            <v>Magna</v>
          </cell>
          <cell r="L453">
            <v>4</v>
          </cell>
          <cell r="M453">
            <v>46</v>
          </cell>
          <cell r="N453">
            <v>2008</v>
          </cell>
          <cell r="O453" t="str">
            <v>Coatzacoalcos</v>
          </cell>
          <cell r="P453" t="str">
            <v>Veracruz</v>
          </cell>
          <cell r="Q453" t="str">
            <v>Sureste</v>
          </cell>
          <cell r="R453" t="str">
            <v>Baja</v>
          </cell>
          <cell r="S453" t="str">
            <v>Devolución Valmex</v>
          </cell>
          <cell r="T453" t="str">
            <v>GNP</v>
          </cell>
          <cell r="U453" t="str">
            <v>Grupo Nacional Provincial, S.A.B.</v>
          </cell>
          <cell r="V453" t="str">
            <v>Asesor de Servicio</v>
          </cell>
          <cell r="W453" t="str">
            <v>-</v>
          </cell>
          <cell r="X453" t="str">
            <v>-</v>
          </cell>
          <cell r="Y453" t="str">
            <v>Asignado</v>
          </cell>
          <cell r="Z453" t="str">
            <v>N92835</v>
          </cell>
          <cell r="AA453" t="str">
            <v>-</v>
          </cell>
          <cell r="AB453" t="str">
            <v>-</v>
          </cell>
          <cell r="AC453" t="str">
            <v>-</v>
          </cell>
          <cell r="AD453" t="str">
            <v>-</v>
          </cell>
          <cell r="AE453" t="str">
            <v>-</v>
          </cell>
          <cell r="AF453" t="str">
            <v>-</v>
          </cell>
          <cell r="AG453" t="str">
            <v>-</v>
          </cell>
          <cell r="AH453" t="str">
            <v>-</v>
          </cell>
          <cell r="AI453" t="str">
            <v>C6705</v>
          </cell>
          <cell r="AJ453" t="str">
            <v>Ramirez Granados Arturo</v>
          </cell>
          <cell r="AK453" t="str">
            <v>-</v>
          </cell>
          <cell r="AL453" t="str">
            <v>-</v>
          </cell>
          <cell r="AM453" t="str">
            <v>-</v>
          </cell>
          <cell r="AN453">
            <v>0</v>
          </cell>
          <cell r="AO453" t="str">
            <v>-</v>
          </cell>
          <cell r="AQ453" t="str">
            <v>-</v>
          </cell>
          <cell r="AR453" t="str">
            <v>-</v>
          </cell>
          <cell r="AS453" t="str">
            <v>-</v>
          </cell>
          <cell r="AT453" t="str">
            <v>-</v>
          </cell>
          <cell r="AU453" t="str">
            <v>-</v>
          </cell>
          <cell r="AV453" t="str">
            <v>-</v>
          </cell>
          <cell r="AW453" t="str">
            <v>-</v>
          </cell>
          <cell r="AX453" t="str">
            <v>-</v>
          </cell>
          <cell r="AY453" t="str">
            <v>No</v>
          </cell>
          <cell r="AZ453" t="str">
            <v>-</v>
          </cell>
          <cell r="BA453" t="str">
            <v>-</v>
          </cell>
          <cell r="BB453" t="str">
            <v>-</v>
          </cell>
          <cell r="BC453" t="str">
            <v>-</v>
          </cell>
          <cell r="BD453" t="str">
            <v>-</v>
          </cell>
          <cell r="BE453" t="str">
            <v>-</v>
          </cell>
          <cell r="BF453" t="str">
            <v>-</v>
          </cell>
          <cell r="BG453" t="str">
            <v>-</v>
          </cell>
          <cell r="BH453" t="str">
            <v>-</v>
          </cell>
          <cell r="BI453" t="str">
            <v>-</v>
          </cell>
          <cell r="BJ453" t="str">
            <v>Arrendado</v>
          </cell>
          <cell r="BK453" t="str">
            <v>AM 20106</v>
          </cell>
          <cell r="BL453" t="str">
            <v>AMERICAS MOTORS S.A. DE C.V.</v>
          </cell>
          <cell r="BO453">
            <v>71014</v>
          </cell>
          <cell r="BP453" t="str">
            <v>-</v>
          </cell>
          <cell r="BQ453" t="str">
            <v>-</v>
          </cell>
          <cell r="BR453" t="str">
            <v>-</v>
          </cell>
          <cell r="BS453" t="str">
            <v>-</v>
          </cell>
          <cell r="BT453" t="str">
            <v>-</v>
          </cell>
          <cell r="BU453" t="str">
            <v>-</v>
          </cell>
          <cell r="BV453" t="str">
            <v>-</v>
          </cell>
          <cell r="BW453" t="str">
            <v>-</v>
          </cell>
          <cell r="BX453" t="str">
            <v>-</v>
          </cell>
          <cell r="BY453" t="str">
            <v>-</v>
          </cell>
          <cell r="BZ453" t="str">
            <v>-</v>
          </cell>
          <cell r="CA453" t="str">
            <v>-</v>
          </cell>
          <cell r="CB453" t="str">
            <v>-</v>
          </cell>
          <cell r="CC453" t="str">
            <v>Jueves</v>
          </cell>
          <cell r="CD453" t="str">
            <v>8781</v>
          </cell>
          <cell r="CE453" t="str">
            <v>1</v>
          </cell>
          <cell r="CF453" t="str">
            <v>Verde</v>
          </cell>
          <cell r="CG453" t="str">
            <v>4o Sábado</v>
          </cell>
          <cell r="CH453" t="str">
            <v>Abr y May</v>
          </cell>
          <cell r="CI453" t="str">
            <v>Oct y Nov</v>
          </cell>
          <cell r="CJ453" t="str">
            <v>-</v>
          </cell>
          <cell r="CK453">
            <v>92</v>
          </cell>
          <cell r="CL453" t="str">
            <v>101 - MAGNA</v>
          </cell>
          <cell r="CM453" t="str">
            <v>08134</v>
          </cell>
          <cell r="CP453" t="str">
            <v>-</v>
          </cell>
        </row>
        <row r="454">
          <cell r="A454" t="str">
            <v>08135</v>
          </cell>
          <cell r="B454" t="str">
            <v>DNY3416</v>
          </cell>
          <cell r="C454" t="str">
            <v>Chiapas</v>
          </cell>
          <cell r="D454" t="str">
            <v>No aplica</v>
          </cell>
          <cell r="E454" t="str">
            <v>Chevy</v>
          </cell>
          <cell r="F454" t="str">
            <v>Automóvil</v>
          </cell>
          <cell r="G454" t="str">
            <v>Chevrolet</v>
          </cell>
          <cell r="H454" t="str">
            <v>Chevy 3 puertas T/M, D/H, A/A, Paquete M</v>
          </cell>
          <cell r="I454" t="str">
            <v>3G1SF21XX8S163430</v>
          </cell>
          <cell r="J454" t="str">
            <v>Hecho en México</v>
          </cell>
          <cell r="K454" t="str">
            <v>Magna</v>
          </cell>
          <cell r="L454">
            <v>4</v>
          </cell>
          <cell r="M454">
            <v>46</v>
          </cell>
          <cell r="N454">
            <v>2008</v>
          </cell>
          <cell r="O454" t="str">
            <v>Tuxtla Gutierrez</v>
          </cell>
          <cell r="P454" t="str">
            <v>Chiapas</v>
          </cell>
          <cell r="Q454" t="str">
            <v>Sureste</v>
          </cell>
          <cell r="R454" t="str">
            <v>Baja</v>
          </cell>
          <cell r="S454" t="str">
            <v>Devolución Valmex</v>
          </cell>
          <cell r="T454" t="str">
            <v>GNP</v>
          </cell>
          <cell r="U454" t="str">
            <v>Grupo Nacional Provincial, S.A.B.</v>
          </cell>
          <cell r="V454" t="str">
            <v>Supervisor Ajustes</v>
          </cell>
          <cell r="W454" t="str">
            <v>-</v>
          </cell>
          <cell r="X454" t="str">
            <v>Supervisoria</v>
          </cell>
          <cell r="Y454" t="str">
            <v>Asignado</v>
          </cell>
          <cell r="Z454" t="str">
            <v>N88735</v>
          </cell>
          <cell r="AA454" t="str">
            <v>González Ocampo Jaime Antonio</v>
          </cell>
          <cell r="AB454" t="str">
            <v>Grupo Nacional Provincial, S.A.B.</v>
          </cell>
          <cell r="AC454" t="str">
            <v>GOOJ7406102S4</v>
          </cell>
          <cell r="AD454" t="str">
            <v>Jefe de departamento</v>
          </cell>
          <cell r="AE454" t="str">
            <v>Supervisor Siniestros Autos</v>
          </cell>
          <cell r="AF454" t="str">
            <v>Unidad Operativa</v>
          </cell>
          <cell r="AG454" t="str">
            <v>Dirección Servicio y Operaciones</v>
          </cell>
          <cell r="AH454" t="str">
            <v>Subdir. Siniestros CDMX y Sureste</v>
          </cell>
          <cell r="AI454" t="str">
            <v>C9208</v>
          </cell>
          <cell r="AJ454" t="str">
            <v>Lasa Estrada Antxon</v>
          </cell>
          <cell r="AK454" t="str">
            <v>Supervisoria Tuxtla</v>
          </cell>
          <cell r="AL454" t="str">
            <v>Tuxtla</v>
          </cell>
          <cell r="AM454">
            <v>6761</v>
          </cell>
          <cell r="AN454" t="str">
            <v>jaime.gonzalezocampo@gnp.com.mx</v>
          </cell>
          <cell r="AO454" t="str">
            <v>jaime.gonzalezocampo@gnp.com.mx</v>
          </cell>
          <cell r="AQ454">
            <v>9611139366</v>
          </cell>
          <cell r="AR454" t="str">
            <v>-</v>
          </cell>
          <cell r="AS454" t="str">
            <v>-</v>
          </cell>
          <cell r="AT454" t="str">
            <v>-</v>
          </cell>
          <cell r="AU454" t="str">
            <v>-</v>
          </cell>
          <cell r="AV454" t="str">
            <v>-</v>
          </cell>
          <cell r="AW454" t="str">
            <v>-</v>
          </cell>
          <cell r="AX454" t="str">
            <v>-</v>
          </cell>
          <cell r="AY454" t="str">
            <v>Si</v>
          </cell>
          <cell r="AZ454">
            <v>819.44</v>
          </cell>
          <cell r="BA454">
            <v>43708</v>
          </cell>
          <cell r="BB454">
            <v>3277.76</v>
          </cell>
          <cell r="BC454">
            <v>0</v>
          </cell>
          <cell r="BD454">
            <v>59000</v>
          </cell>
          <cell r="BE454">
            <v>43661</v>
          </cell>
          <cell r="BF454">
            <v>44742</v>
          </cell>
          <cell r="BG454" t="str">
            <v>-</v>
          </cell>
          <cell r="BH454" t="str">
            <v>-</v>
          </cell>
          <cell r="BI454" t="str">
            <v>-</v>
          </cell>
          <cell r="BJ454" t="str">
            <v>Arrendado</v>
          </cell>
          <cell r="BK454" t="str">
            <v>AM 19978</v>
          </cell>
          <cell r="BL454" t="str">
            <v>AMERICAS MOTORS S.A. DE C.V.</v>
          </cell>
          <cell r="BO454">
            <v>71014</v>
          </cell>
          <cell r="BP454" t="str">
            <v>-</v>
          </cell>
          <cell r="BQ454" t="str">
            <v>-</v>
          </cell>
          <cell r="BR454" t="str">
            <v>-</v>
          </cell>
          <cell r="BS454" t="str">
            <v>-</v>
          </cell>
          <cell r="BT454" t="str">
            <v>-</v>
          </cell>
          <cell r="BU454" t="str">
            <v>-</v>
          </cell>
          <cell r="BV454" t="str">
            <v>-</v>
          </cell>
          <cell r="BW454" t="str">
            <v>-</v>
          </cell>
          <cell r="BX454" t="str">
            <v>-</v>
          </cell>
          <cell r="BY454" t="str">
            <v>-</v>
          </cell>
          <cell r="BZ454" t="str">
            <v>-</v>
          </cell>
          <cell r="CA454" t="str">
            <v>-</v>
          </cell>
          <cell r="CB454" t="str">
            <v>-</v>
          </cell>
          <cell r="CC454" t="str">
            <v>Lunes</v>
          </cell>
          <cell r="CD454" t="str">
            <v>3416</v>
          </cell>
          <cell r="CE454" t="str">
            <v>6</v>
          </cell>
          <cell r="CF454" t="str">
            <v>Amarillo</v>
          </cell>
          <cell r="CG454" t="str">
            <v>1er Sábado</v>
          </cell>
          <cell r="CH454" t="str">
            <v>Ene y Feb</v>
          </cell>
          <cell r="CI454" t="str">
            <v>Jul y Ago</v>
          </cell>
          <cell r="CJ454" t="str">
            <v>-</v>
          </cell>
          <cell r="CK454">
            <v>92</v>
          </cell>
          <cell r="CL454" t="str">
            <v>101 - MAGNA</v>
          </cell>
          <cell r="CM454" t="str">
            <v>08135</v>
          </cell>
          <cell r="CP454" t="str">
            <v>-</v>
          </cell>
        </row>
        <row r="455">
          <cell r="A455" t="str">
            <v>08136</v>
          </cell>
          <cell r="B455" t="str">
            <v>WAG1314</v>
          </cell>
          <cell r="C455" t="str">
            <v>Sonora</v>
          </cell>
          <cell r="D455" t="str">
            <v>VYT6675</v>
          </cell>
          <cell r="E455" t="str">
            <v>Chevy</v>
          </cell>
          <cell r="F455" t="str">
            <v>Automóvil</v>
          </cell>
          <cell r="G455" t="str">
            <v>Chevrolet</v>
          </cell>
          <cell r="H455" t="str">
            <v>Chevy 3 puertas T/M, D/H, A/A, Paquete M</v>
          </cell>
          <cell r="I455" t="str">
            <v>3G1SF21X68S164350</v>
          </cell>
          <cell r="J455" t="str">
            <v>Hecho en México</v>
          </cell>
          <cell r="K455" t="str">
            <v>Magna</v>
          </cell>
          <cell r="L455">
            <v>4</v>
          </cell>
          <cell r="M455">
            <v>46</v>
          </cell>
          <cell r="N455">
            <v>2008</v>
          </cell>
          <cell r="O455" t="str">
            <v>Hermosillo</v>
          </cell>
          <cell r="P455" t="str">
            <v>Sonora</v>
          </cell>
          <cell r="Q455" t="str">
            <v>Noroeste</v>
          </cell>
          <cell r="R455" t="str">
            <v>Baja</v>
          </cell>
          <cell r="S455" t="str">
            <v>Devolución Valmex</v>
          </cell>
          <cell r="T455" t="str">
            <v>GNP</v>
          </cell>
          <cell r="U455" t="str">
            <v>Grupo Nacional Provincial, S.A.B.</v>
          </cell>
          <cell r="V455" t="str">
            <v>Supervisor de Taller</v>
          </cell>
          <cell r="W455" t="str">
            <v>Pool Semiasignado</v>
          </cell>
          <cell r="X455" t="str">
            <v>Supervisoria</v>
          </cell>
          <cell r="Y455" t="str">
            <v>Pool</v>
          </cell>
          <cell r="Z455" t="str">
            <v>N87729</v>
          </cell>
          <cell r="AA455" t="str">
            <v>-</v>
          </cell>
          <cell r="AB455" t="str">
            <v>-</v>
          </cell>
          <cell r="AC455" t="str">
            <v>-</v>
          </cell>
          <cell r="AD455" t="str">
            <v>-</v>
          </cell>
          <cell r="AE455" t="str">
            <v>-</v>
          </cell>
          <cell r="AF455" t="str">
            <v>-</v>
          </cell>
          <cell r="AG455" t="str">
            <v>-</v>
          </cell>
          <cell r="AH455" t="str">
            <v>-</v>
          </cell>
          <cell r="AI455" t="str">
            <v>C6705</v>
          </cell>
          <cell r="AJ455" t="str">
            <v>Ramirez Granados Arturo</v>
          </cell>
          <cell r="AK455" t="str">
            <v>-</v>
          </cell>
          <cell r="AL455" t="str">
            <v>-</v>
          </cell>
          <cell r="AM455" t="str">
            <v>-</v>
          </cell>
          <cell r="AN455">
            <v>0</v>
          </cell>
          <cell r="AO455" t="str">
            <v>-</v>
          </cell>
          <cell r="AQ455">
            <v>6621202066</v>
          </cell>
          <cell r="AR455" t="str">
            <v>-</v>
          </cell>
          <cell r="AS455" t="str">
            <v>-</v>
          </cell>
          <cell r="AT455" t="str">
            <v>-</v>
          </cell>
          <cell r="AU455" t="str">
            <v>-</v>
          </cell>
          <cell r="AV455" t="str">
            <v>-</v>
          </cell>
          <cell r="AW455" t="str">
            <v>-</v>
          </cell>
          <cell r="AX455" t="str">
            <v>-</v>
          </cell>
          <cell r="AY455" t="str">
            <v>No</v>
          </cell>
          <cell r="AZ455" t="str">
            <v>-</v>
          </cell>
          <cell r="BA455" t="str">
            <v>-</v>
          </cell>
          <cell r="BB455" t="str">
            <v>-</v>
          </cell>
          <cell r="BC455" t="str">
            <v>-</v>
          </cell>
          <cell r="BD455" t="str">
            <v>-</v>
          </cell>
          <cell r="BE455" t="str">
            <v>-</v>
          </cell>
          <cell r="BF455" t="str">
            <v>-</v>
          </cell>
          <cell r="BG455" t="str">
            <v>-</v>
          </cell>
          <cell r="BH455" t="str">
            <v>-</v>
          </cell>
          <cell r="BI455" t="str">
            <v>-</v>
          </cell>
          <cell r="BJ455" t="str">
            <v>Arrendado</v>
          </cell>
          <cell r="BK455" t="str">
            <v>AM 20108</v>
          </cell>
          <cell r="BL455" t="str">
            <v>AMERICAS MOTORS S.A. DE C.V.</v>
          </cell>
          <cell r="BO455">
            <v>71014</v>
          </cell>
          <cell r="BP455" t="str">
            <v>-</v>
          </cell>
          <cell r="BQ455" t="str">
            <v>-</v>
          </cell>
          <cell r="BR455" t="str">
            <v>-</v>
          </cell>
          <cell r="BS455" t="str">
            <v>-</v>
          </cell>
          <cell r="BT455" t="str">
            <v>-</v>
          </cell>
          <cell r="BU455" t="str">
            <v>-</v>
          </cell>
          <cell r="BV455" t="str">
            <v>-</v>
          </cell>
          <cell r="BW455" t="str">
            <v>-</v>
          </cell>
          <cell r="BX455" t="str">
            <v>-</v>
          </cell>
          <cell r="BY455" t="str">
            <v>-</v>
          </cell>
          <cell r="BZ455" t="str">
            <v>-</v>
          </cell>
          <cell r="CA455" t="str">
            <v>-</v>
          </cell>
          <cell r="CB455" t="str">
            <v>-</v>
          </cell>
          <cell r="CC455" t="str">
            <v>Miércoles</v>
          </cell>
          <cell r="CD455" t="str">
            <v>1314</v>
          </cell>
          <cell r="CE455" t="str">
            <v>4</v>
          </cell>
          <cell r="CF455" t="str">
            <v>Rojo</v>
          </cell>
          <cell r="CG455" t="str">
            <v>3er Sábado</v>
          </cell>
          <cell r="CH455" t="str">
            <v>Mzo y Abr</v>
          </cell>
          <cell r="CI455" t="str">
            <v>Sep y Oct</v>
          </cell>
          <cell r="CJ455" t="str">
            <v>-</v>
          </cell>
          <cell r="CK455">
            <v>92</v>
          </cell>
          <cell r="CL455" t="str">
            <v>101 - MAGNA</v>
          </cell>
          <cell r="CM455" t="str">
            <v>08136</v>
          </cell>
          <cell r="CP455" t="str">
            <v>-</v>
          </cell>
        </row>
        <row r="456">
          <cell r="A456" t="str">
            <v>08137</v>
          </cell>
          <cell r="B456" t="str">
            <v>VMX6791</v>
          </cell>
          <cell r="C456" t="str">
            <v>Sinaloa</v>
          </cell>
          <cell r="D456" t="str">
            <v>VKL5701</v>
          </cell>
          <cell r="E456" t="str">
            <v>Chevy</v>
          </cell>
          <cell r="F456" t="str">
            <v>Automóvil</v>
          </cell>
          <cell r="G456" t="str">
            <v>Chevrolet</v>
          </cell>
          <cell r="H456" t="str">
            <v>Chevy 3 puertas T/M, D/H, A/A, Paquete M</v>
          </cell>
          <cell r="I456" t="str">
            <v>3G1SF21X78S164616</v>
          </cell>
          <cell r="J456" t="str">
            <v>Hecho en México</v>
          </cell>
          <cell r="K456" t="str">
            <v>Magna</v>
          </cell>
          <cell r="L456">
            <v>4</v>
          </cell>
          <cell r="M456">
            <v>46</v>
          </cell>
          <cell r="N456">
            <v>2008</v>
          </cell>
          <cell r="O456" t="str">
            <v>Guadalajara</v>
          </cell>
          <cell r="P456" t="str">
            <v>Jalisco</v>
          </cell>
          <cell r="Q456" t="str">
            <v>Occidente</v>
          </cell>
          <cell r="R456" t="str">
            <v>Baja</v>
          </cell>
          <cell r="S456" t="str">
            <v>Devolución Valmex</v>
          </cell>
          <cell r="T456" t="str">
            <v>GNP</v>
          </cell>
          <cell r="U456" t="str">
            <v>Grupo Nacional Provincial, S.A.B.</v>
          </cell>
          <cell r="V456" t="str">
            <v>Pool Administrativo</v>
          </cell>
          <cell r="W456" t="str">
            <v>Pool Administrativo</v>
          </cell>
          <cell r="X456" t="str">
            <v>Oficina Regional</v>
          </cell>
          <cell r="Y456" t="str">
            <v>Pool</v>
          </cell>
          <cell r="Z456" t="str">
            <v>N38132</v>
          </cell>
          <cell r="AA456" t="str">
            <v>-</v>
          </cell>
          <cell r="AB456" t="str">
            <v>-</v>
          </cell>
          <cell r="AC456" t="str">
            <v>-</v>
          </cell>
          <cell r="AD456" t="str">
            <v>-</v>
          </cell>
          <cell r="AE456" t="str">
            <v>-</v>
          </cell>
          <cell r="AF456" t="str">
            <v>-</v>
          </cell>
          <cell r="AG456" t="str">
            <v>-</v>
          </cell>
          <cell r="AH456" t="str">
            <v>-</v>
          </cell>
          <cell r="AI456" t="str">
            <v>C6705</v>
          </cell>
          <cell r="AJ456" t="str">
            <v>Ramirez Granados Arturo</v>
          </cell>
          <cell r="AK456" t="str">
            <v>-</v>
          </cell>
          <cell r="AL456" t="str">
            <v>-</v>
          </cell>
          <cell r="AM456" t="str">
            <v>-</v>
          </cell>
          <cell r="AN456">
            <v>0</v>
          </cell>
          <cell r="AO456" t="str">
            <v>-</v>
          </cell>
          <cell r="AQ456">
            <v>5545001393</v>
          </cell>
          <cell r="AR456" t="str">
            <v>-</v>
          </cell>
          <cell r="AS456" t="str">
            <v>-</v>
          </cell>
          <cell r="AT456" t="str">
            <v>-</v>
          </cell>
          <cell r="AU456" t="str">
            <v>-</v>
          </cell>
          <cell r="AV456" t="str">
            <v>-</v>
          </cell>
          <cell r="AW456" t="str">
            <v>-</v>
          </cell>
          <cell r="AX456" t="str">
            <v>-</v>
          </cell>
          <cell r="AY456" t="str">
            <v>No</v>
          </cell>
          <cell r="AZ456" t="str">
            <v>-</v>
          </cell>
          <cell r="BA456" t="str">
            <v>-</v>
          </cell>
          <cell r="BB456" t="str">
            <v>-</v>
          </cell>
          <cell r="BC456" t="str">
            <v>-</v>
          </cell>
          <cell r="BD456" t="str">
            <v>-</v>
          </cell>
          <cell r="BE456" t="str">
            <v>-</v>
          </cell>
          <cell r="BF456" t="str">
            <v>-</v>
          </cell>
          <cell r="BG456" t="str">
            <v>-</v>
          </cell>
          <cell r="BH456" t="str">
            <v>-</v>
          </cell>
          <cell r="BI456" t="str">
            <v>-</v>
          </cell>
          <cell r="BJ456" t="str">
            <v>Arrendado</v>
          </cell>
          <cell r="BK456" t="str">
            <v>AM 20112</v>
          </cell>
          <cell r="BL456" t="str">
            <v>AMERICAS MOTORS S.A. DE C.V.</v>
          </cell>
          <cell r="BO456">
            <v>71014</v>
          </cell>
          <cell r="BP456" t="str">
            <v>-</v>
          </cell>
          <cell r="BQ456" t="str">
            <v>-</v>
          </cell>
          <cell r="BR456" t="str">
            <v>-</v>
          </cell>
          <cell r="BS456" t="str">
            <v>-</v>
          </cell>
          <cell r="BT456" t="str">
            <v>-</v>
          </cell>
          <cell r="BU456" t="str">
            <v>-</v>
          </cell>
          <cell r="BV456" t="str">
            <v>-</v>
          </cell>
          <cell r="BW456" t="str">
            <v>-</v>
          </cell>
          <cell r="BX456" t="str">
            <v>-</v>
          </cell>
          <cell r="BY456" t="str">
            <v>-</v>
          </cell>
          <cell r="BZ456" t="str">
            <v>-</v>
          </cell>
          <cell r="CA456" t="str">
            <v>-</v>
          </cell>
          <cell r="CB456" t="str">
            <v>-</v>
          </cell>
          <cell r="CC456" t="str">
            <v>Jueves</v>
          </cell>
          <cell r="CD456" t="str">
            <v>6791</v>
          </cell>
          <cell r="CE456" t="str">
            <v>1</v>
          </cell>
          <cell r="CF456" t="str">
            <v>Verde</v>
          </cell>
          <cell r="CG456" t="str">
            <v>4o Sábado</v>
          </cell>
          <cell r="CH456" t="str">
            <v>Abr y May</v>
          </cell>
          <cell r="CI456" t="str">
            <v>Oct y Nov</v>
          </cell>
          <cell r="CJ456" t="str">
            <v>-</v>
          </cell>
          <cell r="CK456">
            <v>92</v>
          </cell>
          <cell r="CL456" t="str">
            <v>101 - MAGNA</v>
          </cell>
          <cell r="CM456" t="str">
            <v>08137</v>
          </cell>
          <cell r="CP456" t="str">
            <v>-</v>
          </cell>
        </row>
        <row r="457">
          <cell r="A457" t="str">
            <v>08138</v>
          </cell>
          <cell r="B457" t="str">
            <v>YFC8784</v>
          </cell>
          <cell r="C457" t="str">
            <v>Veracruz</v>
          </cell>
          <cell r="D457" t="str">
            <v>No aplica</v>
          </cell>
          <cell r="E457" t="str">
            <v>Chevy</v>
          </cell>
          <cell r="F457" t="str">
            <v>Automóvil</v>
          </cell>
          <cell r="G457" t="str">
            <v>Chevrolet</v>
          </cell>
          <cell r="H457" t="str">
            <v>Chevy 3 puertas T/M, D/H, A/A, Paquete M</v>
          </cell>
          <cell r="I457" t="str">
            <v>3G1SF21X38S164614</v>
          </cell>
          <cell r="J457" t="str">
            <v>Hecho en México</v>
          </cell>
          <cell r="K457" t="str">
            <v>Magna</v>
          </cell>
          <cell r="L457">
            <v>4</v>
          </cell>
          <cell r="M457">
            <v>46</v>
          </cell>
          <cell r="N457">
            <v>2008</v>
          </cell>
          <cell r="O457" t="str">
            <v>Veracruz</v>
          </cell>
          <cell r="P457" t="str">
            <v>Veracruz</v>
          </cell>
          <cell r="Q457" t="str">
            <v>Sureste</v>
          </cell>
          <cell r="R457" t="str">
            <v>Baja</v>
          </cell>
          <cell r="S457" t="str">
            <v>Devolución Valmex</v>
          </cell>
          <cell r="T457" t="str">
            <v>GNP</v>
          </cell>
          <cell r="U457" t="str">
            <v>Grupo Nacional Provincial, S.A.B.</v>
          </cell>
          <cell r="V457" t="str">
            <v>Asesor de Servicio</v>
          </cell>
          <cell r="W457" t="str">
            <v>-</v>
          </cell>
          <cell r="X457" t="str">
            <v>-</v>
          </cell>
          <cell r="Y457" t="str">
            <v>Asignado</v>
          </cell>
          <cell r="Z457" t="str">
            <v>N89504</v>
          </cell>
          <cell r="AA457" t="str">
            <v>-</v>
          </cell>
          <cell r="AB457" t="str">
            <v>-</v>
          </cell>
          <cell r="AC457" t="str">
            <v>-</v>
          </cell>
          <cell r="AD457" t="str">
            <v>-</v>
          </cell>
          <cell r="AE457" t="str">
            <v>-</v>
          </cell>
          <cell r="AF457" t="str">
            <v>-</v>
          </cell>
          <cell r="AG457" t="str">
            <v>-</v>
          </cell>
          <cell r="AH457" t="str">
            <v>-</v>
          </cell>
          <cell r="AI457" t="str">
            <v>C6705</v>
          </cell>
          <cell r="AJ457" t="str">
            <v>Ramirez Granados Arturo</v>
          </cell>
          <cell r="AK457" t="str">
            <v>-</v>
          </cell>
          <cell r="AL457" t="str">
            <v>-</v>
          </cell>
          <cell r="AM457" t="str">
            <v>-</v>
          </cell>
          <cell r="AN457" t="str">
            <v>valuaver@gnp.com.mx</v>
          </cell>
          <cell r="AO457" t="str">
            <v>-</v>
          </cell>
          <cell r="AP457" t="str">
            <v>valuaver@gnp.com.mx</v>
          </cell>
          <cell r="AQ457">
            <v>2291145891</v>
          </cell>
          <cell r="AR457" t="str">
            <v>-</v>
          </cell>
          <cell r="AS457" t="str">
            <v>-</v>
          </cell>
          <cell r="AT457" t="str">
            <v>-</v>
          </cell>
          <cell r="AU457" t="str">
            <v>-</v>
          </cell>
          <cell r="AV457" t="str">
            <v>-</v>
          </cell>
          <cell r="AW457" t="str">
            <v>-</v>
          </cell>
          <cell r="AX457" t="str">
            <v>-</v>
          </cell>
          <cell r="AY457" t="str">
            <v>No</v>
          </cell>
          <cell r="AZ457" t="str">
            <v>-</v>
          </cell>
          <cell r="BA457" t="str">
            <v>-</v>
          </cell>
          <cell r="BB457" t="str">
            <v>-</v>
          </cell>
          <cell r="BC457" t="str">
            <v>-</v>
          </cell>
          <cell r="BD457" t="str">
            <v>-</v>
          </cell>
          <cell r="BE457" t="str">
            <v>-</v>
          </cell>
          <cell r="BF457" t="str">
            <v>-</v>
          </cell>
          <cell r="BG457" t="str">
            <v>-</v>
          </cell>
          <cell r="BH457" t="str">
            <v>-</v>
          </cell>
          <cell r="BI457" t="str">
            <v>-</v>
          </cell>
          <cell r="BJ457" t="str">
            <v>Arrendado</v>
          </cell>
          <cell r="BK457" t="str">
            <v>AM 20095</v>
          </cell>
          <cell r="BL457" t="str">
            <v>AMERICAS MOTORS S.A. DE C.V.</v>
          </cell>
          <cell r="BO457">
            <v>71014</v>
          </cell>
          <cell r="BP457" t="str">
            <v>-</v>
          </cell>
          <cell r="BQ457" t="str">
            <v>-</v>
          </cell>
          <cell r="BR457" t="str">
            <v>-</v>
          </cell>
          <cell r="BS457" t="str">
            <v>-</v>
          </cell>
          <cell r="BT457" t="str">
            <v>-</v>
          </cell>
          <cell r="BU457" t="str">
            <v>-</v>
          </cell>
          <cell r="BV457" t="str">
            <v>-</v>
          </cell>
          <cell r="BW457" t="str">
            <v>-</v>
          </cell>
          <cell r="BX457" t="str">
            <v>-</v>
          </cell>
          <cell r="BY457" t="str">
            <v>-</v>
          </cell>
          <cell r="BZ457" t="str">
            <v>-</v>
          </cell>
          <cell r="CA457" t="str">
            <v>-</v>
          </cell>
          <cell r="CB457" t="str">
            <v>-</v>
          </cell>
          <cell r="CC457" t="str">
            <v>Miércoles</v>
          </cell>
          <cell r="CD457" t="str">
            <v>8784</v>
          </cell>
          <cell r="CE457" t="str">
            <v>4</v>
          </cell>
          <cell r="CF457" t="str">
            <v>Rojo</v>
          </cell>
          <cell r="CG457" t="str">
            <v>3er Sábado</v>
          </cell>
          <cell r="CH457" t="str">
            <v>Mzo y Abr</v>
          </cell>
          <cell r="CI457" t="str">
            <v>Sep y Oct</v>
          </cell>
          <cell r="CJ457" t="str">
            <v>-</v>
          </cell>
          <cell r="CK457">
            <v>92</v>
          </cell>
          <cell r="CL457" t="str">
            <v>101 - MAGNA</v>
          </cell>
          <cell r="CM457" t="str">
            <v>08138</v>
          </cell>
          <cell r="CP457" t="str">
            <v>-</v>
          </cell>
        </row>
        <row r="458">
          <cell r="A458" t="str">
            <v>08139</v>
          </cell>
          <cell r="B458" t="str">
            <v>TKE9443</v>
          </cell>
          <cell r="C458" t="str">
            <v>Oaxaca</v>
          </cell>
          <cell r="D458" t="str">
            <v>No aplica</v>
          </cell>
          <cell r="E458" t="str">
            <v>Chevy</v>
          </cell>
          <cell r="F458" t="str">
            <v>Automóvil</v>
          </cell>
          <cell r="G458" t="str">
            <v>Chevrolet</v>
          </cell>
          <cell r="H458" t="str">
            <v>Chevy 5 puertas T/M, D/H, A/A, Paquete M</v>
          </cell>
          <cell r="I458" t="str">
            <v>3G1SF61X28S164160</v>
          </cell>
          <cell r="J458" t="str">
            <v>Hecho en México</v>
          </cell>
          <cell r="K458" t="str">
            <v>Magna</v>
          </cell>
          <cell r="L458">
            <v>4</v>
          </cell>
          <cell r="M458">
            <v>46</v>
          </cell>
          <cell r="N458">
            <v>2008</v>
          </cell>
          <cell r="O458" t="str">
            <v>Juchitán</v>
          </cell>
          <cell r="P458" t="str">
            <v>Oaxaca</v>
          </cell>
          <cell r="Q458" t="str">
            <v>Sureste</v>
          </cell>
          <cell r="R458" t="str">
            <v>Baja</v>
          </cell>
          <cell r="S458" t="str">
            <v>Devolución Valmex</v>
          </cell>
          <cell r="T458" t="str">
            <v>GNP</v>
          </cell>
          <cell r="U458" t="str">
            <v>Grupo Nacional Provincial, S.A.B.</v>
          </cell>
          <cell r="V458" t="str">
            <v>Asesor de Servicio</v>
          </cell>
          <cell r="W458" t="str">
            <v>-</v>
          </cell>
          <cell r="X458" t="str">
            <v>-</v>
          </cell>
          <cell r="Y458" t="str">
            <v>Asignado</v>
          </cell>
          <cell r="Z458" t="str">
            <v>S00093</v>
          </cell>
          <cell r="AA458" t="str">
            <v>Marcial Toledo Armando</v>
          </cell>
          <cell r="AB458" t="str">
            <v>Servicios Administrativos en Reclamaciones, S.A. de C.V.</v>
          </cell>
          <cell r="AC458" t="str">
            <v>MATA7704222V0</v>
          </cell>
          <cell r="AD458" t="str">
            <v>Operativo</v>
          </cell>
          <cell r="AE458" t="str">
            <v>Asesor de Servicio</v>
          </cell>
          <cell r="AF458" t="str">
            <v>Unidad Operativa</v>
          </cell>
          <cell r="AG458" t="str">
            <v>Dirección Servicio y Operaciones</v>
          </cell>
          <cell r="AH458" t="str">
            <v>Subdir. Siniestros CDMX y Sureste</v>
          </cell>
          <cell r="AI458" t="str">
            <v>C9208</v>
          </cell>
          <cell r="AJ458" t="str">
            <v>Lasa Estrada Antxon</v>
          </cell>
          <cell r="AK458" t="str">
            <v>Supervisoría Oaxaca</v>
          </cell>
          <cell r="AL458" t="str">
            <v>Oaxaca</v>
          </cell>
          <cell r="AM458">
            <v>7701</v>
          </cell>
          <cell r="AN458" t="str">
            <v>armando.marcial@gnp.com.mx</v>
          </cell>
          <cell r="AO458" t="str">
            <v>armando.marcial@gnp.com.mx</v>
          </cell>
          <cell r="AP458" t="str">
            <v>atencion.clientesoaxaca@gnp.com.mx</v>
          </cell>
          <cell r="AQ458">
            <v>9511058250</v>
          </cell>
          <cell r="AR458" t="str">
            <v>-</v>
          </cell>
          <cell r="AS458" t="str">
            <v>-</v>
          </cell>
          <cell r="AT458" t="str">
            <v>-</v>
          </cell>
          <cell r="AU458" t="str">
            <v>-</v>
          </cell>
          <cell r="AV458" t="str">
            <v>-</v>
          </cell>
          <cell r="AW458" t="str">
            <v>-</v>
          </cell>
          <cell r="AX458" t="str">
            <v>-</v>
          </cell>
          <cell r="AY458" t="str">
            <v>No</v>
          </cell>
          <cell r="AZ458" t="str">
            <v>-</v>
          </cell>
          <cell r="BA458" t="str">
            <v>-</v>
          </cell>
          <cell r="BB458" t="str">
            <v>-</v>
          </cell>
          <cell r="BC458" t="str">
            <v>-</v>
          </cell>
          <cell r="BD458" t="str">
            <v>-</v>
          </cell>
          <cell r="BE458" t="str">
            <v>-</v>
          </cell>
          <cell r="BF458" t="str">
            <v>-</v>
          </cell>
          <cell r="BG458">
            <v>3</v>
          </cell>
          <cell r="BH458" t="str">
            <v>-</v>
          </cell>
          <cell r="BI458" t="str">
            <v>-</v>
          </cell>
          <cell r="BJ458" t="str">
            <v>Arrendado</v>
          </cell>
          <cell r="BK458" t="str">
            <v>AM 19999</v>
          </cell>
          <cell r="BL458" t="str">
            <v>AMERICAS MOTORS S.A. DE C.V.</v>
          </cell>
          <cell r="BO458">
            <v>74555.649999999994</v>
          </cell>
          <cell r="BP458" t="str">
            <v>-</v>
          </cell>
          <cell r="BQ458" t="str">
            <v>-</v>
          </cell>
          <cell r="BR458" t="str">
            <v>-</v>
          </cell>
          <cell r="BS458" t="str">
            <v>-</v>
          </cell>
          <cell r="BT458" t="str">
            <v>-</v>
          </cell>
          <cell r="BU458" t="str">
            <v>-</v>
          </cell>
          <cell r="BV458" t="str">
            <v>-</v>
          </cell>
          <cell r="BW458" t="str">
            <v>-</v>
          </cell>
          <cell r="BX458" t="str">
            <v>-</v>
          </cell>
          <cell r="BY458" t="str">
            <v>-</v>
          </cell>
          <cell r="BZ458" t="str">
            <v>-</v>
          </cell>
          <cell r="CA458" t="str">
            <v>-</v>
          </cell>
          <cell r="CB458" t="str">
            <v>-</v>
          </cell>
          <cell r="CC458" t="str">
            <v>Miércoles</v>
          </cell>
          <cell r="CD458" t="str">
            <v>9443</v>
          </cell>
          <cell r="CE458" t="str">
            <v>3</v>
          </cell>
          <cell r="CF458" t="str">
            <v>Rojo</v>
          </cell>
          <cell r="CG458" t="str">
            <v>3er Sábado</v>
          </cell>
          <cell r="CH458" t="str">
            <v>Mzo y Abr</v>
          </cell>
          <cell r="CI458" t="str">
            <v>Sep y Oct</v>
          </cell>
          <cell r="CJ458" t="str">
            <v>-</v>
          </cell>
          <cell r="CK458">
            <v>92</v>
          </cell>
          <cell r="CL458" t="str">
            <v>101 - MAGNA</v>
          </cell>
          <cell r="CM458" t="str">
            <v>08139</v>
          </cell>
          <cell r="CP458" t="str">
            <v>-</v>
          </cell>
        </row>
        <row r="459">
          <cell r="A459" t="str">
            <v>08140</v>
          </cell>
          <cell r="B459" t="str">
            <v>464YLW</v>
          </cell>
          <cell r="C459" t="str">
            <v>Distrito Federal</v>
          </cell>
          <cell r="D459" t="str">
            <v>PHP5208</v>
          </cell>
          <cell r="E459" t="str">
            <v>Chevy</v>
          </cell>
          <cell r="F459" t="str">
            <v>Automóvil</v>
          </cell>
          <cell r="G459" t="str">
            <v>Chevrolet</v>
          </cell>
          <cell r="H459" t="str">
            <v>Chevy 5 puertas T/M, D/H, A/A, Paquete M</v>
          </cell>
          <cell r="I459" t="str">
            <v>3G1SF61X08S145980</v>
          </cell>
          <cell r="J459" t="str">
            <v>Hecho en México</v>
          </cell>
          <cell r="K459" t="str">
            <v>Magna</v>
          </cell>
          <cell r="L459">
            <v>4</v>
          </cell>
          <cell r="M459">
            <v>46</v>
          </cell>
          <cell r="N459">
            <v>2008</v>
          </cell>
          <cell r="O459" t="str">
            <v>Pachuca</v>
          </cell>
          <cell r="P459" t="str">
            <v>Hidalgo</v>
          </cell>
          <cell r="Q459" t="str">
            <v>Centro</v>
          </cell>
          <cell r="R459" t="str">
            <v>Baja</v>
          </cell>
          <cell r="S459" t="str">
            <v>Devolución Valmex</v>
          </cell>
          <cell r="T459" t="str">
            <v>GNP</v>
          </cell>
          <cell r="U459" t="str">
            <v>Grupo Nacional Provincial, S.A.B.</v>
          </cell>
          <cell r="V459" t="str">
            <v>Asesor de Servicio</v>
          </cell>
          <cell r="W459" t="str">
            <v>-</v>
          </cell>
          <cell r="X459" t="str">
            <v>-</v>
          </cell>
          <cell r="Y459" t="str">
            <v>Asignado</v>
          </cell>
          <cell r="Z459" t="str">
            <v>S01077</v>
          </cell>
          <cell r="AA459" t="str">
            <v>Pardo Muñiz Victor Manuel</v>
          </cell>
          <cell r="AB459" t="str">
            <v>Servicios Administrativos en Reclamaciones, S.A. de C.V.</v>
          </cell>
          <cell r="AC459" t="str">
            <v>PAMV671118C64</v>
          </cell>
          <cell r="AD459" t="str">
            <v>Operativo</v>
          </cell>
          <cell r="AE459" t="str">
            <v>Asesor de Servicio</v>
          </cell>
          <cell r="AF459" t="str">
            <v>Unidad Operativa</v>
          </cell>
          <cell r="AG459" t="str">
            <v>Dirección Servicio y Operaciones</v>
          </cell>
          <cell r="AH459" t="str">
            <v>Subdir. Siniestros CDMX y Sureste</v>
          </cell>
          <cell r="AI459" t="str">
            <v>C9215</v>
          </cell>
          <cell r="AJ459" t="str">
            <v>Moreno Alvárez Elvia Citlalli</v>
          </cell>
          <cell r="AK459" t="str">
            <v>Pachuca</v>
          </cell>
          <cell r="AL459" t="str">
            <v>Pachuca</v>
          </cell>
          <cell r="AM459">
            <v>0</v>
          </cell>
          <cell r="AN459" t="str">
            <v>victor.pardo@gnp.com.mx</v>
          </cell>
          <cell r="AO459" t="str">
            <v>victor.pardo@gnp.com.mx</v>
          </cell>
          <cell r="AQ459">
            <v>7712202912</v>
          </cell>
          <cell r="AR459" t="str">
            <v>-</v>
          </cell>
          <cell r="AS459" t="str">
            <v>-</v>
          </cell>
          <cell r="AT459" t="str">
            <v>-</v>
          </cell>
          <cell r="AU459" t="str">
            <v>-</v>
          </cell>
          <cell r="AV459" t="str">
            <v>-</v>
          </cell>
          <cell r="AW459" t="str">
            <v>-</v>
          </cell>
          <cell r="AX459" t="str">
            <v>-</v>
          </cell>
          <cell r="AY459" t="str">
            <v>No</v>
          </cell>
          <cell r="AZ459" t="str">
            <v>-</v>
          </cell>
          <cell r="BA459" t="str">
            <v>-</v>
          </cell>
          <cell r="BB459" t="str">
            <v>-</v>
          </cell>
          <cell r="BC459" t="str">
            <v>-</v>
          </cell>
          <cell r="BD459" t="str">
            <v>-</v>
          </cell>
          <cell r="BE459" t="str">
            <v>-</v>
          </cell>
          <cell r="BF459" t="str">
            <v>-</v>
          </cell>
          <cell r="BG459">
            <v>3</v>
          </cell>
          <cell r="BH459" t="str">
            <v>-</v>
          </cell>
          <cell r="BI459" t="str">
            <v>-</v>
          </cell>
          <cell r="BJ459" t="str">
            <v>Arrendado</v>
          </cell>
          <cell r="BK459" t="str">
            <v>AM 19981</v>
          </cell>
          <cell r="BL459" t="str">
            <v>AMERICAS MOTORS S.A. DE C.V.</v>
          </cell>
          <cell r="BO459">
            <v>74555.649999999994</v>
          </cell>
          <cell r="BP459" t="str">
            <v>-</v>
          </cell>
          <cell r="BQ459" t="str">
            <v>-</v>
          </cell>
          <cell r="BR459" t="str">
            <v>-</v>
          </cell>
          <cell r="BS459" t="str">
            <v>-</v>
          </cell>
          <cell r="BT459" t="str">
            <v>-</v>
          </cell>
          <cell r="BU459" t="str">
            <v>-</v>
          </cell>
          <cell r="BV459" t="str">
            <v>-</v>
          </cell>
          <cell r="BW459" t="str">
            <v>-</v>
          </cell>
          <cell r="BX459" t="str">
            <v>-</v>
          </cell>
          <cell r="BY459" t="str">
            <v>-</v>
          </cell>
          <cell r="BZ459" t="str">
            <v>-</v>
          </cell>
          <cell r="CA459" t="str">
            <v>-</v>
          </cell>
          <cell r="CB459" t="str">
            <v>-</v>
          </cell>
          <cell r="CC459" t="str">
            <v>Miércoles</v>
          </cell>
          <cell r="CD459" t="str">
            <v>464</v>
          </cell>
          <cell r="CE459" t="str">
            <v>4</v>
          </cell>
          <cell r="CF459" t="str">
            <v>Rojo</v>
          </cell>
          <cell r="CG459" t="str">
            <v>3er Sábado</v>
          </cell>
          <cell r="CH459" t="str">
            <v>Mzo y Abr</v>
          </cell>
          <cell r="CI459" t="str">
            <v>Sep y Oct</v>
          </cell>
          <cell r="CJ459" t="str">
            <v>-</v>
          </cell>
          <cell r="CK459">
            <v>92</v>
          </cell>
          <cell r="CL459" t="str">
            <v>101 - MAGNA</v>
          </cell>
          <cell r="CM459" t="str">
            <v>08140</v>
          </cell>
          <cell r="CP459" t="str">
            <v>-</v>
          </cell>
        </row>
        <row r="460">
          <cell r="A460" t="str">
            <v>08141</v>
          </cell>
          <cell r="B460" t="str">
            <v>FGG9735</v>
          </cell>
          <cell r="C460" t="str">
            <v>Coahuila</v>
          </cell>
          <cell r="D460" t="str">
            <v>FEA5428</v>
          </cell>
          <cell r="E460" t="str">
            <v>Chevy</v>
          </cell>
          <cell r="F460" t="str">
            <v>Automóvil</v>
          </cell>
          <cell r="G460" t="str">
            <v>Chevrolet</v>
          </cell>
          <cell r="H460" t="str">
            <v>Chevy 5 puertas T/M, D/H, A/A, Paquete M</v>
          </cell>
          <cell r="I460" t="str">
            <v>3G1SF61X98S156587</v>
          </cell>
          <cell r="J460" t="str">
            <v>Hecho en México</v>
          </cell>
          <cell r="K460" t="str">
            <v>Magna</v>
          </cell>
          <cell r="L460">
            <v>4</v>
          </cell>
          <cell r="M460">
            <v>46</v>
          </cell>
          <cell r="N460">
            <v>2008</v>
          </cell>
          <cell r="O460" t="str">
            <v>Saltillo</v>
          </cell>
          <cell r="P460" t="str">
            <v>Coahuila</v>
          </cell>
          <cell r="Q460" t="str">
            <v>Noreste</v>
          </cell>
          <cell r="R460" t="str">
            <v>Baja</v>
          </cell>
          <cell r="S460" t="str">
            <v>Devolución Valmex</v>
          </cell>
          <cell r="T460" t="str">
            <v>GNP</v>
          </cell>
          <cell r="U460" t="str">
            <v>Grupo Nacional Provincial, S.A.B.</v>
          </cell>
          <cell r="V460" t="str">
            <v>Asesor de Servicio</v>
          </cell>
          <cell r="W460" t="str">
            <v>Honorarios</v>
          </cell>
          <cell r="X460" t="str">
            <v>-</v>
          </cell>
          <cell r="Y460" t="str">
            <v>Asignado</v>
          </cell>
          <cell r="Z460" t="str">
            <v>N90138</v>
          </cell>
          <cell r="AA460" t="str">
            <v>Arias Fuentes Pedro Alberto</v>
          </cell>
          <cell r="AB460" t="str">
            <v>Grupo Nacional Provincial, S.A.B.</v>
          </cell>
          <cell r="AC460" t="str">
            <v>AIFP800827ES5</v>
          </cell>
          <cell r="AD460" t="str">
            <v>Gerente</v>
          </cell>
          <cell r="AE460" t="str">
            <v>Gerencia Ajustes (Noreste)</v>
          </cell>
          <cell r="AF460" t="str">
            <v>Unidad Operativa</v>
          </cell>
          <cell r="AG460" t="str">
            <v>Dirección Servicio y Operaciones</v>
          </cell>
          <cell r="AH460" t="str">
            <v>Subdirección Siniestros Norte y Occidente</v>
          </cell>
          <cell r="AI460" t="str">
            <v>C9212</v>
          </cell>
          <cell r="AJ460" t="str">
            <v>Colome Pineda Juan Del Carmen</v>
          </cell>
          <cell r="AK460" t="str">
            <v>Santa Engracia B P5</v>
          </cell>
          <cell r="AL460" t="str">
            <v>Monterrey</v>
          </cell>
          <cell r="AM460">
            <v>5652</v>
          </cell>
          <cell r="AN460" t="str">
            <v>pedro.arias@gnp.com.mx</v>
          </cell>
          <cell r="AO460" t="str">
            <v>pedro.arias@gnp.com.mx</v>
          </cell>
          <cell r="AQ460">
            <v>8441390058</v>
          </cell>
          <cell r="AR460" t="str">
            <v>-</v>
          </cell>
          <cell r="AS460" t="str">
            <v>-</v>
          </cell>
          <cell r="AT460" t="str">
            <v>-</v>
          </cell>
          <cell r="AU460" t="str">
            <v>-</v>
          </cell>
          <cell r="AV460" t="str">
            <v>-</v>
          </cell>
          <cell r="AW460" t="str">
            <v>-</v>
          </cell>
          <cell r="AX460" t="str">
            <v>-</v>
          </cell>
          <cell r="AY460" t="str">
            <v>No</v>
          </cell>
          <cell r="AZ460" t="str">
            <v>-</v>
          </cell>
          <cell r="BA460" t="str">
            <v>-</v>
          </cell>
          <cell r="BB460" t="str">
            <v>-</v>
          </cell>
          <cell r="BC460" t="str">
            <v>-</v>
          </cell>
          <cell r="BD460" t="str">
            <v>-</v>
          </cell>
          <cell r="BE460" t="str">
            <v>-</v>
          </cell>
          <cell r="BF460" t="str">
            <v>-</v>
          </cell>
          <cell r="BG460">
            <v>3</v>
          </cell>
          <cell r="BH460" t="str">
            <v>-</v>
          </cell>
          <cell r="BI460" t="str">
            <v>-</v>
          </cell>
          <cell r="BJ460" t="str">
            <v>Arrendado</v>
          </cell>
          <cell r="BK460" t="str">
            <v>AM 20029</v>
          </cell>
          <cell r="BL460" t="str">
            <v>AMERICAS MOTORS S.A. DE C.V.</v>
          </cell>
          <cell r="BO460">
            <v>74555.649999999994</v>
          </cell>
          <cell r="BP460" t="str">
            <v>-</v>
          </cell>
          <cell r="BQ460" t="str">
            <v>-</v>
          </cell>
          <cell r="BR460" t="str">
            <v>-</v>
          </cell>
          <cell r="BS460" t="str">
            <v>-</v>
          </cell>
          <cell r="BT460" t="str">
            <v>-</v>
          </cell>
          <cell r="BU460" t="str">
            <v>-</v>
          </cell>
          <cell r="BV460" t="str">
            <v>-</v>
          </cell>
          <cell r="BW460" t="str">
            <v>-</v>
          </cell>
          <cell r="BX460" t="str">
            <v>-</v>
          </cell>
          <cell r="BY460" t="str">
            <v>-</v>
          </cell>
          <cell r="BZ460" t="str">
            <v>-</v>
          </cell>
          <cell r="CA460" t="str">
            <v>-</v>
          </cell>
          <cell r="CB460" t="str">
            <v>-</v>
          </cell>
          <cell r="CC460" t="str">
            <v>Lunes</v>
          </cell>
          <cell r="CD460" t="str">
            <v>9735</v>
          </cell>
          <cell r="CE460" t="str">
            <v>5</v>
          </cell>
          <cell r="CF460" t="str">
            <v>Amarillo</v>
          </cell>
          <cell r="CG460" t="str">
            <v>1er Sábado</v>
          </cell>
          <cell r="CH460" t="str">
            <v>Ene y Feb</v>
          </cell>
          <cell r="CI460" t="str">
            <v>Jul y Ago</v>
          </cell>
          <cell r="CJ460" t="str">
            <v>-</v>
          </cell>
          <cell r="CK460">
            <v>92</v>
          </cell>
          <cell r="CL460" t="str">
            <v>101 - MAGNA</v>
          </cell>
          <cell r="CM460" t="str">
            <v>08141</v>
          </cell>
          <cell r="CP460" t="str">
            <v>-</v>
          </cell>
        </row>
        <row r="461">
          <cell r="A461" t="str">
            <v>08142</v>
          </cell>
          <cell r="B461" t="str">
            <v>DNY3417</v>
          </cell>
          <cell r="C461" t="str">
            <v>Chiapas</v>
          </cell>
          <cell r="D461" t="str">
            <v>No aplica</v>
          </cell>
          <cell r="E461" t="str">
            <v>Chevy</v>
          </cell>
          <cell r="F461" t="str">
            <v>Automóvil</v>
          </cell>
          <cell r="G461" t="str">
            <v>Chevrolet</v>
          </cell>
          <cell r="H461" t="str">
            <v>Chevy 5 puertas T/M, D/H, A/A, Paquete M</v>
          </cell>
          <cell r="I461" t="str">
            <v>3G1SF61X28S145981</v>
          </cell>
          <cell r="J461" t="str">
            <v>Hecho en México</v>
          </cell>
          <cell r="K461" t="str">
            <v>Magna</v>
          </cell>
          <cell r="L461">
            <v>4</v>
          </cell>
          <cell r="M461">
            <v>46</v>
          </cell>
          <cell r="N461">
            <v>2008</v>
          </cell>
          <cell r="O461" t="str">
            <v>Tuxtla Gutierrez</v>
          </cell>
          <cell r="P461" t="str">
            <v>Chiapas</v>
          </cell>
          <cell r="Q461" t="str">
            <v>Sureste</v>
          </cell>
          <cell r="R461" t="str">
            <v>Baja</v>
          </cell>
          <cell r="S461" t="str">
            <v>Devolución Valmex</v>
          </cell>
          <cell r="T461" t="str">
            <v>GNP</v>
          </cell>
          <cell r="U461" t="str">
            <v>Grupo Nacional Provincial, S.A.B.</v>
          </cell>
          <cell r="V461" t="str">
            <v>Asesor de Servicio</v>
          </cell>
          <cell r="W461" t="str">
            <v>-</v>
          </cell>
          <cell r="X461" t="str">
            <v>-</v>
          </cell>
          <cell r="Y461" t="str">
            <v>Asignado</v>
          </cell>
          <cell r="Z461">
            <v>40141001</v>
          </cell>
          <cell r="AA461" t="str">
            <v>Nataren Duran Jesús</v>
          </cell>
          <cell r="AB461" t="str">
            <v>Servicios Administrativos en Reclamaciones, S.A. de C.V.</v>
          </cell>
          <cell r="AC461" t="str">
            <v>NADJ711226LM7</v>
          </cell>
          <cell r="AD461" t="str">
            <v>Operativo</v>
          </cell>
          <cell r="AE461" t="str">
            <v>Asesor de Servicio</v>
          </cell>
          <cell r="AF461" t="str">
            <v>Unidad Operativa</v>
          </cell>
          <cell r="AG461" t="str">
            <v>Dirección Servicio y Operaciones</v>
          </cell>
          <cell r="AH461" t="str">
            <v>Subdir. Siniestros CDMX y Sureste</v>
          </cell>
          <cell r="AI461" t="str">
            <v>C9208</v>
          </cell>
          <cell r="AJ461" t="str">
            <v>Lasa Estrada Antxon</v>
          </cell>
          <cell r="AK461" t="str">
            <v>Supervisoria Tuxtla</v>
          </cell>
          <cell r="AL461" t="str">
            <v>Tuxtla</v>
          </cell>
          <cell r="AM461">
            <v>0</v>
          </cell>
          <cell r="AN461" t="str">
            <v>jesus.nataren@gnp.com.mx</v>
          </cell>
          <cell r="AO461" t="str">
            <v>jesus.nataren@gnp.com.mx</v>
          </cell>
          <cell r="AQ461">
            <v>9611139341</v>
          </cell>
          <cell r="AR461" t="str">
            <v>-</v>
          </cell>
          <cell r="AS461" t="str">
            <v>-</v>
          </cell>
          <cell r="AT461" t="str">
            <v>-</v>
          </cell>
          <cell r="AU461" t="str">
            <v>-</v>
          </cell>
          <cell r="AV461" t="str">
            <v>-</v>
          </cell>
          <cell r="AW461" t="str">
            <v>-</v>
          </cell>
          <cell r="AX461" t="str">
            <v>-</v>
          </cell>
          <cell r="AY461" t="str">
            <v>No</v>
          </cell>
          <cell r="AZ461" t="str">
            <v>-</v>
          </cell>
          <cell r="BA461" t="str">
            <v>-</v>
          </cell>
          <cell r="BB461" t="str">
            <v>-</v>
          </cell>
          <cell r="BC461" t="str">
            <v>-</v>
          </cell>
          <cell r="BD461" t="str">
            <v>-</v>
          </cell>
          <cell r="BE461" t="str">
            <v>-</v>
          </cell>
          <cell r="BF461" t="str">
            <v>-</v>
          </cell>
          <cell r="BG461">
            <v>3</v>
          </cell>
          <cell r="BH461" t="str">
            <v>-</v>
          </cell>
          <cell r="BI461" t="str">
            <v>-</v>
          </cell>
          <cell r="BJ461" t="str">
            <v>Arrendado</v>
          </cell>
          <cell r="BK461" t="str">
            <v>AM 19982</v>
          </cell>
          <cell r="BL461" t="str">
            <v>AMERICAS MOTORS S.A. DE C.V.</v>
          </cell>
          <cell r="BO461">
            <v>74555.649999999994</v>
          </cell>
          <cell r="BP461" t="str">
            <v>-</v>
          </cell>
          <cell r="BQ461" t="str">
            <v>-</v>
          </cell>
          <cell r="BR461" t="str">
            <v>-</v>
          </cell>
          <cell r="BS461" t="str">
            <v>-</v>
          </cell>
          <cell r="BT461" t="str">
            <v>-</v>
          </cell>
          <cell r="BU461" t="str">
            <v>-</v>
          </cell>
          <cell r="BV461" t="str">
            <v>-</v>
          </cell>
          <cell r="BW461" t="str">
            <v>-</v>
          </cell>
          <cell r="BX461" t="str">
            <v>-</v>
          </cell>
          <cell r="BY461" t="str">
            <v>-</v>
          </cell>
          <cell r="BZ461" t="str">
            <v>-</v>
          </cell>
          <cell r="CA461" t="str">
            <v>-</v>
          </cell>
          <cell r="CB461" t="str">
            <v>-</v>
          </cell>
          <cell r="CC461" t="str">
            <v>Martes</v>
          </cell>
          <cell r="CD461" t="str">
            <v>3417</v>
          </cell>
          <cell r="CE461" t="str">
            <v>7</v>
          </cell>
          <cell r="CF461" t="str">
            <v>Rosa</v>
          </cell>
          <cell r="CG461" t="str">
            <v>2o Sábado</v>
          </cell>
          <cell r="CH461" t="str">
            <v>Feb y Mzo</v>
          </cell>
          <cell r="CI461" t="str">
            <v>Ago y Sep</v>
          </cell>
          <cell r="CJ461" t="str">
            <v>-</v>
          </cell>
          <cell r="CK461">
            <v>92</v>
          </cell>
          <cell r="CL461" t="str">
            <v>101 - MAGNA</v>
          </cell>
          <cell r="CM461" t="str">
            <v>08142</v>
          </cell>
          <cell r="CP461" t="str">
            <v>-</v>
          </cell>
        </row>
        <row r="462">
          <cell r="A462" t="str">
            <v>08143</v>
          </cell>
          <cell r="B462" t="str">
            <v>WAG1319</v>
          </cell>
          <cell r="C462" t="str">
            <v>Sonora</v>
          </cell>
          <cell r="D462" t="str">
            <v>VYT6668</v>
          </cell>
          <cell r="E462" t="str">
            <v>Chevy</v>
          </cell>
          <cell r="F462" t="str">
            <v>Automóvil</v>
          </cell>
          <cell r="G462" t="str">
            <v>Chevrolet</v>
          </cell>
          <cell r="H462" t="str">
            <v>Chevy 5 Puertas C/AA Paquete M</v>
          </cell>
          <cell r="I462" t="str">
            <v>3G1SF61X58S164430</v>
          </cell>
          <cell r="J462" t="str">
            <v>Hecho en México</v>
          </cell>
          <cell r="K462" t="str">
            <v>Magna</v>
          </cell>
          <cell r="L462">
            <v>4</v>
          </cell>
          <cell r="M462">
            <v>46</v>
          </cell>
          <cell r="N462">
            <v>2008</v>
          </cell>
          <cell r="O462" t="str">
            <v>Ciudad Obregón</v>
          </cell>
          <cell r="P462" t="str">
            <v>Sonora</v>
          </cell>
          <cell r="Q462" t="str">
            <v>Noroeste</v>
          </cell>
          <cell r="R462" t="str">
            <v>Baja</v>
          </cell>
          <cell r="S462" t="str">
            <v>Devolución Valmex</v>
          </cell>
          <cell r="T462" t="str">
            <v>GNP</v>
          </cell>
          <cell r="U462" t="str">
            <v>Grupo Nacional Provincial, S.A.B.</v>
          </cell>
          <cell r="V462" t="str">
            <v>Asesor de Servicio</v>
          </cell>
          <cell r="W462" t="str">
            <v>-</v>
          </cell>
          <cell r="X462" t="str">
            <v>-</v>
          </cell>
          <cell r="Y462" t="str">
            <v>Asignado</v>
          </cell>
          <cell r="Z462">
            <v>40111001</v>
          </cell>
          <cell r="AA462" t="str">
            <v>-</v>
          </cell>
          <cell r="AB462" t="str">
            <v>-</v>
          </cell>
          <cell r="AC462" t="str">
            <v>-</v>
          </cell>
          <cell r="AD462" t="str">
            <v>-</v>
          </cell>
          <cell r="AE462" t="str">
            <v>-</v>
          </cell>
          <cell r="AF462" t="str">
            <v>-</v>
          </cell>
          <cell r="AG462" t="str">
            <v>-</v>
          </cell>
          <cell r="AH462" t="str">
            <v>-</v>
          </cell>
          <cell r="AI462" t="str">
            <v>C6705</v>
          </cell>
          <cell r="AJ462" t="str">
            <v>Ramirez Granados Arturo</v>
          </cell>
          <cell r="AK462" t="str">
            <v>-</v>
          </cell>
          <cell r="AL462" t="str">
            <v>-</v>
          </cell>
          <cell r="AM462" t="str">
            <v>-</v>
          </cell>
          <cell r="AN462">
            <v>0</v>
          </cell>
          <cell r="AO462" t="str">
            <v>-</v>
          </cell>
          <cell r="AQ462" t="str">
            <v>-</v>
          </cell>
          <cell r="AR462" t="str">
            <v>-</v>
          </cell>
          <cell r="AS462" t="str">
            <v>-</v>
          </cell>
          <cell r="AT462" t="str">
            <v>-</v>
          </cell>
          <cell r="AU462" t="str">
            <v>-</v>
          </cell>
          <cell r="AV462" t="str">
            <v>-</v>
          </cell>
          <cell r="AW462" t="str">
            <v>-</v>
          </cell>
          <cell r="AX462" t="str">
            <v>-</v>
          </cell>
          <cell r="AY462" t="str">
            <v>No</v>
          </cell>
          <cell r="AZ462" t="str">
            <v>-</v>
          </cell>
          <cell r="BA462" t="str">
            <v>-</v>
          </cell>
          <cell r="BB462" t="str">
            <v>-</v>
          </cell>
          <cell r="BC462" t="str">
            <v>-</v>
          </cell>
          <cell r="BD462" t="str">
            <v>-</v>
          </cell>
          <cell r="BE462" t="str">
            <v>-</v>
          </cell>
          <cell r="BF462" t="str">
            <v>-</v>
          </cell>
          <cell r="BG462" t="str">
            <v>-</v>
          </cell>
          <cell r="BH462" t="str">
            <v>-</v>
          </cell>
          <cell r="BI462" t="str">
            <v>-</v>
          </cell>
          <cell r="BJ462" t="str">
            <v>Arrendado</v>
          </cell>
          <cell r="BK462" t="str">
            <v>AM 20015</v>
          </cell>
          <cell r="BL462" t="str">
            <v>AMERICAS MOTORS S.A. DE C.V.</v>
          </cell>
          <cell r="BO462">
            <v>74555.649999999994</v>
          </cell>
          <cell r="BP462" t="str">
            <v>-</v>
          </cell>
          <cell r="BQ462" t="str">
            <v>-</v>
          </cell>
          <cell r="BR462" t="str">
            <v>-</v>
          </cell>
          <cell r="BS462" t="str">
            <v>-</v>
          </cell>
          <cell r="BT462" t="str">
            <v>-</v>
          </cell>
          <cell r="BU462" t="str">
            <v>-</v>
          </cell>
          <cell r="BV462" t="str">
            <v>-</v>
          </cell>
          <cell r="BW462" t="str">
            <v>-</v>
          </cell>
          <cell r="BX462" t="str">
            <v>-</v>
          </cell>
          <cell r="BY462" t="str">
            <v>-</v>
          </cell>
          <cell r="BZ462" t="str">
            <v>-</v>
          </cell>
          <cell r="CA462" t="str">
            <v>-</v>
          </cell>
          <cell r="CB462" t="str">
            <v>-</v>
          </cell>
          <cell r="CC462" t="str">
            <v>Viernes</v>
          </cell>
          <cell r="CD462" t="str">
            <v>1319</v>
          </cell>
          <cell r="CE462" t="str">
            <v>9</v>
          </cell>
          <cell r="CF462" t="str">
            <v>Azul</v>
          </cell>
          <cell r="CG462" t="str">
            <v>5o Sábado</v>
          </cell>
          <cell r="CH462" t="str">
            <v>May y Jun</v>
          </cell>
          <cell r="CI462" t="str">
            <v>Nov y Dic</v>
          </cell>
          <cell r="CJ462" t="str">
            <v>-</v>
          </cell>
          <cell r="CK462">
            <v>92</v>
          </cell>
          <cell r="CL462" t="str">
            <v>101 - MAGNA</v>
          </cell>
          <cell r="CM462" t="str">
            <v>08143</v>
          </cell>
          <cell r="CP462" t="str">
            <v>-</v>
          </cell>
        </row>
        <row r="463">
          <cell r="A463" t="str">
            <v>08144</v>
          </cell>
          <cell r="B463" t="str">
            <v>FGG9296</v>
          </cell>
          <cell r="C463" t="str">
            <v>Coahuila</v>
          </cell>
          <cell r="D463" t="str">
            <v>FEA5431</v>
          </cell>
          <cell r="E463" t="str">
            <v>Chevy</v>
          </cell>
          <cell r="F463" t="str">
            <v>Automóvil</v>
          </cell>
          <cell r="G463" t="str">
            <v>Chevrolet</v>
          </cell>
          <cell r="H463" t="str">
            <v>Chevy 5 puertas T/M, D/H, A/A, Paquete M</v>
          </cell>
          <cell r="I463" t="str">
            <v>3G1SF61X18S155899</v>
          </cell>
          <cell r="J463" t="str">
            <v>Hecho en México</v>
          </cell>
          <cell r="K463" t="str">
            <v>Magna</v>
          </cell>
          <cell r="L463">
            <v>4</v>
          </cell>
          <cell r="M463">
            <v>46</v>
          </cell>
          <cell r="N463">
            <v>2008</v>
          </cell>
          <cell r="O463" t="str">
            <v>Torreón</v>
          </cell>
          <cell r="P463" t="str">
            <v>Coahuila</v>
          </cell>
          <cell r="Q463" t="str">
            <v>Noreste</v>
          </cell>
          <cell r="R463" t="str">
            <v>Baja</v>
          </cell>
          <cell r="S463" t="str">
            <v>Devolución Valmex</v>
          </cell>
          <cell r="T463" t="str">
            <v>GNP</v>
          </cell>
          <cell r="U463" t="str">
            <v>Grupo Nacional Provincial, S.A.B.</v>
          </cell>
          <cell r="V463" t="str">
            <v>Asesor de Servicio</v>
          </cell>
          <cell r="W463" t="str">
            <v>-</v>
          </cell>
          <cell r="X463" t="str">
            <v>-</v>
          </cell>
          <cell r="Y463" t="str">
            <v>Asignado</v>
          </cell>
          <cell r="Z463">
            <v>40385001</v>
          </cell>
          <cell r="AA463" t="str">
            <v>Villasana Garza Eduardo Alexander</v>
          </cell>
          <cell r="AB463" t="str">
            <v>Servicios Administrativos en Reclamaciones, S.A. de C.V.</v>
          </cell>
          <cell r="AC463" t="str">
            <v>VIGE8311261KA</v>
          </cell>
          <cell r="AD463" t="str">
            <v>Operativo</v>
          </cell>
          <cell r="AE463" t="str">
            <v>Asesor de Servicio</v>
          </cell>
          <cell r="AF463" t="str">
            <v>Unidad Operativa</v>
          </cell>
          <cell r="AG463" t="str">
            <v>Dirección Servicio y Operaciones</v>
          </cell>
          <cell r="AH463" t="str">
            <v>Subdirección Siniestros Norte y Occidente</v>
          </cell>
          <cell r="AI463" t="str">
            <v>C9212</v>
          </cell>
          <cell r="AJ463" t="str">
            <v>Colome Pineda Juan Del Carmen</v>
          </cell>
          <cell r="AK463" t="str">
            <v>Oficina de Servicio Monterrey</v>
          </cell>
          <cell r="AL463" t="str">
            <v>Monterrey</v>
          </cell>
          <cell r="AM463">
            <v>0</v>
          </cell>
          <cell r="AN463" t="str">
            <v>eduardo.villasana@gnp.com.mx</v>
          </cell>
          <cell r="AO463" t="str">
            <v>eduardo.villasana@gnp.com.mx</v>
          </cell>
          <cell r="AQ463" t="str">
            <v>-</v>
          </cell>
          <cell r="AR463" t="str">
            <v>-</v>
          </cell>
          <cell r="AS463" t="str">
            <v>-</v>
          </cell>
          <cell r="AT463" t="str">
            <v>-</v>
          </cell>
          <cell r="AU463" t="str">
            <v>-</v>
          </cell>
          <cell r="AV463" t="str">
            <v>-</v>
          </cell>
          <cell r="AW463" t="str">
            <v>-</v>
          </cell>
          <cell r="AX463" t="str">
            <v>-</v>
          </cell>
          <cell r="AY463" t="str">
            <v>No</v>
          </cell>
          <cell r="AZ463" t="str">
            <v>-</v>
          </cell>
          <cell r="BA463" t="str">
            <v>-</v>
          </cell>
          <cell r="BB463" t="str">
            <v>-</v>
          </cell>
          <cell r="BC463" t="str">
            <v>-</v>
          </cell>
          <cell r="BD463" t="str">
            <v>-</v>
          </cell>
          <cell r="BE463" t="str">
            <v>-</v>
          </cell>
          <cell r="BF463" t="str">
            <v>-</v>
          </cell>
          <cell r="BG463">
            <v>3</v>
          </cell>
          <cell r="BH463" t="str">
            <v>-</v>
          </cell>
          <cell r="BI463" t="str">
            <v>-</v>
          </cell>
          <cell r="BJ463" t="str">
            <v>Arrendado</v>
          </cell>
          <cell r="BK463" t="str">
            <v>N/T</v>
          </cell>
          <cell r="BL463" t="str">
            <v>AMERICAS MOTORS S.A. DE C.V.</v>
          </cell>
          <cell r="BO463">
            <v>74555.649999999994</v>
          </cell>
          <cell r="BP463" t="str">
            <v>-</v>
          </cell>
          <cell r="BQ463" t="str">
            <v>-</v>
          </cell>
          <cell r="BR463" t="str">
            <v>-</v>
          </cell>
          <cell r="BS463" t="str">
            <v>-</v>
          </cell>
          <cell r="BT463" t="str">
            <v>-</v>
          </cell>
          <cell r="BU463" t="str">
            <v>-</v>
          </cell>
          <cell r="BV463" t="str">
            <v>-</v>
          </cell>
          <cell r="BW463" t="str">
            <v>-</v>
          </cell>
          <cell r="BX463" t="str">
            <v>-</v>
          </cell>
          <cell r="BY463" t="str">
            <v>-</v>
          </cell>
          <cell r="BZ463" t="str">
            <v>-</v>
          </cell>
          <cell r="CA463" t="str">
            <v>-</v>
          </cell>
          <cell r="CB463" t="str">
            <v>-</v>
          </cell>
          <cell r="CC463" t="str">
            <v>Lunes</v>
          </cell>
          <cell r="CD463" t="str">
            <v>9296</v>
          </cell>
          <cell r="CE463" t="str">
            <v>6</v>
          </cell>
          <cell r="CF463" t="str">
            <v>Amarillo</v>
          </cell>
          <cell r="CG463" t="str">
            <v>1er Sábado</v>
          </cell>
          <cell r="CH463" t="str">
            <v>Ene y Feb</v>
          </cell>
          <cell r="CI463" t="str">
            <v>Jul y Ago</v>
          </cell>
          <cell r="CJ463" t="str">
            <v>-</v>
          </cell>
          <cell r="CK463">
            <v>92</v>
          </cell>
          <cell r="CL463" t="str">
            <v>101 - MAGNA</v>
          </cell>
          <cell r="CM463" t="str">
            <v>08144</v>
          </cell>
          <cell r="CP463" t="str">
            <v>-</v>
          </cell>
        </row>
        <row r="464">
          <cell r="A464" t="str">
            <v>08145</v>
          </cell>
          <cell r="B464" t="str">
            <v>HLS7296</v>
          </cell>
          <cell r="C464" t="str">
            <v>Hidalgo</v>
          </cell>
          <cell r="D464" t="str">
            <v>No aplica</v>
          </cell>
          <cell r="E464" t="str">
            <v>Chevy</v>
          </cell>
          <cell r="F464" t="str">
            <v>Automóvil</v>
          </cell>
          <cell r="G464" t="str">
            <v>Chevrolet</v>
          </cell>
          <cell r="H464" t="str">
            <v>Chevy 5 Puertas C/AA Paquete M</v>
          </cell>
          <cell r="I464" t="str">
            <v>3G1SF61X48S164435</v>
          </cell>
          <cell r="J464" t="str">
            <v>Hecho en México</v>
          </cell>
          <cell r="K464" t="str">
            <v>Magna</v>
          </cell>
          <cell r="L464">
            <v>4</v>
          </cell>
          <cell r="M464">
            <v>46</v>
          </cell>
          <cell r="N464">
            <v>2008</v>
          </cell>
          <cell r="O464" t="str">
            <v>Pachuca</v>
          </cell>
          <cell r="P464" t="str">
            <v>Hidalgo</v>
          </cell>
          <cell r="Q464" t="str">
            <v>Centro</v>
          </cell>
          <cell r="R464" t="str">
            <v>Baja</v>
          </cell>
          <cell r="S464" t="str">
            <v>Devolución Valmex</v>
          </cell>
          <cell r="T464" t="str">
            <v>GNP</v>
          </cell>
          <cell r="U464" t="str">
            <v>Grupo Nacional Provincial, S.A.B.</v>
          </cell>
          <cell r="V464" t="str">
            <v>Asesor de Servicio</v>
          </cell>
          <cell r="W464" t="str">
            <v>-</v>
          </cell>
          <cell r="X464" t="str">
            <v>-</v>
          </cell>
          <cell r="Y464" t="str">
            <v>Asignado</v>
          </cell>
          <cell r="Z464" t="str">
            <v>V00049</v>
          </cell>
          <cell r="AA464" t="str">
            <v>-</v>
          </cell>
          <cell r="AB464" t="str">
            <v>-</v>
          </cell>
          <cell r="AC464" t="str">
            <v>-</v>
          </cell>
          <cell r="AD464" t="str">
            <v>-</v>
          </cell>
          <cell r="AE464" t="str">
            <v>-</v>
          </cell>
          <cell r="AF464" t="str">
            <v>-</v>
          </cell>
          <cell r="AG464" t="str">
            <v>-</v>
          </cell>
          <cell r="AH464" t="str">
            <v>-</v>
          </cell>
          <cell r="AI464" t="str">
            <v>C6705</v>
          </cell>
          <cell r="AJ464" t="str">
            <v>Ramirez Granados Arturo</v>
          </cell>
          <cell r="AK464" t="str">
            <v>-</v>
          </cell>
          <cell r="AL464" t="str">
            <v>-</v>
          </cell>
          <cell r="AM464" t="str">
            <v>-</v>
          </cell>
          <cell r="AN464">
            <v>0</v>
          </cell>
          <cell r="AO464" t="str">
            <v>-</v>
          </cell>
          <cell r="AQ464" t="str">
            <v>-</v>
          </cell>
          <cell r="AR464" t="str">
            <v>-</v>
          </cell>
          <cell r="AS464" t="str">
            <v>-</v>
          </cell>
          <cell r="AT464" t="str">
            <v>-</v>
          </cell>
          <cell r="AU464" t="str">
            <v>-</v>
          </cell>
          <cell r="AV464" t="str">
            <v>-</v>
          </cell>
          <cell r="AW464" t="str">
            <v>-</v>
          </cell>
          <cell r="AX464" t="str">
            <v>-</v>
          </cell>
          <cell r="AY464" t="str">
            <v>No</v>
          </cell>
          <cell r="AZ464" t="str">
            <v>-</v>
          </cell>
          <cell r="BA464" t="str">
            <v>-</v>
          </cell>
          <cell r="BB464" t="str">
            <v>-</v>
          </cell>
          <cell r="BC464" t="str">
            <v>-</v>
          </cell>
          <cell r="BD464" t="str">
            <v>-</v>
          </cell>
          <cell r="BE464" t="str">
            <v>-</v>
          </cell>
          <cell r="BF464" t="str">
            <v>-</v>
          </cell>
          <cell r="BG464" t="str">
            <v>-</v>
          </cell>
          <cell r="BH464" t="str">
            <v>-</v>
          </cell>
          <cell r="BI464" t="str">
            <v>-</v>
          </cell>
          <cell r="BJ464" t="str">
            <v>Arrendado</v>
          </cell>
          <cell r="BK464" t="str">
            <v>AM 20009</v>
          </cell>
          <cell r="BL464" t="str">
            <v>AMERICAS MOTORS S.A. DE C.V.</v>
          </cell>
          <cell r="BO464">
            <v>74555.649999999994</v>
          </cell>
          <cell r="BP464" t="str">
            <v>-</v>
          </cell>
          <cell r="BQ464" t="str">
            <v>-</v>
          </cell>
          <cell r="BR464" t="str">
            <v>-</v>
          </cell>
          <cell r="BS464" t="str">
            <v>-</v>
          </cell>
          <cell r="BT464" t="str">
            <v>-</v>
          </cell>
          <cell r="BU464" t="str">
            <v>-</v>
          </cell>
          <cell r="BV464" t="str">
            <v>-</v>
          </cell>
          <cell r="BW464" t="str">
            <v>-</v>
          </cell>
          <cell r="BX464" t="str">
            <v>-</v>
          </cell>
          <cell r="BY464" t="str">
            <v>-</v>
          </cell>
          <cell r="BZ464" t="str">
            <v>-</v>
          </cell>
          <cell r="CA464" t="str">
            <v>-</v>
          </cell>
          <cell r="CB464" t="str">
            <v>-</v>
          </cell>
          <cell r="CC464" t="str">
            <v>Lunes</v>
          </cell>
          <cell r="CD464" t="str">
            <v>7296</v>
          </cell>
          <cell r="CE464" t="str">
            <v>6</v>
          </cell>
          <cell r="CF464" t="str">
            <v>Amarillo</v>
          </cell>
          <cell r="CG464" t="str">
            <v>1er Sábado</v>
          </cell>
          <cell r="CH464" t="str">
            <v>Ene y Feb</v>
          </cell>
          <cell r="CI464" t="str">
            <v>Jul y Ago</v>
          </cell>
          <cell r="CJ464" t="str">
            <v>-</v>
          </cell>
          <cell r="CK464">
            <v>92</v>
          </cell>
          <cell r="CL464" t="str">
            <v>101 - MAGNA</v>
          </cell>
          <cell r="CM464" t="str">
            <v>08145</v>
          </cell>
          <cell r="CP464" t="str">
            <v>-</v>
          </cell>
        </row>
        <row r="465">
          <cell r="A465" t="str">
            <v>08146</v>
          </cell>
          <cell r="B465" t="str">
            <v>AJT9270</v>
          </cell>
          <cell r="C465" t="str">
            <v>Baja California Norte</v>
          </cell>
          <cell r="D465" t="str">
            <v>AJB4411</v>
          </cell>
          <cell r="E465" t="str">
            <v>Chevy</v>
          </cell>
          <cell r="F465" t="str">
            <v>Automóvil</v>
          </cell>
          <cell r="G465" t="str">
            <v>Chevrolet</v>
          </cell>
          <cell r="H465" t="str">
            <v>Chevy 5 puertas T/M, D/H, A/A, Paquete M</v>
          </cell>
          <cell r="I465" t="str">
            <v>3G1SF61X78S164431</v>
          </cell>
          <cell r="J465" t="str">
            <v>Hecho en México</v>
          </cell>
          <cell r="K465" t="str">
            <v>Magna</v>
          </cell>
          <cell r="L465">
            <v>4</v>
          </cell>
          <cell r="M465">
            <v>46</v>
          </cell>
          <cell r="N465">
            <v>2008</v>
          </cell>
          <cell r="O465" t="str">
            <v>Tijuana</v>
          </cell>
          <cell r="P465" t="str">
            <v>Baja California Norte</v>
          </cell>
          <cell r="Q465" t="str">
            <v>Noroeste</v>
          </cell>
          <cell r="R465" t="str">
            <v>Baja</v>
          </cell>
          <cell r="S465" t="str">
            <v>Devolución Valmex</v>
          </cell>
          <cell r="T465" t="str">
            <v>GNP</v>
          </cell>
          <cell r="U465" t="str">
            <v>Grupo Nacional Provincial, S.A.B.</v>
          </cell>
          <cell r="V465" t="str">
            <v>Asesor de Servicio</v>
          </cell>
          <cell r="W465" t="str">
            <v>-</v>
          </cell>
          <cell r="X465" t="str">
            <v>-</v>
          </cell>
          <cell r="Y465" t="str">
            <v>Asignado</v>
          </cell>
          <cell r="Z465">
            <v>40360001</v>
          </cell>
          <cell r="AA465" t="str">
            <v>Pinto Córdova Javier Ricardo</v>
          </cell>
          <cell r="AB465" t="str">
            <v>Servicios Administrativos en Reclamaciones, S.A. de C.V.</v>
          </cell>
          <cell r="AC465" t="str">
            <v>PICJ6404052X9</v>
          </cell>
          <cell r="AD465" t="str">
            <v>Operativo</v>
          </cell>
          <cell r="AE465" t="str">
            <v>Asesor de Servicio</v>
          </cell>
          <cell r="AF465" t="str">
            <v>Unidad Operativa</v>
          </cell>
          <cell r="AG465" t="str">
            <v>Dirección Servicio y Operaciones</v>
          </cell>
          <cell r="AH465" t="str">
            <v>Subdirección Siniestros Norte y Occidente</v>
          </cell>
          <cell r="AI465" t="str">
            <v>C9178</v>
          </cell>
          <cell r="AJ465" t="str">
            <v>Cárdenas Guzmán Adriel</v>
          </cell>
          <cell r="AK465" t="str">
            <v>Tijuana</v>
          </cell>
          <cell r="AL465" t="str">
            <v>Tijuana</v>
          </cell>
          <cell r="AM465">
            <v>7042</v>
          </cell>
          <cell r="AN465" t="str">
            <v>javier.pinto@gnp.com.mx</v>
          </cell>
          <cell r="AO465" t="str">
            <v>javier.pinto@gnp.com.mx</v>
          </cell>
          <cell r="AQ465">
            <v>6641690435</v>
          </cell>
          <cell r="AR465" t="str">
            <v>-</v>
          </cell>
          <cell r="AS465" t="str">
            <v>-</v>
          </cell>
          <cell r="AT465" t="str">
            <v>-</v>
          </cell>
          <cell r="AU465" t="str">
            <v>-</v>
          </cell>
          <cell r="AV465" t="str">
            <v>-</v>
          </cell>
          <cell r="AW465" t="str">
            <v>-</v>
          </cell>
          <cell r="AX465" t="str">
            <v>-</v>
          </cell>
          <cell r="AY465" t="str">
            <v>No</v>
          </cell>
          <cell r="AZ465" t="str">
            <v>-</v>
          </cell>
          <cell r="BA465" t="str">
            <v>-</v>
          </cell>
          <cell r="BB465" t="str">
            <v>-</v>
          </cell>
          <cell r="BC465" t="str">
            <v>-</v>
          </cell>
          <cell r="BD465" t="str">
            <v>-</v>
          </cell>
          <cell r="BE465" t="str">
            <v>-</v>
          </cell>
          <cell r="BF465" t="str">
            <v>-</v>
          </cell>
          <cell r="BG465">
            <v>3</v>
          </cell>
          <cell r="BH465" t="str">
            <v>-</v>
          </cell>
          <cell r="BI465" t="str">
            <v>-</v>
          </cell>
          <cell r="BJ465" t="str">
            <v>Arrendado</v>
          </cell>
          <cell r="BK465" t="str">
            <v>AM 20025</v>
          </cell>
          <cell r="BL465" t="str">
            <v>AMERICAS MOTORS S.A. DE C.V.</v>
          </cell>
          <cell r="BO465">
            <v>74555.649999999994</v>
          </cell>
          <cell r="BP465" t="str">
            <v>-</v>
          </cell>
          <cell r="BQ465" t="str">
            <v>-</v>
          </cell>
          <cell r="BR465" t="str">
            <v>-</v>
          </cell>
          <cell r="BS465" t="str">
            <v>-</v>
          </cell>
          <cell r="BT465" t="str">
            <v>-</v>
          </cell>
          <cell r="BU465" t="str">
            <v>-</v>
          </cell>
          <cell r="BV465" t="str">
            <v>-</v>
          </cell>
          <cell r="BW465" t="str">
            <v>-</v>
          </cell>
          <cell r="BX465" t="str">
            <v>-</v>
          </cell>
          <cell r="BY465" t="str">
            <v>-</v>
          </cell>
          <cell r="BZ465" t="str">
            <v>-</v>
          </cell>
          <cell r="CA465" t="str">
            <v>-</v>
          </cell>
          <cell r="CB465" t="str">
            <v>-</v>
          </cell>
          <cell r="CC465" t="str">
            <v>Viernes</v>
          </cell>
          <cell r="CD465" t="str">
            <v>9270</v>
          </cell>
          <cell r="CE465" t="str">
            <v>0</v>
          </cell>
          <cell r="CF465" t="str">
            <v>Azul</v>
          </cell>
          <cell r="CG465" t="str">
            <v>5o Sábado</v>
          </cell>
          <cell r="CH465" t="str">
            <v>May y Jun</v>
          </cell>
          <cell r="CI465" t="str">
            <v>Nov y Dic</v>
          </cell>
          <cell r="CJ465" t="str">
            <v>-</v>
          </cell>
          <cell r="CK465">
            <v>92</v>
          </cell>
          <cell r="CL465" t="str">
            <v>101 - MAGNA</v>
          </cell>
          <cell r="CM465" t="str">
            <v>08146</v>
          </cell>
          <cell r="CP465" t="str">
            <v>-</v>
          </cell>
        </row>
        <row r="466">
          <cell r="A466" t="str">
            <v>08147</v>
          </cell>
          <cell r="B466" t="str">
            <v>XGX6870</v>
          </cell>
          <cell r="C466" t="str">
            <v>Tampico</v>
          </cell>
          <cell r="D466" t="str">
            <v>XFH9898</v>
          </cell>
          <cell r="E466" t="str">
            <v>Chevy</v>
          </cell>
          <cell r="F466" t="str">
            <v>Automóvil</v>
          </cell>
          <cell r="G466" t="str">
            <v>Chevrolet</v>
          </cell>
          <cell r="H466" t="str">
            <v>Chevy 5 puertas T/M, D/H, A/A, Paquete M</v>
          </cell>
          <cell r="I466" t="str">
            <v>3G1SF61X48S150583</v>
          </cell>
          <cell r="J466" t="str">
            <v>Hecho en México</v>
          </cell>
          <cell r="K466" t="str">
            <v>Magna</v>
          </cell>
          <cell r="L466">
            <v>4</v>
          </cell>
          <cell r="M466">
            <v>46</v>
          </cell>
          <cell r="N466">
            <v>2008</v>
          </cell>
          <cell r="O466" t="str">
            <v>Nuevo Laredo</v>
          </cell>
          <cell r="P466" t="str">
            <v>Tamaulipas</v>
          </cell>
          <cell r="Q466" t="str">
            <v>Noreste</v>
          </cell>
          <cell r="R466" t="str">
            <v>Baja</v>
          </cell>
          <cell r="S466" t="str">
            <v>Devolución Valmex</v>
          </cell>
          <cell r="T466" t="str">
            <v>GNP</v>
          </cell>
          <cell r="U466" t="str">
            <v>Grupo Nacional Provincial, S.A.B.</v>
          </cell>
          <cell r="V466" t="str">
            <v>Asesor de Servicio</v>
          </cell>
          <cell r="W466" t="str">
            <v>-</v>
          </cell>
          <cell r="X466" t="str">
            <v>-</v>
          </cell>
          <cell r="Y466" t="str">
            <v>Asignado</v>
          </cell>
          <cell r="Z466">
            <v>40173001</v>
          </cell>
          <cell r="AA466" t="str">
            <v>-</v>
          </cell>
          <cell r="AB466" t="str">
            <v>-</v>
          </cell>
          <cell r="AC466" t="str">
            <v>-</v>
          </cell>
          <cell r="AD466" t="str">
            <v>-</v>
          </cell>
          <cell r="AE466" t="str">
            <v>-</v>
          </cell>
          <cell r="AF466" t="str">
            <v>-</v>
          </cell>
          <cell r="AG466" t="str">
            <v>-</v>
          </cell>
          <cell r="AH466" t="str">
            <v>-</v>
          </cell>
          <cell r="AI466" t="str">
            <v>C6705</v>
          </cell>
          <cell r="AJ466" t="str">
            <v>Ramirez Granados Arturo</v>
          </cell>
          <cell r="AK466" t="str">
            <v>-</v>
          </cell>
          <cell r="AL466" t="str">
            <v>-</v>
          </cell>
          <cell r="AM466" t="str">
            <v>-</v>
          </cell>
          <cell r="AN466" t="str">
            <v>juanalberto.sanchez@gnp.com.mx</v>
          </cell>
          <cell r="AO466" t="str">
            <v>-</v>
          </cell>
          <cell r="AP466" t="str">
            <v>juanalberto.sanchez@gnp.com.mx</v>
          </cell>
          <cell r="AQ466">
            <v>8671293642</v>
          </cell>
          <cell r="AR466" t="str">
            <v>-</v>
          </cell>
          <cell r="AS466" t="str">
            <v>-</v>
          </cell>
          <cell r="AT466" t="str">
            <v>-</v>
          </cell>
          <cell r="AU466" t="str">
            <v>-</v>
          </cell>
          <cell r="AV466" t="str">
            <v>-</v>
          </cell>
          <cell r="AW466" t="str">
            <v>-</v>
          </cell>
          <cell r="AX466" t="str">
            <v>-</v>
          </cell>
          <cell r="AY466" t="str">
            <v>No</v>
          </cell>
          <cell r="AZ466" t="str">
            <v>-</v>
          </cell>
          <cell r="BA466" t="str">
            <v>-</v>
          </cell>
          <cell r="BB466" t="str">
            <v>-</v>
          </cell>
          <cell r="BC466" t="str">
            <v>-</v>
          </cell>
          <cell r="BD466" t="str">
            <v>-</v>
          </cell>
          <cell r="BE466" t="str">
            <v>-</v>
          </cell>
          <cell r="BF466" t="str">
            <v>-</v>
          </cell>
          <cell r="BG466" t="str">
            <v>-</v>
          </cell>
          <cell r="BH466" t="str">
            <v>-</v>
          </cell>
          <cell r="BI466" t="str">
            <v>-</v>
          </cell>
          <cell r="BJ466" t="str">
            <v>Arrendado</v>
          </cell>
          <cell r="BK466" t="str">
            <v>AM 20005</v>
          </cell>
          <cell r="BL466" t="str">
            <v>AMERICAS MOTORS S.A. DE C.V.</v>
          </cell>
          <cell r="BO466">
            <v>74555.649999999994</v>
          </cell>
          <cell r="BP466" t="str">
            <v>-</v>
          </cell>
          <cell r="BQ466" t="str">
            <v>-</v>
          </cell>
          <cell r="BR466" t="str">
            <v>-</v>
          </cell>
          <cell r="BS466" t="str">
            <v>-</v>
          </cell>
          <cell r="BT466" t="str">
            <v>-</v>
          </cell>
          <cell r="BU466" t="str">
            <v>-</v>
          </cell>
          <cell r="BV466" t="str">
            <v>-</v>
          </cell>
          <cell r="BW466" t="str">
            <v>-</v>
          </cell>
          <cell r="BX466" t="str">
            <v>-</v>
          </cell>
          <cell r="BY466" t="str">
            <v>-</v>
          </cell>
          <cell r="BZ466" t="str">
            <v>-</v>
          </cell>
          <cell r="CA466" t="str">
            <v>-</v>
          </cell>
          <cell r="CB466" t="str">
            <v>-</v>
          </cell>
          <cell r="CC466" t="str">
            <v>Viernes</v>
          </cell>
          <cell r="CD466" t="str">
            <v>6870</v>
          </cell>
          <cell r="CE466" t="str">
            <v>0</v>
          </cell>
          <cell r="CF466" t="str">
            <v>Azul</v>
          </cell>
          <cell r="CG466" t="str">
            <v>5o Sábado</v>
          </cell>
          <cell r="CH466" t="str">
            <v>May y Jun</v>
          </cell>
          <cell r="CI466" t="str">
            <v>Nov y Dic</v>
          </cell>
          <cell r="CJ466" t="str">
            <v>-</v>
          </cell>
          <cell r="CK466">
            <v>92</v>
          </cell>
          <cell r="CL466" t="str">
            <v>101 - MAGNA</v>
          </cell>
          <cell r="CM466" t="str">
            <v>08147</v>
          </cell>
          <cell r="CP466" t="str">
            <v>-</v>
          </cell>
        </row>
        <row r="467">
          <cell r="A467" t="str">
            <v>08148</v>
          </cell>
          <cell r="B467" t="str">
            <v>AKE2079</v>
          </cell>
          <cell r="C467" t="str">
            <v>Baja California Norte</v>
          </cell>
          <cell r="D467" t="str">
            <v>AJT9269</v>
          </cell>
          <cell r="E467" t="str">
            <v>Chevy</v>
          </cell>
          <cell r="F467" t="str">
            <v>Automóvil</v>
          </cell>
          <cell r="G467" t="str">
            <v>Chevrolet</v>
          </cell>
          <cell r="H467" t="str">
            <v>Chevy 5 puertas T/M, D/H, A/A, Paquete M</v>
          </cell>
          <cell r="I467" t="str">
            <v>3G1SF61X38S150977</v>
          </cell>
          <cell r="J467" t="str">
            <v>Hecho en México</v>
          </cell>
          <cell r="K467" t="str">
            <v>Magna</v>
          </cell>
          <cell r="L467">
            <v>4</v>
          </cell>
          <cell r="M467">
            <v>46</v>
          </cell>
          <cell r="N467">
            <v>2008</v>
          </cell>
          <cell r="O467" t="str">
            <v>Mexicali</v>
          </cell>
          <cell r="P467" t="str">
            <v>Baja California Norte</v>
          </cell>
          <cell r="Q467" t="str">
            <v>Noroeste</v>
          </cell>
          <cell r="R467" t="str">
            <v>Baja</v>
          </cell>
          <cell r="S467" t="str">
            <v>Devolución Valmex</v>
          </cell>
          <cell r="T467" t="str">
            <v>GNP</v>
          </cell>
          <cell r="U467" t="str">
            <v>Grupo Nacional Provincial, S.A.B.</v>
          </cell>
          <cell r="V467" t="str">
            <v>Pool Administrativo</v>
          </cell>
          <cell r="W467" t="str">
            <v>Pool Administrativo</v>
          </cell>
          <cell r="X467" t="str">
            <v>Oficina Regional</v>
          </cell>
          <cell r="Y467" t="str">
            <v>Pool</v>
          </cell>
          <cell r="Z467" t="str">
            <v>N38132</v>
          </cell>
          <cell r="AA467" t="str">
            <v>-</v>
          </cell>
          <cell r="AB467" t="str">
            <v>-</v>
          </cell>
          <cell r="AC467" t="str">
            <v>-</v>
          </cell>
          <cell r="AD467" t="str">
            <v>-</v>
          </cell>
          <cell r="AE467" t="str">
            <v>-</v>
          </cell>
          <cell r="AF467" t="str">
            <v>-</v>
          </cell>
          <cell r="AG467" t="str">
            <v>-</v>
          </cell>
          <cell r="AH467" t="str">
            <v>-</v>
          </cell>
          <cell r="AI467" t="str">
            <v>C6705</v>
          </cell>
          <cell r="AJ467" t="str">
            <v>Ramirez Granados Arturo</v>
          </cell>
          <cell r="AK467" t="str">
            <v>-</v>
          </cell>
          <cell r="AL467" t="str">
            <v>-</v>
          </cell>
          <cell r="AM467" t="str">
            <v>-</v>
          </cell>
          <cell r="AN467">
            <v>0</v>
          </cell>
          <cell r="AO467" t="str">
            <v>-</v>
          </cell>
          <cell r="AQ467">
            <v>5545001393</v>
          </cell>
          <cell r="AR467" t="str">
            <v>-</v>
          </cell>
          <cell r="AS467" t="str">
            <v>-</v>
          </cell>
          <cell r="AT467" t="str">
            <v>-</v>
          </cell>
          <cell r="AU467" t="str">
            <v>-</v>
          </cell>
          <cell r="AV467" t="str">
            <v>-</v>
          </cell>
          <cell r="AW467" t="str">
            <v>-</v>
          </cell>
          <cell r="AX467" t="str">
            <v>-</v>
          </cell>
          <cell r="AY467" t="str">
            <v>No</v>
          </cell>
          <cell r="AZ467" t="str">
            <v>-</v>
          </cell>
          <cell r="BA467" t="str">
            <v>-</v>
          </cell>
          <cell r="BB467" t="str">
            <v>-</v>
          </cell>
          <cell r="BC467" t="str">
            <v>-</v>
          </cell>
          <cell r="BD467" t="str">
            <v>-</v>
          </cell>
          <cell r="BE467" t="str">
            <v>-</v>
          </cell>
          <cell r="BF467" t="str">
            <v>-</v>
          </cell>
          <cell r="BG467" t="str">
            <v>-</v>
          </cell>
          <cell r="BH467" t="str">
            <v>-</v>
          </cell>
          <cell r="BI467" t="str">
            <v>-</v>
          </cell>
          <cell r="BJ467" t="str">
            <v>Arrendado</v>
          </cell>
          <cell r="BK467" t="str">
            <v>AM 20035</v>
          </cell>
          <cell r="BL467" t="str">
            <v>AMERICAS MOTORS S.A. DE C.V.</v>
          </cell>
          <cell r="BO467">
            <v>74555.649999999994</v>
          </cell>
          <cell r="BP467" t="str">
            <v>-</v>
          </cell>
          <cell r="BQ467" t="str">
            <v>-</v>
          </cell>
          <cell r="BR467" t="str">
            <v>-</v>
          </cell>
          <cell r="BS467" t="str">
            <v>-</v>
          </cell>
          <cell r="BT467" t="str">
            <v>-</v>
          </cell>
          <cell r="BU467" t="str">
            <v>-</v>
          </cell>
          <cell r="BV467" t="str">
            <v>-</v>
          </cell>
          <cell r="BW467" t="str">
            <v>-</v>
          </cell>
          <cell r="BX467" t="str">
            <v>-</v>
          </cell>
          <cell r="BY467" t="str">
            <v>-</v>
          </cell>
          <cell r="BZ467" t="str">
            <v>-</v>
          </cell>
          <cell r="CA467" t="str">
            <v>-</v>
          </cell>
          <cell r="CB467" t="str">
            <v>-</v>
          </cell>
          <cell r="CC467" t="str">
            <v>Viernes</v>
          </cell>
          <cell r="CD467" t="str">
            <v>2079</v>
          </cell>
          <cell r="CE467" t="str">
            <v>9</v>
          </cell>
          <cell r="CF467" t="str">
            <v>Azul</v>
          </cell>
          <cell r="CG467" t="str">
            <v>5o Sábado</v>
          </cell>
          <cell r="CH467" t="str">
            <v>May y Jun</v>
          </cell>
          <cell r="CI467" t="str">
            <v>Nov y Dic</v>
          </cell>
          <cell r="CJ467" t="str">
            <v>-</v>
          </cell>
          <cell r="CK467">
            <v>92</v>
          </cell>
          <cell r="CL467" t="str">
            <v>101 - MAGNA</v>
          </cell>
          <cell r="CM467" t="str">
            <v>08148</v>
          </cell>
          <cell r="CP467" t="str">
            <v>-</v>
          </cell>
        </row>
        <row r="468">
          <cell r="A468" t="str">
            <v>08149</v>
          </cell>
          <cell r="B468" t="str">
            <v>JGT5674</v>
          </cell>
          <cell r="C468" t="str">
            <v>Jalisco</v>
          </cell>
          <cell r="D468" t="str">
            <v>No aplica</v>
          </cell>
          <cell r="E468" t="str">
            <v>Chevy</v>
          </cell>
          <cell r="F468" t="str">
            <v>Automóvil</v>
          </cell>
          <cell r="G468" t="str">
            <v>Chevrolet</v>
          </cell>
          <cell r="H468" t="str">
            <v>Chevy 5 puertas T/M, D/H, A/A, Paquete M</v>
          </cell>
          <cell r="I468" t="str">
            <v>3G1SF61X68S163657</v>
          </cell>
          <cell r="J468" t="str">
            <v>Hecho en México</v>
          </cell>
          <cell r="K468" t="str">
            <v>Magna</v>
          </cell>
          <cell r="L468">
            <v>4</v>
          </cell>
          <cell r="M468">
            <v>46</v>
          </cell>
          <cell r="N468">
            <v>2008</v>
          </cell>
          <cell r="O468" t="str">
            <v>Tepic</v>
          </cell>
          <cell r="P468" t="str">
            <v>Nayarit</v>
          </cell>
          <cell r="Q468" t="str">
            <v>Occidente</v>
          </cell>
          <cell r="R468" t="str">
            <v>Baja</v>
          </cell>
          <cell r="S468" t="str">
            <v>Devolución Valmex</v>
          </cell>
          <cell r="T468" t="str">
            <v>GNP</v>
          </cell>
          <cell r="U468" t="str">
            <v>Grupo Nacional Provincial, S.A.B.</v>
          </cell>
          <cell r="V468" t="str">
            <v>Asesor de Servicio</v>
          </cell>
          <cell r="W468" t="str">
            <v>-</v>
          </cell>
          <cell r="X468" t="str">
            <v>-</v>
          </cell>
          <cell r="Y468" t="str">
            <v>Asignado</v>
          </cell>
          <cell r="Z468">
            <v>40156001</v>
          </cell>
          <cell r="AA468" t="str">
            <v>Ramos Flores José Ramón</v>
          </cell>
          <cell r="AB468" t="str">
            <v>Servicios Administrativos en Reclamaciones, S.A. de C.V.</v>
          </cell>
          <cell r="AC468" t="str">
            <v>RAFR731016PDA</v>
          </cell>
          <cell r="AD468" t="str">
            <v>Operativo</v>
          </cell>
          <cell r="AE468" t="str">
            <v>Asesor de Servicio</v>
          </cell>
          <cell r="AF468" t="str">
            <v>Unidad Operativa</v>
          </cell>
          <cell r="AG468" t="str">
            <v>Dirección Servicio y Operaciones</v>
          </cell>
          <cell r="AH468" t="str">
            <v>Subdirección Siniestros Norte y Occidente</v>
          </cell>
          <cell r="AI468" t="str">
            <v>C9179</v>
          </cell>
          <cell r="AJ468" t="str">
            <v>Moya Urdiales Idalia Leticia</v>
          </cell>
          <cell r="AK468" t="str">
            <v>Supervisoria Tepic (jacarandas 229 b)</v>
          </cell>
          <cell r="AL468" t="str">
            <v>Tepic</v>
          </cell>
          <cell r="AM468">
            <v>0</v>
          </cell>
          <cell r="AN468" t="str">
            <v>ramon.ramos@gnp.com.mx</v>
          </cell>
          <cell r="AO468" t="str">
            <v>ramon.ramos@gnp.com.mx</v>
          </cell>
          <cell r="AP468" t="str">
            <v>ramonramosflores@yahoo.com.mx</v>
          </cell>
          <cell r="AQ468">
            <v>3111195234</v>
          </cell>
          <cell r="AR468" t="str">
            <v>-</v>
          </cell>
          <cell r="AS468" t="str">
            <v>-</v>
          </cell>
          <cell r="AT468" t="str">
            <v>-</v>
          </cell>
          <cell r="AU468" t="str">
            <v>-</v>
          </cell>
          <cell r="AV468" t="str">
            <v>-</v>
          </cell>
          <cell r="AW468" t="str">
            <v>-</v>
          </cell>
          <cell r="AX468" t="str">
            <v>-</v>
          </cell>
          <cell r="AY468" t="str">
            <v>No</v>
          </cell>
          <cell r="AZ468" t="str">
            <v>-</v>
          </cell>
          <cell r="BA468" t="str">
            <v>-</v>
          </cell>
          <cell r="BB468" t="str">
            <v>-</v>
          </cell>
          <cell r="BC468" t="str">
            <v>-</v>
          </cell>
          <cell r="BD468" t="str">
            <v>-</v>
          </cell>
          <cell r="BE468" t="str">
            <v>-</v>
          </cell>
          <cell r="BF468" t="str">
            <v>-</v>
          </cell>
          <cell r="BG468">
            <v>3</v>
          </cell>
          <cell r="BH468" t="str">
            <v>-</v>
          </cell>
          <cell r="BI468" t="str">
            <v>-</v>
          </cell>
          <cell r="BJ468" t="str">
            <v>Arrendado</v>
          </cell>
          <cell r="BK468" t="str">
            <v>AM 20019</v>
          </cell>
          <cell r="BL468" t="str">
            <v>AMERICAS MOTORS S.A. DE C.V.</v>
          </cell>
          <cell r="BO468">
            <v>74555.649999999994</v>
          </cell>
          <cell r="BP468" t="str">
            <v>-</v>
          </cell>
          <cell r="BQ468" t="str">
            <v>-</v>
          </cell>
          <cell r="BR468" t="str">
            <v>-</v>
          </cell>
          <cell r="BS468" t="str">
            <v>-</v>
          </cell>
          <cell r="BT468" t="str">
            <v>-</v>
          </cell>
          <cell r="BU468" t="str">
            <v>-</v>
          </cell>
          <cell r="BV468" t="str">
            <v>-</v>
          </cell>
          <cell r="BW468" t="str">
            <v>-</v>
          </cell>
          <cell r="BX468" t="str">
            <v>-</v>
          </cell>
          <cell r="BY468" t="str">
            <v>-</v>
          </cell>
          <cell r="BZ468" t="str">
            <v>-</v>
          </cell>
          <cell r="CA468" t="str">
            <v>-</v>
          </cell>
          <cell r="CB468" t="str">
            <v>-</v>
          </cell>
          <cell r="CC468" t="str">
            <v>Miércoles</v>
          </cell>
          <cell r="CD468" t="str">
            <v>5674</v>
          </cell>
          <cell r="CE468" t="str">
            <v>4</v>
          </cell>
          <cell r="CF468" t="str">
            <v>Rojo</v>
          </cell>
          <cell r="CG468" t="str">
            <v>3er Sábado</v>
          </cell>
          <cell r="CH468" t="str">
            <v>Mzo y Abr</v>
          </cell>
          <cell r="CI468" t="str">
            <v>Sep y Oct</v>
          </cell>
          <cell r="CJ468" t="str">
            <v>-</v>
          </cell>
          <cell r="CK468">
            <v>92</v>
          </cell>
          <cell r="CL468" t="str">
            <v>101 - MAGNA</v>
          </cell>
          <cell r="CM468" t="str">
            <v>08149</v>
          </cell>
          <cell r="CP468" t="str">
            <v>-</v>
          </cell>
        </row>
        <row r="469">
          <cell r="A469" t="str">
            <v>08150</v>
          </cell>
          <cell r="B469" t="str">
            <v>815WGS</v>
          </cell>
          <cell r="C469" t="str">
            <v>Distrito Federal</v>
          </cell>
          <cell r="D469" t="str">
            <v>No aplica</v>
          </cell>
          <cell r="E469" t="str">
            <v>Chevy</v>
          </cell>
          <cell r="F469" t="str">
            <v>Automóvil</v>
          </cell>
          <cell r="G469" t="str">
            <v>Chevrolet</v>
          </cell>
          <cell r="H469" t="str">
            <v>Chevy 5 puertas T/M, D/H, A/A, Paquete M</v>
          </cell>
          <cell r="I469" t="str">
            <v>3G1SF61X48S155900</v>
          </cell>
          <cell r="J469" t="str">
            <v>Hecho en México</v>
          </cell>
          <cell r="K469" t="str">
            <v>Magna</v>
          </cell>
          <cell r="L469">
            <v>4</v>
          </cell>
          <cell r="M469">
            <v>46</v>
          </cell>
          <cell r="N469">
            <v>2008</v>
          </cell>
          <cell r="O469" t="str">
            <v>Acapulco</v>
          </cell>
          <cell r="P469" t="str">
            <v>Guerrero</v>
          </cell>
          <cell r="Q469" t="str">
            <v>Centro</v>
          </cell>
          <cell r="R469" t="str">
            <v>Baja</v>
          </cell>
          <cell r="S469" t="str">
            <v>Devolución Valmex</v>
          </cell>
          <cell r="T469" t="str">
            <v>GNP</v>
          </cell>
          <cell r="U469" t="str">
            <v>Grupo Nacional Provincial, S.A.B.</v>
          </cell>
          <cell r="V469" t="str">
            <v>Supervisor Ajustes</v>
          </cell>
          <cell r="W469" t="str">
            <v>-</v>
          </cell>
          <cell r="X469" t="str">
            <v>-</v>
          </cell>
          <cell r="Y469" t="str">
            <v>Asignado</v>
          </cell>
          <cell r="Z469" t="str">
            <v>N74743</v>
          </cell>
          <cell r="AA469" t="str">
            <v>Carmona Applebee Juan Jaime</v>
          </cell>
          <cell r="AB469" t="str">
            <v>Grupo Nacional Provincial, S.A.B.</v>
          </cell>
          <cell r="AC469" t="str">
            <v>CAAJ660528CQ7</v>
          </cell>
          <cell r="AD469" t="str">
            <v>Jefe de departamento</v>
          </cell>
          <cell r="AE469" t="str">
            <v>Supervisor Siniestros Autos</v>
          </cell>
          <cell r="AF469" t="str">
            <v>Unidad Operativa</v>
          </cell>
          <cell r="AG469" t="str">
            <v>Dirección Servicio y Operaciones</v>
          </cell>
          <cell r="AH469" t="str">
            <v>Subdir. Siniestros CDMX y Sureste</v>
          </cell>
          <cell r="AI469" t="str">
            <v>C9208</v>
          </cell>
          <cell r="AJ469" t="str">
            <v>Lasa Estrada Antxon</v>
          </cell>
          <cell r="AK469" t="str">
            <v>Acapulco</v>
          </cell>
          <cell r="AL469" t="str">
            <v>Acapulco</v>
          </cell>
          <cell r="AM469" t="str">
            <v>2982 / 2983</v>
          </cell>
          <cell r="AN469" t="str">
            <v>juan.carmona@gnp.com.mx</v>
          </cell>
          <cell r="AO469" t="str">
            <v>juan.carmona@gnp.com.mx</v>
          </cell>
          <cell r="AQ469" t="str">
            <v>-</v>
          </cell>
          <cell r="AR469" t="str">
            <v>-</v>
          </cell>
          <cell r="AS469" t="str">
            <v>-</v>
          </cell>
          <cell r="AT469" t="str">
            <v>-</v>
          </cell>
          <cell r="AU469" t="str">
            <v>-</v>
          </cell>
          <cell r="AV469" t="str">
            <v>-</v>
          </cell>
          <cell r="AW469" t="str">
            <v>-</v>
          </cell>
          <cell r="AX469" t="str">
            <v>-</v>
          </cell>
          <cell r="AY469" t="str">
            <v>No</v>
          </cell>
          <cell r="AZ469" t="str">
            <v>-</v>
          </cell>
          <cell r="BA469" t="str">
            <v>-</v>
          </cell>
          <cell r="BB469" t="str">
            <v>-</v>
          </cell>
          <cell r="BC469" t="str">
            <v>-</v>
          </cell>
          <cell r="BD469" t="str">
            <v>-</v>
          </cell>
          <cell r="BE469" t="str">
            <v>-</v>
          </cell>
          <cell r="BF469" t="str">
            <v>-</v>
          </cell>
          <cell r="BG469">
            <v>3</v>
          </cell>
          <cell r="BH469" t="str">
            <v>-</v>
          </cell>
          <cell r="BI469" t="str">
            <v>-</v>
          </cell>
          <cell r="BJ469" t="str">
            <v>Arrendado</v>
          </cell>
          <cell r="BK469" t="str">
            <v>AM 20006</v>
          </cell>
          <cell r="BL469" t="str">
            <v>AMERICAS MOTORS S.A. DE C.V.</v>
          </cell>
          <cell r="BO469">
            <v>74555.649999999994</v>
          </cell>
          <cell r="BP469" t="str">
            <v>-</v>
          </cell>
          <cell r="BQ469" t="str">
            <v>-</v>
          </cell>
          <cell r="BR469" t="str">
            <v>-</v>
          </cell>
          <cell r="BS469" t="str">
            <v>-</v>
          </cell>
          <cell r="BT469" t="str">
            <v>-</v>
          </cell>
          <cell r="BU469" t="str">
            <v>-</v>
          </cell>
          <cell r="BV469" t="str">
            <v>-</v>
          </cell>
          <cell r="BW469" t="str">
            <v>-</v>
          </cell>
          <cell r="BX469" t="str">
            <v>-</v>
          </cell>
          <cell r="BY469" t="str">
            <v>-</v>
          </cell>
          <cell r="BZ469" t="str">
            <v>-</v>
          </cell>
          <cell r="CA469" t="str">
            <v>-</v>
          </cell>
          <cell r="CB469" t="str">
            <v>-</v>
          </cell>
          <cell r="CC469" t="str">
            <v>Lunes</v>
          </cell>
          <cell r="CD469" t="str">
            <v>815</v>
          </cell>
          <cell r="CE469" t="str">
            <v>5</v>
          </cell>
          <cell r="CF469" t="str">
            <v>Amarillo</v>
          </cell>
          <cell r="CG469" t="str">
            <v>1er Sábado</v>
          </cell>
          <cell r="CH469" t="str">
            <v>Ene y Feb</v>
          </cell>
          <cell r="CI469" t="str">
            <v>Jul y Ago</v>
          </cell>
          <cell r="CJ469" t="str">
            <v>-</v>
          </cell>
          <cell r="CK469">
            <v>92</v>
          </cell>
          <cell r="CL469" t="str">
            <v>101 - MAGNA</v>
          </cell>
          <cell r="CM469" t="str">
            <v>08150</v>
          </cell>
          <cell r="CP469" t="str">
            <v>-</v>
          </cell>
        </row>
        <row r="470">
          <cell r="A470" t="str">
            <v>08151</v>
          </cell>
          <cell r="B470" t="str">
            <v>YHJ8603</v>
          </cell>
          <cell r="C470" t="str">
            <v>Veracruz</v>
          </cell>
          <cell r="D470" t="str">
            <v>YFC8786</v>
          </cell>
          <cell r="E470" t="str">
            <v>Chevy</v>
          </cell>
          <cell r="F470" t="str">
            <v>Automóvil</v>
          </cell>
          <cell r="G470" t="str">
            <v>Chevrolet</v>
          </cell>
          <cell r="H470" t="str">
            <v>Chevy 5 puertas T/M, D/H, A/A, Paquete M</v>
          </cell>
          <cell r="I470" t="str">
            <v>3G1SF61X38S160277</v>
          </cell>
          <cell r="J470" t="str">
            <v>Hecho en México</v>
          </cell>
          <cell r="K470" t="str">
            <v>Magna</v>
          </cell>
          <cell r="L470">
            <v>4</v>
          </cell>
          <cell r="M470">
            <v>46</v>
          </cell>
          <cell r="N470">
            <v>2008</v>
          </cell>
          <cell r="O470" t="str">
            <v>Veracruz</v>
          </cell>
          <cell r="P470" t="str">
            <v>Veracruz</v>
          </cell>
          <cell r="Q470" t="str">
            <v>Sureste</v>
          </cell>
          <cell r="R470" t="str">
            <v>Baja</v>
          </cell>
          <cell r="S470" t="str">
            <v>Devolución Valmex</v>
          </cell>
          <cell r="T470" t="str">
            <v>GNP</v>
          </cell>
          <cell r="U470" t="str">
            <v>Grupo Nacional Provincial, S.A.B.</v>
          </cell>
          <cell r="V470" t="str">
            <v>Ejecutivo de Cuenta</v>
          </cell>
          <cell r="W470" t="str">
            <v>Pool Semiasignado</v>
          </cell>
          <cell r="X470" t="str">
            <v>Supervisoria</v>
          </cell>
          <cell r="Y470" t="str">
            <v>Pool</v>
          </cell>
          <cell r="Z470" t="str">
            <v>N82836</v>
          </cell>
          <cell r="AA470" t="str">
            <v>Barredo Muñoz Nancy</v>
          </cell>
          <cell r="AB470" t="str">
            <v>Grupo Nacional Provincial, S.A.B.</v>
          </cell>
          <cell r="AC470" t="str">
            <v>BAMN711030C13</v>
          </cell>
          <cell r="AD470" t="str">
            <v>Gerente</v>
          </cell>
          <cell r="AE470" t="str">
            <v>Gerencia Oficina Veracruz</v>
          </cell>
          <cell r="AF470" t="str">
            <v>Unidad de Negocio</v>
          </cell>
          <cell r="AG470" t="str">
            <v>Dirección Canal Corredores y Gobierno</v>
          </cell>
          <cell r="AH470" t="str">
            <v>Subdir Comercial Sureste</v>
          </cell>
          <cell r="AI470" t="str">
            <v>C5120</v>
          </cell>
          <cell r="AJ470" t="str">
            <v>Cuenca Garcidueñas Carlos Manuel</v>
          </cell>
          <cell r="AK470" t="str">
            <v>Paseo Jardin</v>
          </cell>
          <cell r="AL470" t="str">
            <v>Veracruz</v>
          </cell>
          <cell r="AM470">
            <v>6614</v>
          </cell>
          <cell r="AN470" t="str">
            <v>nancy.barredo@gnp.com.mx</v>
          </cell>
          <cell r="AO470" t="str">
            <v>nancy.barredo@gnp.com.mx</v>
          </cell>
          <cell r="AQ470">
            <v>2299519556</v>
          </cell>
          <cell r="AR470" t="str">
            <v>-</v>
          </cell>
          <cell r="AS470" t="str">
            <v>-</v>
          </cell>
          <cell r="AT470" t="str">
            <v>-</v>
          </cell>
          <cell r="AU470" t="str">
            <v>-</v>
          </cell>
          <cell r="AV470" t="str">
            <v>-</v>
          </cell>
          <cell r="AW470" t="str">
            <v>-</v>
          </cell>
          <cell r="AX470" t="str">
            <v>-</v>
          </cell>
          <cell r="AY470" t="str">
            <v>No</v>
          </cell>
          <cell r="AZ470" t="str">
            <v>-</v>
          </cell>
          <cell r="BA470" t="str">
            <v>-</v>
          </cell>
          <cell r="BB470" t="str">
            <v>-</v>
          </cell>
          <cell r="BC470" t="str">
            <v>-</v>
          </cell>
          <cell r="BD470" t="str">
            <v>-</v>
          </cell>
          <cell r="BE470" t="str">
            <v>-</v>
          </cell>
          <cell r="BF470" t="str">
            <v>-</v>
          </cell>
          <cell r="BG470" t="str">
            <v>-</v>
          </cell>
          <cell r="BH470" t="str">
            <v>-</v>
          </cell>
          <cell r="BI470" t="str">
            <v>-</v>
          </cell>
          <cell r="BJ470" t="str">
            <v>Arrendado</v>
          </cell>
          <cell r="BK470" t="str">
            <v>AM 20003</v>
          </cell>
          <cell r="BL470" t="str">
            <v>AMERICAS MOTORS S.A. DE C.V.</v>
          </cell>
          <cell r="BO470">
            <v>74555.649999999994</v>
          </cell>
          <cell r="BP470" t="str">
            <v>-</v>
          </cell>
          <cell r="BQ470" t="str">
            <v>-</v>
          </cell>
          <cell r="BR470" t="str">
            <v>-</v>
          </cell>
          <cell r="BS470" t="str">
            <v>-</v>
          </cell>
          <cell r="BT470" t="str">
            <v>-</v>
          </cell>
          <cell r="BU470" t="str">
            <v>-</v>
          </cell>
          <cell r="BV470" t="str">
            <v>-</v>
          </cell>
          <cell r="BW470" t="str">
            <v>-</v>
          </cell>
          <cell r="BX470" t="str">
            <v>-</v>
          </cell>
          <cell r="BY470" t="str">
            <v>-</v>
          </cell>
          <cell r="BZ470" t="str">
            <v>-</v>
          </cell>
          <cell r="CA470" t="str">
            <v>-</v>
          </cell>
          <cell r="CB470" t="str">
            <v>-</v>
          </cell>
          <cell r="CC470" t="str">
            <v>Miércoles</v>
          </cell>
          <cell r="CD470" t="str">
            <v>8603</v>
          </cell>
          <cell r="CE470" t="str">
            <v>3</v>
          </cell>
          <cell r="CF470" t="str">
            <v>Rojo</v>
          </cell>
          <cell r="CG470" t="str">
            <v>3er Sábado</v>
          </cell>
          <cell r="CH470" t="str">
            <v>Mzo y Abr</v>
          </cell>
          <cell r="CI470" t="str">
            <v>Sep y Oct</v>
          </cell>
          <cell r="CJ470" t="str">
            <v>-</v>
          </cell>
          <cell r="CK470">
            <v>92</v>
          </cell>
          <cell r="CL470" t="str">
            <v>101 - MAGNA</v>
          </cell>
          <cell r="CM470" t="str">
            <v>08151</v>
          </cell>
          <cell r="CP470" t="str">
            <v>-</v>
          </cell>
        </row>
        <row r="471">
          <cell r="A471" t="str">
            <v>08152</v>
          </cell>
          <cell r="B471" t="str">
            <v>JGR4518</v>
          </cell>
          <cell r="C471" t="str">
            <v>Jalisco</v>
          </cell>
          <cell r="D471" t="str">
            <v>No aplica</v>
          </cell>
          <cell r="E471" t="str">
            <v>Chevy</v>
          </cell>
          <cell r="F471" t="str">
            <v>Automóvil</v>
          </cell>
          <cell r="G471" t="str">
            <v>Chevrolet</v>
          </cell>
          <cell r="H471" t="str">
            <v>Chevy 5 puertas T/M, D/H, A/A, Paquete M</v>
          </cell>
          <cell r="I471" t="str">
            <v>3G1SF61X38S145990</v>
          </cell>
          <cell r="J471" t="str">
            <v>Hecho en México</v>
          </cell>
          <cell r="K471" t="str">
            <v>Magna</v>
          </cell>
          <cell r="L471">
            <v>4</v>
          </cell>
          <cell r="M471">
            <v>46</v>
          </cell>
          <cell r="N471">
            <v>2008</v>
          </cell>
          <cell r="O471" t="str">
            <v>Aguascalientes</v>
          </cell>
          <cell r="P471" t="str">
            <v>Aguascalientes</v>
          </cell>
          <cell r="Q471" t="str">
            <v>Occidente</v>
          </cell>
          <cell r="R471" t="str">
            <v>Baja</v>
          </cell>
          <cell r="S471" t="str">
            <v>Devolución Valmex</v>
          </cell>
          <cell r="T471" t="str">
            <v>GNP</v>
          </cell>
          <cell r="U471" t="str">
            <v>Grupo Nacional Provincial, S.A.B.</v>
          </cell>
          <cell r="V471" t="str">
            <v>Asesor de Servicio</v>
          </cell>
          <cell r="W471" t="str">
            <v>-</v>
          </cell>
          <cell r="X471" t="str">
            <v>-</v>
          </cell>
          <cell r="Y471" t="str">
            <v>Asignado</v>
          </cell>
          <cell r="Z471">
            <v>40200001</v>
          </cell>
          <cell r="AA471" t="str">
            <v>Garcia Ramirez Luis Fernando</v>
          </cell>
          <cell r="AB471" t="str">
            <v>Servicios Administrativos en Reclamaciones, S.A. de C.V.</v>
          </cell>
          <cell r="AC471" t="str">
            <v>GARL750923327</v>
          </cell>
          <cell r="AD471" t="str">
            <v>Operativo</v>
          </cell>
          <cell r="AE471" t="str">
            <v>Asesor de Servicio</v>
          </cell>
          <cell r="AF471" t="str">
            <v>Unidad Operativa</v>
          </cell>
          <cell r="AG471" t="str">
            <v>Dirección Servicio y Operaciones</v>
          </cell>
          <cell r="AH471" t="str">
            <v>Subdirección Siniestros Norte y Occidente</v>
          </cell>
          <cell r="AI471" t="str">
            <v>C9212</v>
          </cell>
          <cell r="AJ471" t="str">
            <v>Colome Pineda Juan Del Carmen</v>
          </cell>
          <cell r="AK471" t="str">
            <v>Supervisoria Aguascalientes</v>
          </cell>
          <cell r="AL471" t="str">
            <v>Aguascalientes</v>
          </cell>
          <cell r="AM471">
            <v>5904</v>
          </cell>
          <cell r="AN471" t="str">
            <v>luis.garciaramirez@gnp.com.mx</v>
          </cell>
          <cell r="AO471" t="str">
            <v>luis.garciaramirez@gnp.com.mx</v>
          </cell>
          <cell r="AQ471">
            <v>4491280617</v>
          </cell>
          <cell r="AR471" t="str">
            <v>-</v>
          </cell>
          <cell r="AS471" t="str">
            <v>-</v>
          </cell>
          <cell r="AT471" t="str">
            <v>-</v>
          </cell>
          <cell r="AU471" t="str">
            <v>-</v>
          </cell>
          <cell r="AV471" t="str">
            <v>-</v>
          </cell>
          <cell r="AW471" t="str">
            <v>-</v>
          </cell>
          <cell r="AX471" t="str">
            <v>-</v>
          </cell>
          <cell r="AY471" t="str">
            <v>No</v>
          </cell>
          <cell r="AZ471" t="str">
            <v>-</v>
          </cell>
          <cell r="BA471" t="str">
            <v>-</v>
          </cell>
          <cell r="BB471" t="str">
            <v>-</v>
          </cell>
          <cell r="BC471" t="str">
            <v>-</v>
          </cell>
          <cell r="BD471" t="str">
            <v>-</v>
          </cell>
          <cell r="BE471" t="str">
            <v>-</v>
          </cell>
          <cell r="BF471" t="str">
            <v>-</v>
          </cell>
          <cell r="BG471">
            <v>3</v>
          </cell>
          <cell r="BH471" t="str">
            <v>-</v>
          </cell>
          <cell r="BI471" t="str">
            <v>-</v>
          </cell>
          <cell r="BJ471" t="str">
            <v>Arrendado</v>
          </cell>
          <cell r="BK471" t="str">
            <v>AM 19984</v>
          </cell>
          <cell r="BL471" t="str">
            <v>AMERICAS MOTORS S.A. DE C.V.</v>
          </cell>
          <cell r="BO471">
            <v>74555.649999999994</v>
          </cell>
          <cell r="BP471" t="str">
            <v>-</v>
          </cell>
          <cell r="BQ471" t="str">
            <v>-</v>
          </cell>
          <cell r="BR471" t="str">
            <v>-</v>
          </cell>
          <cell r="BS471" t="str">
            <v>-</v>
          </cell>
          <cell r="BT471" t="str">
            <v>-</v>
          </cell>
          <cell r="BU471" t="str">
            <v>-</v>
          </cell>
          <cell r="BV471" t="str">
            <v>-</v>
          </cell>
          <cell r="BW471" t="str">
            <v>-</v>
          </cell>
          <cell r="BX471" t="str">
            <v>-</v>
          </cell>
          <cell r="BY471" t="str">
            <v>-</v>
          </cell>
          <cell r="BZ471" t="str">
            <v>-</v>
          </cell>
          <cell r="CA471" t="str">
            <v>-</v>
          </cell>
          <cell r="CB471" t="str">
            <v>-</v>
          </cell>
          <cell r="CC471" t="str">
            <v>Martes</v>
          </cell>
          <cell r="CD471" t="str">
            <v>4518</v>
          </cell>
          <cell r="CE471" t="str">
            <v>8</v>
          </cell>
          <cell r="CF471" t="str">
            <v>Rosa</v>
          </cell>
          <cell r="CG471" t="str">
            <v>2o Sábado</v>
          </cell>
          <cell r="CH471" t="str">
            <v>Feb y Mzo</v>
          </cell>
          <cell r="CI471" t="str">
            <v>Ago y Sep</v>
          </cell>
          <cell r="CJ471" t="str">
            <v>-</v>
          </cell>
          <cell r="CK471">
            <v>92</v>
          </cell>
          <cell r="CL471" t="str">
            <v>101 - MAGNA</v>
          </cell>
          <cell r="CM471" t="str">
            <v>08152</v>
          </cell>
          <cell r="CP471" t="str">
            <v>-</v>
          </cell>
        </row>
        <row r="472">
          <cell r="A472" t="str">
            <v>08153</v>
          </cell>
          <cell r="B472" t="str">
            <v>VEG8749</v>
          </cell>
          <cell r="C472" t="str">
            <v>San Luis Potosí</v>
          </cell>
          <cell r="D472" t="str">
            <v>VCM8194</v>
          </cell>
          <cell r="E472" t="str">
            <v>Chevy</v>
          </cell>
          <cell r="F472" t="str">
            <v>Automóvil</v>
          </cell>
          <cell r="G472" t="str">
            <v>Chevrolet</v>
          </cell>
          <cell r="H472" t="str">
            <v>Chevy 5 puertas T/M, D/H, A/A, Paquete M</v>
          </cell>
          <cell r="I472" t="str">
            <v>3G1SF61X08S156137</v>
          </cell>
          <cell r="J472" t="str">
            <v>Hecho en México</v>
          </cell>
          <cell r="K472" t="str">
            <v>Magna</v>
          </cell>
          <cell r="L472">
            <v>4</v>
          </cell>
          <cell r="M472">
            <v>46</v>
          </cell>
          <cell r="N472">
            <v>2008</v>
          </cell>
          <cell r="O472" t="str">
            <v>San Luis Potosí</v>
          </cell>
          <cell r="P472" t="str">
            <v>San Luis Potosí</v>
          </cell>
          <cell r="Q472" t="str">
            <v>Occidente</v>
          </cell>
          <cell r="R472" t="str">
            <v>Baja</v>
          </cell>
          <cell r="S472" t="str">
            <v>Devolución Valmex</v>
          </cell>
          <cell r="T472" t="str">
            <v>GNP</v>
          </cell>
          <cell r="U472" t="str">
            <v>Grupo Nacional Provincial, S.A.B.</v>
          </cell>
          <cell r="V472" t="str">
            <v>Asesor de Servicio</v>
          </cell>
          <cell r="W472" t="str">
            <v>-</v>
          </cell>
          <cell r="X472" t="str">
            <v>-</v>
          </cell>
          <cell r="Y472" t="str">
            <v>Asignado</v>
          </cell>
          <cell r="Z472" t="str">
            <v>S01044</v>
          </cell>
          <cell r="AA472" t="str">
            <v>-</v>
          </cell>
          <cell r="AB472" t="str">
            <v>-</v>
          </cell>
          <cell r="AC472" t="str">
            <v>-</v>
          </cell>
          <cell r="AD472" t="str">
            <v>-</v>
          </cell>
          <cell r="AE472" t="str">
            <v>-</v>
          </cell>
          <cell r="AF472" t="str">
            <v>-</v>
          </cell>
          <cell r="AG472" t="str">
            <v>-</v>
          </cell>
          <cell r="AH472" t="str">
            <v>-</v>
          </cell>
          <cell r="AI472" t="str">
            <v>C6705</v>
          </cell>
          <cell r="AJ472" t="str">
            <v>Ramirez Granados Arturo</v>
          </cell>
          <cell r="AK472" t="str">
            <v>-</v>
          </cell>
          <cell r="AL472" t="str">
            <v>-</v>
          </cell>
          <cell r="AM472" t="str">
            <v>-</v>
          </cell>
          <cell r="AN472" t="str">
            <v>cesar.lopez@gnp.com.mx</v>
          </cell>
          <cell r="AO472" t="str">
            <v>-</v>
          </cell>
          <cell r="AP472" t="str">
            <v>cesar.lopez@gnp.com.mx</v>
          </cell>
          <cell r="AQ472">
            <v>4441655544</v>
          </cell>
          <cell r="AR472" t="str">
            <v>-</v>
          </cell>
          <cell r="AS472" t="str">
            <v>-</v>
          </cell>
          <cell r="AT472" t="str">
            <v>-</v>
          </cell>
          <cell r="AU472" t="str">
            <v>-</v>
          </cell>
          <cell r="AV472" t="str">
            <v>-</v>
          </cell>
          <cell r="AW472" t="str">
            <v>-</v>
          </cell>
          <cell r="AX472" t="str">
            <v>-</v>
          </cell>
          <cell r="AY472" t="str">
            <v>No</v>
          </cell>
          <cell r="AZ472" t="str">
            <v>-</v>
          </cell>
          <cell r="BA472" t="str">
            <v>-</v>
          </cell>
          <cell r="BB472" t="str">
            <v>-</v>
          </cell>
          <cell r="BC472" t="str">
            <v>-</v>
          </cell>
          <cell r="BD472" t="str">
            <v>-</v>
          </cell>
          <cell r="BE472" t="str">
            <v>-</v>
          </cell>
          <cell r="BF472" t="str">
            <v>-</v>
          </cell>
          <cell r="BG472" t="str">
            <v>-</v>
          </cell>
          <cell r="BH472" t="str">
            <v>-</v>
          </cell>
          <cell r="BI472" t="str">
            <v>-</v>
          </cell>
          <cell r="BJ472" t="str">
            <v>Arrendado</v>
          </cell>
          <cell r="BK472" t="str">
            <v>AM 19986</v>
          </cell>
          <cell r="BL472" t="str">
            <v>AMERICAS MOTORS S.A. DE C.V.</v>
          </cell>
          <cell r="BO472">
            <v>74555.649999999994</v>
          </cell>
          <cell r="BP472" t="str">
            <v>-</v>
          </cell>
          <cell r="BQ472" t="str">
            <v>-</v>
          </cell>
          <cell r="BR472" t="str">
            <v>-</v>
          </cell>
          <cell r="BS472" t="str">
            <v>-</v>
          </cell>
          <cell r="BT472" t="str">
            <v>-</v>
          </cell>
          <cell r="BU472" t="str">
            <v>-</v>
          </cell>
          <cell r="BV472" t="str">
            <v>-</v>
          </cell>
          <cell r="BW472" t="str">
            <v>-</v>
          </cell>
          <cell r="BX472" t="str">
            <v>-</v>
          </cell>
          <cell r="BY472" t="str">
            <v>-</v>
          </cell>
          <cell r="BZ472" t="str">
            <v>-</v>
          </cell>
          <cell r="CA472" t="str">
            <v>-</v>
          </cell>
          <cell r="CB472" t="str">
            <v>-</v>
          </cell>
          <cell r="CC472" t="str">
            <v>Viernes</v>
          </cell>
          <cell r="CD472" t="str">
            <v>8749</v>
          </cell>
          <cell r="CE472" t="str">
            <v>9</v>
          </cell>
          <cell r="CF472" t="str">
            <v>Azul</v>
          </cell>
          <cell r="CG472" t="str">
            <v>5o Sábado</v>
          </cell>
          <cell r="CH472" t="str">
            <v>May y Jun</v>
          </cell>
          <cell r="CI472" t="str">
            <v>Nov y Dic</v>
          </cell>
          <cell r="CJ472" t="str">
            <v>-</v>
          </cell>
          <cell r="CK472">
            <v>92</v>
          </cell>
          <cell r="CL472" t="str">
            <v>101 - MAGNA</v>
          </cell>
          <cell r="CM472" t="str">
            <v>08153</v>
          </cell>
          <cell r="CP472" t="str">
            <v>-</v>
          </cell>
        </row>
        <row r="473">
          <cell r="A473" t="str">
            <v>08154</v>
          </cell>
          <cell r="B473" t="str">
            <v>TKE9441</v>
          </cell>
          <cell r="C473" t="str">
            <v>Oaxaca</v>
          </cell>
          <cell r="D473" t="str">
            <v>No aplica</v>
          </cell>
          <cell r="E473" t="str">
            <v>Chevy</v>
          </cell>
          <cell r="F473" t="str">
            <v>Automóvil</v>
          </cell>
          <cell r="G473" t="str">
            <v>Chevrolet</v>
          </cell>
          <cell r="H473" t="str">
            <v>Chevy 5 puertas T/M, D/H, A/A, Paquete M</v>
          </cell>
          <cell r="I473" t="str">
            <v>3G1SF61X28S163655</v>
          </cell>
          <cell r="J473" t="str">
            <v>Hecho en México</v>
          </cell>
          <cell r="K473" t="str">
            <v>Magna</v>
          </cell>
          <cell r="L473">
            <v>4</v>
          </cell>
          <cell r="M473">
            <v>46</v>
          </cell>
          <cell r="N473">
            <v>2008</v>
          </cell>
          <cell r="O473" t="str">
            <v>Oaxaca</v>
          </cell>
          <cell r="P473" t="str">
            <v>Oaxaca</v>
          </cell>
          <cell r="Q473" t="str">
            <v>Sureste</v>
          </cell>
          <cell r="R473" t="str">
            <v>Baja</v>
          </cell>
          <cell r="S473" t="str">
            <v>Devolución Valmex</v>
          </cell>
          <cell r="T473" t="str">
            <v>GNP</v>
          </cell>
          <cell r="U473" t="str">
            <v>Grupo Nacional Provincial, S.A.B.</v>
          </cell>
          <cell r="V473" t="str">
            <v>Asesor de Servicio</v>
          </cell>
          <cell r="W473" t="str">
            <v>-</v>
          </cell>
          <cell r="X473" t="str">
            <v>-</v>
          </cell>
          <cell r="Y473" t="str">
            <v>Asignado</v>
          </cell>
          <cell r="Z473" t="str">
            <v>S00761</v>
          </cell>
          <cell r="AA473" t="str">
            <v>-</v>
          </cell>
          <cell r="AB473" t="str">
            <v>-</v>
          </cell>
          <cell r="AC473" t="str">
            <v>-</v>
          </cell>
          <cell r="AD473" t="str">
            <v>-</v>
          </cell>
          <cell r="AE473" t="str">
            <v>-</v>
          </cell>
          <cell r="AF473" t="str">
            <v>-</v>
          </cell>
          <cell r="AG473" t="str">
            <v>-</v>
          </cell>
          <cell r="AH473" t="str">
            <v>-</v>
          </cell>
          <cell r="AI473" t="str">
            <v>C6705</v>
          </cell>
          <cell r="AJ473" t="str">
            <v>Ramirez Granados Arturo</v>
          </cell>
          <cell r="AK473" t="str">
            <v>-</v>
          </cell>
          <cell r="AL473" t="str">
            <v>-</v>
          </cell>
          <cell r="AM473" t="str">
            <v>-</v>
          </cell>
          <cell r="AN473" t="str">
            <v>atencion.clientesoaxaca@gnp.com.mx</v>
          </cell>
          <cell r="AO473" t="str">
            <v>-</v>
          </cell>
          <cell r="AP473" t="str">
            <v>atencion.clientesoaxaca@gnp.com.mx</v>
          </cell>
          <cell r="AQ473">
            <v>9512441506</v>
          </cell>
          <cell r="AR473" t="str">
            <v>-</v>
          </cell>
          <cell r="AS473" t="str">
            <v>-</v>
          </cell>
          <cell r="AT473" t="str">
            <v>-</v>
          </cell>
          <cell r="AU473" t="str">
            <v>-</v>
          </cell>
          <cell r="AV473" t="str">
            <v>-</v>
          </cell>
          <cell r="AW473" t="str">
            <v>-</v>
          </cell>
          <cell r="AX473" t="str">
            <v>-</v>
          </cell>
          <cell r="AY473" t="str">
            <v>No</v>
          </cell>
          <cell r="AZ473" t="str">
            <v>-</v>
          </cell>
          <cell r="BA473" t="str">
            <v>-</v>
          </cell>
          <cell r="BB473" t="str">
            <v>-</v>
          </cell>
          <cell r="BC473" t="str">
            <v>-</v>
          </cell>
          <cell r="BD473" t="str">
            <v>-</v>
          </cell>
          <cell r="BE473" t="str">
            <v>-</v>
          </cell>
          <cell r="BF473" t="str">
            <v>-</v>
          </cell>
          <cell r="BG473">
            <v>3</v>
          </cell>
          <cell r="BH473" t="str">
            <v>-</v>
          </cell>
          <cell r="BI473" t="str">
            <v>-</v>
          </cell>
          <cell r="BJ473" t="str">
            <v>Arrendado</v>
          </cell>
          <cell r="BK473" t="str">
            <v>AM 19998</v>
          </cell>
          <cell r="BL473" t="str">
            <v>AMERICAS MOTORS S.A. DE C.V.</v>
          </cell>
          <cell r="BO473">
            <v>74555.649999999994</v>
          </cell>
          <cell r="BP473" t="str">
            <v>-</v>
          </cell>
          <cell r="BQ473" t="str">
            <v>-</v>
          </cell>
          <cell r="BR473" t="str">
            <v>-</v>
          </cell>
          <cell r="BS473" t="str">
            <v>-</v>
          </cell>
          <cell r="BT473" t="str">
            <v>-</v>
          </cell>
          <cell r="BU473" t="str">
            <v>-</v>
          </cell>
          <cell r="BV473" t="str">
            <v>-</v>
          </cell>
          <cell r="BW473" t="str">
            <v>-</v>
          </cell>
          <cell r="BX473" t="str">
            <v>-</v>
          </cell>
          <cell r="BY473" t="str">
            <v>-</v>
          </cell>
          <cell r="BZ473" t="str">
            <v>-</v>
          </cell>
          <cell r="CA473" t="str">
            <v>-</v>
          </cell>
          <cell r="CB473" t="str">
            <v>-</v>
          </cell>
          <cell r="CC473" t="str">
            <v>Jueves</v>
          </cell>
          <cell r="CD473" t="str">
            <v>9441</v>
          </cell>
          <cell r="CE473" t="str">
            <v>1</v>
          </cell>
          <cell r="CF473" t="str">
            <v>Verde</v>
          </cell>
          <cell r="CG473" t="str">
            <v>4o Sábado</v>
          </cell>
          <cell r="CH473" t="str">
            <v>Abr y May</v>
          </cell>
          <cell r="CI473" t="str">
            <v>Oct y Nov</v>
          </cell>
          <cell r="CJ473" t="str">
            <v>-</v>
          </cell>
          <cell r="CK473">
            <v>92</v>
          </cell>
          <cell r="CL473" t="str">
            <v>101 - MAGNA</v>
          </cell>
          <cell r="CM473" t="str">
            <v>08154</v>
          </cell>
          <cell r="CP473" t="str">
            <v>-</v>
          </cell>
        </row>
        <row r="474">
          <cell r="A474" t="str">
            <v>08155</v>
          </cell>
          <cell r="B474" t="str">
            <v>HLS7297</v>
          </cell>
          <cell r="C474" t="str">
            <v>Hidalgo</v>
          </cell>
          <cell r="D474" t="str">
            <v>No aplica</v>
          </cell>
          <cell r="E474" t="str">
            <v>Chevy</v>
          </cell>
          <cell r="F474" t="str">
            <v>Automóvil</v>
          </cell>
          <cell r="G474" t="str">
            <v>Chevrolet</v>
          </cell>
          <cell r="H474" t="str">
            <v>Chevy 5 puertas T/M, D/H, A/A, Paquete M</v>
          </cell>
          <cell r="I474" t="str">
            <v>3G1SF61X48S156593</v>
          </cell>
          <cell r="J474" t="str">
            <v>Hecho en México</v>
          </cell>
          <cell r="K474" t="str">
            <v>Magna</v>
          </cell>
          <cell r="L474">
            <v>4</v>
          </cell>
          <cell r="M474">
            <v>46</v>
          </cell>
          <cell r="N474">
            <v>2008</v>
          </cell>
          <cell r="O474" t="str">
            <v>Pachuca</v>
          </cell>
          <cell r="P474" t="str">
            <v>Hidalgo</v>
          </cell>
          <cell r="Q474" t="str">
            <v>Centro</v>
          </cell>
          <cell r="R474" t="str">
            <v>Baja</v>
          </cell>
          <cell r="S474" t="str">
            <v>Devolución Valmex</v>
          </cell>
          <cell r="T474" t="str">
            <v>GNP</v>
          </cell>
          <cell r="U474" t="str">
            <v>Grupo Nacional Provincial, S.A.B.</v>
          </cell>
          <cell r="V474" t="str">
            <v>Gerente Ajustes</v>
          </cell>
          <cell r="W474" t="str">
            <v>Pool Semiasignado</v>
          </cell>
          <cell r="X474" t="str">
            <v>Metro Norte</v>
          </cell>
          <cell r="Y474" t="str">
            <v>Pool</v>
          </cell>
          <cell r="Z474" t="str">
            <v>N90057</v>
          </cell>
          <cell r="AA474" t="str">
            <v>Colome Pineda Juan Del Carmen</v>
          </cell>
          <cell r="AB474" t="str">
            <v>Grupo Nacional Provincial, S.A.B.</v>
          </cell>
          <cell r="AC474" t="str">
            <v>COPJ770727NV1</v>
          </cell>
          <cell r="AD474" t="str">
            <v>Ejecutivo</v>
          </cell>
          <cell r="AE474" t="str">
            <v>Subdirección Siniestros Norte y Occidente</v>
          </cell>
          <cell r="AF474" t="str">
            <v>Unidad Operativa</v>
          </cell>
          <cell r="AG474" t="str">
            <v>Dirección Servicio y Operaciones</v>
          </cell>
          <cell r="AH474" t="str">
            <v>Subdirección Siniestros Norte y Occidente</v>
          </cell>
          <cell r="AI474" t="str">
            <v>C9212</v>
          </cell>
          <cell r="AJ474" t="str">
            <v>Colome Pineda Juan Del Carmen</v>
          </cell>
          <cell r="AK474" t="str">
            <v>Santa Engracia B P5</v>
          </cell>
          <cell r="AL474" t="str">
            <v>Monterrey</v>
          </cell>
          <cell r="AM474">
            <v>0</v>
          </cell>
          <cell r="AN474" t="str">
            <v>juandelcarmen.colome@gnp.com.mx</v>
          </cell>
          <cell r="AO474" t="str">
            <v>juandelcarmen.colome@gnp.com.mx</v>
          </cell>
          <cell r="AQ474" t="str">
            <v>-</v>
          </cell>
          <cell r="AR474" t="str">
            <v>-</v>
          </cell>
          <cell r="AS474" t="str">
            <v>-</v>
          </cell>
          <cell r="AT474" t="str">
            <v>-</v>
          </cell>
          <cell r="AU474" t="str">
            <v>-</v>
          </cell>
          <cell r="AV474" t="str">
            <v>-</v>
          </cell>
          <cell r="AW474" t="str">
            <v>-</v>
          </cell>
          <cell r="AX474" t="str">
            <v>-</v>
          </cell>
          <cell r="AY474" t="str">
            <v>No</v>
          </cell>
          <cell r="AZ474" t="str">
            <v>-</v>
          </cell>
          <cell r="BA474" t="str">
            <v>-</v>
          </cell>
          <cell r="BB474" t="str">
            <v>-</v>
          </cell>
          <cell r="BC474" t="str">
            <v>-</v>
          </cell>
          <cell r="BD474" t="str">
            <v>-</v>
          </cell>
          <cell r="BE474" t="str">
            <v>-</v>
          </cell>
          <cell r="BF474" t="str">
            <v>-</v>
          </cell>
          <cell r="BG474">
            <v>3</v>
          </cell>
          <cell r="BH474" t="str">
            <v>-</v>
          </cell>
          <cell r="BI474" t="str">
            <v>-</v>
          </cell>
          <cell r="BJ474" t="str">
            <v>Arrendado</v>
          </cell>
          <cell r="BK474" t="str">
            <v>AM 20007</v>
          </cell>
          <cell r="BL474" t="str">
            <v>AMERICAS MOTORS S.A. DE C.V.</v>
          </cell>
          <cell r="BO474">
            <v>74555.649999999994</v>
          </cell>
          <cell r="BP474" t="str">
            <v>-</v>
          </cell>
          <cell r="BQ474" t="str">
            <v>-</v>
          </cell>
          <cell r="BR474" t="str">
            <v>-</v>
          </cell>
          <cell r="BS474" t="str">
            <v>-</v>
          </cell>
          <cell r="BT474" t="str">
            <v>-</v>
          </cell>
          <cell r="BU474" t="str">
            <v>-</v>
          </cell>
          <cell r="BV474" t="str">
            <v>-</v>
          </cell>
          <cell r="BW474" t="str">
            <v>-</v>
          </cell>
          <cell r="BX474" t="str">
            <v>-</v>
          </cell>
          <cell r="BY474" t="str">
            <v>-</v>
          </cell>
          <cell r="BZ474" t="str">
            <v>-</v>
          </cell>
          <cell r="CA474" t="str">
            <v>-</v>
          </cell>
          <cell r="CB474" t="str">
            <v>-</v>
          </cell>
          <cell r="CC474" t="str">
            <v>Martes</v>
          </cell>
          <cell r="CD474" t="str">
            <v>7297</v>
          </cell>
          <cell r="CE474" t="str">
            <v>7</v>
          </cell>
          <cell r="CF474" t="str">
            <v>Rosa</v>
          </cell>
          <cell r="CG474" t="str">
            <v>2o Sábado</v>
          </cell>
          <cell r="CH474" t="str">
            <v>Feb y Mzo</v>
          </cell>
          <cell r="CI474" t="str">
            <v>Ago y Sep</v>
          </cell>
          <cell r="CJ474" t="str">
            <v>-</v>
          </cell>
          <cell r="CK474">
            <v>92</v>
          </cell>
          <cell r="CL474" t="str">
            <v>101 - MAGNA</v>
          </cell>
          <cell r="CM474" t="str">
            <v>08155</v>
          </cell>
          <cell r="CP474" t="str">
            <v>-</v>
          </cell>
        </row>
        <row r="475">
          <cell r="A475" t="str">
            <v>08156</v>
          </cell>
          <cell r="B475" t="str">
            <v>SNZ3432</v>
          </cell>
          <cell r="C475" t="str">
            <v>Nuevo León</v>
          </cell>
          <cell r="D475" t="str">
            <v>SGG3339</v>
          </cell>
          <cell r="E475" t="str">
            <v>Chevy</v>
          </cell>
          <cell r="F475" t="str">
            <v>Automóvil</v>
          </cell>
          <cell r="G475" t="str">
            <v>Chevrolet</v>
          </cell>
          <cell r="H475" t="str">
            <v>Chevy 5 puertas T/M, D/H, A/A, Paquete M</v>
          </cell>
          <cell r="I475" t="str">
            <v>3G1SF61X78S151369</v>
          </cell>
          <cell r="J475" t="str">
            <v>Hecho en México</v>
          </cell>
          <cell r="K475" t="str">
            <v>Magna</v>
          </cell>
          <cell r="L475">
            <v>4</v>
          </cell>
          <cell r="M475">
            <v>46</v>
          </cell>
          <cell r="N475">
            <v>2008</v>
          </cell>
          <cell r="O475" t="str">
            <v>Monterrey</v>
          </cell>
          <cell r="P475" t="str">
            <v>Nuevo León</v>
          </cell>
          <cell r="Q475" t="str">
            <v>Noreste</v>
          </cell>
          <cell r="R475" t="str">
            <v>Baja</v>
          </cell>
          <cell r="S475" t="str">
            <v>Devolución Valmex</v>
          </cell>
          <cell r="T475" t="str">
            <v>GNP</v>
          </cell>
          <cell r="U475" t="str">
            <v>Grupo Nacional Provincial, S.A.B.</v>
          </cell>
          <cell r="V475" t="str">
            <v>Supervisor de Taller</v>
          </cell>
          <cell r="W475" t="str">
            <v>Pool Semiasignado</v>
          </cell>
          <cell r="X475" t="str">
            <v>Oficina Regional</v>
          </cell>
          <cell r="Y475" t="str">
            <v>Pool</v>
          </cell>
          <cell r="Z475" t="str">
            <v>N38132</v>
          </cell>
          <cell r="AA475" t="str">
            <v>-</v>
          </cell>
          <cell r="AB475" t="str">
            <v>-</v>
          </cell>
          <cell r="AC475" t="str">
            <v>-</v>
          </cell>
          <cell r="AD475" t="str">
            <v>-</v>
          </cell>
          <cell r="AE475" t="str">
            <v>-</v>
          </cell>
          <cell r="AF475" t="str">
            <v>-</v>
          </cell>
          <cell r="AG475" t="str">
            <v>-</v>
          </cell>
          <cell r="AH475" t="str">
            <v>-</v>
          </cell>
          <cell r="AI475" t="str">
            <v>C6705</v>
          </cell>
          <cell r="AJ475" t="str">
            <v>Ramirez Granados Arturo</v>
          </cell>
          <cell r="AK475" t="str">
            <v>-</v>
          </cell>
          <cell r="AL475" t="str">
            <v>-</v>
          </cell>
          <cell r="AM475" t="str">
            <v>-</v>
          </cell>
          <cell r="AN475">
            <v>0</v>
          </cell>
          <cell r="AO475" t="str">
            <v>-</v>
          </cell>
          <cell r="AQ475">
            <v>5545001393</v>
          </cell>
          <cell r="AR475" t="str">
            <v>-</v>
          </cell>
          <cell r="AS475" t="str">
            <v>-</v>
          </cell>
          <cell r="AT475" t="str">
            <v>-</v>
          </cell>
          <cell r="AU475" t="str">
            <v>-</v>
          </cell>
          <cell r="AV475" t="str">
            <v>-</v>
          </cell>
          <cell r="AW475" t="str">
            <v>-</v>
          </cell>
          <cell r="AX475" t="str">
            <v>-</v>
          </cell>
          <cell r="AY475" t="str">
            <v>No</v>
          </cell>
          <cell r="AZ475" t="str">
            <v>-</v>
          </cell>
          <cell r="BA475" t="str">
            <v>-</v>
          </cell>
          <cell r="BB475" t="str">
            <v>-</v>
          </cell>
          <cell r="BC475" t="str">
            <v>-</v>
          </cell>
          <cell r="BD475" t="str">
            <v>-</v>
          </cell>
          <cell r="BE475" t="str">
            <v>-</v>
          </cell>
          <cell r="BF475" t="str">
            <v>-</v>
          </cell>
          <cell r="BG475" t="str">
            <v>-</v>
          </cell>
          <cell r="BH475" t="str">
            <v>-</v>
          </cell>
          <cell r="BI475" t="str">
            <v>-</v>
          </cell>
          <cell r="BJ475" t="str">
            <v>Arrendado</v>
          </cell>
          <cell r="BK475" t="str">
            <v>AM 20022</v>
          </cell>
          <cell r="BL475" t="str">
            <v>AMERICAS MOTORS S.A. DE C.V.</v>
          </cell>
          <cell r="BO475">
            <v>74555.649999999994</v>
          </cell>
          <cell r="BP475" t="str">
            <v>-</v>
          </cell>
          <cell r="BQ475" t="str">
            <v>-</v>
          </cell>
          <cell r="BR475" t="str">
            <v>-</v>
          </cell>
          <cell r="BS475" t="str">
            <v>-</v>
          </cell>
          <cell r="BT475" t="str">
            <v>-</v>
          </cell>
          <cell r="BU475" t="str">
            <v>-</v>
          </cell>
          <cell r="BV475" t="str">
            <v>-</v>
          </cell>
          <cell r="BW475" t="str">
            <v>-</v>
          </cell>
          <cell r="BX475" t="str">
            <v>-</v>
          </cell>
          <cell r="BY475" t="str">
            <v>-</v>
          </cell>
          <cell r="BZ475" t="str">
            <v>-</v>
          </cell>
          <cell r="CA475" t="str">
            <v>-</v>
          </cell>
          <cell r="CB475" t="str">
            <v>-</v>
          </cell>
          <cell r="CC475" t="str">
            <v>Jueves</v>
          </cell>
          <cell r="CD475" t="str">
            <v>3432</v>
          </cell>
          <cell r="CE475" t="str">
            <v>2</v>
          </cell>
          <cell r="CF475" t="str">
            <v>Verde</v>
          </cell>
          <cell r="CG475" t="str">
            <v>4o Sábado</v>
          </cell>
          <cell r="CH475" t="str">
            <v>Abr y May</v>
          </cell>
          <cell r="CI475" t="str">
            <v>Oct y Nov</v>
          </cell>
          <cell r="CJ475" t="str">
            <v>-</v>
          </cell>
          <cell r="CK475">
            <v>92</v>
          </cell>
          <cell r="CL475" t="str">
            <v>101 - MAGNA</v>
          </cell>
          <cell r="CM475" t="str">
            <v>08156</v>
          </cell>
          <cell r="CP475" t="str">
            <v>-</v>
          </cell>
        </row>
        <row r="476">
          <cell r="A476" t="str">
            <v>08157</v>
          </cell>
          <cell r="B476" t="str">
            <v>WAG1320</v>
          </cell>
          <cell r="C476" t="str">
            <v>Sonora</v>
          </cell>
          <cell r="D476" t="str">
            <v>VYT6671</v>
          </cell>
          <cell r="E476" t="str">
            <v>Chevy</v>
          </cell>
          <cell r="F476" t="str">
            <v>Automóvil</v>
          </cell>
          <cell r="G476" t="str">
            <v>Chevrolet</v>
          </cell>
          <cell r="H476" t="str">
            <v>Chevy 5 puertas T/M, D/H, A/A, Paquete M</v>
          </cell>
          <cell r="I476" t="str">
            <v>3G1SF61X68S156594</v>
          </cell>
          <cell r="J476" t="str">
            <v>Hecho en México</v>
          </cell>
          <cell r="K476" t="str">
            <v>Magna</v>
          </cell>
          <cell r="L476">
            <v>4</v>
          </cell>
          <cell r="M476">
            <v>46</v>
          </cell>
          <cell r="N476">
            <v>2008</v>
          </cell>
          <cell r="O476" t="str">
            <v>Ciudad Obregón</v>
          </cell>
          <cell r="P476" t="str">
            <v>Sonora</v>
          </cell>
          <cell r="Q476" t="str">
            <v>Noroeste</v>
          </cell>
          <cell r="R476" t="str">
            <v>Baja</v>
          </cell>
          <cell r="S476" t="str">
            <v>Devolución Valmex</v>
          </cell>
          <cell r="T476" t="str">
            <v>GNP</v>
          </cell>
          <cell r="U476" t="str">
            <v>Grupo Nacional Provincial, S.A.B.</v>
          </cell>
          <cell r="V476" t="str">
            <v>Pool Administrativo</v>
          </cell>
          <cell r="W476" t="str">
            <v>Pool Administrativo</v>
          </cell>
          <cell r="X476" t="str">
            <v>Supervisoria</v>
          </cell>
          <cell r="Y476" t="str">
            <v>Pool</v>
          </cell>
          <cell r="Z476" t="str">
            <v>N38132</v>
          </cell>
          <cell r="AA476" t="str">
            <v>-</v>
          </cell>
          <cell r="AB476" t="str">
            <v>-</v>
          </cell>
          <cell r="AC476" t="str">
            <v>-</v>
          </cell>
          <cell r="AD476" t="str">
            <v>-</v>
          </cell>
          <cell r="AE476" t="str">
            <v>-</v>
          </cell>
          <cell r="AF476" t="str">
            <v>-</v>
          </cell>
          <cell r="AG476" t="str">
            <v>-</v>
          </cell>
          <cell r="AH476" t="str">
            <v>-</v>
          </cell>
          <cell r="AI476" t="str">
            <v>C6705</v>
          </cell>
          <cell r="AJ476" t="str">
            <v>Ramirez Granados Arturo</v>
          </cell>
          <cell r="AK476" t="str">
            <v>-</v>
          </cell>
          <cell r="AL476" t="str">
            <v>-</v>
          </cell>
          <cell r="AM476" t="str">
            <v>-</v>
          </cell>
          <cell r="AN476">
            <v>0</v>
          </cell>
          <cell r="AO476" t="str">
            <v>-</v>
          </cell>
          <cell r="AQ476">
            <v>5545001393</v>
          </cell>
          <cell r="AR476" t="str">
            <v>-</v>
          </cell>
          <cell r="AS476" t="str">
            <v>-</v>
          </cell>
          <cell r="AT476" t="str">
            <v>-</v>
          </cell>
          <cell r="AU476" t="str">
            <v>-</v>
          </cell>
          <cell r="AV476" t="str">
            <v>-</v>
          </cell>
          <cell r="AW476" t="str">
            <v>-</v>
          </cell>
          <cell r="AX476" t="str">
            <v>-</v>
          </cell>
          <cell r="AY476" t="str">
            <v>No</v>
          </cell>
          <cell r="AZ476" t="str">
            <v>-</v>
          </cell>
          <cell r="BA476" t="str">
            <v>-</v>
          </cell>
          <cell r="BB476" t="str">
            <v>-</v>
          </cell>
          <cell r="BC476" t="str">
            <v>-</v>
          </cell>
          <cell r="BD476" t="str">
            <v>-</v>
          </cell>
          <cell r="BE476" t="str">
            <v>-</v>
          </cell>
          <cell r="BF476" t="str">
            <v>-</v>
          </cell>
          <cell r="BG476" t="str">
            <v>-</v>
          </cell>
          <cell r="BH476" t="str">
            <v>-</v>
          </cell>
          <cell r="BI476" t="str">
            <v>-</v>
          </cell>
          <cell r="BJ476" t="str">
            <v>Arrendado</v>
          </cell>
          <cell r="BK476" t="str">
            <v>AM 20018</v>
          </cell>
          <cell r="BL476" t="str">
            <v>AMERICAS MOTORS S.A. DE C.V.</v>
          </cell>
          <cell r="BO476">
            <v>74555.649999999994</v>
          </cell>
          <cell r="BP476" t="str">
            <v>-</v>
          </cell>
          <cell r="BQ476" t="str">
            <v>-</v>
          </cell>
          <cell r="BR476" t="str">
            <v>-</v>
          </cell>
          <cell r="BS476" t="str">
            <v>-</v>
          </cell>
          <cell r="BT476" t="str">
            <v>-</v>
          </cell>
          <cell r="BU476" t="str">
            <v>-</v>
          </cell>
          <cell r="BV476" t="str">
            <v>-</v>
          </cell>
          <cell r="BW476" t="str">
            <v>-</v>
          </cell>
          <cell r="BX476" t="str">
            <v>-</v>
          </cell>
          <cell r="BY476" t="str">
            <v>-</v>
          </cell>
          <cell r="BZ476" t="str">
            <v>-</v>
          </cell>
          <cell r="CA476" t="str">
            <v>-</v>
          </cell>
          <cell r="CB476" t="str">
            <v>-</v>
          </cell>
          <cell r="CC476" t="str">
            <v>Viernes</v>
          </cell>
          <cell r="CD476" t="str">
            <v>1320</v>
          </cell>
          <cell r="CE476" t="str">
            <v>0</v>
          </cell>
          <cell r="CF476" t="str">
            <v>Azul</v>
          </cell>
          <cell r="CG476" t="str">
            <v>5o Sábado</v>
          </cell>
          <cell r="CH476" t="str">
            <v>May y Jun</v>
          </cell>
          <cell r="CI476" t="str">
            <v>Nov y Dic</v>
          </cell>
          <cell r="CJ476" t="str">
            <v>-</v>
          </cell>
          <cell r="CK476">
            <v>92</v>
          </cell>
          <cell r="CL476" t="str">
            <v>101 - MAGNA</v>
          </cell>
          <cell r="CM476" t="str">
            <v>08157</v>
          </cell>
          <cell r="CP476" t="str">
            <v>-</v>
          </cell>
        </row>
        <row r="477">
          <cell r="A477" t="str">
            <v>08158</v>
          </cell>
          <cell r="B477" t="str">
            <v>JGR4513</v>
          </cell>
          <cell r="C477" t="str">
            <v>Jalisco</v>
          </cell>
          <cell r="D477" t="str">
            <v>No aplica</v>
          </cell>
          <cell r="E477" t="str">
            <v>Chevy</v>
          </cell>
          <cell r="F477" t="str">
            <v>Automóvil</v>
          </cell>
          <cell r="G477" t="str">
            <v>Chevrolet</v>
          </cell>
          <cell r="H477" t="str">
            <v>Chevy 5 puertas T/M, D/H, A/A, Paquete M</v>
          </cell>
          <cell r="I477" t="str">
            <v>3G1SF61X28S151375</v>
          </cell>
          <cell r="J477" t="str">
            <v>Hecho en México</v>
          </cell>
          <cell r="K477" t="str">
            <v>Magna</v>
          </cell>
          <cell r="L477">
            <v>4</v>
          </cell>
          <cell r="M477">
            <v>46</v>
          </cell>
          <cell r="N477">
            <v>2008</v>
          </cell>
          <cell r="O477" t="str">
            <v>Puerto Vallarta</v>
          </cell>
          <cell r="P477" t="str">
            <v>Jalisco</v>
          </cell>
          <cell r="Q477" t="str">
            <v>Occidente</v>
          </cell>
          <cell r="R477" t="str">
            <v>Baja</v>
          </cell>
          <cell r="S477" t="str">
            <v>Devolución Valmex</v>
          </cell>
          <cell r="T477" t="str">
            <v>GNP</v>
          </cell>
          <cell r="U477" t="str">
            <v>Grupo Nacional Provincial, S.A.B.</v>
          </cell>
          <cell r="V477" t="str">
            <v>Asesor de Servicio</v>
          </cell>
          <cell r="W477" t="str">
            <v>-</v>
          </cell>
          <cell r="X477" t="str">
            <v>-</v>
          </cell>
          <cell r="Y477" t="str">
            <v>Asignado</v>
          </cell>
          <cell r="Z477">
            <v>40160001</v>
          </cell>
          <cell r="AA477" t="str">
            <v>Palacios Lopez Román</v>
          </cell>
          <cell r="AB477" t="str">
            <v>Servicios Administrativos en Reclamaciones, S.A. de C.V.</v>
          </cell>
          <cell r="AC477" t="str">
            <v>PALR570714GZ1</v>
          </cell>
          <cell r="AD477" t="str">
            <v>Operativo</v>
          </cell>
          <cell r="AE477" t="str">
            <v>Asesor de Servicio</v>
          </cell>
          <cell r="AF477" t="str">
            <v>Unidad Operativa</v>
          </cell>
          <cell r="AG477" t="str">
            <v>Dirección Servicio y Operaciones</v>
          </cell>
          <cell r="AH477" t="str">
            <v>Subdirección Siniestros Norte y Occidente</v>
          </cell>
          <cell r="AI477" t="str">
            <v>C9179</v>
          </cell>
          <cell r="AJ477" t="str">
            <v>Moya Urdiales Idalia Leticia</v>
          </cell>
          <cell r="AK477" t="str">
            <v>Oficina central Guadalajara</v>
          </cell>
          <cell r="AL477" t="str">
            <v>Guadalajara</v>
          </cell>
          <cell r="AM477">
            <v>0</v>
          </cell>
          <cell r="AN477" t="str">
            <v>roman.palacios@gnp.com.mx</v>
          </cell>
          <cell r="AO477" t="str">
            <v>roman.palacios@gnp.com.mx</v>
          </cell>
          <cell r="AP477" t="str">
            <v>romanpalacios676@prodigy.net.mx</v>
          </cell>
          <cell r="AQ477">
            <v>3221175372</v>
          </cell>
          <cell r="AR477" t="str">
            <v>-</v>
          </cell>
          <cell r="AS477" t="str">
            <v>-</v>
          </cell>
          <cell r="AT477" t="str">
            <v>-</v>
          </cell>
          <cell r="AU477" t="str">
            <v>-</v>
          </cell>
          <cell r="AV477" t="str">
            <v>-</v>
          </cell>
          <cell r="AW477" t="str">
            <v>-</v>
          </cell>
          <cell r="AX477" t="str">
            <v>-</v>
          </cell>
          <cell r="AY477" t="str">
            <v>No</v>
          </cell>
          <cell r="AZ477" t="str">
            <v>-</v>
          </cell>
          <cell r="BA477" t="str">
            <v>-</v>
          </cell>
          <cell r="BB477" t="str">
            <v>-</v>
          </cell>
          <cell r="BC477" t="str">
            <v>-</v>
          </cell>
          <cell r="BD477" t="str">
            <v>-</v>
          </cell>
          <cell r="BE477" t="str">
            <v>-</v>
          </cell>
          <cell r="BF477" t="str">
            <v>-</v>
          </cell>
          <cell r="BG477">
            <v>3</v>
          </cell>
          <cell r="BH477" t="str">
            <v>-</v>
          </cell>
          <cell r="BI477" t="str">
            <v>-</v>
          </cell>
          <cell r="BJ477" t="str">
            <v>Arrendado</v>
          </cell>
          <cell r="BK477" t="str">
            <v>AM 19997</v>
          </cell>
          <cell r="BL477" t="str">
            <v>AMERICAS MOTORS S.A. DE C.V.</v>
          </cell>
          <cell r="BO477">
            <v>74555.649999999994</v>
          </cell>
          <cell r="BP477" t="str">
            <v>-</v>
          </cell>
          <cell r="BQ477" t="str">
            <v>-</v>
          </cell>
          <cell r="BR477" t="str">
            <v>-</v>
          </cell>
          <cell r="BS477" t="str">
            <v>-</v>
          </cell>
          <cell r="BT477" t="str">
            <v>-</v>
          </cell>
          <cell r="BU477" t="str">
            <v>-</v>
          </cell>
          <cell r="BV477" t="str">
            <v>-</v>
          </cell>
          <cell r="BW477" t="str">
            <v>-</v>
          </cell>
          <cell r="BX477" t="str">
            <v>-</v>
          </cell>
          <cell r="BY477" t="str">
            <v>-</v>
          </cell>
          <cell r="BZ477" t="str">
            <v>-</v>
          </cell>
          <cell r="CA477" t="str">
            <v>-</v>
          </cell>
          <cell r="CB477" t="str">
            <v>-</v>
          </cell>
          <cell r="CC477" t="str">
            <v>Miércoles</v>
          </cell>
          <cell r="CD477" t="str">
            <v>4513</v>
          </cell>
          <cell r="CE477" t="str">
            <v>3</v>
          </cell>
          <cell r="CF477" t="str">
            <v>Rojo</v>
          </cell>
          <cell r="CG477" t="str">
            <v>3er Sábado</v>
          </cell>
          <cell r="CH477" t="str">
            <v>Mzo y Abr</v>
          </cell>
          <cell r="CI477" t="str">
            <v>Sep y Oct</v>
          </cell>
          <cell r="CJ477" t="str">
            <v>-</v>
          </cell>
          <cell r="CK477">
            <v>92</v>
          </cell>
          <cell r="CL477" t="str">
            <v>101 - MAGNA</v>
          </cell>
          <cell r="CM477" t="str">
            <v>08158</v>
          </cell>
          <cell r="CP477" t="str">
            <v>-</v>
          </cell>
        </row>
        <row r="478">
          <cell r="A478" t="str">
            <v>08159</v>
          </cell>
          <cell r="B478" t="str">
            <v>JGR4520</v>
          </cell>
          <cell r="C478" t="str">
            <v>Jalisco</v>
          </cell>
          <cell r="D478" t="str">
            <v>No aplica</v>
          </cell>
          <cell r="E478" t="str">
            <v>Chevy</v>
          </cell>
          <cell r="F478" t="str">
            <v>Automóvil</v>
          </cell>
          <cell r="G478" t="str">
            <v>Chevrolet</v>
          </cell>
          <cell r="H478" t="str">
            <v>Chevy 5 puertas T/M, D/H, A/A, Paquete M</v>
          </cell>
          <cell r="I478" t="str">
            <v>3G1SF61X08S156588</v>
          </cell>
          <cell r="J478" t="str">
            <v>Hecho en México</v>
          </cell>
          <cell r="K478" t="str">
            <v>Magna</v>
          </cell>
          <cell r="L478">
            <v>4</v>
          </cell>
          <cell r="M478">
            <v>46</v>
          </cell>
          <cell r="N478">
            <v>2008</v>
          </cell>
          <cell r="O478" t="str">
            <v>Colima</v>
          </cell>
          <cell r="P478" t="str">
            <v>Colima</v>
          </cell>
          <cell r="Q478" t="str">
            <v>Occidente</v>
          </cell>
          <cell r="R478" t="str">
            <v>Baja</v>
          </cell>
          <cell r="S478" t="str">
            <v>Devolución Valmex</v>
          </cell>
          <cell r="T478" t="str">
            <v>GNP</v>
          </cell>
          <cell r="U478" t="str">
            <v>Grupo Nacional Provincial, S.A.B.</v>
          </cell>
          <cell r="V478" t="str">
            <v>Asesor de Servicio</v>
          </cell>
          <cell r="W478" t="str">
            <v>-</v>
          </cell>
          <cell r="X478" t="str">
            <v>-</v>
          </cell>
          <cell r="Y478" t="str">
            <v>Asignado</v>
          </cell>
          <cell r="Z478">
            <v>40157001</v>
          </cell>
          <cell r="AA478" t="str">
            <v>Robles Castañeda J. Jesús</v>
          </cell>
          <cell r="AB478" t="str">
            <v>Servicios Administrativos en Reclamaciones, S.A. de C.V.</v>
          </cell>
          <cell r="AC478" t="str">
            <v>ROCJ770110HX8</v>
          </cell>
          <cell r="AD478" t="str">
            <v>Operativo</v>
          </cell>
          <cell r="AE478" t="str">
            <v>Asesor de Servicio</v>
          </cell>
          <cell r="AF478" t="str">
            <v>Unidad Operativa</v>
          </cell>
          <cell r="AG478" t="str">
            <v>Dirección Servicio y Operaciones</v>
          </cell>
          <cell r="AH478" t="str">
            <v>Subdirección Siniestros Norte y Occidente</v>
          </cell>
          <cell r="AI478" t="str">
            <v>C9179</v>
          </cell>
          <cell r="AJ478" t="str">
            <v>Moya Urdiales Idalia Leticia</v>
          </cell>
          <cell r="AK478" t="str">
            <v>Oficina central Guadalajara</v>
          </cell>
          <cell r="AL478" t="str">
            <v>Guadalajara</v>
          </cell>
          <cell r="AM478">
            <v>0</v>
          </cell>
          <cell r="AN478" t="str">
            <v>jesus.robles@gnp.com.mx</v>
          </cell>
          <cell r="AO478" t="str">
            <v>jesus.robles@gnp.com.mx</v>
          </cell>
          <cell r="AP478" t="str">
            <v>jjrobles77@hotmail.com</v>
          </cell>
          <cell r="AQ478">
            <v>3121191163</v>
          </cell>
          <cell r="AR478" t="str">
            <v>-</v>
          </cell>
          <cell r="AS478" t="str">
            <v>-</v>
          </cell>
          <cell r="AT478" t="str">
            <v>-</v>
          </cell>
          <cell r="AU478" t="str">
            <v>-</v>
          </cell>
          <cell r="AV478" t="str">
            <v>-</v>
          </cell>
          <cell r="AW478" t="str">
            <v>-</v>
          </cell>
          <cell r="AX478" t="str">
            <v>-</v>
          </cell>
          <cell r="AY478" t="str">
            <v>No</v>
          </cell>
          <cell r="AZ478" t="str">
            <v>-</v>
          </cell>
          <cell r="BA478" t="str">
            <v>-</v>
          </cell>
          <cell r="BB478" t="str">
            <v>-</v>
          </cell>
          <cell r="BC478" t="str">
            <v>-</v>
          </cell>
          <cell r="BD478" t="str">
            <v>-</v>
          </cell>
          <cell r="BE478" t="str">
            <v>-</v>
          </cell>
          <cell r="BF478" t="str">
            <v>-</v>
          </cell>
          <cell r="BG478">
            <v>3</v>
          </cell>
          <cell r="BH478" t="str">
            <v>-</v>
          </cell>
          <cell r="BI478" t="str">
            <v>-</v>
          </cell>
          <cell r="BJ478" t="str">
            <v>Arrendado</v>
          </cell>
          <cell r="BK478" t="str">
            <v>AM 19993</v>
          </cell>
          <cell r="BL478" t="str">
            <v>AMERICAS MOTORS S.A. DE C.V.</v>
          </cell>
          <cell r="BO478">
            <v>74555.649999999994</v>
          </cell>
          <cell r="BP478" t="str">
            <v>-</v>
          </cell>
          <cell r="BQ478" t="str">
            <v>-</v>
          </cell>
          <cell r="BR478" t="str">
            <v>-</v>
          </cell>
          <cell r="BS478" t="str">
            <v>-</v>
          </cell>
          <cell r="BT478" t="str">
            <v>-</v>
          </cell>
          <cell r="BU478" t="str">
            <v>-</v>
          </cell>
          <cell r="BV478" t="str">
            <v>-</v>
          </cell>
          <cell r="BW478" t="str">
            <v>-</v>
          </cell>
          <cell r="BX478" t="str">
            <v>-</v>
          </cell>
          <cell r="BY478" t="str">
            <v>-</v>
          </cell>
          <cell r="BZ478" t="str">
            <v>-</v>
          </cell>
          <cell r="CA478" t="str">
            <v>-</v>
          </cell>
          <cell r="CB478" t="str">
            <v>-</v>
          </cell>
          <cell r="CC478" t="str">
            <v>Viernes</v>
          </cell>
          <cell r="CD478" t="str">
            <v>4520</v>
          </cell>
          <cell r="CE478" t="str">
            <v>0</v>
          </cell>
          <cell r="CF478" t="str">
            <v>Azul</v>
          </cell>
          <cell r="CG478" t="str">
            <v>5o Sábado</v>
          </cell>
          <cell r="CH478" t="str">
            <v>May y Jun</v>
          </cell>
          <cell r="CI478" t="str">
            <v>Nov y Dic</v>
          </cell>
          <cell r="CJ478" t="str">
            <v>-</v>
          </cell>
          <cell r="CK478">
            <v>92</v>
          </cell>
          <cell r="CL478" t="str">
            <v>101 - MAGNA</v>
          </cell>
          <cell r="CM478" t="str">
            <v>08159</v>
          </cell>
          <cell r="CP478" t="str">
            <v>-</v>
          </cell>
        </row>
        <row r="479">
          <cell r="A479" t="str">
            <v>08160</v>
          </cell>
          <cell r="B479" t="str">
            <v>FGG9733</v>
          </cell>
          <cell r="C479" t="str">
            <v>Coahuila</v>
          </cell>
          <cell r="D479" t="str">
            <v>FEA5429</v>
          </cell>
          <cell r="E479" t="str">
            <v>Chevy</v>
          </cell>
          <cell r="F479" t="str">
            <v>Automóvil</v>
          </cell>
          <cell r="G479" t="str">
            <v>Chevrolet</v>
          </cell>
          <cell r="H479" t="str">
            <v>Chevy 5 Puertas C/AA Paquete M</v>
          </cell>
          <cell r="I479" t="str">
            <v>3G1SF61X98S163913</v>
          </cell>
          <cell r="J479" t="str">
            <v>Hecho en México</v>
          </cell>
          <cell r="K479" t="str">
            <v>Magna</v>
          </cell>
          <cell r="L479">
            <v>4</v>
          </cell>
          <cell r="M479">
            <v>46</v>
          </cell>
          <cell r="N479">
            <v>2008</v>
          </cell>
          <cell r="O479" t="str">
            <v>Saltillo</v>
          </cell>
          <cell r="P479" t="str">
            <v>Coahuila</v>
          </cell>
          <cell r="Q479" t="str">
            <v>Noreste</v>
          </cell>
          <cell r="R479" t="str">
            <v>Baja</v>
          </cell>
          <cell r="S479" t="str">
            <v>Devolución Valmex</v>
          </cell>
          <cell r="T479" t="str">
            <v>GNP</v>
          </cell>
          <cell r="U479" t="str">
            <v>Grupo Nacional Provincial, S.A.B.</v>
          </cell>
          <cell r="V479" t="str">
            <v>Asesor de Servicio</v>
          </cell>
          <cell r="W479" t="str">
            <v>Honorarios</v>
          </cell>
          <cell r="X479" t="str">
            <v>-</v>
          </cell>
          <cell r="Y479" t="str">
            <v>Asignado</v>
          </cell>
          <cell r="Z479" t="str">
            <v>N90138</v>
          </cell>
          <cell r="AA479" t="str">
            <v>Arias Fuentes Pedro Alberto</v>
          </cell>
          <cell r="AB479" t="str">
            <v>Grupo Nacional Provincial, S.A.B.</v>
          </cell>
          <cell r="AC479" t="str">
            <v>AIFP800827ES5</v>
          </cell>
          <cell r="AD479" t="str">
            <v>Gerente</v>
          </cell>
          <cell r="AE479" t="str">
            <v>Gerencia Ajustes (Noreste)</v>
          </cell>
          <cell r="AF479" t="str">
            <v>Unidad Operativa</v>
          </cell>
          <cell r="AG479" t="str">
            <v>Dirección Servicio y Operaciones</v>
          </cell>
          <cell r="AH479" t="str">
            <v>Subdirección Siniestros Norte y Occidente</v>
          </cell>
          <cell r="AI479" t="str">
            <v>C9212</v>
          </cell>
          <cell r="AJ479" t="str">
            <v>Colome Pineda Juan Del Carmen</v>
          </cell>
          <cell r="AK479" t="str">
            <v>Santa Engracia B P5</v>
          </cell>
          <cell r="AL479" t="str">
            <v>Monterrey</v>
          </cell>
          <cell r="AM479">
            <v>5652</v>
          </cell>
          <cell r="AN479" t="str">
            <v>pedro.arias@gnp.com.mx</v>
          </cell>
          <cell r="AO479" t="str">
            <v>pedro.arias@gnp.com.mx</v>
          </cell>
          <cell r="AQ479">
            <v>8441390058</v>
          </cell>
          <cell r="AR479" t="str">
            <v>-</v>
          </cell>
          <cell r="AS479" t="str">
            <v>-</v>
          </cell>
          <cell r="AT479" t="str">
            <v>-</v>
          </cell>
          <cell r="AU479" t="str">
            <v>-</v>
          </cell>
          <cell r="AV479" t="str">
            <v>-</v>
          </cell>
          <cell r="AW479" t="str">
            <v>-</v>
          </cell>
          <cell r="AX479" t="str">
            <v>-</v>
          </cell>
          <cell r="AY479" t="str">
            <v>No</v>
          </cell>
          <cell r="AZ479" t="str">
            <v>-</v>
          </cell>
          <cell r="BA479" t="str">
            <v>-</v>
          </cell>
          <cell r="BB479" t="str">
            <v>-</v>
          </cell>
          <cell r="BC479" t="str">
            <v>-</v>
          </cell>
          <cell r="BD479" t="str">
            <v>-</v>
          </cell>
          <cell r="BE479" t="str">
            <v>-</v>
          </cell>
          <cell r="BF479" t="str">
            <v>-</v>
          </cell>
          <cell r="BG479">
            <v>3</v>
          </cell>
          <cell r="BH479" t="str">
            <v>-</v>
          </cell>
          <cell r="BI479" t="str">
            <v>-</v>
          </cell>
          <cell r="BJ479" t="str">
            <v>Arrendado</v>
          </cell>
          <cell r="BK479" t="str">
            <v>N/T</v>
          </cell>
          <cell r="BL479" t="str">
            <v>AMERICAS MOTORS S.A. DE C.V.</v>
          </cell>
          <cell r="BO479">
            <v>74555.649999999994</v>
          </cell>
          <cell r="BP479" t="str">
            <v>-</v>
          </cell>
          <cell r="BQ479" t="str">
            <v>-</v>
          </cell>
          <cell r="BR479" t="str">
            <v>-</v>
          </cell>
          <cell r="BS479" t="str">
            <v>-</v>
          </cell>
          <cell r="BT479" t="str">
            <v>-</v>
          </cell>
          <cell r="BU479" t="str">
            <v>-</v>
          </cell>
          <cell r="BV479" t="str">
            <v>-</v>
          </cell>
          <cell r="BW479" t="str">
            <v>-</v>
          </cell>
          <cell r="BX479" t="str">
            <v>-</v>
          </cell>
          <cell r="BY479" t="str">
            <v>-</v>
          </cell>
          <cell r="BZ479" t="str">
            <v>-</v>
          </cell>
          <cell r="CA479" t="str">
            <v>-</v>
          </cell>
          <cell r="CB479" t="str">
            <v>-</v>
          </cell>
          <cell r="CC479" t="str">
            <v>Miércoles</v>
          </cell>
          <cell r="CD479" t="str">
            <v>9733</v>
          </cell>
          <cell r="CE479" t="str">
            <v>3</v>
          </cell>
          <cell r="CF479" t="str">
            <v>Rojo</v>
          </cell>
          <cell r="CG479" t="str">
            <v>3er Sábado</v>
          </cell>
          <cell r="CH479" t="str">
            <v>Mzo y Abr</v>
          </cell>
          <cell r="CI479" t="str">
            <v>Sep y Oct</v>
          </cell>
          <cell r="CJ479" t="str">
            <v>-</v>
          </cell>
          <cell r="CK479">
            <v>92</v>
          </cell>
          <cell r="CL479" t="str">
            <v>101 - MAGNA</v>
          </cell>
          <cell r="CM479" t="str">
            <v>08160</v>
          </cell>
          <cell r="CP479" t="str">
            <v>-</v>
          </cell>
        </row>
        <row r="480">
          <cell r="A480" t="str">
            <v>08161</v>
          </cell>
          <cell r="B480" t="str">
            <v>JGR4515</v>
          </cell>
          <cell r="C480" t="str">
            <v>Jalisco</v>
          </cell>
          <cell r="D480" t="str">
            <v>No aplica</v>
          </cell>
          <cell r="E480" t="str">
            <v>Chevy</v>
          </cell>
          <cell r="F480" t="str">
            <v>Automóvil</v>
          </cell>
          <cell r="G480" t="str">
            <v>Chevrolet</v>
          </cell>
          <cell r="H480" t="str">
            <v>Chevy 5 Puertas C/AA Paquete M</v>
          </cell>
          <cell r="I480" t="str">
            <v>3G1SF61X18S157698</v>
          </cell>
          <cell r="J480" t="str">
            <v>Hecho en México</v>
          </cell>
          <cell r="K480" t="str">
            <v>Magna</v>
          </cell>
          <cell r="L480">
            <v>4</v>
          </cell>
          <cell r="M480">
            <v>46</v>
          </cell>
          <cell r="N480">
            <v>2008</v>
          </cell>
          <cell r="O480" t="str">
            <v>Ciudad Guzman</v>
          </cell>
          <cell r="P480" t="str">
            <v>Jalisco</v>
          </cell>
          <cell r="Q480" t="str">
            <v>Occidente</v>
          </cell>
          <cell r="R480" t="str">
            <v>Baja</v>
          </cell>
          <cell r="S480" t="str">
            <v>Devolución Valmex</v>
          </cell>
          <cell r="T480" t="str">
            <v>GNP</v>
          </cell>
          <cell r="U480" t="str">
            <v>Grupo Nacional Provincial, S.A.B.</v>
          </cell>
          <cell r="V480" t="str">
            <v>Asesor de Servicio</v>
          </cell>
          <cell r="W480" t="str">
            <v>-</v>
          </cell>
          <cell r="X480" t="str">
            <v>-</v>
          </cell>
          <cell r="Y480" t="str">
            <v>Asignado</v>
          </cell>
          <cell r="Z480">
            <v>40152001</v>
          </cell>
          <cell r="AA480" t="str">
            <v>Hernandez Velasco Martin Eduardo</v>
          </cell>
          <cell r="AB480" t="str">
            <v>Servicios Administrativos en Reclamaciones, S.A. de C.V.</v>
          </cell>
          <cell r="AC480" t="str">
            <v>HEVM640830AK8</v>
          </cell>
          <cell r="AD480" t="str">
            <v>Operativo</v>
          </cell>
          <cell r="AE480" t="str">
            <v>Asesor de Servicio</v>
          </cell>
          <cell r="AF480" t="str">
            <v>Unidad Operativa</v>
          </cell>
          <cell r="AG480" t="str">
            <v>Dirección Servicio y Operaciones</v>
          </cell>
          <cell r="AH480" t="str">
            <v>Subdirección Siniestros Norte y Occidente</v>
          </cell>
          <cell r="AI480" t="str">
            <v>C9179</v>
          </cell>
          <cell r="AJ480" t="str">
            <v>Moya Urdiales Idalia Leticia</v>
          </cell>
          <cell r="AK480" t="str">
            <v>Oficina central Guadalajara</v>
          </cell>
          <cell r="AL480" t="str">
            <v>Guadalajara</v>
          </cell>
          <cell r="AM480">
            <v>0</v>
          </cell>
          <cell r="AN480" t="str">
            <v>martineduardo.hernandez@gnp.com.mx</v>
          </cell>
          <cell r="AO480" t="str">
            <v>martineduardo.hernandez@gnp.com.mx</v>
          </cell>
          <cell r="AP480" t="str">
            <v>mhernandez_velazco@hotmail.com</v>
          </cell>
          <cell r="AQ480">
            <v>3411076129</v>
          </cell>
          <cell r="AR480" t="str">
            <v>-</v>
          </cell>
          <cell r="AS480" t="str">
            <v>-</v>
          </cell>
          <cell r="AT480" t="str">
            <v>-</v>
          </cell>
          <cell r="AU480" t="str">
            <v>-</v>
          </cell>
          <cell r="AV480" t="str">
            <v>-</v>
          </cell>
          <cell r="AW480" t="str">
            <v>-</v>
          </cell>
          <cell r="AX480" t="str">
            <v>-</v>
          </cell>
          <cell r="AY480" t="str">
            <v>No</v>
          </cell>
          <cell r="AZ480" t="str">
            <v>-</v>
          </cell>
          <cell r="BA480" t="str">
            <v>-</v>
          </cell>
          <cell r="BB480" t="str">
            <v>-</v>
          </cell>
          <cell r="BC480" t="str">
            <v>-</v>
          </cell>
          <cell r="BD480" t="str">
            <v>-</v>
          </cell>
          <cell r="BE480" t="str">
            <v>-</v>
          </cell>
          <cell r="BF480" t="str">
            <v>-</v>
          </cell>
          <cell r="BG480">
            <v>3</v>
          </cell>
          <cell r="BH480" t="str">
            <v>-</v>
          </cell>
          <cell r="BI480" t="str">
            <v>-</v>
          </cell>
          <cell r="BJ480" t="str">
            <v>Arrendado</v>
          </cell>
          <cell r="BK480" t="str">
            <v>AM 19996</v>
          </cell>
          <cell r="BL480" t="str">
            <v>AMERICAS MOTORS S.A. DE C.V.</v>
          </cell>
          <cell r="BO480">
            <v>74555.649999999994</v>
          </cell>
          <cell r="BP480" t="str">
            <v>-</v>
          </cell>
          <cell r="BQ480" t="str">
            <v>-</v>
          </cell>
          <cell r="BR480" t="str">
            <v>-</v>
          </cell>
          <cell r="BS480" t="str">
            <v>-</v>
          </cell>
          <cell r="BT480" t="str">
            <v>-</v>
          </cell>
          <cell r="BU480" t="str">
            <v>-</v>
          </cell>
          <cell r="BV480" t="str">
            <v>-</v>
          </cell>
          <cell r="BW480" t="str">
            <v>-</v>
          </cell>
          <cell r="BX480" t="str">
            <v>-</v>
          </cell>
          <cell r="BY480" t="str">
            <v>-</v>
          </cell>
          <cell r="BZ480" t="str">
            <v>-</v>
          </cell>
          <cell r="CA480" t="str">
            <v>-</v>
          </cell>
          <cell r="CB480" t="str">
            <v>-</v>
          </cell>
          <cell r="CC480" t="str">
            <v>Lunes</v>
          </cell>
          <cell r="CD480" t="str">
            <v>4515</v>
          </cell>
          <cell r="CE480" t="str">
            <v>5</v>
          </cell>
          <cell r="CF480" t="str">
            <v>Amarillo</v>
          </cell>
          <cell r="CG480" t="str">
            <v>1er Sábado</v>
          </cell>
          <cell r="CH480" t="str">
            <v>Ene y Feb</v>
          </cell>
          <cell r="CI480" t="str">
            <v>Jul y Ago</v>
          </cell>
          <cell r="CJ480" t="str">
            <v>-</v>
          </cell>
          <cell r="CK480">
            <v>92</v>
          </cell>
          <cell r="CL480" t="str">
            <v>101 - MAGNA</v>
          </cell>
          <cell r="CM480" t="str">
            <v>08161</v>
          </cell>
          <cell r="CP480" t="str">
            <v>-</v>
          </cell>
        </row>
        <row r="481">
          <cell r="A481" t="str">
            <v>08162</v>
          </cell>
          <cell r="B481" t="str">
            <v>FEA5430</v>
          </cell>
          <cell r="C481" t="str">
            <v>-</v>
          </cell>
          <cell r="D481" t="str">
            <v>FCL8147</v>
          </cell>
          <cell r="E481" t="str">
            <v>Chevy</v>
          </cell>
          <cell r="F481" t="str">
            <v>Automóvil</v>
          </cell>
          <cell r="G481" t="str">
            <v>Chevrolet</v>
          </cell>
          <cell r="H481" t="str">
            <v>Chevy 5 Puertas C/AA Paquete M</v>
          </cell>
          <cell r="I481" t="str">
            <v>3G1SF61X18S150976</v>
          </cell>
          <cell r="J481" t="str">
            <v>Hecho en México</v>
          </cell>
          <cell r="K481" t="str">
            <v>Magna</v>
          </cell>
          <cell r="L481">
            <v>4</v>
          </cell>
          <cell r="M481">
            <v>46</v>
          </cell>
          <cell r="N481">
            <v>2008</v>
          </cell>
          <cell r="O481" t="str">
            <v>Tijuana</v>
          </cell>
          <cell r="P481" t="str">
            <v>Baja California Norte</v>
          </cell>
          <cell r="Q481" t="str">
            <v>Noroeste</v>
          </cell>
          <cell r="R481" t="str">
            <v>Baja</v>
          </cell>
          <cell r="S481" t="str">
            <v>PT por Siniestro</v>
          </cell>
          <cell r="T481" t="str">
            <v>GNP</v>
          </cell>
          <cell r="U481" t="str">
            <v>Grupo Nacional Provincial, S.A.B.</v>
          </cell>
          <cell r="V481" t="str">
            <v>Asesor de Servicio</v>
          </cell>
          <cell r="W481" t="str">
            <v>-</v>
          </cell>
          <cell r="X481" t="str">
            <v>-</v>
          </cell>
          <cell r="Y481" t="str">
            <v>Asignado</v>
          </cell>
          <cell r="Z481" t="str">
            <v>-</v>
          </cell>
          <cell r="AA481" t="str">
            <v>-</v>
          </cell>
          <cell r="AB481" t="str">
            <v>-</v>
          </cell>
          <cell r="AC481" t="str">
            <v>-</v>
          </cell>
          <cell r="AD481" t="str">
            <v>-</v>
          </cell>
          <cell r="AE481" t="str">
            <v>-</v>
          </cell>
          <cell r="AF481" t="str">
            <v>-</v>
          </cell>
          <cell r="AG481" t="str">
            <v>-</v>
          </cell>
          <cell r="AH481" t="str">
            <v>-</v>
          </cell>
          <cell r="AI481" t="str">
            <v>C6705</v>
          </cell>
          <cell r="AJ481" t="str">
            <v>Ramirez Granados Arturo</v>
          </cell>
          <cell r="AK481" t="str">
            <v>-</v>
          </cell>
          <cell r="AL481" t="str">
            <v>-</v>
          </cell>
          <cell r="AM481" t="str">
            <v>-</v>
          </cell>
          <cell r="AN481">
            <v>0</v>
          </cell>
          <cell r="AO481" t="str">
            <v>-</v>
          </cell>
          <cell r="AQ481" t="str">
            <v>-</v>
          </cell>
          <cell r="AR481" t="str">
            <v>-</v>
          </cell>
          <cell r="AS481" t="str">
            <v>-</v>
          </cell>
          <cell r="AT481" t="str">
            <v>-</v>
          </cell>
          <cell r="AU481" t="str">
            <v>-</v>
          </cell>
          <cell r="AV481" t="str">
            <v>-</v>
          </cell>
          <cell r="AW481" t="str">
            <v>-</v>
          </cell>
          <cell r="AX481" t="str">
            <v>-</v>
          </cell>
          <cell r="AY481" t="str">
            <v>No</v>
          </cell>
          <cell r="AZ481" t="str">
            <v>-</v>
          </cell>
          <cell r="BA481" t="str">
            <v>-</v>
          </cell>
          <cell r="BB481" t="str">
            <v>-</v>
          </cell>
          <cell r="BC481" t="str">
            <v>-</v>
          </cell>
          <cell r="BD481" t="str">
            <v>-</v>
          </cell>
          <cell r="BE481" t="str">
            <v>-</v>
          </cell>
          <cell r="BF481" t="str">
            <v>-</v>
          </cell>
          <cell r="BG481" t="str">
            <v>-</v>
          </cell>
          <cell r="BH481" t="str">
            <v>-</v>
          </cell>
          <cell r="BI481" t="str">
            <v>-</v>
          </cell>
          <cell r="BJ481" t="str">
            <v>Arrendado</v>
          </cell>
          <cell r="BK481" t="str">
            <v>AM 19994</v>
          </cell>
          <cell r="BL481" t="str">
            <v>AMERICAS MOTORS S.A. DE C.V.</v>
          </cell>
          <cell r="BO481">
            <v>74555.649999999994</v>
          </cell>
          <cell r="BP481" t="str">
            <v>-</v>
          </cell>
          <cell r="BQ481" t="str">
            <v>-</v>
          </cell>
          <cell r="BR481" t="str">
            <v>-</v>
          </cell>
          <cell r="BS481" t="str">
            <v>-</v>
          </cell>
          <cell r="BT481" t="str">
            <v>-</v>
          </cell>
          <cell r="BU481" t="str">
            <v>-</v>
          </cell>
          <cell r="BV481" t="str">
            <v>-</v>
          </cell>
          <cell r="BW481" t="str">
            <v>-</v>
          </cell>
          <cell r="BX481" t="str">
            <v>-</v>
          </cell>
          <cell r="BY481" t="str">
            <v>-</v>
          </cell>
          <cell r="BZ481" t="str">
            <v>-</v>
          </cell>
          <cell r="CA481" t="str">
            <v>-</v>
          </cell>
          <cell r="CB481" t="str">
            <v>-</v>
          </cell>
          <cell r="CC481" t="str">
            <v>Viernes</v>
          </cell>
          <cell r="CD481" t="str">
            <v>5430</v>
          </cell>
          <cell r="CE481" t="str">
            <v>0</v>
          </cell>
          <cell r="CF481" t="str">
            <v>Azul</v>
          </cell>
          <cell r="CG481" t="str">
            <v>5o Sábado</v>
          </cell>
          <cell r="CH481" t="str">
            <v>May y Jun</v>
          </cell>
          <cell r="CI481" t="str">
            <v>Nov y Dic</v>
          </cell>
          <cell r="CJ481" t="str">
            <v>-</v>
          </cell>
          <cell r="CK481">
            <v>92</v>
          </cell>
          <cell r="CL481" t="str">
            <v>101 - MAGNA</v>
          </cell>
          <cell r="CM481" t="str">
            <v>08162</v>
          </cell>
          <cell r="CP481" t="str">
            <v>-</v>
          </cell>
        </row>
        <row r="482">
          <cell r="A482" t="str">
            <v>08163</v>
          </cell>
          <cell r="B482" t="str">
            <v>FGG9295</v>
          </cell>
          <cell r="C482" t="str">
            <v>Coahuila</v>
          </cell>
          <cell r="D482" t="str">
            <v>FEA5432</v>
          </cell>
          <cell r="E482" t="str">
            <v>Chevy</v>
          </cell>
          <cell r="F482" t="str">
            <v>Automóvil</v>
          </cell>
          <cell r="G482" t="str">
            <v>Chevrolet</v>
          </cell>
          <cell r="H482" t="str">
            <v>Chevy 5 puertas T/M, D/H, A/A, Paquete M</v>
          </cell>
          <cell r="I482" t="str">
            <v>3G1SF61X98S163653</v>
          </cell>
          <cell r="J482" t="str">
            <v>Hecho en México</v>
          </cell>
          <cell r="K482" t="str">
            <v>Magna</v>
          </cell>
          <cell r="L482">
            <v>4</v>
          </cell>
          <cell r="M482">
            <v>46</v>
          </cell>
          <cell r="N482">
            <v>2008</v>
          </cell>
          <cell r="O482" t="str">
            <v>Torreón</v>
          </cell>
          <cell r="P482" t="str">
            <v>Coahuila</v>
          </cell>
          <cell r="Q482" t="str">
            <v>Noreste</v>
          </cell>
          <cell r="R482" t="str">
            <v>Baja</v>
          </cell>
          <cell r="S482" t="str">
            <v>Devolución Valmex</v>
          </cell>
          <cell r="T482" t="str">
            <v>GNP</v>
          </cell>
          <cell r="U482" t="str">
            <v>Grupo Nacional Provincial, S.A.B.</v>
          </cell>
          <cell r="V482" t="str">
            <v>Asesor de Servicio</v>
          </cell>
          <cell r="W482" t="str">
            <v>-</v>
          </cell>
          <cell r="X482" t="str">
            <v>-</v>
          </cell>
          <cell r="Y482" t="str">
            <v>Asignado</v>
          </cell>
          <cell r="Z482">
            <v>40128001</v>
          </cell>
          <cell r="AA482" t="str">
            <v>-</v>
          </cell>
          <cell r="AB482" t="str">
            <v>-</v>
          </cell>
          <cell r="AC482" t="str">
            <v>-</v>
          </cell>
          <cell r="AD482" t="str">
            <v>-</v>
          </cell>
          <cell r="AE482" t="str">
            <v>-</v>
          </cell>
          <cell r="AF482" t="str">
            <v>-</v>
          </cell>
          <cell r="AG482" t="str">
            <v>-</v>
          </cell>
          <cell r="AH482" t="str">
            <v>-</v>
          </cell>
          <cell r="AI482" t="str">
            <v>C6705</v>
          </cell>
          <cell r="AJ482" t="str">
            <v>Ramirez Granados Arturo</v>
          </cell>
          <cell r="AK482" t="str">
            <v>-</v>
          </cell>
          <cell r="AL482" t="str">
            <v>-</v>
          </cell>
          <cell r="AM482" t="str">
            <v>-</v>
          </cell>
          <cell r="AN482">
            <v>0</v>
          </cell>
          <cell r="AO482" t="str">
            <v>-</v>
          </cell>
          <cell r="AQ482" t="str">
            <v>-</v>
          </cell>
          <cell r="AR482" t="str">
            <v>-</v>
          </cell>
          <cell r="AS482" t="str">
            <v>-</v>
          </cell>
          <cell r="AT482" t="str">
            <v>-</v>
          </cell>
          <cell r="AU482" t="str">
            <v>-</v>
          </cell>
          <cell r="AV482" t="str">
            <v>-</v>
          </cell>
          <cell r="AW482" t="str">
            <v>-</v>
          </cell>
          <cell r="AX482" t="str">
            <v>-</v>
          </cell>
          <cell r="AY482" t="str">
            <v>No</v>
          </cell>
          <cell r="AZ482" t="str">
            <v>-</v>
          </cell>
          <cell r="BA482" t="str">
            <v>-</v>
          </cell>
          <cell r="BB482" t="str">
            <v>-</v>
          </cell>
          <cell r="BC482" t="str">
            <v>-</v>
          </cell>
          <cell r="BD482" t="str">
            <v>-</v>
          </cell>
          <cell r="BE482" t="str">
            <v>-</v>
          </cell>
          <cell r="BF482" t="str">
            <v>-</v>
          </cell>
          <cell r="BG482">
            <v>3</v>
          </cell>
          <cell r="BH482" t="str">
            <v>-</v>
          </cell>
          <cell r="BI482" t="str">
            <v>-</v>
          </cell>
          <cell r="BJ482" t="str">
            <v>Arrendado</v>
          </cell>
          <cell r="BK482" t="str">
            <v>N/T</v>
          </cell>
          <cell r="BL482" t="str">
            <v>AMERICAS MOTORS S.A. DE C.V.</v>
          </cell>
          <cell r="BO482">
            <v>74555.649999999994</v>
          </cell>
          <cell r="BP482" t="str">
            <v>-</v>
          </cell>
          <cell r="BQ482" t="str">
            <v>-</v>
          </cell>
          <cell r="BR482" t="str">
            <v>-</v>
          </cell>
          <cell r="BS482" t="str">
            <v>-</v>
          </cell>
          <cell r="BT482" t="str">
            <v>-</v>
          </cell>
          <cell r="BU482" t="str">
            <v>-</v>
          </cell>
          <cell r="BV482" t="str">
            <v>-</v>
          </cell>
          <cell r="BW482" t="str">
            <v>-</v>
          </cell>
          <cell r="BX482" t="str">
            <v>-</v>
          </cell>
          <cell r="BY482" t="str">
            <v>-</v>
          </cell>
          <cell r="BZ482" t="str">
            <v>-</v>
          </cell>
          <cell r="CA482" t="str">
            <v>-</v>
          </cell>
          <cell r="CB482" t="str">
            <v>-</v>
          </cell>
          <cell r="CC482" t="str">
            <v>Lunes</v>
          </cell>
          <cell r="CD482" t="str">
            <v>9295</v>
          </cell>
          <cell r="CE482" t="str">
            <v>5</v>
          </cell>
          <cell r="CF482" t="str">
            <v>Amarillo</v>
          </cell>
          <cell r="CG482" t="str">
            <v>1er Sábado</v>
          </cell>
          <cell r="CH482" t="str">
            <v>Ene y Feb</v>
          </cell>
          <cell r="CI482" t="str">
            <v>Jul y Ago</v>
          </cell>
          <cell r="CJ482" t="str">
            <v>-</v>
          </cell>
          <cell r="CK482">
            <v>92</v>
          </cell>
          <cell r="CL482" t="str">
            <v>101 - MAGNA</v>
          </cell>
          <cell r="CM482" t="str">
            <v>08163</v>
          </cell>
          <cell r="CP482" t="str">
            <v>-</v>
          </cell>
        </row>
        <row r="483">
          <cell r="A483" t="str">
            <v>08164</v>
          </cell>
          <cell r="B483" t="str">
            <v>UUM8225</v>
          </cell>
          <cell r="C483" t="str">
            <v>Quintana Roo</v>
          </cell>
          <cell r="D483" t="str">
            <v>UVW1779</v>
          </cell>
          <cell r="E483" t="str">
            <v>Chevy</v>
          </cell>
          <cell r="F483" t="str">
            <v>Automóvil</v>
          </cell>
          <cell r="G483" t="str">
            <v>Chevrolet</v>
          </cell>
          <cell r="H483" t="str">
            <v>Chevy 5 puertas T/M, D/H, A/A, Paquete M</v>
          </cell>
          <cell r="I483" t="str">
            <v>3G1SF61X79S110208</v>
          </cell>
          <cell r="J483" t="str">
            <v>Hecho en México</v>
          </cell>
          <cell r="K483" t="str">
            <v>Magna</v>
          </cell>
          <cell r="L483">
            <v>4</v>
          </cell>
          <cell r="M483">
            <v>46</v>
          </cell>
          <cell r="N483">
            <v>2009</v>
          </cell>
          <cell r="O483" t="str">
            <v>Ciudad de México</v>
          </cell>
          <cell r="P483" t="str">
            <v>Ciudad de México</v>
          </cell>
          <cell r="Q483" t="str">
            <v>Zona Metropolitana</v>
          </cell>
          <cell r="R483" t="str">
            <v>Baja</v>
          </cell>
          <cell r="S483" t="str">
            <v>Devolución Valmex</v>
          </cell>
          <cell r="T483" t="str">
            <v>GNP</v>
          </cell>
          <cell r="U483" t="str">
            <v>Grupo Nacional Provincial, S.A.B.</v>
          </cell>
          <cell r="V483" t="str">
            <v>Pool Administrativo</v>
          </cell>
          <cell r="W483" t="str">
            <v>Pool Administrativo</v>
          </cell>
          <cell r="X483" t="str">
            <v>Plaza GNP</v>
          </cell>
          <cell r="Y483" t="str">
            <v>Pool</v>
          </cell>
          <cell r="Z483" t="str">
            <v>N38132</v>
          </cell>
          <cell r="AA483" t="str">
            <v>-</v>
          </cell>
          <cell r="AB483" t="str">
            <v>-</v>
          </cell>
          <cell r="AC483" t="str">
            <v>-</v>
          </cell>
          <cell r="AD483" t="str">
            <v>-</v>
          </cell>
          <cell r="AE483" t="str">
            <v>-</v>
          </cell>
          <cell r="AF483" t="str">
            <v>-</v>
          </cell>
          <cell r="AG483" t="str">
            <v>-</v>
          </cell>
          <cell r="AH483" t="str">
            <v>-</v>
          </cell>
          <cell r="AI483" t="str">
            <v>C6705</v>
          </cell>
          <cell r="AJ483" t="str">
            <v>Ramirez Granados Arturo</v>
          </cell>
          <cell r="AK483" t="str">
            <v>-</v>
          </cell>
          <cell r="AL483" t="str">
            <v>-</v>
          </cell>
          <cell r="AM483" t="str">
            <v>-</v>
          </cell>
          <cell r="AN483">
            <v>0</v>
          </cell>
          <cell r="AO483" t="str">
            <v>-</v>
          </cell>
          <cell r="AQ483">
            <v>5545001393</v>
          </cell>
          <cell r="AR483" t="str">
            <v>-</v>
          </cell>
          <cell r="AS483" t="str">
            <v>-</v>
          </cell>
          <cell r="AT483" t="str">
            <v>-</v>
          </cell>
          <cell r="AU483" t="str">
            <v>-</v>
          </cell>
          <cell r="AV483" t="str">
            <v>-</v>
          </cell>
          <cell r="AW483" t="str">
            <v>-</v>
          </cell>
          <cell r="AX483" t="str">
            <v>-</v>
          </cell>
          <cell r="AY483" t="str">
            <v>No</v>
          </cell>
          <cell r="AZ483" t="str">
            <v>-</v>
          </cell>
          <cell r="BA483" t="str">
            <v>-</v>
          </cell>
          <cell r="BB483" t="str">
            <v>-</v>
          </cell>
          <cell r="BC483" t="str">
            <v>-</v>
          </cell>
          <cell r="BD483" t="str">
            <v>-</v>
          </cell>
          <cell r="BE483" t="str">
            <v>-</v>
          </cell>
          <cell r="BF483" t="str">
            <v>-</v>
          </cell>
          <cell r="BG483" t="str">
            <v>-</v>
          </cell>
          <cell r="BH483" t="str">
            <v>-</v>
          </cell>
          <cell r="BI483" t="str">
            <v>-</v>
          </cell>
          <cell r="BJ483" t="str">
            <v>Arrendado</v>
          </cell>
          <cell r="BK483" t="str">
            <v>AM 20223</v>
          </cell>
          <cell r="BL483" t="str">
            <v>AMERICAS MOTORS S.A. DE C.V.</v>
          </cell>
          <cell r="BO483">
            <v>81440</v>
          </cell>
          <cell r="BP483" t="str">
            <v>-</v>
          </cell>
          <cell r="BQ483" t="str">
            <v>-</v>
          </cell>
          <cell r="BR483" t="str">
            <v>-</v>
          </cell>
          <cell r="BS483" t="str">
            <v>-</v>
          </cell>
          <cell r="BT483" t="str">
            <v>-</v>
          </cell>
          <cell r="BU483" t="str">
            <v>-</v>
          </cell>
          <cell r="BV483" t="str">
            <v>-</v>
          </cell>
          <cell r="BW483" t="str">
            <v>-</v>
          </cell>
          <cell r="BX483" t="str">
            <v>-</v>
          </cell>
          <cell r="BY483" t="str">
            <v>-</v>
          </cell>
          <cell r="BZ483" t="str">
            <v>-</v>
          </cell>
          <cell r="CA483" t="str">
            <v>-</v>
          </cell>
          <cell r="CB483" t="str">
            <v>-</v>
          </cell>
          <cell r="CC483" t="str">
            <v>Lunes</v>
          </cell>
          <cell r="CD483" t="str">
            <v>8225</v>
          </cell>
          <cell r="CE483" t="str">
            <v>5</v>
          </cell>
          <cell r="CF483" t="str">
            <v>Amarillo</v>
          </cell>
          <cell r="CG483" t="str">
            <v>1er Sábado</v>
          </cell>
          <cell r="CH483" t="str">
            <v>Ene y Feb</v>
          </cell>
          <cell r="CI483" t="str">
            <v>Jul y Ago</v>
          </cell>
          <cell r="CJ483" t="str">
            <v>-</v>
          </cell>
          <cell r="CK483">
            <v>92</v>
          </cell>
          <cell r="CL483" t="str">
            <v>101 - MAGNA</v>
          </cell>
          <cell r="CM483" t="str">
            <v>08164</v>
          </cell>
          <cell r="CP483" t="str">
            <v>-</v>
          </cell>
        </row>
        <row r="484">
          <cell r="A484" t="str">
            <v>08165</v>
          </cell>
          <cell r="B484" t="str">
            <v>446YEC</v>
          </cell>
          <cell r="C484" t="str">
            <v>Distrito Federal</v>
          </cell>
          <cell r="D484" t="str">
            <v>EBM2365</v>
          </cell>
          <cell r="E484" t="str">
            <v>Chevy</v>
          </cell>
          <cell r="F484" t="str">
            <v>Automóvil</v>
          </cell>
          <cell r="G484" t="str">
            <v>Chevrolet</v>
          </cell>
          <cell r="H484" t="str">
            <v>Chevy 5 puertas T/M, D/H, A/A, Paquete M</v>
          </cell>
          <cell r="I484" t="str">
            <v>3G1SF21X18S164465</v>
          </cell>
          <cell r="J484" t="str">
            <v>Hecho en México</v>
          </cell>
          <cell r="K484" t="str">
            <v>Magna</v>
          </cell>
          <cell r="L484">
            <v>4</v>
          </cell>
          <cell r="M484">
            <v>46</v>
          </cell>
          <cell r="N484">
            <v>2008</v>
          </cell>
          <cell r="O484" t="str">
            <v>Ciudad de México</v>
          </cell>
          <cell r="P484" t="str">
            <v>Ciudad de México</v>
          </cell>
          <cell r="Q484" t="str">
            <v>Zona Metropolitana</v>
          </cell>
          <cell r="R484" t="str">
            <v>Baja</v>
          </cell>
          <cell r="S484" t="str">
            <v>Devolución Valmex</v>
          </cell>
          <cell r="T484" t="str">
            <v>GNP</v>
          </cell>
          <cell r="U484" t="str">
            <v>Grupo Nacional Provincial, S.A.B.</v>
          </cell>
          <cell r="V484" t="str">
            <v>Pool Administrativo</v>
          </cell>
          <cell r="W484" t="str">
            <v>Pool Administrativo</v>
          </cell>
          <cell r="X484" t="str">
            <v>Metro Norte</v>
          </cell>
          <cell r="Y484" t="str">
            <v>Pool</v>
          </cell>
          <cell r="Z484" t="str">
            <v>N38132</v>
          </cell>
          <cell r="AA484" t="str">
            <v>-</v>
          </cell>
          <cell r="AB484" t="str">
            <v>-</v>
          </cell>
          <cell r="AC484" t="str">
            <v>-</v>
          </cell>
          <cell r="AD484" t="str">
            <v>-</v>
          </cell>
          <cell r="AE484" t="str">
            <v>-</v>
          </cell>
          <cell r="AF484" t="str">
            <v>-</v>
          </cell>
          <cell r="AG484" t="str">
            <v>-</v>
          </cell>
          <cell r="AH484" t="str">
            <v>-</v>
          </cell>
          <cell r="AI484" t="str">
            <v>C6705</v>
          </cell>
          <cell r="AJ484" t="str">
            <v>Ramirez Granados Arturo</v>
          </cell>
          <cell r="AK484" t="str">
            <v>-</v>
          </cell>
          <cell r="AL484" t="str">
            <v>-</v>
          </cell>
          <cell r="AM484" t="str">
            <v>-</v>
          </cell>
          <cell r="AN484">
            <v>0</v>
          </cell>
          <cell r="AO484" t="str">
            <v>-</v>
          </cell>
          <cell r="AQ484">
            <v>5545001393</v>
          </cell>
          <cell r="AR484" t="str">
            <v>-</v>
          </cell>
          <cell r="AS484" t="str">
            <v>-</v>
          </cell>
          <cell r="AT484" t="str">
            <v>-</v>
          </cell>
          <cell r="AU484" t="str">
            <v>-</v>
          </cell>
          <cell r="AV484" t="str">
            <v>-</v>
          </cell>
          <cell r="AW484" t="str">
            <v>-</v>
          </cell>
          <cell r="AX484" t="str">
            <v>-</v>
          </cell>
          <cell r="AY484" t="str">
            <v>No</v>
          </cell>
          <cell r="AZ484" t="str">
            <v>-</v>
          </cell>
          <cell r="BA484" t="str">
            <v>-</v>
          </cell>
          <cell r="BB484" t="str">
            <v>-</v>
          </cell>
          <cell r="BC484" t="str">
            <v>-</v>
          </cell>
          <cell r="BD484" t="str">
            <v>-</v>
          </cell>
          <cell r="BE484" t="str">
            <v>-</v>
          </cell>
          <cell r="BF484" t="str">
            <v>-</v>
          </cell>
          <cell r="BG484" t="str">
            <v>-</v>
          </cell>
          <cell r="BH484" t="str">
            <v>-</v>
          </cell>
          <cell r="BI484" t="str">
            <v>-</v>
          </cell>
          <cell r="BJ484" t="str">
            <v>Arrendado</v>
          </cell>
          <cell r="BK484" t="str">
            <v>AM 20088</v>
          </cell>
          <cell r="BL484" t="str">
            <v>AMERICAS MOTORS S.A. DE C.V.</v>
          </cell>
          <cell r="BO484">
            <v>74555.649999999994</v>
          </cell>
          <cell r="BP484" t="str">
            <v>-</v>
          </cell>
          <cell r="BQ484" t="str">
            <v>-</v>
          </cell>
          <cell r="BR484" t="str">
            <v>-</v>
          </cell>
          <cell r="BS484" t="str">
            <v>-</v>
          </cell>
          <cell r="BT484" t="str">
            <v>-</v>
          </cell>
          <cell r="BU484" t="str">
            <v>-</v>
          </cell>
          <cell r="BV484" t="str">
            <v>-</v>
          </cell>
          <cell r="BW484" t="str">
            <v>-</v>
          </cell>
          <cell r="BX484" t="str">
            <v>-</v>
          </cell>
          <cell r="BY484" t="str">
            <v>-</v>
          </cell>
          <cell r="BZ484" t="str">
            <v>-</v>
          </cell>
          <cell r="CA484" t="str">
            <v>-</v>
          </cell>
          <cell r="CB484" t="str">
            <v>-</v>
          </cell>
          <cell r="CC484" t="str">
            <v>Lunes</v>
          </cell>
          <cell r="CD484" t="str">
            <v>446</v>
          </cell>
          <cell r="CE484" t="str">
            <v>6</v>
          </cell>
          <cell r="CF484" t="str">
            <v>Amarillo</v>
          </cell>
          <cell r="CG484" t="str">
            <v>1er Sábado</v>
          </cell>
          <cell r="CH484" t="str">
            <v>Ene y Feb</v>
          </cell>
          <cell r="CI484" t="str">
            <v>Jul y Ago</v>
          </cell>
          <cell r="CJ484" t="str">
            <v>-</v>
          </cell>
          <cell r="CK484">
            <v>92</v>
          </cell>
          <cell r="CL484" t="str">
            <v>101 - MAGNA</v>
          </cell>
          <cell r="CM484" t="str">
            <v>08165</v>
          </cell>
          <cell r="CP484" t="str">
            <v>-</v>
          </cell>
        </row>
        <row r="485">
          <cell r="A485" t="str">
            <v>08166</v>
          </cell>
          <cell r="B485" t="str">
            <v>XGX6873</v>
          </cell>
          <cell r="C485" t="str">
            <v>Tampico</v>
          </cell>
          <cell r="D485" t="str">
            <v>XFH9895</v>
          </cell>
          <cell r="E485" t="str">
            <v>Chevy</v>
          </cell>
          <cell r="F485" t="str">
            <v>Automóvil</v>
          </cell>
          <cell r="G485" t="str">
            <v>Chevrolet</v>
          </cell>
          <cell r="H485" t="str">
            <v>Chevy 5 puertas T/M, D/H, A/A, Paquete M</v>
          </cell>
          <cell r="I485" t="str">
            <v>3G1SF61X99S107780</v>
          </cell>
          <cell r="J485" t="str">
            <v>Hecho en México</v>
          </cell>
          <cell r="K485" t="str">
            <v>Magna</v>
          </cell>
          <cell r="L485">
            <v>4</v>
          </cell>
          <cell r="M485">
            <v>46</v>
          </cell>
          <cell r="N485">
            <v>2009</v>
          </cell>
          <cell r="O485" t="str">
            <v>Tampico</v>
          </cell>
          <cell r="P485" t="str">
            <v>Tamaulipas</v>
          </cell>
          <cell r="Q485" t="str">
            <v>Noreste</v>
          </cell>
          <cell r="R485" t="str">
            <v>Baja</v>
          </cell>
          <cell r="S485" t="str">
            <v>Devolución Valmex</v>
          </cell>
          <cell r="T485" t="str">
            <v>GNP</v>
          </cell>
          <cell r="U485" t="str">
            <v>Grupo Nacional Provincial, S.A.B.</v>
          </cell>
          <cell r="V485" t="str">
            <v>Asesor de Servicio</v>
          </cell>
          <cell r="W485" t="str">
            <v>-</v>
          </cell>
          <cell r="X485" t="str">
            <v>-</v>
          </cell>
          <cell r="Y485" t="str">
            <v>Asignado</v>
          </cell>
          <cell r="Z485" t="str">
            <v>P70066</v>
          </cell>
          <cell r="AA485" t="str">
            <v>-</v>
          </cell>
          <cell r="AB485" t="str">
            <v>-</v>
          </cell>
          <cell r="AC485" t="str">
            <v>-</v>
          </cell>
          <cell r="AD485" t="str">
            <v>-</v>
          </cell>
          <cell r="AE485" t="str">
            <v>-</v>
          </cell>
          <cell r="AF485" t="str">
            <v>-</v>
          </cell>
          <cell r="AG485" t="str">
            <v>-</v>
          </cell>
          <cell r="AH485" t="str">
            <v>-</v>
          </cell>
          <cell r="AI485" t="str">
            <v>C6705</v>
          </cell>
          <cell r="AJ485" t="str">
            <v>Ramirez Granados Arturo</v>
          </cell>
          <cell r="AK485" t="str">
            <v>-</v>
          </cell>
          <cell r="AL485" t="str">
            <v>-</v>
          </cell>
          <cell r="AM485" t="str">
            <v>-</v>
          </cell>
          <cell r="AN485">
            <v>0</v>
          </cell>
          <cell r="AO485" t="str">
            <v>-</v>
          </cell>
          <cell r="AQ485" t="str">
            <v>-</v>
          </cell>
          <cell r="AR485" t="str">
            <v>-</v>
          </cell>
          <cell r="AS485" t="str">
            <v>-</v>
          </cell>
          <cell r="AT485" t="str">
            <v>-</v>
          </cell>
          <cell r="AU485" t="str">
            <v>-</v>
          </cell>
          <cell r="AV485" t="str">
            <v>-</v>
          </cell>
          <cell r="AW485" t="str">
            <v>-</v>
          </cell>
          <cell r="AX485" t="str">
            <v>-</v>
          </cell>
          <cell r="AY485" t="str">
            <v>No</v>
          </cell>
          <cell r="AZ485" t="str">
            <v>-</v>
          </cell>
          <cell r="BA485" t="str">
            <v>-</v>
          </cell>
          <cell r="BB485" t="str">
            <v>-</v>
          </cell>
          <cell r="BC485" t="str">
            <v>-</v>
          </cell>
          <cell r="BD485" t="str">
            <v>-</v>
          </cell>
          <cell r="BE485" t="str">
            <v>-</v>
          </cell>
          <cell r="BF485" t="str">
            <v>-</v>
          </cell>
          <cell r="BG485" t="str">
            <v>-</v>
          </cell>
          <cell r="BH485" t="str">
            <v>-</v>
          </cell>
          <cell r="BI485" t="str">
            <v>-</v>
          </cell>
          <cell r="BJ485" t="str">
            <v>Arrendado</v>
          </cell>
          <cell r="BK485" t="str">
            <v>AM 20138</v>
          </cell>
          <cell r="BL485" t="str">
            <v>AMERICAS MOTORS S.A. DE C.V.</v>
          </cell>
          <cell r="BO485">
            <v>81440</v>
          </cell>
          <cell r="BP485" t="str">
            <v>-</v>
          </cell>
          <cell r="BQ485" t="str">
            <v>-</v>
          </cell>
          <cell r="BR485" t="str">
            <v>-</v>
          </cell>
          <cell r="BS485" t="str">
            <v>-</v>
          </cell>
          <cell r="BT485" t="str">
            <v>-</v>
          </cell>
          <cell r="BU485" t="str">
            <v>-</v>
          </cell>
          <cell r="BV485" t="str">
            <v>-</v>
          </cell>
          <cell r="BW485" t="str">
            <v>-</v>
          </cell>
          <cell r="BX485" t="str">
            <v>-</v>
          </cell>
          <cell r="BY485" t="str">
            <v>-</v>
          </cell>
          <cell r="BZ485" t="str">
            <v>-</v>
          </cell>
          <cell r="CA485" t="str">
            <v>-</v>
          </cell>
          <cell r="CB485" t="str">
            <v>-</v>
          </cell>
          <cell r="CC485" t="str">
            <v>Miércoles</v>
          </cell>
          <cell r="CD485" t="str">
            <v>6873</v>
          </cell>
          <cell r="CE485" t="str">
            <v>3</v>
          </cell>
          <cell r="CF485" t="str">
            <v>Rojo</v>
          </cell>
          <cell r="CG485" t="str">
            <v>3er Sábado</v>
          </cell>
          <cell r="CH485" t="str">
            <v>Mzo y Abr</v>
          </cell>
          <cell r="CI485" t="str">
            <v>Sep y Oct</v>
          </cell>
          <cell r="CJ485" t="str">
            <v>-</v>
          </cell>
          <cell r="CK485">
            <v>92</v>
          </cell>
          <cell r="CL485" t="str">
            <v>101 - MAGNA</v>
          </cell>
          <cell r="CM485" t="str">
            <v>08166</v>
          </cell>
          <cell r="CP485" t="str">
            <v>-</v>
          </cell>
        </row>
        <row r="486">
          <cell r="A486" t="str">
            <v>08167</v>
          </cell>
          <cell r="B486" t="str">
            <v>VEG8746</v>
          </cell>
          <cell r="C486" t="str">
            <v>San Luis Potosí</v>
          </cell>
          <cell r="D486" t="str">
            <v>VCM8198</v>
          </cell>
          <cell r="E486" t="str">
            <v>Chevy</v>
          </cell>
          <cell r="F486" t="str">
            <v>Automóvil</v>
          </cell>
          <cell r="G486" t="str">
            <v>Chevrolet</v>
          </cell>
          <cell r="H486" t="str">
            <v>Chevy 5 puertas T/M, D/H, A/A, Paquete M</v>
          </cell>
          <cell r="I486" t="str">
            <v>3G1SF61XX8S150975</v>
          </cell>
          <cell r="J486" t="str">
            <v>Hecho en México</v>
          </cell>
          <cell r="K486" t="str">
            <v>Magna</v>
          </cell>
          <cell r="L486">
            <v>4</v>
          </cell>
          <cell r="M486">
            <v>46</v>
          </cell>
          <cell r="N486">
            <v>2008</v>
          </cell>
          <cell r="O486" t="str">
            <v>San Luis Potosí</v>
          </cell>
          <cell r="P486" t="str">
            <v>San Luis Potosí</v>
          </cell>
          <cell r="Q486" t="str">
            <v>Occidente</v>
          </cell>
          <cell r="R486" t="str">
            <v>Baja</v>
          </cell>
          <cell r="S486" t="str">
            <v>Devolución Valmex</v>
          </cell>
          <cell r="T486" t="str">
            <v>GNP</v>
          </cell>
          <cell r="U486" t="str">
            <v>Grupo Nacional Provincial, S.A.B.</v>
          </cell>
          <cell r="V486" t="str">
            <v>Asesor de Servicio</v>
          </cell>
          <cell r="W486" t="str">
            <v>-</v>
          </cell>
          <cell r="X486" t="str">
            <v>-</v>
          </cell>
          <cell r="Y486" t="str">
            <v>Asignado</v>
          </cell>
          <cell r="Z486" t="str">
            <v>S00052</v>
          </cell>
          <cell r="AA486" t="str">
            <v>-</v>
          </cell>
          <cell r="AB486" t="str">
            <v>-</v>
          </cell>
          <cell r="AC486" t="str">
            <v>-</v>
          </cell>
          <cell r="AD486" t="str">
            <v>-</v>
          </cell>
          <cell r="AE486" t="str">
            <v>-</v>
          </cell>
          <cell r="AF486" t="str">
            <v>-</v>
          </cell>
          <cell r="AG486" t="str">
            <v>-</v>
          </cell>
          <cell r="AH486" t="str">
            <v>-</v>
          </cell>
          <cell r="AI486" t="str">
            <v>C6705</v>
          </cell>
          <cell r="AJ486" t="str">
            <v>Ramirez Granados Arturo</v>
          </cell>
          <cell r="AK486" t="str">
            <v>-</v>
          </cell>
          <cell r="AL486" t="str">
            <v>-</v>
          </cell>
          <cell r="AM486" t="str">
            <v>-</v>
          </cell>
          <cell r="AN486" t="str">
            <v>jose.vazquez@gnp.com.mx</v>
          </cell>
          <cell r="AO486" t="str">
            <v>-</v>
          </cell>
          <cell r="AP486" t="str">
            <v>jose.vazquez@gnp.com.mx</v>
          </cell>
          <cell r="AQ486">
            <v>4441655542</v>
          </cell>
          <cell r="AR486" t="str">
            <v>-</v>
          </cell>
          <cell r="AS486" t="str">
            <v>-</v>
          </cell>
          <cell r="AT486" t="str">
            <v>-</v>
          </cell>
          <cell r="AU486" t="str">
            <v>-</v>
          </cell>
          <cell r="AV486" t="str">
            <v>-</v>
          </cell>
          <cell r="AW486" t="str">
            <v>-</v>
          </cell>
          <cell r="AX486" t="str">
            <v>-</v>
          </cell>
          <cell r="AY486" t="str">
            <v>No</v>
          </cell>
          <cell r="AZ486" t="str">
            <v>-</v>
          </cell>
          <cell r="BA486" t="str">
            <v>-</v>
          </cell>
          <cell r="BB486" t="str">
            <v>-</v>
          </cell>
          <cell r="BC486" t="str">
            <v>-</v>
          </cell>
          <cell r="BD486" t="str">
            <v>-</v>
          </cell>
          <cell r="BE486" t="str">
            <v>-</v>
          </cell>
          <cell r="BF486" t="str">
            <v>-</v>
          </cell>
          <cell r="BG486" t="str">
            <v>-</v>
          </cell>
          <cell r="BH486" t="str">
            <v>-</v>
          </cell>
          <cell r="BI486" t="str">
            <v>-</v>
          </cell>
          <cell r="BJ486" t="str">
            <v>Arrendado</v>
          </cell>
          <cell r="BK486" t="str">
            <v>AM 19989</v>
          </cell>
          <cell r="BL486" t="str">
            <v>AMERICAS MOTORS S.A. DE C.V.</v>
          </cell>
          <cell r="BO486">
            <v>74555.649999999994</v>
          </cell>
          <cell r="BP486" t="str">
            <v>-</v>
          </cell>
          <cell r="BQ486" t="str">
            <v>-</v>
          </cell>
          <cell r="BR486" t="str">
            <v>-</v>
          </cell>
          <cell r="BS486" t="str">
            <v>-</v>
          </cell>
          <cell r="BT486" t="str">
            <v>-</v>
          </cell>
          <cell r="BU486" t="str">
            <v>-</v>
          </cell>
          <cell r="BV486" t="str">
            <v>-</v>
          </cell>
          <cell r="BW486" t="str">
            <v>-</v>
          </cell>
          <cell r="BX486" t="str">
            <v>-</v>
          </cell>
          <cell r="BY486" t="str">
            <v>-</v>
          </cell>
          <cell r="BZ486" t="str">
            <v>-</v>
          </cell>
          <cell r="CA486" t="str">
            <v>-</v>
          </cell>
          <cell r="CB486" t="str">
            <v>-</v>
          </cell>
          <cell r="CC486" t="str">
            <v>Lunes</v>
          </cell>
          <cell r="CD486" t="str">
            <v>8746</v>
          </cell>
          <cell r="CE486" t="str">
            <v>6</v>
          </cell>
          <cell r="CF486" t="str">
            <v>Amarillo</v>
          </cell>
          <cell r="CG486" t="str">
            <v>1er Sábado</v>
          </cell>
          <cell r="CH486" t="str">
            <v>Ene y Feb</v>
          </cell>
          <cell r="CI486" t="str">
            <v>Jul y Ago</v>
          </cell>
          <cell r="CJ486" t="str">
            <v>-</v>
          </cell>
          <cell r="CK486">
            <v>92</v>
          </cell>
          <cell r="CL486" t="str">
            <v>101 - MAGNA</v>
          </cell>
          <cell r="CM486" t="str">
            <v>08167</v>
          </cell>
          <cell r="CP486" t="str">
            <v>-</v>
          </cell>
        </row>
        <row r="487">
          <cell r="A487" t="str">
            <v>08168</v>
          </cell>
          <cell r="B487" t="str">
            <v>WAG1315</v>
          </cell>
          <cell r="C487" t="str">
            <v>Sonora</v>
          </cell>
          <cell r="D487" t="str">
            <v>VYT6673</v>
          </cell>
          <cell r="E487" t="str">
            <v>Chevy</v>
          </cell>
          <cell r="F487" t="str">
            <v>Automóvil</v>
          </cell>
          <cell r="G487" t="str">
            <v>Chevrolet</v>
          </cell>
          <cell r="H487" t="str">
            <v>Chevy 5 puertas T/M, D/H, A/A, Paquete M</v>
          </cell>
          <cell r="I487" t="str">
            <v>3G1SF61X58S163911</v>
          </cell>
          <cell r="J487" t="str">
            <v>Hecho en México</v>
          </cell>
          <cell r="K487" t="str">
            <v>Magna</v>
          </cell>
          <cell r="L487">
            <v>4</v>
          </cell>
          <cell r="M487">
            <v>46</v>
          </cell>
          <cell r="N487">
            <v>2008</v>
          </cell>
          <cell r="O487" t="str">
            <v>Mexicali</v>
          </cell>
          <cell r="P487" t="str">
            <v>Baja California Norte</v>
          </cell>
          <cell r="Q487" t="str">
            <v>Noroeste</v>
          </cell>
          <cell r="R487" t="str">
            <v>Baja</v>
          </cell>
          <cell r="S487" t="str">
            <v>Devolución Valmex</v>
          </cell>
          <cell r="T487" t="str">
            <v>GNP</v>
          </cell>
          <cell r="U487" t="str">
            <v>Grupo Nacional Provincial, S.A.B.</v>
          </cell>
          <cell r="V487" t="str">
            <v>Asesor de Servicio</v>
          </cell>
          <cell r="W487" t="str">
            <v>-</v>
          </cell>
          <cell r="X487" t="str">
            <v>-</v>
          </cell>
          <cell r="Y487" t="str">
            <v>Asignado</v>
          </cell>
          <cell r="Z487" t="str">
            <v>S00643</v>
          </cell>
          <cell r="AA487" t="str">
            <v>-</v>
          </cell>
          <cell r="AB487" t="str">
            <v>-</v>
          </cell>
          <cell r="AC487" t="str">
            <v>-</v>
          </cell>
          <cell r="AD487" t="str">
            <v>-</v>
          </cell>
          <cell r="AE487" t="str">
            <v>-</v>
          </cell>
          <cell r="AF487" t="str">
            <v>-</v>
          </cell>
          <cell r="AG487" t="str">
            <v>-</v>
          </cell>
          <cell r="AH487" t="str">
            <v>-</v>
          </cell>
          <cell r="AI487" t="str">
            <v>C6705</v>
          </cell>
          <cell r="AJ487" t="str">
            <v>Ramirez Granados Arturo</v>
          </cell>
          <cell r="AK487" t="str">
            <v>-</v>
          </cell>
          <cell r="AL487" t="str">
            <v>-</v>
          </cell>
          <cell r="AM487" t="str">
            <v>-</v>
          </cell>
          <cell r="AN487">
            <v>0</v>
          </cell>
          <cell r="AO487" t="str">
            <v>-</v>
          </cell>
          <cell r="AQ487">
            <v>6861350578</v>
          </cell>
          <cell r="AR487" t="str">
            <v>-</v>
          </cell>
          <cell r="AS487" t="str">
            <v>-</v>
          </cell>
          <cell r="AT487" t="str">
            <v>-</v>
          </cell>
          <cell r="AU487" t="str">
            <v>-</v>
          </cell>
          <cell r="AV487" t="str">
            <v>-</v>
          </cell>
          <cell r="AW487" t="str">
            <v>-</v>
          </cell>
          <cell r="AX487" t="str">
            <v>-</v>
          </cell>
          <cell r="AY487" t="str">
            <v>No</v>
          </cell>
          <cell r="AZ487" t="str">
            <v>-</v>
          </cell>
          <cell r="BA487" t="str">
            <v>-</v>
          </cell>
          <cell r="BB487" t="str">
            <v>-</v>
          </cell>
          <cell r="BC487" t="str">
            <v>-</v>
          </cell>
          <cell r="BD487" t="str">
            <v>-</v>
          </cell>
          <cell r="BE487" t="str">
            <v>-</v>
          </cell>
          <cell r="BF487" t="str">
            <v>-</v>
          </cell>
          <cell r="BG487" t="str">
            <v>-</v>
          </cell>
          <cell r="BH487" t="str">
            <v>-</v>
          </cell>
          <cell r="BI487" t="str">
            <v>-</v>
          </cell>
          <cell r="BJ487" t="str">
            <v>Arrendado</v>
          </cell>
          <cell r="BK487" t="str">
            <v>AM 20013</v>
          </cell>
          <cell r="BL487" t="str">
            <v>AMERICAS MOTORS S.A. DE C.V.</v>
          </cell>
          <cell r="BO487">
            <v>74555.649999999994</v>
          </cell>
          <cell r="BP487" t="str">
            <v>-</v>
          </cell>
          <cell r="BQ487" t="str">
            <v>-</v>
          </cell>
          <cell r="BR487" t="str">
            <v>-</v>
          </cell>
          <cell r="BS487" t="str">
            <v>-</v>
          </cell>
          <cell r="BT487" t="str">
            <v>-</v>
          </cell>
          <cell r="BU487" t="str">
            <v>-</v>
          </cell>
          <cell r="BV487" t="str">
            <v>-</v>
          </cell>
          <cell r="BW487" t="str">
            <v>-</v>
          </cell>
          <cell r="BX487" t="str">
            <v>-</v>
          </cell>
          <cell r="BY487" t="str">
            <v>-</v>
          </cell>
          <cell r="BZ487" t="str">
            <v>-</v>
          </cell>
          <cell r="CA487" t="str">
            <v>-</v>
          </cell>
          <cell r="CB487" t="str">
            <v>-</v>
          </cell>
          <cell r="CC487" t="str">
            <v>Lunes</v>
          </cell>
          <cell r="CD487" t="str">
            <v>1315</v>
          </cell>
          <cell r="CE487" t="str">
            <v>5</v>
          </cell>
          <cell r="CF487" t="str">
            <v>Amarillo</v>
          </cell>
          <cell r="CG487" t="str">
            <v>1er Sábado</v>
          </cell>
          <cell r="CH487" t="str">
            <v>Ene y Feb</v>
          </cell>
          <cell r="CI487" t="str">
            <v>Jul y Ago</v>
          </cell>
          <cell r="CJ487" t="str">
            <v>-</v>
          </cell>
          <cell r="CK487">
            <v>92</v>
          </cell>
          <cell r="CL487" t="str">
            <v>101 - MAGNA</v>
          </cell>
          <cell r="CM487" t="str">
            <v>08168</v>
          </cell>
          <cell r="CP487" t="str">
            <v>-</v>
          </cell>
        </row>
        <row r="488">
          <cell r="A488" t="str">
            <v>08169</v>
          </cell>
          <cell r="B488" t="str">
            <v>WAG1321</v>
          </cell>
          <cell r="C488" t="str">
            <v>Sonora</v>
          </cell>
          <cell r="D488" t="str">
            <v>VYT6676</v>
          </cell>
          <cell r="E488" t="str">
            <v>Chevy</v>
          </cell>
          <cell r="F488" t="str">
            <v>Automóvil</v>
          </cell>
          <cell r="G488" t="str">
            <v>Chevrolet</v>
          </cell>
          <cell r="H488" t="str">
            <v>Chevy 5 puertas T/M, D/H, A/A, Paquete M</v>
          </cell>
          <cell r="I488" t="str">
            <v>3G1SF61X58S164427</v>
          </cell>
          <cell r="J488" t="str">
            <v>Hecho en México</v>
          </cell>
          <cell r="K488" t="str">
            <v>Magna</v>
          </cell>
          <cell r="L488">
            <v>4</v>
          </cell>
          <cell r="M488">
            <v>46</v>
          </cell>
          <cell r="N488">
            <v>2008</v>
          </cell>
          <cell r="O488" t="str">
            <v>Ciudad Obregón</v>
          </cell>
          <cell r="P488" t="str">
            <v>Sonora</v>
          </cell>
          <cell r="Q488" t="str">
            <v>Noroeste</v>
          </cell>
          <cell r="R488" t="str">
            <v>Baja</v>
          </cell>
          <cell r="S488" t="str">
            <v>Devolución Valmex</v>
          </cell>
          <cell r="T488" t="str">
            <v>GNP</v>
          </cell>
          <cell r="U488" t="str">
            <v>Grupo Nacional Provincial, S.A.B.</v>
          </cell>
          <cell r="V488" t="str">
            <v>Asesor de Servicio</v>
          </cell>
          <cell r="W488" t="str">
            <v>-</v>
          </cell>
          <cell r="X488" t="str">
            <v>-</v>
          </cell>
          <cell r="Y488" t="str">
            <v>Asignado</v>
          </cell>
          <cell r="Z488">
            <v>40106001</v>
          </cell>
          <cell r="AA488" t="str">
            <v>Figueroa Montes Cristhian Ariel</v>
          </cell>
          <cell r="AB488" t="str">
            <v>Servicios Administrativos en Reclamaciones, S.A. de C.V.</v>
          </cell>
          <cell r="AC488" t="str">
            <v>FIMC791028KX4</v>
          </cell>
          <cell r="AD488" t="str">
            <v>Operativo</v>
          </cell>
          <cell r="AE488" t="str">
            <v>Asesor de Servicio</v>
          </cell>
          <cell r="AF488" t="str">
            <v>Unidad Operativa</v>
          </cell>
          <cell r="AG488" t="str">
            <v>Dirección Servicio y Operaciones</v>
          </cell>
          <cell r="AH488" t="str">
            <v>Subdirección Siniestros Norte y Occidente</v>
          </cell>
          <cell r="AI488" t="str">
            <v>C9178</v>
          </cell>
          <cell r="AJ488" t="str">
            <v>Cárdenas Guzmán Adriel</v>
          </cell>
          <cell r="AK488" t="str">
            <v>Ciudad Obregón</v>
          </cell>
          <cell r="AL488" t="str">
            <v>Ciudad Obregón</v>
          </cell>
          <cell r="AM488">
            <v>0</v>
          </cell>
          <cell r="AN488" t="str">
            <v>cristhian.figueroa@gnp.com.mx</v>
          </cell>
          <cell r="AO488" t="str">
            <v>cristhian.figueroa@gnp.com.mx</v>
          </cell>
          <cell r="AQ488">
            <v>6441500144</v>
          </cell>
          <cell r="AR488" t="str">
            <v>-</v>
          </cell>
          <cell r="AS488" t="str">
            <v>-</v>
          </cell>
          <cell r="AT488" t="str">
            <v>-</v>
          </cell>
          <cell r="AU488" t="str">
            <v>-</v>
          </cell>
          <cell r="AV488" t="str">
            <v>-</v>
          </cell>
          <cell r="AW488" t="str">
            <v>-</v>
          </cell>
          <cell r="AX488" t="str">
            <v>-</v>
          </cell>
          <cell r="AY488" t="str">
            <v>No</v>
          </cell>
          <cell r="AZ488" t="str">
            <v>-</v>
          </cell>
          <cell r="BA488" t="str">
            <v>-</v>
          </cell>
          <cell r="BB488" t="str">
            <v>-</v>
          </cell>
          <cell r="BC488" t="str">
            <v>-</v>
          </cell>
          <cell r="BD488" t="str">
            <v>-</v>
          </cell>
          <cell r="BE488" t="str">
            <v>-</v>
          </cell>
          <cell r="BF488" t="str">
            <v>-</v>
          </cell>
          <cell r="BG488">
            <v>3</v>
          </cell>
          <cell r="BH488" t="str">
            <v>-</v>
          </cell>
          <cell r="BI488" t="str">
            <v>-</v>
          </cell>
          <cell r="BJ488" t="str">
            <v>Arrendado</v>
          </cell>
          <cell r="BK488" t="str">
            <v>AM 20014</v>
          </cell>
          <cell r="BL488" t="str">
            <v>AMERICAS MOTORS S.A. DE C.V.</v>
          </cell>
          <cell r="BO488">
            <v>74555.649999999994</v>
          </cell>
          <cell r="BP488" t="str">
            <v>-</v>
          </cell>
          <cell r="BQ488" t="str">
            <v>-</v>
          </cell>
          <cell r="BR488" t="str">
            <v>-</v>
          </cell>
          <cell r="BS488" t="str">
            <v>-</v>
          </cell>
          <cell r="BT488" t="str">
            <v>-</v>
          </cell>
          <cell r="BU488" t="str">
            <v>-</v>
          </cell>
          <cell r="BV488" t="str">
            <v>-</v>
          </cell>
          <cell r="BW488" t="str">
            <v>-</v>
          </cell>
          <cell r="BX488" t="str">
            <v>-</v>
          </cell>
          <cell r="BY488" t="str">
            <v>-</v>
          </cell>
          <cell r="BZ488" t="str">
            <v>-</v>
          </cell>
          <cell r="CA488" t="str">
            <v>-</v>
          </cell>
          <cell r="CB488" t="str">
            <v>-</v>
          </cell>
          <cell r="CC488" t="str">
            <v>Jueves</v>
          </cell>
          <cell r="CD488" t="str">
            <v>1321</v>
          </cell>
          <cell r="CE488" t="str">
            <v>1</v>
          </cell>
          <cell r="CF488" t="str">
            <v>Verde</v>
          </cell>
          <cell r="CG488" t="str">
            <v>4o Sábado</v>
          </cell>
          <cell r="CH488" t="str">
            <v>Abr y May</v>
          </cell>
          <cell r="CI488" t="str">
            <v>Oct y Nov</v>
          </cell>
          <cell r="CJ488" t="str">
            <v>-</v>
          </cell>
          <cell r="CK488">
            <v>92</v>
          </cell>
          <cell r="CL488" t="str">
            <v>101 - MAGNA</v>
          </cell>
          <cell r="CM488" t="str">
            <v>08169</v>
          </cell>
          <cell r="CP488" t="str">
            <v>-</v>
          </cell>
        </row>
        <row r="489">
          <cell r="A489" t="str">
            <v>08170</v>
          </cell>
          <cell r="B489" t="str">
            <v>TWG2273</v>
          </cell>
          <cell r="C489" t="str">
            <v>Puebla</v>
          </cell>
          <cell r="D489" t="str">
            <v>No aplica</v>
          </cell>
          <cell r="E489" t="str">
            <v>Chevy</v>
          </cell>
          <cell r="F489" t="str">
            <v>Automóvil</v>
          </cell>
          <cell r="G489" t="str">
            <v>Chevrolet</v>
          </cell>
          <cell r="H489" t="str">
            <v>Chevy 5 Puertas C/AA Paquete M</v>
          </cell>
          <cell r="I489" t="str">
            <v>3G1SF61X48S145982</v>
          </cell>
          <cell r="J489" t="str">
            <v>Hecho en México</v>
          </cell>
          <cell r="K489" t="str">
            <v>Magna</v>
          </cell>
          <cell r="L489">
            <v>4</v>
          </cell>
          <cell r="M489">
            <v>46</v>
          </cell>
          <cell r="N489">
            <v>2008</v>
          </cell>
          <cell r="O489" t="str">
            <v>Puebla</v>
          </cell>
          <cell r="P489" t="str">
            <v>Puebla</v>
          </cell>
          <cell r="Q489" t="str">
            <v>Sureste</v>
          </cell>
          <cell r="R489" t="str">
            <v>Baja</v>
          </cell>
          <cell r="S489" t="str">
            <v>Devolución Valmex</v>
          </cell>
          <cell r="T489" t="str">
            <v>GNP</v>
          </cell>
          <cell r="U489" t="str">
            <v>Grupo Nacional Provincial, S.A.B.</v>
          </cell>
          <cell r="V489" t="str">
            <v>Asesor de Servicio</v>
          </cell>
          <cell r="W489" t="str">
            <v>-</v>
          </cell>
          <cell r="X489" t="str">
            <v>-</v>
          </cell>
          <cell r="Y489" t="str">
            <v>Asignado</v>
          </cell>
          <cell r="Z489" t="str">
            <v>S00615</v>
          </cell>
          <cell r="AA489" t="str">
            <v>Rodriguez Herrera Valentín Arturo</v>
          </cell>
          <cell r="AB489" t="str">
            <v>Servicios Administrativos en Reclamaciones, S.A. de C.V.</v>
          </cell>
          <cell r="AC489" t="str">
            <v>ROHV7702149W3</v>
          </cell>
          <cell r="AD489" t="str">
            <v>Operativo</v>
          </cell>
          <cell r="AE489" t="str">
            <v>Asesor de Servicio</v>
          </cell>
          <cell r="AF489" t="str">
            <v>Unidad Operativa</v>
          </cell>
          <cell r="AG489" t="str">
            <v>Dirección Servicio y Operaciones</v>
          </cell>
          <cell r="AH489" t="str">
            <v>Subdir. Siniestros CDMX y Sureste</v>
          </cell>
          <cell r="AI489" t="str">
            <v>C9208</v>
          </cell>
          <cell r="AJ489" t="str">
            <v>Lasa Estrada Antxon</v>
          </cell>
          <cell r="AK489" t="str">
            <v>Paseo Opera</v>
          </cell>
          <cell r="AL489" t="str">
            <v>Puebla</v>
          </cell>
          <cell r="AM489">
            <v>0</v>
          </cell>
          <cell r="AN489" t="str">
            <v>valentin.rodriguez@gnp.com.mx</v>
          </cell>
          <cell r="AO489" t="str">
            <v>valentin.rodriguez@gnp.com.mx</v>
          </cell>
          <cell r="AQ489" t="str">
            <v>-</v>
          </cell>
          <cell r="AR489" t="str">
            <v>-</v>
          </cell>
          <cell r="AS489" t="str">
            <v>-</v>
          </cell>
          <cell r="AT489" t="str">
            <v>-</v>
          </cell>
          <cell r="AU489" t="str">
            <v>-</v>
          </cell>
          <cell r="AV489" t="str">
            <v>-</v>
          </cell>
          <cell r="AW489" t="str">
            <v>-</v>
          </cell>
          <cell r="AX489" t="str">
            <v>-</v>
          </cell>
          <cell r="AY489" t="str">
            <v>No</v>
          </cell>
          <cell r="AZ489" t="str">
            <v>-</v>
          </cell>
          <cell r="BA489" t="str">
            <v>-</v>
          </cell>
          <cell r="BB489" t="str">
            <v>-</v>
          </cell>
          <cell r="BC489" t="str">
            <v>-</v>
          </cell>
          <cell r="BD489" t="str">
            <v>-</v>
          </cell>
          <cell r="BE489" t="str">
            <v>-</v>
          </cell>
          <cell r="BF489" t="str">
            <v>-</v>
          </cell>
          <cell r="BG489">
            <v>3</v>
          </cell>
          <cell r="BH489" t="str">
            <v>-</v>
          </cell>
          <cell r="BI489" t="str">
            <v>-</v>
          </cell>
          <cell r="BJ489" t="str">
            <v>Arrendado</v>
          </cell>
          <cell r="BK489" t="str">
            <v>AM 20004</v>
          </cell>
          <cell r="BL489" t="str">
            <v>AMERICAS MOTORS S.A. DE C.V.</v>
          </cell>
          <cell r="BO489">
            <v>74555.649999999994</v>
          </cell>
          <cell r="BP489" t="str">
            <v>-</v>
          </cell>
          <cell r="BQ489" t="str">
            <v>-</v>
          </cell>
          <cell r="BR489" t="str">
            <v>-</v>
          </cell>
          <cell r="BS489" t="str">
            <v>-</v>
          </cell>
          <cell r="BT489" t="str">
            <v>-</v>
          </cell>
          <cell r="BU489" t="str">
            <v>-</v>
          </cell>
          <cell r="BV489" t="str">
            <v>-</v>
          </cell>
          <cell r="BW489" t="str">
            <v>-</v>
          </cell>
          <cell r="BX489" t="str">
            <v>-</v>
          </cell>
          <cell r="BY489" t="str">
            <v>-</v>
          </cell>
          <cell r="BZ489" t="str">
            <v>-</v>
          </cell>
          <cell r="CA489" t="str">
            <v>-</v>
          </cell>
          <cell r="CB489" t="str">
            <v>-</v>
          </cell>
          <cell r="CC489" t="str">
            <v>Miércoles</v>
          </cell>
          <cell r="CD489" t="str">
            <v>2273</v>
          </cell>
          <cell r="CE489" t="str">
            <v>3</v>
          </cell>
          <cell r="CF489" t="str">
            <v>Rojo</v>
          </cell>
          <cell r="CG489" t="str">
            <v>3er Sábado</v>
          </cell>
          <cell r="CH489" t="str">
            <v>Mzo y Abr</v>
          </cell>
          <cell r="CI489" t="str">
            <v>Sep y Oct</v>
          </cell>
          <cell r="CJ489" t="str">
            <v>-</v>
          </cell>
          <cell r="CK489">
            <v>92</v>
          </cell>
          <cell r="CL489" t="str">
            <v>101 - MAGNA</v>
          </cell>
          <cell r="CM489" t="str">
            <v>08170</v>
          </cell>
          <cell r="CP489" t="str">
            <v>-</v>
          </cell>
        </row>
        <row r="490">
          <cell r="A490" t="str">
            <v>08171</v>
          </cell>
          <cell r="B490" t="str">
            <v>SNZ3434</v>
          </cell>
          <cell r="C490" t="str">
            <v>Nuevo León</v>
          </cell>
          <cell r="D490" t="str">
            <v>SGG3334</v>
          </cell>
          <cell r="E490" t="str">
            <v>Chevy</v>
          </cell>
          <cell r="F490" t="str">
            <v>Automóvil</v>
          </cell>
          <cell r="G490" t="str">
            <v>Chevrolet</v>
          </cell>
          <cell r="H490" t="str">
            <v>Chevy 5 puertas T/M, D/H, A/A, Paquete M</v>
          </cell>
          <cell r="I490" t="str">
            <v>3G1SF61X78S151372</v>
          </cell>
          <cell r="J490" t="str">
            <v>Hecho en México</v>
          </cell>
          <cell r="K490" t="str">
            <v>Magna</v>
          </cell>
          <cell r="L490">
            <v>4</v>
          </cell>
          <cell r="M490">
            <v>46</v>
          </cell>
          <cell r="N490">
            <v>2008</v>
          </cell>
          <cell r="O490" t="str">
            <v>Monterrey</v>
          </cell>
          <cell r="P490" t="str">
            <v>Nuevo León</v>
          </cell>
          <cell r="Q490" t="str">
            <v>Noreste</v>
          </cell>
          <cell r="R490" t="str">
            <v>Baja</v>
          </cell>
          <cell r="S490" t="str">
            <v>Devolución Valmex</v>
          </cell>
          <cell r="T490" t="str">
            <v>GNP</v>
          </cell>
          <cell r="U490" t="str">
            <v>Grupo Nacional Provincial, S.A.B.</v>
          </cell>
          <cell r="V490" t="str">
            <v>Pool Ajustes</v>
          </cell>
          <cell r="W490" t="str">
            <v>Pool Ajustes</v>
          </cell>
          <cell r="X490" t="str">
            <v>Supervisoria</v>
          </cell>
          <cell r="Y490" t="str">
            <v>Pool</v>
          </cell>
          <cell r="Z490" t="str">
            <v>N38132</v>
          </cell>
          <cell r="AA490" t="str">
            <v>-</v>
          </cell>
          <cell r="AB490" t="str">
            <v>-</v>
          </cell>
          <cell r="AC490" t="str">
            <v>-</v>
          </cell>
          <cell r="AD490" t="str">
            <v>-</v>
          </cell>
          <cell r="AE490" t="str">
            <v>-</v>
          </cell>
          <cell r="AF490" t="str">
            <v>-</v>
          </cell>
          <cell r="AG490" t="str">
            <v>-</v>
          </cell>
          <cell r="AH490" t="str">
            <v>-</v>
          </cell>
          <cell r="AI490" t="str">
            <v>C6705</v>
          </cell>
          <cell r="AJ490" t="str">
            <v>Ramirez Granados Arturo</v>
          </cell>
          <cell r="AK490" t="str">
            <v>-</v>
          </cell>
          <cell r="AL490" t="str">
            <v>-</v>
          </cell>
          <cell r="AM490" t="str">
            <v>-</v>
          </cell>
          <cell r="AN490">
            <v>0</v>
          </cell>
          <cell r="AO490" t="str">
            <v>-</v>
          </cell>
          <cell r="AQ490">
            <v>5545001393</v>
          </cell>
          <cell r="AR490" t="str">
            <v>-</v>
          </cell>
          <cell r="AS490" t="str">
            <v>-</v>
          </cell>
          <cell r="AT490" t="str">
            <v>-</v>
          </cell>
          <cell r="AU490" t="str">
            <v>-</v>
          </cell>
          <cell r="AV490" t="str">
            <v>-</v>
          </cell>
          <cell r="AW490" t="str">
            <v>-</v>
          </cell>
          <cell r="AX490" t="str">
            <v>-</v>
          </cell>
          <cell r="AY490" t="str">
            <v>No</v>
          </cell>
          <cell r="AZ490" t="str">
            <v>-</v>
          </cell>
          <cell r="BA490" t="str">
            <v>-</v>
          </cell>
          <cell r="BB490" t="str">
            <v>-</v>
          </cell>
          <cell r="BC490" t="str">
            <v>-</v>
          </cell>
          <cell r="BD490" t="str">
            <v>-</v>
          </cell>
          <cell r="BE490" t="str">
            <v>-</v>
          </cell>
          <cell r="BF490" t="str">
            <v>-</v>
          </cell>
          <cell r="BG490" t="str">
            <v>-</v>
          </cell>
          <cell r="BH490" t="str">
            <v>-</v>
          </cell>
          <cell r="BI490" t="str">
            <v>-</v>
          </cell>
          <cell r="BJ490" t="str">
            <v>Arrendado</v>
          </cell>
          <cell r="BK490" t="str">
            <v>AM 20023</v>
          </cell>
          <cell r="BL490" t="str">
            <v>AMERICAS MOTORS S.A. DE C.V.</v>
          </cell>
          <cell r="BO490">
            <v>74555.649999999994</v>
          </cell>
          <cell r="BP490" t="str">
            <v>-</v>
          </cell>
          <cell r="BQ490" t="str">
            <v>-</v>
          </cell>
          <cell r="BR490" t="str">
            <v>-</v>
          </cell>
          <cell r="BS490" t="str">
            <v>-</v>
          </cell>
          <cell r="BT490" t="str">
            <v>-</v>
          </cell>
          <cell r="BU490" t="str">
            <v>-</v>
          </cell>
          <cell r="BV490" t="str">
            <v>-</v>
          </cell>
          <cell r="BW490" t="str">
            <v>-</v>
          </cell>
          <cell r="BX490" t="str">
            <v>-</v>
          </cell>
          <cell r="BY490" t="str">
            <v>-</v>
          </cell>
          <cell r="BZ490" t="str">
            <v>-</v>
          </cell>
          <cell r="CA490" t="str">
            <v>-</v>
          </cell>
          <cell r="CB490" t="str">
            <v>-</v>
          </cell>
          <cell r="CC490" t="str">
            <v>Miércoles</v>
          </cell>
          <cell r="CD490" t="str">
            <v>3434</v>
          </cell>
          <cell r="CE490" t="str">
            <v>4</v>
          </cell>
          <cell r="CF490" t="str">
            <v>Rojo</v>
          </cell>
          <cell r="CG490" t="str">
            <v>3er Sábado</v>
          </cell>
          <cell r="CH490" t="str">
            <v>Mzo y Abr</v>
          </cell>
          <cell r="CI490" t="str">
            <v>Sep y Oct</v>
          </cell>
          <cell r="CJ490" t="str">
            <v>-</v>
          </cell>
          <cell r="CK490">
            <v>92</v>
          </cell>
          <cell r="CL490" t="str">
            <v>101 - MAGNA</v>
          </cell>
          <cell r="CM490" t="str">
            <v>08171</v>
          </cell>
          <cell r="CP490" t="str">
            <v>-</v>
          </cell>
        </row>
        <row r="491">
          <cell r="A491" t="str">
            <v>08172</v>
          </cell>
          <cell r="B491" t="str">
            <v>AJB4419</v>
          </cell>
          <cell r="C491" t="str">
            <v>Baja California Norte</v>
          </cell>
          <cell r="D491" t="str">
            <v>No aplica</v>
          </cell>
          <cell r="E491" t="str">
            <v>Chevy</v>
          </cell>
          <cell r="F491" t="str">
            <v>Automóvil</v>
          </cell>
          <cell r="G491" t="str">
            <v>Chevrolet</v>
          </cell>
          <cell r="H491" t="str">
            <v>Chevy 5 Puertas C/AA Paquete M</v>
          </cell>
          <cell r="I491" t="str">
            <v>3G1SF61X88S157701</v>
          </cell>
          <cell r="J491" t="str">
            <v>Hecho en México</v>
          </cell>
          <cell r="K491" t="str">
            <v>Magna</v>
          </cell>
          <cell r="L491">
            <v>4</v>
          </cell>
          <cell r="M491">
            <v>46</v>
          </cell>
          <cell r="N491">
            <v>2008</v>
          </cell>
          <cell r="O491" t="str">
            <v>Tijuana</v>
          </cell>
          <cell r="P491" t="str">
            <v>Baja California Norte</v>
          </cell>
          <cell r="Q491" t="str">
            <v>Noroeste</v>
          </cell>
          <cell r="R491" t="str">
            <v>Baja</v>
          </cell>
          <cell r="S491" t="str">
            <v>Devolución Valmex</v>
          </cell>
          <cell r="T491" t="str">
            <v>GNP</v>
          </cell>
          <cell r="U491" t="str">
            <v>Grupo Nacional Provincial, S.A.B.</v>
          </cell>
          <cell r="V491" t="str">
            <v>Asesor de Servicio</v>
          </cell>
          <cell r="W491" t="str">
            <v>-</v>
          </cell>
          <cell r="X491" t="str">
            <v>-</v>
          </cell>
          <cell r="Y491" t="str">
            <v>Asignado</v>
          </cell>
          <cell r="Z491">
            <v>40095001</v>
          </cell>
          <cell r="AA491" t="str">
            <v>Magallon Valencia José Luis</v>
          </cell>
          <cell r="AB491" t="str">
            <v>Servicios Administrativos en Reclamaciones, S.A. de C.V.</v>
          </cell>
          <cell r="AC491" t="str">
            <v>MAVL780310H16</v>
          </cell>
          <cell r="AD491" t="str">
            <v>Operativo</v>
          </cell>
          <cell r="AE491" t="str">
            <v>Asesor de Servicio</v>
          </cell>
          <cell r="AF491" t="str">
            <v>Unidad Operativa</v>
          </cell>
          <cell r="AG491" t="str">
            <v>Dirección Servicio y Operaciones</v>
          </cell>
          <cell r="AH491" t="str">
            <v>Subdirección Siniestros Norte y Occidente</v>
          </cell>
          <cell r="AI491" t="str">
            <v>C9178</v>
          </cell>
          <cell r="AJ491" t="str">
            <v>Cárdenas Guzmán Adriel</v>
          </cell>
          <cell r="AK491" t="str">
            <v>Tijuana</v>
          </cell>
          <cell r="AL491" t="str">
            <v>Tijuana</v>
          </cell>
          <cell r="AM491">
            <v>7045</v>
          </cell>
          <cell r="AN491" t="str">
            <v>jose.magallon@gnp.com.mx</v>
          </cell>
          <cell r="AO491" t="str">
            <v>jose.magallon@gnp.com.mx</v>
          </cell>
          <cell r="AQ491">
            <v>6641889975</v>
          </cell>
          <cell r="AR491" t="str">
            <v>-</v>
          </cell>
          <cell r="AS491" t="str">
            <v>-</v>
          </cell>
          <cell r="AT491" t="str">
            <v>-</v>
          </cell>
          <cell r="AU491" t="str">
            <v>-</v>
          </cell>
          <cell r="AV491" t="str">
            <v>-</v>
          </cell>
          <cell r="AW491" t="str">
            <v>-</v>
          </cell>
          <cell r="AX491" t="str">
            <v>-</v>
          </cell>
          <cell r="AY491" t="str">
            <v>No</v>
          </cell>
          <cell r="AZ491" t="str">
            <v>-</v>
          </cell>
          <cell r="BA491" t="str">
            <v>-</v>
          </cell>
          <cell r="BB491" t="str">
            <v>-</v>
          </cell>
          <cell r="BC491" t="str">
            <v>-</v>
          </cell>
          <cell r="BD491" t="str">
            <v>-</v>
          </cell>
          <cell r="BE491" t="str">
            <v>-</v>
          </cell>
          <cell r="BF491" t="str">
            <v>-</v>
          </cell>
          <cell r="BG491">
            <v>3</v>
          </cell>
          <cell r="BH491" t="str">
            <v>-</v>
          </cell>
          <cell r="BI491" t="str">
            <v>-</v>
          </cell>
          <cell r="BJ491" t="str">
            <v>Arrendado</v>
          </cell>
          <cell r="BK491" t="str">
            <v>AM 20026</v>
          </cell>
          <cell r="BL491" t="str">
            <v>AMERICAS MOTORS S.A. DE C.V.</v>
          </cell>
          <cell r="BO491">
            <v>74555.649999999994</v>
          </cell>
          <cell r="BP491" t="str">
            <v>-</v>
          </cell>
          <cell r="BQ491" t="str">
            <v>-</v>
          </cell>
          <cell r="BR491" t="str">
            <v>-</v>
          </cell>
          <cell r="BS491" t="str">
            <v>-</v>
          </cell>
          <cell r="BT491" t="str">
            <v>-</v>
          </cell>
          <cell r="BU491" t="str">
            <v>-</v>
          </cell>
          <cell r="BV491" t="str">
            <v>-</v>
          </cell>
          <cell r="BW491" t="str">
            <v>-</v>
          </cell>
          <cell r="BX491" t="str">
            <v>-</v>
          </cell>
          <cell r="BY491" t="str">
            <v>-</v>
          </cell>
          <cell r="BZ491" t="str">
            <v>-</v>
          </cell>
          <cell r="CA491" t="str">
            <v>-</v>
          </cell>
          <cell r="CB491" t="str">
            <v>-</v>
          </cell>
          <cell r="CC491" t="str">
            <v>Viernes</v>
          </cell>
          <cell r="CD491" t="str">
            <v>4419</v>
          </cell>
          <cell r="CE491" t="str">
            <v>9</v>
          </cell>
          <cell r="CF491" t="str">
            <v>Azul</v>
          </cell>
          <cell r="CG491" t="str">
            <v>5o Sábado</v>
          </cell>
          <cell r="CH491" t="str">
            <v>May y Jun</v>
          </cell>
          <cell r="CI491" t="str">
            <v>Nov y Dic</v>
          </cell>
          <cell r="CJ491" t="str">
            <v>-</v>
          </cell>
          <cell r="CK491">
            <v>92</v>
          </cell>
          <cell r="CL491" t="str">
            <v>101 - MAGNA</v>
          </cell>
          <cell r="CM491" t="str">
            <v>08172</v>
          </cell>
          <cell r="CP491" t="str">
            <v>-</v>
          </cell>
        </row>
        <row r="492">
          <cell r="A492" t="str">
            <v>08173</v>
          </cell>
          <cell r="B492" t="str">
            <v>VEG8751</v>
          </cell>
          <cell r="C492" t="str">
            <v>San Luis Potosí</v>
          </cell>
          <cell r="D492" t="str">
            <v>VCM8204</v>
          </cell>
          <cell r="E492" t="str">
            <v>Chevy</v>
          </cell>
          <cell r="F492" t="str">
            <v>Automóvil</v>
          </cell>
          <cell r="G492" t="str">
            <v>Chevrolet</v>
          </cell>
          <cell r="H492" t="str">
            <v>Chevy 5 Puertas C/AA Paquete M</v>
          </cell>
          <cell r="I492" t="str">
            <v>3G1SF61X88S145984</v>
          </cell>
          <cell r="J492" t="str">
            <v>Hecho en México</v>
          </cell>
          <cell r="K492" t="str">
            <v>Magna</v>
          </cell>
          <cell r="L492">
            <v>4</v>
          </cell>
          <cell r="M492">
            <v>46</v>
          </cell>
          <cell r="N492">
            <v>2008</v>
          </cell>
          <cell r="O492" t="str">
            <v>San Luis Potosí</v>
          </cell>
          <cell r="P492" t="str">
            <v>San Luis Potosí</v>
          </cell>
          <cell r="Q492" t="str">
            <v>Occidente</v>
          </cell>
          <cell r="R492" t="str">
            <v>Baja</v>
          </cell>
          <cell r="S492" t="str">
            <v>Devolución Valmex</v>
          </cell>
          <cell r="T492" t="str">
            <v>GNP</v>
          </cell>
          <cell r="U492" t="str">
            <v>Grupo Nacional Provincial, S.A.B.</v>
          </cell>
          <cell r="V492" t="str">
            <v>Asesor de Servicio</v>
          </cell>
          <cell r="W492" t="str">
            <v>-</v>
          </cell>
          <cell r="X492" t="str">
            <v>-</v>
          </cell>
          <cell r="Y492" t="str">
            <v>Asignado</v>
          </cell>
          <cell r="Z492" t="str">
            <v>S00745</v>
          </cell>
          <cell r="AA492" t="str">
            <v>Duran Onofre Celso Omar</v>
          </cell>
          <cell r="AB492" t="str">
            <v>Servicios Administrativos en Reclamaciones, S.A. de C.V.</v>
          </cell>
          <cell r="AC492" t="str">
            <v>DUOC810126LF6</v>
          </cell>
          <cell r="AD492" t="str">
            <v>Operativo</v>
          </cell>
          <cell r="AE492" t="str">
            <v>Asesor de Servicio</v>
          </cell>
          <cell r="AF492" t="str">
            <v>Unidad Operativa</v>
          </cell>
          <cell r="AG492" t="str">
            <v>Dirección Servicio y Operaciones</v>
          </cell>
          <cell r="AH492" t="str">
            <v>Subdirección Siniestros Norte y Occidente</v>
          </cell>
          <cell r="AI492" t="str">
            <v>C9212</v>
          </cell>
          <cell r="AJ492" t="str">
            <v>Colome Pineda Juan Del Carmen</v>
          </cell>
          <cell r="AK492" t="str">
            <v>Supervisoria San Luis Potosi</v>
          </cell>
          <cell r="AL492" t="str">
            <v>San Luis Potosí</v>
          </cell>
          <cell r="AM492">
            <v>0</v>
          </cell>
          <cell r="AN492" t="str">
            <v>omar.duran@gnp.com.mx</v>
          </cell>
          <cell r="AO492" t="str">
            <v>omar.duran@gnp.com.mx</v>
          </cell>
          <cell r="AQ492">
            <v>4441655541</v>
          </cell>
          <cell r="AR492" t="str">
            <v>-</v>
          </cell>
          <cell r="AS492" t="str">
            <v>-</v>
          </cell>
          <cell r="AT492" t="str">
            <v>-</v>
          </cell>
          <cell r="AU492" t="str">
            <v>-</v>
          </cell>
          <cell r="AV492" t="str">
            <v>-</v>
          </cell>
          <cell r="AW492" t="str">
            <v>-</v>
          </cell>
          <cell r="AX492" t="str">
            <v>-</v>
          </cell>
          <cell r="AY492" t="str">
            <v>No</v>
          </cell>
          <cell r="AZ492" t="str">
            <v>-</v>
          </cell>
          <cell r="BA492" t="str">
            <v>-</v>
          </cell>
          <cell r="BB492" t="str">
            <v>-</v>
          </cell>
          <cell r="BC492" t="str">
            <v>-</v>
          </cell>
          <cell r="BD492" t="str">
            <v>-</v>
          </cell>
          <cell r="BE492" t="str">
            <v>-</v>
          </cell>
          <cell r="BF492" t="str">
            <v>-</v>
          </cell>
          <cell r="BG492">
            <v>3</v>
          </cell>
          <cell r="BH492" t="str">
            <v>-</v>
          </cell>
          <cell r="BI492" t="str">
            <v>-</v>
          </cell>
          <cell r="BJ492" t="str">
            <v>Arrendado</v>
          </cell>
          <cell r="BK492" t="str">
            <v>AM 19988</v>
          </cell>
          <cell r="BL492" t="str">
            <v>AMERICAS MOTORS S.A. DE C.V.</v>
          </cell>
          <cell r="BO492">
            <v>74555.649999999994</v>
          </cell>
          <cell r="BP492" t="str">
            <v>-</v>
          </cell>
          <cell r="BQ492" t="str">
            <v>-</v>
          </cell>
          <cell r="BR492" t="str">
            <v>-</v>
          </cell>
          <cell r="BS492" t="str">
            <v>-</v>
          </cell>
          <cell r="BT492" t="str">
            <v>-</v>
          </cell>
          <cell r="BU492" t="str">
            <v>-</v>
          </cell>
          <cell r="BV492" t="str">
            <v>-</v>
          </cell>
          <cell r="BW492" t="str">
            <v>-</v>
          </cell>
          <cell r="BX492" t="str">
            <v>-</v>
          </cell>
          <cell r="BY492" t="str">
            <v>-</v>
          </cell>
          <cell r="BZ492" t="str">
            <v>-</v>
          </cell>
          <cell r="CA492" t="str">
            <v>-</v>
          </cell>
          <cell r="CB492" t="str">
            <v>-</v>
          </cell>
          <cell r="CC492" t="str">
            <v>Jueves</v>
          </cell>
          <cell r="CD492" t="str">
            <v>8751</v>
          </cell>
          <cell r="CE492" t="str">
            <v>1</v>
          </cell>
          <cell r="CF492" t="str">
            <v>Verde</v>
          </cell>
          <cell r="CG492" t="str">
            <v>4o Sábado</v>
          </cell>
          <cell r="CH492" t="str">
            <v>Abr y May</v>
          </cell>
          <cell r="CI492" t="str">
            <v>Oct y Nov</v>
          </cell>
          <cell r="CJ492" t="str">
            <v>-</v>
          </cell>
          <cell r="CK492">
            <v>92</v>
          </cell>
          <cell r="CL492" t="str">
            <v>101 - MAGNA</v>
          </cell>
          <cell r="CM492" t="str">
            <v>08173</v>
          </cell>
          <cell r="CP492" t="str">
            <v>-</v>
          </cell>
        </row>
        <row r="493">
          <cell r="A493" t="str">
            <v>08174</v>
          </cell>
          <cell r="B493" t="str">
            <v>MCW2365</v>
          </cell>
          <cell r="C493" t="str">
            <v>Estado de México</v>
          </cell>
          <cell r="D493" t="str">
            <v>No aplica</v>
          </cell>
          <cell r="E493" t="str">
            <v>Chevy</v>
          </cell>
          <cell r="F493" t="str">
            <v>Automóvil</v>
          </cell>
          <cell r="G493" t="str">
            <v>Chevrolet</v>
          </cell>
          <cell r="H493" t="str">
            <v>Chevy 5 Puertas C/AA Paquete M</v>
          </cell>
          <cell r="I493" t="str">
            <v>3G1SF61X88S157696</v>
          </cell>
          <cell r="J493" t="str">
            <v>Hecho en México</v>
          </cell>
          <cell r="K493" t="str">
            <v>Magna</v>
          </cell>
          <cell r="L493">
            <v>4</v>
          </cell>
          <cell r="M493">
            <v>46</v>
          </cell>
          <cell r="N493">
            <v>2008</v>
          </cell>
          <cell r="O493" t="str">
            <v>Toluca</v>
          </cell>
          <cell r="P493" t="str">
            <v>Estado de México</v>
          </cell>
          <cell r="Q493" t="str">
            <v>Centro</v>
          </cell>
          <cell r="R493" t="str">
            <v>Baja</v>
          </cell>
          <cell r="S493" t="str">
            <v>Devolución Valmex</v>
          </cell>
          <cell r="T493" t="str">
            <v>GNP</v>
          </cell>
          <cell r="U493" t="str">
            <v>Grupo Nacional Provincial, S.A.B.</v>
          </cell>
          <cell r="V493" t="str">
            <v>Supervisor Ajustes</v>
          </cell>
          <cell r="W493" t="str">
            <v>-</v>
          </cell>
          <cell r="X493" t="str">
            <v>Supervisoria</v>
          </cell>
          <cell r="Y493" t="str">
            <v>Asignado</v>
          </cell>
          <cell r="Z493" t="str">
            <v>P81057</v>
          </cell>
          <cell r="AA493" t="str">
            <v>Campos Delgado Arturo</v>
          </cell>
          <cell r="AB493" t="str">
            <v>Grupo Nacional Provincial, S.A.B.</v>
          </cell>
          <cell r="AC493" t="str">
            <v>CADA7301232U2</v>
          </cell>
          <cell r="AD493" t="str">
            <v>Gerente</v>
          </cell>
          <cell r="AE493" t="str">
            <v>Gerencia Ajustes (Sureste)</v>
          </cell>
          <cell r="AF493" t="str">
            <v>Unidad Operativa</v>
          </cell>
          <cell r="AG493" t="str">
            <v>Dirección Servicio y Operaciones</v>
          </cell>
          <cell r="AH493" t="str">
            <v>Subdir. Siniestros CDMX y Sureste</v>
          </cell>
          <cell r="AI493" t="str">
            <v>C9208</v>
          </cell>
          <cell r="AJ493" t="str">
            <v>Lasa Estrada Antxon</v>
          </cell>
          <cell r="AK493" t="str">
            <v>Casona</v>
          </cell>
          <cell r="AL493" t="str">
            <v>Mérida</v>
          </cell>
          <cell r="AM493">
            <v>6821</v>
          </cell>
          <cell r="AN493" t="str">
            <v>arturo.campos@gnp.com.mx</v>
          </cell>
          <cell r="AO493" t="str">
            <v>arturo.campos@gnp.com.mx</v>
          </cell>
          <cell r="AQ493">
            <v>7224748508</v>
          </cell>
          <cell r="AR493" t="str">
            <v>-</v>
          </cell>
          <cell r="AS493" t="str">
            <v>-</v>
          </cell>
          <cell r="AT493" t="str">
            <v>-</v>
          </cell>
          <cell r="AU493" t="str">
            <v>-</v>
          </cell>
          <cell r="AV493" t="str">
            <v>-</v>
          </cell>
          <cell r="AW493" t="str">
            <v>-</v>
          </cell>
          <cell r="AX493" t="str">
            <v>-</v>
          </cell>
          <cell r="AY493" t="str">
            <v>No</v>
          </cell>
          <cell r="AZ493" t="str">
            <v>-</v>
          </cell>
          <cell r="BA493" t="str">
            <v>-</v>
          </cell>
          <cell r="BB493" t="str">
            <v>-</v>
          </cell>
          <cell r="BC493" t="str">
            <v>-</v>
          </cell>
          <cell r="BD493" t="str">
            <v>-</v>
          </cell>
          <cell r="BE493" t="str">
            <v>-</v>
          </cell>
          <cell r="BF493" t="str">
            <v>-</v>
          </cell>
          <cell r="BG493">
            <v>3</v>
          </cell>
          <cell r="BH493" t="str">
            <v>-</v>
          </cell>
          <cell r="BI493" t="str">
            <v>-</v>
          </cell>
          <cell r="BJ493" t="str">
            <v>Arrendado</v>
          </cell>
          <cell r="BK493" t="str">
            <v>AM 20034</v>
          </cell>
          <cell r="BL493" t="str">
            <v>AMERICAS MOTORS S.A. DE C.V.</v>
          </cell>
          <cell r="BO493">
            <v>74555.649999999994</v>
          </cell>
          <cell r="BP493" t="str">
            <v>-</v>
          </cell>
          <cell r="BQ493" t="str">
            <v>-</v>
          </cell>
          <cell r="BR493" t="str">
            <v>-</v>
          </cell>
          <cell r="BS493" t="str">
            <v>-</v>
          </cell>
          <cell r="BT493" t="str">
            <v>-</v>
          </cell>
          <cell r="BU493" t="str">
            <v>-</v>
          </cell>
          <cell r="BV493" t="str">
            <v>-</v>
          </cell>
          <cell r="BW493" t="str">
            <v>-</v>
          </cell>
          <cell r="BX493" t="str">
            <v>-</v>
          </cell>
          <cell r="BY493" t="str">
            <v>-</v>
          </cell>
          <cell r="BZ493" t="str">
            <v>-</v>
          </cell>
          <cell r="CA493" t="str">
            <v>-</v>
          </cell>
          <cell r="CB493" t="str">
            <v>-</v>
          </cell>
          <cell r="CC493" t="str">
            <v>Lunes</v>
          </cell>
          <cell r="CD493" t="str">
            <v>2365</v>
          </cell>
          <cell r="CE493" t="str">
            <v>5</v>
          </cell>
          <cell r="CF493" t="str">
            <v>Amarillo</v>
          </cell>
          <cell r="CG493" t="str">
            <v>1er Sábado</v>
          </cell>
          <cell r="CH493" t="str">
            <v>Ene y Feb</v>
          </cell>
          <cell r="CI493" t="str">
            <v>Jul y Ago</v>
          </cell>
          <cell r="CJ493" t="str">
            <v>-</v>
          </cell>
          <cell r="CK493">
            <v>92</v>
          </cell>
          <cell r="CL493" t="str">
            <v>101 - MAGNA</v>
          </cell>
          <cell r="CM493" t="str">
            <v>08174</v>
          </cell>
          <cell r="CP493" t="str">
            <v>-</v>
          </cell>
        </row>
        <row r="494">
          <cell r="A494" t="str">
            <v>08175</v>
          </cell>
          <cell r="B494" t="str">
            <v>ECM9738</v>
          </cell>
          <cell r="C494" t="str">
            <v>Chihuahua</v>
          </cell>
          <cell r="D494" t="str">
            <v>EBM2290</v>
          </cell>
          <cell r="E494" t="str">
            <v>Chevy</v>
          </cell>
          <cell r="F494" t="str">
            <v>Automóvil</v>
          </cell>
          <cell r="G494" t="str">
            <v>Chevrolet</v>
          </cell>
          <cell r="H494" t="str">
            <v>Chevy 5 Puertas C/AA Paquete M</v>
          </cell>
          <cell r="I494" t="str">
            <v>3G1SF61X88S164437</v>
          </cell>
          <cell r="J494" t="str">
            <v>Hecho en México</v>
          </cell>
          <cell r="K494" t="str">
            <v>Magna</v>
          </cell>
          <cell r="L494">
            <v>4</v>
          </cell>
          <cell r="M494">
            <v>46</v>
          </cell>
          <cell r="N494">
            <v>2008</v>
          </cell>
          <cell r="O494" t="str">
            <v>Ciudad Juárez</v>
          </cell>
          <cell r="P494" t="str">
            <v>Chihuahua</v>
          </cell>
          <cell r="Q494" t="str">
            <v>Noroeste</v>
          </cell>
          <cell r="R494" t="str">
            <v>Baja</v>
          </cell>
          <cell r="S494" t="str">
            <v>Devolución Valmex</v>
          </cell>
          <cell r="T494" t="str">
            <v>GNP</v>
          </cell>
          <cell r="U494" t="str">
            <v>Grupo Nacional Provincial, S.A.B.</v>
          </cell>
          <cell r="V494" t="str">
            <v>Asesor de Servicio</v>
          </cell>
          <cell r="W494" t="str">
            <v>-</v>
          </cell>
          <cell r="X494" t="str">
            <v>-</v>
          </cell>
          <cell r="Y494" t="str">
            <v>Asignado</v>
          </cell>
          <cell r="Z494">
            <v>40188001</v>
          </cell>
          <cell r="AA494" t="str">
            <v>Ramirez Valles Jorge Armando</v>
          </cell>
          <cell r="AB494" t="str">
            <v>Servicios Administrativos en Reclamaciones, S.A. de C.V.</v>
          </cell>
          <cell r="AC494" t="str">
            <v>RAVJ791102LD5</v>
          </cell>
          <cell r="AD494" t="str">
            <v>Operativo</v>
          </cell>
          <cell r="AE494" t="str">
            <v>Asesor de Servicio</v>
          </cell>
          <cell r="AF494" t="str">
            <v>Unidad Operativa</v>
          </cell>
          <cell r="AG494" t="str">
            <v>Dirección Servicio y Operaciones</v>
          </cell>
          <cell r="AH494" t="str">
            <v>Subdirección Siniestros Norte y Occidente</v>
          </cell>
          <cell r="AI494" t="str">
            <v>C9178</v>
          </cell>
          <cell r="AJ494" t="str">
            <v>Cárdenas Guzmán Adriel</v>
          </cell>
          <cell r="AK494" t="str">
            <v>Ciudad Juárez</v>
          </cell>
          <cell r="AL494" t="str">
            <v>Ciudad Juárez</v>
          </cell>
          <cell r="AM494">
            <v>0</v>
          </cell>
          <cell r="AN494" t="str">
            <v>jorge.ramirezvalles@gnp.com.mx</v>
          </cell>
          <cell r="AO494" t="str">
            <v>jorge.ramirezvalles@gnp.com.mx</v>
          </cell>
          <cell r="AQ494">
            <v>6561768131</v>
          </cell>
          <cell r="AR494" t="str">
            <v>-</v>
          </cell>
          <cell r="AS494" t="str">
            <v>-</v>
          </cell>
          <cell r="AT494" t="str">
            <v>-</v>
          </cell>
          <cell r="AU494" t="str">
            <v>-</v>
          </cell>
          <cell r="AV494" t="str">
            <v>-</v>
          </cell>
          <cell r="AW494" t="str">
            <v>-</v>
          </cell>
          <cell r="AX494" t="str">
            <v>-</v>
          </cell>
          <cell r="AY494" t="str">
            <v>No</v>
          </cell>
          <cell r="AZ494" t="str">
            <v>-</v>
          </cell>
          <cell r="BA494" t="str">
            <v>-</v>
          </cell>
          <cell r="BB494" t="str">
            <v>-</v>
          </cell>
          <cell r="BC494" t="str">
            <v>-</v>
          </cell>
          <cell r="BD494" t="str">
            <v>-</v>
          </cell>
          <cell r="BE494" t="str">
            <v>-</v>
          </cell>
          <cell r="BF494" t="str">
            <v>-</v>
          </cell>
          <cell r="BG494">
            <v>3</v>
          </cell>
          <cell r="BH494" t="str">
            <v>-</v>
          </cell>
          <cell r="BI494" t="str">
            <v>-</v>
          </cell>
          <cell r="BJ494" t="str">
            <v>Arrendado</v>
          </cell>
          <cell r="BK494" t="str">
            <v>AM 20027</v>
          </cell>
          <cell r="BL494" t="str">
            <v>AMERICAS MOTORS S.A. DE C.V.</v>
          </cell>
          <cell r="BO494">
            <v>74555.649999999994</v>
          </cell>
          <cell r="BP494" t="str">
            <v>-</v>
          </cell>
          <cell r="BQ494" t="str">
            <v>-</v>
          </cell>
          <cell r="BR494" t="str">
            <v>-</v>
          </cell>
          <cell r="BS494" t="str">
            <v>-</v>
          </cell>
          <cell r="BT494" t="str">
            <v>-</v>
          </cell>
          <cell r="BU494" t="str">
            <v>-</v>
          </cell>
          <cell r="BV494" t="str">
            <v>-</v>
          </cell>
          <cell r="BW494" t="str">
            <v>-</v>
          </cell>
          <cell r="BX494" t="str">
            <v>-</v>
          </cell>
          <cell r="BY494" t="str">
            <v>-</v>
          </cell>
          <cell r="BZ494" t="str">
            <v>-</v>
          </cell>
          <cell r="CA494" t="str">
            <v>-</v>
          </cell>
          <cell r="CB494" t="str">
            <v>-</v>
          </cell>
          <cell r="CC494" t="str">
            <v>Martes</v>
          </cell>
          <cell r="CD494" t="str">
            <v>9738</v>
          </cell>
          <cell r="CE494" t="str">
            <v>8</v>
          </cell>
          <cell r="CF494" t="str">
            <v>Rosa</v>
          </cell>
          <cell r="CG494" t="str">
            <v>2o Sábado</v>
          </cell>
          <cell r="CH494" t="str">
            <v>Feb y Mzo</v>
          </cell>
          <cell r="CI494" t="str">
            <v>Ago y Sep</v>
          </cell>
          <cell r="CJ494" t="str">
            <v>-</v>
          </cell>
          <cell r="CK494">
            <v>92</v>
          </cell>
          <cell r="CL494" t="str">
            <v>101 - MAGNA</v>
          </cell>
          <cell r="CM494" t="str">
            <v>08175</v>
          </cell>
          <cell r="CP494" t="str">
            <v>-</v>
          </cell>
        </row>
        <row r="495">
          <cell r="A495" t="str">
            <v>08176</v>
          </cell>
          <cell r="B495" t="str">
            <v>XGX6880</v>
          </cell>
          <cell r="C495" t="str">
            <v>Tampico</v>
          </cell>
          <cell r="D495" t="str">
            <v>XFH9899</v>
          </cell>
          <cell r="E495" t="str">
            <v>Chevy</v>
          </cell>
          <cell r="F495" t="str">
            <v>Automóvil</v>
          </cell>
          <cell r="G495" t="str">
            <v>Chevrolet</v>
          </cell>
          <cell r="H495" t="str">
            <v>Chevy 5 puertas T/M, D/H, A/A, Paquete M</v>
          </cell>
          <cell r="I495" t="str">
            <v>3G1SF61X99S111988</v>
          </cell>
          <cell r="J495" t="str">
            <v>Hecho en México</v>
          </cell>
          <cell r="K495" t="str">
            <v>Magna</v>
          </cell>
          <cell r="L495">
            <v>4</v>
          </cell>
          <cell r="M495">
            <v>46</v>
          </cell>
          <cell r="N495">
            <v>2009</v>
          </cell>
          <cell r="O495" t="str">
            <v>Reynosa</v>
          </cell>
          <cell r="P495" t="str">
            <v>Tamaulipas</v>
          </cell>
          <cell r="Q495" t="str">
            <v>Noreste</v>
          </cell>
          <cell r="R495" t="str">
            <v>Baja</v>
          </cell>
          <cell r="S495" t="str">
            <v>Devolución Valmex</v>
          </cell>
          <cell r="T495" t="str">
            <v>GNP</v>
          </cell>
          <cell r="U495" t="str">
            <v>Grupo Nacional Provincial, S.A.B.</v>
          </cell>
          <cell r="V495" t="str">
            <v>Asesor de Servicio</v>
          </cell>
          <cell r="W495" t="str">
            <v>-</v>
          </cell>
          <cell r="X495" t="str">
            <v>-</v>
          </cell>
          <cell r="Y495" t="str">
            <v>Asignado</v>
          </cell>
          <cell r="Z495">
            <v>40169001</v>
          </cell>
          <cell r="AA495" t="str">
            <v>Gonzalez Bernal Rigoberto</v>
          </cell>
          <cell r="AB495" t="str">
            <v>Servicios Administrativos en Reclamaciones, S.A. de C.V.</v>
          </cell>
          <cell r="AC495" t="str">
            <v>GOBR7208154K9</v>
          </cell>
          <cell r="AD495" t="str">
            <v>Operativo</v>
          </cell>
          <cell r="AE495" t="str">
            <v>Asesor de Servicio</v>
          </cell>
          <cell r="AF495" t="str">
            <v>Unidad Operativa</v>
          </cell>
          <cell r="AG495" t="str">
            <v>Dirección Servicio y Operaciones</v>
          </cell>
          <cell r="AH495" t="str">
            <v>Subdirección Siniestros Norte y Occidente</v>
          </cell>
          <cell r="AI495" t="str">
            <v>C9212</v>
          </cell>
          <cell r="AJ495" t="str">
            <v>Colome Pineda Juan Del Carmen</v>
          </cell>
          <cell r="AK495" t="str">
            <v>Reynosa</v>
          </cell>
          <cell r="AL495" t="str">
            <v>Reynosa</v>
          </cell>
          <cell r="AM495">
            <v>5693</v>
          </cell>
          <cell r="AN495" t="str">
            <v>rigoberto.gonzalez@gnp.com.mx</v>
          </cell>
          <cell r="AO495" t="str">
            <v>rigoberto.gonzalez@gnp.com.mx</v>
          </cell>
          <cell r="AQ495">
            <v>8991349631</v>
          </cell>
          <cell r="AR495" t="str">
            <v>-</v>
          </cell>
          <cell r="AS495" t="str">
            <v>-</v>
          </cell>
          <cell r="AT495" t="str">
            <v>-</v>
          </cell>
          <cell r="AU495" t="str">
            <v>-</v>
          </cell>
          <cell r="AV495" t="str">
            <v>-</v>
          </cell>
          <cell r="AW495" t="str">
            <v>-</v>
          </cell>
          <cell r="AX495" t="str">
            <v>-</v>
          </cell>
          <cell r="AY495" t="str">
            <v>No</v>
          </cell>
          <cell r="AZ495" t="str">
            <v>-</v>
          </cell>
          <cell r="BA495" t="str">
            <v>-</v>
          </cell>
          <cell r="BB495" t="str">
            <v>-</v>
          </cell>
          <cell r="BC495" t="str">
            <v>-</v>
          </cell>
          <cell r="BD495" t="str">
            <v>-</v>
          </cell>
          <cell r="BE495" t="str">
            <v>-</v>
          </cell>
          <cell r="BF495" t="str">
            <v>-</v>
          </cell>
          <cell r="BG495">
            <v>3</v>
          </cell>
          <cell r="BH495" t="str">
            <v>-</v>
          </cell>
          <cell r="BI495" t="str">
            <v>-</v>
          </cell>
          <cell r="BJ495" t="str">
            <v>Arrendado</v>
          </cell>
          <cell r="BK495" t="str">
            <v>AM 20225</v>
          </cell>
          <cell r="BL495" t="str">
            <v>AMERICAS MOTORS S.A. DE C.V.</v>
          </cell>
          <cell r="BO495">
            <v>74555.649999999994</v>
          </cell>
          <cell r="BP495" t="str">
            <v>-</v>
          </cell>
          <cell r="BQ495" t="str">
            <v>-</v>
          </cell>
          <cell r="BR495" t="str">
            <v>-</v>
          </cell>
          <cell r="BS495" t="str">
            <v>-</v>
          </cell>
          <cell r="BT495" t="str">
            <v>-</v>
          </cell>
          <cell r="BU495" t="str">
            <v>-</v>
          </cell>
          <cell r="BV495" t="str">
            <v>-</v>
          </cell>
          <cell r="BW495" t="str">
            <v>-</v>
          </cell>
          <cell r="BX495" t="str">
            <v>-</v>
          </cell>
          <cell r="BY495" t="str">
            <v>-</v>
          </cell>
          <cell r="BZ495" t="str">
            <v>-</v>
          </cell>
          <cell r="CA495" t="str">
            <v>-</v>
          </cell>
          <cell r="CB495" t="str">
            <v>-</v>
          </cell>
          <cell r="CC495" t="str">
            <v>Viernes</v>
          </cell>
          <cell r="CD495" t="str">
            <v>6880</v>
          </cell>
          <cell r="CE495" t="str">
            <v>0</v>
          </cell>
          <cell r="CF495" t="str">
            <v>Azul</v>
          </cell>
          <cell r="CG495" t="str">
            <v>5o Sábado</v>
          </cell>
          <cell r="CH495" t="str">
            <v>May y Jun</v>
          </cell>
          <cell r="CI495" t="str">
            <v>Nov y Dic</v>
          </cell>
          <cell r="CJ495" t="str">
            <v>-</v>
          </cell>
          <cell r="CK495">
            <v>92</v>
          </cell>
          <cell r="CL495" t="str">
            <v>101 - MAGNA</v>
          </cell>
          <cell r="CM495" t="str">
            <v>08176</v>
          </cell>
          <cell r="CP495" t="str">
            <v>-</v>
          </cell>
        </row>
        <row r="496">
          <cell r="A496" t="str">
            <v>08177</v>
          </cell>
          <cell r="B496" t="str">
            <v>EGD7014</v>
          </cell>
          <cell r="C496" t="str">
            <v>Chihuahua</v>
          </cell>
          <cell r="D496" t="str">
            <v>EBM2291</v>
          </cell>
          <cell r="E496" t="str">
            <v>Chevy</v>
          </cell>
          <cell r="F496" t="str">
            <v>Automóvil</v>
          </cell>
          <cell r="G496" t="str">
            <v>Chevrolet</v>
          </cell>
          <cell r="H496" t="str">
            <v>Chevy 5 puertas T/M, D/H, A/A, Paquete M</v>
          </cell>
          <cell r="I496" t="str">
            <v>3G1SF61X38S145987</v>
          </cell>
          <cell r="J496" t="str">
            <v>Hecho en México</v>
          </cell>
          <cell r="K496" t="str">
            <v>Magna</v>
          </cell>
          <cell r="L496">
            <v>4</v>
          </cell>
          <cell r="M496">
            <v>46</v>
          </cell>
          <cell r="N496">
            <v>2008</v>
          </cell>
          <cell r="O496" t="str">
            <v>Ciudad Juárez</v>
          </cell>
          <cell r="P496" t="str">
            <v>Chihuahua</v>
          </cell>
          <cell r="Q496" t="str">
            <v>Noroeste</v>
          </cell>
          <cell r="R496" t="str">
            <v>Baja</v>
          </cell>
          <cell r="S496" t="str">
            <v>Devolución Valmex</v>
          </cell>
          <cell r="T496" t="str">
            <v>GNP</v>
          </cell>
          <cell r="U496" t="str">
            <v>Grupo Nacional Provincial, S.A.B.</v>
          </cell>
          <cell r="V496" t="str">
            <v>Asesor de Servicio</v>
          </cell>
          <cell r="W496" t="str">
            <v>-</v>
          </cell>
          <cell r="X496" t="str">
            <v>-</v>
          </cell>
          <cell r="Y496" t="str">
            <v>Asignado</v>
          </cell>
          <cell r="Z496">
            <v>40188001</v>
          </cell>
          <cell r="AA496" t="str">
            <v>Ramirez Valles Jorge Armando</v>
          </cell>
          <cell r="AB496" t="str">
            <v>Servicios Administrativos en Reclamaciones, S.A. de C.V.</v>
          </cell>
          <cell r="AC496" t="str">
            <v>RAVJ791102LD5</v>
          </cell>
          <cell r="AD496" t="str">
            <v>Operativo</v>
          </cell>
          <cell r="AE496" t="str">
            <v>Asesor de Servicio</v>
          </cell>
          <cell r="AF496" t="str">
            <v>Unidad Operativa</v>
          </cell>
          <cell r="AG496" t="str">
            <v>Dirección Servicio y Operaciones</v>
          </cell>
          <cell r="AH496" t="str">
            <v>Subdirección Siniestros Norte y Occidente</v>
          </cell>
          <cell r="AI496" t="str">
            <v>C9178</v>
          </cell>
          <cell r="AJ496" t="str">
            <v>Cárdenas Guzmán Adriel</v>
          </cell>
          <cell r="AK496" t="str">
            <v>Ciudad Juárez</v>
          </cell>
          <cell r="AL496" t="str">
            <v>Ciudad Juárez</v>
          </cell>
          <cell r="AM496">
            <v>0</v>
          </cell>
          <cell r="AN496" t="str">
            <v>jorge.ramirezvalles@gnp.com.mx</v>
          </cell>
          <cell r="AO496" t="str">
            <v>jorge.ramirezvalles@gnp.com.mx</v>
          </cell>
          <cell r="AQ496">
            <v>6561768131</v>
          </cell>
          <cell r="AR496" t="str">
            <v>-</v>
          </cell>
          <cell r="AS496" t="str">
            <v>-</v>
          </cell>
          <cell r="AT496" t="str">
            <v>-</v>
          </cell>
          <cell r="AU496" t="str">
            <v>-</v>
          </cell>
          <cell r="AV496" t="str">
            <v>-</v>
          </cell>
          <cell r="AW496" t="str">
            <v>-</v>
          </cell>
          <cell r="AX496" t="str">
            <v>-</v>
          </cell>
          <cell r="AY496" t="str">
            <v>No</v>
          </cell>
          <cell r="AZ496" t="str">
            <v>-</v>
          </cell>
          <cell r="BA496" t="str">
            <v>-</v>
          </cell>
          <cell r="BB496" t="str">
            <v>-</v>
          </cell>
          <cell r="BC496" t="str">
            <v>-</v>
          </cell>
          <cell r="BD496" t="str">
            <v>-</v>
          </cell>
          <cell r="BE496" t="str">
            <v>-</v>
          </cell>
          <cell r="BF496" t="str">
            <v>-</v>
          </cell>
          <cell r="BG496">
            <v>3</v>
          </cell>
          <cell r="BH496" t="str">
            <v>-</v>
          </cell>
          <cell r="BI496" t="str">
            <v>-</v>
          </cell>
          <cell r="BJ496" t="str">
            <v>Arrendado</v>
          </cell>
          <cell r="BK496" t="str">
            <v>AM 19983</v>
          </cell>
          <cell r="BL496" t="str">
            <v>AMERICAS MOTORS S.A. DE C.V.</v>
          </cell>
          <cell r="BO496">
            <v>81440</v>
          </cell>
          <cell r="BP496" t="str">
            <v>-</v>
          </cell>
          <cell r="BQ496" t="str">
            <v>-</v>
          </cell>
          <cell r="BR496" t="str">
            <v>-</v>
          </cell>
          <cell r="BS496" t="str">
            <v>-</v>
          </cell>
          <cell r="BT496" t="str">
            <v>-</v>
          </cell>
          <cell r="BU496" t="str">
            <v>-</v>
          </cell>
          <cell r="BV496" t="str">
            <v>-</v>
          </cell>
          <cell r="BW496" t="str">
            <v>-</v>
          </cell>
          <cell r="BX496" t="str">
            <v>-</v>
          </cell>
          <cell r="BY496" t="str">
            <v>-</v>
          </cell>
          <cell r="BZ496" t="str">
            <v>-</v>
          </cell>
          <cell r="CA496" t="str">
            <v>-</v>
          </cell>
          <cell r="CB496" t="str">
            <v>-</v>
          </cell>
          <cell r="CC496" t="str">
            <v>Miércoles</v>
          </cell>
          <cell r="CD496" t="str">
            <v>7014</v>
          </cell>
          <cell r="CE496" t="str">
            <v>4</v>
          </cell>
          <cell r="CF496" t="str">
            <v>Rojo</v>
          </cell>
          <cell r="CG496" t="str">
            <v>3er Sábado</v>
          </cell>
          <cell r="CH496" t="str">
            <v>Mzo y Abr</v>
          </cell>
          <cell r="CI496" t="str">
            <v>Sep y Oct</v>
          </cell>
          <cell r="CJ496" t="str">
            <v>-</v>
          </cell>
          <cell r="CK496">
            <v>92</v>
          </cell>
          <cell r="CL496" t="str">
            <v>101 - MAGNA</v>
          </cell>
          <cell r="CM496" t="str">
            <v>08177</v>
          </cell>
          <cell r="CP496" t="str">
            <v>-</v>
          </cell>
        </row>
        <row r="497">
          <cell r="A497" t="str">
            <v>08178</v>
          </cell>
          <cell r="B497" t="str">
            <v>WPT1552</v>
          </cell>
          <cell r="C497" t="str">
            <v>Tabasco</v>
          </cell>
          <cell r="D497" t="str">
            <v>WMC9524</v>
          </cell>
          <cell r="E497" t="str">
            <v>Chevy</v>
          </cell>
          <cell r="F497" t="str">
            <v>Automóvil</v>
          </cell>
          <cell r="G497" t="str">
            <v>Chevrolet</v>
          </cell>
          <cell r="H497" t="str">
            <v>Chevy 3 puertas T/M, D/H, A/A, Paquete M</v>
          </cell>
          <cell r="I497" t="str">
            <v>3G1SF21X88S164348</v>
          </cell>
          <cell r="J497" t="str">
            <v>Hecho en México</v>
          </cell>
          <cell r="K497" t="str">
            <v>Magna</v>
          </cell>
          <cell r="L497">
            <v>4</v>
          </cell>
          <cell r="M497">
            <v>46</v>
          </cell>
          <cell r="N497">
            <v>2008</v>
          </cell>
          <cell r="O497" t="str">
            <v>Villahermosa</v>
          </cell>
          <cell r="P497" t="str">
            <v>Tabasco</v>
          </cell>
          <cell r="Q497" t="str">
            <v>Sureste</v>
          </cell>
          <cell r="R497" t="str">
            <v>Baja</v>
          </cell>
          <cell r="S497" t="str">
            <v>Devolución Valmex</v>
          </cell>
          <cell r="T497" t="str">
            <v>GNP</v>
          </cell>
          <cell r="U497" t="str">
            <v>Grupo Nacional Provincial, S.A.B.</v>
          </cell>
          <cell r="V497" t="str">
            <v>Supervisor de Taller</v>
          </cell>
          <cell r="W497" t="str">
            <v>Pool Semiasignado</v>
          </cell>
          <cell r="X497" t="str">
            <v>Supervisoria</v>
          </cell>
          <cell r="Y497" t="str">
            <v>Pool</v>
          </cell>
          <cell r="Z497">
            <v>40145001</v>
          </cell>
          <cell r="AA497" t="str">
            <v>-</v>
          </cell>
          <cell r="AB497" t="str">
            <v>-</v>
          </cell>
          <cell r="AC497" t="str">
            <v>-</v>
          </cell>
          <cell r="AD497" t="str">
            <v>-</v>
          </cell>
          <cell r="AE497" t="str">
            <v>-</v>
          </cell>
          <cell r="AF497" t="str">
            <v>-</v>
          </cell>
          <cell r="AG497" t="str">
            <v>-</v>
          </cell>
          <cell r="AH497" t="str">
            <v>-</v>
          </cell>
          <cell r="AI497" t="str">
            <v>C6705</v>
          </cell>
          <cell r="AJ497" t="str">
            <v>Ramirez Granados Arturo</v>
          </cell>
          <cell r="AK497" t="str">
            <v>-</v>
          </cell>
          <cell r="AL497" t="str">
            <v>-</v>
          </cell>
          <cell r="AM497" t="str">
            <v>-</v>
          </cell>
          <cell r="AN497">
            <v>0</v>
          </cell>
          <cell r="AO497" t="str">
            <v>-</v>
          </cell>
          <cell r="AQ497">
            <v>9935903565</v>
          </cell>
          <cell r="AR497" t="str">
            <v>-</v>
          </cell>
          <cell r="AS497" t="str">
            <v>-</v>
          </cell>
          <cell r="AT497" t="str">
            <v>-</v>
          </cell>
          <cell r="AU497" t="str">
            <v>-</v>
          </cell>
          <cell r="AV497" t="str">
            <v>-</v>
          </cell>
          <cell r="AW497" t="str">
            <v>-</v>
          </cell>
          <cell r="AX497" t="str">
            <v>-</v>
          </cell>
          <cell r="AY497" t="str">
            <v>No</v>
          </cell>
          <cell r="AZ497" t="str">
            <v>-</v>
          </cell>
          <cell r="BA497" t="str">
            <v>-</v>
          </cell>
          <cell r="BB497" t="str">
            <v>-</v>
          </cell>
          <cell r="BC497" t="str">
            <v>-</v>
          </cell>
          <cell r="BD497" t="str">
            <v>-</v>
          </cell>
          <cell r="BE497" t="str">
            <v>-</v>
          </cell>
          <cell r="BF497" t="str">
            <v>-</v>
          </cell>
          <cell r="BG497" t="str">
            <v>-</v>
          </cell>
          <cell r="BH497" t="str">
            <v>-</v>
          </cell>
          <cell r="BI497" t="str">
            <v>-</v>
          </cell>
          <cell r="BJ497" t="str">
            <v>Arrendado</v>
          </cell>
          <cell r="BK497" t="str">
            <v>AM 20113</v>
          </cell>
          <cell r="BL497" t="str">
            <v>AMERICAS MOTORS S.A. DE C.V.</v>
          </cell>
          <cell r="BO497">
            <v>74555.649999999994</v>
          </cell>
          <cell r="BP497" t="str">
            <v>-</v>
          </cell>
          <cell r="BQ497" t="str">
            <v>-</v>
          </cell>
          <cell r="BR497" t="str">
            <v>-</v>
          </cell>
          <cell r="BS497" t="str">
            <v>-</v>
          </cell>
          <cell r="BT497" t="str">
            <v>-</v>
          </cell>
          <cell r="BU497" t="str">
            <v>-</v>
          </cell>
          <cell r="BV497" t="str">
            <v>-</v>
          </cell>
          <cell r="BW497" t="str">
            <v>-</v>
          </cell>
          <cell r="BX497" t="str">
            <v>-</v>
          </cell>
          <cell r="BY497" t="str">
            <v>-</v>
          </cell>
          <cell r="BZ497" t="str">
            <v>-</v>
          </cell>
          <cell r="CA497" t="str">
            <v>-</v>
          </cell>
          <cell r="CB497" t="str">
            <v>-</v>
          </cell>
          <cell r="CC497" t="str">
            <v>Jueves</v>
          </cell>
          <cell r="CD497" t="str">
            <v>1552</v>
          </cell>
          <cell r="CE497" t="str">
            <v>2</v>
          </cell>
          <cell r="CF497" t="str">
            <v>Verde</v>
          </cell>
          <cell r="CG497" t="str">
            <v>4o Sábado</v>
          </cell>
          <cell r="CH497" t="str">
            <v>Abr y May</v>
          </cell>
          <cell r="CI497" t="str">
            <v>Oct y Nov</v>
          </cell>
          <cell r="CJ497" t="str">
            <v>-</v>
          </cell>
          <cell r="CK497">
            <v>92</v>
          </cell>
          <cell r="CL497" t="str">
            <v>101 - MAGNA</v>
          </cell>
          <cell r="CM497" t="str">
            <v>08178</v>
          </cell>
          <cell r="CP497" t="str">
            <v>-</v>
          </cell>
        </row>
        <row r="498">
          <cell r="A498" t="str">
            <v>08179</v>
          </cell>
          <cell r="B498" t="str">
            <v>YFC8783</v>
          </cell>
          <cell r="C498" t="str">
            <v>Veracruz</v>
          </cell>
          <cell r="D498" t="str">
            <v>No aplica</v>
          </cell>
          <cell r="E498" t="str">
            <v>Chevy</v>
          </cell>
          <cell r="F498" t="str">
            <v>Automóvil</v>
          </cell>
          <cell r="G498" t="str">
            <v>Chevrolet</v>
          </cell>
          <cell r="H498" t="str">
            <v>Chevy 3 Puertas C/AA Paquete M</v>
          </cell>
          <cell r="I498" t="str">
            <v>3G1SF21X68S163571</v>
          </cell>
          <cell r="J498" t="str">
            <v>Hecho en México</v>
          </cell>
          <cell r="K498" t="str">
            <v>Magna</v>
          </cell>
          <cell r="L498">
            <v>4</v>
          </cell>
          <cell r="M498">
            <v>46</v>
          </cell>
          <cell r="N498">
            <v>2008</v>
          </cell>
          <cell r="O498" t="str">
            <v>Veracruz</v>
          </cell>
          <cell r="P498" t="str">
            <v>Veracruz</v>
          </cell>
          <cell r="Q498" t="str">
            <v>Sureste</v>
          </cell>
          <cell r="R498" t="str">
            <v>Baja</v>
          </cell>
          <cell r="S498" t="str">
            <v>Devolución Valmex</v>
          </cell>
          <cell r="T498" t="str">
            <v>GNP</v>
          </cell>
          <cell r="U498" t="str">
            <v>Grupo Nacional Provincial, S.A.B.</v>
          </cell>
          <cell r="V498" t="str">
            <v>Asesor de Servicio</v>
          </cell>
          <cell r="W498" t="str">
            <v>-</v>
          </cell>
          <cell r="X498" t="str">
            <v>-</v>
          </cell>
          <cell r="Y498" t="str">
            <v>Asignado</v>
          </cell>
          <cell r="Z498">
            <v>40356001</v>
          </cell>
          <cell r="AA498" t="str">
            <v>-</v>
          </cell>
          <cell r="AB498" t="str">
            <v>-</v>
          </cell>
          <cell r="AC498" t="str">
            <v>-</v>
          </cell>
          <cell r="AD498" t="str">
            <v>-</v>
          </cell>
          <cell r="AE498" t="str">
            <v>-</v>
          </cell>
          <cell r="AF498" t="str">
            <v>-</v>
          </cell>
          <cell r="AG498" t="str">
            <v>-</v>
          </cell>
          <cell r="AH498" t="str">
            <v>-</v>
          </cell>
          <cell r="AI498" t="str">
            <v>C6705</v>
          </cell>
          <cell r="AJ498" t="str">
            <v>Ramirez Granados Arturo</v>
          </cell>
          <cell r="AK498" t="str">
            <v>-</v>
          </cell>
          <cell r="AL498" t="str">
            <v>-</v>
          </cell>
          <cell r="AM498" t="str">
            <v>-</v>
          </cell>
          <cell r="AN498">
            <v>0</v>
          </cell>
          <cell r="AO498" t="str">
            <v>-</v>
          </cell>
          <cell r="AQ498" t="str">
            <v>-</v>
          </cell>
          <cell r="AR498" t="str">
            <v>-</v>
          </cell>
          <cell r="AS498" t="str">
            <v>-</v>
          </cell>
          <cell r="AT498" t="str">
            <v>-</v>
          </cell>
          <cell r="AU498" t="str">
            <v>-</v>
          </cell>
          <cell r="AV498" t="str">
            <v>-</v>
          </cell>
          <cell r="AW498" t="str">
            <v>-</v>
          </cell>
          <cell r="AX498" t="str">
            <v>-</v>
          </cell>
          <cell r="AY498" t="str">
            <v>No</v>
          </cell>
          <cell r="AZ498" t="str">
            <v>-</v>
          </cell>
          <cell r="BA498" t="str">
            <v>-</v>
          </cell>
          <cell r="BB498" t="str">
            <v>-</v>
          </cell>
          <cell r="BC498" t="str">
            <v>-</v>
          </cell>
          <cell r="BD498" t="str">
            <v>-</v>
          </cell>
          <cell r="BE498" t="str">
            <v>-</v>
          </cell>
          <cell r="BF498" t="str">
            <v>-</v>
          </cell>
          <cell r="BG498" t="str">
            <v>-</v>
          </cell>
          <cell r="BH498" t="str">
            <v>-</v>
          </cell>
          <cell r="BI498" t="str">
            <v>-</v>
          </cell>
          <cell r="BJ498" t="str">
            <v>Arrendado</v>
          </cell>
          <cell r="BK498" t="str">
            <v>AM 20105</v>
          </cell>
          <cell r="BL498" t="str">
            <v>AMERICAS MOTORS S.A. DE C.V.</v>
          </cell>
          <cell r="BO498">
            <v>71013.91</v>
          </cell>
          <cell r="BP498" t="str">
            <v>-</v>
          </cell>
          <cell r="BQ498" t="str">
            <v>-</v>
          </cell>
          <cell r="BR498" t="str">
            <v>-</v>
          </cell>
          <cell r="BS498" t="str">
            <v>-</v>
          </cell>
          <cell r="BT498" t="str">
            <v>-</v>
          </cell>
          <cell r="BU498" t="str">
            <v>-</v>
          </cell>
          <cell r="BV498" t="str">
            <v>-</v>
          </cell>
          <cell r="BW498" t="str">
            <v>-</v>
          </cell>
          <cell r="BX498" t="str">
            <v>-</v>
          </cell>
          <cell r="BY498" t="str">
            <v>-</v>
          </cell>
          <cell r="BZ498" t="str">
            <v>-</v>
          </cell>
          <cell r="CA498" t="str">
            <v>-</v>
          </cell>
          <cell r="CB498" t="str">
            <v>-</v>
          </cell>
          <cell r="CC498" t="str">
            <v>Miércoles</v>
          </cell>
          <cell r="CD498" t="str">
            <v>8783</v>
          </cell>
          <cell r="CE498" t="str">
            <v>3</v>
          </cell>
          <cell r="CF498" t="str">
            <v>Rojo</v>
          </cell>
          <cell r="CG498" t="str">
            <v>3er Sábado</v>
          </cell>
          <cell r="CH498" t="str">
            <v>Mzo y Abr</v>
          </cell>
          <cell r="CI498" t="str">
            <v>Sep y Oct</v>
          </cell>
          <cell r="CJ498" t="str">
            <v>-</v>
          </cell>
          <cell r="CK498">
            <v>92</v>
          </cell>
          <cell r="CL498" t="str">
            <v>101 - MAGNA</v>
          </cell>
          <cell r="CM498" t="str">
            <v>08179</v>
          </cell>
          <cell r="CP498" t="str">
            <v>-</v>
          </cell>
        </row>
        <row r="499">
          <cell r="A499" t="str">
            <v>08180</v>
          </cell>
          <cell r="B499" t="str">
            <v>YFC8782</v>
          </cell>
          <cell r="C499" t="str">
            <v>Veracruz</v>
          </cell>
          <cell r="D499" t="str">
            <v>No aplica</v>
          </cell>
          <cell r="E499" t="str">
            <v>Chevy</v>
          </cell>
          <cell r="F499" t="str">
            <v>Automóvil</v>
          </cell>
          <cell r="G499" t="str">
            <v>Chevrolet</v>
          </cell>
          <cell r="H499" t="str">
            <v>Chevy 3 Puertas C/AA Paquete M</v>
          </cell>
          <cell r="I499" t="str">
            <v>3G1SF21X38S164466</v>
          </cell>
          <cell r="J499" t="str">
            <v>Hecho en México</v>
          </cell>
          <cell r="K499" t="str">
            <v>Magna</v>
          </cell>
          <cell r="L499">
            <v>4</v>
          </cell>
          <cell r="M499">
            <v>46</v>
          </cell>
          <cell r="N499">
            <v>2008</v>
          </cell>
          <cell r="O499" t="str">
            <v>Xalapa</v>
          </cell>
          <cell r="P499" t="str">
            <v>Veracruz</v>
          </cell>
          <cell r="Q499" t="str">
            <v>Sureste</v>
          </cell>
          <cell r="R499" t="str">
            <v>Baja</v>
          </cell>
          <cell r="S499" t="str">
            <v>Devolución Valmex</v>
          </cell>
          <cell r="T499" t="str">
            <v>GNP</v>
          </cell>
          <cell r="U499" t="str">
            <v>Grupo Nacional Provincial, S.A.B.</v>
          </cell>
          <cell r="V499" t="str">
            <v>Asesor de Servicio</v>
          </cell>
          <cell r="W499" t="str">
            <v>-</v>
          </cell>
          <cell r="X499" t="str">
            <v>-</v>
          </cell>
          <cell r="Y499" t="str">
            <v>Asignado</v>
          </cell>
          <cell r="Z499">
            <v>40249001</v>
          </cell>
          <cell r="AA499" t="str">
            <v>-</v>
          </cell>
          <cell r="AB499" t="str">
            <v>-</v>
          </cell>
          <cell r="AC499" t="str">
            <v>-</v>
          </cell>
          <cell r="AD499" t="str">
            <v>-</v>
          </cell>
          <cell r="AE499" t="str">
            <v>-</v>
          </cell>
          <cell r="AF499" t="str">
            <v>-</v>
          </cell>
          <cell r="AG499" t="str">
            <v>-</v>
          </cell>
          <cell r="AH499" t="str">
            <v>-</v>
          </cell>
          <cell r="AI499" t="str">
            <v>C6705</v>
          </cell>
          <cell r="AJ499" t="str">
            <v>Ramirez Granados Arturo</v>
          </cell>
          <cell r="AK499" t="str">
            <v>-</v>
          </cell>
          <cell r="AL499" t="str">
            <v>-</v>
          </cell>
          <cell r="AM499" t="str">
            <v>-</v>
          </cell>
          <cell r="AN499">
            <v>0</v>
          </cell>
          <cell r="AO499" t="str">
            <v>-</v>
          </cell>
          <cell r="AQ499">
            <v>2281044336</v>
          </cell>
          <cell r="AR499" t="str">
            <v>-</v>
          </cell>
          <cell r="AS499" t="str">
            <v>-</v>
          </cell>
          <cell r="AT499" t="str">
            <v>-</v>
          </cell>
          <cell r="AU499" t="str">
            <v>-</v>
          </cell>
          <cell r="AV499" t="str">
            <v>-</v>
          </cell>
          <cell r="AW499" t="str">
            <v>-</v>
          </cell>
          <cell r="AX499" t="str">
            <v>-</v>
          </cell>
          <cell r="AY499" t="str">
            <v>No</v>
          </cell>
          <cell r="AZ499" t="str">
            <v>-</v>
          </cell>
          <cell r="BA499" t="str">
            <v>-</v>
          </cell>
          <cell r="BB499" t="str">
            <v>-</v>
          </cell>
          <cell r="BC499" t="str">
            <v>-</v>
          </cell>
          <cell r="BD499" t="str">
            <v>-</v>
          </cell>
          <cell r="BE499" t="str">
            <v>-</v>
          </cell>
          <cell r="BF499" t="str">
            <v>-</v>
          </cell>
          <cell r="BG499">
            <v>3</v>
          </cell>
          <cell r="BH499" t="str">
            <v>-</v>
          </cell>
          <cell r="BI499" t="str">
            <v>-</v>
          </cell>
          <cell r="BJ499" t="str">
            <v>Arrendado</v>
          </cell>
          <cell r="BK499" t="str">
            <v>AM 20094</v>
          </cell>
          <cell r="BL499" t="str">
            <v>AMERICAS MOTORS S.A. DE C.V.</v>
          </cell>
          <cell r="BO499">
            <v>71013.91</v>
          </cell>
          <cell r="BP499" t="str">
            <v>-</v>
          </cell>
          <cell r="BQ499" t="str">
            <v>-</v>
          </cell>
          <cell r="BR499" t="str">
            <v>-</v>
          </cell>
          <cell r="BS499" t="str">
            <v>-</v>
          </cell>
          <cell r="BT499" t="str">
            <v>-</v>
          </cell>
          <cell r="BU499" t="str">
            <v>-</v>
          </cell>
          <cell r="BV499" t="str">
            <v>-</v>
          </cell>
          <cell r="BW499" t="str">
            <v>-</v>
          </cell>
          <cell r="BX499" t="str">
            <v>-</v>
          </cell>
          <cell r="BY499" t="str">
            <v>-</v>
          </cell>
          <cell r="BZ499" t="str">
            <v>-</v>
          </cell>
          <cell r="CA499" t="str">
            <v>-</v>
          </cell>
          <cell r="CB499" t="str">
            <v>-</v>
          </cell>
          <cell r="CC499" t="str">
            <v>Jueves</v>
          </cell>
          <cell r="CD499" t="str">
            <v>8782</v>
          </cell>
          <cell r="CE499" t="str">
            <v>2</v>
          </cell>
          <cell r="CF499" t="str">
            <v>Verde</v>
          </cell>
          <cell r="CG499" t="str">
            <v>4o Sábado</v>
          </cell>
          <cell r="CH499" t="str">
            <v>Abr y May</v>
          </cell>
          <cell r="CI499" t="str">
            <v>Oct y Nov</v>
          </cell>
          <cell r="CJ499" t="str">
            <v>-</v>
          </cell>
          <cell r="CK499">
            <v>92</v>
          </cell>
          <cell r="CL499" t="str">
            <v>101 - MAGNA</v>
          </cell>
          <cell r="CM499" t="str">
            <v>08180</v>
          </cell>
          <cell r="CP499" t="str">
            <v>-</v>
          </cell>
        </row>
        <row r="500">
          <cell r="A500" t="str">
            <v>08181</v>
          </cell>
          <cell r="B500" t="str">
            <v>UUM7987</v>
          </cell>
          <cell r="C500" t="str">
            <v>Quintana Roo</v>
          </cell>
          <cell r="D500" t="str">
            <v>UVW1777</v>
          </cell>
          <cell r="E500" t="str">
            <v>Chevy</v>
          </cell>
          <cell r="F500" t="str">
            <v>Automóvil</v>
          </cell>
          <cell r="G500" t="str">
            <v>Chevrolet</v>
          </cell>
          <cell r="H500" t="str">
            <v>Chevy 3 puertas T/M, D/H, A/A, Paquete M</v>
          </cell>
          <cell r="I500" t="str">
            <v>3G1SF21X09S112553</v>
          </cell>
          <cell r="J500" t="str">
            <v>Hecho en México</v>
          </cell>
          <cell r="K500" t="str">
            <v>Magna</v>
          </cell>
          <cell r="L500">
            <v>4</v>
          </cell>
          <cell r="M500">
            <v>46</v>
          </cell>
          <cell r="N500">
            <v>2009</v>
          </cell>
          <cell r="O500" t="str">
            <v>Cancún</v>
          </cell>
          <cell r="P500" t="str">
            <v>Quintana Roo</v>
          </cell>
          <cell r="Q500" t="str">
            <v>Sureste</v>
          </cell>
          <cell r="R500" t="str">
            <v>Baja</v>
          </cell>
          <cell r="S500" t="str">
            <v>Devolución Valmex</v>
          </cell>
          <cell r="T500" t="str">
            <v>GNP</v>
          </cell>
          <cell r="U500" t="str">
            <v>Grupo Nacional Provincial, S.A.B.</v>
          </cell>
          <cell r="V500" t="str">
            <v>Asesor de Servicio</v>
          </cell>
          <cell r="W500" t="str">
            <v>-</v>
          </cell>
          <cell r="X500" t="str">
            <v>-</v>
          </cell>
          <cell r="Y500" t="str">
            <v>Asignado</v>
          </cell>
          <cell r="Z500">
            <v>40255001</v>
          </cell>
          <cell r="AA500" t="str">
            <v>-</v>
          </cell>
          <cell r="AB500" t="str">
            <v>-</v>
          </cell>
          <cell r="AC500" t="str">
            <v>-</v>
          </cell>
          <cell r="AD500" t="str">
            <v>-</v>
          </cell>
          <cell r="AE500" t="str">
            <v>-</v>
          </cell>
          <cell r="AF500" t="str">
            <v>-</v>
          </cell>
          <cell r="AG500" t="str">
            <v>-</v>
          </cell>
          <cell r="AH500" t="str">
            <v>-</v>
          </cell>
          <cell r="AI500" t="str">
            <v>C6705</v>
          </cell>
          <cell r="AJ500" t="str">
            <v>Ramirez Granados Arturo</v>
          </cell>
          <cell r="AK500" t="str">
            <v>-</v>
          </cell>
          <cell r="AL500" t="str">
            <v>-</v>
          </cell>
          <cell r="AM500" t="str">
            <v>-</v>
          </cell>
          <cell r="AN500">
            <v>0</v>
          </cell>
          <cell r="AO500" t="str">
            <v>-</v>
          </cell>
          <cell r="AQ500">
            <v>9982271231</v>
          </cell>
          <cell r="AR500" t="str">
            <v>-</v>
          </cell>
          <cell r="AS500" t="str">
            <v>-</v>
          </cell>
          <cell r="AT500" t="str">
            <v>-</v>
          </cell>
          <cell r="AU500" t="str">
            <v>-</v>
          </cell>
          <cell r="AV500" t="str">
            <v>-</v>
          </cell>
          <cell r="AW500" t="str">
            <v>-</v>
          </cell>
          <cell r="AX500" t="str">
            <v>-</v>
          </cell>
          <cell r="AY500" t="str">
            <v>No</v>
          </cell>
          <cell r="AZ500" t="str">
            <v>-</v>
          </cell>
          <cell r="BA500" t="str">
            <v>-</v>
          </cell>
          <cell r="BB500" t="str">
            <v>-</v>
          </cell>
          <cell r="BC500" t="str">
            <v>-</v>
          </cell>
          <cell r="BD500" t="str">
            <v>-</v>
          </cell>
          <cell r="BE500" t="str">
            <v>-</v>
          </cell>
          <cell r="BF500" t="str">
            <v>-</v>
          </cell>
          <cell r="BG500" t="str">
            <v>-</v>
          </cell>
          <cell r="BH500" t="str">
            <v>-</v>
          </cell>
          <cell r="BI500" t="str">
            <v>-</v>
          </cell>
          <cell r="BJ500" t="str">
            <v>Arrendado</v>
          </cell>
          <cell r="BK500" t="str">
            <v>AM 20226</v>
          </cell>
          <cell r="BL500" t="str">
            <v>AMERICAS MOTORS S.A. DE C.V.</v>
          </cell>
          <cell r="BO500">
            <v>78535</v>
          </cell>
          <cell r="BP500" t="str">
            <v>-</v>
          </cell>
          <cell r="BQ500" t="str">
            <v>-</v>
          </cell>
          <cell r="BR500" t="str">
            <v>-</v>
          </cell>
          <cell r="BS500" t="str">
            <v>-</v>
          </cell>
          <cell r="BT500" t="str">
            <v>-</v>
          </cell>
          <cell r="BU500" t="str">
            <v>-</v>
          </cell>
          <cell r="BV500" t="str">
            <v>-</v>
          </cell>
          <cell r="BW500" t="str">
            <v>-</v>
          </cell>
          <cell r="BX500" t="str">
            <v>-</v>
          </cell>
          <cell r="BY500" t="str">
            <v>-</v>
          </cell>
          <cell r="BZ500" t="str">
            <v>-</v>
          </cell>
          <cell r="CA500" t="str">
            <v>-</v>
          </cell>
          <cell r="CB500" t="str">
            <v>-</v>
          </cell>
          <cell r="CC500" t="str">
            <v>Martes</v>
          </cell>
          <cell r="CD500" t="str">
            <v>7987</v>
          </cell>
          <cell r="CE500" t="str">
            <v>7</v>
          </cell>
          <cell r="CF500" t="str">
            <v>Rosa</v>
          </cell>
          <cell r="CG500" t="str">
            <v>2o Sábado</v>
          </cell>
          <cell r="CH500" t="str">
            <v>Feb y Mzo</v>
          </cell>
          <cell r="CI500" t="str">
            <v>Ago y Sep</v>
          </cell>
          <cell r="CJ500" t="str">
            <v>-</v>
          </cell>
          <cell r="CK500">
            <v>92</v>
          </cell>
          <cell r="CL500" t="str">
            <v>101 - MAGNA</v>
          </cell>
          <cell r="CM500" t="str">
            <v>08181</v>
          </cell>
          <cell r="CP500" t="str">
            <v>-</v>
          </cell>
        </row>
        <row r="501">
          <cell r="A501" t="str">
            <v>08182</v>
          </cell>
          <cell r="B501" t="str">
            <v>151WFX</v>
          </cell>
          <cell r="C501" t="str">
            <v>Distrito Federal</v>
          </cell>
          <cell r="D501" t="str">
            <v>No aplica</v>
          </cell>
          <cell r="E501" t="str">
            <v>Chevy</v>
          </cell>
          <cell r="F501" t="str">
            <v>Automóvil</v>
          </cell>
          <cell r="G501" t="str">
            <v>Chevrolet</v>
          </cell>
          <cell r="H501" t="str">
            <v>Chevy 3 puertas T/M, D/H, A/A, Paquete M</v>
          </cell>
          <cell r="I501" t="str">
            <v>3G1SF21X29S112909</v>
          </cell>
          <cell r="J501" t="str">
            <v>Hecho en México</v>
          </cell>
          <cell r="K501" t="str">
            <v>Magna</v>
          </cell>
          <cell r="L501">
            <v>4</v>
          </cell>
          <cell r="M501">
            <v>46</v>
          </cell>
          <cell r="N501">
            <v>2009</v>
          </cell>
          <cell r="O501" t="str">
            <v>Mérida</v>
          </cell>
          <cell r="P501" t="str">
            <v>Yucatán</v>
          </cell>
          <cell r="Q501" t="str">
            <v>Sureste</v>
          </cell>
          <cell r="R501" t="str">
            <v>Baja</v>
          </cell>
          <cell r="S501" t="str">
            <v>Devolución Valmex</v>
          </cell>
          <cell r="T501" t="str">
            <v>GNP</v>
          </cell>
          <cell r="U501" t="str">
            <v>Grupo Nacional Provincial, S.A.B.</v>
          </cell>
          <cell r="V501" t="str">
            <v>Supervisor de Taller</v>
          </cell>
          <cell r="W501" t="str">
            <v>Pool Semiasignado</v>
          </cell>
          <cell r="X501" t="str">
            <v>Oficina Regional</v>
          </cell>
          <cell r="Y501" t="str">
            <v>Pool</v>
          </cell>
          <cell r="Z501">
            <v>40081001</v>
          </cell>
          <cell r="AA501" t="str">
            <v>-</v>
          </cell>
          <cell r="AB501" t="str">
            <v>-</v>
          </cell>
          <cell r="AC501" t="str">
            <v>-</v>
          </cell>
          <cell r="AD501" t="str">
            <v>-</v>
          </cell>
          <cell r="AE501" t="str">
            <v>-</v>
          </cell>
          <cell r="AF501" t="str">
            <v>-</v>
          </cell>
          <cell r="AG501" t="str">
            <v>-</v>
          </cell>
          <cell r="AH501" t="str">
            <v>-</v>
          </cell>
          <cell r="AI501" t="str">
            <v>C6705</v>
          </cell>
          <cell r="AJ501" t="str">
            <v>Ramirez Granados Arturo</v>
          </cell>
          <cell r="AK501" t="str">
            <v>-</v>
          </cell>
          <cell r="AL501" t="str">
            <v>-</v>
          </cell>
          <cell r="AM501" t="str">
            <v>-</v>
          </cell>
          <cell r="AN501">
            <v>0</v>
          </cell>
          <cell r="AO501" t="str">
            <v>-</v>
          </cell>
          <cell r="AQ501">
            <v>9991838788</v>
          </cell>
          <cell r="AR501" t="str">
            <v>-</v>
          </cell>
          <cell r="AS501" t="str">
            <v>-</v>
          </cell>
          <cell r="AT501" t="str">
            <v>-</v>
          </cell>
          <cell r="AU501" t="str">
            <v>-</v>
          </cell>
          <cell r="AV501" t="str">
            <v>-</v>
          </cell>
          <cell r="AW501" t="str">
            <v>-</v>
          </cell>
          <cell r="AX501" t="str">
            <v>-</v>
          </cell>
          <cell r="AY501" t="str">
            <v>No</v>
          </cell>
          <cell r="AZ501" t="str">
            <v>-</v>
          </cell>
          <cell r="BA501" t="str">
            <v>-</v>
          </cell>
          <cell r="BB501" t="str">
            <v>-</v>
          </cell>
          <cell r="BC501" t="str">
            <v>-</v>
          </cell>
          <cell r="BD501" t="str">
            <v>-</v>
          </cell>
          <cell r="BE501" t="str">
            <v>-</v>
          </cell>
          <cell r="BF501" t="str">
            <v>-</v>
          </cell>
          <cell r="BG501" t="str">
            <v>-</v>
          </cell>
          <cell r="BH501" t="str">
            <v>-</v>
          </cell>
          <cell r="BI501" t="str">
            <v>-</v>
          </cell>
          <cell r="BJ501" t="str">
            <v>Arrendado</v>
          </cell>
          <cell r="BK501" t="str">
            <v>AM 20337</v>
          </cell>
          <cell r="BL501" t="str">
            <v>AMERICAS MOTORS S.A. DE C.V.</v>
          </cell>
          <cell r="BO501">
            <v>78535</v>
          </cell>
          <cell r="BP501" t="str">
            <v>-</v>
          </cell>
          <cell r="BQ501" t="str">
            <v>-</v>
          </cell>
          <cell r="BR501" t="str">
            <v>-</v>
          </cell>
          <cell r="BS501" t="str">
            <v>-</v>
          </cell>
          <cell r="BT501" t="str">
            <v>-</v>
          </cell>
          <cell r="BU501" t="str">
            <v>-</v>
          </cell>
          <cell r="BV501" t="str">
            <v>-</v>
          </cell>
          <cell r="BW501" t="str">
            <v>-</v>
          </cell>
          <cell r="BX501" t="str">
            <v>-</v>
          </cell>
          <cell r="BY501" t="str">
            <v>-</v>
          </cell>
          <cell r="BZ501" t="str">
            <v>-</v>
          </cell>
          <cell r="CA501" t="str">
            <v>-</v>
          </cell>
          <cell r="CB501" t="str">
            <v>-</v>
          </cell>
          <cell r="CC501" t="str">
            <v>Jueves</v>
          </cell>
          <cell r="CD501" t="str">
            <v>151</v>
          </cell>
          <cell r="CE501" t="str">
            <v>1</v>
          </cell>
          <cell r="CF501" t="str">
            <v>Verde</v>
          </cell>
          <cell r="CG501" t="str">
            <v>4o Sábado</v>
          </cell>
          <cell r="CH501" t="str">
            <v>Abr y May</v>
          </cell>
          <cell r="CI501" t="str">
            <v>Oct y Nov</v>
          </cell>
          <cell r="CJ501" t="str">
            <v>-</v>
          </cell>
          <cell r="CK501">
            <v>92</v>
          </cell>
          <cell r="CL501" t="str">
            <v>101 - MAGNA</v>
          </cell>
          <cell r="CM501" t="str">
            <v>08182</v>
          </cell>
          <cell r="CP501" t="str">
            <v>-</v>
          </cell>
        </row>
        <row r="502">
          <cell r="A502" t="str">
            <v>08183</v>
          </cell>
          <cell r="B502" t="str">
            <v>JGR4519</v>
          </cell>
          <cell r="C502" t="str">
            <v>Jalisco</v>
          </cell>
          <cell r="D502" t="str">
            <v>No aplica</v>
          </cell>
          <cell r="E502" t="str">
            <v>Chevy</v>
          </cell>
          <cell r="F502" t="str">
            <v>Automóvil</v>
          </cell>
          <cell r="G502" t="str">
            <v>Chevrolet</v>
          </cell>
          <cell r="H502" t="str">
            <v>Chevy 5 puertas T/M, D/H, A/A, Paquete M</v>
          </cell>
          <cell r="I502" t="str">
            <v>3G1SF61X08S150581</v>
          </cell>
          <cell r="J502" t="str">
            <v>Hecho en México</v>
          </cell>
          <cell r="K502" t="str">
            <v>Magna</v>
          </cell>
          <cell r="L502">
            <v>4</v>
          </cell>
          <cell r="M502">
            <v>46</v>
          </cell>
          <cell r="N502">
            <v>2008</v>
          </cell>
          <cell r="O502" t="str">
            <v>Aguascalientes</v>
          </cell>
          <cell r="P502" t="str">
            <v>Aguascalientes</v>
          </cell>
          <cell r="Q502" t="str">
            <v>Occidente</v>
          </cell>
          <cell r="R502" t="str">
            <v>Baja</v>
          </cell>
          <cell r="S502" t="str">
            <v>Devolución Valmex</v>
          </cell>
          <cell r="T502" t="str">
            <v>GNP</v>
          </cell>
          <cell r="U502" t="str">
            <v>Grupo Nacional Provincial, S.A.B.</v>
          </cell>
          <cell r="V502" t="str">
            <v>Asesor de Servicio</v>
          </cell>
          <cell r="W502" t="str">
            <v>-</v>
          </cell>
          <cell r="X502" t="str">
            <v>-</v>
          </cell>
          <cell r="Y502" t="str">
            <v>Asignado</v>
          </cell>
          <cell r="Z502" t="str">
            <v>S01526</v>
          </cell>
          <cell r="AA502" t="str">
            <v>Villalobos Campos Daniel Alejandro</v>
          </cell>
          <cell r="AB502" t="str">
            <v>Servicios Administrativos en Reclamaciones, S.A. de C.V.</v>
          </cell>
          <cell r="AC502" t="str">
            <v>VICD880224QG7</v>
          </cell>
          <cell r="AD502" t="str">
            <v>Operativo</v>
          </cell>
          <cell r="AE502" t="str">
            <v>Asesor de Servicio</v>
          </cell>
          <cell r="AF502" t="str">
            <v>Unidad Operativa</v>
          </cell>
          <cell r="AG502" t="str">
            <v>Dirección Servicio y Operaciones</v>
          </cell>
          <cell r="AH502" t="str">
            <v>Subdirección Siniestros Norte y Occidente</v>
          </cell>
          <cell r="AI502" t="str">
            <v>C9212</v>
          </cell>
          <cell r="AJ502" t="str">
            <v>Colome Pineda Juan Del Carmen</v>
          </cell>
          <cell r="AK502" t="str">
            <v>Supervisoria Aguascalientes</v>
          </cell>
          <cell r="AL502" t="str">
            <v>Aguascalientes</v>
          </cell>
          <cell r="AM502">
            <v>5918</v>
          </cell>
          <cell r="AN502" t="str">
            <v>daniel.villalobos@gnp.com.mx</v>
          </cell>
          <cell r="AO502" t="str">
            <v>daniel.villalobos@gnp.com.mx</v>
          </cell>
          <cell r="AQ502">
            <v>4491280621</v>
          </cell>
          <cell r="AR502" t="str">
            <v>-</v>
          </cell>
          <cell r="AS502" t="str">
            <v>-</v>
          </cell>
          <cell r="AT502" t="str">
            <v>-</v>
          </cell>
          <cell r="AU502" t="str">
            <v>-</v>
          </cell>
          <cell r="AV502" t="str">
            <v>-</v>
          </cell>
          <cell r="AW502" t="str">
            <v>-</v>
          </cell>
          <cell r="AX502" t="str">
            <v>-</v>
          </cell>
          <cell r="AY502" t="str">
            <v>No</v>
          </cell>
          <cell r="AZ502" t="str">
            <v>-</v>
          </cell>
          <cell r="BA502" t="str">
            <v>-</v>
          </cell>
          <cell r="BB502" t="str">
            <v>-</v>
          </cell>
          <cell r="BC502" t="str">
            <v>-</v>
          </cell>
          <cell r="BD502" t="str">
            <v>-</v>
          </cell>
          <cell r="BE502" t="str">
            <v>-</v>
          </cell>
          <cell r="BF502" t="str">
            <v>-</v>
          </cell>
          <cell r="BG502">
            <v>3</v>
          </cell>
          <cell r="BH502" t="str">
            <v>-</v>
          </cell>
          <cell r="BI502" t="str">
            <v>-</v>
          </cell>
          <cell r="BJ502" t="str">
            <v>Arrendado</v>
          </cell>
          <cell r="BK502" t="str">
            <v>AM 19985</v>
          </cell>
          <cell r="BL502" t="str">
            <v>AMERICAS MOTORS S.A. DE C.V.</v>
          </cell>
          <cell r="BO502">
            <v>74555.649999999994</v>
          </cell>
          <cell r="BP502" t="str">
            <v>-</v>
          </cell>
          <cell r="BQ502" t="str">
            <v>-</v>
          </cell>
          <cell r="BR502" t="str">
            <v>-</v>
          </cell>
          <cell r="BS502" t="str">
            <v>-</v>
          </cell>
          <cell r="BT502" t="str">
            <v>-</v>
          </cell>
          <cell r="BU502" t="str">
            <v>-</v>
          </cell>
          <cell r="BV502" t="str">
            <v>-</v>
          </cell>
          <cell r="BW502" t="str">
            <v>-</v>
          </cell>
          <cell r="BX502" t="str">
            <v>-</v>
          </cell>
          <cell r="BY502" t="str">
            <v>-</v>
          </cell>
          <cell r="BZ502" t="str">
            <v>-</v>
          </cell>
          <cell r="CA502" t="str">
            <v>-</v>
          </cell>
          <cell r="CB502" t="str">
            <v>-</v>
          </cell>
          <cell r="CC502" t="str">
            <v>Viernes</v>
          </cell>
          <cell r="CD502" t="str">
            <v>4519</v>
          </cell>
          <cell r="CE502" t="str">
            <v>9</v>
          </cell>
          <cell r="CF502" t="str">
            <v>Azul</v>
          </cell>
          <cell r="CG502" t="str">
            <v>5o Sábado</v>
          </cell>
          <cell r="CH502" t="str">
            <v>May y Jun</v>
          </cell>
          <cell r="CI502" t="str">
            <v>Nov y Dic</v>
          </cell>
          <cell r="CJ502" t="str">
            <v>-</v>
          </cell>
          <cell r="CK502">
            <v>92</v>
          </cell>
          <cell r="CL502" t="str">
            <v>101 - MAGNA</v>
          </cell>
          <cell r="CM502" t="str">
            <v>08183</v>
          </cell>
          <cell r="CP502" t="str">
            <v>-</v>
          </cell>
        </row>
        <row r="503">
          <cell r="A503" t="str">
            <v>08184</v>
          </cell>
          <cell r="B503" t="str">
            <v>JGR4516</v>
          </cell>
          <cell r="C503" t="str">
            <v>Jalisco</v>
          </cell>
          <cell r="D503" t="str">
            <v>No aplica</v>
          </cell>
          <cell r="E503" t="str">
            <v>Chevy</v>
          </cell>
          <cell r="F503" t="str">
            <v>Automóvil</v>
          </cell>
          <cell r="G503" t="str">
            <v>Chevrolet</v>
          </cell>
          <cell r="H503" t="str">
            <v>Chevy 5 puertas T/M, D/H, A/A, Paquete M</v>
          </cell>
          <cell r="I503" t="str">
            <v>3G1SF61XX8S164438</v>
          </cell>
          <cell r="J503" t="str">
            <v>Hecho en México</v>
          </cell>
          <cell r="K503" t="str">
            <v>Magna</v>
          </cell>
          <cell r="L503">
            <v>4</v>
          </cell>
          <cell r="M503">
            <v>46</v>
          </cell>
          <cell r="N503">
            <v>2008</v>
          </cell>
          <cell r="O503" t="str">
            <v>Aguascalientes</v>
          </cell>
          <cell r="P503" t="str">
            <v>Aguascalientes</v>
          </cell>
          <cell r="Q503" t="str">
            <v>Occidente</v>
          </cell>
          <cell r="R503" t="str">
            <v>Baja</v>
          </cell>
          <cell r="S503" t="str">
            <v>Devolución Valmex</v>
          </cell>
          <cell r="T503" t="str">
            <v>GNP</v>
          </cell>
          <cell r="U503" t="str">
            <v>Grupo Nacional Provincial, S.A.B.</v>
          </cell>
          <cell r="V503" t="str">
            <v>Supervisor de Taller</v>
          </cell>
          <cell r="W503" t="str">
            <v>Pool Semiasignado</v>
          </cell>
          <cell r="X503" t="str">
            <v>Supervisoria</v>
          </cell>
          <cell r="Y503" t="str">
            <v>Pool</v>
          </cell>
          <cell r="Z503" t="str">
            <v>S01125</v>
          </cell>
          <cell r="AA503" t="str">
            <v>-</v>
          </cell>
          <cell r="AB503" t="str">
            <v>-</v>
          </cell>
          <cell r="AC503" t="str">
            <v>-</v>
          </cell>
          <cell r="AD503" t="str">
            <v>-</v>
          </cell>
          <cell r="AE503" t="str">
            <v>-</v>
          </cell>
          <cell r="AF503" t="str">
            <v>-</v>
          </cell>
          <cell r="AG503" t="str">
            <v>-</v>
          </cell>
          <cell r="AH503" t="str">
            <v>-</v>
          </cell>
          <cell r="AI503" t="str">
            <v>C6705</v>
          </cell>
          <cell r="AJ503" t="str">
            <v>Ramirez Granados Arturo</v>
          </cell>
          <cell r="AK503" t="str">
            <v>-</v>
          </cell>
          <cell r="AL503" t="str">
            <v>-</v>
          </cell>
          <cell r="AM503" t="str">
            <v>-</v>
          </cell>
          <cell r="AN503">
            <v>0</v>
          </cell>
          <cell r="AO503" t="str">
            <v>-</v>
          </cell>
          <cell r="AQ503">
            <v>4491280620</v>
          </cell>
          <cell r="AR503" t="str">
            <v>-</v>
          </cell>
          <cell r="AS503" t="str">
            <v>-</v>
          </cell>
          <cell r="AT503" t="str">
            <v>-</v>
          </cell>
          <cell r="AU503" t="str">
            <v>-</v>
          </cell>
          <cell r="AV503" t="str">
            <v>-</v>
          </cell>
          <cell r="AW503" t="str">
            <v>-</v>
          </cell>
          <cell r="AX503" t="str">
            <v>-</v>
          </cell>
          <cell r="AY503" t="str">
            <v>No</v>
          </cell>
          <cell r="AZ503" t="str">
            <v>-</v>
          </cell>
          <cell r="BA503" t="str">
            <v>-</v>
          </cell>
          <cell r="BB503" t="str">
            <v>-</v>
          </cell>
          <cell r="BC503" t="str">
            <v>-</v>
          </cell>
          <cell r="BD503" t="str">
            <v>-</v>
          </cell>
          <cell r="BE503" t="str">
            <v>-</v>
          </cell>
          <cell r="BF503" t="str">
            <v>-</v>
          </cell>
          <cell r="BG503" t="str">
            <v>-</v>
          </cell>
          <cell r="BH503" t="str">
            <v>-</v>
          </cell>
          <cell r="BI503" t="str">
            <v>-</v>
          </cell>
          <cell r="BJ503" t="str">
            <v>Arrendado</v>
          </cell>
          <cell r="BK503" t="str">
            <v>AM 19985</v>
          </cell>
          <cell r="BL503" t="str">
            <v>AMERICAS MOTORS S.A. DE C.V.</v>
          </cell>
          <cell r="BO503">
            <v>74555.649999999994</v>
          </cell>
          <cell r="BP503" t="str">
            <v>-</v>
          </cell>
          <cell r="BQ503" t="str">
            <v>-</v>
          </cell>
          <cell r="BR503" t="str">
            <v>-</v>
          </cell>
          <cell r="BS503" t="str">
            <v>-</v>
          </cell>
          <cell r="BT503" t="str">
            <v>-</v>
          </cell>
          <cell r="BU503" t="str">
            <v>-</v>
          </cell>
          <cell r="BV503" t="str">
            <v>-</v>
          </cell>
          <cell r="BW503" t="str">
            <v>-</v>
          </cell>
          <cell r="BX503" t="str">
            <v>-</v>
          </cell>
          <cell r="BY503" t="str">
            <v>-</v>
          </cell>
          <cell r="BZ503" t="str">
            <v>-</v>
          </cell>
          <cell r="CA503" t="str">
            <v>-</v>
          </cell>
          <cell r="CB503" t="str">
            <v>-</v>
          </cell>
          <cell r="CC503" t="str">
            <v>Lunes</v>
          </cell>
          <cell r="CD503" t="str">
            <v>4516</v>
          </cell>
          <cell r="CE503" t="str">
            <v>6</v>
          </cell>
          <cell r="CF503" t="str">
            <v>Amarillo</v>
          </cell>
          <cell r="CG503" t="str">
            <v>1er Sábado</v>
          </cell>
          <cell r="CH503" t="str">
            <v>Ene y Feb</v>
          </cell>
          <cell r="CI503" t="str">
            <v>Jul y Ago</v>
          </cell>
          <cell r="CJ503" t="str">
            <v>-</v>
          </cell>
          <cell r="CK503">
            <v>92</v>
          </cell>
          <cell r="CL503" t="str">
            <v>101 - MAGNA</v>
          </cell>
          <cell r="CM503" t="str">
            <v>08184</v>
          </cell>
          <cell r="CP503" t="str">
            <v>-</v>
          </cell>
        </row>
        <row r="504">
          <cell r="A504" t="str">
            <v>08185</v>
          </cell>
          <cell r="B504" t="str">
            <v>JGR4517</v>
          </cell>
          <cell r="C504" t="str">
            <v>Jalisco</v>
          </cell>
          <cell r="D504" t="str">
            <v>No aplica</v>
          </cell>
          <cell r="E504" t="str">
            <v>Chevy</v>
          </cell>
          <cell r="F504" t="str">
            <v>Automóvil</v>
          </cell>
          <cell r="G504" t="str">
            <v>Chevrolet</v>
          </cell>
          <cell r="H504" t="str">
            <v>Chevy 5 puertas T/M, D/H, A/A, Paquete M</v>
          </cell>
          <cell r="I504" t="str">
            <v>3G1SF61XX8S160275</v>
          </cell>
          <cell r="J504" t="str">
            <v>Hecho en México</v>
          </cell>
          <cell r="K504" t="str">
            <v>Magna</v>
          </cell>
          <cell r="L504">
            <v>4</v>
          </cell>
          <cell r="M504">
            <v>46</v>
          </cell>
          <cell r="N504">
            <v>2008</v>
          </cell>
          <cell r="O504" t="str">
            <v>Aguascalientes</v>
          </cell>
          <cell r="P504" t="str">
            <v>Aguascalientes</v>
          </cell>
          <cell r="Q504" t="str">
            <v>Occidente</v>
          </cell>
          <cell r="R504" t="str">
            <v>Baja</v>
          </cell>
          <cell r="S504" t="str">
            <v>Devolución Valmex</v>
          </cell>
          <cell r="T504" t="str">
            <v>GNP</v>
          </cell>
          <cell r="U504" t="str">
            <v>Grupo Nacional Provincial, S.A.B.</v>
          </cell>
          <cell r="V504" t="str">
            <v>Asesor de Servicio</v>
          </cell>
          <cell r="W504" t="str">
            <v>-</v>
          </cell>
          <cell r="X504" t="str">
            <v>-</v>
          </cell>
          <cell r="Y504" t="str">
            <v>Asignado</v>
          </cell>
          <cell r="Z504">
            <v>40214001</v>
          </cell>
          <cell r="AA504" t="str">
            <v>Siguenza Gonzalez Edgar Edmundo</v>
          </cell>
          <cell r="AB504" t="str">
            <v>Servicios Administrativos en Reclamaciones, S.A. de C.V.</v>
          </cell>
          <cell r="AC504" t="str">
            <v>SIGE760522KR4</v>
          </cell>
          <cell r="AD504" t="str">
            <v>Operativo</v>
          </cell>
          <cell r="AE504" t="str">
            <v>Asesor de Servicio</v>
          </cell>
          <cell r="AF504" t="str">
            <v>Unidad Operativa</v>
          </cell>
          <cell r="AG504" t="str">
            <v>Dirección Servicio y Operaciones</v>
          </cell>
          <cell r="AH504" t="str">
            <v>Subdirección Siniestros Norte y Occidente</v>
          </cell>
          <cell r="AI504" t="str">
            <v>C9212</v>
          </cell>
          <cell r="AJ504" t="str">
            <v>Colome Pineda Juan Del Carmen</v>
          </cell>
          <cell r="AK504" t="str">
            <v>Supervisoria Aguascalientes</v>
          </cell>
          <cell r="AL504" t="str">
            <v>Aguascalientes</v>
          </cell>
          <cell r="AM504">
            <v>0</v>
          </cell>
          <cell r="AN504" t="str">
            <v>edgar.siguenza@gnp.com.mx</v>
          </cell>
          <cell r="AO504" t="str">
            <v>edgar.siguenza@gnp.com.mx</v>
          </cell>
          <cell r="AQ504">
            <v>4491280619</v>
          </cell>
          <cell r="AR504" t="str">
            <v>-</v>
          </cell>
          <cell r="AS504" t="str">
            <v>-</v>
          </cell>
          <cell r="AT504" t="str">
            <v>-</v>
          </cell>
          <cell r="AU504" t="str">
            <v>-</v>
          </cell>
          <cell r="AV504" t="str">
            <v>-</v>
          </cell>
          <cell r="AW504" t="str">
            <v>-</v>
          </cell>
          <cell r="AX504" t="str">
            <v>-</v>
          </cell>
          <cell r="AY504" t="str">
            <v>No</v>
          </cell>
          <cell r="AZ504" t="str">
            <v>-</v>
          </cell>
          <cell r="BA504" t="str">
            <v>-</v>
          </cell>
          <cell r="BB504" t="str">
            <v>-</v>
          </cell>
          <cell r="BC504" t="str">
            <v>-</v>
          </cell>
          <cell r="BD504" t="str">
            <v>-</v>
          </cell>
          <cell r="BE504" t="str">
            <v>-</v>
          </cell>
          <cell r="BF504" t="str">
            <v>-</v>
          </cell>
          <cell r="BG504">
            <v>3</v>
          </cell>
          <cell r="BH504" t="str">
            <v>-</v>
          </cell>
          <cell r="BI504" t="str">
            <v>-</v>
          </cell>
          <cell r="BJ504" t="str">
            <v>Arrendado</v>
          </cell>
          <cell r="BK504" t="str">
            <v>AM 19990</v>
          </cell>
          <cell r="BL504" t="str">
            <v>AMERICAS MOTORS S.A. DE C.V.</v>
          </cell>
          <cell r="BO504">
            <v>74555.649999999994</v>
          </cell>
          <cell r="BP504" t="str">
            <v>-</v>
          </cell>
          <cell r="BQ504" t="str">
            <v>-</v>
          </cell>
          <cell r="BR504" t="str">
            <v>-</v>
          </cell>
          <cell r="BS504" t="str">
            <v>-</v>
          </cell>
          <cell r="BT504" t="str">
            <v>-</v>
          </cell>
          <cell r="BU504" t="str">
            <v>-</v>
          </cell>
          <cell r="BV504" t="str">
            <v>-</v>
          </cell>
          <cell r="BW504" t="str">
            <v>-</v>
          </cell>
          <cell r="BX504" t="str">
            <v>-</v>
          </cell>
          <cell r="BY504" t="str">
            <v>-</v>
          </cell>
          <cell r="BZ504" t="str">
            <v>-</v>
          </cell>
          <cell r="CA504" t="str">
            <v>-</v>
          </cell>
          <cell r="CB504" t="str">
            <v>-</v>
          </cell>
          <cell r="CC504" t="str">
            <v>Martes</v>
          </cell>
          <cell r="CD504" t="str">
            <v>4517</v>
          </cell>
          <cell r="CE504" t="str">
            <v>7</v>
          </cell>
          <cell r="CF504" t="str">
            <v>Rosa</v>
          </cell>
          <cell r="CG504" t="str">
            <v>2o Sábado</v>
          </cell>
          <cell r="CH504" t="str">
            <v>Feb y Mzo</v>
          </cell>
          <cell r="CI504" t="str">
            <v>Ago y Sep</v>
          </cell>
          <cell r="CJ504" t="str">
            <v>-</v>
          </cell>
          <cell r="CK504">
            <v>92</v>
          </cell>
          <cell r="CL504" t="str">
            <v>101 - MAGNA</v>
          </cell>
          <cell r="CM504" t="str">
            <v>08185</v>
          </cell>
          <cell r="CP504" t="str">
            <v>-</v>
          </cell>
        </row>
        <row r="505">
          <cell r="A505" t="str">
            <v>08186</v>
          </cell>
          <cell r="B505" t="str">
            <v>AJT5333</v>
          </cell>
          <cell r="C505" t="str">
            <v>Baja California Norte</v>
          </cell>
          <cell r="D505" t="str">
            <v>AJB6921</v>
          </cell>
          <cell r="E505" t="str">
            <v>Chevy</v>
          </cell>
          <cell r="F505" t="str">
            <v>Automóvil</v>
          </cell>
          <cell r="G505" t="str">
            <v>Chevrolet</v>
          </cell>
          <cell r="H505" t="str">
            <v>Chevy 5 puertas T/M, D/H, A/A, Paquete M</v>
          </cell>
          <cell r="I505" t="str">
            <v>3G1SF61X78S156586</v>
          </cell>
          <cell r="J505" t="str">
            <v>Hecho en México</v>
          </cell>
          <cell r="K505" t="str">
            <v>Magna</v>
          </cell>
          <cell r="L505">
            <v>4</v>
          </cell>
          <cell r="M505">
            <v>46</v>
          </cell>
          <cell r="N505">
            <v>2008</v>
          </cell>
          <cell r="O505" t="str">
            <v>Tijuana</v>
          </cell>
          <cell r="P505" t="str">
            <v>Baja California Norte</v>
          </cell>
          <cell r="Q505" t="str">
            <v>Noroeste</v>
          </cell>
          <cell r="R505" t="str">
            <v>Baja</v>
          </cell>
          <cell r="S505" t="str">
            <v>Devolución Valmex</v>
          </cell>
          <cell r="T505" t="str">
            <v>GNP</v>
          </cell>
          <cell r="U505" t="str">
            <v>Grupo Nacional Provincial, S.A.B.</v>
          </cell>
          <cell r="V505" t="str">
            <v>Supervisor Ajustes</v>
          </cell>
          <cell r="W505" t="str">
            <v>-</v>
          </cell>
          <cell r="X505" t="str">
            <v>Supervisoria</v>
          </cell>
          <cell r="Y505" t="str">
            <v>Asignado</v>
          </cell>
          <cell r="Z505" t="str">
            <v>N55281</v>
          </cell>
          <cell r="AA505" t="str">
            <v>Domínguez Nevarez Juan Noe</v>
          </cell>
          <cell r="AB505" t="str">
            <v>Grupo Nacional Provincial, S.A.B.</v>
          </cell>
          <cell r="AC505" t="str">
            <v>DONJ680104ME9</v>
          </cell>
          <cell r="AD505" t="str">
            <v>Jefe de departamento</v>
          </cell>
          <cell r="AE505" t="str">
            <v>Supervisor Siniestros Autos</v>
          </cell>
          <cell r="AF505" t="str">
            <v>Unidad Operativa</v>
          </cell>
          <cell r="AG505" t="str">
            <v>Dirección Servicio y Operaciones</v>
          </cell>
          <cell r="AH505" t="str">
            <v>Subdirección Siniestros Norte y Occidente</v>
          </cell>
          <cell r="AI505" t="str">
            <v>C9178</v>
          </cell>
          <cell r="AJ505" t="str">
            <v>Cárdenas Guzmán Adriel</v>
          </cell>
          <cell r="AK505" t="str">
            <v>Tijuana</v>
          </cell>
          <cell r="AL505" t="str">
            <v>Tijuana</v>
          </cell>
          <cell r="AM505">
            <v>7081</v>
          </cell>
          <cell r="AN505" t="str">
            <v>juannoe.dominguez@gnp.com.mx</v>
          </cell>
          <cell r="AO505" t="str">
            <v>juannoe.dominguez@gnp.com.mx</v>
          </cell>
          <cell r="AQ505">
            <v>6861350290</v>
          </cell>
          <cell r="AR505" t="str">
            <v>-</v>
          </cell>
          <cell r="AS505" t="str">
            <v>-</v>
          </cell>
          <cell r="AT505" t="str">
            <v>-</v>
          </cell>
          <cell r="AU505" t="str">
            <v>-</v>
          </cell>
          <cell r="AV505" t="str">
            <v>-</v>
          </cell>
          <cell r="AW505" t="str">
            <v>-</v>
          </cell>
          <cell r="AX505" t="str">
            <v>-</v>
          </cell>
          <cell r="AY505" t="str">
            <v>Si</v>
          </cell>
          <cell r="AZ505">
            <v>847.22</v>
          </cell>
          <cell r="BA505">
            <v>43708</v>
          </cell>
          <cell r="BB505">
            <v>3388.88</v>
          </cell>
          <cell r="BC505">
            <v>57611.12</v>
          </cell>
          <cell r="BD505">
            <v>61000</v>
          </cell>
          <cell r="BE505">
            <v>43661</v>
          </cell>
          <cell r="BF505">
            <v>44742</v>
          </cell>
          <cell r="BG505">
            <v>3</v>
          </cell>
          <cell r="BH505" t="str">
            <v>-</v>
          </cell>
          <cell r="BI505" t="str">
            <v>-</v>
          </cell>
          <cell r="BJ505" t="str">
            <v>Arrendado</v>
          </cell>
          <cell r="BK505" t="str">
            <v>AM 20024</v>
          </cell>
          <cell r="BL505" t="str">
            <v>AMERICAS MOTORS S.A. DE C.V.</v>
          </cell>
          <cell r="BO505">
            <v>74555.649999999994</v>
          </cell>
          <cell r="BP505" t="str">
            <v>-</v>
          </cell>
          <cell r="BQ505" t="str">
            <v>-</v>
          </cell>
          <cell r="BR505" t="str">
            <v>-</v>
          </cell>
          <cell r="BS505" t="str">
            <v>-</v>
          </cell>
          <cell r="BT505" t="str">
            <v>-</v>
          </cell>
          <cell r="BU505" t="str">
            <v>-</v>
          </cell>
          <cell r="BV505" t="str">
            <v>-</v>
          </cell>
          <cell r="BW505" t="str">
            <v>-</v>
          </cell>
          <cell r="BX505" t="str">
            <v>-</v>
          </cell>
          <cell r="BY505" t="str">
            <v>-</v>
          </cell>
          <cell r="BZ505" t="str">
            <v>-</v>
          </cell>
          <cell r="CA505" t="str">
            <v>-</v>
          </cell>
          <cell r="CB505" t="str">
            <v>-</v>
          </cell>
          <cell r="CC505" t="str">
            <v>Miércoles</v>
          </cell>
          <cell r="CD505" t="str">
            <v>5333</v>
          </cell>
          <cell r="CE505" t="str">
            <v>3</v>
          </cell>
          <cell r="CF505" t="str">
            <v>Rojo</v>
          </cell>
          <cell r="CG505" t="str">
            <v>3er Sábado</v>
          </cell>
          <cell r="CH505" t="str">
            <v>Mzo y Abr</v>
          </cell>
          <cell r="CI505" t="str">
            <v>Sep y Oct</v>
          </cell>
          <cell r="CJ505" t="str">
            <v>-</v>
          </cell>
          <cell r="CK505">
            <v>92</v>
          </cell>
          <cell r="CL505" t="str">
            <v>101 - MAGNA</v>
          </cell>
          <cell r="CM505" t="str">
            <v>08186</v>
          </cell>
          <cell r="CP505" t="str">
            <v>-</v>
          </cell>
        </row>
        <row r="506">
          <cell r="A506" t="str">
            <v>08187</v>
          </cell>
          <cell r="B506" t="str">
            <v>293YEC</v>
          </cell>
          <cell r="C506" t="str">
            <v>Distrito Federal</v>
          </cell>
          <cell r="D506" t="str">
            <v>EBN2872</v>
          </cell>
          <cell r="E506" t="str">
            <v>Chevy</v>
          </cell>
          <cell r="F506" t="str">
            <v>Automóvil</v>
          </cell>
          <cell r="G506" t="str">
            <v>Chevrolet</v>
          </cell>
          <cell r="H506" t="str">
            <v>Chevy 5 puertas T/M, D/H, A/A, Paquete M</v>
          </cell>
          <cell r="I506" t="str">
            <v>3G1SF61X98S164432</v>
          </cell>
          <cell r="J506" t="str">
            <v>Hecho en México</v>
          </cell>
          <cell r="K506" t="str">
            <v>Magna</v>
          </cell>
          <cell r="L506">
            <v>4</v>
          </cell>
          <cell r="M506">
            <v>46</v>
          </cell>
          <cell r="N506">
            <v>2008</v>
          </cell>
          <cell r="O506" t="str">
            <v>Ciudad de México</v>
          </cell>
          <cell r="P506" t="str">
            <v>Ciudad de México</v>
          </cell>
          <cell r="Q506" t="str">
            <v>Zona Metropolitana</v>
          </cell>
          <cell r="R506" t="str">
            <v>Baja</v>
          </cell>
          <cell r="S506" t="str">
            <v>Devolución Valmex</v>
          </cell>
          <cell r="T506" t="str">
            <v>GNP</v>
          </cell>
          <cell r="U506" t="str">
            <v>Grupo Nacional Provincial, S.A.B.</v>
          </cell>
          <cell r="V506" t="str">
            <v>Pool Administrativo</v>
          </cell>
          <cell r="W506" t="str">
            <v>Pool Administrativo</v>
          </cell>
          <cell r="X506" t="str">
            <v>Plaza GNP</v>
          </cell>
          <cell r="Y506" t="str">
            <v>Pool</v>
          </cell>
          <cell r="Z506" t="str">
            <v>N38132</v>
          </cell>
          <cell r="AA506" t="str">
            <v>-</v>
          </cell>
          <cell r="AB506" t="str">
            <v>-</v>
          </cell>
          <cell r="AC506" t="str">
            <v>-</v>
          </cell>
          <cell r="AD506" t="str">
            <v>-</v>
          </cell>
          <cell r="AE506" t="str">
            <v>-</v>
          </cell>
          <cell r="AF506" t="str">
            <v>-</v>
          </cell>
          <cell r="AG506" t="str">
            <v>-</v>
          </cell>
          <cell r="AH506" t="str">
            <v>-</v>
          </cell>
          <cell r="AI506" t="str">
            <v>C6705</v>
          </cell>
          <cell r="AJ506" t="str">
            <v>Ramirez Granados Arturo</v>
          </cell>
          <cell r="AK506" t="str">
            <v>-</v>
          </cell>
          <cell r="AL506" t="str">
            <v>-</v>
          </cell>
          <cell r="AM506" t="str">
            <v>-</v>
          </cell>
          <cell r="AN506">
            <v>0</v>
          </cell>
          <cell r="AO506" t="str">
            <v>-</v>
          </cell>
          <cell r="AQ506">
            <v>5545001393</v>
          </cell>
          <cell r="AR506" t="str">
            <v>-</v>
          </cell>
          <cell r="AS506" t="str">
            <v>-</v>
          </cell>
          <cell r="AT506" t="str">
            <v>-</v>
          </cell>
          <cell r="AU506" t="str">
            <v>-</v>
          </cell>
          <cell r="AV506" t="str">
            <v>-</v>
          </cell>
          <cell r="AW506" t="str">
            <v>-</v>
          </cell>
          <cell r="AX506" t="str">
            <v>-</v>
          </cell>
          <cell r="AY506" t="str">
            <v>No</v>
          </cell>
          <cell r="AZ506" t="str">
            <v>-</v>
          </cell>
          <cell r="BA506" t="str">
            <v>-</v>
          </cell>
          <cell r="BB506" t="str">
            <v>-</v>
          </cell>
          <cell r="BC506" t="str">
            <v>-</v>
          </cell>
          <cell r="BD506" t="str">
            <v>-</v>
          </cell>
          <cell r="BE506" t="str">
            <v>-</v>
          </cell>
          <cell r="BF506" t="str">
            <v>-</v>
          </cell>
          <cell r="BG506" t="str">
            <v>-</v>
          </cell>
          <cell r="BH506" t="str">
            <v>-</v>
          </cell>
          <cell r="BI506" t="str">
            <v>-</v>
          </cell>
          <cell r="BJ506" t="str">
            <v>Arrendado</v>
          </cell>
          <cell r="BK506" t="str">
            <v>AM 20033</v>
          </cell>
          <cell r="BL506" t="str">
            <v>AMERICAS MOTORS S.A. DE C.V.</v>
          </cell>
          <cell r="BO506">
            <v>74555.649999999994</v>
          </cell>
          <cell r="BP506" t="str">
            <v>-</v>
          </cell>
          <cell r="BQ506" t="str">
            <v>-</v>
          </cell>
          <cell r="BR506" t="str">
            <v>-</v>
          </cell>
          <cell r="BS506" t="str">
            <v>-</v>
          </cell>
          <cell r="BT506" t="str">
            <v>-</v>
          </cell>
          <cell r="BU506" t="str">
            <v>-</v>
          </cell>
          <cell r="BV506" t="str">
            <v>-</v>
          </cell>
          <cell r="BW506" t="str">
            <v>-</v>
          </cell>
          <cell r="BX506" t="str">
            <v>-</v>
          </cell>
          <cell r="BY506" t="str">
            <v>-</v>
          </cell>
          <cell r="BZ506" t="str">
            <v>-</v>
          </cell>
          <cell r="CA506" t="str">
            <v>-</v>
          </cell>
          <cell r="CB506" t="str">
            <v>-</v>
          </cell>
          <cell r="CC506" t="str">
            <v>Miércoles</v>
          </cell>
          <cell r="CD506" t="str">
            <v>293</v>
          </cell>
          <cell r="CE506" t="str">
            <v>3</v>
          </cell>
          <cell r="CF506" t="str">
            <v>Rojo</v>
          </cell>
          <cell r="CG506" t="str">
            <v>3er Sábado</v>
          </cell>
          <cell r="CH506" t="str">
            <v>Mzo y Abr</v>
          </cell>
          <cell r="CI506" t="str">
            <v>Sep y Oct</v>
          </cell>
          <cell r="CJ506" t="str">
            <v>-</v>
          </cell>
          <cell r="CK506">
            <v>92</v>
          </cell>
          <cell r="CL506" t="str">
            <v>101 - MAGNA</v>
          </cell>
          <cell r="CM506" t="str">
            <v>08187</v>
          </cell>
          <cell r="CP506" t="str">
            <v>-</v>
          </cell>
        </row>
        <row r="507">
          <cell r="A507" t="str">
            <v>08188</v>
          </cell>
          <cell r="B507" t="str">
            <v>PPS7722</v>
          </cell>
          <cell r="C507" t="str">
            <v>Morelia</v>
          </cell>
          <cell r="D507" t="str">
            <v>PHP5209</v>
          </cell>
          <cell r="E507" t="str">
            <v>Chevy</v>
          </cell>
          <cell r="F507" t="str">
            <v>Automóvil</v>
          </cell>
          <cell r="G507" t="str">
            <v>Chevrolet</v>
          </cell>
          <cell r="H507" t="str">
            <v>Chevy 5 puertas T/M, D/H, A/A, Paquete M</v>
          </cell>
          <cell r="I507" t="str">
            <v>3G1SF61X98S151373</v>
          </cell>
          <cell r="J507" t="str">
            <v>Hecho en México</v>
          </cell>
          <cell r="K507" t="str">
            <v>Magna</v>
          </cell>
          <cell r="L507">
            <v>4</v>
          </cell>
          <cell r="M507">
            <v>46</v>
          </cell>
          <cell r="N507">
            <v>2008</v>
          </cell>
          <cell r="O507" t="str">
            <v>Morelia</v>
          </cell>
          <cell r="P507" t="str">
            <v>Michoacán</v>
          </cell>
          <cell r="Q507" t="str">
            <v>Occidente</v>
          </cell>
          <cell r="R507" t="str">
            <v>Baja</v>
          </cell>
          <cell r="S507" t="str">
            <v>Devolución Valmex</v>
          </cell>
          <cell r="T507" t="str">
            <v>GNP</v>
          </cell>
          <cell r="U507" t="str">
            <v>Grupo Nacional Provincial, S.A.B.</v>
          </cell>
          <cell r="V507" t="str">
            <v>Asesor de Servicio</v>
          </cell>
          <cell r="W507" t="str">
            <v>-</v>
          </cell>
          <cell r="X507" t="str">
            <v>-</v>
          </cell>
          <cell r="Y507" t="str">
            <v>Asignado</v>
          </cell>
          <cell r="Z507">
            <v>40103001</v>
          </cell>
          <cell r="AA507" t="str">
            <v>Cortes Raya Omar Felipe</v>
          </cell>
          <cell r="AB507" t="str">
            <v>Servicios Administrativos en Reclamaciones, S.A. de C.V.</v>
          </cell>
          <cell r="AC507" t="str">
            <v>CORO720507VD3</v>
          </cell>
          <cell r="AD507" t="str">
            <v>Operativo</v>
          </cell>
          <cell r="AE507" t="str">
            <v>Asesor de Servicio</v>
          </cell>
          <cell r="AF507" t="str">
            <v>Unidad Operativa</v>
          </cell>
          <cell r="AG507" t="str">
            <v>Dirección Servicio y Operaciones</v>
          </cell>
          <cell r="AH507" t="str">
            <v>Subdirección Siniestros Norte y Occidente</v>
          </cell>
          <cell r="AI507" t="str">
            <v>C9212</v>
          </cell>
          <cell r="AJ507" t="str">
            <v>Colome Pineda Juan Del Carmen</v>
          </cell>
          <cell r="AK507" t="str">
            <v>Supervisoria Morelia</v>
          </cell>
          <cell r="AL507" t="str">
            <v>Morelia</v>
          </cell>
          <cell r="AM507">
            <v>5940</v>
          </cell>
          <cell r="AN507" t="str">
            <v>omar.cortes@gnp.com.mx</v>
          </cell>
          <cell r="AO507" t="str">
            <v>omar.cortes@gnp.com.mx</v>
          </cell>
          <cell r="AQ507">
            <v>4431691804</v>
          </cell>
          <cell r="AR507" t="str">
            <v>-</v>
          </cell>
          <cell r="AS507" t="str">
            <v>-</v>
          </cell>
          <cell r="AT507" t="str">
            <v>-</v>
          </cell>
          <cell r="AU507" t="str">
            <v>-</v>
          </cell>
          <cell r="AV507" t="str">
            <v>-</v>
          </cell>
          <cell r="AW507" t="str">
            <v>-</v>
          </cell>
          <cell r="AX507" t="str">
            <v>-</v>
          </cell>
          <cell r="AY507" t="str">
            <v>No</v>
          </cell>
          <cell r="AZ507" t="str">
            <v>-</v>
          </cell>
          <cell r="BA507" t="str">
            <v>-</v>
          </cell>
          <cell r="BB507" t="str">
            <v>-</v>
          </cell>
          <cell r="BC507" t="str">
            <v>-</v>
          </cell>
          <cell r="BD507" t="str">
            <v>-</v>
          </cell>
          <cell r="BE507" t="str">
            <v>-</v>
          </cell>
          <cell r="BF507" t="str">
            <v>-</v>
          </cell>
          <cell r="BG507">
            <v>3</v>
          </cell>
          <cell r="BH507" t="str">
            <v>-</v>
          </cell>
          <cell r="BI507" t="str">
            <v>-</v>
          </cell>
          <cell r="BJ507" t="str">
            <v>Arrendado</v>
          </cell>
          <cell r="BK507" t="str">
            <v>AM 20028</v>
          </cell>
          <cell r="BL507" t="str">
            <v>AMERICAS MOTORS S.A. DE C.V.</v>
          </cell>
          <cell r="BO507">
            <v>74555.649999999994</v>
          </cell>
          <cell r="BP507" t="str">
            <v>-</v>
          </cell>
          <cell r="BQ507" t="str">
            <v>-</v>
          </cell>
          <cell r="BR507" t="str">
            <v>-</v>
          </cell>
          <cell r="BS507" t="str">
            <v>-</v>
          </cell>
          <cell r="BT507" t="str">
            <v>-</v>
          </cell>
          <cell r="BU507" t="str">
            <v>-</v>
          </cell>
          <cell r="BV507" t="str">
            <v>-</v>
          </cell>
          <cell r="BW507" t="str">
            <v>-</v>
          </cell>
          <cell r="BX507" t="str">
            <v>-</v>
          </cell>
          <cell r="BY507" t="str">
            <v>-</v>
          </cell>
          <cell r="BZ507" t="str">
            <v>-</v>
          </cell>
          <cell r="CA507" t="str">
            <v>-</v>
          </cell>
          <cell r="CB507" t="str">
            <v>-</v>
          </cell>
          <cell r="CC507" t="str">
            <v>Jueves</v>
          </cell>
          <cell r="CD507" t="str">
            <v>7722</v>
          </cell>
          <cell r="CE507" t="str">
            <v>2</v>
          </cell>
          <cell r="CF507" t="str">
            <v>Verde</v>
          </cell>
          <cell r="CG507" t="str">
            <v>4o Sábado</v>
          </cell>
          <cell r="CH507" t="str">
            <v>Abr y May</v>
          </cell>
          <cell r="CI507" t="str">
            <v>Oct y Nov</v>
          </cell>
          <cell r="CJ507" t="str">
            <v>-</v>
          </cell>
          <cell r="CK507">
            <v>92</v>
          </cell>
          <cell r="CL507" t="str">
            <v>101 - MAGNA</v>
          </cell>
          <cell r="CM507" t="str">
            <v>08188</v>
          </cell>
          <cell r="CP507" t="str">
            <v>-</v>
          </cell>
        </row>
        <row r="508">
          <cell r="A508" t="str">
            <v>08189</v>
          </cell>
          <cell r="B508" t="str">
            <v>SNZ3437</v>
          </cell>
          <cell r="C508" t="str">
            <v>Nuevo León</v>
          </cell>
          <cell r="D508" t="str">
            <v>SGG3340</v>
          </cell>
          <cell r="E508" t="str">
            <v>Chevy</v>
          </cell>
          <cell r="F508" t="str">
            <v>Automóvil</v>
          </cell>
          <cell r="G508" t="str">
            <v>Chevrolet</v>
          </cell>
          <cell r="H508" t="str">
            <v>Chevy 5 puertas T/M, D/H, A/A, Paquete M</v>
          </cell>
          <cell r="I508" t="str">
            <v>3G1SF61X68S164436</v>
          </cell>
          <cell r="J508" t="str">
            <v>Hecho en México</v>
          </cell>
          <cell r="K508" t="str">
            <v>Magna</v>
          </cell>
          <cell r="L508">
            <v>4</v>
          </cell>
          <cell r="M508">
            <v>46</v>
          </cell>
          <cell r="N508">
            <v>2008</v>
          </cell>
          <cell r="O508" t="str">
            <v>Nuevo Laredo</v>
          </cell>
          <cell r="P508" t="str">
            <v>Tamaulipas</v>
          </cell>
          <cell r="Q508" t="str">
            <v>Noreste</v>
          </cell>
          <cell r="R508" t="str">
            <v>Baja</v>
          </cell>
          <cell r="S508" t="str">
            <v>Devolución Valmex</v>
          </cell>
          <cell r="T508" t="str">
            <v>GNP</v>
          </cell>
          <cell r="U508" t="str">
            <v>Grupo Nacional Provincial, S.A.B.</v>
          </cell>
          <cell r="V508" t="str">
            <v>Asesor de Servicio</v>
          </cell>
          <cell r="W508" t="str">
            <v>-</v>
          </cell>
          <cell r="X508" t="str">
            <v>Supervisoria</v>
          </cell>
          <cell r="Y508" t="str">
            <v>Asignado</v>
          </cell>
          <cell r="Z508" t="str">
            <v>N90651</v>
          </cell>
          <cell r="AA508" t="str">
            <v>García Hernández Nabor</v>
          </cell>
          <cell r="AB508" t="str">
            <v>Grupo Nacional Provincial, S.A.B.</v>
          </cell>
          <cell r="AC508" t="str">
            <v>GAHN801002K69</v>
          </cell>
          <cell r="AD508" t="str">
            <v>Operativo</v>
          </cell>
          <cell r="AE508" t="str">
            <v>Ajustador D</v>
          </cell>
          <cell r="AF508" t="str">
            <v>Unidad Operativa</v>
          </cell>
          <cell r="AG508" t="str">
            <v>Dirección Servicio y Operaciones</v>
          </cell>
          <cell r="AH508" t="str">
            <v>Subdirección Siniestros Norte y Occidente</v>
          </cell>
          <cell r="AI508" t="str">
            <v>C9212</v>
          </cell>
          <cell r="AJ508" t="str">
            <v>Colome Pineda Juan Del Carmen</v>
          </cell>
          <cell r="AK508" t="str">
            <v>Nuevo Laredo</v>
          </cell>
          <cell r="AL508" t="str">
            <v>Nuevo Laredo</v>
          </cell>
          <cell r="AM508">
            <v>5555</v>
          </cell>
          <cell r="AN508" t="str">
            <v>nabor.garcia@gnp.com.mx</v>
          </cell>
          <cell r="AO508" t="str">
            <v>nabor.garcia@gnp.com.mx</v>
          </cell>
          <cell r="AQ508">
            <v>8671179535</v>
          </cell>
          <cell r="AR508" t="str">
            <v>-</v>
          </cell>
          <cell r="AS508" t="str">
            <v>-</v>
          </cell>
          <cell r="AT508" t="str">
            <v>-</v>
          </cell>
          <cell r="AU508" t="str">
            <v>-</v>
          </cell>
          <cell r="AV508" t="str">
            <v>-</v>
          </cell>
          <cell r="AW508" t="str">
            <v>-</v>
          </cell>
          <cell r="AX508" t="str">
            <v>-</v>
          </cell>
          <cell r="AY508" t="str">
            <v>No</v>
          </cell>
          <cell r="AZ508" t="str">
            <v>-</v>
          </cell>
          <cell r="BA508" t="str">
            <v>-</v>
          </cell>
          <cell r="BB508" t="str">
            <v>-</v>
          </cell>
          <cell r="BC508" t="str">
            <v>-</v>
          </cell>
          <cell r="BD508" t="str">
            <v>-</v>
          </cell>
          <cell r="BE508" t="str">
            <v>-</v>
          </cell>
          <cell r="BF508" t="str">
            <v>-</v>
          </cell>
          <cell r="BG508">
            <v>3</v>
          </cell>
          <cell r="BH508" t="str">
            <v>-</v>
          </cell>
          <cell r="BI508" t="str">
            <v>-</v>
          </cell>
          <cell r="BJ508" t="str">
            <v>Arrendado</v>
          </cell>
          <cell r="BK508" t="str">
            <v>AM 20021</v>
          </cell>
          <cell r="BL508" t="str">
            <v>AMERICAS MOTORS S.A. DE C.V.</v>
          </cell>
          <cell r="BO508">
            <v>74555.649999999994</v>
          </cell>
          <cell r="BP508" t="str">
            <v>-</v>
          </cell>
          <cell r="BQ508" t="str">
            <v>-</v>
          </cell>
          <cell r="BR508" t="str">
            <v>-</v>
          </cell>
          <cell r="BS508" t="str">
            <v>-</v>
          </cell>
          <cell r="BT508" t="str">
            <v>-</v>
          </cell>
          <cell r="BU508" t="str">
            <v>-</v>
          </cell>
          <cell r="BV508" t="str">
            <v>-</v>
          </cell>
          <cell r="BW508" t="str">
            <v>-</v>
          </cell>
          <cell r="BX508" t="str">
            <v>-</v>
          </cell>
          <cell r="BY508" t="str">
            <v>-</v>
          </cell>
          <cell r="BZ508" t="str">
            <v>-</v>
          </cell>
          <cell r="CA508" t="str">
            <v>-</v>
          </cell>
          <cell r="CB508" t="str">
            <v>-</v>
          </cell>
          <cell r="CC508" t="str">
            <v>Martes</v>
          </cell>
          <cell r="CD508" t="str">
            <v>3437</v>
          </cell>
          <cell r="CE508" t="str">
            <v>7</v>
          </cell>
          <cell r="CF508" t="str">
            <v>Rosa</v>
          </cell>
          <cell r="CG508" t="str">
            <v>2o Sábado</v>
          </cell>
          <cell r="CH508" t="str">
            <v>Feb y Mzo</v>
          </cell>
          <cell r="CI508" t="str">
            <v>Ago y Sep</v>
          </cell>
          <cell r="CJ508" t="str">
            <v>-</v>
          </cell>
          <cell r="CK508">
            <v>92</v>
          </cell>
          <cell r="CL508" t="str">
            <v>101 - MAGNA</v>
          </cell>
          <cell r="CM508" t="str">
            <v>08189</v>
          </cell>
          <cell r="CP508" t="str">
            <v>-</v>
          </cell>
        </row>
        <row r="509">
          <cell r="A509" t="str">
            <v>08190</v>
          </cell>
          <cell r="B509" t="str">
            <v>JGT5675</v>
          </cell>
          <cell r="C509" t="str">
            <v>Jalisco</v>
          </cell>
          <cell r="D509" t="str">
            <v>No aplica</v>
          </cell>
          <cell r="E509" t="str">
            <v>Chevy</v>
          </cell>
          <cell r="F509" t="str">
            <v>Automóvil</v>
          </cell>
          <cell r="G509" t="str">
            <v>Chevrolet</v>
          </cell>
          <cell r="H509" t="str">
            <v>Chevy 5 puertas T/M, D/H, A/A, Paquete M</v>
          </cell>
          <cell r="I509" t="str">
            <v>3G1SF61X68S164162</v>
          </cell>
          <cell r="J509" t="str">
            <v>Hecho en México</v>
          </cell>
          <cell r="K509" t="str">
            <v>Magna</v>
          </cell>
          <cell r="L509">
            <v>4</v>
          </cell>
          <cell r="M509">
            <v>46</v>
          </cell>
          <cell r="N509">
            <v>2008</v>
          </cell>
          <cell r="O509" t="str">
            <v>Tepic</v>
          </cell>
          <cell r="P509" t="str">
            <v>Nayarit</v>
          </cell>
          <cell r="Q509" t="str">
            <v>Occidente</v>
          </cell>
          <cell r="R509" t="str">
            <v>Baja</v>
          </cell>
          <cell r="S509" t="str">
            <v>Devolución Valmex</v>
          </cell>
          <cell r="T509" t="str">
            <v>GNP</v>
          </cell>
          <cell r="U509" t="str">
            <v>Grupo Nacional Provincial, S.A.B.</v>
          </cell>
          <cell r="V509" t="str">
            <v>Asesor de Servicio</v>
          </cell>
          <cell r="W509" t="str">
            <v>-</v>
          </cell>
          <cell r="X509" t="str">
            <v>-</v>
          </cell>
          <cell r="Y509" t="str">
            <v>Asignado</v>
          </cell>
          <cell r="Z509">
            <v>40153001</v>
          </cell>
          <cell r="AA509" t="str">
            <v>Jiménez Orozco José Fernando</v>
          </cell>
          <cell r="AB509" t="str">
            <v>Servicios Administrativos en Reclamaciones, S.A. de C.V.</v>
          </cell>
          <cell r="AC509" t="str">
            <v>JIOF7603108Q0</v>
          </cell>
          <cell r="AD509" t="str">
            <v>Operativo</v>
          </cell>
          <cell r="AE509" t="str">
            <v>Asesor de Servicio</v>
          </cell>
          <cell r="AF509" t="str">
            <v>Unidad Operativa</v>
          </cell>
          <cell r="AG509" t="str">
            <v>Dirección Servicio y Operaciones</v>
          </cell>
          <cell r="AH509" t="str">
            <v>Subdirección Siniestros Norte y Occidente</v>
          </cell>
          <cell r="AI509" t="str">
            <v>C9179</v>
          </cell>
          <cell r="AJ509" t="str">
            <v>Moya Urdiales Idalia Leticia</v>
          </cell>
          <cell r="AK509" t="str">
            <v>Supervisoria Tepic (jacarandas 229 b)</v>
          </cell>
          <cell r="AL509" t="str">
            <v>Tepic</v>
          </cell>
          <cell r="AM509">
            <v>0</v>
          </cell>
          <cell r="AN509" t="str">
            <v>jose.jimenezorozco@gnp.com.mx</v>
          </cell>
          <cell r="AO509" t="str">
            <v>jose.jimenezorozco@gnp.com.mx</v>
          </cell>
          <cell r="AP509" t="str">
            <v>pepejimenez100@yahoo.com.mx</v>
          </cell>
          <cell r="AQ509">
            <v>3111195233</v>
          </cell>
          <cell r="AR509" t="str">
            <v>-</v>
          </cell>
          <cell r="AS509" t="str">
            <v>-</v>
          </cell>
          <cell r="AT509" t="str">
            <v>-</v>
          </cell>
          <cell r="AU509" t="str">
            <v>-</v>
          </cell>
          <cell r="AV509" t="str">
            <v>-</v>
          </cell>
          <cell r="AW509" t="str">
            <v>-</v>
          </cell>
          <cell r="AX509" t="str">
            <v>-</v>
          </cell>
          <cell r="AY509" t="str">
            <v>No</v>
          </cell>
          <cell r="AZ509" t="str">
            <v>-</v>
          </cell>
          <cell r="BA509" t="str">
            <v>-</v>
          </cell>
          <cell r="BB509" t="str">
            <v>-</v>
          </cell>
          <cell r="BC509" t="str">
            <v>-</v>
          </cell>
          <cell r="BD509" t="str">
            <v>-</v>
          </cell>
          <cell r="BE509" t="str">
            <v>-</v>
          </cell>
          <cell r="BF509" t="str">
            <v>-</v>
          </cell>
          <cell r="BG509">
            <v>3</v>
          </cell>
          <cell r="BH509" t="str">
            <v>-</v>
          </cell>
          <cell r="BI509" t="str">
            <v>-</v>
          </cell>
          <cell r="BJ509" t="str">
            <v>Arrendado</v>
          </cell>
          <cell r="BK509" t="str">
            <v>AM 20020</v>
          </cell>
          <cell r="BL509" t="str">
            <v>AMERICAS MOTORS S.A. DE C.V.</v>
          </cell>
          <cell r="BO509">
            <v>74555.649999999994</v>
          </cell>
          <cell r="BP509" t="str">
            <v>-</v>
          </cell>
          <cell r="BQ509" t="str">
            <v>-</v>
          </cell>
          <cell r="BR509" t="str">
            <v>-</v>
          </cell>
          <cell r="BS509" t="str">
            <v>-</v>
          </cell>
          <cell r="BT509" t="str">
            <v>-</v>
          </cell>
          <cell r="BU509" t="str">
            <v>-</v>
          </cell>
          <cell r="BV509" t="str">
            <v>-</v>
          </cell>
          <cell r="BW509" t="str">
            <v>-</v>
          </cell>
          <cell r="BX509" t="str">
            <v>-</v>
          </cell>
          <cell r="BY509" t="str">
            <v>-</v>
          </cell>
          <cell r="BZ509" t="str">
            <v>-</v>
          </cell>
          <cell r="CA509" t="str">
            <v>-</v>
          </cell>
          <cell r="CB509" t="str">
            <v>-</v>
          </cell>
          <cell r="CC509" t="str">
            <v>Lunes</v>
          </cell>
          <cell r="CD509" t="str">
            <v>5675</v>
          </cell>
          <cell r="CE509" t="str">
            <v>5</v>
          </cell>
          <cell r="CF509" t="str">
            <v>Amarillo</v>
          </cell>
          <cell r="CG509" t="str">
            <v>1er Sábado</v>
          </cell>
          <cell r="CH509" t="str">
            <v>Ene y Feb</v>
          </cell>
          <cell r="CI509" t="str">
            <v>Jul y Ago</v>
          </cell>
          <cell r="CJ509" t="str">
            <v>-</v>
          </cell>
          <cell r="CK509">
            <v>92</v>
          </cell>
          <cell r="CL509" t="str">
            <v>101 - MAGNA</v>
          </cell>
          <cell r="CM509" t="str">
            <v>08190</v>
          </cell>
          <cell r="CP509" t="str">
            <v>-</v>
          </cell>
        </row>
        <row r="510">
          <cell r="A510" t="str">
            <v>08191</v>
          </cell>
          <cell r="B510" t="str">
            <v>TKE9442</v>
          </cell>
          <cell r="C510" t="str">
            <v>Oaxaca</v>
          </cell>
          <cell r="D510" t="str">
            <v>No aplica</v>
          </cell>
          <cell r="E510" t="str">
            <v>Chevy</v>
          </cell>
          <cell r="F510" t="str">
            <v>Automóvil</v>
          </cell>
          <cell r="G510" t="str">
            <v>Chevrolet</v>
          </cell>
          <cell r="H510" t="str">
            <v>Chevy 5 puertas T/M, D/H, A/A, Paquete M</v>
          </cell>
          <cell r="I510" t="str">
            <v>3G1SF61X38S151367</v>
          </cell>
          <cell r="J510" t="str">
            <v>Hecho en México</v>
          </cell>
          <cell r="K510" t="str">
            <v>Magna</v>
          </cell>
          <cell r="L510">
            <v>4</v>
          </cell>
          <cell r="M510">
            <v>46</v>
          </cell>
          <cell r="N510">
            <v>2008</v>
          </cell>
          <cell r="O510" t="str">
            <v>Oaxaca</v>
          </cell>
          <cell r="P510" t="str">
            <v>Oaxaca</v>
          </cell>
          <cell r="Q510" t="str">
            <v>Sureste</v>
          </cell>
          <cell r="R510" t="str">
            <v>Baja</v>
          </cell>
          <cell r="S510" t="str">
            <v>Devolución Valmex</v>
          </cell>
          <cell r="T510" t="str">
            <v>GNP</v>
          </cell>
          <cell r="U510" t="str">
            <v>Grupo Nacional Provincial, S.A.B.</v>
          </cell>
          <cell r="V510" t="str">
            <v>Asesor de Servicio</v>
          </cell>
          <cell r="W510" t="str">
            <v>-</v>
          </cell>
          <cell r="X510" t="str">
            <v>-</v>
          </cell>
          <cell r="Y510" t="str">
            <v>Asignado</v>
          </cell>
          <cell r="Z510" t="str">
            <v>S00094</v>
          </cell>
          <cell r="AA510" t="str">
            <v>Gurrola Cruz Benjamín</v>
          </cell>
          <cell r="AB510" t="str">
            <v>Servicios Administrativos en Reclamaciones, S.A. de C.V.</v>
          </cell>
          <cell r="AC510" t="str">
            <v>GUCB70082081A</v>
          </cell>
          <cell r="AD510" t="str">
            <v>Operativo</v>
          </cell>
          <cell r="AE510" t="str">
            <v>Asesor de Servicio</v>
          </cell>
          <cell r="AF510" t="str">
            <v>Unidad Operativa</v>
          </cell>
          <cell r="AG510" t="str">
            <v>Dirección Servicio y Operaciones</v>
          </cell>
          <cell r="AH510" t="str">
            <v>Subdir. Siniestros CDMX y Sureste</v>
          </cell>
          <cell r="AI510" t="str">
            <v>C9208</v>
          </cell>
          <cell r="AJ510" t="str">
            <v>Lasa Estrada Antxon</v>
          </cell>
          <cell r="AK510" t="str">
            <v>Supervisoría Oaxaca</v>
          </cell>
          <cell r="AL510" t="str">
            <v>Oaxaca</v>
          </cell>
          <cell r="AM510">
            <v>7701</v>
          </cell>
          <cell r="AN510" t="str">
            <v>benjamin.gurrola@gnp.com.mx</v>
          </cell>
          <cell r="AO510" t="str">
            <v>benjamin.gurrola@gnp.com.mx</v>
          </cell>
          <cell r="AP510" t="str">
            <v>atencion.clientesoaxaca@gnp.com.mx</v>
          </cell>
          <cell r="AQ510">
            <v>9511441543</v>
          </cell>
          <cell r="AR510" t="str">
            <v>-</v>
          </cell>
          <cell r="AS510" t="str">
            <v>-</v>
          </cell>
          <cell r="AT510" t="str">
            <v>-</v>
          </cell>
          <cell r="AU510" t="str">
            <v>-</v>
          </cell>
          <cell r="AV510" t="str">
            <v>-</v>
          </cell>
          <cell r="AW510" t="str">
            <v>-</v>
          </cell>
          <cell r="AX510" t="str">
            <v>-</v>
          </cell>
          <cell r="AY510" t="str">
            <v>No</v>
          </cell>
          <cell r="AZ510" t="str">
            <v>-</v>
          </cell>
          <cell r="BA510" t="str">
            <v>-</v>
          </cell>
          <cell r="BB510" t="str">
            <v>-</v>
          </cell>
          <cell r="BC510" t="str">
            <v>-</v>
          </cell>
          <cell r="BD510" t="str">
            <v>-</v>
          </cell>
          <cell r="BE510" t="str">
            <v>-</v>
          </cell>
          <cell r="BF510" t="str">
            <v>-</v>
          </cell>
          <cell r="BG510">
            <v>3</v>
          </cell>
          <cell r="BH510" t="str">
            <v>-</v>
          </cell>
          <cell r="BI510" t="str">
            <v>-</v>
          </cell>
          <cell r="BJ510" t="str">
            <v>Arrendado</v>
          </cell>
          <cell r="BK510" t="str">
            <v>AM 20000</v>
          </cell>
          <cell r="BL510" t="str">
            <v>AMERICAS MOTORS S.A. DE C.V.</v>
          </cell>
          <cell r="BO510">
            <v>74555.649999999994</v>
          </cell>
          <cell r="BP510" t="str">
            <v>-</v>
          </cell>
          <cell r="BQ510" t="str">
            <v>-</v>
          </cell>
          <cell r="BR510" t="str">
            <v>-</v>
          </cell>
          <cell r="BS510" t="str">
            <v>-</v>
          </cell>
          <cell r="BT510" t="str">
            <v>-</v>
          </cell>
          <cell r="BU510" t="str">
            <v>-</v>
          </cell>
          <cell r="BV510" t="str">
            <v>-</v>
          </cell>
          <cell r="BW510" t="str">
            <v>-</v>
          </cell>
          <cell r="BX510" t="str">
            <v>-</v>
          </cell>
          <cell r="BY510" t="str">
            <v>-</v>
          </cell>
          <cell r="BZ510" t="str">
            <v>-</v>
          </cell>
          <cell r="CA510" t="str">
            <v>-</v>
          </cell>
          <cell r="CB510" t="str">
            <v>-</v>
          </cell>
          <cell r="CC510" t="str">
            <v>Jueves</v>
          </cell>
          <cell r="CD510" t="str">
            <v>9442</v>
          </cell>
          <cell r="CE510" t="str">
            <v>2</v>
          </cell>
          <cell r="CF510" t="str">
            <v>Verde</v>
          </cell>
          <cell r="CG510" t="str">
            <v>4o Sábado</v>
          </cell>
          <cell r="CH510" t="str">
            <v>Abr y May</v>
          </cell>
          <cell r="CI510" t="str">
            <v>Oct y Nov</v>
          </cell>
          <cell r="CJ510" t="str">
            <v>-</v>
          </cell>
          <cell r="CK510">
            <v>92</v>
          </cell>
          <cell r="CL510" t="str">
            <v>101 - MAGNA</v>
          </cell>
          <cell r="CM510" t="str">
            <v>08191</v>
          </cell>
          <cell r="CP510" t="str">
            <v>-</v>
          </cell>
        </row>
        <row r="511">
          <cell r="A511" t="str">
            <v>08192</v>
          </cell>
          <cell r="B511" t="str">
            <v>355WBG</v>
          </cell>
          <cell r="C511" t="str">
            <v>Distrito Federal</v>
          </cell>
          <cell r="D511" t="str">
            <v>No aplica</v>
          </cell>
          <cell r="E511" t="str">
            <v>Chevy</v>
          </cell>
          <cell r="F511" t="str">
            <v>Automóvil</v>
          </cell>
          <cell r="G511" t="str">
            <v>Chevrolet</v>
          </cell>
          <cell r="H511" t="str">
            <v>Chevy 5 puertas T/M, D/H, A/A, Paquete M</v>
          </cell>
          <cell r="I511" t="str">
            <v>3G1SF61X08S151374</v>
          </cell>
          <cell r="J511" t="str">
            <v>Hecho en México</v>
          </cell>
          <cell r="K511" t="str">
            <v>Magna</v>
          </cell>
          <cell r="L511">
            <v>4</v>
          </cell>
          <cell r="M511">
            <v>46</v>
          </cell>
          <cell r="N511">
            <v>2008</v>
          </cell>
          <cell r="O511" t="str">
            <v>Querétaro</v>
          </cell>
          <cell r="P511" t="str">
            <v>Querétaro</v>
          </cell>
          <cell r="Q511" t="str">
            <v>Occidente</v>
          </cell>
          <cell r="R511" t="str">
            <v>Baja</v>
          </cell>
          <cell r="S511" t="str">
            <v>Devolución Valmex</v>
          </cell>
          <cell r="T511" t="str">
            <v>GNP</v>
          </cell>
          <cell r="U511" t="str">
            <v>Grupo Nacional Provincial, S.A.B.</v>
          </cell>
          <cell r="V511" t="str">
            <v>Asesor de Servicio</v>
          </cell>
          <cell r="W511" t="str">
            <v>-</v>
          </cell>
          <cell r="X511" t="str">
            <v>-</v>
          </cell>
          <cell r="Y511" t="str">
            <v>Asignado</v>
          </cell>
          <cell r="Z511" t="str">
            <v>S00113</v>
          </cell>
          <cell r="AA511" t="str">
            <v>-</v>
          </cell>
          <cell r="AB511" t="str">
            <v>-</v>
          </cell>
          <cell r="AC511" t="str">
            <v>-</v>
          </cell>
          <cell r="AD511" t="str">
            <v>-</v>
          </cell>
          <cell r="AE511" t="str">
            <v>-</v>
          </cell>
          <cell r="AF511" t="str">
            <v>-</v>
          </cell>
          <cell r="AG511" t="str">
            <v>-</v>
          </cell>
          <cell r="AH511" t="str">
            <v>-</v>
          </cell>
          <cell r="AI511" t="str">
            <v>C6705</v>
          </cell>
          <cell r="AJ511" t="str">
            <v>Ramirez Granados Arturo</v>
          </cell>
          <cell r="AK511" t="str">
            <v>-</v>
          </cell>
          <cell r="AL511" t="str">
            <v>-</v>
          </cell>
          <cell r="AM511" t="str">
            <v>-</v>
          </cell>
          <cell r="AN511" t="str">
            <v>mario.bonilla@gnp.com.mx</v>
          </cell>
          <cell r="AO511" t="str">
            <v>-</v>
          </cell>
          <cell r="AP511" t="str">
            <v>mario.bonilla@gnp.com.mx</v>
          </cell>
          <cell r="AQ511">
            <v>4423691177</v>
          </cell>
          <cell r="AR511" t="str">
            <v>-</v>
          </cell>
          <cell r="AS511" t="str">
            <v>-</v>
          </cell>
          <cell r="AT511" t="str">
            <v>-</v>
          </cell>
          <cell r="AU511" t="str">
            <v>-</v>
          </cell>
          <cell r="AV511" t="str">
            <v>-</v>
          </cell>
          <cell r="AW511" t="str">
            <v>-</v>
          </cell>
          <cell r="AX511" t="str">
            <v>-</v>
          </cell>
          <cell r="AY511" t="str">
            <v>No</v>
          </cell>
          <cell r="AZ511" t="str">
            <v>-</v>
          </cell>
          <cell r="BA511" t="str">
            <v>-</v>
          </cell>
          <cell r="BB511" t="str">
            <v>-</v>
          </cell>
          <cell r="BC511" t="str">
            <v>-</v>
          </cell>
          <cell r="BD511" t="str">
            <v>-</v>
          </cell>
          <cell r="BE511" t="str">
            <v>-</v>
          </cell>
          <cell r="BF511" t="str">
            <v>-</v>
          </cell>
          <cell r="BG511" t="str">
            <v>-</v>
          </cell>
          <cell r="BH511" t="str">
            <v>-</v>
          </cell>
          <cell r="BI511" t="str">
            <v>-</v>
          </cell>
          <cell r="BJ511" t="str">
            <v>Arrendado</v>
          </cell>
          <cell r="BK511" t="str">
            <v>AM 19992</v>
          </cell>
          <cell r="BL511" t="str">
            <v>AMERICAS MOTORS S.A. DE C.V.</v>
          </cell>
          <cell r="BO511">
            <v>74555.649999999994</v>
          </cell>
          <cell r="BP511" t="str">
            <v>-</v>
          </cell>
          <cell r="BQ511" t="str">
            <v>-</v>
          </cell>
          <cell r="BR511" t="str">
            <v>-</v>
          </cell>
          <cell r="BS511" t="str">
            <v>-</v>
          </cell>
          <cell r="BT511" t="str">
            <v>-</v>
          </cell>
          <cell r="BU511" t="str">
            <v>-</v>
          </cell>
          <cell r="BV511" t="str">
            <v>-</v>
          </cell>
          <cell r="BW511" t="str">
            <v>-</v>
          </cell>
          <cell r="BX511" t="str">
            <v>-</v>
          </cell>
          <cell r="BY511" t="str">
            <v>-</v>
          </cell>
          <cell r="BZ511" t="str">
            <v>-</v>
          </cell>
          <cell r="CA511" t="str">
            <v>-</v>
          </cell>
          <cell r="CB511" t="str">
            <v>-</v>
          </cell>
          <cell r="CC511" t="str">
            <v>Lunes</v>
          </cell>
          <cell r="CD511" t="str">
            <v>355</v>
          </cell>
          <cell r="CE511" t="str">
            <v>5</v>
          </cell>
          <cell r="CF511" t="str">
            <v>Amarillo</v>
          </cell>
          <cell r="CG511" t="str">
            <v>1er Sábado</v>
          </cell>
          <cell r="CH511" t="str">
            <v>Ene y Feb</v>
          </cell>
          <cell r="CI511" t="str">
            <v>Jul y Ago</v>
          </cell>
          <cell r="CJ511" t="str">
            <v>-</v>
          </cell>
          <cell r="CK511">
            <v>92</v>
          </cell>
          <cell r="CL511" t="str">
            <v>101 - MAGNA</v>
          </cell>
          <cell r="CM511" t="str">
            <v>08192</v>
          </cell>
          <cell r="CP511" t="str">
            <v>-</v>
          </cell>
        </row>
        <row r="512">
          <cell r="A512" t="str">
            <v>08193</v>
          </cell>
          <cell r="B512" t="str">
            <v>675XXS</v>
          </cell>
          <cell r="C512" t="str">
            <v>Distrito Federal</v>
          </cell>
          <cell r="D512" t="str">
            <v>VBJ2685</v>
          </cell>
          <cell r="E512" t="str">
            <v>Chevy</v>
          </cell>
          <cell r="F512" t="str">
            <v>Automóvil</v>
          </cell>
          <cell r="G512" t="str">
            <v>Chevrolet</v>
          </cell>
          <cell r="H512" t="str">
            <v>Chevy 5 puertas T/M, D/H, A/A, Paquete M</v>
          </cell>
          <cell r="I512" t="str">
            <v>3G1SF61XX8S145985</v>
          </cell>
          <cell r="J512" t="str">
            <v>Hecho en México</v>
          </cell>
          <cell r="K512" t="str">
            <v>Magna</v>
          </cell>
          <cell r="L512">
            <v>4</v>
          </cell>
          <cell r="M512">
            <v>46</v>
          </cell>
          <cell r="N512">
            <v>2008</v>
          </cell>
          <cell r="O512" t="str">
            <v>Mexicali</v>
          </cell>
          <cell r="P512" t="str">
            <v>Baja California Norte</v>
          </cell>
          <cell r="Q512" t="str">
            <v>Noroeste</v>
          </cell>
          <cell r="R512" t="str">
            <v>Baja</v>
          </cell>
          <cell r="S512" t="str">
            <v>Devolución Valmex</v>
          </cell>
          <cell r="T512" t="str">
            <v>GNP</v>
          </cell>
          <cell r="U512" t="str">
            <v>Grupo Nacional Provincial, S.A.B.</v>
          </cell>
          <cell r="V512" t="str">
            <v>Asesor de Servicio</v>
          </cell>
          <cell r="W512" t="str">
            <v>-</v>
          </cell>
          <cell r="X512" t="str">
            <v>-</v>
          </cell>
          <cell r="Y512" t="str">
            <v>Asignado</v>
          </cell>
          <cell r="Z512" t="str">
            <v>P60326</v>
          </cell>
          <cell r="AA512" t="str">
            <v>-</v>
          </cell>
          <cell r="AB512" t="str">
            <v>-</v>
          </cell>
          <cell r="AC512" t="str">
            <v>-</v>
          </cell>
          <cell r="AD512" t="str">
            <v>-</v>
          </cell>
          <cell r="AE512" t="str">
            <v>-</v>
          </cell>
          <cell r="AF512" t="str">
            <v>-</v>
          </cell>
          <cell r="AG512" t="str">
            <v>-</v>
          </cell>
          <cell r="AH512" t="str">
            <v>-</v>
          </cell>
          <cell r="AI512" t="str">
            <v>C6705</v>
          </cell>
          <cell r="AJ512" t="str">
            <v>Ramirez Granados Arturo</v>
          </cell>
          <cell r="AK512" t="str">
            <v>-</v>
          </cell>
          <cell r="AL512" t="str">
            <v>-</v>
          </cell>
          <cell r="AM512" t="str">
            <v>-</v>
          </cell>
          <cell r="AN512" t="str">
            <v>joseadolfo.serratos@gnp.com.mx</v>
          </cell>
          <cell r="AO512" t="str">
            <v>-</v>
          </cell>
          <cell r="AP512" t="str">
            <v>joseadolfo.serratos@gnp.com.mx</v>
          </cell>
          <cell r="AQ512">
            <v>6861350292</v>
          </cell>
          <cell r="AR512" t="str">
            <v>-</v>
          </cell>
          <cell r="AS512" t="str">
            <v>-</v>
          </cell>
          <cell r="AT512" t="str">
            <v>-</v>
          </cell>
          <cell r="AU512" t="str">
            <v>-</v>
          </cell>
          <cell r="AV512" t="str">
            <v>-</v>
          </cell>
          <cell r="AW512" t="str">
            <v>-</v>
          </cell>
          <cell r="AX512" t="str">
            <v>-</v>
          </cell>
          <cell r="AY512" t="str">
            <v>No</v>
          </cell>
          <cell r="AZ512" t="str">
            <v>-</v>
          </cell>
          <cell r="BA512" t="str">
            <v>-</v>
          </cell>
          <cell r="BB512" t="str">
            <v>-</v>
          </cell>
          <cell r="BC512" t="str">
            <v>-</v>
          </cell>
          <cell r="BD512" t="str">
            <v>-</v>
          </cell>
          <cell r="BE512" t="str">
            <v>-</v>
          </cell>
          <cell r="BF512" t="str">
            <v>-</v>
          </cell>
          <cell r="BG512" t="str">
            <v>-</v>
          </cell>
          <cell r="BH512" t="str">
            <v>-</v>
          </cell>
          <cell r="BI512" t="str">
            <v>-</v>
          </cell>
          <cell r="BJ512" t="str">
            <v>Arrendado</v>
          </cell>
          <cell r="BK512" t="str">
            <v>AM 19987</v>
          </cell>
          <cell r="BL512" t="str">
            <v>AMERICAS MOTORS S.A. DE C.V.</v>
          </cell>
          <cell r="BO512">
            <v>74555.649999999994</v>
          </cell>
          <cell r="BP512" t="str">
            <v>-</v>
          </cell>
          <cell r="BQ512" t="str">
            <v>-</v>
          </cell>
          <cell r="BR512" t="str">
            <v>-</v>
          </cell>
          <cell r="BS512" t="str">
            <v>-</v>
          </cell>
          <cell r="BT512" t="str">
            <v>-</v>
          </cell>
          <cell r="BU512" t="str">
            <v>-</v>
          </cell>
          <cell r="BV512" t="str">
            <v>-</v>
          </cell>
          <cell r="BW512" t="str">
            <v>-</v>
          </cell>
          <cell r="BX512" t="str">
            <v>-</v>
          </cell>
          <cell r="BY512" t="str">
            <v>-</v>
          </cell>
          <cell r="BZ512" t="str">
            <v>-</v>
          </cell>
          <cell r="CA512" t="str">
            <v>-</v>
          </cell>
          <cell r="CB512" t="str">
            <v>-</v>
          </cell>
          <cell r="CC512" t="str">
            <v>Lunes</v>
          </cell>
          <cell r="CD512" t="str">
            <v>675</v>
          </cell>
          <cell r="CE512" t="str">
            <v>5</v>
          </cell>
          <cell r="CF512" t="str">
            <v>Amarillo</v>
          </cell>
          <cell r="CG512" t="str">
            <v>1er Sábado</v>
          </cell>
          <cell r="CH512" t="str">
            <v>Ene y Feb</v>
          </cell>
          <cell r="CI512" t="str">
            <v>Jul y Ago</v>
          </cell>
          <cell r="CJ512" t="str">
            <v>-</v>
          </cell>
          <cell r="CK512">
            <v>92</v>
          </cell>
          <cell r="CL512" t="str">
            <v>101 - MAGNA</v>
          </cell>
          <cell r="CM512" t="str">
            <v>08193</v>
          </cell>
          <cell r="CP512" t="str">
            <v>-</v>
          </cell>
        </row>
        <row r="513">
          <cell r="A513" t="str">
            <v>08194</v>
          </cell>
          <cell r="B513" t="str">
            <v>VNA7174</v>
          </cell>
          <cell r="C513" t="str">
            <v>Sinaloa</v>
          </cell>
          <cell r="D513" t="str">
            <v>VKL5705</v>
          </cell>
          <cell r="E513" t="str">
            <v>Chevy</v>
          </cell>
          <cell r="F513" t="str">
            <v>Automóvil</v>
          </cell>
          <cell r="G513" t="str">
            <v>Chevrolet</v>
          </cell>
          <cell r="H513" t="str">
            <v>Chevy 5 puertas T/M, D/H, A/A, Paquete M</v>
          </cell>
          <cell r="I513" t="str">
            <v>3G1SF61X58S163651</v>
          </cell>
          <cell r="J513" t="str">
            <v>Hecho en México</v>
          </cell>
          <cell r="K513" t="str">
            <v>Magna</v>
          </cell>
          <cell r="L513">
            <v>4</v>
          </cell>
          <cell r="M513">
            <v>46</v>
          </cell>
          <cell r="N513">
            <v>2008</v>
          </cell>
          <cell r="O513" t="str">
            <v>Los Mochis</v>
          </cell>
          <cell r="P513" t="str">
            <v>Sinaloa</v>
          </cell>
          <cell r="Q513" t="str">
            <v>Noroeste</v>
          </cell>
          <cell r="R513" t="str">
            <v>Baja</v>
          </cell>
          <cell r="S513" t="str">
            <v>Devolución Valmex</v>
          </cell>
          <cell r="T513" t="str">
            <v>GNP</v>
          </cell>
          <cell r="U513" t="str">
            <v>Grupo Nacional Provincial, S.A.B.</v>
          </cell>
          <cell r="V513" t="str">
            <v>Asesor de Servicio</v>
          </cell>
          <cell r="W513" t="str">
            <v>-</v>
          </cell>
          <cell r="X513" t="str">
            <v>-</v>
          </cell>
          <cell r="Y513" t="str">
            <v>Asignado</v>
          </cell>
          <cell r="Z513" t="str">
            <v>S00857</v>
          </cell>
          <cell r="AA513" t="str">
            <v>-</v>
          </cell>
          <cell r="AB513" t="str">
            <v>-</v>
          </cell>
          <cell r="AC513" t="str">
            <v>-</v>
          </cell>
          <cell r="AD513" t="str">
            <v>-</v>
          </cell>
          <cell r="AE513" t="str">
            <v>-</v>
          </cell>
          <cell r="AF513" t="str">
            <v>-</v>
          </cell>
          <cell r="AG513" t="str">
            <v>-</v>
          </cell>
          <cell r="AH513" t="str">
            <v>-</v>
          </cell>
          <cell r="AI513" t="str">
            <v>C6705</v>
          </cell>
          <cell r="AJ513" t="str">
            <v>Ramirez Granados Arturo</v>
          </cell>
          <cell r="AK513" t="str">
            <v>-</v>
          </cell>
          <cell r="AL513" t="str">
            <v>-</v>
          </cell>
          <cell r="AM513" t="str">
            <v>-</v>
          </cell>
          <cell r="AN513">
            <v>0</v>
          </cell>
          <cell r="AO513" t="str">
            <v>-</v>
          </cell>
          <cell r="AQ513" t="str">
            <v>-</v>
          </cell>
          <cell r="AR513" t="str">
            <v>-</v>
          </cell>
          <cell r="AS513" t="str">
            <v>-</v>
          </cell>
          <cell r="AT513" t="str">
            <v>-</v>
          </cell>
          <cell r="AU513" t="str">
            <v>-</v>
          </cell>
          <cell r="AV513" t="str">
            <v>-</v>
          </cell>
          <cell r="AW513" t="str">
            <v>-</v>
          </cell>
          <cell r="AX513" t="str">
            <v>-</v>
          </cell>
          <cell r="AY513" t="str">
            <v>No</v>
          </cell>
          <cell r="AZ513" t="str">
            <v>-</v>
          </cell>
          <cell r="BA513" t="str">
            <v>-</v>
          </cell>
          <cell r="BB513" t="str">
            <v>-</v>
          </cell>
          <cell r="BC513" t="str">
            <v>-</v>
          </cell>
          <cell r="BD513" t="str">
            <v>-</v>
          </cell>
          <cell r="BE513" t="str">
            <v>-</v>
          </cell>
          <cell r="BF513" t="str">
            <v>-</v>
          </cell>
          <cell r="BG513">
            <v>3</v>
          </cell>
          <cell r="BH513" t="str">
            <v>-</v>
          </cell>
          <cell r="BI513" t="str">
            <v>-</v>
          </cell>
          <cell r="BJ513" t="str">
            <v>Arrendado</v>
          </cell>
          <cell r="BK513" t="str">
            <v>AM 20012</v>
          </cell>
          <cell r="BL513" t="str">
            <v>AMERICAS MOTORS S.A. DE C.V.</v>
          </cell>
          <cell r="BO513">
            <v>74555.649999999994</v>
          </cell>
          <cell r="BP513" t="str">
            <v>-</v>
          </cell>
          <cell r="BQ513" t="str">
            <v>-</v>
          </cell>
          <cell r="BR513" t="str">
            <v>-</v>
          </cell>
          <cell r="BS513" t="str">
            <v>-</v>
          </cell>
          <cell r="BT513" t="str">
            <v>-</v>
          </cell>
          <cell r="BU513" t="str">
            <v>-</v>
          </cell>
          <cell r="BV513" t="str">
            <v>-</v>
          </cell>
          <cell r="BW513" t="str">
            <v>-</v>
          </cell>
          <cell r="BX513" t="str">
            <v>-</v>
          </cell>
          <cell r="BY513" t="str">
            <v>-</v>
          </cell>
          <cell r="BZ513" t="str">
            <v>-</v>
          </cell>
          <cell r="CA513" t="str">
            <v>-</v>
          </cell>
          <cell r="CB513" t="str">
            <v>-</v>
          </cell>
          <cell r="CC513" t="str">
            <v>Miércoles</v>
          </cell>
          <cell r="CD513" t="str">
            <v>7174</v>
          </cell>
          <cell r="CE513" t="str">
            <v>4</v>
          </cell>
          <cell r="CF513" t="str">
            <v>Rojo</v>
          </cell>
          <cell r="CG513" t="str">
            <v>3er Sábado</v>
          </cell>
          <cell r="CH513" t="str">
            <v>Mzo y Abr</v>
          </cell>
          <cell r="CI513" t="str">
            <v>Sep y Oct</v>
          </cell>
          <cell r="CJ513" t="str">
            <v>-</v>
          </cell>
          <cell r="CK513">
            <v>92</v>
          </cell>
          <cell r="CL513" t="str">
            <v>101 - MAGNA</v>
          </cell>
          <cell r="CM513" t="str">
            <v>08194</v>
          </cell>
          <cell r="CP513" t="str">
            <v>-</v>
          </cell>
        </row>
        <row r="514">
          <cell r="A514" t="str">
            <v>08195</v>
          </cell>
          <cell r="B514" t="str">
            <v>967YAE</v>
          </cell>
          <cell r="C514" t="str">
            <v>Distrito Federal</v>
          </cell>
          <cell r="D514" t="str">
            <v>VKL5702</v>
          </cell>
          <cell r="E514" t="str">
            <v>Chevy</v>
          </cell>
          <cell r="F514" t="str">
            <v>Automóvil</v>
          </cell>
          <cell r="G514" t="str">
            <v>Chevrolet</v>
          </cell>
          <cell r="H514" t="str">
            <v>Chevy 5 puertas T/M, D/H, A/A, Paquete M</v>
          </cell>
          <cell r="I514" t="str">
            <v>3G1SF61X58S157705</v>
          </cell>
          <cell r="J514" t="str">
            <v>Hecho en México</v>
          </cell>
          <cell r="K514" t="str">
            <v>Magna</v>
          </cell>
          <cell r="L514">
            <v>4</v>
          </cell>
          <cell r="M514">
            <v>46</v>
          </cell>
          <cell r="N514">
            <v>2008</v>
          </cell>
          <cell r="O514" t="str">
            <v>Ciudad de México</v>
          </cell>
          <cell r="P514" t="str">
            <v>Ciudad de México</v>
          </cell>
          <cell r="Q514" t="str">
            <v>Zona Metropolitana</v>
          </cell>
          <cell r="R514" t="str">
            <v>Baja</v>
          </cell>
          <cell r="S514" t="str">
            <v>Devolución Valmex</v>
          </cell>
          <cell r="T514" t="str">
            <v>GNP</v>
          </cell>
          <cell r="U514" t="str">
            <v>Grupo Nacional Provincial, S.A.B.</v>
          </cell>
          <cell r="V514" t="str">
            <v>Supervisor de Taller</v>
          </cell>
          <cell r="W514" t="str">
            <v>Pool Semiasignado</v>
          </cell>
          <cell r="X514" t="str">
            <v>Plaza GNP</v>
          </cell>
          <cell r="Y514" t="str">
            <v>Pool</v>
          </cell>
          <cell r="Z514" t="str">
            <v>N38132</v>
          </cell>
          <cell r="AA514" t="str">
            <v>-</v>
          </cell>
          <cell r="AB514" t="str">
            <v>-</v>
          </cell>
          <cell r="AC514" t="str">
            <v>-</v>
          </cell>
          <cell r="AD514" t="str">
            <v>-</v>
          </cell>
          <cell r="AE514" t="str">
            <v>-</v>
          </cell>
          <cell r="AF514" t="str">
            <v>-</v>
          </cell>
          <cell r="AG514" t="str">
            <v>-</v>
          </cell>
          <cell r="AH514" t="str">
            <v>-</v>
          </cell>
          <cell r="AI514" t="str">
            <v>C6705</v>
          </cell>
          <cell r="AJ514" t="str">
            <v>Ramirez Granados Arturo</v>
          </cell>
          <cell r="AK514" t="str">
            <v>-</v>
          </cell>
          <cell r="AL514" t="str">
            <v>-</v>
          </cell>
          <cell r="AM514" t="str">
            <v>-</v>
          </cell>
          <cell r="AN514">
            <v>0</v>
          </cell>
          <cell r="AO514" t="str">
            <v>-</v>
          </cell>
          <cell r="AQ514">
            <v>5545001393</v>
          </cell>
          <cell r="AR514" t="str">
            <v>-</v>
          </cell>
          <cell r="AS514" t="str">
            <v>-</v>
          </cell>
          <cell r="AT514" t="str">
            <v>-</v>
          </cell>
          <cell r="AU514" t="str">
            <v>-</v>
          </cell>
          <cell r="AV514" t="str">
            <v>-</v>
          </cell>
          <cell r="AW514" t="str">
            <v>-</v>
          </cell>
          <cell r="AX514" t="str">
            <v>-</v>
          </cell>
          <cell r="AY514" t="str">
            <v>No</v>
          </cell>
          <cell r="AZ514" t="str">
            <v>-</v>
          </cell>
          <cell r="BA514" t="str">
            <v>-</v>
          </cell>
          <cell r="BB514" t="str">
            <v>-</v>
          </cell>
          <cell r="BC514" t="str">
            <v>-</v>
          </cell>
          <cell r="BD514" t="str">
            <v>-</v>
          </cell>
          <cell r="BE514" t="str">
            <v>-</v>
          </cell>
          <cell r="BF514" t="str">
            <v>-</v>
          </cell>
          <cell r="BG514" t="str">
            <v>-</v>
          </cell>
          <cell r="BH514" t="str">
            <v>-</v>
          </cell>
          <cell r="BI514" t="str">
            <v>-</v>
          </cell>
          <cell r="BJ514" t="str">
            <v>Arrendado</v>
          </cell>
          <cell r="BK514" t="str">
            <v>AM 20011</v>
          </cell>
          <cell r="BL514" t="str">
            <v>AMERICAS MOTORS S.A. DE C.V.</v>
          </cell>
          <cell r="BO514">
            <v>74555.649999999994</v>
          </cell>
          <cell r="BP514" t="str">
            <v>-</v>
          </cell>
          <cell r="BQ514" t="str">
            <v>-</v>
          </cell>
          <cell r="BR514" t="str">
            <v>-</v>
          </cell>
          <cell r="BS514" t="str">
            <v>-</v>
          </cell>
          <cell r="BT514" t="str">
            <v>-</v>
          </cell>
          <cell r="BU514" t="str">
            <v>-</v>
          </cell>
          <cell r="BV514" t="str">
            <v>-</v>
          </cell>
          <cell r="BW514" t="str">
            <v>-</v>
          </cell>
          <cell r="BX514" t="str">
            <v>-</v>
          </cell>
          <cell r="BY514" t="str">
            <v>-</v>
          </cell>
          <cell r="BZ514" t="str">
            <v>-</v>
          </cell>
          <cell r="CA514" t="str">
            <v>-</v>
          </cell>
          <cell r="CB514" t="str">
            <v>-</v>
          </cell>
          <cell r="CC514" t="str">
            <v>Martes</v>
          </cell>
          <cell r="CD514" t="str">
            <v>967</v>
          </cell>
          <cell r="CE514" t="str">
            <v>7</v>
          </cell>
          <cell r="CF514" t="str">
            <v>Rosa</v>
          </cell>
          <cell r="CG514" t="str">
            <v>2o Sábado</v>
          </cell>
          <cell r="CH514" t="str">
            <v>Feb y Mzo</v>
          </cell>
          <cell r="CI514" t="str">
            <v>Ago y Sep</v>
          </cell>
          <cell r="CJ514" t="str">
            <v>-</v>
          </cell>
          <cell r="CK514">
            <v>92</v>
          </cell>
          <cell r="CL514" t="str">
            <v>101 - MAGNA</v>
          </cell>
          <cell r="CM514" t="str">
            <v>08195</v>
          </cell>
          <cell r="CP514" t="str">
            <v>-</v>
          </cell>
        </row>
        <row r="515">
          <cell r="A515" t="str">
            <v>08196</v>
          </cell>
          <cell r="B515" t="str">
            <v>734YAE</v>
          </cell>
          <cell r="C515" t="str">
            <v>Distrito Federal</v>
          </cell>
          <cell r="D515" t="str">
            <v>VKL5704</v>
          </cell>
          <cell r="E515" t="str">
            <v>Chevy</v>
          </cell>
          <cell r="F515" t="str">
            <v>Automóvil</v>
          </cell>
          <cell r="G515" t="str">
            <v>Chevrolet</v>
          </cell>
          <cell r="H515" t="str">
            <v>Chevy 5 puertas T/M, D/H, A/A, Paquete M</v>
          </cell>
          <cell r="I515" t="str">
            <v>3G1SF61X58S151371</v>
          </cell>
          <cell r="J515" t="str">
            <v>Hecho en México</v>
          </cell>
          <cell r="K515" t="str">
            <v>Magna</v>
          </cell>
          <cell r="L515">
            <v>4</v>
          </cell>
          <cell r="M515">
            <v>46</v>
          </cell>
          <cell r="N515">
            <v>2008</v>
          </cell>
          <cell r="O515" t="str">
            <v>Ciudad de México</v>
          </cell>
          <cell r="P515" t="str">
            <v>Ciudad de México</v>
          </cell>
          <cell r="Q515" t="str">
            <v>Zona Metropolitana</v>
          </cell>
          <cell r="R515" t="str">
            <v>Baja</v>
          </cell>
          <cell r="S515" t="str">
            <v>Devolución Valmex</v>
          </cell>
          <cell r="T515" t="str">
            <v>GNP</v>
          </cell>
          <cell r="U515" t="str">
            <v>Grupo Nacional Provincial, S.A.B.</v>
          </cell>
          <cell r="V515" t="str">
            <v>Pool Administrativo</v>
          </cell>
          <cell r="W515" t="str">
            <v>Pool Administrativo</v>
          </cell>
          <cell r="X515" t="str">
            <v>Plaza GNP</v>
          </cell>
          <cell r="Y515" t="str">
            <v>Pool</v>
          </cell>
          <cell r="Z515" t="str">
            <v>N38132</v>
          </cell>
          <cell r="AA515" t="str">
            <v>-</v>
          </cell>
          <cell r="AB515" t="str">
            <v>-</v>
          </cell>
          <cell r="AC515" t="str">
            <v>-</v>
          </cell>
          <cell r="AD515" t="str">
            <v>-</v>
          </cell>
          <cell r="AE515" t="str">
            <v>-</v>
          </cell>
          <cell r="AF515" t="str">
            <v>-</v>
          </cell>
          <cell r="AG515" t="str">
            <v>-</v>
          </cell>
          <cell r="AH515" t="str">
            <v>-</v>
          </cell>
          <cell r="AI515" t="str">
            <v>C6705</v>
          </cell>
          <cell r="AJ515" t="str">
            <v>Ramirez Granados Arturo</v>
          </cell>
          <cell r="AK515" t="str">
            <v>-</v>
          </cell>
          <cell r="AL515" t="str">
            <v>-</v>
          </cell>
          <cell r="AM515" t="str">
            <v>-</v>
          </cell>
          <cell r="AN515">
            <v>0</v>
          </cell>
          <cell r="AO515" t="str">
            <v>-</v>
          </cell>
          <cell r="AQ515">
            <v>5545001393</v>
          </cell>
          <cell r="AR515" t="str">
            <v>-</v>
          </cell>
          <cell r="AS515" t="str">
            <v>-</v>
          </cell>
          <cell r="AT515" t="str">
            <v>-</v>
          </cell>
          <cell r="AU515" t="str">
            <v>-</v>
          </cell>
          <cell r="AV515" t="str">
            <v>-</v>
          </cell>
          <cell r="AW515" t="str">
            <v>-</v>
          </cell>
          <cell r="AX515" t="str">
            <v>-</v>
          </cell>
          <cell r="AY515" t="str">
            <v>No</v>
          </cell>
          <cell r="AZ515" t="str">
            <v>-</v>
          </cell>
          <cell r="BA515" t="str">
            <v>-</v>
          </cell>
          <cell r="BB515" t="str">
            <v>-</v>
          </cell>
          <cell r="BC515" t="str">
            <v>-</v>
          </cell>
          <cell r="BD515" t="str">
            <v>-</v>
          </cell>
          <cell r="BE515" t="str">
            <v>-</v>
          </cell>
          <cell r="BF515" t="str">
            <v>-</v>
          </cell>
          <cell r="BG515" t="str">
            <v>-</v>
          </cell>
          <cell r="BH515" t="str">
            <v>-</v>
          </cell>
          <cell r="BI515" t="str">
            <v>-</v>
          </cell>
          <cell r="BJ515" t="str">
            <v>Arrendado</v>
          </cell>
          <cell r="BK515" t="str">
            <v>N/T</v>
          </cell>
          <cell r="BL515" t="str">
            <v>AMERICAS MOTORS S.A. DE C.V.</v>
          </cell>
          <cell r="BO515">
            <v>74555.649999999994</v>
          </cell>
          <cell r="BP515" t="str">
            <v>-</v>
          </cell>
          <cell r="BQ515" t="str">
            <v>-</v>
          </cell>
          <cell r="BR515" t="str">
            <v>-</v>
          </cell>
          <cell r="BS515" t="str">
            <v>-</v>
          </cell>
          <cell r="BT515" t="str">
            <v>-</v>
          </cell>
          <cell r="BU515" t="str">
            <v>-</v>
          </cell>
          <cell r="BV515" t="str">
            <v>-</v>
          </cell>
          <cell r="BW515" t="str">
            <v>-</v>
          </cell>
          <cell r="BX515" t="str">
            <v>-</v>
          </cell>
          <cell r="BY515" t="str">
            <v>-</v>
          </cell>
          <cell r="BZ515" t="str">
            <v>-</v>
          </cell>
          <cell r="CA515" t="str">
            <v>-</v>
          </cell>
          <cell r="CB515" t="str">
            <v>-</v>
          </cell>
          <cell r="CC515" t="str">
            <v>Miércoles</v>
          </cell>
          <cell r="CD515" t="str">
            <v>734</v>
          </cell>
          <cell r="CE515" t="str">
            <v>4</v>
          </cell>
          <cell r="CF515" t="str">
            <v>Rojo</v>
          </cell>
          <cell r="CG515" t="str">
            <v>3er Sábado</v>
          </cell>
          <cell r="CH515" t="str">
            <v>Mzo y Abr</v>
          </cell>
          <cell r="CI515" t="str">
            <v>Sep y Oct</v>
          </cell>
          <cell r="CJ515" t="str">
            <v>-</v>
          </cell>
          <cell r="CK515">
            <v>92</v>
          </cell>
          <cell r="CL515" t="str">
            <v>101 - MAGNA</v>
          </cell>
          <cell r="CM515" t="str">
            <v>08196</v>
          </cell>
          <cell r="CP515" t="str">
            <v>-</v>
          </cell>
        </row>
        <row r="516">
          <cell r="A516" t="str">
            <v>08197</v>
          </cell>
          <cell r="B516" t="str">
            <v>YJZ5991</v>
          </cell>
          <cell r="C516" t="str">
            <v>Veracruz</v>
          </cell>
          <cell r="D516" t="str">
            <v>YFC8788</v>
          </cell>
          <cell r="E516" t="str">
            <v>Chevy</v>
          </cell>
          <cell r="F516" t="str">
            <v>Automóvil</v>
          </cell>
          <cell r="G516" t="str">
            <v>Chevrolet</v>
          </cell>
          <cell r="H516" t="str">
            <v>Chevy 5 puertas T/M, D/H, A/A, Paquete M</v>
          </cell>
          <cell r="I516" t="str">
            <v>3G1SF61X48S164161</v>
          </cell>
          <cell r="J516" t="str">
            <v>Hecho en México</v>
          </cell>
          <cell r="K516" t="str">
            <v>Magna</v>
          </cell>
          <cell r="L516">
            <v>4</v>
          </cell>
          <cell r="M516">
            <v>46</v>
          </cell>
          <cell r="N516">
            <v>2008</v>
          </cell>
          <cell r="O516" t="str">
            <v>Coatzacoalcos</v>
          </cell>
          <cell r="P516" t="str">
            <v>Veracruz</v>
          </cell>
          <cell r="Q516" t="str">
            <v>Sureste</v>
          </cell>
          <cell r="R516" t="str">
            <v>Baja</v>
          </cell>
          <cell r="S516" t="str">
            <v>Devolución Valmex</v>
          </cell>
          <cell r="T516" t="str">
            <v>GNP</v>
          </cell>
          <cell r="U516" t="str">
            <v>Grupo Nacional Provincial, S.A.B.</v>
          </cell>
          <cell r="V516" t="str">
            <v>Asesor de Servicio</v>
          </cell>
          <cell r="W516" t="str">
            <v>-</v>
          </cell>
          <cell r="X516" t="str">
            <v>-</v>
          </cell>
          <cell r="Y516" t="str">
            <v>Asignado</v>
          </cell>
          <cell r="Z516">
            <v>40137001</v>
          </cell>
          <cell r="AA516" t="str">
            <v>-</v>
          </cell>
          <cell r="AB516" t="str">
            <v>-</v>
          </cell>
          <cell r="AC516" t="str">
            <v>-</v>
          </cell>
          <cell r="AD516" t="str">
            <v>-</v>
          </cell>
          <cell r="AE516" t="str">
            <v>-</v>
          </cell>
          <cell r="AF516" t="str">
            <v>-</v>
          </cell>
          <cell r="AG516" t="str">
            <v>-</v>
          </cell>
          <cell r="AH516" t="str">
            <v>-</v>
          </cell>
          <cell r="AI516" t="str">
            <v>C6705</v>
          </cell>
          <cell r="AJ516" t="str">
            <v>Ramirez Granados Arturo</v>
          </cell>
          <cell r="AK516" t="str">
            <v>-</v>
          </cell>
          <cell r="AL516" t="str">
            <v>-</v>
          </cell>
          <cell r="AM516" t="str">
            <v>-</v>
          </cell>
          <cell r="AN516">
            <v>0</v>
          </cell>
          <cell r="AO516" t="str">
            <v>-</v>
          </cell>
          <cell r="AQ516" t="str">
            <v>-</v>
          </cell>
          <cell r="AR516" t="str">
            <v>-</v>
          </cell>
          <cell r="AS516" t="str">
            <v>-</v>
          </cell>
          <cell r="AT516" t="str">
            <v>-</v>
          </cell>
          <cell r="AU516" t="str">
            <v>-</v>
          </cell>
          <cell r="AV516" t="str">
            <v>-</v>
          </cell>
          <cell r="AW516" t="str">
            <v>-</v>
          </cell>
          <cell r="AX516" t="str">
            <v>-</v>
          </cell>
          <cell r="AY516" t="str">
            <v>No</v>
          </cell>
          <cell r="AZ516" t="str">
            <v>-</v>
          </cell>
          <cell r="BA516" t="str">
            <v>-</v>
          </cell>
          <cell r="BB516" t="str">
            <v>-</v>
          </cell>
          <cell r="BC516" t="str">
            <v>-</v>
          </cell>
          <cell r="BD516" t="str">
            <v>-</v>
          </cell>
          <cell r="BE516" t="str">
            <v>-</v>
          </cell>
          <cell r="BF516" t="str">
            <v>-</v>
          </cell>
          <cell r="BG516">
            <v>3</v>
          </cell>
          <cell r="BH516" t="str">
            <v>-</v>
          </cell>
          <cell r="BI516" t="str">
            <v>-</v>
          </cell>
          <cell r="BJ516" t="str">
            <v>Arrendado</v>
          </cell>
          <cell r="BK516" t="str">
            <v>AM 20008</v>
          </cell>
          <cell r="BL516" t="str">
            <v>AMERICAS MOTORS S.A. DE C.V.</v>
          </cell>
          <cell r="BO516">
            <v>74555.649999999994</v>
          </cell>
          <cell r="BP516" t="str">
            <v>-</v>
          </cell>
          <cell r="BQ516" t="str">
            <v>-</v>
          </cell>
          <cell r="BR516" t="str">
            <v>-</v>
          </cell>
          <cell r="BS516" t="str">
            <v>-</v>
          </cell>
          <cell r="BT516" t="str">
            <v>-</v>
          </cell>
          <cell r="BU516" t="str">
            <v>-</v>
          </cell>
          <cell r="BV516" t="str">
            <v>-</v>
          </cell>
          <cell r="BW516" t="str">
            <v>-</v>
          </cell>
          <cell r="BX516" t="str">
            <v>-</v>
          </cell>
          <cell r="BY516" t="str">
            <v>-</v>
          </cell>
          <cell r="BZ516" t="str">
            <v>-</v>
          </cell>
          <cell r="CA516" t="str">
            <v>-</v>
          </cell>
          <cell r="CB516" t="str">
            <v>-</v>
          </cell>
          <cell r="CC516" t="str">
            <v>Jueves</v>
          </cell>
          <cell r="CD516" t="str">
            <v>5991</v>
          </cell>
          <cell r="CE516" t="str">
            <v>1</v>
          </cell>
          <cell r="CF516" t="str">
            <v>Verde</v>
          </cell>
          <cell r="CG516" t="str">
            <v>4o Sábado</v>
          </cell>
          <cell r="CH516" t="str">
            <v>Abr y May</v>
          </cell>
          <cell r="CI516" t="str">
            <v>Oct y Nov</v>
          </cell>
          <cell r="CJ516" t="str">
            <v>-</v>
          </cell>
          <cell r="CK516">
            <v>92</v>
          </cell>
          <cell r="CL516" t="str">
            <v>101 - MAGNA</v>
          </cell>
          <cell r="CM516" t="str">
            <v>08197</v>
          </cell>
          <cell r="CP516" t="str">
            <v>-</v>
          </cell>
        </row>
        <row r="517">
          <cell r="A517" t="str">
            <v>08198</v>
          </cell>
          <cell r="B517" t="str">
            <v>YJZ5988</v>
          </cell>
          <cell r="C517" t="str">
            <v>Veracruz</v>
          </cell>
          <cell r="D517" t="str">
            <v>YFC8789</v>
          </cell>
          <cell r="E517" t="str">
            <v>Chevy</v>
          </cell>
          <cell r="F517" t="str">
            <v>Automóvil</v>
          </cell>
          <cell r="G517" t="str">
            <v>Chevrolet</v>
          </cell>
          <cell r="H517" t="str">
            <v>Chevy 5 puertas T/M, D/H, A/A, Paquete M</v>
          </cell>
          <cell r="I517" t="str">
            <v>3G1SF61X38S158139</v>
          </cell>
          <cell r="J517" t="str">
            <v>Hecho en México</v>
          </cell>
          <cell r="K517" t="str">
            <v>Magna</v>
          </cell>
          <cell r="L517">
            <v>4</v>
          </cell>
          <cell r="M517">
            <v>46</v>
          </cell>
          <cell r="N517">
            <v>2008</v>
          </cell>
          <cell r="O517" t="str">
            <v>Coatzacoalcos</v>
          </cell>
          <cell r="P517" t="str">
            <v>Veracruz</v>
          </cell>
          <cell r="Q517" t="str">
            <v>Sureste</v>
          </cell>
          <cell r="R517" t="str">
            <v>Baja</v>
          </cell>
          <cell r="S517" t="str">
            <v>Devolución Valmex</v>
          </cell>
          <cell r="T517" t="str">
            <v>GNP</v>
          </cell>
          <cell r="U517" t="str">
            <v>Grupo Nacional Provincial, S.A.B.</v>
          </cell>
          <cell r="V517" t="str">
            <v>Asesor de Servicio</v>
          </cell>
          <cell r="W517" t="str">
            <v>-</v>
          </cell>
          <cell r="X517" t="str">
            <v>-</v>
          </cell>
          <cell r="Y517" t="str">
            <v>Asignado</v>
          </cell>
          <cell r="Z517" t="str">
            <v>S01035</v>
          </cell>
          <cell r="AA517" t="str">
            <v>-</v>
          </cell>
          <cell r="AB517" t="str">
            <v>-</v>
          </cell>
          <cell r="AC517" t="str">
            <v>-</v>
          </cell>
          <cell r="AD517" t="str">
            <v>-</v>
          </cell>
          <cell r="AE517" t="str">
            <v>-</v>
          </cell>
          <cell r="AF517" t="str">
            <v>-</v>
          </cell>
          <cell r="AG517" t="str">
            <v>-</v>
          </cell>
          <cell r="AH517" t="str">
            <v>-</v>
          </cell>
          <cell r="AI517" t="str">
            <v>C6705</v>
          </cell>
          <cell r="AJ517" t="str">
            <v>Ramirez Granados Arturo</v>
          </cell>
          <cell r="AK517" t="str">
            <v>-</v>
          </cell>
          <cell r="AL517" t="str">
            <v>-</v>
          </cell>
          <cell r="AM517" t="str">
            <v>-</v>
          </cell>
          <cell r="AN517" t="str">
            <v>coatzofi@gnp.com.mx</v>
          </cell>
          <cell r="AO517" t="str">
            <v>-</v>
          </cell>
          <cell r="AP517" t="str">
            <v>coatzofi@gnp.com.mx</v>
          </cell>
          <cell r="AQ517">
            <v>9211119908</v>
          </cell>
          <cell r="AR517" t="str">
            <v>-</v>
          </cell>
          <cell r="AS517" t="str">
            <v>-</v>
          </cell>
          <cell r="AT517" t="str">
            <v>-</v>
          </cell>
          <cell r="AU517" t="str">
            <v>-</v>
          </cell>
          <cell r="AV517" t="str">
            <v>-</v>
          </cell>
          <cell r="AW517" t="str">
            <v>-</v>
          </cell>
          <cell r="AX517" t="str">
            <v>-</v>
          </cell>
          <cell r="AY517" t="str">
            <v>No</v>
          </cell>
          <cell r="AZ517" t="str">
            <v>-</v>
          </cell>
          <cell r="BA517" t="str">
            <v>-</v>
          </cell>
          <cell r="BB517" t="str">
            <v>-</v>
          </cell>
          <cell r="BC517" t="str">
            <v>-</v>
          </cell>
          <cell r="BD517" t="str">
            <v>-</v>
          </cell>
          <cell r="BE517" t="str">
            <v>-</v>
          </cell>
          <cell r="BF517" t="str">
            <v>-</v>
          </cell>
          <cell r="BG517" t="str">
            <v>-</v>
          </cell>
          <cell r="BH517" t="str">
            <v>-</v>
          </cell>
          <cell r="BI517" t="str">
            <v>-</v>
          </cell>
          <cell r="BJ517" t="str">
            <v>Arrendado</v>
          </cell>
          <cell r="BK517" t="str">
            <v>AM 20002</v>
          </cell>
          <cell r="BL517" t="str">
            <v>AMERICAS MOTORS S.A. DE C.V.</v>
          </cell>
          <cell r="BO517">
            <v>74555.649999999994</v>
          </cell>
          <cell r="BP517" t="str">
            <v>-</v>
          </cell>
          <cell r="BQ517" t="str">
            <v>-</v>
          </cell>
          <cell r="BR517" t="str">
            <v>-</v>
          </cell>
          <cell r="BS517" t="str">
            <v>-</v>
          </cell>
          <cell r="BT517" t="str">
            <v>-</v>
          </cell>
          <cell r="BU517" t="str">
            <v>-</v>
          </cell>
          <cell r="BV517" t="str">
            <v>-</v>
          </cell>
          <cell r="BW517" t="str">
            <v>-</v>
          </cell>
          <cell r="BX517" t="str">
            <v>-</v>
          </cell>
          <cell r="BY517" t="str">
            <v>-</v>
          </cell>
          <cell r="BZ517" t="str">
            <v>-</v>
          </cell>
          <cell r="CA517" t="str">
            <v>-</v>
          </cell>
          <cell r="CB517" t="str">
            <v>-</v>
          </cell>
          <cell r="CC517" t="str">
            <v>Martes</v>
          </cell>
          <cell r="CD517" t="str">
            <v>5988</v>
          </cell>
          <cell r="CE517" t="str">
            <v>8</v>
          </cell>
          <cell r="CF517" t="str">
            <v>Rosa</v>
          </cell>
          <cell r="CG517" t="str">
            <v>2o Sábado</v>
          </cell>
          <cell r="CH517" t="str">
            <v>Feb y Mzo</v>
          </cell>
          <cell r="CI517" t="str">
            <v>Ago y Sep</v>
          </cell>
          <cell r="CJ517" t="str">
            <v>-</v>
          </cell>
          <cell r="CK517">
            <v>92</v>
          </cell>
          <cell r="CL517" t="str">
            <v>101 - MAGNA</v>
          </cell>
          <cell r="CM517" t="str">
            <v>08198</v>
          </cell>
          <cell r="CP517" t="str">
            <v>-</v>
          </cell>
        </row>
        <row r="518">
          <cell r="A518" t="str">
            <v>08199</v>
          </cell>
          <cell r="B518" t="str">
            <v>WPT1546</v>
          </cell>
          <cell r="C518" t="str">
            <v>Tabasco</v>
          </cell>
          <cell r="D518" t="str">
            <v>WMC9523</v>
          </cell>
          <cell r="E518" t="str">
            <v>Chevy</v>
          </cell>
          <cell r="F518" t="str">
            <v>Automóvil</v>
          </cell>
          <cell r="G518" t="str">
            <v>Chevrolet</v>
          </cell>
          <cell r="H518" t="str">
            <v>Chevy 5 puertas T/M, D/H, A/A, Paquete M</v>
          </cell>
          <cell r="I518" t="str">
            <v>3G1SF61X38S151370</v>
          </cell>
          <cell r="J518" t="str">
            <v>Hecho en México</v>
          </cell>
          <cell r="K518" t="str">
            <v>Magna</v>
          </cell>
          <cell r="L518">
            <v>4</v>
          </cell>
          <cell r="M518">
            <v>46</v>
          </cell>
          <cell r="N518">
            <v>2008</v>
          </cell>
          <cell r="O518" t="str">
            <v>Villahermosa</v>
          </cell>
          <cell r="P518" t="str">
            <v>Tabasco</v>
          </cell>
          <cell r="Q518" t="str">
            <v>Sureste</v>
          </cell>
          <cell r="R518" t="str">
            <v>Baja</v>
          </cell>
          <cell r="S518" t="str">
            <v>Devolución Valmex</v>
          </cell>
          <cell r="T518" t="str">
            <v>GNP</v>
          </cell>
          <cell r="U518" t="str">
            <v>Grupo Nacional Provincial, S.A.B.</v>
          </cell>
          <cell r="V518" t="str">
            <v>Asesor de Servicio</v>
          </cell>
          <cell r="W518" t="str">
            <v>-</v>
          </cell>
          <cell r="X518" t="str">
            <v>-</v>
          </cell>
          <cell r="Y518" t="str">
            <v>Asignado</v>
          </cell>
          <cell r="Z518" t="str">
            <v>N90854</v>
          </cell>
          <cell r="AA518" t="str">
            <v>-</v>
          </cell>
          <cell r="AB518" t="str">
            <v>-</v>
          </cell>
          <cell r="AC518" t="str">
            <v>-</v>
          </cell>
          <cell r="AD518" t="str">
            <v>-</v>
          </cell>
          <cell r="AE518" t="str">
            <v>-</v>
          </cell>
          <cell r="AF518" t="str">
            <v>-</v>
          </cell>
          <cell r="AG518" t="str">
            <v>-</v>
          </cell>
          <cell r="AH518" t="str">
            <v>-</v>
          </cell>
          <cell r="AI518" t="str">
            <v>C6705</v>
          </cell>
          <cell r="AJ518" t="str">
            <v>Ramirez Granados Arturo</v>
          </cell>
          <cell r="AK518" t="str">
            <v>-</v>
          </cell>
          <cell r="AL518" t="str">
            <v>-</v>
          </cell>
          <cell r="AM518" t="str">
            <v>-</v>
          </cell>
          <cell r="AN518" t="str">
            <v>nemesio.mayo@gnp.com.mx</v>
          </cell>
          <cell r="AO518" t="str">
            <v>-</v>
          </cell>
          <cell r="AP518" t="str">
            <v>nemesio.mayo@gnp.com.mx</v>
          </cell>
          <cell r="AQ518">
            <v>9935903558</v>
          </cell>
          <cell r="AR518" t="str">
            <v>-</v>
          </cell>
          <cell r="AS518" t="str">
            <v>-</v>
          </cell>
          <cell r="AT518" t="str">
            <v>-</v>
          </cell>
          <cell r="AU518" t="str">
            <v>-</v>
          </cell>
          <cell r="AV518" t="str">
            <v>-</v>
          </cell>
          <cell r="AW518" t="str">
            <v>-</v>
          </cell>
          <cell r="AX518" t="str">
            <v>-</v>
          </cell>
          <cell r="AY518" t="str">
            <v>No</v>
          </cell>
          <cell r="AZ518" t="str">
            <v>-</v>
          </cell>
          <cell r="BA518" t="str">
            <v>-</v>
          </cell>
          <cell r="BB518" t="str">
            <v>-</v>
          </cell>
          <cell r="BC518" t="str">
            <v>-</v>
          </cell>
          <cell r="BD518" t="str">
            <v>-</v>
          </cell>
          <cell r="BE518" t="str">
            <v>-</v>
          </cell>
          <cell r="BF518" t="str">
            <v>-</v>
          </cell>
          <cell r="BG518" t="str">
            <v>-</v>
          </cell>
          <cell r="BH518" t="str">
            <v>-</v>
          </cell>
          <cell r="BI518" t="str">
            <v>-</v>
          </cell>
          <cell r="BJ518" t="str">
            <v>Arrendado</v>
          </cell>
          <cell r="BK518" t="str">
            <v>AM 20001</v>
          </cell>
          <cell r="BL518" t="str">
            <v>AMERICAS MOTORS S.A. DE C.V.</v>
          </cell>
          <cell r="BO518">
            <v>74555.649999999994</v>
          </cell>
          <cell r="BP518" t="str">
            <v>-</v>
          </cell>
          <cell r="BQ518" t="str">
            <v>-</v>
          </cell>
          <cell r="BR518" t="str">
            <v>-</v>
          </cell>
          <cell r="BS518" t="str">
            <v>-</v>
          </cell>
          <cell r="BT518" t="str">
            <v>-</v>
          </cell>
          <cell r="BU518" t="str">
            <v>-</v>
          </cell>
          <cell r="BV518" t="str">
            <v>-</v>
          </cell>
          <cell r="BW518" t="str">
            <v>-</v>
          </cell>
          <cell r="BX518" t="str">
            <v>-</v>
          </cell>
          <cell r="BY518" t="str">
            <v>-</v>
          </cell>
          <cell r="BZ518" t="str">
            <v>-</v>
          </cell>
          <cell r="CA518" t="str">
            <v>-</v>
          </cell>
          <cell r="CB518" t="str">
            <v>-</v>
          </cell>
          <cell r="CC518" t="str">
            <v>Lunes</v>
          </cell>
          <cell r="CD518" t="str">
            <v>1546</v>
          </cell>
          <cell r="CE518" t="str">
            <v>6</v>
          </cell>
          <cell r="CF518" t="str">
            <v>Amarillo</v>
          </cell>
          <cell r="CG518" t="str">
            <v>1er Sábado</v>
          </cell>
          <cell r="CH518" t="str">
            <v>Ene y Feb</v>
          </cell>
          <cell r="CI518" t="str">
            <v>Jul y Ago</v>
          </cell>
          <cell r="CJ518" t="str">
            <v>-</v>
          </cell>
          <cell r="CK518">
            <v>92</v>
          </cell>
          <cell r="CL518" t="str">
            <v>101 - MAGNA</v>
          </cell>
          <cell r="CM518" t="str">
            <v>08199</v>
          </cell>
          <cell r="CP518" t="str">
            <v>-</v>
          </cell>
        </row>
        <row r="519">
          <cell r="A519" t="str">
            <v>08200</v>
          </cell>
          <cell r="B519" t="str">
            <v>WAG1322</v>
          </cell>
          <cell r="C519" t="str">
            <v>Sonora</v>
          </cell>
          <cell r="D519" t="str">
            <v>VYT6670</v>
          </cell>
          <cell r="E519" t="str">
            <v>Chevy</v>
          </cell>
          <cell r="F519" t="str">
            <v>Automóvil</v>
          </cell>
          <cell r="G519" t="str">
            <v>Chevrolet</v>
          </cell>
          <cell r="H519" t="str">
            <v>Chevy 5 puertas T/M, D/H, A/A, Paquete M</v>
          </cell>
          <cell r="I519" t="str">
            <v>3G1SF61X68S155901</v>
          </cell>
          <cell r="J519" t="str">
            <v>Hecho en México</v>
          </cell>
          <cell r="K519" t="str">
            <v>Magna</v>
          </cell>
          <cell r="L519">
            <v>4</v>
          </cell>
          <cell r="M519">
            <v>46</v>
          </cell>
          <cell r="N519">
            <v>2008</v>
          </cell>
          <cell r="O519" t="str">
            <v>Ciudad Obregón</v>
          </cell>
          <cell r="P519" t="str">
            <v>Sonora</v>
          </cell>
          <cell r="Q519" t="str">
            <v>Noroeste</v>
          </cell>
          <cell r="R519" t="str">
            <v>Baja</v>
          </cell>
          <cell r="S519" t="str">
            <v>Devolución Valmex</v>
          </cell>
          <cell r="T519" t="str">
            <v>GNP</v>
          </cell>
          <cell r="U519" t="str">
            <v>Grupo Nacional Provincial, S.A.B.</v>
          </cell>
          <cell r="V519" t="str">
            <v>Asesor de Servicio</v>
          </cell>
          <cell r="W519" t="str">
            <v>-</v>
          </cell>
          <cell r="X519" t="str">
            <v>-</v>
          </cell>
          <cell r="Y519" t="str">
            <v>Asignado</v>
          </cell>
          <cell r="Z519">
            <v>40222001</v>
          </cell>
          <cell r="AA519" t="str">
            <v>-</v>
          </cell>
          <cell r="AB519" t="str">
            <v>-</v>
          </cell>
          <cell r="AC519" t="str">
            <v>-</v>
          </cell>
          <cell r="AD519" t="str">
            <v>-</v>
          </cell>
          <cell r="AE519" t="str">
            <v>-</v>
          </cell>
          <cell r="AF519" t="str">
            <v>-</v>
          </cell>
          <cell r="AG519" t="str">
            <v>-</v>
          </cell>
          <cell r="AH519" t="str">
            <v>-</v>
          </cell>
          <cell r="AI519" t="str">
            <v>C6705</v>
          </cell>
          <cell r="AJ519" t="str">
            <v>Ramirez Granados Arturo</v>
          </cell>
          <cell r="AK519" t="str">
            <v>-</v>
          </cell>
          <cell r="AL519" t="str">
            <v>-</v>
          </cell>
          <cell r="AM519" t="str">
            <v>-</v>
          </cell>
          <cell r="AN519">
            <v>0</v>
          </cell>
          <cell r="AO519" t="str">
            <v>-</v>
          </cell>
          <cell r="AQ519">
            <v>6421120703</v>
          </cell>
          <cell r="AR519" t="str">
            <v>-</v>
          </cell>
          <cell r="AS519" t="str">
            <v>-</v>
          </cell>
          <cell r="AT519" t="str">
            <v>-</v>
          </cell>
          <cell r="AU519" t="str">
            <v>-</v>
          </cell>
          <cell r="AV519" t="str">
            <v>-</v>
          </cell>
          <cell r="AW519" t="str">
            <v>-</v>
          </cell>
          <cell r="AX519" t="str">
            <v>-</v>
          </cell>
          <cell r="AY519" t="str">
            <v>No</v>
          </cell>
          <cell r="AZ519" t="str">
            <v>-</v>
          </cell>
          <cell r="BA519" t="str">
            <v>-</v>
          </cell>
          <cell r="BB519" t="str">
            <v>-</v>
          </cell>
          <cell r="BC519" t="str">
            <v>-</v>
          </cell>
          <cell r="BD519" t="str">
            <v>-</v>
          </cell>
          <cell r="BE519" t="str">
            <v>-</v>
          </cell>
          <cell r="BF519" t="str">
            <v>-</v>
          </cell>
          <cell r="BG519">
            <v>3</v>
          </cell>
          <cell r="BH519" t="str">
            <v>-</v>
          </cell>
          <cell r="BI519" t="str">
            <v>-</v>
          </cell>
          <cell r="BJ519" t="str">
            <v>Arrendado</v>
          </cell>
          <cell r="BK519" t="str">
            <v>AM 20017</v>
          </cell>
          <cell r="BL519" t="str">
            <v>AMERICAS MOTORS S.A. DE C.V.</v>
          </cell>
          <cell r="BO519">
            <v>74555.649999999994</v>
          </cell>
          <cell r="BP519" t="str">
            <v>-</v>
          </cell>
          <cell r="BQ519" t="str">
            <v>-</v>
          </cell>
          <cell r="BR519" t="str">
            <v>-</v>
          </cell>
          <cell r="BS519" t="str">
            <v>-</v>
          </cell>
          <cell r="BT519" t="str">
            <v>-</v>
          </cell>
          <cell r="BU519" t="str">
            <v>-</v>
          </cell>
          <cell r="BV519" t="str">
            <v>-</v>
          </cell>
          <cell r="BW519" t="str">
            <v>-</v>
          </cell>
          <cell r="BX519" t="str">
            <v>-</v>
          </cell>
          <cell r="BY519" t="str">
            <v>-</v>
          </cell>
          <cell r="BZ519" t="str">
            <v>-</v>
          </cell>
          <cell r="CA519" t="str">
            <v>-</v>
          </cell>
          <cell r="CB519" t="str">
            <v>-</v>
          </cell>
          <cell r="CC519" t="str">
            <v>Jueves</v>
          </cell>
          <cell r="CD519" t="str">
            <v>1322</v>
          </cell>
          <cell r="CE519" t="str">
            <v>2</v>
          </cell>
          <cell r="CF519" t="str">
            <v>Verde</v>
          </cell>
          <cell r="CG519" t="str">
            <v>4o Sábado</v>
          </cell>
          <cell r="CH519" t="str">
            <v>Abr y May</v>
          </cell>
          <cell r="CI519" t="str">
            <v>Oct y Nov</v>
          </cell>
          <cell r="CJ519" t="str">
            <v>-</v>
          </cell>
          <cell r="CK519">
            <v>92</v>
          </cell>
          <cell r="CL519" t="str">
            <v>101 - MAGNA</v>
          </cell>
          <cell r="CM519" t="str">
            <v>08200</v>
          </cell>
          <cell r="CP519" t="str">
            <v>-</v>
          </cell>
        </row>
        <row r="520">
          <cell r="A520" t="str">
            <v>08201</v>
          </cell>
          <cell r="B520" t="str">
            <v>WAG1323</v>
          </cell>
          <cell r="C520" t="str">
            <v>Sonora</v>
          </cell>
          <cell r="D520" t="str">
            <v>VYT6669</v>
          </cell>
          <cell r="E520" t="str">
            <v>Chevy</v>
          </cell>
          <cell r="F520" t="str">
            <v>Automóvil</v>
          </cell>
          <cell r="G520" t="str">
            <v>Chevrolet</v>
          </cell>
          <cell r="H520" t="str">
            <v>Chevy 5 puertas T/M, D/H, A/A, Paquete M</v>
          </cell>
          <cell r="I520" t="str">
            <v>3G1SF61X68S150584</v>
          </cell>
          <cell r="J520" t="str">
            <v>Hecho en México</v>
          </cell>
          <cell r="K520" t="str">
            <v>Magna</v>
          </cell>
          <cell r="L520">
            <v>4</v>
          </cell>
          <cell r="M520">
            <v>46</v>
          </cell>
          <cell r="N520">
            <v>2008</v>
          </cell>
          <cell r="O520" t="str">
            <v>Ciudad Obregón</v>
          </cell>
          <cell r="P520" t="str">
            <v>Sonora</v>
          </cell>
          <cell r="Q520" t="str">
            <v>Noroeste</v>
          </cell>
          <cell r="R520" t="str">
            <v>Baja</v>
          </cell>
          <cell r="S520" t="str">
            <v>Devolución Valmex</v>
          </cell>
          <cell r="T520" t="str">
            <v>GNP</v>
          </cell>
          <cell r="U520" t="str">
            <v>Grupo Nacional Provincial, S.A.B.</v>
          </cell>
          <cell r="V520" t="str">
            <v>Asesor de Servicio</v>
          </cell>
          <cell r="W520" t="str">
            <v>-</v>
          </cell>
          <cell r="X520" t="str">
            <v>-</v>
          </cell>
          <cell r="Y520" t="str">
            <v>Asignado</v>
          </cell>
          <cell r="Z520">
            <v>40109001</v>
          </cell>
          <cell r="AA520" t="str">
            <v>Rodriguez Navarrete Adolfo</v>
          </cell>
          <cell r="AB520" t="str">
            <v>Servicios Administrativos en Reclamaciones, S.A. de C.V.</v>
          </cell>
          <cell r="AC520" t="str">
            <v>RONA7405205WA</v>
          </cell>
          <cell r="AD520" t="str">
            <v>Operativo</v>
          </cell>
          <cell r="AE520" t="str">
            <v>Asesor de Servicio</v>
          </cell>
          <cell r="AF520" t="str">
            <v>Unidad Operativa</v>
          </cell>
          <cell r="AG520" t="str">
            <v>Dirección Servicio y Operaciones</v>
          </cell>
          <cell r="AH520" t="str">
            <v>Subdirección Siniestros Norte y Occidente</v>
          </cell>
          <cell r="AI520" t="str">
            <v>C9178</v>
          </cell>
          <cell r="AJ520" t="str">
            <v>Cárdenas Guzmán Adriel</v>
          </cell>
          <cell r="AK520" t="str">
            <v>Ciudad Obregón</v>
          </cell>
          <cell r="AL520" t="str">
            <v>Ciudad Obregón</v>
          </cell>
          <cell r="AM520">
            <v>7442</v>
          </cell>
          <cell r="AN520" t="str">
            <v>adolfo.rodriguez@gnp.com.mx</v>
          </cell>
          <cell r="AO520" t="str">
            <v>adolfo.rodriguez@gnp.com.mx</v>
          </cell>
          <cell r="AQ520">
            <v>6441101259</v>
          </cell>
          <cell r="AR520" t="str">
            <v>-</v>
          </cell>
          <cell r="AS520" t="str">
            <v>-</v>
          </cell>
          <cell r="AT520" t="str">
            <v>-</v>
          </cell>
          <cell r="AU520" t="str">
            <v>-</v>
          </cell>
          <cell r="AV520" t="str">
            <v>-</v>
          </cell>
          <cell r="AW520" t="str">
            <v>-</v>
          </cell>
          <cell r="AX520" t="str">
            <v>-</v>
          </cell>
          <cell r="AY520" t="str">
            <v>No</v>
          </cell>
          <cell r="AZ520" t="str">
            <v>-</v>
          </cell>
          <cell r="BA520" t="str">
            <v>-</v>
          </cell>
          <cell r="BB520" t="str">
            <v>-</v>
          </cell>
          <cell r="BC520" t="str">
            <v>-</v>
          </cell>
          <cell r="BD520" t="str">
            <v>-</v>
          </cell>
          <cell r="BE520" t="str">
            <v>-</v>
          </cell>
          <cell r="BF520" t="str">
            <v>-</v>
          </cell>
          <cell r="BG520">
            <v>3</v>
          </cell>
          <cell r="BH520" t="str">
            <v>-</v>
          </cell>
          <cell r="BI520" t="str">
            <v>-</v>
          </cell>
          <cell r="BJ520" t="str">
            <v>Arrendado</v>
          </cell>
          <cell r="BK520" t="str">
            <v>AM 20016</v>
          </cell>
          <cell r="BL520" t="str">
            <v>AMERICAS MOTORS S.A. DE C.V.</v>
          </cell>
          <cell r="BO520">
            <v>74555.649999999994</v>
          </cell>
          <cell r="BP520" t="str">
            <v>-</v>
          </cell>
          <cell r="BQ520" t="str">
            <v>-</v>
          </cell>
          <cell r="BR520" t="str">
            <v>-</v>
          </cell>
          <cell r="BS520" t="str">
            <v>-</v>
          </cell>
          <cell r="BT520" t="str">
            <v>-</v>
          </cell>
          <cell r="BU520" t="str">
            <v>-</v>
          </cell>
          <cell r="BV520" t="str">
            <v>-</v>
          </cell>
          <cell r="BW520" t="str">
            <v>-</v>
          </cell>
          <cell r="BX520" t="str">
            <v>-</v>
          </cell>
          <cell r="BY520" t="str">
            <v>-</v>
          </cell>
          <cell r="BZ520" t="str">
            <v>-</v>
          </cell>
          <cell r="CA520" t="str">
            <v>-</v>
          </cell>
          <cell r="CB520" t="str">
            <v>-</v>
          </cell>
          <cell r="CC520" t="str">
            <v>Miércoles</v>
          </cell>
          <cell r="CD520" t="str">
            <v>1323</v>
          </cell>
          <cell r="CE520" t="str">
            <v>3</v>
          </cell>
          <cell r="CF520" t="str">
            <v>Rojo</v>
          </cell>
          <cell r="CG520" t="str">
            <v>3er Sábado</v>
          </cell>
          <cell r="CH520" t="str">
            <v>Mzo y Abr</v>
          </cell>
          <cell r="CI520" t="str">
            <v>Sep y Oct</v>
          </cell>
          <cell r="CJ520" t="str">
            <v>-</v>
          </cell>
          <cell r="CK520">
            <v>92</v>
          </cell>
          <cell r="CL520" t="str">
            <v>101 - MAGNA</v>
          </cell>
          <cell r="CM520" t="str">
            <v>08201</v>
          </cell>
          <cell r="CP520" t="str">
            <v>-</v>
          </cell>
        </row>
        <row r="521">
          <cell r="A521" t="str">
            <v>08202</v>
          </cell>
          <cell r="B521" t="str">
            <v>AJT5332</v>
          </cell>
          <cell r="C521" t="str">
            <v>Baja California Norte</v>
          </cell>
          <cell r="D521" t="str">
            <v>AJB6919</v>
          </cell>
          <cell r="E521" t="str">
            <v>Chevy</v>
          </cell>
          <cell r="F521" t="str">
            <v>Automóvil</v>
          </cell>
          <cell r="G521" t="str">
            <v>Chevrolet</v>
          </cell>
          <cell r="H521" t="str">
            <v>Chevy 5 puertas T/M, D/H, A/A, Paquete M</v>
          </cell>
          <cell r="I521" t="str">
            <v>3G1SF61X98S164429</v>
          </cell>
          <cell r="J521" t="str">
            <v>Hecho en México</v>
          </cell>
          <cell r="K521" t="str">
            <v>Magna</v>
          </cell>
          <cell r="L521">
            <v>4</v>
          </cell>
          <cell r="M521">
            <v>46</v>
          </cell>
          <cell r="N521">
            <v>2008</v>
          </cell>
          <cell r="O521" t="str">
            <v>Mexicali</v>
          </cell>
          <cell r="P521" t="str">
            <v>Baja California Norte</v>
          </cell>
          <cell r="Q521" t="str">
            <v>Noroeste</v>
          </cell>
          <cell r="R521" t="str">
            <v>Baja</v>
          </cell>
          <cell r="S521" t="str">
            <v>Devolución Valmex</v>
          </cell>
          <cell r="T521" t="str">
            <v>GNP</v>
          </cell>
          <cell r="U521" t="str">
            <v>Grupo Nacional Provincial, S.A.B.</v>
          </cell>
          <cell r="V521" t="str">
            <v>Pool Administrativo</v>
          </cell>
          <cell r="W521" t="str">
            <v>Pool Administrativo</v>
          </cell>
          <cell r="X521" t="str">
            <v>Oficina Regional</v>
          </cell>
          <cell r="Y521" t="str">
            <v>Pool</v>
          </cell>
          <cell r="Z521" t="str">
            <v>N38132</v>
          </cell>
          <cell r="AA521" t="str">
            <v>-</v>
          </cell>
          <cell r="AB521" t="str">
            <v>-</v>
          </cell>
          <cell r="AC521" t="str">
            <v>-</v>
          </cell>
          <cell r="AD521" t="str">
            <v>-</v>
          </cell>
          <cell r="AE521" t="str">
            <v>-</v>
          </cell>
          <cell r="AF521" t="str">
            <v>-</v>
          </cell>
          <cell r="AG521" t="str">
            <v>-</v>
          </cell>
          <cell r="AH521" t="str">
            <v>-</v>
          </cell>
          <cell r="AI521" t="str">
            <v>C6705</v>
          </cell>
          <cell r="AJ521" t="str">
            <v>Ramirez Granados Arturo</v>
          </cell>
          <cell r="AK521" t="str">
            <v>-</v>
          </cell>
          <cell r="AL521" t="str">
            <v>-</v>
          </cell>
          <cell r="AM521" t="str">
            <v>-</v>
          </cell>
          <cell r="AN521">
            <v>0</v>
          </cell>
          <cell r="AO521" t="str">
            <v>-</v>
          </cell>
          <cell r="AQ521">
            <v>5545001393</v>
          </cell>
          <cell r="AR521" t="str">
            <v>-</v>
          </cell>
          <cell r="AS521" t="str">
            <v>-</v>
          </cell>
          <cell r="AT521" t="str">
            <v>-</v>
          </cell>
          <cell r="AU521" t="str">
            <v>-</v>
          </cell>
          <cell r="AV521" t="str">
            <v>-</v>
          </cell>
          <cell r="AW521" t="str">
            <v>-</v>
          </cell>
          <cell r="AX521" t="str">
            <v>-</v>
          </cell>
          <cell r="AY521" t="str">
            <v>No</v>
          </cell>
          <cell r="AZ521" t="str">
            <v>-</v>
          </cell>
          <cell r="BA521" t="str">
            <v>-</v>
          </cell>
          <cell r="BB521" t="str">
            <v>-</v>
          </cell>
          <cell r="BC521" t="str">
            <v>-</v>
          </cell>
          <cell r="BD521" t="str">
            <v>-</v>
          </cell>
          <cell r="BE521" t="str">
            <v>-</v>
          </cell>
          <cell r="BF521" t="str">
            <v>-</v>
          </cell>
          <cell r="BG521" t="str">
            <v>-</v>
          </cell>
          <cell r="BH521" t="str">
            <v>-</v>
          </cell>
          <cell r="BI521" t="str">
            <v>-</v>
          </cell>
          <cell r="BJ521" t="str">
            <v>Arrendado</v>
          </cell>
          <cell r="BK521" t="str">
            <v>AM 20032</v>
          </cell>
          <cell r="BL521" t="str">
            <v>AMERICAS MOTORS S.A. DE C.V.</v>
          </cell>
          <cell r="BO521">
            <v>74555.649999999994</v>
          </cell>
          <cell r="BP521" t="str">
            <v>-</v>
          </cell>
          <cell r="BQ521" t="str">
            <v>-</v>
          </cell>
          <cell r="BR521" t="str">
            <v>-</v>
          </cell>
          <cell r="BS521" t="str">
            <v>-</v>
          </cell>
          <cell r="BT521" t="str">
            <v>-</v>
          </cell>
          <cell r="BU521" t="str">
            <v>-</v>
          </cell>
          <cell r="BV521" t="str">
            <v>-</v>
          </cell>
          <cell r="BW521" t="str">
            <v>-</v>
          </cell>
          <cell r="BX521" t="str">
            <v>-</v>
          </cell>
          <cell r="BY521" t="str">
            <v>-</v>
          </cell>
          <cell r="BZ521" t="str">
            <v>-</v>
          </cell>
          <cell r="CA521" t="str">
            <v>-</v>
          </cell>
          <cell r="CB521" t="str">
            <v>-</v>
          </cell>
          <cell r="CC521" t="str">
            <v>Jueves</v>
          </cell>
          <cell r="CD521" t="str">
            <v>5332</v>
          </cell>
          <cell r="CE521" t="str">
            <v>2</v>
          </cell>
          <cell r="CF521" t="str">
            <v>Verde</v>
          </cell>
          <cell r="CG521" t="str">
            <v>4o Sábado</v>
          </cell>
          <cell r="CH521" t="str">
            <v>Abr y May</v>
          </cell>
          <cell r="CI521" t="str">
            <v>Oct y Nov</v>
          </cell>
          <cell r="CJ521" t="str">
            <v>-</v>
          </cell>
          <cell r="CK521">
            <v>92</v>
          </cell>
          <cell r="CL521" t="str">
            <v>101 - MAGNA</v>
          </cell>
          <cell r="CM521" t="str">
            <v>08202</v>
          </cell>
          <cell r="CP521" t="str">
            <v>-</v>
          </cell>
        </row>
        <row r="522">
          <cell r="A522" t="str">
            <v>08203</v>
          </cell>
          <cell r="B522" t="str">
            <v>XGX6871</v>
          </cell>
          <cell r="C522" t="str">
            <v>Tampico</v>
          </cell>
          <cell r="D522" t="str">
            <v>XFH9894</v>
          </cell>
          <cell r="E522" t="str">
            <v>Chevy</v>
          </cell>
          <cell r="F522" t="str">
            <v>Automóvil</v>
          </cell>
          <cell r="G522" t="str">
            <v>Chevrolet</v>
          </cell>
          <cell r="H522" t="str">
            <v>Chevy 5 puertas T/M, D/H, A/A, Paquete M</v>
          </cell>
          <cell r="I522" t="str">
            <v>3G1SF61X99S108475</v>
          </cell>
          <cell r="J522" t="str">
            <v>Hecho en México</v>
          </cell>
          <cell r="K522" t="str">
            <v>Magna</v>
          </cell>
          <cell r="L522">
            <v>4</v>
          </cell>
          <cell r="M522">
            <v>46</v>
          </cell>
          <cell r="N522">
            <v>2009</v>
          </cell>
          <cell r="O522" t="str">
            <v>Tampico</v>
          </cell>
          <cell r="P522" t="str">
            <v>Tamaulipas</v>
          </cell>
          <cell r="Q522" t="str">
            <v>Noreste</v>
          </cell>
          <cell r="R522" t="str">
            <v>Baja</v>
          </cell>
          <cell r="S522" t="str">
            <v>Devolución Valmex</v>
          </cell>
          <cell r="T522" t="str">
            <v>GNP</v>
          </cell>
          <cell r="U522" t="str">
            <v>Grupo Nacional Provincial, S.A.B.</v>
          </cell>
          <cell r="V522" t="str">
            <v>Asesor de Servicio</v>
          </cell>
          <cell r="W522" t="str">
            <v>-</v>
          </cell>
          <cell r="X522" t="str">
            <v>-</v>
          </cell>
          <cell r="Y522" t="str">
            <v>Asignado</v>
          </cell>
          <cell r="Z522">
            <v>40176001</v>
          </cell>
          <cell r="AA522" t="str">
            <v>Rodriguez Flores Santos Ernesto</v>
          </cell>
          <cell r="AB522" t="str">
            <v>Servicios Administrativos en Reclamaciones, S.A. de C.V.</v>
          </cell>
          <cell r="AC522" t="str">
            <v>ROFS721209958</v>
          </cell>
          <cell r="AD522" t="str">
            <v>Operativo</v>
          </cell>
          <cell r="AE522" t="str">
            <v>Asesor de Servicio</v>
          </cell>
          <cell r="AF522" t="str">
            <v>Unidad Operativa</v>
          </cell>
          <cell r="AG522" t="str">
            <v>Dirección Servicio y Operaciones</v>
          </cell>
          <cell r="AH522" t="str">
            <v>Subdirección Siniestros Norte y Occidente</v>
          </cell>
          <cell r="AI522" t="str">
            <v>C9212</v>
          </cell>
          <cell r="AJ522" t="str">
            <v>Colome Pineda Juan Del Carmen</v>
          </cell>
          <cell r="AK522" t="str">
            <v>Tampico</v>
          </cell>
          <cell r="AL522" t="str">
            <v>Tampico</v>
          </cell>
          <cell r="AM522">
            <v>5606</v>
          </cell>
          <cell r="AN522" t="str">
            <v>santos.rodriguez@gnp.com.mx</v>
          </cell>
          <cell r="AO522" t="str">
            <v>santos.rodriguez@gnp.com.mx</v>
          </cell>
          <cell r="AQ522">
            <v>8331349698</v>
          </cell>
          <cell r="AR522" t="str">
            <v>-</v>
          </cell>
          <cell r="AS522" t="str">
            <v>-</v>
          </cell>
          <cell r="AT522" t="str">
            <v>-</v>
          </cell>
          <cell r="AU522" t="str">
            <v>-</v>
          </cell>
          <cell r="AV522" t="str">
            <v>-</v>
          </cell>
          <cell r="AW522" t="str">
            <v>-</v>
          </cell>
          <cell r="AX522" t="str">
            <v>-</v>
          </cell>
          <cell r="AY522" t="str">
            <v>No</v>
          </cell>
          <cell r="AZ522" t="str">
            <v>-</v>
          </cell>
          <cell r="BA522" t="str">
            <v>-</v>
          </cell>
          <cell r="BB522" t="str">
            <v>-</v>
          </cell>
          <cell r="BC522" t="str">
            <v>-</v>
          </cell>
          <cell r="BD522" t="str">
            <v>-</v>
          </cell>
          <cell r="BE522" t="str">
            <v>-</v>
          </cell>
          <cell r="BF522" t="str">
            <v>-</v>
          </cell>
          <cell r="BG522">
            <v>3</v>
          </cell>
          <cell r="BH522" t="str">
            <v>-</v>
          </cell>
          <cell r="BI522" t="str">
            <v>-</v>
          </cell>
          <cell r="BJ522" t="str">
            <v>Arrendado</v>
          </cell>
          <cell r="BK522" t="str">
            <v>AM 20224</v>
          </cell>
          <cell r="BL522" t="str">
            <v>AMERICAS MOTORS S.A. DE C.V.</v>
          </cell>
          <cell r="BO522">
            <v>81440</v>
          </cell>
          <cell r="BP522" t="str">
            <v>-</v>
          </cell>
          <cell r="BQ522" t="str">
            <v>-</v>
          </cell>
          <cell r="BR522" t="str">
            <v>-</v>
          </cell>
          <cell r="BS522" t="str">
            <v>-</v>
          </cell>
          <cell r="BT522" t="str">
            <v>-</v>
          </cell>
          <cell r="BU522" t="str">
            <v>-</v>
          </cell>
          <cell r="BV522" t="str">
            <v>-</v>
          </cell>
          <cell r="BW522" t="str">
            <v>-</v>
          </cell>
          <cell r="BX522" t="str">
            <v>-</v>
          </cell>
          <cell r="BY522" t="str">
            <v>-</v>
          </cell>
          <cell r="BZ522" t="str">
            <v>-</v>
          </cell>
          <cell r="CA522" t="str">
            <v>-</v>
          </cell>
          <cell r="CB522" t="str">
            <v>-</v>
          </cell>
          <cell r="CC522" t="str">
            <v>Jueves</v>
          </cell>
          <cell r="CD522" t="str">
            <v>6871</v>
          </cell>
          <cell r="CE522" t="str">
            <v>1</v>
          </cell>
          <cell r="CF522" t="str">
            <v>Verde</v>
          </cell>
          <cell r="CG522" t="str">
            <v>4o Sábado</v>
          </cell>
          <cell r="CH522" t="str">
            <v>Abr y May</v>
          </cell>
          <cell r="CI522" t="str">
            <v>Oct y Nov</v>
          </cell>
          <cell r="CJ522" t="str">
            <v>-</v>
          </cell>
          <cell r="CK522">
            <v>92</v>
          </cell>
          <cell r="CL522" t="str">
            <v>101 - MAGNA</v>
          </cell>
          <cell r="CM522" t="str">
            <v>08203</v>
          </cell>
          <cell r="CP522" t="str">
            <v>-</v>
          </cell>
        </row>
        <row r="523">
          <cell r="A523" t="str">
            <v>08204</v>
          </cell>
          <cell r="B523" t="str">
            <v>XGX6877</v>
          </cell>
          <cell r="C523" t="str">
            <v>Tampico</v>
          </cell>
          <cell r="D523" t="str">
            <v>XFH9897</v>
          </cell>
          <cell r="E523" t="str">
            <v>Chevy</v>
          </cell>
          <cell r="F523" t="str">
            <v>Automóvil</v>
          </cell>
          <cell r="G523" t="str">
            <v>Chevrolet</v>
          </cell>
          <cell r="H523" t="str">
            <v>Chevy 5 puertas T/M, D/H, A/A, Paquete M</v>
          </cell>
          <cell r="I523" t="str">
            <v>3G1SF61X59S110210</v>
          </cell>
          <cell r="J523" t="str">
            <v>Hecho en México</v>
          </cell>
          <cell r="K523" t="str">
            <v>Magna</v>
          </cell>
          <cell r="L523">
            <v>4</v>
          </cell>
          <cell r="M523">
            <v>46</v>
          </cell>
          <cell r="N523">
            <v>2009</v>
          </cell>
          <cell r="O523" t="str">
            <v>Ciudad Victoria</v>
          </cell>
          <cell r="P523" t="str">
            <v>Tamaulipas</v>
          </cell>
          <cell r="Q523" t="str">
            <v>Noreste</v>
          </cell>
          <cell r="R523" t="str">
            <v>Baja</v>
          </cell>
          <cell r="S523" t="str">
            <v>Devolución Valmex</v>
          </cell>
          <cell r="T523" t="str">
            <v>GNP</v>
          </cell>
          <cell r="U523" t="str">
            <v>Grupo Nacional Provincial, S.A.B.</v>
          </cell>
          <cell r="V523" t="str">
            <v>Asesor de Servicio</v>
          </cell>
          <cell r="W523" t="str">
            <v>-</v>
          </cell>
          <cell r="X523" t="str">
            <v>-</v>
          </cell>
          <cell r="Y523" t="str">
            <v>Asignado</v>
          </cell>
          <cell r="Z523">
            <v>40365001</v>
          </cell>
          <cell r="AA523" t="str">
            <v>-</v>
          </cell>
          <cell r="AB523" t="str">
            <v>-</v>
          </cell>
          <cell r="AC523" t="str">
            <v>-</v>
          </cell>
          <cell r="AD523" t="str">
            <v>-</v>
          </cell>
          <cell r="AE523" t="str">
            <v>-</v>
          </cell>
          <cell r="AF523" t="str">
            <v>-</v>
          </cell>
          <cell r="AG523" t="str">
            <v>-</v>
          </cell>
          <cell r="AH523" t="str">
            <v>-</v>
          </cell>
          <cell r="AI523" t="str">
            <v>C6705</v>
          </cell>
          <cell r="AJ523" t="str">
            <v>Ramirez Granados Arturo</v>
          </cell>
          <cell r="AK523" t="str">
            <v>-</v>
          </cell>
          <cell r="AL523" t="str">
            <v>-</v>
          </cell>
          <cell r="AM523" t="str">
            <v>-</v>
          </cell>
          <cell r="AN523" t="str">
            <v>gnpvictoria@hotmail.com</v>
          </cell>
          <cell r="AO523" t="str">
            <v>-</v>
          </cell>
          <cell r="AP523" t="str">
            <v>gnpvictoria@hotmail.com</v>
          </cell>
          <cell r="AQ523">
            <v>8341061064</v>
          </cell>
          <cell r="AR523" t="str">
            <v>-</v>
          </cell>
          <cell r="AS523" t="str">
            <v>-</v>
          </cell>
          <cell r="AT523" t="str">
            <v>-</v>
          </cell>
          <cell r="AU523" t="str">
            <v>-</v>
          </cell>
          <cell r="AV523" t="str">
            <v>-</v>
          </cell>
          <cell r="AW523" t="str">
            <v>-</v>
          </cell>
          <cell r="AX523" t="str">
            <v>-</v>
          </cell>
          <cell r="AY523" t="str">
            <v>No</v>
          </cell>
          <cell r="AZ523" t="str">
            <v>-</v>
          </cell>
          <cell r="BA523" t="str">
            <v>-</v>
          </cell>
          <cell r="BB523" t="str">
            <v>-</v>
          </cell>
          <cell r="BC523" t="str">
            <v>-</v>
          </cell>
          <cell r="BD523" t="str">
            <v>-</v>
          </cell>
          <cell r="BE523" t="str">
            <v>-</v>
          </cell>
          <cell r="BF523" t="str">
            <v>-</v>
          </cell>
          <cell r="BG523">
            <v>3</v>
          </cell>
          <cell r="BH523" t="str">
            <v>-</v>
          </cell>
          <cell r="BI523" t="str">
            <v>-</v>
          </cell>
          <cell r="BJ523" t="str">
            <v>Arrendado</v>
          </cell>
          <cell r="BK523" t="str">
            <v>AM 20207</v>
          </cell>
          <cell r="BL523" t="str">
            <v>AMERICAS MOTORS S.A. DE C.V.</v>
          </cell>
          <cell r="BO523">
            <v>81440</v>
          </cell>
          <cell r="BP523" t="str">
            <v>-</v>
          </cell>
          <cell r="BQ523" t="str">
            <v>-</v>
          </cell>
          <cell r="BR523" t="str">
            <v>-</v>
          </cell>
          <cell r="BS523" t="str">
            <v>-</v>
          </cell>
          <cell r="BT523" t="str">
            <v>-</v>
          </cell>
          <cell r="BU523" t="str">
            <v>-</v>
          </cell>
          <cell r="BV523" t="str">
            <v>-</v>
          </cell>
          <cell r="BW523" t="str">
            <v>-</v>
          </cell>
          <cell r="BX523" t="str">
            <v>-</v>
          </cell>
          <cell r="BY523" t="str">
            <v>-</v>
          </cell>
          <cell r="BZ523" t="str">
            <v>-</v>
          </cell>
          <cell r="CA523" t="str">
            <v>-</v>
          </cell>
          <cell r="CB523" t="str">
            <v>-</v>
          </cell>
          <cell r="CC523" t="str">
            <v>Martes</v>
          </cell>
          <cell r="CD523" t="str">
            <v>6877</v>
          </cell>
          <cell r="CE523" t="str">
            <v>7</v>
          </cell>
          <cell r="CF523" t="str">
            <v>Rosa</v>
          </cell>
          <cell r="CG523" t="str">
            <v>2o Sábado</v>
          </cell>
          <cell r="CH523" t="str">
            <v>Feb y Mzo</v>
          </cell>
          <cell r="CI523" t="str">
            <v>Ago y Sep</v>
          </cell>
          <cell r="CJ523" t="str">
            <v>-</v>
          </cell>
          <cell r="CK523">
            <v>92</v>
          </cell>
          <cell r="CL523" t="str">
            <v>101 - MAGNA</v>
          </cell>
          <cell r="CM523" t="str">
            <v>08204</v>
          </cell>
          <cell r="CP523" t="str">
            <v>-</v>
          </cell>
        </row>
        <row r="524">
          <cell r="A524" t="str">
            <v>08205</v>
          </cell>
          <cell r="B524" t="str">
            <v>XGX6875</v>
          </cell>
          <cell r="C524" t="str">
            <v>Tampico</v>
          </cell>
          <cell r="D524" t="str">
            <v>XFH9893</v>
          </cell>
          <cell r="E524" t="str">
            <v>Chevy</v>
          </cell>
          <cell r="F524" t="str">
            <v>Automóvil</v>
          </cell>
          <cell r="G524" t="str">
            <v>Chevrolet</v>
          </cell>
          <cell r="H524" t="str">
            <v>Chevy 5 puertas T/M, D/H, A/A, Paquete M</v>
          </cell>
          <cell r="I524" t="str">
            <v>3G1SF61X19S107787</v>
          </cell>
          <cell r="J524" t="str">
            <v>Hecho en México</v>
          </cell>
          <cell r="K524" t="str">
            <v>Magna</v>
          </cell>
          <cell r="L524">
            <v>4</v>
          </cell>
          <cell r="M524">
            <v>46</v>
          </cell>
          <cell r="N524">
            <v>2009</v>
          </cell>
          <cell r="O524" t="str">
            <v>Tampico</v>
          </cell>
          <cell r="P524" t="str">
            <v>Tamaulipas</v>
          </cell>
          <cell r="Q524" t="str">
            <v>Noreste</v>
          </cell>
          <cell r="R524" t="str">
            <v>Baja</v>
          </cell>
          <cell r="S524" t="str">
            <v>Devolución Valmex</v>
          </cell>
          <cell r="T524" t="str">
            <v>GNP</v>
          </cell>
          <cell r="U524" t="str">
            <v>Grupo Nacional Provincial, S.A.B.</v>
          </cell>
          <cell r="V524" t="str">
            <v>Asesor de Servicio</v>
          </cell>
          <cell r="W524" t="str">
            <v>-</v>
          </cell>
          <cell r="X524" t="str">
            <v>-</v>
          </cell>
          <cell r="Y524" t="str">
            <v>Asignado</v>
          </cell>
          <cell r="Z524">
            <v>40178001</v>
          </cell>
          <cell r="AA524" t="str">
            <v>-</v>
          </cell>
          <cell r="AB524" t="str">
            <v>-</v>
          </cell>
          <cell r="AC524" t="str">
            <v>-</v>
          </cell>
          <cell r="AD524" t="str">
            <v>-</v>
          </cell>
          <cell r="AE524" t="str">
            <v>-</v>
          </cell>
          <cell r="AF524" t="str">
            <v>-</v>
          </cell>
          <cell r="AG524" t="str">
            <v>-</v>
          </cell>
          <cell r="AH524" t="str">
            <v>-</v>
          </cell>
          <cell r="AI524" t="str">
            <v>C6705</v>
          </cell>
          <cell r="AJ524" t="str">
            <v>Ramirez Granados Arturo</v>
          </cell>
          <cell r="AK524" t="str">
            <v>-</v>
          </cell>
          <cell r="AL524" t="str">
            <v>-</v>
          </cell>
          <cell r="AM524" t="str">
            <v>-</v>
          </cell>
          <cell r="AN524">
            <v>0</v>
          </cell>
          <cell r="AO524" t="str">
            <v>-</v>
          </cell>
          <cell r="AQ524">
            <v>8331349699</v>
          </cell>
          <cell r="AR524" t="str">
            <v>-</v>
          </cell>
          <cell r="AS524" t="str">
            <v>-</v>
          </cell>
          <cell r="AT524" t="str">
            <v>-</v>
          </cell>
          <cell r="AU524" t="str">
            <v>-</v>
          </cell>
          <cell r="AV524" t="str">
            <v>-</v>
          </cell>
          <cell r="AW524" t="str">
            <v>-</v>
          </cell>
          <cell r="AX524" t="str">
            <v>-</v>
          </cell>
          <cell r="AY524" t="str">
            <v>No</v>
          </cell>
          <cell r="AZ524" t="str">
            <v>-</v>
          </cell>
          <cell r="BA524" t="str">
            <v>-</v>
          </cell>
          <cell r="BB524" t="str">
            <v>-</v>
          </cell>
          <cell r="BC524" t="str">
            <v>-</v>
          </cell>
          <cell r="BD524" t="str">
            <v>-</v>
          </cell>
          <cell r="BE524" t="str">
            <v>-</v>
          </cell>
          <cell r="BF524" t="str">
            <v>-</v>
          </cell>
          <cell r="BG524">
            <v>3</v>
          </cell>
          <cell r="BH524" t="str">
            <v>-</v>
          </cell>
          <cell r="BI524" t="str">
            <v>-</v>
          </cell>
          <cell r="BJ524" t="str">
            <v>Arrendado</v>
          </cell>
          <cell r="BK524" t="str">
            <v>AM 20205</v>
          </cell>
          <cell r="BL524" t="str">
            <v>AMERICAS MOTORS S.A. DE C.V.</v>
          </cell>
          <cell r="BO524">
            <v>81440</v>
          </cell>
          <cell r="BP524" t="str">
            <v>-</v>
          </cell>
          <cell r="BQ524" t="str">
            <v>-</v>
          </cell>
          <cell r="BR524" t="str">
            <v>-</v>
          </cell>
          <cell r="BS524" t="str">
            <v>-</v>
          </cell>
          <cell r="BT524" t="str">
            <v>-</v>
          </cell>
          <cell r="BU524" t="str">
            <v>-</v>
          </cell>
          <cell r="BV524" t="str">
            <v>-</v>
          </cell>
          <cell r="BW524" t="str">
            <v>-</v>
          </cell>
          <cell r="BX524" t="str">
            <v>-</v>
          </cell>
          <cell r="BY524" t="str">
            <v>-</v>
          </cell>
          <cell r="BZ524" t="str">
            <v>-</v>
          </cell>
          <cell r="CA524" t="str">
            <v>-</v>
          </cell>
          <cell r="CB524" t="str">
            <v>-</v>
          </cell>
          <cell r="CC524" t="str">
            <v>Lunes</v>
          </cell>
          <cell r="CD524" t="str">
            <v>6875</v>
          </cell>
          <cell r="CE524" t="str">
            <v>5</v>
          </cell>
          <cell r="CF524" t="str">
            <v>Amarillo</v>
          </cell>
          <cell r="CG524" t="str">
            <v>1er Sábado</v>
          </cell>
          <cell r="CH524" t="str">
            <v>Ene y Feb</v>
          </cell>
          <cell r="CI524" t="str">
            <v>Jul y Ago</v>
          </cell>
          <cell r="CJ524" t="str">
            <v>-</v>
          </cell>
          <cell r="CK524">
            <v>92</v>
          </cell>
          <cell r="CL524" t="str">
            <v>101 - MAGNA</v>
          </cell>
          <cell r="CM524" t="str">
            <v>08205</v>
          </cell>
          <cell r="CP524" t="str">
            <v>-</v>
          </cell>
        </row>
        <row r="525">
          <cell r="A525" t="str">
            <v>08206</v>
          </cell>
          <cell r="B525" t="str">
            <v>XGX6872</v>
          </cell>
          <cell r="C525" t="str">
            <v>Tampico</v>
          </cell>
          <cell r="D525" t="str">
            <v>XFH9891</v>
          </cell>
          <cell r="E525" t="str">
            <v>Chevy</v>
          </cell>
          <cell r="F525" t="str">
            <v>Automóvil</v>
          </cell>
          <cell r="G525" t="str">
            <v>Chevrolet</v>
          </cell>
          <cell r="H525" t="str">
            <v>Chevy 5 puertas T/M, D/H, A/A, Paquete M</v>
          </cell>
          <cell r="I525" t="str">
            <v>3G1SF61X29S107779</v>
          </cell>
          <cell r="J525" t="str">
            <v>Hecho en México</v>
          </cell>
          <cell r="K525" t="str">
            <v>Magna</v>
          </cell>
          <cell r="L525">
            <v>4</v>
          </cell>
          <cell r="M525">
            <v>46</v>
          </cell>
          <cell r="N525">
            <v>2009</v>
          </cell>
          <cell r="O525" t="str">
            <v>Tampico</v>
          </cell>
          <cell r="P525" t="str">
            <v>Tamaulipas</v>
          </cell>
          <cell r="Q525" t="str">
            <v>Noreste</v>
          </cell>
          <cell r="R525" t="str">
            <v>Baja</v>
          </cell>
          <cell r="S525" t="str">
            <v>Devolución Valmex</v>
          </cell>
          <cell r="T525" t="str">
            <v>GNP</v>
          </cell>
          <cell r="U525" t="str">
            <v>Grupo Nacional Provincial, S.A.B.</v>
          </cell>
          <cell r="V525" t="str">
            <v>Asesor de Servicio</v>
          </cell>
          <cell r="W525" t="str">
            <v>-</v>
          </cell>
          <cell r="X525" t="str">
            <v>-</v>
          </cell>
          <cell r="Y525" t="str">
            <v>Asignado</v>
          </cell>
          <cell r="Z525">
            <v>40364001</v>
          </cell>
          <cell r="AA525" t="str">
            <v>-</v>
          </cell>
          <cell r="AB525" t="str">
            <v>-</v>
          </cell>
          <cell r="AC525" t="str">
            <v>-</v>
          </cell>
          <cell r="AD525" t="str">
            <v>-</v>
          </cell>
          <cell r="AE525" t="str">
            <v>-</v>
          </cell>
          <cell r="AF525" t="str">
            <v>-</v>
          </cell>
          <cell r="AG525" t="str">
            <v>-</v>
          </cell>
          <cell r="AH525" t="str">
            <v>-</v>
          </cell>
          <cell r="AI525" t="str">
            <v>C6705</v>
          </cell>
          <cell r="AJ525" t="str">
            <v>Ramirez Granados Arturo</v>
          </cell>
          <cell r="AK525" t="str">
            <v>-</v>
          </cell>
          <cell r="AL525" t="str">
            <v>-</v>
          </cell>
          <cell r="AM525" t="str">
            <v>-</v>
          </cell>
          <cell r="AN525">
            <v>0</v>
          </cell>
          <cell r="AO525" t="str">
            <v>-</v>
          </cell>
          <cell r="AQ525">
            <v>8331349697</v>
          </cell>
          <cell r="AR525" t="str">
            <v>-</v>
          </cell>
          <cell r="AS525" t="str">
            <v>-</v>
          </cell>
          <cell r="AT525" t="str">
            <v>-</v>
          </cell>
          <cell r="AU525" t="str">
            <v>-</v>
          </cell>
          <cell r="AV525" t="str">
            <v>-</v>
          </cell>
          <cell r="AW525" t="str">
            <v>-</v>
          </cell>
          <cell r="AX525" t="str">
            <v>-</v>
          </cell>
          <cell r="AY525" t="str">
            <v>No</v>
          </cell>
          <cell r="AZ525" t="str">
            <v>-</v>
          </cell>
          <cell r="BA525" t="str">
            <v>-</v>
          </cell>
          <cell r="BB525" t="str">
            <v>-</v>
          </cell>
          <cell r="BC525" t="str">
            <v>-</v>
          </cell>
          <cell r="BD525" t="str">
            <v>-</v>
          </cell>
          <cell r="BE525" t="str">
            <v>-</v>
          </cell>
          <cell r="BF525" t="str">
            <v>-</v>
          </cell>
          <cell r="BG525">
            <v>3</v>
          </cell>
          <cell r="BH525" t="str">
            <v>-</v>
          </cell>
          <cell r="BI525" t="str">
            <v>-</v>
          </cell>
          <cell r="BJ525" t="str">
            <v>Arrendado</v>
          </cell>
          <cell r="BK525" t="str">
            <v>AM 20136</v>
          </cell>
          <cell r="BL525" t="str">
            <v>AMERICAS MOTORS S.A. DE C.V.</v>
          </cell>
          <cell r="BO525">
            <v>81440</v>
          </cell>
          <cell r="BP525" t="str">
            <v>-</v>
          </cell>
          <cell r="BQ525" t="str">
            <v>-</v>
          </cell>
          <cell r="BR525" t="str">
            <v>-</v>
          </cell>
          <cell r="BS525" t="str">
            <v>-</v>
          </cell>
          <cell r="BT525" t="str">
            <v>-</v>
          </cell>
          <cell r="BU525" t="str">
            <v>-</v>
          </cell>
          <cell r="BV525" t="str">
            <v>-</v>
          </cell>
          <cell r="BW525" t="str">
            <v>-</v>
          </cell>
          <cell r="BX525" t="str">
            <v>-</v>
          </cell>
          <cell r="BY525" t="str">
            <v>-</v>
          </cell>
          <cell r="BZ525" t="str">
            <v>-</v>
          </cell>
          <cell r="CA525" t="str">
            <v>-</v>
          </cell>
          <cell r="CB525" t="str">
            <v>-</v>
          </cell>
          <cell r="CC525" t="str">
            <v>Jueves</v>
          </cell>
          <cell r="CD525" t="str">
            <v>6872</v>
          </cell>
          <cell r="CE525" t="str">
            <v>2</v>
          </cell>
          <cell r="CF525" t="str">
            <v>Verde</v>
          </cell>
          <cell r="CG525" t="str">
            <v>4o Sábado</v>
          </cell>
          <cell r="CH525" t="str">
            <v>Abr y May</v>
          </cell>
          <cell r="CI525" t="str">
            <v>Oct y Nov</v>
          </cell>
          <cell r="CJ525" t="str">
            <v>-</v>
          </cell>
          <cell r="CK525">
            <v>92</v>
          </cell>
          <cell r="CL525" t="str">
            <v>101 - MAGNA</v>
          </cell>
          <cell r="CM525" t="str">
            <v>08206</v>
          </cell>
          <cell r="CP525" t="str">
            <v>-</v>
          </cell>
        </row>
        <row r="526">
          <cell r="A526" t="str">
            <v>08207</v>
          </cell>
          <cell r="B526" t="str">
            <v>XGX6879</v>
          </cell>
          <cell r="C526" t="str">
            <v>Tampico</v>
          </cell>
          <cell r="D526" t="str">
            <v>XFH9890</v>
          </cell>
          <cell r="E526" t="str">
            <v>Chevy</v>
          </cell>
          <cell r="F526" t="str">
            <v>Automóvil</v>
          </cell>
          <cell r="G526" t="str">
            <v>Chevrolet</v>
          </cell>
          <cell r="H526" t="str">
            <v>Chevy 5 puertas T/M, D/H, A/A, Paquete M</v>
          </cell>
          <cell r="I526" t="str">
            <v>3G1SF61X59S107789</v>
          </cell>
          <cell r="J526" t="str">
            <v>Hecho en México</v>
          </cell>
          <cell r="K526" t="str">
            <v>Magna</v>
          </cell>
          <cell r="L526">
            <v>4</v>
          </cell>
          <cell r="M526">
            <v>46</v>
          </cell>
          <cell r="N526">
            <v>2009</v>
          </cell>
          <cell r="O526" t="str">
            <v>Pachuca</v>
          </cell>
          <cell r="P526" t="str">
            <v>Hidalgo</v>
          </cell>
          <cell r="Q526" t="str">
            <v>Centro</v>
          </cell>
          <cell r="R526" t="str">
            <v>Baja</v>
          </cell>
          <cell r="S526" t="str">
            <v>PT por Siniestro</v>
          </cell>
          <cell r="T526" t="str">
            <v>GNP</v>
          </cell>
          <cell r="U526" t="str">
            <v>Grupo Nacional Provincial, S.A.B.</v>
          </cell>
          <cell r="V526" t="str">
            <v>Gerente Ajustes</v>
          </cell>
          <cell r="W526" t="str">
            <v>Pool Semiasignado</v>
          </cell>
          <cell r="X526" t="str">
            <v>Metro Norte</v>
          </cell>
          <cell r="Y526" t="str">
            <v>Pool</v>
          </cell>
          <cell r="Z526" t="str">
            <v>N90057</v>
          </cell>
          <cell r="AA526" t="str">
            <v>Colome Pineda Juan Del Carmen</v>
          </cell>
          <cell r="AB526" t="str">
            <v>Grupo Nacional Provincial, S.A.B.</v>
          </cell>
          <cell r="AC526" t="str">
            <v>COPJ770727NV1</v>
          </cell>
          <cell r="AD526" t="str">
            <v>Ejecutivo</v>
          </cell>
          <cell r="AE526" t="str">
            <v>Subdirección Siniestros Norte y Occidente</v>
          </cell>
          <cell r="AF526" t="str">
            <v>Unidad Operativa</v>
          </cell>
          <cell r="AG526" t="str">
            <v>Dirección Servicio y Operaciones</v>
          </cell>
          <cell r="AH526" t="str">
            <v>Subdirección Siniestros Norte y Occidente</v>
          </cell>
          <cell r="AI526" t="str">
            <v>C9212</v>
          </cell>
          <cell r="AJ526" t="str">
            <v>Colome Pineda Juan Del Carmen</v>
          </cell>
          <cell r="AK526" t="str">
            <v>Santa Engracia B P5</v>
          </cell>
          <cell r="AL526" t="str">
            <v>Monterrey</v>
          </cell>
          <cell r="AM526">
            <v>0</v>
          </cell>
          <cell r="AN526" t="str">
            <v>juandelcarmen.colome@gnp.com.mx</v>
          </cell>
          <cell r="AO526" t="str">
            <v>juandelcarmen.colome@gnp.com.mx</v>
          </cell>
          <cell r="AQ526" t="str">
            <v>-</v>
          </cell>
          <cell r="AR526" t="str">
            <v>-</v>
          </cell>
          <cell r="AS526" t="str">
            <v>-</v>
          </cell>
          <cell r="AT526" t="str">
            <v>-</v>
          </cell>
          <cell r="AU526" t="str">
            <v>-</v>
          </cell>
          <cell r="AV526" t="str">
            <v>-</v>
          </cell>
          <cell r="AW526" t="str">
            <v>-</v>
          </cell>
          <cell r="AX526" t="str">
            <v>-</v>
          </cell>
          <cell r="AY526" t="str">
            <v>No</v>
          </cell>
          <cell r="AZ526" t="str">
            <v>-</v>
          </cell>
          <cell r="BA526" t="str">
            <v>-</v>
          </cell>
          <cell r="BB526" t="str">
            <v>-</v>
          </cell>
          <cell r="BC526" t="str">
            <v>-</v>
          </cell>
          <cell r="BD526" t="str">
            <v>-</v>
          </cell>
          <cell r="BE526" t="str">
            <v>-</v>
          </cell>
          <cell r="BF526" t="str">
            <v>-</v>
          </cell>
          <cell r="BG526">
            <v>3</v>
          </cell>
          <cell r="BH526" t="str">
            <v>-</v>
          </cell>
          <cell r="BI526" t="str">
            <v>-</v>
          </cell>
          <cell r="BJ526" t="str">
            <v>Arrendado</v>
          </cell>
          <cell r="BK526" t="str">
            <v>AM 20137</v>
          </cell>
          <cell r="BL526" t="str">
            <v>AMERICAS MOTORS S.A. DE C.V.</v>
          </cell>
          <cell r="BO526">
            <v>81440</v>
          </cell>
          <cell r="BP526" t="str">
            <v>-</v>
          </cell>
          <cell r="BQ526" t="str">
            <v>-</v>
          </cell>
          <cell r="BR526" t="str">
            <v>-</v>
          </cell>
          <cell r="BS526" t="str">
            <v>-</v>
          </cell>
          <cell r="BT526" t="str">
            <v>-</v>
          </cell>
          <cell r="BU526" t="str">
            <v>-</v>
          </cell>
          <cell r="BV526" t="str">
            <v>-</v>
          </cell>
          <cell r="BW526" t="str">
            <v>-</v>
          </cell>
          <cell r="BX526" t="str">
            <v>-</v>
          </cell>
          <cell r="BY526" t="str">
            <v>-</v>
          </cell>
          <cell r="BZ526" t="str">
            <v>-</v>
          </cell>
          <cell r="CA526" t="str">
            <v>-</v>
          </cell>
          <cell r="CB526" t="str">
            <v>-</v>
          </cell>
          <cell r="CC526" t="str">
            <v>Viernes</v>
          </cell>
          <cell r="CD526" t="str">
            <v>6879</v>
          </cell>
          <cell r="CE526" t="str">
            <v>9</v>
          </cell>
          <cell r="CF526" t="str">
            <v>Azul</v>
          </cell>
          <cell r="CG526" t="str">
            <v>5o Sábado</v>
          </cell>
          <cell r="CH526" t="str">
            <v>May y Jun</v>
          </cell>
          <cell r="CI526" t="str">
            <v>Nov y Dic</v>
          </cell>
          <cell r="CJ526" t="str">
            <v>-</v>
          </cell>
          <cell r="CK526">
            <v>92</v>
          </cell>
          <cell r="CL526" t="str">
            <v>101 - MAGNA</v>
          </cell>
          <cell r="CM526" t="str">
            <v>08207</v>
          </cell>
          <cell r="CP526" t="str">
            <v>-</v>
          </cell>
        </row>
        <row r="527">
          <cell r="A527" t="str">
            <v>08208</v>
          </cell>
          <cell r="B527" t="str">
            <v>8818U</v>
          </cell>
          <cell r="C527" t="str">
            <v>Distrito Federal</v>
          </cell>
          <cell r="D527" t="str">
            <v>No aplica</v>
          </cell>
          <cell r="E527" t="str">
            <v>Yamaha R6</v>
          </cell>
          <cell r="F527" t="str">
            <v>Motocicleta</v>
          </cell>
          <cell r="G527" t="str">
            <v>Yamaha</v>
          </cell>
          <cell r="H527" t="str">
            <v xml:space="preserve">YZF R6R 599CC </v>
          </cell>
          <cell r="I527" t="str">
            <v>JYARJ15178A012210</v>
          </cell>
          <cell r="J527" t="str">
            <v>J515E014449</v>
          </cell>
          <cell r="K527" t="str">
            <v>Magna</v>
          </cell>
          <cell r="L527">
            <v>4</v>
          </cell>
          <cell r="M527">
            <v>17</v>
          </cell>
          <cell r="N527">
            <v>2008</v>
          </cell>
          <cell r="O527" t="str">
            <v>Ciudad de México</v>
          </cell>
          <cell r="P527" t="str">
            <v>Ciudad de México</v>
          </cell>
          <cell r="Q527" t="str">
            <v>Zona Metropolitana</v>
          </cell>
          <cell r="R527" t="str">
            <v>Baja</v>
          </cell>
          <cell r="S527" t="str">
            <v>PT por Siniestro</v>
          </cell>
          <cell r="T527" t="str">
            <v>GNP</v>
          </cell>
          <cell r="U527" t="str">
            <v>Grupo Nacional Provincial, S.A.B.</v>
          </cell>
          <cell r="V527" t="str">
            <v>Asesor de Servicio</v>
          </cell>
          <cell r="W527" t="str">
            <v>405</v>
          </cell>
          <cell r="X527" t="str">
            <v>-</v>
          </cell>
          <cell r="Y527" t="str">
            <v>Asignado</v>
          </cell>
          <cell r="Z527" t="str">
            <v>N90323</v>
          </cell>
          <cell r="AA527" t="str">
            <v>-</v>
          </cell>
          <cell r="AB527" t="str">
            <v>-</v>
          </cell>
          <cell r="AC527" t="str">
            <v>-</v>
          </cell>
          <cell r="AD527" t="str">
            <v>-</v>
          </cell>
          <cell r="AE527" t="str">
            <v>-</v>
          </cell>
          <cell r="AF527" t="str">
            <v>-</v>
          </cell>
          <cell r="AG527" t="str">
            <v>-</v>
          </cell>
          <cell r="AH527" t="str">
            <v>-</v>
          </cell>
          <cell r="AI527" t="str">
            <v>C6705</v>
          </cell>
          <cell r="AJ527" t="str">
            <v>Ramirez Granados Arturo</v>
          </cell>
          <cell r="AK527" t="str">
            <v>-</v>
          </cell>
          <cell r="AL527" t="str">
            <v>-</v>
          </cell>
          <cell r="AM527" t="str">
            <v>-</v>
          </cell>
          <cell r="AN527">
            <v>0</v>
          </cell>
          <cell r="AO527" t="str">
            <v>-</v>
          </cell>
          <cell r="AQ527">
            <v>5535228292</v>
          </cell>
          <cell r="AR527" t="str">
            <v>-</v>
          </cell>
          <cell r="AS527" t="str">
            <v>-</v>
          </cell>
          <cell r="AT527" t="str">
            <v>-</v>
          </cell>
          <cell r="AU527" t="str">
            <v>-</v>
          </cell>
          <cell r="AV527" t="str">
            <v>-</v>
          </cell>
          <cell r="AW527" t="str">
            <v>-</v>
          </cell>
          <cell r="AX527" t="str">
            <v>-</v>
          </cell>
          <cell r="AY527" t="str">
            <v>No</v>
          </cell>
          <cell r="AZ527" t="str">
            <v>-</v>
          </cell>
          <cell r="BA527" t="str">
            <v>-</v>
          </cell>
          <cell r="BB527" t="str">
            <v>-</v>
          </cell>
          <cell r="BC527" t="str">
            <v>-</v>
          </cell>
          <cell r="BD527" t="str">
            <v>-</v>
          </cell>
          <cell r="BE527" t="str">
            <v>-</v>
          </cell>
          <cell r="BF527" t="str">
            <v>-</v>
          </cell>
          <cell r="BG527">
            <v>3</v>
          </cell>
          <cell r="BH527" t="str">
            <v>-</v>
          </cell>
          <cell r="BI527" t="str">
            <v>-</v>
          </cell>
          <cell r="BJ527" t="str">
            <v>Arrendado</v>
          </cell>
          <cell r="BK527" t="str">
            <v>A 04953</v>
          </cell>
          <cell r="BL527" t="str">
            <v>BEL MOTO SPORT, S.A. DE C.V.</v>
          </cell>
          <cell r="BO527">
            <v>117217.39</v>
          </cell>
          <cell r="BP527" t="str">
            <v>-</v>
          </cell>
          <cell r="BQ527" t="str">
            <v>-</v>
          </cell>
          <cell r="BR527" t="str">
            <v>-</v>
          </cell>
          <cell r="BS527" t="str">
            <v>-</v>
          </cell>
          <cell r="BT527" t="str">
            <v>-</v>
          </cell>
          <cell r="BU527" t="str">
            <v>-</v>
          </cell>
          <cell r="BV527" t="str">
            <v>-</v>
          </cell>
          <cell r="BW527" t="str">
            <v>-</v>
          </cell>
          <cell r="BX527" t="str">
            <v>-</v>
          </cell>
          <cell r="BY527" t="str">
            <v>-</v>
          </cell>
          <cell r="BZ527" t="str">
            <v>-</v>
          </cell>
          <cell r="CA527" t="str">
            <v>-</v>
          </cell>
          <cell r="CB527" t="str">
            <v>-</v>
          </cell>
          <cell r="CC527" t="str">
            <v>Martes</v>
          </cell>
          <cell r="CD527" t="str">
            <v>8818</v>
          </cell>
          <cell r="CE527" t="str">
            <v>8</v>
          </cell>
          <cell r="CF527" t="str">
            <v>Rosa</v>
          </cell>
          <cell r="CG527" t="str">
            <v>2o Sábado</v>
          </cell>
          <cell r="CH527" t="str">
            <v>Feb y Mzo</v>
          </cell>
          <cell r="CI527" t="str">
            <v>Ago y Sep</v>
          </cell>
          <cell r="CJ527" t="str">
            <v>-</v>
          </cell>
          <cell r="CK527">
            <v>68</v>
          </cell>
          <cell r="CL527" t="str">
            <v>101 - MAGNA</v>
          </cell>
          <cell r="CM527" t="str">
            <v>08208</v>
          </cell>
          <cell r="CP527" t="str">
            <v>-</v>
          </cell>
        </row>
        <row r="528">
          <cell r="A528" t="str">
            <v>08209</v>
          </cell>
          <cell r="B528" t="str">
            <v>8813U</v>
          </cell>
          <cell r="C528" t="str">
            <v>Distrito Federal</v>
          </cell>
          <cell r="D528" t="str">
            <v>No aplica</v>
          </cell>
          <cell r="E528" t="str">
            <v>Yamaha R6</v>
          </cell>
          <cell r="F528" t="str">
            <v>Motocicleta</v>
          </cell>
          <cell r="G528" t="str">
            <v>Yamaha</v>
          </cell>
          <cell r="H528" t="str">
            <v xml:space="preserve">YZF R6R 599CC </v>
          </cell>
          <cell r="I528" t="str">
            <v>JYARJ15188A012202</v>
          </cell>
          <cell r="J528" t="str">
            <v>J515E014435</v>
          </cell>
          <cell r="K528" t="str">
            <v>Magna</v>
          </cell>
          <cell r="L528">
            <v>4</v>
          </cell>
          <cell r="M528">
            <v>17</v>
          </cell>
          <cell r="N528">
            <v>2008</v>
          </cell>
          <cell r="O528" t="str">
            <v>Guadalajara</v>
          </cell>
          <cell r="P528" t="str">
            <v>Jalisco</v>
          </cell>
          <cell r="Q528" t="str">
            <v>Occidente</v>
          </cell>
          <cell r="R528" t="str">
            <v>Baja</v>
          </cell>
          <cell r="S528" t="str">
            <v>Devolución Valmex</v>
          </cell>
          <cell r="T528" t="str">
            <v>GNP</v>
          </cell>
          <cell r="U528" t="str">
            <v>Grupo Nacional Provincial, S.A.B.</v>
          </cell>
          <cell r="V528" t="str">
            <v>Asesor de Servicio</v>
          </cell>
          <cell r="W528" t="str">
            <v>-</v>
          </cell>
          <cell r="X528" t="str">
            <v>-</v>
          </cell>
          <cell r="Y528" t="str">
            <v>Asignado</v>
          </cell>
          <cell r="Z528" t="str">
            <v>S00781</v>
          </cell>
          <cell r="AA528" t="str">
            <v>-</v>
          </cell>
          <cell r="AB528" t="str">
            <v>-</v>
          </cell>
          <cell r="AC528" t="str">
            <v>-</v>
          </cell>
          <cell r="AD528" t="str">
            <v>-</v>
          </cell>
          <cell r="AE528" t="str">
            <v>-</v>
          </cell>
          <cell r="AF528" t="str">
            <v>-</v>
          </cell>
          <cell r="AG528" t="str">
            <v>-</v>
          </cell>
          <cell r="AH528" t="str">
            <v>-</v>
          </cell>
          <cell r="AI528" t="str">
            <v>C6705</v>
          </cell>
          <cell r="AJ528" t="str">
            <v>Ramirez Granados Arturo</v>
          </cell>
          <cell r="AK528" t="str">
            <v>-</v>
          </cell>
          <cell r="AL528" t="str">
            <v>-</v>
          </cell>
          <cell r="AM528" t="str">
            <v>-</v>
          </cell>
          <cell r="AN528">
            <v>0</v>
          </cell>
          <cell r="AO528" t="str">
            <v>-</v>
          </cell>
          <cell r="AQ528">
            <v>3338095017</v>
          </cell>
          <cell r="AR528" t="str">
            <v>-</v>
          </cell>
          <cell r="AS528" t="str">
            <v>-</v>
          </cell>
          <cell r="AT528" t="str">
            <v>-</v>
          </cell>
          <cell r="AU528" t="str">
            <v>-</v>
          </cell>
          <cell r="AV528" t="str">
            <v>-</v>
          </cell>
          <cell r="AW528" t="str">
            <v>-</v>
          </cell>
          <cell r="AX528" t="str">
            <v>-</v>
          </cell>
          <cell r="AY528" t="str">
            <v>No</v>
          </cell>
          <cell r="AZ528" t="str">
            <v>-</v>
          </cell>
          <cell r="BA528" t="str">
            <v>-</v>
          </cell>
          <cell r="BB528" t="str">
            <v>-</v>
          </cell>
          <cell r="BC528" t="str">
            <v>-</v>
          </cell>
          <cell r="BD528" t="str">
            <v>-</v>
          </cell>
          <cell r="BE528" t="str">
            <v>-</v>
          </cell>
          <cell r="BF528" t="str">
            <v>-</v>
          </cell>
          <cell r="BG528">
            <v>3</v>
          </cell>
          <cell r="BH528" t="str">
            <v>-</v>
          </cell>
          <cell r="BI528" t="str">
            <v>-</v>
          </cell>
          <cell r="BJ528" t="str">
            <v>Arrendado</v>
          </cell>
          <cell r="BK528" t="str">
            <v>A 04954</v>
          </cell>
          <cell r="BL528" t="str">
            <v>BEL MOTO SPORT, S.A. DE C.V.</v>
          </cell>
          <cell r="BO528">
            <v>117217.39</v>
          </cell>
          <cell r="BP528" t="str">
            <v>-</v>
          </cell>
          <cell r="BQ528" t="str">
            <v>-</v>
          </cell>
          <cell r="BR528" t="str">
            <v>-</v>
          </cell>
          <cell r="BS528" t="str">
            <v>-</v>
          </cell>
          <cell r="BT528" t="str">
            <v>-</v>
          </cell>
          <cell r="BU528" t="str">
            <v>-</v>
          </cell>
          <cell r="BV528" t="str">
            <v>-</v>
          </cell>
          <cell r="BW528" t="str">
            <v>-</v>
          </cell>
          <cell r="BX528" t="str">
            <v>-</v>
          </cell>
          <cell r="BY528" t="str">
            <v>-</v>
          </cell>
          <cell r="BZ528" t="str">
            <v>-</v>
          </cell>
          <cell r="CA528" t="str">
            <v>-</v>
          </cell>
          <cell r="CB528" t="str">
            <v>-</v>
          </cell>
          <cell r="CC528" t="str">
            <v>Miércoles</v>
          </cell>
          <cell r="CD528" t="str">
            <v>8813</v>
          </cell>
          <cell r="CE528" t="str">
            <v>3</v>
          </cell>
          <cell r="CF528" t="str">
            <v>Rojo</v>
          </cell>
          <cell r="CG528" t="str">
            <v>3er Sábado</v>
          </cell>
          <cell r="CH528" t="str">
            <v>Mzo y Abr</v>
          </cell>
          <cell r="CI528" t="str">
            <v>Sep y Oct</v>
          </cell>
          <cell r="CJ528" t="str">
            <v>-</v>
          </cell>
          <cell r="CK528">
            <v>68</v>
          </cell>
          <cell r="CL528" t="str">
            <v>101 - MAGNA</v>
          </cell>
          <cell r="CM528" t="str">
            <v>08209</v>
          </cell>
          <cell r="CP528" t="str">
            <v>-</v>
          </cell>
        </row>
        <row r="529">
          <cell r="A529" t="str">
            <v>08210</v>
          </cell>
          <cell r="B529" t="str">
            <v>8815U</v>
          </cell>
          <cell r="C529" t="str">
            <v>Distrito Federal</v>
          </cell>
          <cell r="D529" t="str">
            <v>No aplica</v>
          </cell>
          <cell r="E529" t="str">
            <v>Yamaha R6</v>
          </cell>
          <cell r="F529" t="str">
            <v>Motocicleta</v>
          </cell>
          <cell r="G529" t="str">
            <v>Yamaha</v>
          </cell>
          <cell r="H529" t="str">
            <v xml:space="preserve">YZF R6R 599CC </v>
          </cell>
          <cell r="I529" t="str">
            <v>JYARJ15118A012204</v>
          </cell>
          <cell r="J529" t="str">
            <v>J515E014438</v>
          </cell>
          <cell r="K529" t="str">
            <v>Magna</v>
          </cell>
          <cell r="L529">
            <v>4</v>
          </cell>
          <cell r="M529">
            <v>17</v>
          </cell>
          <cell r="N529">
            <v>2008</v>
          </cell>
          <cell r="O529" t="str">
            <v>Ciudad de México</v>
          </cell>
          <cell r="P529" t="str">
            <v>Ciudad de México</v>
          </cell>
          <cell r="Q529" t="str">
            <v>Zona Metropolitana</v>
          </cell>
          <cell r="R529" t="str">
            <v>Baja</v>
          </cell>
          <cell r="S529" t="str">
            <v>PT por Siniestro</v>
          </cell>
          <cell r="T529" t="str">
            <v>GNP</v>
          </cell>
          <cell r="U529" t="str">
            <v>Grupo Nacional Provincial, S.A.B.</v>
          </cell>
          <cell r="V529" t="str">
            <v>Asesor de Servicio</v>
          </cell>
          <cell r="W529" t="str">
            <v>448</v>
          </cell>
          <cell r="X529" t="str">
            <v>-</v>
          </cell>
          <cell r="Y529" t="str">
            <v>Asignado</v>
          </cell>
          <cell r="Z529" t="str">
            <v>N90798</v>
          </cell>
          <cell r="AA529" t="str">
            <v>Herrera Gonzalez David Tadeo</v>
          </cell>
          <cell r="AB529" t="str">
            <v>Grupo Nacional Provincial, S.A.B.</v>
          </cell>
          <cell r="AC529" t="str">
            <v>HEGD8011221K6</v>
          </cell>
          <cell r="AD529" t="str">
            <v>Operativo</v>
          </cell>
          <cell r="AE529" t="str">
            <v>Asesor de Servicio Automovil</v>
          </cell>
          <cell r="AF529" t="str">
            <v>Unidad Operativa</v>
          </cell>
          <cell r="AG529" t="str">
            <v>Dirección Servicio y Operaciones</v>
          </cell>
          <cell r="AH529" t="str">
            <v>Subdir. Siniestros CDMX y Sureste</v>
          </cell>
          <cell r="AI529" t="str">
            <v>C9208</v>
          </cell>
          <cell r="AJ529" t="str">
            <v>Lasa Estrada Antxon</v>
          </cell>
          <cell r="AK529" t="str">
            <v>Tlalnepantla</v>
          </cell>
          <cell r="AL529" t="str">
            <v>Tlalnepantla</v>
          </cell>
          <cell r="AM529">
            <v>0</v>
          </cell>
          <cell r="AN529" t="str">
            <v>david.herrera@gnp.com.mx</v>
          </cell>
          <cell r="AO529" t="str">
            <v>david.herrera@gnp.com.mx</v>
          </cell>
          <cell r="AQ529">
            <v>5535228821</v>
          </cell>
          <cell r="AR529" t="str">
            <v>-</v>
          </cell>
          <cell r="AS529" t="str">
            <v>-</v>
          </cell>
          <cell r="AT529" t="str">
            <v>-</v>
          </cell>
          <cell r="AU529" t="str">
            <v>-</v>
          </cell>
          <cell r="AV529" t="str">
            <v>-</v>
          </cell>
          <cell r="AW529" t="str">
            <v>-</v>
          </cell>
          <cell r="AX529" t="str">
            <v>-</v>
          </cell>
          <cell r="AY529" t="str">
            <v>No</v>
          </cell>
          <cell r="AZ529" t="str">
            <v>-</v>
          </cell>
          <cell r="BA529" t="str">
            <v>-</v>
          </cell>
          <cell r="BB529" t="str">
            <v>-</v>
          </cell>
          <cell r="BC529" t="str">
            <v>-</v>
          </cell>
          <cell r="BD529" t="str">
            <v>-</v>
          </cell>
          <cell r="BE529" t="str">
            <v>-</v>
          </cell>
          <cell r="BF529" t="str">
            <v>-</v>
          </cell>
          <cell r="BG529" t="str">
            <v>-</v>
          </cell>
          <cell r="BH529" t="str">
            <v>-</v>
          </cell>
          <cell r="BI529" t="str">
            <v>-</v>
          </cell>
          <cell r="BJ529" t="str">
            <v>Arrendado</v>
          </cell>
          <cell r="BK529" t="str">
            <v>A 04949</v>
          </cell>
          <cell r="BL529" t="str">
            <v>BEL MOTO SPORT, S.A. DE C.V.</v>
          </cell>
          <cell r="BO529">
            <v>117217.39</v>
          </cell>
          <cell r="BP529" t="str">
            <v>-</v>
          </cell>
          <cell r="BQ529" t="str">
            <v>-</v>
          </cell>
          <cell r="BR529" t="str">
            <v>-</v>
          </cell>
          <cell r="BS529" t="str">
            <v>-</v>
          </cell>
          <cell r="BT529" t="str">
            <v>-</v>
          </cell>
          <cell r="BU529" t="str">
            <v>-</v>
          </cell>
          <cell r="BV529" t="str">
            <v>-</v>
          </cell>
          <cell r="BW529" t="str">
            <v>-</v>
          </cell>
          <cell r="BX529" t="str">
            <v>-</v>
          </cell>
          <cell r="BY529" t="str">
            <v>-</v>
          </cell>
          <cell r="BZ529" t="str">
            <v>-</v>
          </cell>
          <cell r="CA529" t="str">
            <v>-</v>
          </cell>
          <cell r="CB529" t="str">
            <v>-</v>
          </cell>
          <cell r="CC529" t="str">
            <v>Lunes</v>
          </cell>
          <cell r="CD529" t="str">
            <v>8815</v>
          </cell>
          <cell r="CE529" t="str">
            <v>5</v>
          </cell>
          <cell r="CF529" t="str">
            <v>Amarillo</v>
          </cell>
          <cell r="CG529" t="str">
            <v>1er Sábado</v>
          </cell>
          <cell r="CH529" t="str">
            <v>Ene y Feb</v>
          </cell>
          <cell r="CI529" t="str">
            <v>Jul y Ago</v>
          </cell>
          <cell r="CJ529" t="str">
            <v>-</v>
          </cell>
          <cell r="CK529">
            <v>68</v>
          </cell>
          <cell r="CL529" t="str">
            <v>101 - MAGNA</v>
          </cell>
          <cell r="CM529" t="str">
            <v>08210</v>
          </cell>
          <cell r="CP529" t="str">
            <v>-</v>
          </cell>
        </row>
        <row r="530">
          <cell r="A530" t="str">
            <v>08211</v>
          </cell>
          <cell r="B530" t="str">
            <v>8814U</v>
          </cell>
          <cell r="C530" t="str">
            <v>Distrito Federal</v>
          </cell>
          <cell r="D530" t="str">
            <v>No aplica</v>
          </cell>
          <cell r="E530" t="str">
            <v>Yamaha R6</v>
          </cell>
          <cell r="F530" t="str">
            <v>Motocicleta</v>
          </cell>
          <cell r="G530" t="str">
            <v>Yamaha</v>
          </cell>
          <cell r="H530" t="str">
            <v xml:space="preserve">YZF R6R 599CC </v>
          </cell>
          <cell r="I530" t="str">
            <v>JYARJ151X8A012203</v>
          </cell>
          <cell r="J530" t="str">
            <v>J515E014445</v>
          </cell>
          <cell r="K530" t="str">
            <v>Magna</v>
          </cell>
          <cell r="L530">
            <v>4</v>
          </cell>
          <cell r="M530">
            <v>17</v>
          </cell>
          <cell r="N530">
            <v>2008</v>
          </cell>
          <cell r="O530" t="str">
            <v>Ciudad de México</v>
          </cell>
          <cell r="P530" t="str">
            <v>Ciudad de México</v>
          </cell>
          <cell r="Q530" t="str">
            <v>Zona Metropolitana</v>
          </cell>
          <cell r="R530" t="str">
            <v>Baja</v>
          </cell>
          <cell r="S530" t="str">
            <v>Devolución Valmex</v>
          </cell>
          <cell r="T530" t="str">
            <v>GNP</v>
          </cell>
          <cell r="U530" t="str">
            <v>Grupo Nacional Provincial, S.A.B.</v>
          </cell>
          <cell r="V530" t="str">
            <v>Asesor de Servicio</v>
          </cell>
          <cell r="W530" t="str">
            <v>542</v>
          </cell>
          <cell r="X530" t="str">
            <v>-</v>
          </cell>
          <cell r="Y530" t="str">
            <v>Asignado</v>
          </cell>
          <cell r="Z530" t="str">
            <v>N91203</v>
          </cell>
          <cell r="AA530" t="str">
            <v>Cruz Legorreta Carlos</v>
          </cell>
          <cell r="AB530" t="str">
            <v>Grupo Nacional Provincial, S.A.B.</v>
          </cell>
          <cell r="AC530" t="str">
            <v>CULC8403036Q4</v>
          </cell>
          <cell r="AD530" t="str">
            <v>Operativo</v>
          </cell>
          <cell r="AE530" t="str">
            <v>Asesor de Servicio Automovil</v>
          </cell>
          <cell r="AF530" t="str">
            <v>Unidad Operativa</v>
          </cell>
          <cell r="AG530" t="str">
            <v>Dirección Servicio y Operaciones</v>
          </cell>
          <cell r="AH530" t="str">
            <v>Subdir. Siniestros CDMX y Sureste</v>
          </cell>
          <cell r="AI530" t="str">
            <v>C9215</v>
          </cell>
          <cell r="AJ530" t="str">
            <v>Moreno Alvárez Elvia Citlalli</v>
          </cell>
          <cell r="AK530" t="str">
            <v>Tlalnepantla</v>
          </cell>
          <cell r="AL530" t="str">
            <v>Tlalnepantla</v>
          </cell>
          <cell r="AM530">
            <v>0</v>
          </cell>
          <cell r="AN530" t="str">
            <v>carlos.cruzlegorreta@gnp.com.mx</v>
          </cell>
          <cell r="AO530" t="str">
            <v>carlos.cruzlegorreta@gnp.com.mx</v>
          </cell>
          <cell r="AQ530">
            <v>5524968772</v>
          </cell>
          <cell r="AR530" t="str">
            <v>-</v>
          </cell>
          <cell r="AS530" t="str">
            <v>-</v>
          </cell>
          <cell r="AT530" t="str">
            <v>-</v>
          </cell>
          <cell r="AU530" t="str">
            <v>-</v>
          </cell>
          <cell r="AV530" t="str">
            <v>-</v>
          </cell>
          <cell r="AW530" t="str">
            <v>-</v>
          </cell>
          <cell r="AX530" t="str">
            <v>-</v>
          </cell>
          <cell r="AY530" t="str">
            <v>No</v>
          </cell>
          <cell r="AZ530" t="str">
            <v>-</v>
          </cell>
          <cell r="BA530" t="str">
            <v>-</v>
          </cell>
          <cell r="BB530" t="str">
            <v>-</v>
          </cell>
          <cell r="BC530" t="str">
            <v>-</v>
          </cell>
          <cell r="BD530" t="str">
            <v>-</v>
          </cell>
          <cell r="BE530" t="str">
            <v>-</v>
          </cell>
          <cell r="BF530" t="str">
            <v>-</v>
          </cell>
          <cell r="BG530">
            <v>3</v>
          </cell>
          <cell r="BH530" t="str">
            <v>-</v>
          </cell>
          <cell r="BI530" t="str">
            <v>-</v>
          </cell>
          <cell r="BJ530" t="str">
            <v>Arrendado</v>
          </cell>
          <cell r="BK530" t="str">
            <v>A 04955</v>
          </cell>
          <cell r="BL530" t="str">
            <v>BEL MOTO SPORT, S.A. DE C.V.</v>
          </cell>
          <cell r="BO530">
            <v>117217.39</v>
          </cell>
          <cell r="BP530" t="str">
            <v>-</v>
          </cell>
          <cell r="BQ530" t="str">
            <v>-</v>
          </cell>
          <cell r="BR530" t="str">
            <v>-</v>
          </cell>
          <cell r="BS530" t="str">
            <v>-</v>
          </cell>
          <cell r="BT530" t="str">
            <v>-</v>
          </cell>
          <cell r="BU530" t="str">
            <v>-</v>
          </cell>
          <cell r="BV530" t="str">
            <v>-</v>
          </cell>
          <cell r="BW530" t="str">
            <v>-</v>
          </cell>
          <cell r="BX530" t="str">
            <v>-</v>
          </cell>
          <cell r="BY530" t="str">
            <v>-</v>
          </cell>
          <cell r="BZ530" t="str">
            <v>-</v>
          </cell>
          <cell r="CA530" t="str">
            <v>-</v>
          </cell>
          <cell r="CB530" t="str">
            <v>-</v>
          </cell>
          <cell r="CC530" t="str">
            <v>Miércoles</v>
          </cell>
          <cell r="CD530" t="str">
            <v>8814</v>
          </cell>
          <cell r="CE530" t="str">
            <v>4</v>
          </cell>
          <cell r="CF530" t="str">
            <v>Rojo</v>
          </cell>
          <cell r="CG530" t="str">
            <v>3er Sábado</v>
          </cell>
          <cell r="CH530" t="str">
            <v>Mzo y Abr</v>
          </cell>
          <cell r="CI530" t="str">
            <v>Sep y Oct</v>
          </cell>
          <cell r="CJ530" t="str">
            <v>-</v>
          </cell>
          <cell r="CK530">
            <v>68</v>
          </cell>
          <cell r="CL530" t="str">
            <v>101 - MAGNA</v>
          </cell>
          <cell r="CM530" t="str">
            <v>08211</v>
          </cell>
          <cell r="CP530" t="str">
            <v>-</v>
          </cell>
        </row>
        <row r="531">
          <cell r="A531" t="str">
            <v>08212</v>
          </cell>
          <cell r="B531" t="str">
            <v>8816U</v>
          </cell>
          <cell r="C531" t="str">
            <v>Distrito Federal</v>
          </cell>
          <cell r="D531" t="str">
            <v>No aplica</v>
          </cell>
          <cell r="E531" t="str">
            <v>Yamaha R6</v>
          </cell>
          <cell r="F531" t="str">
            <v>Motocicleta</v>
          </cell>
          <cell r="G531" t="str">
            <v>Yamaha</v>
          </cell>
          <cell r="H531" t="str">
            <v xml:space="preserve">YZF R6R 599CC </v>
          </cell>
          <cell r="I531" t="str">
            <v>JYARJ15138A012205</v>
          </cell>
          <cell r="J531" t="str">
            <v>J515E014450</v>
          </cell>
          <cell r="K531" t="str">
            <v>Magna</v>
          </cell>
          <cell r="L531">
            <v>4</v>
          </cell>
          <cell r="M531">
            <v>17</v>
          </cell>
          <cell r="N531">
            <v>2008</v>
          </cell>
          <cell r="O531" t="str">
            <v>Ciudad de México</v>
          </cell>
          <cell r="P531" t="str">
            <v>Ciudad de México</v>
          </cell>
          <cell r="Q531" t="str">
            <v>Zona Metropolitana</v>
          </cell>
          <cell r="R531" t="str">
            <v>Baja</v>
          </cell>
          <cell r="S531" t="str">
            <v>Devolución Valmex</v>
          </cell>
          <cell r="T531" t="str">
            <v>GNP</v>
          </cell>
          <cell r="U531" t="str">
            <v>Grupo Nacional Provincial, S.A.B.</v>
          </cell>
          <cell r="V531" t="str">
            <v>Asesor de Servicio</v>
          </cell>
          <cell r="W531" t="str">
            <v>301</v>
          </cell>
          <cell r="X531" t="str">
            <v>-</v>
          </cell>
          <cell r="Y531" t="str">
            <v>Asignado</v>
          </cell>
          <cell r="Z531" t="str">
            <v>N90125</v>
          </cell>
          <cell r="AA531" t="str">
            <v>-</v>
          </cell>
          <cell r="AB531" t="str">
            <v>-</v>
          </cell>
          <cell r="AC531" t="str">
            <v>-</v>
          </cell>
          <cell r="AD531" t="str">
            <v>-</v>
          </cell>
          <cell r="AE531" t="str">
            <v>-</v>
          </cell>
          <cell r="AF531" t="str">
            <v>-</v>
          </cell>
          <cell r="AG531" t="str">
            <v>-</v>
          </cell>
          <cell r="AH531" t="str">
            <v>-</v>
          </cell>
          <cell r="AI531" t="str">
            <v>C6705</v>
          </cell>
          <cell r="AJ531" t="str">
            <v>Ramirez Granados Arturo</v>
          </cell>
          <cell r="AK531" t="str">
            <v>-</v>
          </cell>
          <cell r="AL531" t="str">
            <v>-</v>
          </cell>
          <cell r="AM531" t="str">
            <v>-</v>
          </cell>
          <cell r="AN531">
            <v>0</v>
          </cell>
          <cell r="AO531" t="str">
            <v>-</v>
          </cell>
          <cell r="AQ531">
            <v>5535228414</v>
          </cell>
          <cell r="AR531" t="str">
            <v>-</v>
          </cell>
          <cell r="AS531" t="str">
            <v>-</v>
          </cell>
          <cell r="AT531" t="str">
            <v>-</v>
          </cell>
          <cell r="AU531" t="str">
            <v>-</v>
          </cell>
          <cell r="AV531" t="str">
            <v>-</v>
          </cell>
          <cell r="AW531" t="str">
            <v>-</v>
          </cell>
          <cell r="AX531" t="str">
            <v>-</v>
          </cell>
          <cell r="AY531" t="str">
            <v>No</v>
          </cell>
          <cell r="AZ531" t="str">
            <v>-</v>
          </cell>
          <cell r="BA531" t="str">
            <v>-</v>
          </cell>
          <cell r="BB531" t="str">
            <v>-</v>
          </cell>
          <cell r="BC531" t="str">
            <v>-</v>
          </cell>
          <cell r="BD531" t="str">
            <v>-</v>
          </cell>
          <cell r="BE531" t="str">
            <v>-</v>
          </cell>
          <cell r="BF531" t="str">
            <v>-</v>
          </cell>
          <cell r="BG531" t="str">
            <v>-</v>
          </cell>
          <cell r="BH531" t="str">
            <v>-</v>
          </cell>
          <cell r="BI531" t="str">
            <v>-</v>
          </cell>
          <cell r="BJ531" t="str">
            <v>Arrendado</v>
          </cell>
          <cell r="BK531" t="str">
            <v>A 04950</v>
          </cell>
          <cell r="BL531" t="str">
            <v>BEL MOTO SPORT, S.A. DE C.V.</v>
          </cell>
          <cell r="BO531">
            <v>117217.39</v>
          </cell>
          <cell r="BP531" t="str">
            <v>-</v>
          </cell>
          <cell r="BQ531" t="str">
            <v>-</v>
          </cell>
          <cell r="BR531" t="str">
            <v>-</v>
          </cell>
          <cell r="BS531" t="str">
            <v>-</v>
          </cell>
          <cell r="BT531" t="str">
            <v>-</v>
          </cell>
          <cell r="BU531" t="str">
            <v>-</v>
          </cell>
          <cell r="BV531" t="str">
            <v>-</v>
          </cell>
          <cell r="BW531" t="str">
            <v>-</v>
          </cell>
          <cell r="BX531" t="str">
            <v>-</v>
          </cell>
          <cell r="BY531" t="str">
            <v>-</v>
          </cell>
          <cell r="BZ531" t="str">
            <v>-</v>
          </cell>
          <cell r="CA531" t="str">
            <v>-</v>
          </cell>
          <cell r="CB531" t="str">
            <v>-</v>
          </cell>
          <cell r="CC531" t="str">
            <v>Lunes</v>
          </cell>
          <cell r="CD531" t="str">
            <v>8816</v>
          </cell>
          <cell r="CE531" t="str">
            <v>6</v>
          </cell>
          <cell r="CF531" t="str">
            <v>Amarillo</v>
          </cell>
          <cell r="CG531" t="str">
            <v>1er Sábado</v>
          </cell>
          <cell r="CH531" t="str">
            <v>Ene y Feb</v>
          </cell>
          <cell r="CI531" t="str">
            <v>Jul y Ago</v>
          </cell>
          <cell r="CJ531" t="str">
            <v>-</v>
          </cell>
          <cell r="CK531">
            <v>68</v>
          </cell>
          <cell r="CL531" t="str">
            <v>101 - MAGNA</v>
          </cell>
          <cell r="CM531" t="str">
            <v>08212</v>
          </cell>
          <cell r="CP531" t="str">
            <v>-</v>
          </cell>
        </row>
        <row r="532">
          <cell r="A532" t="str">
            <v>08214</v>
          </cell>
          <cell r="B532" t="str">
            <v>8817U</v>
          </cell>
          <cell r="C532" t="str">
            <v>Distrito Federal</v>
          </cell>
          <cell r="D532" t="str">
            <v>No aplica</v>
          </cell>
          <cell r="E532" t="str">
            <v>Yamaha R6</v>
          </cell>
          <cell r="F532" t="str">
            <v>Motocicleta</v>
          </cell>
          <cell r="G532" t="str">
            <v>Yamaha</v>
          </cell>
          <cell r="H532" t="str">
            <v xml:space="preserve">YZF R6R 599CC </v>
          </cell>
          <cell r="I532" t="str">
            <v>JYARJ15158A012206</v>
          </cell>
          <cell r="J532" t="str">
            <v>J515E014432</v>
          </cell>
          <cell r="K532" t="str">
            <v>Magna</v>
          </cell>
          <cell r="L532">
            <v>4</v>
          </cell>
          <cell r="M532">
            <v>17</v>
          </cell>
          <cell r="N532">
            <v>2008</v>
          </cell>
          <cell r="O532" t="str">
            <v>Ciudad de México</v>
          </cell>
          <cell r="P532" t="str">
            <v>Ciudad de México</v>
          </cell>
          <cell r="Q532" t="str">
            <v>Zona Metropolitana</v>
          </cell>
          <cell r="R532" t="str">
            <v>Baja</v>
          </cell>
          <cell r="S532" t="str">
            <v>Devolución Valmex</v>
          </cell>
          <cell r="T532" t="str">
            <v>GNP</v>
          </cell>
          <cell r="U532" t="str">
            <v>Grupo Nacional Provincial, S.A.B.</v>
          </cell>
          <cell r="V532" t="str">
            <v>Asesor de Servicio</v>
          </cell>
          <cell r="W532" t="str">
            <v>-</v>
          </cell>
          <cell r="X532" t="str">
            <v>-</v>
          </cell>
          <cell r="Y532" t="str">
            <v>Asignado</v>
          </cell>
          <cell r="Z532">
            <v>40027001</v>
          </cell>
          <cell r="AA532" t="str">
            <v>Torres Hernandez Eliud</v>
          </cell>
          <cell r="AB532" t="str">
            <v>Servicios Administrativos en Reclamaciones, S.A. de C.V.</v>
          </cell>
          <cell r="AC532" t="str">
            <v>TOHE840220DM6</v>
          </cell>
          <cell r="AD532" t="str">
            <v>Operativo</v>
          </cell>
          <cell r="AE532" t="str">
            <v>Asesor de Servicio</v>
          </cell>
          <cell r="AF532" t="str">
            <v>Unidad Operativa</v>
          </cell>
          <cell r="AG532" t="str">
            <v>Dirección Servicio y Operaciones</v>
          </cell>
          <cell r="AH532" t="str">
            <v>Subdirección Siniestros Norte y Occidente</v>
          </cell>
          <cell r="AI532" t="str">
            <v>C9212</v>
          </cell>
          <cell r="AJ532" t="str">
            <v>Colome Pineda Juan Del Carmen</v>
          </cell>
          <cell r="AK532" t="str">
            <v>Oficina de Servicio Monterrey</v>
          </cell>
          <cell r="AL532" t="str">
            <v>Monterrey</v>
          </cell>
          <cell r="AM532">
            <v>0</v>
          </cell>
          <cell r="AN532" t="str">
            <v>eliud.torres@gnp.com.mx</v>
          </cell>
          <cell r="AO532" t="str">
            <v>eliud.torres@gnp.com.mx</v>
          </cell>
          <cell r="AQ532" t="str">
            <v>-</v>
          </cell>
          <cell r="AR532" t="str">
            <v>-</v>
          </cell>
          <cell r="AS532" t="str">
            <v>-</v>
          </cell>
          <cell r="AT532" t="str">
            <v>-</v>
          </cell>
          <cell r="AU532" t="str">
            <v>-</v>
          </cell>
          <cell r="AV532" t="str">
            <v>-</v>
          </cell>
          <cell r="AW532" t="str">
            <v>-</v>
          </cell>
          <cell r="AX532" t="str">
            <v>-</v>
          </cell>
          <cell r="AY532" t="str">
            <v>No</v>
          </cell>
          <cell r="AZ532" t="str">
            <v>-</v>
          </cell>
          <cell r="BA532" t="str">
            <v>-</v>
          </cell>
          <cell r="BB532" t="str">
            <v>-</v>
          </cell>
          <cell r="BC532" t="str">
            <v>-</v>
          </cell>
          <cell r="BD532" t="str">
            <v>-</v>
          </cell>
          <cell r="BE532" t="str">
            <v>-</v>
          </cell>
          <cell r="BF532" t="str">
            <v>-</v>
          </cell>
          <cell r="BG532">
            <v>3</v>
          </cell>
          <cell r="BH532" t="str">
            <v>-</v>
          </cell>
          <cell r="BI532" t="str">
            <v>-</v>
          </cell>
          <cell r="BJ532" t="str">
            <v>Arrendado</v>
          </cell>
          <cell r="BK532" t="str">
            <v>A 04952</v>
          </cell>
          <cell r="BL532" t="str">
            <v>BEL MOTO SPORT, S.A. DE C.V.</v>
          </cell>
          <cell r="BO532">
            <v>117217.39</v>
          </cell>
          <cell r="BP532" t="str">
            <v>-</v>
          </cell>
          <cell r="BQ532" t="str">
            <v>-</v>
          </cell>
          <cell r="BR532" t="str">
            <v>-</v>
          </cell>
          <cell r="BS532" t="str">
            <v>-</v>
          </cell>
          <cell r="BT532" t="str">
            <v>-</v>
          </cell>
          <cell r="BU532" t="str">
            <v>-</v>
          </cell>
          <cell r="BV532" t="str">
            <v>-</v>
          </cell>
          <cell r="BW532" t="str">
            <v>-</v>
          </cell>
          <cell r="BX532" t="str">
            <v>-</v>
          </cell>
          <cell r="BY532" t="str">
            <v>-</v>
          </cell>
          <cell r="BZ532" t="str">
            <v>-</v>
          </cell>
          <cell r="CA532" t="str">
            <v>-</v>
          </cell>
          <cell r="CB532" t="str">
            <v>-</v>
          </cell>
          <cell r="CC532" t="str">
            <v>Martes</v>
          </cell>
          <cell r="CD532" t="str">
            <v>8817</v>
          </cell>
          <cell r="CE532" t="str">
            <v>7</v>
          </cell>
          <cell r="CF532" t="str">
            <v>Rosa</v>
          </cell>
          <cell r="CG532" t="str">
            <v>2o Sábado</v>
          </cell>
          <cell r="CH532" t="str">
            <v>Feb y Mzo</v>
          </cell>
          <cell r="CI532" t="str">
            <v>Ago y Sep</v>
          </cell>
          <cell r="CJ532" t="str">
            <v>-</v>
          </cell>
          <cell r="CK532">
            <v>68</v>
          </cell>
          <cell r="CL532" t="str">
            <v>101 - MAGNA</v>
          </cell>
          <cell r="CM532" t="str">
            <v>08214</v>
          </cell>
          <cell r="CP532" t="str">
            <v>-</v>
          </cell>
        </row>
        <row r="533">
          <cell r="A533" t="str">
            <v>08215</v>
          </cell>
          <cell r="B533" t="str">
            <v>G31TL</v>
          </cell>
          <cell r="C533" t="str">
            <v>Distrito Federal</v>
          </cell>
          <cell r="D533" t="str">
            <v>LLW98</v>
          </cell>
          <cell r="E533" t="str">
            <v>Yamaha R6</v>
          </cell>
          <cell r="F533" t="str">
            <v>Motocicleta</v>
          </cell>
          <cell r="G533" t="str">
            <v>Yamaha</v>
          </cell>
          <cell r="H533" t="str">
            <v xml:space="preserve">YZF R6R 599CC </v>
          </cell>
          <cell r="I533" t="str">
            <v>JYARJ15168A012201</v>
          </cell>
          <cell r="J533" t="str">
            <v>J515E014433</v>
          </cell>
          <cell r="K533" t="str">
            <v>Magna</v>
          </cell>
          <cell r="L533">
            <v>4</v>
          </cell>
          <cell r="M533">
            <v>17</v>
          </cell>
          <cell r="N533">
            <v>2008</v>
          </cell>
          <cell r="O533" t="str">
            <v>Ciudad de México</v>
          </cell>
          <cell r="P533" t="str">
            <v>Ciudad de México</v>
          </cell>
          <cell r="Q533" t="str">
            <v>Zona Metropolitana</v>
          </cell>
          <cell r="R533" t="str">
            <v>Baja</v>
          </cell>
          <cell r="S533" t="str">
            <v>Devolución Valmex</v>
          </cell>
          <cell r="T533" t="str">
            <v>GNP</v>
          </cell>
          <cell r="U533" t="str">
            <v>Grupo Nacional Provincial, S.A.B.</v>
          </cell>
          <cell r="V533" t="str">
            <v>Asesor de Servicio</v>
          </cell>
          <cell r="W533" t="str">
            <v>489</v>
          </cell>
          <cell r="X533" t="str">
            <v>-</v>
          </cell>
          <cell r="Y533" t="str">
            <v>Asignado</v>
          </cell>
          <cell r="Z533" t="str">
            <v>N90799</v>
          </cell>
          <cell r="AA533" t="str">
            <v>Díaz Díaz Héctor Manuel</v>
          </cell>
          <cell r="AB533" t="str">
            <v>Grupo Nacional Provincial, S.A.B.</v>
          </cell>
          <cell r="AC533" t="str">
            <v>DIDH720628IP7</v>
          </cell>
          <cell r="AD533" t="str">
            <v>Operativo</v>
          </cell>
          <cell r="AE533" t="str">
            <v>Asesor de Servicio Automovil</v>
          </cell>
          <cell r="AF533" t="str">
            <v>Unidad Operativa</v>
          </cell>
          <cell r="AG533" t="str">
            <v>Dirección Servicio y Operaciones</v>
          </cell>
          <cell r="AH533" t="str">
            <v>Subdir. Siniestros CDMX y Sureste</v>
          </cell>
          <cell r="AI533" t="str">
            <v>C9208</v>
          </cell>
          <cell r="AJ533" t="str">
            <v>Lasa Estrada Antxon</v>
          </cell>
          <cell r="AK533" t="str">
            <v>Tlalnepantla</v>
          </cell>
          <cell r="AL533" t="str">
            <v>Tlalnepantla</v>
          </cell>
          <cell r="AM533">
            <v>0</v>
          </cell>
          <cell r="AN533" t="str">
            <v>manuel.diaz@gnp.com.mx</v>
          </cell>
          <cell r="AO533" t="str">
            <v>manuel.diaz@gnp.com.mx</v>
          </cell>
          <cell r="AQ533">
            <v>5535228232</v>
          </cell>
          <cell r="AR533" t="str">
            <v>-</v>
          </cell>
          <cell r="AS533" t="str">
            <v>-</v>
          </cell>
          <cell r="AT533" t="str">
            <v>-</v>
          </cell>
          <cell r="AU533" t="str">
            <v>-</v>
          </cell>
          <cell r="AV533" t="str">
            <v>-</v>
          </cell>
          <cell r="AW533" t="str">
            <v>-</v>
          </cell>
          <cell r="AX533" t="str">
            <v>-</v>
          </cell>
          <cell r="AY533" t="str">
            <v>No</v>
          </cell>
          <cell r="AZ533" t="str">
            <v>-</v>
          </cell>
          <cell r="BA533" t="str">
            <v>-</v>
          </cell>
          <cell r="BB533" t="str">
            <v>-</v>
          </cell>
          <cell r="BC533" t="str">
            <v>-</v>
          </cell>
          <cell r="BD533" t="str">
            <v>-</v>
          </cell>
          <cell r="BE533" t="str">
            <v>-</v>
          </cell>
          <cell r="BF533" t="str">
            <v>-</v>
          </cell>
          <cell r="BG533">
            <v>3</v>
          </cell>
          <cell r="BH533" t="str">
            <v>-</v>
          </cell>
          <cell r="BI533" t="str">
            <v>-</v>
          </cell>
          <cell r="BJ533" t="str">
            <v>Arrendado</v>
          </cell>
          <cell r="BK533" t="str">
            <v>A 04956</v>
          </cell>
          <cell r="BL533" t="str">
            <v>BEL MOTO SPORT, S.A. DE C.V.</v>
          </cell>
          <cell r="BO533">
            <v>117217.39</v>
          </cell>
          <cell r="BP533" t="str">
            <v>-</v>
          </cell>
          <cell r="BQ533" t="str">
            <v>-</v>
          </cell>
          <cell r="BR533" t="str">
            <v>-</v>
          </cell>
          <cell r="BS533" t="str">
            <v>-</v>
          </cell>
          <cell r="BT533" t="str">
            <v>-</v>
          </cell>
          <cell r="BU533" t="str">
            <v>-</v>
          </cell>
          <cell r="BV533" t="str">
            <v>-</v>
          </cell>
          <cell r="BW533" t="str">
            <v>-</v>
          </cell>
          <cell r="BX533" t="str">
            <v>-</v>
          </cell>
          <cell r="BY533" t="str">
            <v>-</v>
          </cell>
          <cell r="BZ533" t="str">
            <v>-</v>
          </cell>
          <cell r="CA533" t="str">
            <v>-</v>
          </cell>
          <cell r="CB533" t="str">
            <v>-</v>
          </cell>
          <cell r="CC533" t="str">
            <v>Jueves</v>
          </cell>
          <cell r="CD533" t="str">
            <v>31</v>
          </cell>
          <cell r="CE533" t="str">
            <v>1</v>
          </cell>
          <cell r="CF533" t="str">
            <v>Verde</v>
          </cell>
          <cell r="CG533" t="str">
            <v>4o Sábado</v>
          </cell>
          <cell r="CH533" t="str">
            <v>Abr y May</v>
          </cell>
          <cell r="CI533" t="str">
            <v>Oct y Nov</v>
          </cell>
          <cell r="CJ533" t="str">
            <v>-</v>
          </cell>
          <cell r="CK533">
            <v>68</v>
          </cell>
          <cell r="CL533" t="str">
            <v>101 - MAGNA</v>
          </cell>
          <cell r="CM533" t="str">
            <v>08215</v>
          </cell>
          <cell r="CP533" t="str">
            <v>-</v>
          </cell>
        </row>
        <row r="534">
          <cell r="A534" t="str">
            <v>08216</v>
          </cell>
          <cell r="B534" t="str">
            <v>G30TL</v>
          </cell>
          <cell r="C534" t="str">
            <v>Distrito Federal</v>
          </cell>
          <cell r="D534" t="str">
            <v>LLW99</v>
          </cell>
          <cell r="E534" t="str">
            <v>Yamaha R6</v>
          </cell>
          <cell r="F534" t="str">
            <v>Motocicleta</v>
          </cell>
          <cell r="G534" t="str">
            <v>Yamaha</v>
          </cell>
          <cell r="H534" t="str">
            <v xml:space="preserve">YZF R6R 599CC </v>
          </cell>
          <cell r="I534" t="str">
            <v>JYARJ15199A013621</v>
          </cell>
          <cell r="J534" t="str">
            <v>J515E016063</v>
          </cell>
          <cell r="K534" t="str">
            <v>Magna</v>
          </cell>
          <cell r="L534">
            <v>4</v>
          </cell>
          <cell r="M534">
            <v>17</v>
          </cell>
          <cell r="N534">
            <v>2009</v>
          </cell>
          <cell r="O534" t="str">
            <v>Ciudad de México</v>
          </cell>
          <cell r="P534" t="str">
            <v>Ciudad de México</v>
          </cell>
          <cell r="Q534" t="str">
            <v>Zona Metropolitana</v>
          </cell>
          <cell r="R534" t="str">
            <v>Baja</v>
          </cell>
          <cell r="S534" t="str">
            <v>Devolución Valmex</v>
          </cell>
          <cell r="T534" t="str">
            <v>GNP</v>
          </cell>
          <cell r="U534" t="str">
            <v>Grupo Nacional Provincial, S.A.B.</v>
          </cell>
          <cell r="V534" t="str">
            <v>Asesor de Servicio</v>
          </cell>
          <cell r="W534" t="str">
            <v>309</v>
          </cell>
          <cell r="X534" t="str">
            <v>-</v>
          </cell>
          <cell r="Y534" t="str">
            <v>Asignado</v>
          </cell>
          <cell r="Z534" t="str">
            <v>N90519</v>
          </cell>
          <cell r="AA534" t="str">
            <v>Arvizu Campos Martin</v>
          </cell>
          <cell r="AB534" t="str">
            <v>Grupo Nacional Provincial, S.A.B.</v>
          </cell>
          <cell r="AC534" t="str">
            <v>AICM811012BY1</v>
          </cell>
          <cell r="AD534" t="str">
            <v>Jefe de departamento</v>
          </cell>
          <cell r="AE534" t="str">
            <v>Ejecutivo Cuentas Corredores</v>
          </cell>
          <cell r="AF534" t="str">
            <v>Unidad Operativa</v>
          </cell>
          <cell r="AG534" t="str">
            <v>Dirección Servicio y Operaciones</v>
          </cell>
          <cell r="AH534" t="str">
            <v>Dir. Atención de Seguros Personas y Seguros Corporativos</v>
          </cell>
          <cell r="AI534" t="str">
            <v>C7202</v>
          </cell>
          <cell r="AJ534" t="str">
            <v>Corona Gaytan Clemente</v>
          </cell>
          <cell r="AK534" t="str">
            <v>Amores B P2</v>
          </cell>
          <cell r="AL534" t="str">
            <v>Amores</v>
          </cell>
          <cell r="AM534">
            <v>4196</v>
          </cell>
          <cell r="AN534" t="str">
            <v>martin.arvizu@gnp.com.mx</v>
          </cell>
          <cell r="AO534" t="str">
            <v>martin.arvizu@gnp.com.mx</v>
          </cell>
          <cell r="AQ534">
            <v>5535667122</v>
          </cell>
          <cell r="AR534" t="str">
            <v>-</v>
          </cell>
          <cell r="AS534" t="str">
            <v>-</v>
          </cell>
          <cell r="AT534" t="str">
            <v>-</v>
          </cell>
          <cell r="AU534" t="str">
            <v>-</v>
          </cell>
          <cell r="AV534" t="str">
            <v>-</v>
          </cell>
          <cell r="AW534" t="str">
            <v>-</v>
          </cell>
          <cell r="AX534" t="str">
            <v>-</v>
          </cell>
          <cell r="AY534" t="str">
            <v>No</v>
          </cell>
          <cell r="AZ534" t="str">
            <v>-</v>
          </cell>
          <cell r="BA534" t="str">
            <v>-</v>
          </cell>
          <cell r="BB534" t="str">
            <v>-</v>
          </cell>
          <cell r="BC534" t="str">
            <v>-</v>
          </cell>
          <cell r="BD534" t="str">
            <v>-</v>
          </cell>
          <cell r="BE534" t="str">
            <v>-</v>
          </cell>
          <cell r="BF534" t="str">
            <v>-</v>
          </cell>
          <cell r="BG534" t="str">
            <v>-</v>
          </cell>
          <cell r="BH534" t="str">
            <v>-</v>
          </cell>
          <cell r="BI534" t="str">
            <v>-</v>
          </cell>
          <cell r="BJ534" t="str">
            <v>Arrendado</v>
          </cell>
          <cell r="BK534" t="str">
            <v>A 04965</v>
          </cell>
          <cell r="BL534" t="str">
            <v>BEL MOTO SPORT, S.A. DE C.V.</v>
          </cell>
          <cell r="BO534">
            <v>117217.39</v>
          </cell>
          <cell r="BP534" t="str">
            <v>-</v>
          </cell>
          <cell r="BQ534" t="str">
            <v>-</v>
          </cell>
          <cell r="BR534" t="str">
            <v>-</v>
          </cell>
          <cell r="BS534" t="str">
            <v>-</v>
          </cell>
          <cell r="BT534" t="str">
            <v>-</v>
          </cell>
          <cell r="BU534" t="str">
            <v>-</v>
          </cell>
          <cell r="BV534" t="str">
            <v>-</v>
          </cell>
          <cell r="BW534" t="str">
            <v>-</v>
          </cell>
          <cell r="BX534" t="str">
            <v>-</v>
          </cell>
          <cell r="BY534" t="str">
            <v>-</v>
          </cell>
          <cell r="BZ534" t="str">
            <v>-</v>
          </cell>
          <cell r="CA534" t="str">
            <v>-</v>
          </cell>
          <cell r="CB534" t="str">
            <v>-</v>
          </cell>
          <cell r="CC534" t="str">
            <v>Viernes</v>
          </cell>
          <cell r="CD534" t="str">
            <v>30</v>
          </cell>
          <cell r="CE534" t="str">
            <v>0</v>
          </cell>
          <cell r="CF534" t="str">
            <v>Azul</v>
          </cell>
          <cell r="CG534" t="str">
            <v>5o Sábado</v>
          </cell>
          <cell r="CH534" t="str">
            <v>May y Jun</v>
          </cell>
          <cell r="CI534" t="str">
            <v>Nov y Dic</v>
          </cell>
          <cell r="CJ534" t="str">
            <v>-</v>
          </cell>
          <cell r="CK534">
            <v>68</v>
          </cell>
          <cell r="CL534" t="str">
            <v>101 - MAGNA</v>
          </cell>
          <cell r="CM534" t="str">
            <v>08216</v>
          </cell>
          <cell r="CP534" t="str">
            <v>-</v>
          </cell>
        </row>
        <row r="535">
          <cell r="A535" t="str">
            <v>08217</v>
          </cell>
          <cell r="B535" t="str">
            <v>00122</v>
          </cell>
          <cell r="C535" t="str">
            <v>Jalisco</v>
          </cell>
          <cell r="D535" t="str">
            <v>8152V</v>
          </cell>
          <cell r="E535" t="str">
            <v>Yamaha R6</v>
          </cell>
          <cell r="F535" t="str">
            <v>Motocicleta</v>
          </cell>
          <cell r="G535" t="str">
            <v>Yamaha</v>
          </cell>
          <cell r="H535" t="str">
            <v xml:space="preserve">YZF R6R 599CC </v>
          </cell>
          <cell r="I535" t="str">
            <v>JYARJ15139A013615</v>
          </cell>
          <cell r="J535" t="str">
            <v>J515E016046</v>
          </cell>
          <cell r="K535" t="str">
            <v>Magna</v>
          </cell>
          <cell r="L535">
            <v>4</v>
          </cell>
          <cell r="M535">
            <v>17</v>
          </cell>
          <cell r="N535">
            <v>2009</v>
          </cell>
          <cell r="O535" t="str">
            <v>Guadalajara</v>
          </cell>
          <cell r="P535" t="str">
            <v>Jalisco</v>
          </cell>
          <cell r="Q535" t="str">
            <v>Occidente</v>
          </cell>
          <cell r="R535" t="str">
            <v>Baja</v>
          </cell>
          <cell r="S535" t="str">
            <v>Devolución Valmex</v>
          </cell>
          <cell r="T535" t="str">
            <v>GNP</v>
          </cell>
          <cell r="U535" t="str">
            <v>Grupo Nacional Provincial, S.A.B.</v>
          </cell>
          <cell r="V535" t="str">
            <v>Asesor de Servicio</v>
          </cell>
          <cell r="W535" t="str">
            <v>-</v>
          </cell>
          <cell r="X535" t="str">
            <v>-</v>
          </cell>
          <cell r="Y535" t="str">
            <v>Asignado</v>
          </cell>
          <cell r="Z535">
            <v>40072001</v>
          </cell>
          <cell r="AA535" t="str">
            <v>-</v>
          </cell>
          <cell r="AB535" t="str">
            <v>-</v>
          </cell>
          <cell r="AC535" t="str">
            <v>-</v>
          </cell>
          <cell r="AD535" t="str">
            <v>-</v>
          </cell>
          <cell r="AE535" t="str">
            <v>-</v>
          </cell>
          <cell r="AF535" t="str">
            <v>-</v>
          </cell>
          <cell r="AG535" t="str">
            <v>-</v>
          </cell>
          <cell r="AH535" t="str">
            <v>-</v>
          </cell>
          <cell r="AI535" t="str">
            <v>C6705</v>
          </cell>
          <cell r="AJ535" t="str">
            <v>Ramirez Granados Arturo</v>
          </cell>
          <cell r="AK535" t="str">
            <v>-</v>
          </cell>
          <cell r="AL535" t="str">
            <v>-</v>
          </cell>
          <cell r="AM535" t="str">
            <v>-</v>
          </cell>
          <cell r="AN535">
            <v>0</v>
          </cell>
          <cell r="AO535" t="str">
            <v>-</v>
          </cell>
          <cell r="AQ535" t="str">
            <v>-</v>
          </cell>
          <cell r="AR535" t="str">
            <v>-</v>
          </cell>
          <cell r="AS535" t="str">
            <v>-</v>
          </cell>
          <cell r="AT535" t="str">
            <v>-</v>
          </cell>
          <cell r="AU535" t="str">
            <v>-</v>
          </cell>
          <cell r="AV535" t="str">
            <v>-</v>
          </cell>
          <cell r="AW535" t="str">
            <v>-</v>
          </cell>
          <cell r="AX535" t="str">
            <v>-</v>
          </cell>
          <cell r="AY535" t="str">
            <v>No</v>
          </cell>
          <cell r="AZ535" t="str">
            <v>-</v>
          </cell>
          <cell r="BA535" t="str">
            <v>-</v>
          </cell>
          <cell r="BB535" t="str">
            <v>-</v>
          </cell>
          <cell r="BC535" t="str">
            <v>-</v>
          </cell>
          <cell r="BD535" t="str">
            <v>-</v>
          </cell>
          <cell r="BE535" t="str">
            <v>-</v>
          </cell>
          <cell r="BF535" t="str">
            <v>-</v>
          </cell>
          <cell r="BG535">
            <v>3</v>
          </cell>
          <cell r="BH535" t="str">
            <v>-</v>
          </cell>
          <cell r="BI535" t="str">
            <v>-</v>
          </cell>
          <cell r="BJ535" t="str">
            <v>Arrendado</v>
          </cell>
          <cell r="BK535" t="str">
            <v>A 05064</v>
          </cell>
          <cell r="BL535" t="str">
            <v>BEL MOTO SPORT, S.A. DE C.V.</v>
          </cell>
          <cell r="BO535">
            <v>117217.39</v>
          </cell>
          <cell r="BP535" t="str">
            <v>-</v>
          </cell>
          <cell r="BQ535" t="str">
            <v>-</v>
          </cell>
          <cell r="BR535" t="str">
            <v>-</v>
          </cell>
          <cell r="BS535" t="str">
            <v>-</v>
          </cell>
          <cell r="BT535" t="str">
            <v>-</v>
          </cell>
          <cell r="BU535" t="str">
            <v>-</v>
          </cell>
          <cell r="BV535" t="str">
            <v>-</v>
          </cell>
          <cell r="BW535" t="str">
            <v>-</v>
          </cell>
          <cell r="BX535" t="str">
            <v>-</v>
          </cell>
          <cell r="BY535" t="str">
            <v>-</v>
          </cell>
          <cell r="BZ535" t="str">
            <v>-</v>
          </cell>
          <cell r="CA535" t="str">
            <v>-</v>
          </cell>
          <cell r="CB535" t="str">
            <v>-</v>
          </cell>
          <cell r="CC535" t="str">
            <v>Jueves</v>
          </cell>
          <cell r="CD535" t="str">
            <v>00122</v>
          </cell>
          <cell r="CE535" t="str">
            <v>2</v>
          </cell>
          <cell r="CF535" t="str">
            <v>Verde</v>
          </cell>
          <cell r="CG535" t="str">
            <v>4o Sábado</v>
          </cell>
          <cell r="CH535" t="str">
            <v>Abr y May</v>
          </cell>
          <cell r="CI535" t="str">
            <v>Oct y Nov</v>
          </cell>
          <cell r="CJ535" t="str">
            <v>-</v>
          </cell>
          <cell r="CK535">
            <v>68</v>
          </cell>
          <cell r="CL535" t="str">
            <v>101 - MAGNA</v>
          </cell>
          <cell r="CM535" t="str">
            <v>08217</v>
          </cell>
          <cell r="CP535" t="str">
            <v>-</v>
          </cell>
        </row>
        <row r="536">
          <cell r="A536" t="str">
            <v>09001</v>
          </cell>
          <cell r="B536" t="str">
            <v>113WEA</v>
          </cell>
          <cell r="C536" t="str">
            <v>Distrito Federal</v>
          </cell>
          <cell r="D536" t="str">
            <v>No aplica</v>
          </cell>
          <cell r="E536" t="str">
            <v>Chevy</v>
          </cell>
          <cell r="F536" t="str">
            <v>Automóvil</v>
          </cell>
          <cell r="G536" t="str">
            <v>Chevrolet</v>
          </cell>
          <cell r="H536" t="str">
            <v>Chevy 3 Puertas S/AA Paquete B</v>
          </cell>
          <cell r="I536" t="str">
            <v>3G1SF21X89S110081</v>
          </cell>
          <cell r="J536" t="str">
            <v>Hecho en México</v>
          </cell>
          <cell r="K536" t="str">
            <v>Magna</v>
          </cell>
          <cell r="L536">
            <v>4</v>
          </cell>
          <cell r="M536">
            <v>46</v>
          </cell>
          <cell r="N536">
            <v>2009</v>
          </cell>
          <cell r="O536" t="str">
            <v>Ciudad de México</v>
          </cell>
          <cell r="P536" t="str">
            <v>Ciudad de México</v>
          </cell>
          <cell r="Q536" t="str">
            <v>Zona Metropolitana</v>
          </cell>
          <cell r="R536" t="str">
            <v>Baja</v>
          </cell>
          <cell r="S536" t="str">
            <v>Devolución Salvamentos</v>
          </cell>
          <cell r="T536" t="str">
            <v>Filial</v>
          </cell>
          <cell r="U536" t="str">
            <v>GNP Administración de Venta Masiva, S.A. de C.V.</v>
          </cell>
          <cell r="V536" t="str">
            <v>Pool Administrativo</v>
          </cell>
          <cell r="W536" t="str">
            <v>Pool Administrativo</v>
          </cell>
          <cell r="X536" t="str">
            <v>-</v>
          </cell>
          <cell r="Y536" t="str">
            <v>Pool</v>
          </cell>
          <cell r="Z536" t="str">
            <v>N38132</v>
          </cell>
          <cell r="AA536" t="str">
            <v>-</v>
          </cell>
          <cell r="AB536" t="str">
            <v>-</v>
          </cell>
          <cell r="AC536" t="str">
            <v>-</v>
          </cell>
          <cell r="AD536" t="str">
            <v>-</v>
          </cell>
          <cell r="AE536" t="str">
            <v>-</v>
          </cell>
          <cell r="AF536" t="str">
            <v>-</v>
          </cell>
          <cell r="AG536" t="str">
            <v>-</v>
          </cell>
          <cell r="AH536" t="str">
            <v>-</v>
          </cell>
          <cell r="AI536" t="str">
            <v>C6705</v>
          </cell>
          <cell r="AJ536" t="str">
            <v>Ramirez Granados Arturo</v>
          </cell>
          <cell r="AK536" t="str">
            <v>-</v>
          </cell>
          <cell r="AL536" t="str">
            <v>-</v>
          </cell>
          <cell r="AM536" t="str">
            <v>-</v>
          </cell>
          <cell r="AN536">
            <v>0</v>
          </cell>
          <cell r="AO536" t="str">
            <v>-</v>
          </cell>
          <cell r="AQ536">
            <v>5545001393</v>
          </cell>
          <cell r="AR536" t="str">
            <v>-</v>
          </cell>
          <cell r="AS536" t="str">
            <v>-</v>
          </cell>
          <cell r="AT536" t="str">
            <v>-</v>
          </cell>
          <cell r="AU536" t="str">
            <v>-</v>
          </cell>
          <cell r="AV536" t="str">
            <v>-</v>
          </cell>
          <cell r="AW536" t="str">
            <v>-</v>
          </cell>
          <cell r="AX536" t="str">
            <v>-</v>
          </cell>
          <cell r="AY536" t="str">
            <v>No</v>
          </cell>
          <cell r="AZ536" t="str">
            <v>-</v>
          </cell>
          <cell r="BA536" t="str">
            <v>-</v>
          </cell>
          <cell r="BB536" t="str">
            <v>-</v>
          </cell>
          <cell r="BC536" t="str">
            <v>-</v>
          </cell>
          <cell r="BD536" t="str">
            <v>-</v>
          </cell>
          <cell r="BE536" t="str">
            <v>-</v>
          </cell>
          <cell r="BF536" t="str">
            <v>-</v>
          </cell>
          <cell r="BG536" t="str">
            <v>-</v>
          </cell>
          <cell r="BH536" t="str">
            <v>-</v>
          </cell>
          <cell r="BI536" t="str">
            <v>-</v>
          </cell>
          <cell r="BJ536" t="str">
            <v>Propio</v>
          </cell>
          <cell r="BK536">
            <v>13609</v>
          </cell>
          <cell r="BL536" t="str">
            <v xml:space="preserve">IZTACALCO MOTORS S.A. DE C.V. </v>
          </cell>
          <cell r="BO536">
            <v>71827.83</v>
          </cell>
          <cell r="BP536" t="str">
            <v>-</v>
          </cell>
          <cell r="BQ536" t="str">
            <v>-</v>
          </cell>
          <cell r="BR536" t="str">
            <v>-</v>
          </cell>
          <cell r="BS536" t="str">
            <v>-</v>
          </cell>
          <cell r="BT536" t="str">
            <v>-</v>
          </cell>
          <cell r="BU536" t="str">
            <v>-</v>
          </cell>
          <cell r="BV536" t="str">
            <v>-</v>
          </cell>
          <cell r="BW536" t="str">
            <v>-</v>
          </cell>
          <cell r="BX536" t="str">
            <v>-</v>
          </cell>
          <cell r="BY536" t="str">
            <v>-</v>
          </cell>
          <cell r="BZ536" t="str">
            <v>-</v>
          </cell>
          <cell r="CA536" t="str">
            <v>-</v>
          </cell>
          <cell r="CB536" t="str">
            <v>-</v>
          </cell>
          <cell r="CC536" t="str">
            <v>Miércoles</v>
          </cell>
          <cell r="CD536" t="str">
            <v>113</v>
          </cell>
          <cell r="CE536" t="str">
            <v>3</v>
          </cell>
          <cell r="CF536" t="str">
            <v>Rojo</v>
          </cell>
          <cell r="CG536" t="str">
            <v>3er Sábado</v>
          </cell>
          <cell r="CH536" t="str">
            <v>Mzo y Abr</v>
          </cell>
          <cell r="CI536" t="str">
            <v>Sep y Oct</v>
          </cell>
          <cell r="CJ536" t="str">
            <v>-</v>
          </cell>
          <cell r="CK536">
            <v>92</v>
          </cell>
          <cell r="CL536" t="str">
            <v>101 - MAGNA</v>
          </cell>
          <cell r="CM536" t="str">
            <v>09001</v>
          </cell>
          <cell r="CP536" t="str">
            <v>-</v>
          </cell>
        </row>
        <row r="537">
          <cell r="A537" t="str">
            <v>09002</v>
          </cell>
          <cell r="B537" t="str">
            <v>951VGS</v>
          </cell>
          <cell r="C537" t="str">
            <v>Distrito Federal</v>
          </cell>
          <cell r="D537" t="str">
            <v>No aplica</v>
          </cell>
          <cell r="E537" t="str">
            <v>Chevy</v>
          </cell>
          <cell r="F537" t="str">
            <v>Automóvil</v>
          </cell>
          <cell r="G537" t="str">
            <v>Chevrolet</v>
          </cell>
          <cell r="H537" t="str">
            <v>Chevy 3 Puertas S/AA Paquete B</v>
          </cell>
          <cell r="I537" t="str">
            <v>3G1SF21X18S101009</v>
          </cell>
          <cell r="J537" t="str">
            <v>Hecho en México</v>
          </cell>
          <cell r="K537" t="str">
            <v>Magna</v>
          </cell>
          <cell r="L537">
            <v>4</v>
          </cell>
          <cell r="M537">
            <v>46</v>
          </cell>
          <cell r="N537">
            <v>2008</v>
          </cell>
          <cell r="O537" t="str">
            <v>Puebla</v>
          </cell>
          <cell r="P537" t="str">
            <v>Puebla</v>
          </cell>
          <cell r="Q537" t="str">
            <v>Sureste</v>
          </cell>
          <cell r="R537" t="str">
            <v>Baja</v>
          </cell>
          <cell r="S537" t="str">
            <v>Devolución Salvamentos</v>
          </cell>
          <cell r="T537" t="str">
            <v>Filial</v>
          </cell>
          <cell r="U537" t="str">
            <v>GNP Administración de Venta Masiva, S.A. de C.V.</v>
          </cell>
          <cell r="V537" t="str">
            <v>Pool Administrativo</v>
          </cell>
          <cell r="W537" t="str">
            <v>Pool Administrativo</v>
          </cell>
          <cell r="X537" t="str">
            <v>-</v>
          </cell>
          <cell r="Y537" t="str">
            <v>Pool</v>
          </cell>
          <cell r="Z537" t="str">
            <v>V00892</v>
          </cell>
          <cell r="AA537" t="str">
            <v>-</v>
          </cell>
          <cell r="AB537" t="str">
            <v>-</v>
          </cell>
          <cell r="AC537" t="str">
            <v>-</v>
          </cell>
          <cell r="AD537" t="str">
            <v>-</v>
          </cell>
          <cell r="AE537" t="str">
            <v>-</v>
          </cell>
          <cell r="AF537" t="str">
            <v>-</v>
          </cell>
          <cell r="AG537" t="str">
            <v>-</v>
          </cell>
          <cell r="AH537" t="str">
            <v>-</v>
          </cell>
          <cell r="AI537" t="str">
            <v>C6705</v>
          </cell>
          <cell r="AJ537" t="str">
            <v>Ramirez Granados Arturo</v>
          </cell>
          <cell r="AK537" t="str">
            <v>-</v>
          </cell>
          <cell r="AL537" t="str">
            <v>-</v>
          </cell>
          <cell r="AM537" t="str">
            <v>-</v>
          </cell>
          <cell r="AN537" t="str">
            <v>francisco.navarro@gnp.com.mx</v>
          </cell>
          <cell r="AO537" t="str">
            <v>-</v>
          </cell>
          <cell r="AP537" t="str">
            <v>francisco.navarro@gnp.com.mx</v>
          </cell>
          <cell r="AQ537" t="str">
            <v>-</v>
          </cell>
          <cell r="AR537" t="str">
            <v>-</v>
          </cell>
          <cell r="AS537" t="str">
            <v>-</v>
          </cell>
          <cell r="AT537" t="str">
            <v>-</v>
          </cell>
          <cell r="AU537" t="str">
            <v>-</v>
          </cell>
          <cell r="AV537" t="str">
            <v>-</v>
          </cell>
          <cell r="AW537" t="str">
            <v>-</v>
          </cell>
          <cell r="AX537" t="str">
            <v>-</v>
          </cell>
          <cell r="AY537" t="str">
            <v>No</v>
          </cell>
          <cell r="AZ537" t="str">
            <v>-</v>
          </cell>
          <cell r="BA537" t="str">
            <v>-</v>
          </cell>
          <cell r="BB537" t="str">
            <v>-</v>
          </cell>
          <cell r="BC537" t="str">
            <v>-</v>
          </cell>
          <cell r="BD537" t="str">
            <v>-</v>
          </cell>
          <cell r="BE537" t="str">
            <v>-</v>
          </cell>
          <cell r="BF537" t="str">
            <v>-</v>
          </cell>
          <cell r="BG537" t="str">
            <v>-</v>
          </cell>
          <cell r="BH537" t="str">
            <v>-</v>
          </cell>
          <cell r="BI537" t="str">
            <v>-</v>
          </cell>
          <cell r="BJ537" t="str">
            <v>Propio</v>
          </cell>
          <cell r="BK537">
            <v>11287</v>
          </cell>
          <cell r="BL537" t="str">
            <v xml:space="preserve">IZTACALCO MOTORS S.A. DE C.V. </v>
          </cell>
          <cell r="BO537">
            <v>71000.87</v>
          </cell>
          <cell r="BP537" t="str">
            <v>-</v>
          </cell>
          <cell r="BQ537" t="str">
            <v>-</v>
          </cell>
          <cell r="BR537" t="str">
            <v>-</v>
          </cell>
          <cell r="BS537" t="str">
            <v>-</v>
          </cell>
          <cell r="BT537" t="str">
            <v>-</v>
          </cell>
          <cell r="BU537" t="str">
            <v>-</v>
          </cell>
          <cell r="BV537" t="str">
            <v>-</v>
          </cell>
          <cell r="BW537" t="str">
            <v>-</v>
          </cell>
          <cell r="BX537" t="str">
            <v>-</v>
          </cell>
          <cell r="BY537" t="str">
            <v>-</v>
          </cell>
          <cell r="BZ537" t="str">
            <v>-</v>
          </cell>
          <cell r="CA537" t="str">
            <v>-</v>
          </cell>
          <cell r="CB537" t="str">
            <v>-</v>
          </cell>
          <cell r="CC537" t="str">
            <v>Jueves</v>
          </cell>
          <cell r="CD537" t="str">
            <v>951</v>
          </cell>
          <cell r="CE537" t="str">
            <v>1</v>
          </cell>
          <cell r="CF537" t="str">
            <v>Verde</v>
          </cell>
          <cell r="CG537" t="str">
            <v>4o Sábado</v>
          </cell>
          <cell r="CH537" t="str">
            <v>Abr y May</v>
          </cell>
          <cell r="CI537" t="str">
            <v>Oct y Nov</v>
          </cell>
          <cell r="CJ537" t="str">
            <v>-</v>
          </cell>
          <cell r="CK537">
            <v>92</v>
          </cell>
          <cell r="CL537" t="str">
            <v>101 - MAGNA</v>
          </cell>
          <cell r="CM537" t="str">
            <v>09002</v>
          </cell>
          <cell r="CP537" t="str">
            <v>-</v>
          </cell>
        </row>
        <row r="538">
          <cell r="A538" t="str">
            <v>09003</v>
          </cell>
          <cell r="B538" t="str">
            <v>967VGS</v>
          </cell>
          <cell r="C538" t="str">
            <v>Distrito Federal</v>
          </cell>
          <cell r="D538" t="str">
            <v>No aplica</v>
          </cell>
          <cell r="E538" t="str">
            <v>Chevy</v>
          </cell>
          <cell r="F538" t="str">
            <v>Automóvil</v>
          </cell>
          <cell r="G538" t="str">
            <v>Chevrolet</v>
          </cell>
          <cell r="H538" t="str">
            <v>Chevy 3 Puertas S/AA Paquete B</v>
          </cell>
          <cell r="I538" t="str">
            <v>3G1SF21X98S100643</v>
          </cell>
          <cell r="J538" t="str">
            <v>Hecho en México</v>
          </cell>
          <cell r="K538" t="str">
            <v>Magna</v>
          </cell>
          <cell r="L538">
            <v>4</v>
          </cell>
          <cell r="M538">
            <v>46</v>
          </cell>
          <cell r="N538">
            <v>2008</v>
          </cell>
          <cell r="O538" t="str">
            <v>Ciudad de México</v>
          </cell>
          <cell r="P538" t="str">
            <v>Ciudad de México</v>
          </cell>
          <cell r="Q538" t="str">
            <v>Zona Metropolitana</v>
          </cell>
          <cell r="R538" t="str">
            <v>Baja</v>
          </cell>
          <cell r="S538" t="str">
            <v>Devolución Salvamentos</v>
          </cell>
          <cell r="T538" t="str">
            <v>Filial</v>
          </cell>
          <cell r="U538" t="str">
            <v>GNP Administración de Venta Masiva, S.A. de C.V.</v>
          </cell>
          <cell r="V538" t="str">
            <v>Pool Administrativo</v>
          </cell>
          <cell r="W538" t="str">
            <v>Pool Administrativo</v>
          </cell>
          <cell r="X538" t="str">
            <v>-</v>
          </cell>
          <cell r="Y538" t="str">
            <v>Pool</v>
          </cell>
          <cell r="Z538" t="str">
            <v>N38132</v>
          </cell>
          <cell r="AA538" t="str">
            <v>-</v>
          </cell>
          <cell r="AB538" t="str">
            <v>-</v>
          </cell>
          <cell r="AC538" t="str">
            <v>-</v>
          </cell>
          <cell r="AD538" t="str">
            <v>-</v>
          </cell>
          <cell r="AE538" t="str">
            <v>-</v>
          </cell>
          <cell r="AF538" t="str">
            <v>-</v>
          </cell>
          <cell r="AG538" t="str">
            <v>-</v>
          </cell>
          <cell r="AH538" t="str">
            <v>-</v>
          </cell>
          <cell r="AI538" t="str">
            <v>C6705</v>
          </cell>
          <cell r="AJ538" t="str">
            <v>Ramirez Granados Arturo</v>
          </cell>
          <cell r="AK538" t="str">
            <v>-</v>
          </cell>
          <cell r="AL538" t="str">
            <v>-</v>
          </cell>
          <cell r="AM538" t="str">
            <v>-</v>
          </cell>
          <cell r="AN538">
            <v>0</v>
          </cell>
          <cell r="AO538" t="str">
            <v>-</v>
          </cell>
          <cell r="AQ538">
            <v>5545001393</v>
          </cell>
          <cell r="AR538" t="str">
            <v>-</v>
          </cell>
          <cell r="AS538" t="str">
            <v>-</v>
          </cell>
          <cell r="AT538" t="str">
            <v>-</v>
          </cell>
          <cell r="AU538" t="str">
            <v>-</v>
          </cell>
          <cell r="AV538" t="str">
            <v>-</v>
          </cell>
          <cell r="AW538" t="str">
            <v>-</v>
          </cell>
          <cell r="AX538" t="str">
            <v>-</v>
          </cell>
          <cell r="AY538" t="str">
            <v>No</v>
          </cell>
          <cell r="AZ538" t="str">
            <v>-</v>
          </cell>
          <cell r="BA538" t="str">
            <v>-</v>
          </cell>
          <cell r="BB538" t="str">
            <v>-</v>
          </cell>
          <cell r="BC538" t="str">
            <v>-</v>
          </cell>
          <cell r="BD538" t="str">
            <v>-</v>
          </cell>
          <cell r="BE538" t="str">
            <v>-</v>
          </cell>
          <cell r="BF538" t="str">
            <v>-</v>
          </cell>
          <cell r="BG538" t="str">
            <v>-</v>
          </cell>
          <cell r="BH538" t="str">
            <v>-</v>
          </cell>
          <cell r="BI538" t="str">
            <v>-</v>
          </cell>
          <cell r="BJ538" t="str">
            <v>Propio</v>
          </cell>
          <cell r="BK538">
            <v>11286</v>
          </cell>
          <cell r="BL538" t="str">
            <v xml:space="preserve">IZTACALCO MOTORS S.A. DE C.V. </v>
          </cell>
          <cell r="BO538">
            <v>71000.87</v>
          </cell>
          <cell r="BP538" t="str">
            <v>-</v>
          </cell>
          <cell r="BQ538" t="str">
            <v>-</v>
          </cell>
          <cell r="BR538" t="str">
            <v>-</v>
          </cell>
          <cell r="BS538" t="str">
            <v>-</v>
          </cell>
          <cell r="BT538" t="str">
            <v>-</v>
          </cell>
          <cell r="BU538" t="str">
            <v>-</v>
          </cell>
          <cell r="BV538" t="str">
            <v>-</v>
          </cell>
          <cell r="BW538" t="str">
            <v>-</v>
          </cell>
          <cell r="BX538" t="str">
            <v>-</v>
          </cell>
          <cell r="BY538" t="str">
            <v>-</v>
          </cell>
          <cell r="BZ538" t="str">
            <v>-</v>
          </cell>
          <cell r="CA538" t="str">
            <v>-</v>
          </cell>
          <cell r="CB538" t="str">
            <v>-</v>
          </cell>
          <cell r="CC538" t="str">
            <v>Martes</v>
          </cell>
          <cell r="CD538" t="str">
            <v>967</v>
          </cell>
          <cell r="CE538" t="str">
            <v>7</v>
          </cell>
          <cell r="CF538" t="str">
            <v>Rosa</v>
          </cell>
          <cell r="CG538" t="str">
            <v>2o Sábado</v>
          </cell>
          <cell r="CH538" t="str">
            <v>Feb y Mzo</v>
          </cell>
          <cell r="CI538" t="str">
            <v>Ago y Sep</v>
          </cell>
          <cell r="CJ538" t="str">
            <v>-</v>
          </cell>
          <cell r="CK538">
            <v>92</v>
          </cell>
          <cell r="CL538" t="str">
            <v>101 - MAGNA</v>
          </cell>
          <cell r="CM538" t="str">
            <v>09003</v>
          </cell>
          <cell r="CP538" t="str">
            <v>-</v>
          </cell>
        </row>
        <row r="539">
          <cell r="A539" t="str">
            <v>09007</v>
          </cell>
          <cell r="B539" t="str">
            <v>147WEA</v>
          </cell>
          <cell r="C539" t="str">
            <v>Distrito Federal</v>
          </cell>
          <cell r="D539" t="str">
            <v>No aplica</v>
          </cell>
          <cell r="E539" t="str">
            <v>Chevy</v>
          </cell>
          <cell r="F539" t="str">
            <v>Automóvil</v>
          </cell>
          <cell r="G539" t="str">
            <v>Chevrolet</v>
          </cell>
          <cell r="H539" t="str">
            <v>Chevy 3 Puertas S/AA Paquete B</v>
          </cell>
          <cell r="I539" t="str">
            <v>3G1SF21XX9S115864</v>
          </cell>
          <cell r="J539" t="str">
            <v>Hecho en México</v>
          </cell>
          <cell r="K539" t="str">
            <v>Magna</v>
          </cell>
          <cell r="L539">
            <v>4</v>
          </cell>
          <cell r="M539">
            <v>46</v>
          </cell>
          <cell r="N539">
            <v>2009</v>
          </cell>
          <cell r="O539" t="str">
            <v>Monterrey</v>
          </cell>
          <cell r="P539" t="str">
            <v>Nuevo León</v>
          </cell>
          <cell r="Q539" t="str">
            <v>Noreste</v>
          </cell>
          <cell r="R539" t="str">
            <v>Baja</v>
          </cell>
          <cell r="S539" t="str">
            <v>PT por Siniestro</v>
          </cell>
          <cell r="T539" t="str">
            <v>Filial</v>
          </cell>
          <cell r="U539" t="str">
            <v>Médica Móvil, S.A. de C.V.</v>
          </cell>
          <cell r="V539" t="str">
            <v>Servicio de Medico</v>
          </cell>
          <cell r="W539" t="str">
            <v>Unidad Móvil 09 07</v>
          </cell>
          <cell r="X539" t="str">
            <v>-</v>
          </cell>
          <cell r="Y539" t="str">
            <v>Asignado</v>
          </cell>
          <cell r="Z539">
            <v>131410</v>
          </cell>
          <cell r="AA539" t="str">
            <v>-</v>
          </cell>
          <cell r="AB539" t="str">
            <v>-</v>
          </cell>
          <cell r="AC539" t="str">
            <v>-</v>
          </cell>
          <cell r="AD539" t="str">
            <v>-</v>
          </cell>
          <cell r="AE539" t="str">
            <v>-</v>
          </cell>
          <cell r="AF539" t="str">
            <v>-</v>
          </cell>
          <cell r="AG539" t="str">
            <v>-</v>
          </cell>
          <cell r="AH539" t="str">
            <v>-</v>
          </cell>
          <cell r="AI539" t="str">
            <v>C6705</v>
          </cell>
          <cell r="AJ539" t="str">
            <v>Ramirez Granados Arturo</v>
          </cell>
          <cell r="AK539" t="str">
            <v>-</v>
          </cell>
          <cell r="AL539" t="str">
            <v>-</v>
          </cell>
          <cell r="AM539" t="str">
            <v>-</v>
          </cell>
          <cell r="AN539" t="str">
            <v>gerardo.cabrera@medicamovil.com</v>
          </cell>
          <cell r="AO539" t="str">
            <v>-</v>
          </cell>
          <cell r="AP539" t="str">
            <v>gerardo.cabrera@medicamovil.com</v>
          </cell>
          <cell r="AQ539" t="str">
            <v>-</v>
          </cell>
          <cell r="AR539" t="str">
            <v>-</v>
          </cell>
          <cell r="AS539" t="str">
            <v>-</v>
          </cell>
          <cell r="AT539" t="str">
            <v>-</v>
          </cell>
          <cell r="AU539" t="str">
            <v>-</v>
          </cell>
          <cell r="AV539" t="str">
            <v>-</v>
          </cell>
          <cell r="AW539" t="str">
            <v>-</v>
          </cell>
          <cell r="AX539" t="str">
            <v>-</v>
          </cell>
          <cell r="AY539" t="str">
            <v>No</v>
          </cell>
          <cell r="AZ539" t="str">
            <v>-</v>
          </cell>
          <cell r="BA539" t="str">
            <v>-</v>
          </cell>
          <cell r="BB539" t="str">
            <v>-</v>
          </cell>
          <cell r="BC539" t="str">
            <v>-</v>
          </cell>
          <cell r="BD539" t="str">
            <v>-</v>
          </cell>
          <cell r="BE539" t="str">
            <v>-</v>
          </cell>
          <cell r="BF539" t="str">
            <v>-</v>
          </cell>
          <cell r="BG539" t="str">
            <v>-</v>
          </cell>
          <cell r="BH539" t="str">
            <v>-</v>
          </cell>
          <cell r="BI539" t="str">
            <v>-</v>
          </cell>
          <cell r="BJ539" t="str">
            <v>Arrendado</v>
          </cell>
          <cell r="BK539" t="str">
            <v>N/T</v>
          </cell>
          <cell r="BL539" t="str">
            <v xml:space="preserve">IZTACALCO MOTORS S.A. DE C.V. </v>
          </cell>
          <cell r="BO539">
            <v>72608.7</v>
          </cell>
          <cell r="BP539" t="str">
            <v>-</v>
          </cell>
          <cell r="BQ539" t="str">
            <v>-</v>
          </cell>
          <cell r="BR539" t="str">
            <v>-</v>
          </cell>
          <cell r="BS539" t="str">
            <v>-</v>
          </cell>
          <cell r="BT539" t="str">
            <v>-</v>
          </cell>
          <cell r="BU539" t="str">
            <v>-</v>
          </cell>
          <cell r="BV539" t="str">
            <v>-</v>
          </cell>
          <cell r="BW539" t="str">
            <v>-</v>
          </cell>
          <cell r="BX539" t="str">
            <v>-</v>
          </cell>
          <cell r="BY539" t="str">
            <v>-</v>
          </cell>
          <cell r="BZ539" t="str">
            <v>-</v>
          </cell>
          <cell r="CA539" t="str">
            <v>-</v>
          </cell>
          <cell r="CB539" t="str">
            <v>-</v>
          </cell>
          <cell r="CC539" t="str">
            <v>Martes</v>
          </cell>
          <cell r="CD539" t="str">
            <v>147</v>
          </cell>
          <cell r="CE539" t="str">
            <v>7</v>
          </cell>
          <cell r="CF539" t="str">
            <v>Rosa</v>
          </cell>
          <cell r="CG539" t="str">
            <v>2o Sábado</v>
          </cell>
          <cell r="CH539" t="str">
            <v>Feb y Mzo</v>
          </cell>
          <cell r="CI539" t="str">
            <v>Ago y Sep</v>
          </cell>
          <cell r="CJ539" t="str">
            <v>-</v>
          </cell>
          <cell r="CK539">
            <v>92</v>
          </cell>
          <cell r="CL539" t="str">
            <v>101 - MAGNA</v>
          </cell>
          <cell r="CM539" t="str">
            <v>09007</v>
          </cell>
          <cell r="CP539" t="str">
            <v>-</v>
          </cell>
        </row>
        <row r="540">
          <cell r="A540" t="str">
            <v>09008</v>
          </cell>
          <cell r="B540" t="str">
            <v>119WEA</v>
          </cell>
          <cell r="C540" t="str">
            <v>Distrito Federal</v>
          </cell>
          <cell r="D540" t="str">
            <v>No aplica</v>
          </cell>
          <cell r="E540" t="str">
            <v>Chevy</v>
          </cell>
          <cell r="F540" t="str">
            <v>Automóvil</v>
          </cell>
          <cell r="G540" t="str">
            <v>Chevrolet</v>
          </cell>
          <cell r="H540" t="str">
            <v>Chevy 3 Puertas S/AA Paquete B</v>
          </cell>
          <cell r="I540" t="str">
            <v>3G1SF21X09S137162</v>
          </cell>
          <cell r="J540" t="str">
            <v>Hecho en México</v>
          </cell>
          <cell r="K540" t="str">
            <v>Magna</v>
          </cell>
          <cell r="L540">
            <v>4</v>
          </cell>
          <cell r="M540">
            <v>46</v>
          </cell>
          <cell r="N540">
            <v>2009</v>
          </cell>
          <cell r="O540" t="str">
            <v>Monterrey</v>
          </cell>
          <cell r="P540" t="str">
            <v>Nuevo León</v>
          </cell>
          <cell r="Q540" t="str">
            <v>Noreste</v>
          </cell>
          <cell r="R540" t="str">
            <v>Baja</v>
          </cell>
          <cell r="S540" t="str">
            <v>Devolución Valmex</v>
          </cell>
          <cell r="T540" t="str">
            <v>Filial</v>
          </cell>
          <cell r="U540" t="str">
            <v>Médica Móvil, S.A. de C.V.</v>
          </cell>
          <cell r="V540" t="str">
            <v>Servicio de Medico</v>
          </cell>
          <cell r="W540" t="str">
            <v>Unidad Móvil 09 08</v>
          </cell>
          <cell r="X540" t="str">
            <v>-</v>
          </cell>
          <cell r="Y540" t="str">
            <v>Asignado</v>
          </cell>
          <cell r="Z540">
            <v>131410</v>
          </cell>
          <cell r="AA540" t="str">
            <v>-</v>
          </cell>
          <cell r="AB540" t="str">
            <v>-</v>
          </cell>
          <cell r="AC540" t="str">
            <v>-</v>
          </cell>
          <cell r="AD540" t="str">
            <v>-</v>
          </cell>
          <cell r="AE540" t="str">
            <v>-</v>
          </cell>
          <cell r="AF540" t="str">
            <v>-</v>
          </cell>
          <cell r="AG540" t="str">
            <v>-</v>
          </cell>
          <cell r="AH540" t="str">
            <v>-</v>
          </cell>
          <cell r="AI540" t="str">
            <v>C6705</v>
          </cell>
          <cell r="AJ540" t="str">
            <v>Ramirez Granados Arturo</v>
          </cell>
          <cell r="AK540" t="str">
            <v>-</v>
          </cell>
          <cell r="AL540" t="str">
            <v>-</v>
          </cell>
          <cell r="AM540" t="str">
            <v>-</v>
          </cell>
          <cell r="AN540" t="str">
            <v>gerardo.cabrera@medicamovil.com</v>
          </cell>
          <cell r="AO540" t="str">
            <v>-</v>
          </cell>
          <cell r="AP540" t="str">
            <v>gerardo.cabrera@medicamovil.com</v>
          </cell>
          <cell r="AQ540" t="str">
            <v>-</v>
          </cell>
          <cell r="AR540" t="str">
            <v>-</v>
          </cell>
          <cell r="AS540" t="str">
            <v>-</v>
          </cell>
          <cell r="AT540" t="str">
            <v>-</v>
          </cell>
          <cell r="AU540" t="str">
            <v>-</v>
          </cell>
          <cell r="AV540" t="str">
            <v>-</v>
          </cell>
          <cell r="AW540" t="str">
            <v>-</v>
          </cell>
          <cell r="AX540" t="str">
            <v>-</v>
          </cell>
          <cell r="AY540" t="str">
            <v>No</v>
          </cell>
          <cell r="AZ540" t="str">
            <v>-</v>
          </cell>
          <cell r="BA540" t="str">
            <v>-</v>
          </cell>
          <cell r="BB540" t="str">
            <v>-</v>
          </cell>
          <cell r="BC540" t="str">
            <v>-</v>
          </cell>
          <cell r="BD540" t="str">
            <v>-</v>
          </cell>
          <cell r="BE540" t="str">
            <v>-</v>
          </cell>
          <cell r="BF540" t="str">
            <v>-</v>
          </cell>
          <cell r="BG540" t="str">
            <v>-</v>
          </cell>
          <cell r="BH540" t="str">
            <v>-</v>
          </cell>
          <cell r="BI540" t="str">
            <v>-</v>
          </cell>
          <cell r="BJ540" t="str">
            <v>Arrendado</v>
          </cell>
          <cell r="BK540" t="str">
            <v>N/T</v>
          </cell>
          <cell r="BL540" t="str">
            <v xml:space="preserve">IZTACALCO MOTORS S.A. DE C.V. </v>
          </cell>
          <cell r="BO540">
            <v>72608.7</v>
          </cell>
          <cell r="BP540" t="str">
            <v>-</v>
          </cell>
          <cell r="BQ540" t="str">
            <v>-</v>
          </cell>
          <cell r="BR540" t="str">
            <v>-</v>
          </cell>
          <cell r="BS540" t="str">
            <v>-</v>
          </cell>
          <cell r="BT540" t="str">
            <v>-</v>
          </cell>
          <cell r="BU540" t="str">
            <v>-</v>
          </cell>
          <cell r="BV540" t="str">
            <v>-</v>
          </cell>
          <cell r="BW540" t="str">
            <v>-</v>
          </cell>
          <cell r="BX540" t="str">
            <v>-</v>
          </cell>
          <cell r="BY540" t="str">
            <v>-</v>
          </cell>
          <cell r="BZ540" t="str">
            <v>-</v>
          </cell>
          <cell r="CA540" t="str">
            <v>-</v>
          </cell>
          <cell r="CB540" t="str">
            <v>-</v>
          </cell>
          <cell r="CC540" t="str">
            <v>Viernes</v>
          </cell>
          <cell r="CD540" t="str">
            <v>119</v>
          </cell>
          <cell r="CE540" t="str">
            <v>9</v>
          </cell>
          <cell r="CF540" t="str">
            <v>Azul</v>
          </cell>
          <cell r="CG540" t="str">
            <v>5o Sábado</v>
          </cell>
          <cell r="CH540" t="str">
            <v>May y Jun</v>
          </cell>
          <cell r="CI540" t="str">
            <v>Nov y Dic</v>
          </cell>
          <cell r="CJ540" t="str">
            <v>-</v>
          </cell>
          <cell r="CK540">
            <v>92</v>
          </cell>
          <cell r="CL540" t="str">
            <v>101 - MAGNA</v>
          </cell>
          <cell r="CM540" t="str">
            <v>09008</v>
          </cell>
          <cell r="CP540" t="str">
            <v>-</v>
          </cell>
        </row>
        <row r="541">
          <cell r="A541" t="str">
            <v>09009</v>
          </cell>
          <cell r="B541" t="str">
            <v>142WEA</v>
          </cell>
          <cell r="C541" t="str">
            <v>Distrito Federal</v>
          </cell>
          <cell r="D541" t="str">
            <v>No aplica</v>
          </cell>
          <cell r="E541" t="str">
            <v>Chevy</v>
          </cell>
          <cell r="F541" t="str">
            <v>Automóvil</v>
          </cell>
          <cell r="G541" t="str">
            <v>Chevrolet</v>
          </cell>
          <cell r="H541" t="str">
            <v>Chevy 3 Puertas S/AA Paquete B</v>
          </cell>
          <cell r="I541" t="str">
            <v>3G1SF21X99S136902</v>
          </cell>
          <cell r="J541" t="str">
            <v>Hecho en México</v>
          </cell>
          <cell r="K541" t="str">
            <v>Magna</v>
          </cell>
          <cell r="L541">
            <v>4</v>
          </cell>
          <cell r="M541">
            <v>46</v>
          </cell>
          <cell r="N541">
            <v>2009</v>
          </cell>
          <cell r="O541" t="str">
            <v>Guadalajara</v>
          </cell>
          <cell r="P541" t="str">
            <v>Jalisco</v>
          </cell>
          <cell r="Q541" t="str">
            <v>Occidente</v>
          </cell>
          <cell r="R541" t="str">
            <v>Baja</v>
          </cell>
          <cell r="S541" t="str">
            <v>Devolución Valmex</v>
          </cell>
          <cell r="T541" t="str">
            <v>Filial</v>
          </cell>
          <cell r="U541" t="str">
            <v>Médica Móvil, S.A. de C.V.</v>
          </cell>
          <cell r="V541" t="str">
            <v>Servicio de Medico</v>
          </cell>
          <cell r="W541" t="str">
            <v>Unidad Móvil 09 05</v>
          </cell>
          <cell r="X541" t="str">
            <v>-</v>
          </cell>
          <cell r="Y541" t="str">
            <v>Asignado</v>
          </cell>
          <cell r="Z541">
            <v>131410</v>
          </cell>
          <cell r="AA541" t="str">
            <v>-</v>
          </cell>
          <cell r="AB541" t="str">
            <v>-</v>
          </cell>
          <cell r="AC541" t="str">
            <v>-</v>
          </cell>
          <cell r="AD541" t="str">
            <v>-</v>
          </cell>
          <cell r="AE541" t="str">
            <v>-</v>
          </cell>
          <cell r="AF541" t="str">
            <v>-</v>
          </cell>
          <cell r="AG541" t="str">
            <v>-</v>
          </cell>
          <cell r="AH541" t="str">
            <v>-</v>
          </cell>
          <cell r="AI541" t="str">
            <v>C6705</v>
          </cell>
          <cell r="AJ541" t="str">
            <v>Ramirez Granados Arturo</v>
          </cell>
          <cell r="AK541" t="str">
            <v>-</v>
          </cell>
          <cell r="AL541" t="str">
            <v>-</v>
          </cell>
          <cell r="AM541" t="str">
            <v>-</v>
          </cell>
          <cell r="AN541" t="str">
            <v>gerardo.cabrera@medicamovil.com</v>
          </cell>
          <cell r="AO541" t="str">
            <v>-</v>
          </cell>
          <cell r="AP541" t="str">
            <v>gerardo.cabrera@medicamovil.com</v>
          </cell>
          <cell r="AQ541" t="str">
            <v>-</v>
          </cell>
          <cell r="AR541" t="str">
            <v>-</v>
          </cell>
          <cell r="AS541" t="str">
            <v>-</v>
          </cell>
          <cell r="AT541" t="str">
            <v>-</v>
          </cell>
          <cell r="AU541" t="str">
            <v>-</v>
          </cell>
          <cell r="AV541" t="str">
            <v>-</v>
          </cell>
          <cell r="AW541" t="str">
            <v>-</v>
          </cell>
          <cell r="AX541" t="str">
            <v>-</v>
          </cell>
          <cell r="AY541" t="str">
            <v>No</v>
          </cell>
          <cell r="AZ541" t="str">
            <v>-</v>
          </cell>
          <cell r="BA541" t="str">
            <v>-</v>
          </cell>
          <cell r="BB541" t="str">
            <v>-</v>
          </cell>
          <cell r="BC541" t="str">
            <v>-</v>
          </cell>
          <cell r="BD541" t="str">
            <v>-</v>
          </cell>
          <cell r="BE541" t="str">
            <v>-</v>
          </cell>
          <cell r="BF541" t="str">
            <v>-</v>
          </cell>
          <cell r="BG541" t="str">
            <v>-</v>
          </cell>
          <cell r="BH541" t="str">
            <v>-</v>
          </cell>
          <cell r="BI541" t="str">
            <v>-</v>
          </cell>
          <cell r="BJ541" t="str">
            <v>Arrendado</v>
          </cell>
          <cell r="BK541" t="str">
            <v>N/T</v>
          </cell>
          <cell r="BL541" t="str">
            <v xml:space="preserve">IZTACALCO MOTORS S.A. DE C.V. </v>
          </cell>
          <cell r="BO541">
            <v>72608.7</v>
          </cell>
          <cell r="BP541" t="str">
            <v>-</v>
          </cell>
          <cell r="BQ541" t="str">
            <v>-</v>
          </cell>
          <cell r="BR541" t="str">
            <v>-</v>
          </cell>
          <cell r="BS541" t="str">
            <v>-</v>
          </cell>
          <cell r="BT541" t="str">
            <v>-</v>
          </cell>
          <cell r="BU541" t="str">
            <v>-</v>
          </cell>
          <cell r="BV541" t="str">
            <v>-</v>
          </cell>
          <cell r="BW541" t="str">
            <v>-</v>
          </cell>
          <cell r="BX541" t="str">
            <v>-</v>
          </cell>
          <cell r="BY541" t="str">
            <v>-</v>
          </cell>
          <cell r="BZ541" t="str">
            <v>-</v>
          </cell>
          <cell r="CA541" t="str">
            <v>-</v>
          </cell>
          <cell r="CB541" t="str">
            <v>-</v>
          </cell>
          <cell r="CC541" t="str">
            <v>Jueves</v>
          </cell>
          <cell r="CD541" t="str">
            <v>142</v>
          </cell>
          <cell r="CE541" t="str">
            <v>2</v>
          </cell>
          <cell r="CF541" t="str">
            <v>Verde</v>
          </cell>
          <cell r="CG541" t="str">
            <v>4o Sábado</v>
          </cell>
          <cell r="CH541" t="str">
            <v>Abr y May</v>
          </cell>
          <cell r="CI541" t="str">
            <v>Oct y Nov</v>
          </cell>
          <cell r="CJ541" t="str">
            <v>-</v>
          </cell>
          <cell r="CK541">
            <v>92</v>
          </cell>
          <cell r="CL541" t="str">
            <v>101 - MAGNA</v>
          </cell>
          <cell r="CM541" t="str">
            <v>09009</v>
          </cell>
          <cell r="CP541" t="str">
            <v>-</v>
          </cell>
        </row>
        <row r="542">
          <cell r="A542" t="str">
            <v>09010</v>
          </cell>
          <cell r="B542" t="str">
            <v>141WEA</v>
          </cell>
          <cell r="C542" t="str">
            <v>Distrito Federal</v>
          </cell>
          <cell r="D542" t="str">
            <v>No aplica</v>
          </cell>
          <cell r="E542" t="str">
            <v>Chevy</v>
          </cell>
          <cell r="F542" t="str">
            <v>Automóvil</v>
          </cell>
          <cell r="G542" t="str">
            <v>Chevrolet</v>
          </cell>
          <cell r="H542" t="str">
            <v>Chevy 3 Puertas S/AA Paquete B</v>
          </cell>
          <cell r="I542" t="str">
            <v>3G1SF21X99S135006</v>
          </cell>
          <cell r="J542" t="str">
            <v>Hecho en México</v>
          </cell>
          <cell r="K542" t="str">
            <v>Magna</v>
          </cell>
          <cell r="L542">
            <v>4</v>
          </cell>
          <cell r="M542">
            <v>46</v>
          </cell>
          <cell r="N542">
            <v>2009</v>
          </cell>
          <cell r="O542" t="str">
            <v>Ciudad de México</v>
          </cell>
          <cell r="P542" t="str">
            <v>Ciudad de México</v>
          </cell>
          <cell r="Q542" t="str">
            <v>Zona Metropolitana</v>
          </cell>
          <cell r="R542" t="str">
            <v>Baja</v>
          </cell>
          <cell r="S542" t="str">
            <v>PT por Siniestro</v>
          </cell>
          <cell r="T542" t="str">
            <v>Filial</v>
          </cell>
          <cell r="U542" t="str">
            <v>Médica Móvil, S.A. de C.V.</v>
          </cell>
          <cell r="V542" t="str">
            <v>Servicio de Medico</v>
          </cell>
          <cell r="W542" t="str">
            <v>Unidad Móvil 09 04</v>
          </cell>
          <cell r="X542" t="str">
            <v>-</v>
          </cell>
          <cell r="Y542" t="str">
            <v>Asignado</v>
          </cell>
          <cell r="Z542">
            <v>131410</v>
          </cell>
          <cell r="AA542" t="str">
            <v>-</v>
          </cell>
          <cell r="AB542" t="str">
            <v>-</v>
          </cell>
          <cell r="AC542" t="str">
            <v>-</v>
          </cell>
          <cell r="AD542" t="str">
            <v>-</v>
          </cell>
          <cell r="AE542" t="str">
            <v>-</v>
          </cell>
          <cell r="AF542" t="str">
            <v>-</v>
          </cell>
          <cell r="AG542" t="str">
            <v>-</v>
          </cell>
          <cell r="AH542" t="str">
            <v>-</v>
          </cell>
          <cell r="AI542" t="str">
            <v>C6705</v>
          </cell>
          <cell r="AJ542" t="str">
            <v>Ramirez Granados Arturo</v>
          </cell>
          <cell r="AK542" t="str">
            <v>-</v>
          </cell>
          <cell r="AL542" t="str">
            <v>-</v>
          </cell>
          <cell r="AM542" t="str">
            <v>-</v>
          </cell>
          <cell r="AN542" t="str">
            <v>gerardo.cabrera@medicamovil.com</v>
          </cell>
          <cell r="AO542" t="str">
            <v>-</v>
          </cell>
          <cell r="AP542" t="str">
            <v>gerardo.cabrera@medicamovil.com</v>
          </cell>
          <cell r="AQ542" t="str">
            <v>-</v>
          </cell>
          <cell r="AR542" t="str">
            <v>-</v>
          </cell>
          <cell r="AS542" t="str">
            <v>-</v>
          </cell>
          <cell r="AT542" t="str">
            <v>-</v>
          </cell>
          <cell r="AU542" t="str">
            <v>-</v>
          </cell>
          <cell r="AV542" t="str">
            <v>-</v>
          </cell>
          <cell r="AW542" t="str">
            <v>-</v>
          </cell>
          <cell r="AX542" t="str">
            <v>-</v>
          </cell>
          <cell r="AY542" t="str">
            <v>No</v>
          </cell>
          <cell r="AZ542" t="str">
            <v>-</v>
          </cell>
          <cell r="BA542" t="str">
            <v>-</v>
          </cell>
          <cell r="BB542" t="str">
            <v>-</v>
          </cell>
          <cell r="BC542" t="str">
            <v>-</v>
          </cell>
          <cell r="BD542" t="str">
            <v>-</v>
          </cell>
          <cell r="BE542" t="str">
            <v>-</v>
          </cell>
          <cell r="BF542" t="str">
            <v>-</v>
          </cell>
          <cell r="BG542" t="str">
            <v>-</v>
          </cell>
          <cell r="BH542" t="str">
            <v>-</v>
          </cell>
          <cell r="BI542" t="str">
            <v>-</v>
          </cell>
          <cell r="BJ542" t="str">
            <v>Arrendado</v>
          </cell>
          <cell r="BK542" t="str">
            <v>N/T</v>
          </cell>
          <cell r="BL542" t="str">
            <v xml:space="preserve">IZTACALCO MOTORS S.A. DE C.V. </v>
          </cell>
          <cell r="BO542">
            <v>72608.7</v>
          </cell>
          <cell r="BP542" t="str">
            <v>-</v>
          </cell>
          <cell r="BQ542" t="str">
            <v>-</v>
          </cell>
          <cell r="BR542" t="str">
            <v>-</v>
          </cell>
          <cell r="BS542" t="str">
            <v>-</v>
          </cell>
          <cell r="BT542" t="str">
            <v>-</v>
          </cell>
          <cell r="BU542" t="str">
            <v>-</v>
          </cell>
          <cell r="BV542" t="str">
            <v>-</v>
          </cell>
          <cell r="BW542" t="str">
            <v>-</v>
          </cell>
          <cell r="BX542" t="str">
            <v>-</v>
          </cell>
          <cell r="BY542" t="str">
            <v>-</v>
          </cell>
          <cell r="BZ542" t="str">
            <v>-</v>
          </cell>
          <cell r="CA542" t="str">
            <v>-</v>
          </cell>
          <cell r="CB542" t="str">
            <v>-</v>
          </cell>
          <cell r="CC542" t="str">
            <v>Jueves</v>
          </cell>
          <cell r="CD542" t="str">
            <v>141</v>
          </cell>
          <cell r="CE542" t="str">
            <v>1</v>
          </cell>
          <cell r="CF542" t="str">
            <v>Verde</v>
          </cell>
          <cell r="CG542" t="str">
            <v>4o Sábado</v>
          </cell>
          <cell r="CH542" t="str">
            <v>Abr y May</v>
          </cell>
          <cell r="CI542" t="str">
            <v>Oct y Nov</v>
          </cell>
          <cell r="CJ542" t="str">
            <v>-</v>
          </cell>
          <cell r="CK542">
            <v>92</v>
          </cell>
          <cell r="CL542" t="str">
            <v>101 - MAGNA</v>
          </cell>
          <cell r="CM542" t="str">
            <v>09010</v>
          </cell>
          <cell r="CP542" t="str">
            <v>-</v>
          </cell>
        </row>
        <row r="543">
          <cell r="A543" t="str">
            <v>09011</v>
          </cell>
          <cell r="B543" t="str">
            <v>3CHW</v>
          </cell>
          <cell r="C543" t="str">
            <v>-</v>
          </cell>
          <cell r="D543" t="str">
            <v>No aplica</v>
          </cell>
          <cell r="E543" t="str">
            <v>Express</v>
          </cell>
          <cell r="F543" t="str">
            <v>Ambulancia</v>
          </cell>
          <cell r="G543" t="str">
            <v>Chevrolet</v>
          </cell>
          <cell r="H543" t="str">
            <v>Express Van Paquete B 3500</v>
          </cell>
          <cell r="I543" t="str">
            <v>1GTHG39R311110215</v>
          </cell>
          <cell r="J543" t="str">
            <v>Hecho en Estados Unidos</v>
          </cell>
          <cell r="K543" t="str">
            <v>Diésel</v>
          </cell>
          <cell r="L543">
            <v>4</v>
          </cell>
          <cell r="M543">
            <v>117</v>
          </cell>
          <cell r="N543">
            <v>2001</v>
          </cell>
          <cell r="O543" t="str">
            <v>Ciudad de México</v>
          </cell>
          <cell r="P543" t="str">
            <v>Ciudad de México</v>
          </cell>
          <cell r="Q543" t="str">
            <v>Zona Metropolitana</v>
          </cell>
          <cell r="R543" t="str">
            <v>Baja</v>
          </cell>
          <cell r="S543" t="str">
            <v>Devolución Salvamentos</v>
          </cell>
          <cell r="T543" t="str">
            <v>Filial</v>
          </cell>
          <cell r="U543" t="str">
            <v>Médica Móvil, S.A. de C.V.</v>
          </cell>
          <cell r="V543" t="str">
            <v>Servicio de Medico</v>
          </cell>
          <cell r="W543" t="str">
            <v>Unidad Móvil M51</v>
          </cell>
          <cell r="X543" t="str">
            <v>-</v>
          </cell>
          <cell r="Y543" t="str">
            <v>Asignado</v>
          </cell>
          <cell r="Z543">
            <v>131307</v>
          </cell>
          <cell r="AA543" t="str">
            <v>-</v>
          </cell>
          <cell r="AB543" t="str">
            <v>-</v>
          </cell>
          <cell r="AC543" t="str">
            <v>-</v>
          </cell>
          <cell r="AD543" t="str">
            <v>-</v>
          </cell>
          <cell r="AE543" t="str">
            <v>-</v>
          </cell>
          <cell r="AF543" t="str">
            <v>-</v>
          </cell>
          <cell r="AG543" t="str">
            <v>-</v>
          </cell>
          <cell r="AH543" t="str">
            <v>-</v>
          </cell>
          <cell r="AI543" t="str">
            <v>C6705</v>
          </cell>
          <cell r="AJ543" t="str">
            <v>Ramirez Granados Arturo</v>
          </cell>
          <cell r="AK543" t="str">
            <v>-</v>
          </cell>
          <cell r="AL543" t="str">
            <v>-</v>
          </cell>
          <cell r="AM543" t="str">
            <v>-</v>
          </cell>
          <cell r="AN543" t="str">
            <v>avillavicencio@medicamovil.com</v>
          </cell>
          <cell r="AO543" t="str">
            <v>-</v>
          </cell>
          <cell r="AP543" t="str">
            <v>avillavicencio@medicamovil.com</v>
          </cell>
          <cell r="AQ543">
            <v>5527551836</v>
          </cell>
          <cell r="AR543" t="str">
            <v>-</v>
          </cell>
          <cell r="AS543" t="str">
            <v>-</v>
          </cell>
          <cell r="AT543" t="str">
            <v>-</v>
          </cell>
          <cell r="AU543" t="str">
            <v>-</v>
          </cell>
          <cell r="AV543" t="str">
            <v>-</v>
          </cell>
          <cell r="AW543" t="str">
            <v>-</v>
          </cell>
          <cell r="AX543" t="str">
            <v>-</v>
          </cell>
          <cell r="AY543" t="str">
            <v>No</v>
          </cell>
          <cell r="AZ543" t="str">
            <v>-</v>
          </cell>
          <cell r="BA543" t="str">
            <v>-</v>
          </cell>
          <cell r="BB543" t="str">
            <v>-</v>
          </cell>
          <cell r="BC543" t="str">
            <v>-</v>
          </cell>
          <cell r="BD543" t="str">
            <v>-</v>
          </cell>
          <cell r="BE543" t="str">
            <v>-</v>
          </cell>
          <cell r="BF543" t="str">
            <v>-</v>
          </cell>
          <cell r="BG543" t="str">
            <v>-</v>
          </cell>
          <cell r="BH543" t="str">
            <v>-</v>
          </cell>
          <cell r="BI543" t="str">
            <v>-</v>
          </cell>
          <cell r="BJ543" t="str">
            <v>Propio</v>
          </cell>
          <cell r="BK543">
            <v>10819</v>
          </cell>
          <cell r="BL543" t="str">
            <v>ARRENDADORA VALMEX S.A. DE C.V.</v>
          </cell>
          <cell r="BO543">
            <v>1000</v>
          </cell>
          <cell r="BP543" t="str">
            <v>-</v>
          </cell>
          <cell r="BQ543" t="str">
            <v>-</v>
          </cell>
          <cell r="BR543" t="str">
            <v>-</v>
          </cell>
          <cell r="BS543" t="str">
            <v>-</v>
          </cell>
          <cell r="BT543" t="str">
            <v>-</v>
          </cell>
          <cell r="BU543" t="str">
            <v>-</v>
          </cell>
          <cell r="BV543" t="str">
            <v>-</v>
          </cell>
          <cell r="BW543" t="str">
            <v>-</v>
          </cell>
          <cell r="BX543" t="str">
            <v>-</v>
          </cell>
          <cell r="BY543" t="str">
            <v>-</v>
          </cell>
          <cell r="BZ543" t="str">
            <v>-</v>
          </cell>
          <cell r="CA543" t="str">
            <v>-</v>
          </cell>
          <cell r="CB543" t="str">
            <v>-</v>
          </cell>
          <cell r="CC543" t="str">
            <v>Miércoles</v>
          </cell>
          <cell r="CD543" t="str">
            <v>3</v>
          </cell>
          <cell r="CE543" t="str">
            <v>3</v>
          </cell>
          <cell r="CF543" t="str">
            <v>Rojo</v>
          </cell>
          <cell r="CG543" t="str">
            <v>3er Sábado</v>
          </cell>
          <cell r="CH543" t="str">
            <v>Mzo y Abr</v>
          </cell>
          <cell r="CI543" t="str">
            <v>Sep y Oct</v>
          </cell>
          <cell r="CJ543" t="str">
            <v>-</v>
          </cell>
          <cell r="CK543">
            <v>234</v>
          </cell>
          <cell r="CL543" t="str">
            <v>103 - DIESEL</v>
          </cell>
          <cell r="CM543" t="str">
            <v>09011</v>
          </cell>
          <cell r="CP543" t="str">
            <v>-</v>
          </cell>
        </row>
        <row r="544">
          <cell r="A544" t="str">
            <v>09012</v>
          </cell>
          <cell r="B544" t="str">
            <v>7DEE</v>
          </cell>
          <cell r="C544" t="str">
            <v>-</v>
          </cell>
          <cell r="D544" t="str">
            <v>No aplica</v>
          </cell>
          <cell r="E544" t="str">
            <v>Econoline</v>
          </cell>
          <cell r="F544" t="str">
            <v>Ambulancia</v>
          </cell>
          <cell r="G544" t="str">
            <v>Ford</v>
          </cell>
          <cell r="H544" t="str">
            <v>Econoline Van E-3500</v>
          </cell>
          <cell r="I544" t="str">
            <v>1FBSS31L93HA04782</v>
          </cell>
          <cell r="J544" t="str">
            <v>S/N</v>
          </cell>
          <cell r="K544" t="str">
            <v>Diésel</v>
          </cell>
          <cell r="L544">
            <v>8</v>
          </cell>
          <cell r="M544" t="str">
            <v>-</v>
          </cell>
          <cell r="N544">
            <v>2003</v>
          </cell>
          <cell r="O544" t="str">
            <v>Ciudad de México</v>
          </cell>
          <cell r="P544" t="str">
            <v>Ciudad de México</v>
          </cell>
          <cell r="Q544" t="str">
            <v>Zona Metropolitana</v>
          </cell>
          <cell r="R544" t="str">
            <v>Baja</v>
          </cell>
          <cell r="S544" t="str">
            <v>Devolución Salvamentos</v>
          </cell>
          <cell r="T544" t="str">
            <v>Filial</v>
          </cell>
          <cell r="U544" t="str">
            <v>Médica Móvil, S.A. de C.V.</v>
          </cell>
          <cell r="V544" t="str">
            <v>Servicio de Medico</v>
          </cell>
          <cell r="W544" t="str">
            <v>Unidad Móvil M55/109</v>
          </cell>
          <cell r="X544" t="str">
            <v>-</v>
          </cell>
          <cell r="Y544" t="str">
            <v>Asignado</v>
          </cell>
          <cell r="Z544">
            <v>131307</v>
          </cell>
          <cell r="AA544" t="str">
            <v>-</v>
          </cell>
          <cell r="AB544" t="str">
            <v>-</v>
          </cell>
          <cell r="AC544" t="str">
            <v>-</v>
          </cell>
          <cell r="AD544" t="str">
            <v>-</v>
          </cell>
          <cell r="AE544" t="str">
            <v>-</v>
          </cell>
          <cell r="AF544" t="str">
            <v>-</v>
          </cell>
          <cell r="AG544" t="str">
            <v>-</v>
          </cell>
          <cell r="AH544" t="str">
            <v>-</v>
          </cell>
          <cell r="AI544" t="str">
            <v>C6705</v>
          </cell>
          <cell r="AJ544" t="str">
            <v>Ramirez Granados Arturo</v>
          </cell>
          <cell r="AK544" t="str">
            <v>-</v>
          </cell>
          <cell r="AL544" t="str">
            <v>-</v>
          </cell>
          <cell r="AM544" t="str">
            <v>-</v>
          </cell>
          <cell r="AN544" t="str">
            <v>avillavicencio@medicamovil.com</v>
          </cell>
          <cell r="AO544" t="str">
            <v>-</v>
          </cell>
          <cell r="AP544" t="str">
            <v>avillavicencio@medicamovil.com</v>
          </cell>
          <cell r="AQ544">
            <v>5527551836</v>
          </cell>
          <cell r="AR544" t="str">
            <v>-</v>
          </cell>
          <cell r="AS544" t="str">
            <v>-</v>
          </cell>
          <cell r="AT544" t="str">
            <v>-</v>
          </cell>
          <cell r="AU544" t="str">
            <v>-</v>
          </cell>
          <cell r="AV544" t="str">
            <v>-</v>
          </cell>
          <cell r="AW544" t="str">
            <v>-</v>
          </cell>
          <cell r="AX544" t="str">
            <v>-</v>
          </cell>
          <cell r="AY544" t="str">
            <v>No</v>
          </cell>
          <cell r="AZ544" t="str">
            <v>-</v>
          </cell>
          <cell r="BA544" t="str">
            <v>-</v>
          </cell>
          <cell r="BB544" t="str">
            <v>-</v>
          </cell>
          <cell r="BC544" t="str">
            <v>-</v>
          </cell>
          <cell r="BD544" t="str">
            <v>-</v>
          </cell>
          <cell r="BE544" t="str">
            <v>-</v>
          </cell>
          <cell r="BF544" t="str">
            <v>-</v>
          </cell>
          <cell r="BG544" t="str">
            <v>-</v>
          </cell>
          <cell r="BH544" t="str">
            <v>-</v>
          </cell>
          <cell r="BI544" t="str">
            <v>-</v>
          </cell>
          <cell r="BJ544" t="str">
            <v>Propio</v>
          </cell>
          <cell r="BK544">
            <v>11889</v>
          </cell>
          <cell r="BL544" t="str">
            <v>ARRENDADORA VALMEX S.A. DE C.V.</v>
          </cell>
          <cell r="BO544">
            <v>1000</v>
          </cell>
          <cell r="BP544" t="str">
            <v>-</v>
          </cell>
          <cell r="BQ544" t="str">
            <v>-</v>
          </cell>
          <cell r="BR544" t="str">
            <v>-</v>
          </cell>
          <cell r="BS544" t="str">
            <v>-</v>
          </cell>
          <cell r="BT544" t="str">
            <v>-</v>
          </cell>
          <cell r="BU544" t="str">
            <v>-</v>
          </cell>
          <cell r="BV544" t="str">
            <v>-</v>
          </cell>
          <cell r="BW544" t="str">
            <v>-</v>
          </cell>
          <cell r="BX544" t="str">
            <v>-</v>
          </cell>
          <cell r="BY544" t="str">
            <v>-</v>
          </cell>
          <cell r="BZ544" t="str">
            <v>-</v>
          </cell>
          <cell r="CA544" t="str">
            <v>-</v>
          </cell>
          <cell r="CB544" t="str">
            <v>-</v>
          </cell>
          <cell r="CC544" t="str">
            <v>Martes</v>
          </cell>
          <cell r="CD544" t="str">
            <v>7</v>
          </cell>
          <cell r="CE544" t="str">
            <v>7</v>
          </cell>
          <cell r="CF544" t="str">
            <v>Rosa</v>
          </cell>
          <cell r="CG544" t="str">
            <v>2o Sábado</v>
          </cell>
          <cell r="CH544" t="str">
            <v>Feb y Mzo</v>
          </cell>
          <cell r="CI544" t="str">
            <v>Ago y Sep</v>
          </cell>
          <cell r="CJ544" t="str">
            <v>-</v>
          </cell>
          <cell r="CK544" t="str">
            <v>-</v>
          </cell>
          <cell r="CL544" t="str">
            <v>103 - DIESEL</v>
          </cell>
          <cell r="CM544" t="str">
            <v>09012</v>
          </cell>
          <cell r="CP544" t="str">
            <v>-</v>
          </cell>
        </row>
        <row r="545">
          <cell r="A545" t="str">
            <v>09013</v>
          </cell>
          <cell r="B545" t="str">
            <v>143WEA</v>
          </cell>
          <cell r="C545" t="str">
            <v>Distrito Federal</v>
          </cell>
          <cell r="D545" t="str">
            <v>No aplica</v>
          </cell>
          <cell r="E545" t="str">
            <v>Chevy</v>
          </cell>
          <cell r="F545" t="str">
            <v>Automóvil</v>
          </cell>
          <cell r="G545" t="str">
            <v>Chevrolet</v>
          </cell>
          <cell r="H545" t="str">
            <v>Chevy 3 Puertas S/AA Paquete B</v>
          </cell>
          <cell r="I545" t="str">
            <v>3G1SF21X79S132279</v>
          </cell>
          <cell r="J545" t="str">
            <v>Hecho en México</v>
          </cell>
          <cell r="K545" t="str">
            <v>Magna</v>
          </cell>
          <cell r="L545">
            <v>4</v>
          </cell>
          <cell r="M545">
            <v>46</v>
          </cell>
          <cell r="N545">
            <v>2009</v>
          </cell>
          <cell r="O545" t="str">
            <v>Ciudad de México</v>
          </cell>
          <cell r="P545" t="str">
            <v>Ciudad de México</v>
          </cell>
          <cell r="Q545" t="str">
            <v>Zona Metropolitana</v>
          </cell>
          <cell r="R545" t="str">
            <v>Baja</v>
          </cell>
          <cell r="S545" t="str">
            <v>Devolución Valmex</v>
          </cell>
          <cell r="T545" t="str">
            <v>Filial</v>
          </cell>
          <cell r="U545" t="str">
            <v>Médica Móvil, S.A. de C.V.</v>
          </cell>
          <cell r="V545" t="str">
            <v>Servicio de Medico</v>
          </cell>
          <cell r="W545" t="str">
            <v>Unidad Móvil 09 02</v>
          </cell>
          <cell r="X545" t="str">
            <v>-</v>
          </cell>
          <cell r="Y545" t="str">
            <v>Asignado</v>
          </cell>
          <cell r="Z545">
            <v>131410</v>
          </cell>
          <cell r="AA545" t="str">
            <v>-</v>
          </cell>
          <cell r="AB545" t="str">
            <v>-</v>
          </cell>
          <cell r="AC545" t="str">
            <v>-</v>
          </cell>
          <cell r="AD545" t="str">
            <v>-</v>
          </cell>
          <cell r="AE545" t="str">
            <v>-</v>
          </cell>
          <cell r="AF545" t="str">
            <v>-</v>
          </cell>
          <cell r="AG545" t="str">
            <v>-</v>
          </cell>
          <cell r="AH545" t="str">
            <v>-</v>
          </cell>
          <cell r="AI545" t="str">
            <v>C6705</v>
          </cell>
          <cell r="AJ545" t="str">
            <v>Ramirez Granados Arturo</v>
          </cell>
          <cell r="AK545" t="str">
            <v>-</v>
          </cell>
          <cell r="AL545" t="str">
            <v>-</v>
          </cell>
          <cell r="AM545" t="str">
            <v>-</v>
          </cell>
          <cell r="AN545" t="str">
            <v>gerardo.cabrera@medicamovil.com</v>
          </cell>
          <cell r="AO545" t="str">
            <v>-</v>
          </cell>
          <cell r="AP545" t="str">
            <v>gerardo.cabrera@medicamovil.com</v>
          </cell>
          <cell r="AQ545" t="str">
            <v>-</v>
          </cell>
          <cell r="AR545" t="str">
            <v>-</v>
          </cell>
          <cell r="AS545" t="str">
            <v>-</v>
          </cell>
          <cell r="AT545" t="str">
            <v>-</v>
          </cell>
          <cell r="AU545" t="str">
            <v>-</v>
          </cell>
          <cell r="AV545" t="str">
            <v>-</v>
          </cell>
          <cell r="AW545" t="str">
            <v>-</v>
          </cell>
          <cell r="AX545" t="str">
            <v>-</v>
          </cell>
          <cell r="AY545" t="str">
            <v>No</v>
          </cell>
          <cell r="AZ545" t="str">
            <v>-</v>
          </cell>
          <cell r="BA545" t="str">
            <v>-</v>
          </cell>
          <cell r="BB545" t="str">
            <v>-</v>
          </cell>
          <cell r="BC545" t="str">
            <v>-</v>
          </cell>
          <cell r="BD545" t="str">
            <v>-</v>
          </cell>
          <cell r="BE545" t="str">
            <v>-</v>
          </cell>
          <cell r="BF545" t="str">
            <v>-</v>
          </cell>
          <cell r="BG545" t="str">
            <v>-</v>
          </cell>
          <cell r="BH545" t="str">
            <v>-</v>
          </cell>
          <cell r="BI545" t="str">
            <v>-</v>
          </cell>
          <cell r="BJ545" t="str">
            <v>Arrendado</v>
          </cell>
          <cell r="BK545" t="str">
            <v>N/T</v>
          </cell>
          <cell r="BL545" t="str">
            <v xml:space="preserve">IZTACALCO MOTORS S.A. DE C.V. </v>
          </cell>
          <cell r="BO545">
            <v>72608.7</v>
          </cell>
          <cell r="BP545" t="str">
            <v>-</v>
          </cell>
          <cell r="BQ545" t="str">
            <v>-</v>
          </cell>
          <cell r="BR545" t="str">
            <v>-</v>
          </cell>
          <cell r="BS545" t="str">
            <v>-</v>
          </cell>
          <cell r="BT545" t="str">
            <v>-</v>
          </cell>
          <cell r="BU545" t="str">
            <v>-</v>
          </cell>
          <cell r="BV545" t="str">
            <v>-</v>
          </cell>
          <cell r="BW545" t="str">
            <v>-</v>
          </cell>
          <cell r="BX545" t="str">
            <v>-</v>
          </cell>
          <cell r="BY545" t="str">
            <v>-</v>
          </cell>
          <cell r="BZ545" t="str">
            <v>-</v>
          </cell>
          <cell r="CA545" t="str">
            <v>-</v>
          </cell>
          <cell r="CB545" t="str">
            <v>-</v>
          </cell>
          <cell r="CC545" t="str">
            <v>Miércoles</v>
          </cell>
          <cell r="CD545" t="str">
            <v>143</v>
          </cell>
          <cell r="CE545" t="str">
            <v>3</v>
          </cell>
          <cell r="CF545" t="str">
            <v>Rojo</v>
          </cell>
          <cell r="CG545" t="str">
            <v>3er Sábado</v>
          </cell>
          <cell r="CH545" t="str">
            <v>Mzo y Abr</v>
          </cell>
          <cell r="CI545" t="str">
            <v>Sep y Oct</v>
          </cell>
          <cell r="CJ545" t="str">
            <v>-</v>
          </cell>
          <cell r="CK545">
            <v>92</v>
          </cell>
          <cell r="CL545" t="str">
            <v>101 - MAGNA</v>
          </cell>
          <cell r="CM545" t="str">
            <v>09013</v>
          </cell>
          <cell r="CP545" t="str">
            <v>-</v>
          </cell>
        </row>
        <row r="546">
          <cell r="A546" t="str">
            <v>09014</v>
          </cell>
          <cell r="B546" t="str">
            <v>118WEA</v>
          </cell>
          <cell r="C546" t="str">
            <v>Distrito Federal</v>
          </cell>
          <cell r="D546" t="str">
            <v>No aplica</v>
          </cell>
          <cell r="E546" t="str">
            <v>Chevy</v>
          </cell>
          <cell r="F546" t="str">
            <v>Automóvil</v>
          </cell>
          <cell r="G546" t="str">
            <v>Chevrolet</v>
          </cell>
          <cell r="H546" t="str">
            <v>Chevy 3 Puertas S/AA Paquete B</v>
          </cell>
          <cell r="I546" t="str">
            <v>3G1SF21X69S135271</v>
          </cell>
          <cell r="J546" t="str">
            <v>Hecho en México</v>
          </cell>
          <cell r="K546" t="str">
            <v>Magna</v>
          </cell>
          <cell r="L546">
            <v>4</v>
          </cell>
          <cell r="M546">
            <v>46</v>
          </cell>
          <cell r="N546">
            <v>2009</v>
          </cell>
          <cell r="O546" t="str">
            <v>Ciudad de México</v>
          </cell>
          <cell r="P546" t="str">
            <v>Ciudad de México</v>
          </cell>
          <cell r="Q546" t="str">
            <v>Zona Metropolitana</v>
          </cell>
          <cell r="R546" t="str">
            <v>Baja</v>
          </cell>
          <cell r="S546" t="str">
            <v>PT por Siniestro</v>
          </cell>
          <cell r="T546" t="str">
            <v>Filial</v>
          </cell>
          <cell r="U546" t="str">
            <v>Médica Móvil, S.A. de C.V.</v>
          </cell>
          <cell r="V546" t="str">
            <v>Servicio de Medico</v>
          </cell>
          <cell r="W546" t="str">
            <v>Unidad Móvil 09 03</v>
          </cell>
          <cell r="X546" t="str">
            <v>-</v>
          </cell>
          <cell r="Y546" t="str">
            <v>Asignado</v>
          </cell>
          <cell r="Z546">
            <v>131410</v>
          </cell>
          <cell r="AA546" t="str">
            <v>-</v>
          </cell>
          <cell r="AB546" t="str">
            <v>-</v>
          </cell>
          <cell r="AC546" t="str">
            <v>-</v>
          </cell>
          <cell r="AD546" t="str">
            <v>-</v>
          </cell>
          <cell r="AE546" t="str">
            <v>-</v>
          </cell>
          <cell r="AF546" t="str">
            <v>-</v>
          </cell>
          <cell r="AG546" t="str">
            <v>-</v>
          </cell>
          <cell r="AH546" t="str">
            <v>-</v>
          </cell>
          <cell r="AI546" t="str">
            <v>C6705</v>
          </cell>
          <cell r="AJ546" t="str">
            <v>Ramirez Granados Arturo</v>
          </cell>
          <cell r="AK546" t="str">
            <v>-</v>
          </cell>
          <cell r="AL546" t="str">
            <v>-</v>
          </cell>
          <cell r="AM546" t="str">
            <v>-</v>
          </cell>
          <cell r="AN546" t="str">
            <v>gerardo.cabrera@medicamovil.com</v>
          </cell>
          <cell r="AO546" t="str">
            <v>-</v>
          </cell>
          <cell r="AP546" t="str">
            <v>gerardo.cabrera@medicamovil.com</v>
          </cell>
          <cell r="AQ546" t="str">
            <v>-</v>
          </cell>
          <cell r="AR546" t="str">
            <v>-</v>
          </cell>
          <cell r="AS546" t="str">
            <v>-</v>
          </cell>
          <cell r="AT546" t="str">
            <v>-</v>
          </cell>
          <cell r="AU546" t="str">
            <v>-</v>
          </cell>
          <cell r="AV546" t="str">
            <v>-</v>
          </cell>
          <cell r="AW546" t="str">
            <v>-</v>
          </cell>
          <cell r="AX546" t="str">
            <v>-</v>
          </cell>
          <cell r="AY546" t="str">
            <v>No</v>
          </cell>
          <cell r="AZ546" t="str">
            <v>-</v>
          </cell>
          <cell r="BA546" t="str">
            <v>-</v>
          </cell>
          <cell r="BB546" t="str">
            <v>-</v>
          </cell>
          <cell r="BC546" t="str">
            <v>-</v>
          </cell>
          <cell r="BD546" t="str">
            <v>-</v>
          </cell>
          <cell r="BE546" t="str">
            <v>-</v>
          </cell>
          <cell r="BF546" t="str">
            <v>-</v>
          </cell>
          <cell r="BG546" t="str">
            <v>-</v>
          </cell>
          <cell r="BH546" t="str">
            <v>-</v>
          </cell>
          <cell r="BI546" t="str">
            <v>-</v>
          </cell>
          <cell r="BJ546" t="str">
            <v>Arrendado</v>
          </cell>
          <cell r="BK546" t="str">
            <v>N/T</v>
          </cell>
          <cell r="BL546" t="str">
            <v xml:space="preserve">IZTACALCO MOTORS S.A. DE C.V. </v>
          </cell>
          <cell r="BO546">
            <v>72608.7</v>
          </cell>
          <cell r="BP546" t="str">
            <v>-</v>
          </cell>
          <cell r="BQ546" t="str">
            <v>-</v>
          </cell>
          <cell r="BR546" t="str">
            <v>-</v>
          </cell>
          <cell r="BS546" t="str">
            <v>-</v>
          </cell>
          <cell r="BT546" t="str">
            <v>-</v>
          </cell>
          <cell r="BU546" t="str">
            <v>-</v>
          </cell>
          <cell r="BV546" t="str">
            <v>-</v>
          </cell>
          <cell r="BW546" t="str">
            <v>-</v>
          </cell>
          <cell r="BX546" t="str">
            <v>-</v>
          </cell>
          <cell r="BY546" t="str">
            <v>-</v>
          </cell>
          <cell r="BZ546" t="str">
            <v>-</v>
          </cell>
          <cell r="CA546" t="str">
            <v>-</v>
          </cell>
          <cell r="CB546" t="str">
            <v>-</v>
          </cell>
          <cell r="CC546" t="str">
            <v>Martes</v>
          </cell>
          <cell r="CD546" t="str">
            <v>118</v>
          </cell>
          <cell r="CE546" t="str">
            <v>8</v>
          </cell>
          <cell r="CF546" t="str">
            <v>Rosa</v>
          </cell>
          <cell r="CG546" t="str">
            <v>2o Sábado</v>
          </cell>
          <cell r="CH546" t="str">
            <v>Feb y Mzo</v>
          </cell>
          <cell r="CI546" t="str">
            <v>Ago y Sep</v>
          </cell>
          <cell r="CJ546" t="str">
            <v>-</v>
          </cell>
          <cell r="CK546">
            <v>92</v>
          </cell>
          <cell r="CL546" t="str">
            <v>101 - MAGNA</v>
          </cell>
          <cell r="CM546" t="str">
            <v>09014</v>
          </cell>
          <cell r="CP546" t="str">
            <v>-</v>
          </cell>
        </row>
        <row r="547">
          <cell r="A547" t="str">
            <v>09015</v>
          </cell>
          <cell r="B547" t="str">
            <v>127WEA</v>
          </cell>
          <cell r="C547" t="str">
            <v>Distrito Federal</v>
          </cell>
          <cell r="D547" t="str">
            <v>No aplica</v>
          </cell>
          <cell r="E547" t="str">
            <v>Chevy</v>
          </cell>
          <cell r="F547" t="str">
            <v>Automóvil</v>
          </cell>
          <cell r="G547" t="str">
            <v>Chevrolet</v>
          </cell>
          <cell r="H547" t="str">
            <v>Chevy 3 Puertas S/AA Paquete B</v>
          </cell>
          <cell r="I547" t="str">
            <v>3G1SF21X29S136899</v>
          </cell>
          <cell r="J547" t="str">
            <v>Hecho en México</v>
          </cell>
          <cell r="K547" t="str">
            <v>Magna</v>
          </cell>
          <cell r="L547">
            <v>4</v>
          </cell>
          <cell r="M547">
            <v>46</v>
          </cell>
          <cell r="N547">
            <v>2009</v>
          </cell>
          <cell r="O547" t="str">
            <v>Guadalajara</v>
          </cell>
          <cell r="P547" t="str">
            <v>Jalisco</v>
          </cell>
          <cell r="Q547" t="str">
            <v>Occidente</v>
          </cell>
          <cell r="R547" t="str">
            <v>Baja</v>
          </cell>
          <cell r="S547" t="str">
            <v>Devolución Valmex</v>
          </cell>
          <cell r="T547" t="str">
            <v>Filial</v>
          </cell>
          <cell r="U547" t="str">
            <v>Médica Móvil, S.A. de C.V.</v>
          </cell>
          <cell r="V547" t="str">
            <v>Servicio de Medico</v>
          </cell>
          <cell r="W547" t="str">
            <v>Unidad Móvil 09 01</v>
          </cell>
          <cell r="X547" t="str">
            <v>-</v>
          </cell>
          <cell r="Y547" t="str">
            <v>Asignado</v>
          </cell>
          <cell r="Z547">
            <v>131410</v>
          </cell>
          <cell r="AA547" t="str">
            <v>-</v>
          </cell>
          <cell r="AB547" t="str">
            <v>-</v>
          </cell>
          <cell r="AC547" t="str">
            <v>-</v>
          </cell>
          <cell r="AD547" t="str">
            <v>-</v>
          </cell>
          <cell r="AE547" t="str">
            <v>-</v>
          </cell>
          <cell r="AF547" t="str">
            <v>-</v>
          </cell>
          <cell r="AG547" t="str">
            <v>-</v>
          </cell>
          <cell r="AH547" t="str">
            <v>-</v>
          </cell>
          <cell r="AI547" t="str">
            <v>C6705</v>
          </cell>
          <cell r="AJ547" t="str">
            <v>Ramirez Granados Arturo</v>
          </cell>
          <cell r="AK547" t="str">
            <v>-</v>
          </cell>
          <cell r="AL547" t="str">
            <v>-</v>
          </cell>
          <cell r="AM547" t="str">
            <v>-</v>
          </cell>
          <cell r="AN547" t="str">
            <v>gerardo.cabrera@medicamovil.com</v>
          </cell>
          <cell r="AO547" t="str">
            <v>-</v>
          </cell>
          <cell r="AP547" t="str">
            <v>gerardo.cabrera@medicamovil.com</v>
          </cell>
          <cell r="AQ547" t="str">
            <v>-</v>
          </cell>
          <cell r="AR547" t="str">
            <v>-</v>
          </cell>
          <cell r="AS547" t="str">
            <v>-</v>
          </cell>
          <cell r="AT547" t="str">
            <v>-</v>
          </cell>
          <cell r="AU547" t="str">
            <v>-</v>
          </cell>
          <cell r="AV547" t="str">
            <v>-</v>
          </cell>
          <cell r="AW547" t="str">
            <v>-</v>
          </cell>
          <cell r="AX547" t="str">
            <v>-</v>
          </cell>
          <cell r="AY547" t="str">
            <v>No</v>
          </cell>
          <cell r="AZ547" t="str">
            <v>-</v>
          </cell>
          <cell r="BA547" t="str">
            <v>-</v>
          </cell>
          <cell r="BB547" t="str">
            <v>-</v>
          </cell>
          <cell r="BC547" t="str">
            <v>-</v>
          </cell>
          <cell r="BD547" t="str">
            <v>-</v>
          </cell>
          <cell r="BE547" t="str">
            <v>-</v>
          </cell>
          <cell r="BF547" t="str">
            <v>-</v>
          </cell>
          <cell r="BG547" t="str">
            <v>-</v>
          </cell>
          <cell r="BH547" t="str">
            <v>-</v>
          </cell>
          <cell r="BI547" t="str">
            <v>-</v>
          </cell>
          <cell r="BJ547" t="str">
            <v>Arrendado</v>
          </cell>
          <cell r="BK547" t="str">
            <v>N/T</v>
          </cell>
          <cell r="BL547" t="str">
            <v>N/T</v>
          </cell>
          <cell r="BO547">
            <v>72608.7</v>
          </cell>
          <cell r="BP547" t="str">
            <v>-</v>
          </cell>
          <cell r="BQ547" t="str">
            <v>-</v>
          </cell>
          <cell r="BR547" t="str">
            <v>-</v>
          </cell>
          <cell r="BS547" t="str">
            <v>-</v>
          </cell>
          <cell r="BT547" t="str">
            <v>-</v>
          </cell>
          <cell r="BU547" t="str">
            <v>-</v>
          </cell>
          <cell r="BV547" t="str">
            <v>-</v>
          </cell>
          <cell r="BW547" t="str">
            <v>-</v>
          </cell>
          <cell r="BX547" t="str">
            <v>-</v>
          </cell>
          <cell r="BY547" t="str">
            <v>-</v>
          </cell>
          <cell r="BZ547" t="str">
            <v>-</v>
          </cell>
          <cell r="CA547" t="str">
            <v>-</v>
          </cell>
          <cell r="CB547" t="str">
            <v>-</v>
          </cell>
          <cell r="CC547" t="str">
            <v>Martes</v>
          </cell>
          <cell r="CD547" t="str">
            <v>127</v>
          </cell>
          <cell r="CE547" t="str">
            <v>7</v>
          </cell>
          <cell r="CF547" t="str">
            <v>Rosa</v>
          </cell>
          <cell r="CG547" t="str">
            <v>2o Sábado</v>
          </cell>
          <cell r="CH547" t="str">
            <v>Feb y Mzo</v>
          </cell>
          <cell r="CI547" t="str">
            <v>Ago y Sep</v>
          </cell>
          <cell r="CJ547" t="str">
            <v>-</v>
          </cell>
          <cell r="CK547">
            <v>92</v>
          </cell>
          <cell r="CL547" t="str">
            <v>101 - MAGNA</v>
          </cell>
          <cell r="CM547" t="str">
            <v>09015</v>
          </cell>
          <cell r="CP547" t="str">
            <v>-</v>
          </cell>
        </row>
        <row r="548">
          <cell r="A548" t="str">
            <v>09016</v>
          </cell>
          <cell r="B548" t="str">
            <v>9CHZ</v>
          </cell>
          <cell r="C548" t="str">
            <v>Distrito Federal</v>
          </cell>
          <cell r="D548" t="str">
            <v>No aplica</v>
          </cell>
          <cell r="E548" t="str">
            <v>Sprinter</v>
          </cell>
          <cell r="F548" t="str">
            <v>Ambulancia</v>
          </cell>
          <cell r="G548" t="str">
            <v>Mercedez Benz</v>
          </cell>
          <cell r="H548" t="str">
            <v>Sprinter</v>
          </cell>
          <cell r="I548" t="str">
            <v>WD9XD44365R820956</v>
          </cell>
          <cell r="J548" t="str">
            <v>64798151069530</v>
          </cell>
          <cell r="K548" t="str">
            <v>Diésel</v>
          </cell>
          <cell r="L548">
            <v>4</v>
          </cell>
          <cell r="M548">
            <v>100</v>
          </cell>
          <cell r="N548">
            <v>2005</v>
          </cell>
          <cell r="O548" t="str">
            <v>Ciudad de México</v>
          </cell>
          <cell r="P548" t="str">
            <v>Ciudad de México</v>
          </cell>
          <cell r="Q548" t="str">
            <v>Zona Metropolitana</v>
          </cell>
          <cell r="R548" t="str">
            <v>Baja</v>
          </cell>
          <cell r="S548" t="str">
            <v>Devolución Salvamentos</v>
          </cell>
          <cell r="T548" t="str">
            <v>Filial</v>
          </cell>
          <cell r="U548" t="str">
            <v>Médica Móvil, S.A. de C.V.</v>
          </cell>
          <cell r="V548" t="str">
            <v>Servicio de Medico</v>
          </cell>
          <cell r="W548" t="str">
            <v>Unidad Móvil M69/112</v>
          </cell>
          <cell r="X548" t="str">
            <v>-</v>
          </cell>
          <cell r="Y548" t="str">
            <v>Asignado</v>
          </cell>
          <cell r="Z548">
            <v>131451</v>
          </cell>
          <cell r="AA548" t="str">
            <v>-</v>
          </cell>
          <cell r="AB548" t="str">
            <v>-</v>
          </cell>
          <cell r="AC548" t="str">
            <v>-</v>
          </cell>
          <cell r="AD548" t="str">
            <v>-</v>
          </cell>
          <cell r="AE548" t="str">
            <v>-</v>
          </cell>
          <cell r="AF548" t="str">
            <v>-</v>
          </cell>
          <cell r="AG548" t="str">
            <v>-</v>
          </cell>
          <cell r="AH548" t="str">
            <v>-</v>
          </cell>
          <cell r="AI548" t="str">
            <v>C6705</v>
          </cell>
          <cell r="AJ548" t="str">
            <v>Ramirez Granados Arturo</v>
          </cell>
          <cell r="AK548" t="str">
            <v>-</v>
          </cell>
          <cell r="AL548" t="str">
            <v>-</v>
          </cell>
          <cell r="AM548" t="str">
            <v>-</v>
          </cell>
          <cell r="AN548">
            <v>0</v>
          </cell>
          <cell r="AO548" t="str">
            <v>-</v>
          </cell>
          <cell r="AQ548" t="str">
            <v>-</v>
          </cell>
          <cell r="AR548" t="str">
            <v>-</v>
          </cell>
          <cell r="AS548" t="str">
            <v>-</v>
          </cell>
          <cell r="AT548" t="str">
            <v>-</v>
          </cell>
          <cell r="AU548" t="str">
            <v>-</v>
          </cell>
          <cell r="AV548" t="str">
            <v>-</v>
          </cell>
          <cell r="AW548" t="str">
            <v>-</v>
          </cell>
          <cell r="AX548" t="str">
            <v>-</v>
          </cell>
          <cell r="AY548" t="str">
            <v>No</v>
          </cell>
          <cell r="AZ548" t="str">
            <v>-</v>
          </cell>
          <cell r="BA548" t="str">
            <v>-</v>
          </cell>
          <cell r="BB548" t="str">
            <v>-</v>
          </cell>
          <cell r="BC548" t="str">
            <v>-</v>
          </cell>
          <cell r="BD548" t="str">
            <v>-</v>
          </cell>
          <cell r="BE548" t="str">
            <v>-</v>
          </cell>
          <cell r="BF548" t="str">
            <v>-</v>
          </cell>
          <cell r="BG548" t="str">
            <v>-</v>
          </cell>
          <cell r="BH548" t="str">
            <v>-</v>
          </cell>
          <cell r="BI548" t="str">
            <v>-</v>
          </cell>
          <cell r="BJ548" t="str">
            <v>Propio</v>
          </cell>
          <cell r="BK548">
            <v>2109</v>
          </cell>
          <cell r="BL548" t="str">
            <v>VALMEX SOLUCIONES FINANCIERAS S.A. DE C.V.</v>
          </cell>
          <cell r="BO548">
            <v>1000</v>
          </cell>
          <cell r="BP548" t="str">
            <v>-</v>
          </cell>
          <cell r="BQ548" t="str">
            <v>-</v>
          </cell>
          <cell r="BR548" t="str">
            <v>-</v>
          </cell>
          <cell r="BS548" t="str">
            <v>-</v>
          </cell>
          <cell r="BT548" t="str">
            <v>-</v>
          </cell>
          <cell r="BU548" t="str">
            <v>-</v>
          </cell>
          <cell r="BV548" t="str">
            <v>-</v>
          </cell>
          <cell r="BW548" t="str">
            <v>-</v>
          </cell>
          <cell r="BX548" t="str">
            <v>-</v>
          </cell>
          <cell r="BY548" t="str">
            <v>-</v>
          </cell>
          <cell r="BZ548" t="str">
            <v>-</v>
          </cell>
          <cell r="CA548" t="str">
            <v>-</v>
          </cell>
          <cell r="CB548" t="str">
            <v>-</v>
          </cell>
          <cell r="CC548" t="str">
            <v>Viernes</v>
          </cell>
          <cell r="CD548" t="str">
            <v>9</v>
          </cell>
          <cell r="CE548" t="str">
            <v>9</v>
          </cell>
          <cell r="CF548" t="str">
            <v>Azul</v>
          </cell>
          <cell r="CG548" t="str">
            <v>5o Sábado</v>
          </cell>
          <cell r="CH548" t="str">
            <v>May y Jun</v>
          </cell>
          <cell r="CI548" t="str">
            <v>Nov y Dic</v>
          </cell>
          <cell r="CJ548" t="str">
            <v>-</v>
          </cell>
          <cell r="CK548">
            <v>200</v>
          </cell>
          <cell r="CL548" t="str">
            <v>103 - DIESEL</v>
          </cell>
          <cell r="CM548" t="str">
            <v>09016</v>
          </cell>
          <cell r="CP548" t="str">
            <v>-</v>
          </cell>
        </row>
        <row r="549">
          <cell r="A549" t="str">
            <v>09017</v>
          </cell>
          <cell r="B549" t="str">
            <v>110WEA</v>
          </cell>
          <cell r="C549" t="str">
            <v>Distrito Federal</v>
          </cell>
          <cell r="D549" t="str">
            <v>No aplica</v>
          </cell>
          <cell r="E549" t="str">
            <v>Chevy</v>
          </cell>
          <cell r="F549" t="str">
            <v>Automóvil</v>
          </cell>
          <cell r="G549" t="str">
            <v>Chevrolet</v>
          </cell>
          <cell r="H549" t="str">
            <v>Chevy 3 Puertas S/AA Paquete B</v>
          </cell>
          <cell r="I549" t="str">
            <v>3G1SF21X09S139543</v>
          </cell>
          <cell r="J549" t="str">
            <v>Hecho en México</v>
          </cell>
          <cell r="K549" t="str">
            <v>Magna</v>
          </cell>
          <cell r="L549">
            <v>4</v>
          </cell>
          <cell r="M549">
            <v>46</v>
          </cell>
          <cell r="N549">
            <v>2009</v>
          </cell>
          <cell r="O549" t="str">
            <v>Guadalajara</v>
          </cell>
          <cell r="P549" t="str">
            <v>Jalisco</v>
          </cell>
          <cell r="Q549" t="str">
            <v>Occidente</v>
          </cell>
          <cell r="R549" t="str">
            <v>Baja</v>
          </cell>
          <cell r="S549" t="str">
            <v>Devolución Valmex</v>
          </cell>
          <cell r="T549" t="str">
            <v>Filial</v>
          </cell>
          <cell r="U549" t="str">
            <v>Médica Móvil, S.A. de C.V.</v>
          </cell>
          <cell r="V549" t="str">
            <v>Servicio de Medico</v>
          </cell>
          <cell r="W549" t="str">
            <v>Unidad Móvil 09 06</v>
          </cell>
          <cell r="X549" t="str">
            <v>-</v>
          </cell>
          <cell r="Y549" t="str">
            <v>Asignado</v>
          </cell>
          <cell r="Z549">
            <v>131410</v>
          </cell>
          <cell r="AA549" t="str">
            <v>-</v>
          </cell>
          <cell r="AB549" t="str">
            <v>-</v>
          </cell>
          <cell r="AC549" t="str">
            <v>-</v>
          </cell>
          <cell r="AD549" t="str">
            <v>-</v>
          </cell>
          <cell r="AE549" t="str">
            <v>-</v>
          </cell>
          <cell r="AF549" t="str">
            <v>-</v>
          </cell>
          <cell r="AG549" t="str">
            <v>-</v>
          </cell>
          <cell r="AH549" t="str">
            <v>-</v>
          </cell>
          <cell r="AI549" t="str">
            <v>C6705</v>
          </cell>
          <cell r="AJ549" t="str">
            <v>Ramirez Granados Arturo</v>
          </cell>
          <cell r="AK549" t="str">
            <v>-</v>
          </cell>
          <cell r="AL549" t="str">
            <v>-</v>
          </cell>
          <cell r="AM549" t="str">
            <v>-</v>
          </cell>
          <cell r="AN549" t="str">
            <v>gerardo.cabrera@medicamovil.com</v>
          </cell>
          <cell r="AO549" t="str">
            <v>-</v>
          </cell>
          <cell r="AP549" t="str">
            <v>gerardo.cabrera@medicamovil.com</v>
          </cell>
          <cell r="AQ549" t="str">
            <v>-</v>
          </cell>
          <cell r="AR549" t="str">
            <v>-</v>
          </cell>
          <cell r="AS549" t="str">
            <v>-</v>
          </cell>
          <cell r="AT549" t="str">
            <v>-</v>
          </cell>
          <cell r="AU549" t="str">
            <v>-</v>
          </cell>
          <cell r="AV549" t="str">
            <v>-</v>
          </cell>
          <cell r="AW549" t="str">
            <v>-</v>
          </cell>
          <cell r="AX549" t="str">
            <v>-</v>
          </cell>
          <cell r="AY549" t="str">
            <v>No</v>
          </cell>
          <cell r="AZ549" t="str">
            <v>-</v>
          </cell>
          <cell r="BA549" t="str">
            <v>-</v>
          </cell>
          <cell r="BB549" t="str">
            <v>-</v>
          </cell>
          <cell r="BC549" t="str">
            <v>-</v>
          </cell>
          <cell r="BD549" t="str">
            <v>-</v>
          </cell>
          <cell r="BE549" t="str">
            <v>-</v>
          </cell>
          <cell r="BF549" t="str">
            <v>-</v>
          </cell>
          <cell r="BG549" t="str">
            <v>-</v>
          </cell>
          <cell r="BH549" t="str">
            <v>-</v>
          </cell>
          <cell r="BI549" t="str">
            <v>-</v>
          </cell>
          <cell r="BJ549" t="str">
            <v>Arrendado</v>
          </cell>
          <cell r="BK549" t="str">
            <v>N/T</v>
          </cell>
          <cell r="BL549" t="str">
            <v xml:space="preserve">IZTACALCO MOTORS S.A. DE C.V. </v>
          </cell>
          <cell r="BO549">
            <v>72608.7</v>
          </cell>
          <cell r="BP549" t="str">
            <v>-</v>
          </cell>
          <cell r="BQ549" t="str">
            <v>-</v>
          </cell>
          <cell r="BR549" t="str">
            <v>-</v>
          </cell>
          <cell r="BS549" t="str">
            <v>-</v>
          </cell>
          <cell r="BT549" t="str">
            <v>-</v>
          </cell>
          <cell r="BU549" t="str">
            <v>-</v>
          </cell>
          <cell r="BV549" t="str">
            <v>-</v>
          </cell>
          <cell r="BW549" t="str">
            <v>-</v>
          </cell>
          <cell r="BX549" t="str">
            <v>-</v>
          </cell>
          <cell r="BY549" t="str">
            <v>-</v>
          </cell>
          <cell r="BZ549" t="str">
            <v>-</v>
          </cell>
          <cell r="CA549" t="str">
            <v>-</v>
          </cell>
          <cell r="CB549" t="str">
            <v>-</v>
          </cell>
          <cell r="CC549" t="str">
            <v>Viernes</v>
          </cell>
          <cell r="CD549" t="str">
            <v>110</v>
          </cell>
          <cell r="CE549" t="str">
            <v>0</v>
          </cell>
          <cell r="CF549" t="str">
            <v>Azul</v>
          </cell>
          <cell r="CG549" t="str">
            <v>5o Sábado</v>
          </cell>
          <cell r="CH549" t="str">
            <v>May y Jun</v>
          </cell>
          <cell r="CI549" t="str">
            <v>Nov y Dic</v>
          </cell>
          <cell r="CJ549" t="str">
            <v>-</v>
          </cell>
          <cell r="CK549">
            <v>92</v>
          </cell>
          <cell r="CL549" t="str">
            <v>101 - MAGNA</v>
          </cell>
          <cell r="CM549" t="str">
            <v>09017</v>
          </cell>
          <cell r="CP549" t="str">
            <v>-</v>
          </cell>
        </row>
        <row r="550">
          <cell r="A550" t="str">
            <v>09018</v>
          </cell>
          <cell r="B550" t="str">
            <v>5DEE</v>
          </cell>
          <cell r="C550" t="str">
            <v>-</v>
          </cell>
          <cell r="D550" t="str">
            <v>No aplica</v>
          </cell>
          <cell r="E550" t="str">
            <v>Econoline</v>
          </cell>
          <cell r="F550" t="str">
            <v>Ambulancia</v>
          </cell>
          <cell r="G550" t="str">
            <v>Ford</v>
          </cell>
          <cell r="H550" t="str">
            <v>Econoline Van E-3500</v>
          </cell>
          <cell r="I550" t="str">
            <v>1FBSS31L03HA04766</v>
          </cell>
          <cell r="J550" t="str">
            <v>Hecho en Estados Unidos</v>
          </cell>
          <cell r="K550" t="str">
            <v>Magna</v>
          </cell>
          <cell r="L550">
            <v>8</v>
          </cell>
          <cell r="M550" t="str">
            <v>-</v>
          </cell>
          <cell r="N550">
            <v>2003</v>
          </cell>
          <cell r="O550" t="str">
            <v>Ciudad de México</v>
          </cell>
          <cell r="P550" t="str">
            <v>Ciudad de México</v>
          </cell>
          <cell r="Q550" t="str">
            <v>Zona Metropolitana</v>
          </cell>
          <cell r="R550" t="str">
            <v>Baja</v>
          </cell>
          <cell r="S550" t="str">
            <v>Devolución Salvamentos</v>
          </cell>
          <cell r="T550" t="str">
            <v>Filial</v>
          </cell>
          <cell r="U550" t="str">
            <v>Médica Móvil, S.A. de C.V.</v>
          </cell>
          <cell r="V550" t="str">
            <v>Servicio de Medico</v>
          </cell>
          <cell r="W550" t="str">
            <v>Unidad Móvil M57/111</v>
          </cell>
          <cell r="X550" t="str">
            <v>-</v>
          </cell>
          <cell r="Y550" t="str">
            <v>Asignado</v>
          </cell>
          <cell r="Z550">
            <v>131451</v>
          </cell>
          <cell r="AA550" t="str">
            <v>-</v>
          </cell>
          <cell r="AB550" t="str">
            <v>-</v>
          </cell>
          <cell r="AC550" t="str">
            <v>-</v>
          </cell>
          <cell r="AD550" t="str">
            <v>-</v>
          </cell>
          <cell r="AE550" t="str">
            <v>-</v>
          </cell>
          <cell r="AF550" t="str">
            <v>-</v>
          </cell>
          <cell r="AG550" t="str">
            <v>-</v>
          </cell>
          <cell r="AH550" t="str">
            <v>-</v>
          </cell>
          <cell r="AI550" t="str">
            <v>C6705</v>
          </cell>
          <cell r="AJ550" t="str">
            <v>Ramirez Granados Arturo</v>
          </cell>
          <cell r="AK550" t="str">
            <v>-</v>
          </cell>
          <cell r="AL550" t="str">
            <v>-</v>
          </cell>
          <cell r="AM550" t="str">
            <v>-</v>
          </cell>
          <cell r="AN550">
            <v>0</v>
          </cell>
          <cell r="AO550" t="str">
            <v>-</v>
          </cell>
          <cell r="AQ550" t="str">
            <v>-</v>
          </cell>
          <cell r="AR550" t="str">
            <v>-</v>
          </cell>
          <cell r="AS550" t="str">
            <v>-</v>
          </cell>
          <cell r="AT550" t="str">
            <v>-</v>
          </cell>
          <cell r="AU550" t="str">
            <v>-</v>
          </cell>
          <cell r="AV550" t="str">
            <v>-</v>
          </cell>
          <cell r="AW550" t="str">
            <v>-</v>
          </cell>
          <cell r="AX550" t="str">
            <v>-</v>
          </cell>
          <cell r="AY550" t="str">
            <v>No</v>
          </cell>
          <cell r="AZ550" t="str">
            <v>-</v>
          </cell>
          <cell r="BA550" t="str">
            <v>-</v>
          </cell>
          <cell r="BB550" t="str">
            <v>-</v>
          </cell>
          <cell r="BC550" t="str">
            <v>-</v>
          </cell>
          <cell r="BD550" t="str">
            <v>-</v>
          </cell>
          <cell r="BE550" t="str">
            <v>-</v>
          </cell>
          <cell r="BF550" t="str">
            <v>-</v>
          </cell>
          <cell r="BG550" t="str">
            <v>-</v>
          </cell>
          <cell r="BH550" t="str">
            <v>-</v>
          </cell>
          <cell r="BI550" t="str">
            <v>-</v>
          </cell>
          <cell r="BJ550" t="str">
            <v>Propio</v>
          </cell>
          <cell r="BK550">
            <v>11888</v>
          </cell>
          <cell r="BL550" t="str">
            <v>ARRENDADORA VALMEX S.A. DE C.V.</v>
          </cell>
          <cell r="BO550">
            <v>1000</v>
          </cell>
          <cell r="BP550" t="str">
            <v>-</v>
          </cell>
          <cell r="BQ550" t="str">
            <v>-</v>
          </cell>
          <cell r="BR550" t="str">
            <v>-</v>
          </cell>
          <cell r="BS550" t="str">
            <v>-</v>
          </cell>
          <cell r="BT550" t="str">
            <v>-</v>
          </cell>
          <cell r="BU550" t="str">
            <v>-</v>
          </cell>
          <cell r="BV550" t="str">
            <v>-</v>
          </cell>
          <cell r="BW550" t="str">
            <v>-</v>
          </cell>
          <cell r="BX550" t="str">
            <v>-</v>
          </cell>
          <cell r="BY550" t="str">
            <v>-</v>
          </cell>
          <cell r="BZ550" t="str">
            <v>-</v>
          </cell>
          <cell r="CA550" t="str">
            <v>-</v>
          </cell>
          <cell r="CB550" t="str">
            <v>-</v>
          </cell>
          <cell r="CC550" t="str">
            <v>Lunes</v>
          </cell>
          <cell r="CD550" t="str">
            <v>5</v>
          </cell>
          <cell r="CE550" t="str">
            <v>5</v>
          </cell>
          <cell r="CF550" t="str">
            <v>Amarillo</v>
          </cell>
          <cell r="CG550" t="str">
            <v>1er Sábado</v>
          </cell>
          <cell r="CH550" t="str">
            <v>Ene y Feb</v>
          </cell>
          <cell r="CI550" t="str">
            <v>Jul y Ago</v>
          </cell>
          <cell r="CJ550" t="str">
            <v>-</v>
          </cell>
          <cell r="CK550" t="str">
            <v>-</v>
          </cell>
          <cell r="CL550" t="str">
            <v>101 - MAGNA</v>
          </cell>
          <cell r="CM550" t="str">
            <v>09018</v>
          </cell>
          <cell r="CP550" t="str">
            <v>-</v>
          </cell>
        </row>
        <row r="551">
          <cell r="A551" t="str">
            <v>09019</v>
          </cell>
          <cell r="B551" t="str">
            <v>3CHY</v>
          </cell>
          <cell r="C551" t="str">
            <v>Distrito Federal</v>
          </cell>
          <cell r="D551" t="str">
            <v>No aplica</v>
          </cell>
          <cell r="E551" t="str">
            <v>Sprinter</v>
          </cell>
          <cell r="F551" t="str">
            <v>Ambulancia</v>
          </cell>
          <cell r="G551" t="str">
            <v>Mercedez Benz</v>
          </cell>
          <cell r="H551" t="str">
            <v>Sprinter</v>
          </cell>
          <cell r="I551" t="str">
            <v>WD9XD44315R755370</v>
          </cell>
          <cell r="J551" t="str">
            <v>64798151004411</v>
          </cell>
          <cell r="K551" t="str">
            <v>Diésel</v>
          </cell>
          <cell r="L551">
            <v>4</v>
          </cell>
          <cell r="M551">
            <v>100</v>
          </cell>
          <cell r="N551">
            <v>2005</v>
          </cell>
          <cell r="O551" t="str">
            <v>Ciudad de México</v>
          </cell>
          <cell r="P551" t="str">
            <v>Ciudad de México</v>
          </cell>
          <cell r="Q551" t="str">
            <v>Zona Metropolitana</v>
          </cell>
          <cell r="R551" t="str">
            <v>Baja</v>
          </cell>
          <cell r="S551" t="str">
            <v>Devolución Salvamentos</v>
          </cell>
          <cell r="T551" t="str">
            <v>Filial</v>
          </cell>
          <cell r="U551" t="str">
            <v>Médica Móvil, S.A. de C.V.</v>
          </cell>
          <cell r="V551" t="str">
            <v>Servicio de Medico</v>
          </cell>
          <cell r="W551" t="str">
            <v>Unidad Móvil M66</v>
          </cell>
          <cell r="X551" t="str">
            <v>-</v>
          </cell>
          <cell r="Y551" t="str">
            <v>Asignado</v>
          </cell>
          <cell r="Z551">
            <v>131410</v>
          </cell>
          <cell r="AA551" t="str">
            <v>-</v>
          </cell>
          <cell r="AB551" t="str">
            <v>-</v>
          </cell>
          <cell r="AC551" t="str">
            <v>-</v>
          </cell>
          <cell r="AD551" t="str">
            <v>-</v>
          </cell>
          <cell r="AE551" t="str">
            <v>-</v>
          </cell>
          <cell r="AF551" t="str">
            <v>-</v>
          </cell>
          <cell r="AG551" t="str">
            <v>-</v>
          </cell>
          <cell r="AH551" t="str">
            <v>-</v>
          </cell>
          <cell r="AI551" t="str">
            <v>C6705</v>
          </cell>
          <cell r="AJ551" t="str">
            <v>Ramirez Granados Arturo</v>
          </cell>
          <cell r="AK551" t="str">
            <v>-</v>
          </cell>
          <cell r="AL551" t="str">
            <v>-</v>
          </cell>
          <cell r="AM551" t="str">
            <v>-</v>
          </cell>
          <cell r="AN551" t="str">
            <v>gerardo.cabrera@medicamovil.com</v>
          </cell>
          <cell r="AO551" t="str">
            <v>-</v>
          </cell>
          <cell r="AP551" t="str">
            <v>gerardo.cabrera@medicamovil.com</v>
          </cell>
          <cell r="AQ551" t="str">
            <v>-</v>
          </cell>
          <cell r="AR551" t="str">
            <v>-</v>
          </cell>
          <cell r="AS551" t="str">
            <v>-</v>
          </cell>
          <cell r="AT551" t="str">
            <v>-</v>
          </cell>
          <cell r="AU551" t="str">
            <v>-</v>
          </cell>
          <cell r="AV551" t="str">
            <v>-</v>
          </cell>
          <cell r="AW551" t="str">
            <v>-</v>
          </cell>
          <cell r="AX551" t="str">
            <v>-</v>
          </cell>
          <cell r="AY551" t="str">
            <v>No</v>
          </cell>
          <cell r="AZ551" t="str">
            <v>-</v>
          </cell>
          <cell r="BA551" t="str">
            <v>-</v>
          </cell>
          <cell r="BB551" t="str">
            <v>-</v>
          </cell>
          <cell r="BC551" t="str">
            <v>-</v>
          </cell>
          <cell r="BD551" t="str">
            <v>-</v>
          </cell>
          <cell r="BE551" t="str">
            <v>-</v>
          </cell>
          <cell r="BF551" t="str">
            <v>-</v>
          </cell>
          <cell r="BG551" t="str">
            <v>-</v>
          </cell>
          <cell r="BH551" t="str">
            <v>-</v>
          </cell>
          <cell r="BI551" t="str">
            <v>-</v>
          </cell>
          <cell r="BJ551" t="str">
            <v>Propio</v>
          </cell>
          <cell r="BK551">
            <v>1767</v>
          </cell>
          <cell r="BL551" t="str">
            <v>VALMEX SOLUCIONES FINANCIERAS S.A. DE C.V.</v>
          </cell>
          <cell r="BO551">
            <v>1000</v>
          </cell>
          <cell r="BP551" t="str">
            <v>-</v>
          </cell>
          <cell r="BQ551" t="str">
            <v>-</v>
          </cell>
          <cell r="BR551" t="str">
            <v>-</v>
          </cell>
          <cell r="BS551" t="str">
            <v>-</v>
          </cell>
          <cell r="BT551" t="str">
            <v>-</v>
          </cell>
          <cell r="BU551" t="str">
            <v>-</v>
          </cell>
          <cell r="BV551" t="str">
            <v>-</v>
          </cell>
          <cell r="BW551" t="str">
            <v>-</v>
          </cell>
          <cell r="BX551" t="str">
            <v>-</v>
          </cell>
          <cell r="BY551" t="str">
            <v>-</v>
          </cell>
          <cell r="BZ551" t="str">
            <v>-</v>
          </cell>
          <cell r="CA551" t="str">
            <v>-</v>
          </cell>
          <cell r="CB551" t="str">
            <v>-</v>
          </cell>
          <cell r="CC551" t="str">
            <v>Miércoles</v>
          </cell>
          <cell r="CD551" t="str">
            <v>3</v>
          </cell>
          <cell r="CE551" t="str">
            <v>3</v>
          </cell>
          <cell r="CF551" t="str">
            <v>Rojo</v>
          </cell>
          <cell r="CG551" t="str">
            <v>3er Sábado</v>
          </cell>
          <cell r="CH551" t="str">
            <v>Mzo y Abr</v>
          </cell>
          <cell r="CI551" t="str">
            <v>Sep y Oct</v>
          </cell>
          <cell r="CJ551" t="str">
            <v>-</v>
          </cell>
          <cell r="CK551">
            <v>200</v>
          </cell>
          <cell r="CL551" t="str">
            <v>103 - DIESEL</v>
          </cell>
          <cell r="CM551" t="str">
            <v>09019</v>
          </cell>
          <cell r="CP551" t="str">
            <v>-</v>
          </cell>
        </row>
        <row r="552">
          <cell r="A552" t="str">
            <v>09020</v>
          </cell>
          <cell r="B552" t="str">
            <v>JS21656</v>
          </cell>
          <cell r="C552" t="str">
            <v>Jalisco</v>
          </cell>
          <cell r="D552" t="str">
            <v>5CHY</v>
          </cell>
          <cell r="E552" t="str">
            <v>Sprinter</v>
          </cell>
          <cell r="F552" t="str">
            <v>Ambulancia</v>
          </cell>
          <cell r="G552" t="str">
            <v>Mercedez Benz</v>
          </cell>
          <cell r="H552" t="str">
            <v>Sprinter</v>
          </cell>
          <cell r="I552" t="str">
            <v>WD9XD44325R755930</v>
          </cell>
          <cell r="J552" t="str">
            <v>S/N</v>
          </cell>
          <cell r="K552" t="str">
            <v>Diésel</v>
          </cell>
          <cell r="L552">
            <v>4</v>
          </cell>
          <cell r="M552">
            <v>100</v>
          </cell>
          <cell r="N552">
            <v>2005</v>
          </cell>
          <cell r="O552" t="str">
            <v>Guadalajara</v>
          </cell>
          <cell r="P552" t="str">
            <v>Jalisco</v>
          </cell>
          <cell r="Q552" t="str">
            <v>Occidente</v>
          </cell>
          <cell r="R552" t="str">
            <v>Baja</v>
          </cell>
          <cell r="S552" t="str">
            <v>Devolución Salvamentos</v>
          </cell>
          <cell r="T552" t="str">
            <v>Filial</v>
          </cell>
          <cell r="U552" t="str">
            <v>Médica Móvil, S.A. de C.V.</v>
          </cell>
          <cell r="V552" t="str">
            <v>Servicio de Medico</v>
          </cell>
          <cell r="W552" t="str">
            <v>Unidad Móvil M67</v>
          </cell>
          <cell r="X552" t="str">
            <v>-</v>
          </cell>
          <cell r="Y552" t="str">
            <v>Asignado</v>
          </cell>
          <cell r="Z552">
            <v>131451</v>
          </cell>
          <cell r="AA552" t="str">
            <v>-</v>
          </cell>
          <cell r="AB552" t="str">
            <v>-</v>
          </cell>
          <cell r="AC552" t="str">
            <v>-</v>
          </cell>
          <cell r="AD552" t="str">
            <v>-</v>
          </cell>
          <cell r="AE552" t="str">
            <v>-</v>
          </cell>
          <cell r="AF552" t="str">
            <v>-</v>
          </cell>
          <cell r="AG552" t="str">
            <v>-</v>
          </cell>
          <cell r="AH552" t="str">
            <v>-</v>
          </cell>
          <cell r="AI552" t="str">
            <v>C6705</v>
          </cell>
          <cell r="AJ552" t="str">
            <v>Ramirez Granados Arturo</v>
          </cell>
          <cell r="AK552" t="str">
            <v>-</v>
          </cell>
          <cell r="AL552" t="str">
            <v>-</v>
          </cell>
          <cell r="AM552" t="str">
            <v>-</v>
          </cell>
          <cell r="AN552">
            <v>0</v>
          </cell>
          <cell r="AO552" t="str">
            <v>-</v>
          </cell>
          <cell r="AQ552" t="str">
            <v>-</v>
          </cell>
          <cell r="AR552" t="str">
            <v>-</v>
          </cell>
          <cell r="AS552" t="str">
            <v>-</v>
          </cell>
          <cell r="AT552" t="str">
            <v>-</v>
          </cell>
          <cell r="AU552" t="str">
            <v>-</v>
          </cell>
          <cell r="AV552" t="str">
            <v>-</v>
          </cell>
          <cell r="AW552" t="str">
            <v>-</v>
          </cell>
          <cell r="AX552" t="str">
            <v>-</v>
          </cell>
          <cell r="AY552" t="str">
            <v>No</v>
          </cell>
          <cell r="AZ552" t="str">
            <v>-</v>
          </cell>
          <cell r="BA552" t="str">
            <v>-</v>
          </cell>
          <cell r="BB552" t="str">
            <v>-</v>
          </cell>
          <cell r="BC552" t="str">
            <v>-</v>
          </cell>
          <cell r="BD552" t="str">
            <v>-</v>
          </cell>
          <cell r="BE552" t="str">
            <v>-</v>
          </cell>
          <cell r="BF552" t="str">
            <v>-</v>
          </cell>
          <cell r="BG552" t="str">
            <v>-</v>
          </cell>
          <cell r="BH552" t="str">
            <v>-</v>
          </cell>
          <cell r="BI552" t="str">
            <v>-</v>
          </cell>
          <cell r="BJ552" t="str">
            <v>Propio</v>
          </cell>
          <cell r="BK552">
            <v>2028</v>
          </cell>
          <cell r="BL552" t="str">
            <v>ARRENDADORA VALMEX S.A. DE C.V.</v>
          </cell>
          <cell r="BO552">
            <v>1000</v>
          </cell>
          <cell r="BP552" t="str">
            <v>-</v>
          </cell>
          <cell r="BQ552" t="str">
            <v>-</v>
          </cell>
          <cell r="BR552" t="str">
            <v>-</v>
          </cell>
          <cell r="BS552" t="str">
            <v>-</v>
          </cell>
          <cell r="BT552" t="str">
            <v>-</v>
          </cell>
          <cell r="BU552" t="str">
            <v>-</v>
          </cell>
          <cell r="BV552" t="str">
            <v>-</v>
          </cell>
          <cell r="BW552" t="str">
            <v>-</v>
          </cell>
          <cell r="BX552" t="str">
            <v>-</v>
          </cell>
          <cell r="BY552" t="str">
            <v>-</v>
          </cell>
          <cell r="BZ552" t="str">
            <v>-</v>
          </cell>
          <cell r="CA552" t="str">
            <v>-</v>
          </cell>
          <cell r="CB552" t="str">
            <v>-</v>
          </cell>
          <cell r="CC552" t="str">
            <v>Lunes</v>
          </cell>
          <cell r="CD552" t="str">
            <v>21656</v>
          </cell>
          <cell r="CE552" t="str">
            <v>6</v>
          </cell>
          <cell r="CF552" t="str">
            <v>Amarillo</v>
          </cell>
          <cell r="CG552" t="str">
            <v>1er Sábado</v>
          </cell>
          <cell r="CH552" t="str">
            <v>Ene y Feb</v>
          </cell>
          <cell r="CI552" t="str">
            <v>Jul y Ago</v>
          </cell>
          <cell r="CJ552" t="str">
            <v>-</v>
          </cell>
          <cell r="CK552">
            <v>200</v>
          </cell>
          <cell r="CL552" t="str">
            <v>103 - DIESEL</v>
          </cell>
          <cell r="CM552" t="str">
            <v>09020</v>
          </cell>
          <cell r="CP552" t="str">
            <v>-</v>
          </cell>
        </row>
        <row r="553">
          <cell r="A553" t="str">
            <v>09021</v>
          </cell>
          <cell r="B553" t="str">
            <v>4CHZ</v>
          </cell>
          <cell r="C553" t="str">
            <v>Distrito Federal</v>
          </cell>
          <cell r="D553" t="str">
            <v>No aplica</v>
          </cell>
          <cell r="E553" t="str">
            <v>Sprinter</v>
          </cell>
          <cell r="F553" t="str">
            <v>Ambulancia</v>
          </cell>
          <cell r="G553" t="str">
            <v>Mercedez Benz</v>
          </cell>
          <cell r="H553" t="str">
            <v>Sprinter</v>
          </cell>
          <cell r="I553" t="str">
            <v>WD9XD443X5R790800</v>
          </cell>
          <cell r="J553" t="str">
            <v>64798151039536</v>
          </cell>
          <cell r="K553" t="str">
            <v>Diésel</v>
          </cell>
          <cell r="L553">
            <v>4</v>
          </cell>
          <cell r="M553">
            <v>100</v>
          </cell>
          <cell r="N553">
            <v>2005</v>
          </cell>
          <cell r="O553" t="str">
            <v>Ciudad de México</v>
          </cell>
          <cell r="P553" t="str">
            <v>Ciudad de México</v>
          </cell>
          <cell r="Q553" t="str">
            <v>Zona Metropolitana</v>
          </cell>
          <cell r="R553" t="str">
            <v>Baja</v>
          </cell>
          <cell r="S553" t="str">
            <v>Devolución Salvamentos</v>
          </cell>
          <cell r="T553" t="str">
            <v>Filial</v>
          </cell>
          <cell r="U553" t="str">
            <v>Médica Móvil, S.A. de C.V.</v>
          </cell>
          <cell r="V553" t="str">
            <v>Servicio de Medico</v>
          </cell>
          <cell r="W553" t="str">
            <v>Unidad Móvil M68</v>
          </cell>
          <cell r="X553" t="str">
            <v>-</v>
          </cell>
          <cell r="Y553" t="str">
            <v>Asignado</v>
          </cell>
          <cell r="Z553">
            <v>131307</v>
          </cell>
          <cell r="AA553" t="str">
            <v>-</v>
          </cell>
          <cell r="AB553" t="str">
            <v>-</v>
          </cell>
          <cell r="AC553" t="str">
            <v>-</v>
          </cell>
          <cell r="AD553" t="str">
            <v>-</v>
          </cell>
          <cell r="AE553" t="str">
            <v>-</v>
          </cell>
          <cell r="AF553" t="str">
            <v>-</v>
          </cell>
          <cell r="AG553" t="str">
            <v>-</v>
          </cell>
          <cell r="AH553" t="str">
            <v>-</v>
          </cell>
          <cell r="AI553" t="str">
            <v>C6705</v>
          </cell>
          <cell r="AJ553" t="str">
            <v>Ramirez Granados Arturo</v>
          </cell>
          <cell r="AK553" t="str">
            <v>-</v>
          </cell>
          <cell r="AL553" t="str">
            <v>-</v>
          </cell>
          <cell r="AM553" t="str">
            <v>-</v>
          </cell>
          <cell r="AN553" t="str">
            <v>avillavicencio@medicamovil.com</v>
          </cell>
          <cell r="AO553" t="str">
            <v>-</v>
          </cell>
          <cell r="AP553" t="str">
            <v>avillavicencio@medicamovil.com</v>
          </cell>
          <cell r="AQ553">
            <v>5527551836</v>
          </cell>
          <cell r="AR553" t="str">
            <v>-</v>
          </cell>
          <cell r="AS553" t="str">
            <v>-</v>
          </cell>
          <cell r="AT553" t="str">
            <v>-</v>
          </cell>
          <cell r="AU553" t="str">
            <v>-</v>
          </cell>
          <cell r="AV553" t="str">
            <v>-</v>
          </cell>
          <cell r="AW553" t="str">
            <v>-</v>
          </cell>
          <cell r="AX553" t="str">
            <v>-</v>
          </cell>
          <cell r="AY553" t="str">
            <v>No</v>
          </cell>
          <cell r="AZ553" t="str">
            <v>-</v>
          </cell>
          <cell r="BA553" t="str">
            <v>-</v>
          </cell>
          <cell r="BB553" t="str">
            <v>-</v>
          </cell>
          <cell r="BC553" t="str">
            <v>-</v>
          </cell>
          <cell r="BD553" t="str">
            <v>-</v>
          </cell>
          <cell r="BE553" t="str">
            <v>-</v>
          </cell>
          <cell r="BF553" t="str">
            <v>-</v>
          </cell>
          <cell r="BG553" t="str">
            <v>-</v>
          </cell>
          <cell r="BH553" t="str">
            <v>-</v>
          </cell>
          <cell r="BI553" t="str">
            <v>-</v>
          </cell>
          <cell r="BJ553" t="str">
            <v>Propio</v>
          </cell>
          <cell r="BK553">
            <v>2037</v>
          </cell>
          <cell r="BL553" t="str">
            <v>VALMEX SOLUCIONES FINANCIERAS S.A. DE C.V.</v>
          </cell>
          <cell r="BO553">
            <v>1000</v>
          </cell>
          <cell r="BP553" t="str">
            <v>-</v>
          </cell>
          <cell r="BQ553" t="str">
            <v>-</v>
          </cell>
          <cell r="BR553" t="str">
            <v>-</v>
          </cell>
          <cell r="BS553" t="str">
            <v>-</v>
          </cell>
          <cell r="BT553" t="str">
            <v>-</v>
          </cell>
          <cell r="BU553" t="str">
            <v>-</v>
          </cell>
          <cell r="BV553" t="str">
            <v>-</v>
          </cell>
          <cell r="BW553" t="str">
            <v>-</v>
          </cell>
          <cell r="BX553" t="str">
            <v>-</v>
          </cell>
          <cell r="BY553" t="str">
            <v>-</v>
          </cell>
          <cell r="BZ553" t="str">
            <v>-</v>
          </cell>
          <cell r="CA553" t="str">
            <v>-</v>
          </cell>
          <cell r="CB553" t="str">
            <v>-</v>
          </cell>
          <cell r="CC553" t="str">
            <v>Miércoles</v>
          </cell>
          <cell r="CD553" t="str">
            <v>4</v>
          </cell>
          <cell r="CE553" t="str">
            <v>4</v>
          </cell>
          <cell r="CF553" t="str">
            <v>Rojo</v>
          </cell>
          <cell r="CG553" t="str">
            <v>3er Sábado</v>
          </cell>
          <cell r="CH553" t="str">
            <v>Mzo y Abr</v>
          </cell>
          <cell r="CI553" t="str">
            <v>Sep y Oct</v>
          </cell>
          <cell r="CJ553" t="str">
            <v>-</v>
          </cell>
          <cell r="CK553">
            <v>200</v>
          </cell>
          <cell r="CL553" t="str">
            <v>103 - DIESEL</v>
          </cell>
          <cell r="CM553" t="str">
            <v>09021</v>
          </cell>
          <cell r="CP553" t="str">
            <v>-</v>
          </cell>
        </row>
        <row r="554">
          <cell r="A554" t="str">
            <v>09022</v>
          </cell>
          <cell r="B554" t="str">
            <v>8CHZ</v>
          </cell>
          <cell r="C554" t="str">
            <v>Distrito Federal</v>
          </cell>
          <cell r="D554" t="str">
            <v>No aplica</v>
          </cell>
          <cell r="E554" t="str">
            <v>Sprinter</v>
          </cell>
          <cell r="F554" t="str">
            <v>Ambulancia</v>
          </cell>
          <cell r="G554" t="str">
            <v>Mercedez Benz</v>
          </cell>
          <cell r="H554" t="str">
            <v>Sprinter</v>
          </cell>
          <cell r="I554" t="str">
            <v>WD9XD44385R822143</v>
          </cell>
          <cell r="J554" t="str">
            <v>64798151070431</v>
          </cell>
          <cell r="K554" t="str">
            <v>Diésel</v>
          </cell>
          <cell r="L554">
            <v>4</v>
          </cell>
          <cell r="M554">
            <v>100</v>
          </cell>
          <cell r="N554">
            <v>2005</v>
          </cell>
          <cell r="O554" t="str">
            <v>Guadalajara</v>
          </cell>
          <cell r="P554" t="str">
            <v>Jalisco</v>
          </cell>
          <cell r="Q554" t="str">
            <v>Occidente</v>
          </cell>
          <cell r="R554" t="str">
            <v>Baja</v>
          </cell>
          <cell r="S554" t="str">
            <v>Devolución Salvamentos</v>
          </cell>
          <cell r="T554" t="str">
            <v>Filial</v>
          </cell>
          <cell r="U554" t="str">
            <v>Médica Móvil, S.A. de C.V.</v>
          </cell>
          <cell r="V554" t="str">
            <v>Servicio de Medico</v>
          </cell>
          <cell r="W554" t="str">
            <v>Unidad Móvil M70</v>
          </cell>
          <cell r="X554" t="str">
            <v>-</v>
          </cell>
          <cell r="Y554" t="str">
            <v>Asignado</v>
          </cell>
          <cell r="Z554">
            <v>131410</v>
          </cell>
          <cell r="AA554" t="str">
            <v>-</v>
          </cell>
          <cell r="AB554" t="str">
            <v>-</v>
          </cell>
          <cell r="AC554" t="str">
            <v>-</v>
          </cell>
          <cell r="AD554" t="str">
            <v>-</v>
          </cell>
          <cell r="AE554" t="str">
            <v>-</v>
          </cell>
          <cell r="AF554" t="str">
            <v>-</v>
          </cell>
          <cell r="AG554" t="str">
            <v>-</v>
          </cell>
          <cell r="AH554" t="str">
            <v>-</v>
          </cell>
          <cell r="AI554" t="str">
            <v>C6705</v>
          </cell>
          <cell r="AJ554" t="str">
            <v>Ramirez Granados Arturo</v>
          </cell>
          <cell r="AK554" t="str">
            <v>-</v>
          </cell>
          <cell r="AL554" t="str">
            <v>-</v>
          </cell>
          <cell r="AM554" t="str">
            <v>-</v>
          </cell>
          <cell r="AN554" t="str">
            <v>gerardo.cabrera@medicamovil.com</v>
          </cell>
          <cell r="AO554" t="str">
            <v>-</v>
          </cell>
          <cell r="AP554" t="str">
            <v>gerardo.cabrera@medicamovil.com</v>
          </cell>
          <cell r="AQ554" t="str">
            <v>-</v>
          </cell>
          <cell r="AR554" t="str">
            <v>-</v>
          </cell>
          <cell r="AS554" t="str">
            <v>-</v>
          </cell>
          <cell r="AT554" t="str">
            <v>-</v>
          </cell>
          <cell r="AU554" t="str">
            <v>-</v>
          </cell>
          <cell r="AV554" t="str">
            <v>-</v>
          </cell>
          <cell r="AW554" t="str">
            <v>-</v>
          </cell>
          <cell r="AX554" t="str">
            <v>-</v>
          </cell>
          <cell r="AY554" t="str">
            <v>No</v>
          </cell>
          <cell r="AZ554" t="str">
            <v>-</v>
          </cell>
          <cell r="BA554" t="str">
            <v>-</v>
          </cell>
          <cell r="BB554" t="str">
            <v>-</v>
          </cell>
          <cell r="BC554" t="str">
            <v>-</v>
          </cell>
          <cell r="BD554" t="str">
            <v>-</v>
          </cell>
          <cell r="BE554" t="str">
            <v>-</v>
          </cell>
          <cell r="BF554" t="str">
            <v>-</v>
          </cell>
          <cell r="BG554" t="str">
            <v>-</v>
          </cell>
          <cell r="BH554" t="str">
            <v>-</v>
          </cell>
          <cell r="BI554" t="str">
            <v>-</v>
          </cell>
          <cell r="BJ554" t="str">
            <v>Propio</v>
          </cell>
          <cell r="BK554">
            <v>2111</v>
          </cell>
          <cell r="BL554" t="str">
            <v>VALMEX SOLUCIONES FINANCIERAS S.A. DE C.V.</v>
          </cell>
          <cell r="BO554">
            <v>1000</v>
          </cell>
          <cell r="BP554" t="str">
            <v>-</v>
          </cell>
          <cell r="BQ554" t="str">
            <v>-</v>
          </cell>
          <cell r="BR554" t="str">
            <v>-</v>
          </cell>
          <cell r="BS554" t="str">
            <v>-</v>
          </cell>
          <cell r="BT554" t="str">
            <v>-</v>
          </cell>
          <cell r="BU554" t="str">
            <v>-</v>
          </cell>
          <cell r="BV554" t="str">
            <v>-</v>
          </cell>
          <cell r="BW554" t="str">
            <v>-</v>
          </cell>
          <cell r="BX554" t="str">
            <v>-</v>
          </cell>
          <cell r="BY554" t="str">
            <v>-</v>
          </cell>
          <cell r="BZ554" t="str">
            <v>-</v>
          </cell>
          <cell r="CA554" t="str">
            <v>-</v>
          </cell>
          <cell r="CB554" t="str">
            <v>-</v>
          </cell>
          <cell r="CC554" t="str">
            <v>Martes</v>
          </cell>
          <cell r="CD554" t="str">
            <v>8</v>
          </cell>
          <cell r="CE554" t="str">
            <v>8</v>
          </cell>
          <cell r="CF554" t="str">
            <v>Rosa</v>
          </cell>
          <cell r="CG554" t="str">
            <v>2o Sábado</v>
          </cell>
          <cell r="CH554" t="str">
            <v>Feb y Mzo</v>
          </cell>
          <cell r="CI554" t="str">
            <v>Ago y Sep</v>
          </cell>
          <cell r="CJ554" t="str">
            <v>-</v>
          </cell>
          <cell r="CK554">
            <v>200</v>
          </cell>
          <cell r="CL554" t="str">
            <v>103 - DIESEL</v>
          </cell>
          <cell r="CM554" t="str">
            <v>09022</v>
          </cell>
          <cell r="CP554" t="str">
            <v>-</v>
          </cell>
        </row>
        <row r="555">
          <cell r="A555" t="str">
            <v>09023</v>
          </cell>
          <cell r="B555" t="str">
            <v>RH80177</v>
          </cell>
          <cell r="C555" t="str">
            <v>Nuevo León</v>
          </cell>
          <cell r="D555" t="str">
            <v>PZ59767</v>
          </cell>
          <cell r="E555" t="str">
            <v>Sprinter</v>
          </cell>
          <cell r="F555" t="str">
            <v>Ambulancia</v>
          </cell>
          <cell r="G555" t="str">
            <v>Mercedez Benz</v>
          </cell>
          <cell r="H555" t="str">
            <v>Sprinter</v>
          </cell>
          <cell r="I555" t="str">
            <v>WD9XD44365R822545</v>
          </cell>
          <cell r="J555" t="str">
            <v>64798151072016</v>
          </cell>
          <cell r="K555" t="str">
            <v>Diésel</v>
          </cell>
          <cell r="L555">
            <v>4</v>
          </cell>
          <cell r="M555">
            <v>100</v>
          </cell>
          <cell r="N555">
            <v>2005</v>
          </cell>
          <cell r="O555" t="str">
            <v>Monterrey</v>
          </cell>
          <cell r="P555" t="str">
            <v>Nuevo León</v>
          </cell>
          <cell r="Q555" t="str">
            <v>Noreste</v>
          </cell>
          <cell r="R555" t="str">
            <v>Baja</v>
          </cell>
          <cell r="S555" t="str">
            <v>Devolución Salvamentos</v>
          </cell>
          <cell r="T555" t="str">
            <v>Filial</v>
          </cell>
          <cell r="U555" t="str">
            <v>Médica Móvil, S.A. de C.V.</v>
          </cell>
          <cell r="V555" t="str">
            <v>Servicio de Medico</v>
          </cell>
          <cell r="W555" t="str">
            <v>Unidad Móvil M71/110</v>
          </cell>
          <cell r="X555" t="str">
            <v>-</v>
          </cell>
          <cell r="Y555" t="str">
            <v>Asignado</v>
          </cell>
          <cell r="Z555">
            <v>131410</v>
          </cell>
          <cell r="AA555" t="str">
            <v>-</v>
          </cell>
          <cell r="AB555" t="str">
            <v>-</v>
          </cell>
          <cell r="AC555" t="str">
            <v>-</v>
          </cell>
          <cell r="AD555" t="str">
            <v>-</v>
          </cell>
          <cell r="AE555" t="str">
            <v>-</v>
          </cell>
          <cell r="AF555" t="str">
            <v>-</v>
          </cell>
          <cell r="AG555" t="str">
            <v>-</v>
          </cell>
          <cell r="AH555" t="str">
            <v>-</v>
          </cell>
          <cell r="AI555" t="str">
            <v>C6705</v>
          </cell>
          <cell r="AJ555" t="str">
            <v>Ramirez Granados Arturo</v>
          </cell>
          <cell r="AK555" t="str">
            <v>-</v>
          </cell>
          <cell r="AL555" t="str">
            <v>-</v>
          </cell>
          <cell r="AM555" t="str">
            <v>-</v>
          </cell>
          <cell r="AN555" t="str">
            <v>gerardo.cabrera@medicamovil.com</v>
          </cell>
          <cell r="AO555" t="str">
            <v>-</v>
          </cell>
          <cell r="AP555" t="str">
            <v>gerardo.cabrera@medicamovil.com</v>
          </cell>
          <cell r="AQ555" t="str">
            <v>-</v>
          </cell>
          <cell r="AR555" t="str">
            <v>-</v>
          </cell>
          <cell r="AS555" t="str">
            <v>-</v>
          </cell>
          <cell r="AT555" t="str">
            <v>-</v>
          </cell>
          <cell r="AU555" t="str">
            <v>-</v>
          </cell>
          <cell r="AV555" t="str">
            <v>-</v>
          </cell>
          <cell r="AW555" t="str">
            <v>-</v>
          </cell>
          <cell r="AX555" t="str">
            <v>-</v>
          </cell>
          <cell r="AY555" t="str">
            <v>No</v>
          </cell>
          <cell r="AZ555" t="str">
            <v>-</v>
          </cell>
          <cell r="BA555" t="str">
            <v>-</v>
          </cell>
          <cell r="BB555" t="str">
            <v>-</v>
          </cell>
          <cell r="BC555" t="str">
            <v>-</v>
          </cell>
          <cell r="BD555" t="str">
            <v>-</v>
          </cell>
          <cell r="BE555" t="str">
            <v>-</v>
          </cell>
          <cell r="BF555" t="str">
            <v>-</v>
          </cell>
          <cell r="BG555" t="str">
            <v>-</v>
          </cell>
          <cell r="BH555" t="str">
            <v>-</v>
          </cell>
          <cell r="BI555" t="str">
            <v>-</v>
          </cell>
          <cell r="BJ555" t="str">
            <v>Propio</v>
          </cell>
          <cell r="BK555">
            <v>2110</v>
          </cell>
          <cell r="BL555" t="str">
            <v>VALMEX SOLUCIONES FINANCIERAS S.A. DE C.V.</v>
          </cell>
          <cell r="BO555">
            <v>1000</v>
          </cell>
          <cell r="BP555" t="str">
            <v>-</v>
          </cell>
          <cell r="BQ555" t="str">
            <v>-</v>
          </cell>
          <cell r="BR555" t="str">
            <v>-</v>
          </cell>
          <cell r="BS555" t="str">
            <v>-</v>
          </cell>
          <cell r="BT555" t="str">
            <v>-</v>
          </cell>
          <cell r="BU555" t="str">
            <v>-</v>
          </cell>
          <cell r="BV555" t="str">
            <v>-</v>
          </cell>
          <cell r="BW555" t="str">
            <v>-</v>
          </cell>
          <cell r="BX555" t="str">
            <v>-</v>
          </cell>
          <cell r="BY555" t="str">
            <v>-</v>
          </cell>
          <cell r="BZ555" t="str">
            <v>-</v>
          </cell>
          <cell r="CA555" t="str">
            <v>-</v>
          </cell>
          <cell r="CB555" t="str">
            <v>-</v>
          </cell>
          <cell r="CC555" t="str">
            <v>Martes</v>
          </cell>
          <cell r="CD555" t="str">
            <v>80177</v>
          </cell>
          <cell r="CE555" t="str">
            <v>7</v>
          </cell>
          <cell r="CF555" t="str">
            <v>Rosa</v>
          </cell>
          <cell r="CG555" t="str">
            <v>2o Sábado</v>
          </cell>
          <cell r="CH555" t="str">
            <v>Feb y Mzo</v>
          </cell>
          <cell r="CI555" t="str">
            <v>Ago y Sep</v>
          </cell>
          <cell r="CJ555" t="str">
            <v>-</v>
          </cell>
          <cell r="CK555">
            <v>200</v>
          </cell>
          <cell r="CL555" t="str">
            <v>103 - DIESEL</v>
          </cell>
          <cell r="CM555" t="str">
            <v>09023</v>
          </cell>
          <cell r="CP555" t="str">
            <v>-</v>
          </cell>
        </row>
        <row r="556">
          <cell r="A556" t="str">
            <v>09024</v>
          </cell>
          <cell r="B556" t="str">
            <v>854SZN</v>
          </cell>
          <cell r="C556" t="str">
            <v>Distrito Federal</v>
          </cell>
          <cell r="D556" t="str">
            <v>No aplica</v>
          </cell>
          <cell r="E556" t="str">
            <v>EuroVan</v>
          </cell>
          <cell r="F556" t="str">
            <v>Ambulancia</v>
          </cell>
          <cell r="G556" t="str">
            <v>Volkswagen</v>
          </cell>
          <cell r="H556" t="str">
            <v>EuroVan Carga 3 Puertas</v>
          </cell>
          <cell r="I556" t="str">
            <v>WV1EJ07024H003360</v>
          </cell>
          <cell r="J556" t="str">
            <v>AVT024042</v>
          </cell>
          <cell r="K556" t="str">
            <v>Diésel</v>
          </cell>
          <cell r="L556">
            <v>6</v>
          </cell>
          <cell r="M556" t="str">
            <v>-</v>
          </cell>
          <cell r="N556">
            <v>2004</v>
          </cell>
          <cell r="O556" t="str">
            <v>Ciudad de México</v>
          </cell>
          <cell r="P556" t="str">
            <v>Ciudad de México</v>
          </cell>
          <cell r="Q556" t="str">
            <v>Zona Metropolitana</v>
          </cell>
          <cell r="R556" t="str">
            <v>Baja</v>
          </cell>
          <cell r="S556" t="str">
            <v>Devolución Salvamentos</v>
          </cell>
          <cell r="T556" t="str">
            <v>Filial</v>
          </cell>
          <cell r="U556" t="str">
            <v>Médica Móvil, S.A. de C.V.</v>
          </cell>
          <cell r="V556" t="str">
            <v>Servicio de Medico</v>
          </cell>
          <cell r="W556" t="str">
            <v>Unidad Móvil M3</v>
          </cell>
          <cell r="X556" t="str">
            <v>-</v>
          </cell>
          <cell r="Y556" t="str">
            <v>Asignado</v>
          </cell>
          <cell r="Z556">
            <v>131307</v>
          </cell>
          <cell r="AA556" t="str">
            <v>-</v>
          </cell>
          <cell r="AB556" t="str">
            <v>-</v>
          </cell>
          <cell r="AC556" t="str">
            <v>-</v>
          </cell>
          <cell r="AD556" t="str">
            <v>-</v>
          </cell>
          <cell r="AE556" t="str">
            <v>-</v>
          </cell>
          <cell r="AF556" t="str">
            <v>-</v>
          </cell>
          <cell r="AG556" t="str">
            <v>-</v>
          </cell>
          <cell r="AH556" t="str">
            <v>-</v>
          </cell>
          <cell r="AI556" t="str">
            <v>C6705</v>
          </cell>
          <cell r="AJ556" t="str">
            <v>Ramirez Granados Arturo</v>
          </cell>
          <cell r="AK556" t="str">
            <v>-</v>
          </cell>
          <cell r="AL556" t="str">
            <v>-</v>
          </cell>
          <cell r="AM556" t="str">
            <v>-</v>
          </cell>
          <cell r="AN556" t="str">
            <v>avillavicencio@medicamovil.com</v>
          </cell>
          <cell r="AO556" t="str">
            <v>-</v>
          </cell>
          <cell r="AP556" t="str">
            <v>avillavicencio@medicamovil.com</v>
          </cell>
          <cell r="AQ556">
            <v>5527551836</v>
          </cell>
          <cell r="AR556" t="str">
            <v>-</v>
          </cell>
          <cell r="AS556" t="str">
            <v>-</v>
          </cell>
          <cell r="AT556" t="str">
            <v>-</v>
          </cell>
          <cell r="AU556" t="str">
            <v>-</v>
          </cell>
          <cell r="AV556" t="str">
            <v>-</v>
          </cell>
          <cell r="AW556" t="str">
            <v>-</v>
          </cell>
          <cell r="AX556" t="str">
            <v>-</v>
          </cell>
          <cell r="AY556" t="str">
            <v>No</v>
          </cell>
          <cell r="AZ556" t="str">
            <v>-</v>
          </cell>
          <cell r="BA556" t="str">
            <v>-</v>
          </cell>
          <cell r="BB556" t="str">
            <v>-</v>
          </cell>
          <cell r="BC556" t="str">
            <v>-</v>
          </cell>
          <cell r="BD556" t="str">
            <v>-</v>
          </cell>
          <cell r="BE556" t="str">
            <v>-</v>
          </cell>
          <cell r="BF556" t="str">
            <v>-</v>
          </cell>
          <cell r="BG556" t="str">
            <v>-</v>
          </cell>
          <cell r="BH556" t="str">
            <v>-</v>
          </cell>
          <cell r="BI556" t="str">
            <v>-</v>
          </cell>
          <cell r="BJ556" t="str">
            <v>Propio</v>
          </cell>
          <cell r="BK556">
            <v>11595</v>
          </cell>
          <cell r="BL556" t="str">
            <v>ARRENDADORA VALMEX S.A. DE C.V.</v>
          </cell>
          <cell r="BO556">
            <v>1000</v>
          </cell>
          <cell r="BP556" t="str">
            <v>-</v>
          </cell>
          <cell r="BQ556" t="str">
            <v>-</v>
          </cell>
          <cell r="BR556" t="str">
            <v>-</v>
          </cell>
          <cell r="BS556" t="str">
            <v>-</v>
          </cell>
          <cell r="BT556" t="str">
            <v>-</v>
          </cell>
          <cell r="BU556" t="str">
            <v>-</v>
          </cell>
          <cell r="BV556" t="str">
            <v>-</v>
          </cell>
          <cell r="BW556" t="str">
            <v>-</v>
          </cell>
          <cell r="BX556" t="str">
            <v>-</v>
          </cell>
          <cell r="BY556" t="str">
            <v>-</v>
          </cell>
          <cell r="BZ556" t="str">
            <v>-</v>
          </cell>
          <cell r="CA556" t="str">
            <v>-</v>
          </cell>
          <cell r="CB556" t="str">
            <v>-</v>
          </cell>
          <cell r="CC556" t="str">
            <v>Miércoles</v>
          </cell>
          <cell r="CD556" t="str">
            <v>854</v>
          </cell>
          <cell r="CE556" t="str">
            <v>4</v>
          </cell>
          <cell r="CF556" t="str">
            <v>Rojo</v>
          </cell>
          <cell r="CG556" t="str">
            <v>3er Sábado</v>
          </cell>
          <cell r="CH556" t="str">
            <v>Mzo y Abr</v>
          </cell>
          <cell r="CI556" t="str">
            <v>Sep y Oct</v>
          </cell>
          <cell r="CJ556" t="str">
            <v>-</v>
          </cell>
          <cell r="CK556" t="str">
            <v>-</v>
          </cell>
          <cell r="CL556" t="str">
            <v>103 - DIESEL</v>
          </cell>
          <cell r="CM556" t="str">
            <v>09024</v>
          </cell>
          <cell r="CP556" t="str">
            <v>-</v>
          </cell>
        </row>
        <row r="557">
          <cell r="A557" t="str">
            <v>09025</v>
          </cell>
          <cell r="B557" t="str">
            <v>SEY5602</v>
          </cell>
          <cell r="C557" t="str">
            <v>-</v>
          </cell>
          <cell r="D557" t="str">
            <v>No aplica</v>
          </cell>
          <cell r="E557" t="str">
            <v>Express</v>
          </cell>
          <cell r="F557" t="str">
            <v>Ambulancia</v>
          </cell>
          <cell r="G557" t="str">
            <v>Chevrolet</v>
          </cell>
          <cell r="H557" t="str">
            <v>Express Cargo Van G-30</v>
          </cell>
          <cell r="I557" t="str">
            <v>1GCGG29R321155923</v>
          </cell>
          <cell r="J557" t="str">
            <v>1155923</v>
          </cell>
          <cell r="K557" t="str">
            <v>Diésel</v>
          </cell>
          <cell r="L557">
            <v>6</v>
          </cell>
          <cell r="M557">
            <v>117</v>
          </cell>
          <cell r="N557">
            <v>2002</v>
          </cell>
          <cell r="O557" t="str">
            <v>Ciudad de México</v>
          </cell>
          <cell r="P557" t="str">
            <v>Ciudad de México</v>
          </cell>
          <cell r="Q557" t="str">
            <v>Zona Metropolitana</v>
          </cell>
          <cell r="R557" t="str">
            <v>Baja</v>
          </cell>
          <cell r="S557" t="str">
            <v>Devolución Salvamentos</v>
          </cell>
          <cell r="T557" t="str">
            <v>Filial</v>
          </cell>
          <cell r="U557" t="str">
            <v>Médica Móvil, S.A. de C.V.</v>
          </cell>
          <cell r="V557" t="str">
            <v>Servicio de Medico</v>
          </cell>
          <cell r="W557" t="str">
            <v>Unidad Móvil M42</v>
          </cell>
          <cell r="X557" t="str">
            <v>-</v>
          </cell>
          <cell r="Y557" t="str">
            <v>Asignado</v>
          </cell>
          <cell r="Z557">
            <v>131307</v>
          </cell>
          <cell r="AA557" t="str">
            <v>-</v>
          </cell>
          <cell r="AB557" t="str">
            <v>-</v>
          </cell>
          <cell r="AC557" t="str">
            <v>-</v>
          </cell>
          <cell r="AD557" t="str">
            <v>-</v>
          </cell>
          <cell r="AE557" t="str">
            <v>-</v>
          </cell>
          <cell r="AF557" t="str">
            <v>-</v>
          </cell>
          <cell r="AG557" t="str">
            <v>-</v>
          </cell>
          <cell r="AH557" t="str">
            <v>-</v>
          </cell>
          <cell r="AI557" t="str">
            <v>C6705</v>
          </cell>
          <cell r="AJ557" t="str">
            <v>Ramirez Granados Arturo</v>
          </cell>
          <cell r="AK557" t="str">
            <v>-</v>
          </cell>
          <cell r="AL557" t="str">
            <v>-</v>
          </cell>
          <cell r="AM557" t="str">
            <v>-</v>
          </cell>
          <cell r="AN557" t="str">
            <v>avillavicencio@medicamovil.com</v>
          </cell>
          <cell r="AO557" t="str">
            <v>-</v>
          </cell>
          <cell r="AP557" t="str">
            <v>avillavicencio@medicamovil.com</v>
          </cell>
          <cell r="AQ557">
            <v>5527551836</v>
          </cell>
          <cell r="AR557" t="str">
            <v>-</v>
          </cell>
          <cell r="AS557" t="str">
            <v>-</v>
          </cell>
          <cell r="AT557" t="str">
            <v>-</v>
          </cell>
          <cell r="AU557" t="str">
            <v>-</v>
          </cell>
          <cell r="AV557" t="str">
            <v>-</v>
          </cell>
          <cell r="AW557" t="str">
            <v>-</v>
          </cell>
          <cell r="AX557" t="str">
            <v>-</v>
          </cell>
          <cell r="AY557" t="str">
            <v>No</v>
          </cell>
          <cell r="AZ557" t="str">
            <v>-</v>
          </cell>
          <cell r="BA557" t="str">
            <v>-</v>
          </cell>
          <cell r="BB557" t="str">
            <v>-</v>
          </cell>
          <cell r="BC557" t="str">
            <v>-</v>
          </cell>
          <cell r="BD557" t="str">
            <v>-</v>
          </cell>
          <cell r="BE557" t="str">
            <v>-</v>
          </cell>
          <cell r="BF557" t="str">
            <v>-</v>
          </cell>
          <cell r="BG557" t="str">
            <v>-</v>
          </cell>
          <cell r="BH557" t="str">
            <v>-</v>
          </cell>
          <cell r="BI557" t="str">
            <v>-</v>
          </cell>
          <cell r="BJ557" t="str">
            <v>Propio</v>
          </cell>
          <cell r="BK557">
            <v>11478</v>
          </cell>
          <cell r="BL557" t="str">
            <v>ARRENDADORA VALMEX S.A. DE C.V.</v>
          </cell>
          <cell r="BO557">
            <v>1000</v>
          </cell>
          <cell r="BP557" t="str">
            <v>-</v>
          </cell>
          <cell r="BQ557" t="str">
            <v>-</v>
          </cell>
          <cell r="BR557" t="str">
            <v>-</v>
          </cell>
          <cell r="BS557" t="str">
            <v>-</v>
          </cell>
          <cell r="BT557" t="str">
            <v>-</v>
          </cell>
          <cell r="BU557" t="str">
            <v>-</v>
          </cell>
          <cell r="BV557" t="str">
            <v>-</v>
          </cell>
          <cell r="BW557" t="str">
            <v>-</v>
          </cell>
          <cell r="BX557" t="str">
            <v>-</v>
          </cell>
          <cell r="BY557" t="str">
            <v>-</v>
          </cell>
          <cell r="BZ557" t="str">
            <v>-</v>
          </cell>
          <cell r="CA557" t="str">
            <v>-</v>
          </cell>
          <cell r="CB557" t="str">
            <v>-</v>
          </cell>
          <cell r="CC557" t="str">
            <v>Jueves</v>
          </cell>
          <cell r="CD557" t="str">
            <v>5602</v>
          </cell>
          <cell r="CE557" t="str">
            <v>2</v>
          </cell>
          <cell r="CF557" t="str">
            <v>Verde</v>
          </cell>
          <cell r="CG557" t="str">
            <v>4o Sábado</v>
          </cell>
          <cell r="CH557" t="str">
            <v>Abr y May</v>
          </cell>
          <cell r="CI557" t="str">
            <v>Oct y Nov</v>
          </cell>
          <cell r="CJ557" t="str">
            <v>-</v>
          </cell>
          <cell r="CK557">
            <v>234</v>
          </cell>
          <cell r="CL557" t="str">
            <v>103 - DIESEL</v>
          </cell>
          <cell r="CM557" t="str">
            <v>09025</v>
          </cell>
          <cell r="CP557" t="str">
            <v>-</v>
          </cell>
        </row>
        <row r="558">
          <cell r="A558" t="str">
            <v>09026</v>
          </cell>
          <cell r="B558" t="str">
            <v>317WNS</v>
          </cell>
          <cell r="C558" t="str">
            <v>Distrito Federal</v>
          </cell>
          <cell r="D558" t="str">
            <v>No aplica</v>
          </cell>
          <cell r="E558" t="str">
            <v>Chevy</v>
          </cell>
          <cell r="F558" t="str">
            <v>Automóvil</v>
          </cell>
          <cell r="G558" t="str">
            <v>Chevrolet</v>
          </cell>
          <cell r="H558" t="str">
            <v>Chevy C2 S/AA 3 Puertas</v>
          </cell>
          <cell r="I558" t="str">
            <v>3G1SF21X96S106486</v>
          </cell>
          <cell r="J558" t="str">
            <v>6S106486</v>
          </cell>
          <cell r="K558" t="str">
            <v>Magna</v>
          </cell>
          <cell r="L558">
            <v>4</v>
          </cell>
          <cell r="M558">
            <v>46</v>
          </cell>
          <cell r="N558">
            <v>2006</v>
          </cell>
          <cell r="O558" t="str">
            <v>Ciudad de México</v>
          </cell>
          <cell r="P558" t="str">
            <v>Ciudad de México</v>
          </cell>
          <cell r="Q558" t="str">
            <v>Zona Metropolitana</v>
          </cell>
          <cell r="R558" t="str">
            <v>Baja</v>
          </cell>
          <cell r="S558" t="str">
            <v>Devolución Salvamentos</v>
          </cell>
          <cell r="T558" t="str">
            <v>Filial</v>
          </cell>
          <cell r="U558" t="str">
            <v>GNP Administración de Venta Masiva, S.A. de C.V.</v>
          </cell>
          <cell r="V558" t="str">
            <v>Pool Administrativo</v>
          </cell>
          <cell r="W558" t="str">
            <v>Pool Administrativo</v>
          </cell>
          <cell r="X558" t="str">
            <v>-</v>
          </cell>
          <cell r="Y558" t="str">
            <v>Pool</v>
          </cell>
          <cell r="Z558" t="str">
            <v>N38132</v>
          </cell>
          <cell r="AA558" t="str">
            <v>-</v>
          </cell>
          <cell r="AB558" t="str">
            <v>-</v>
          </cell>
          <cell r="AC558" t="str">
            <v>-</v>
          </cell>
          <cell r="AD558" t="str">
            <v>-</v>
          </cell>
          <cell r="AE558" t="str">
            <v>-</v>
          </cell>
          <cell r="AF558" t="str">
            <v>-</v>
          </cell>
          <cell r="AG558" t="str">
            <v>-</v>
          </cell>
          <cell r="AH558" t="str">
            <v>-</v>
          </cell>
          <cell r="AI558" t="str">
            <v>C6705</v>
          </cell>
          <cell r="AJ558" t="str">
            <v>Ramirez Granados Arturo</v>
          </cell>
          <cell r="AK558" t="str">
            <v>-</v>
          </cell>
          <cell r="AL558" t="str">
            <v>-</v>
          </cell>
          <cell r="AM558" t="str">
            <v>-</v>
          </cell>
          <cell r="AN558">
            <v>0</v>
          </cell>
          <cell r="AO558" t="str">
            <v>-</v>
          </cell>
          <cell r="AQ558">
            <v>5545001393</v>
          </cell>
          <cell r="AR558" t="str">
            <v>-</v>
          </cell>
          <cell r="AS558" t="str">
            <v>-</v>
          </cell>
          <cell r="AT558" t="str">
            <v>-</v>
          </cell>
          <cell r="AU558" t="str">
            <v>-</v>
          </cell>
          <cell r="AV558" t="str">
            <v>-</v>
          </cell>
          <cell r="AW558" t="str">
            <v>-</v>
          </cell>
          <cell r="AX558" t="str">
            <v>-</v>
          </cell>
          <cell r="AY558" t="str">
            <v>No</v>
          </cell>
          <cell r="AZ558" t="str">
            <v>-</v>
          </cell>
          <cell r="BA558" t="str">
            <v>-</v>
          </cell>
          <cell r="BB558" t="str">
            <v>-</v>
          </cell>
          <cell r="BC558" t="str">
            <v>-</v>
          </cell>
          <cell r="BD558" t="str">
            <v>-</v>
          </cell>
          <cell r="BE558" t="str">
            <v>-</v>
          </cell>
          <cell r="BF558" t="str">
            <v>-</v>
          </cell>
          <cell r="BG558" t="str">
            <v>-</v>
          </cell>
          <cell r="BH558" t="str">
            <v>-</v>
          </cell>
          <cell r="BI558" t="str">
            <v>-</v>
          </cell>
          <cell r="BJ558" t="str">
            <v>Propio</v>
          </cell>
          <cell r="BK558">
            <v>7384</v>
          </cell>
          <cell r="BL558" t="str">
            <v xml:space="preserve">IZTACALCO MOTORS S.A. DE C.V. </v>
          </cell>
          <cell r="BO558">
            <v>72163.48</v>
          </cell>
          <cell r="BP558" t="str">
            <v>-</v>
          </cell>
          <cell r="BQ558" t="str">
            <v>-</v>
          </cell>
          <cell r="BR558" t="str">
            <v>-</v>
          </cell>
          <cell r="BS558" t="str">
            <v>-</v>
          </cell>
          <cell r="BT558" t="str">
            <v>-</v>
          </cell>
          <cell r="BU558" t="str">
            <v>-</v>
          </cell>
          <cell r="BV558" t="str">
            <v>-</v>
          </cell>
          <cell r="BW558" t="str">
            <v>-</v>
          </cell>
          <cell r="BX558" t="str">
            <v>-</v>
          </cell>
          <cell r="BY558" t="str">
            <v>-</v>
          </cell>
          <cell r="BZ558" t="str">
            <v>-</v>
          </cell>
          <cell r="CA558" t="str">
            <v>-</v>
          </cell>
          <cell r="CB558" t="str">
            <v>-</v>
          </cell>
          <cell r="CC558" t="str">
            <v>Martes</v>
          </cell>
          <cell r="CD558" t="str">
            <v>317</v>
          </cell>
          <cell r="CE558" t="str">
            <v>7</v>
          </cell>
          <cell r="CF558" t="str">
            <v>Rosa</v>
          </cell>
          <cell r="CG558" t="str">
            <v>2o Sábado</v>
          </cell>
          <cell r="CH558" t="str">
            <v>Feb y Mzo</v>
          </cell>
          <cell r="CI558" t="str">
            <v>Ago y Sep</v>
          </cell>
          <cell r="CJ558" t="str">
            <v>-</v>
          </cell>
          <cell r="CK558">
            <v>92</v>
          </cell>
          <cell r="CL558" t="str">
            <v>101 - MAGNA</v>
          </cell>
          <cell r="CM558" t="str">
            <v>09026</v>
          </cell>
          <cell r="CP558" t="str">
            <v>-</v>
          </cell>
        </row>
        <row r="559">
          <cell r="A559" t="str">
            <v>09028</v>
          </cell>
          <cell r="B559" t="str">
            <v>9DDX</v>
          </cell>
          <cell r="C559" t="str">
            <v>-</v>
          </cell>
          <cell r="D559" t="str">
            <v>No aplica</v>
          </cell>
          <cell r="E559" t="str">
            <v>Express</v>
          </cell>
          <cell r="F559" t="str">
            <v>Ambulancia</v>
          </cell>
          <cell r="G559" t="str">
            <v>Chevrolet</v>
          </cell>
          <cell r="H559" t="str">
            <v>Express Cargo Van G-30</v>
          </cell>
          <cell r="I559" t="str">
            <v>1GCHG39RX11112012</v>
          </cell>
          <cell r="J559" t="str">
            <v>S/N</v>
          </cell>
          <cell r="K559" t="str">
            <v>Diésel</v>
          </cell>
          <cell r="L559">
            <v>6</v>
          </cell>
          <cell r="M559">
            <v>117</v>
          </cell>
          <cell r="N559">
            <v>2001</v>
          </cell>
          <cell r="O559" t="str">
            <v>Ciudad de México</v>
          </cell>
          <cell r="P559" t="str">
            <v>Ciudad de México</v>
          </cell>
          <cell r="Q559" t="str">
            <v>Zona Metropolitana</v>
          </cell>
          <cell r="R559" t="str">
            <v>Baja</v>
          </cell>
          <cell r="S559" t="str">
            <v>Devolución Salvamentos</v>
          </cell>
          <cell r="T559" t="str">
            <v>Filial</v>
          </cell>
          <cell r="U559" t="str">
            <v>Médica Móvil, S.A. de C.V.</v>
          </cell>
          <cell r="V559" t="str">
            <v>Servicio de Medico</v>
          </cell>
          <cell r="W559" t="str">
            <v>Unidad Móvil M39</v>
          </cell>
          <cell r="X559" t="str">
            <v>-</v>
          </cell>
          <cell r="Y559" t="str">
            <v>Asignado</v>
          </cell>
          <cell r="Z559">
            <v>131307</v>
          </cell>
          <cell r="AA559" t="str">
            <v>-</v>
          </cell>
          <cell r="AB559" t="str">
            <v>-</v>
          </cell>
          <cell r="AC559" t="str">
            <v>-</v>
          </cell>
          <cell r="AD559" t="str">
            <v>-</v>
          </cell>
          <cell r="AE559" t="str">
            <v>-</v>
          </cell>
          <cell r="AF559" t="str">
            <v>-</v>
          </cell>
          <cell r="AG559" t="str">
            <v>-</v>
          </cell>
          <cell r="AH559" t="str">
            <v>-</v>
          </cell>
          <cell r="AI559" t="str">
            <v>C6705</v>
          </cell>
          <cell r="AJ559" t="str">
            <v>Ramirez Granados Arturo</v>
          </cell>
          <cell r="AK559" t="str">
            <v>-</v>
          </cell>
          <cell r="AL559" t="str">
            <v>-</v>
          </cell>
          <cell r="AM559" t="str">
            <v>-</v>
          </cell>
          <cell r="AN559" t="str">
            <v>avillavicencio@medicamovil.com</v>
          </cell>
          <cell r="AO559" t="str">
            <v>-</v>
          </cell>
          <cell r="AP559" t="str">
            <v>avillavicencio@medicamovil.com</v>
          </cell>
          <cell r="AQ559">
            <v>5527551836</v>
          </cell>
          <cell r="AR559" t="str">
            <v>-</v>
          </cell>
          <cell r="AS559" t="str">
            <v>-</v>
          </cell>
          <cell r="AT559" t="str">
            <v>-</v>
          </cell>
          <cell r="AU559" t="str">
            <v>-</v>
          </cell>
          <cell r="AV559" t="str">
            <v>-</v>
          </cell>
          <cell r="AW559" t="str">
            <v>-</v>
          </cell>
          <cell r="AX559" t="str">
            <v>-</v>
          </cell>
          <cell r="AY559" t="str">
            <v>No</v>
          </cell>
          <cell r="AZ559" t="str">
            <v>-</v>
          </cell>
          <cell r="BA559" t="str">
            <v>-</v>
          </cell>
          <cell r="BB559" t="str">
            <v>-</v>
          </cell>
          <cell r="BC559" t="str">
            <v>-</v>
          </cell>
          <cell r="BD559" t="str">
            <v>-</v>
          </cell>
          <cell r="BE559" t="str">
            <v>-</v>
          </cell>
          <cell r="BF559" t="str">
            <v>-</v>
          </cell>
          <cell r="BG559" t="str">
            <v>-</v>
          </cell>
          <cell r="BH559" t="str">
            <v>-</v>
          </cell>
          <cell r="BI559" t="str">
            <v>-</v>
          </cell>
          <cell r="BJ559" t="str">
            <v>Propio</v>
          </cell>
          <cell r="BK559" t="str">
            <v>10223</v>
          </cell>
          <cell r="BL559" t="str">
            <v>ARRENDADORA VALMEX S.A. DE C.V.</v>
          </cell>
          <cell r="BO559">
            <v>1000</v>
          </cell>
          <cell r="BP559" t="str">
            <v>-</v>
          </cell>
          <cell r="BQ559" t="str">
            <v>-</v>
          </cell>
          <cell r="BR559" t="str">
            <v>-</v>
          </cell>
          <cell r="BS559" t="str">
            <v>-</v>
          </cell>
          <cell r="BT559" t="str">
            <v>-</v>
          </cell>
          <cell r="BU559" t="str">
            <v>-</v>
          </cell>
          <cell r="BV559" t="str">
            <v>-</v>
          </cell>
          <cell r="BW559" t="str">
            <v>-</v>
          </cell>
          <cell r="BX559" t="str">
            <v>-</v>
          </cell>
          <cell r="BY559" t="str">
            <v>-</v>
          </cell>
          <cell r="BZ559" t="str">
            <v>-</v>
          </cell>
          <cell r="CA559" t="str">
            <v>-</v>
          </cell>
          <cell r="CB559" t="str">
            <v>-</v>
          </cell>
          <cell r="CC559" t="str">
            <v>Viernes</v>
          </cell>
          <cell r="CD559" t="str">
            <v>9</v>
          </cell>
          <cell r="CE559" t="str">
            <v>9</v>
          </cell>
          <cell r="CF559" t="str">
            <v>Azul</v>
          </cell>
          <cell r="CG559" t="str">
            <v>5o Sábado</v>
          </cell>
          <cell r="CH559" t="str">
            <v>May y Jun</v>
          </cell>
          <cell r="CI559" t="str">
            <v>Nov y Dic</v>
          </cell>
          <cell r="CJ559" t="str">
            <v>-</v>
          </cell>
          <cell r="CK559">
            <v>234</v>
          </cell>
          <cell r="CL559" t="str">
            <v>103 - DIESEL</v>
          </cell>
          <cell r="CM559" t="str">
            <v>09028</v>
          </cell>
          <cell r="CP559" t="str">
            <v>-</v>
          </cell>
        </row>
        <row r="560">
          <cell r="A560" t="str">
            <v>09030</v>
          </cell>
          <cell r="B560" t="str">
            <v>4CRD</v>
          </cell>
          <cell r="C560" t="str">
            <v>Distrito Federal</v>
          </cell>
          <cell r="D560" t="str">
            <v>No aplica</v>
          </cell>
          <cell r="E560" t="str">
            <v>Sprinter</v>
          </cell>
          <cell r="F560" t="str">
            <v>Ambulancia</v>
          </cell>
          <cell r="G560" t="str">
            <v>Mercedez Benz</v>
          </cell>
          <cell r="H560" t="str">
            <v>Sprinter</v>
          </cell>
          <cell r="I560" t="str">
            <v>WD3YD24374R653931</v>
          </cell>
          <cell r="J560" t="str">
            <v>64798150902620</v>
          </cell>
          <cell r="K560" t="str">
            <v>Diésel</v>
          </cell>
          <cell r="L560">
            <v>4</v>
          </cell>
          <cell r="M560">
            <v>100</v>
          </cell>
          <cell r="N560">
            <v>2004</v>
          </cell>
          <cell r="O560" t="str">
            <v>Ciudad de México</v>
          </cell>
          <cell r="P560" t="str">
            <v>Ciudad de México</v>
          </cell>
          <cell r="Q560" t="str">
            <v>Zona Metropolitana</v>
          </cell>
          <cell r="R560" t="str">
            <v>Baja</v>
          </cell>
          <cell r="S560" t="str">
            <v>Devolución Salvamentos</v>
          </cell>
          <cell r="T560" t="str">
            <v>Filial</v>
          </cell>
          <cell r="U560" t="str">
            <v>Médica Móvil, S.A. de C.V.</v>
          </cell>
          <cell r="V560" t="str">
            <v>Servicio de Medico</v>
          </cell>
          <cell r="W560" t="str">
            <v>Unidad Móvil M64</v>
          </cell>
          <cell r="X560" t="str">
            <v>-</v>
          </cell>
          <cell r="Y560" t="str">
            <v>Asignado</v>
          </cell>
          <cell r="Z560">
            <v>131307</v>
          </cell>
          <cell r="AA560" t="str">
            <v>-</v>
          </cell>
          <cell r="AB560" t="str">
            <v>-</v>
          </cell>
          <cell r="AC560" t="str">
            <v>-</v>
          </cell>
          <cell r="AD560" t="str">
            <v>-</v>
          </cell>
          <cell r="AE560" t="str">
            <v>-</v>
          </cell>
          <cell r="AF560" t="str">
            <v>-</v>
          </cell>
          <cell r="AG560" t="str">
            <v>-</v>
          </cell>
          <cell r="AH560" t="str">
            <v>-</v>
          </cell>
          <cell r="AI560" t="str">
            <v>C6705</v>
          </cell>
          <cell r="AJ560" t="str">
            <v>Ramirez Granados Arturo</v>
          </cell>
          <cell r="AK560" t="str">
            <v>-</v>
          </cell>
          <cell r="AL560" t="str">
            <v>-</v>
          </cell>
          <cell r="AM560" t="str">
            <v>-</v>
          </cell>
          <cell r="AN560" t="str">
            <v>avillavicencio@medicamovil.com</v>
          </cell>
          <cell r="AO560" t="str">
            <v>-</v>
          </cell>
          <cell r="AP560" t="str">
            <v>avillavicencio@medicamovil.com</v>
          </cell>
          <cell r="AQ560">
            <v>5527551836</v>
          </cell>
          <cell r="AR560" t="str">
            <v>-</v>
          </cell>
          <cell r="AS560" t="str">
            <v>-</v>
          </cell>
          <cell r="AT560" t="str">
            <v>-</v>
          </cell>
          <cell r="AU560" t="str">
            <v>-</v>
          </cell>
          <cell r="AV560" t="str">
            <v>-</v>
          </cell>
          <cell r="AW560" t="str">
            <v>-</v>
          </cell>
          <cell r="AX560" t="str">
            <v>-</v>
          </cell>
          <cell r="AY560" t="str">
            <v>No</v>
          </cell>
          <cell r="AZ560" t="str">
            <v>-</v>
          </cell>
          <cell r="BA560" t="str">
            <v>-</v>
          </cell>
          <cell r="BB560" t="str">
            <v>-</v>
          </cell>
          <cell r="BC560" t="str">
            <v>-</v>
          </cell>
          <cell r="BD560" t="str">
            <v>-</v>
          </cell>
          <cell r="BE560" t="str">
            <v>-</v>
          </cell>
          <cell r="BF560" t="str">
            <v>-</v>
          </cell>
          <cell r="BG560" t="str">
            <v>-</v>
          </cell>
          <cell r="BH560" t="str">
            <v>-</v>
          </cell>
          <cell r="BI560" t="str">
            <v>-</v>
          </cell>
          <cell r="BJ560" t="str">
            <v>Propio</v>
          </cell>
          <cell r="BK560">
            <v>403</v>
          </cell>
          <cell r="BL560" t="str">
            <v>VALMEX SOLUCIONES FINANCIERAS S.A. DE C.V.</v>
          </cell>
          <cell r="BO560">
            <v>6050</v>
          </cell>
          <cell r="BP560" t="str">
            <v>-</v>
          </cell>
          <cell r="BQ560" t="str">
            <v>-</v>
          </cell>
          <cell r="BR560" t="str">
            <v>-</v>
          </cell>
          <cell r="BS560" t="str">
            <v>-</v>
          </cell>
          <cell r="BT560" t="str">
            <v>-</v>
          </cell>
          <cell r="BU560" t="str">
            <v>-</v>
          </cell>
          <cell r="BV560" t="str">
            <v>-</v>
          </cell>
          <cell r="BW560" t="str">
            <v>-</v>
          </cell>
          <cell r="BX560" t="str">
            <v>-</v>
          </cell>
          <cell r="BY560" t="str">
            <v>-</v>
          </cell>
          <cell r="BZ560" t="str">
            <v>-</v>
          </cell>
          <cell r="CA560" t="str">
            <v>-</v>
          </cell>
          <cell r="CB560" t="str">
            <v>-</v>
          </cell>
          <cell r="CC560" t="str">
            <v>Miércoles</v>
          </cell>
          <cell r="CD560" t="str">
            <v>4</v>
          </cell>
          <cell r="CE560" t="str">
            <v>4</v>
          </cell>
          <cell r="CF560" t="str">
            <v>Rojo</v>
          </cell>
          <cell r="CG560" t="str">
            <v>3er Sábado</v>
          </cell>
          <cell r="CH560" t="str">
            <v>Mzo y Abr</v>
          </cell>
          <cell r="CI560" t="str">
            <v>Sep y Oct</v>
          </cell>
          <cell r="CJ560" t="str">
            <v>-</v>
          </cell>
          <cell r="CK560">
            <v>200</v>
          </cell>
          <cell r="CL560" t="str">
            <v>103 - DIESEL</v>
          </cell>
          <cell r="CM560" t="str">
            <v>09030</v>
          </cell>
          <cell r="CP560" t="str">
            <v>-</v>
          </cell>
        </row>
        <row r="561">
          <cell r="A561" t="str">
            <v>09031</v>
          </cell>
          <cell r="B561" t="str">
            <v>5CRD</v>
          </cell>
          <cell r="C561" t="str">
            <v>Distrito Federal</v>
          </cell>
          <cell r="D561" t="str">
            <v>No aplica</v>
          </cell>
          <cell r="E561" t="str">
            <v>Sprinter</v>
          </cell>
          <cell r="F561" t="str">
            <v>Ambulancia</v>
          </cell>
          <cell r="G561" t="str">
            <v>Mercedez Benz</v>
          </cell>
          <cell r="H561" t="str">
            <v>Sprinter</v>
          </cell>
          <cell r="I561" t="str">
            <v>WD9XD44364R658230</v>
          </cell>
          <cell r="J561" t="str">
            <v>64798150907064</v>
          </cell>
          <cell r="K561" t="str">
            <v>Diésel</v>
          </cell>
          <cell r="L561">
            <v>4</v>
          </cell>
          <cell r="M561">
            <v>100</v>
          </cell>
          <cell r="N561">
            <v>2004</v>
          </cell>
          <cell r="O561" t="str">
            <v>Ciudad de México</v>
          </cell>
          <cell r="P561" t="str">
            <v>Ciudad de México</v>
          </cell>
          <cell r="Q561" t="str">
            <v>Zona Metropolitana</v>
          </cell>
          <cell r="R561" t="str">
            <v>Baja</v>
          </cell>
          <cell r="S561" t="str">
            <v>Devolución Salvamentos</v>
          </cell>
          <cell r="T561" t="str">
            <v>Filial</v>
          </cell>
          <cell r="U561" t="str">
            <v>Médica Móvil, S.A. de C.V.</v>
          </cell>
          <cell r="V561" t="str">
            <v>Servicio de Medico</v>
          </cell>
          <cell r="W561" t="str">
            <v>Unidad Móvil M65</v>
          </cell>
          <cell r="X561" t="str">
            <v>-</v>
          </cell>
          <cell r="Y561" t="str">
            <v>Asignado</v>
          </cell>
          <cell r="Z561">
            <v>131451</v>
          </cell>
          <cell r="AA561" t="str">
            <v>-</v>
          </cell>
          <cell r="AB561" t="str">
            <v>-</v>
          </cell>
          <cell r="AC561" t="str">
            <v>-</v>
          </cell>
          <cell r="AD561" t="str">
            <v>-</v>
          </cell>
          <cell r="AE561" t="str">
            <v>-</v>
          </cell>
          <cell r="AF561" t="str">
            <v>-</v>
          </cell>
          <cell r="AG561" t="str">
            <v>-</v>
          </cell>
          <cell r="AH561" t="str">
            <v>-</v>
          </cell>
          <cell r="AI561" t="str">
            <v>C6705</v>
          </cell>
          <cell r="AJ561" t="str">
            <v>Ramirez Granados Arturo</v>
          </cell>
          <cell r="AK561" t="str">
            <v>-</v>
          </cell>
          <cell r="AL561" t="str">
            <v>-</v>
          </cell>
          <cell r="AM561" t="str">
            <v>-</v>
          </cell>
          <cell r="AN561">
            <v>0</v>
          </cell>
          <cell r="AO561" t="str">
            <v>-</v>
          </cell>
          <cell r="AQ561" t="str">
            <v>-</v>
          </cell>
          <cell r="AR561" t="str">
            <v>-</v>
          </cell>
          <cell r="AS561" t="str">
            <v>-</v>
          </cell>
          <cell r="AT561" t="str">
            <v>-</v>
          </cell>
          <cell r="AU561" t="str">
            <v>-</v>
          </cell>
          <cell r="AV561" t="str">
            <v>-</v>
          </cell>
          <cell r="AW561" t="str">
            <v>-</v>
          </cell>
          <cell r="AX561" t="str">
            <v>-</v>
          </cell>
          <cell r="AY561" t="str">
            <v>No</v>
          </cell>
          <cell r="AZ561" t="str">
            <v>-</v>
          </cell>
          <cell r="BA561" t="str">
            <v>-</v>
          </cell>
          <cell r="BB561" t="str">
            <v>-</v>
          </cell>
          <cell r="BC561" t="str">
            <v>-</v>
          </cell>
          <cell r="BD561" t="str">
            <v>-</v>
          </cell>
          <cell r="BE561" t="str">
            <v>-</v>
          </cell>
          <cell r="BF561" t="str">
            <v>-</v>
          </cell>
          <cell r="BG561" t="str">
            <v>-</v>
          </cell>
          <cell r="BH561" t="str">
            <v>-</v>
          </cell>
          <cell r="BI561" t="str">
            <v>-</v>
          </cell>
          <cell r="BJ561" t="str">
            <v>Propio</v>
          </cell>
          <cell r="BK561">
            <v>404</v>
          </cell>
          <cell r="BL561" t="str">
            <v>VALMEX SOLUCIONES FINANCIERAS S.A. DE C.V.</v>
          </cell>
          <cell r="BO561">
            <v>6200</v>
          </cell>
          <cell r="BP561" t="str">
            <v>-</v>
          </cell>
          <cell r="BQ561" t="str">
            <v>-</v>
          </cell>
          <cell r="BR561" t="str">
            <v>-</v>
          </cell>
          <cell r="BS561" t="str">
            <v>-</v>
          </cell>
          <cell r="BT561" t="str">
            <v>-</v>
          </cell>
          <cell r="BU561" t="str">
            <v>-</v>
          </cell>
          <cell r="BV561" t="str">
            <v>-</v>
          </cell>
          <cell r="BW561" t="str">
            <v>-</v>
          </cell>
          <cell r="BX561" t="str">
            <v>-</v>
          </cell>
          <cell r="BY561" t="str">
            <v>-</v>
          </cell>
          <cell r="BZ561" t="str">
            <v>-</v>
          </cell>
          <cell r="CA561" t="str">
            <v>-</v>
          </cell>
          <cell r="CB561" t="str">
            <v>-</v>
          </cell>
          <cell r="CC561" t="str">
            <v>Lunes</v>
          </cell>
          <cell r="CD561" t="str">
            <v>5</v>
          </cell>
          <cell r="CE561" t="str">
            <v>5</v>
          </cell>
          <cell r="CF561" t="str">
            <v>Amarillo</v>
          </cell>
          <cell r="CG561" t="str">
            <v>1er Sábado</v>
          </cell>
          <cell r="CH561" t="str">
            <v>Ene y Feb</v>
          </cell>
          <cell r="CI561" t="str">
            <v>Jul y Ago</v>
          </cell>
          <cell r="CJ561" t="str">
            <v>-</v>
          </cell>
          <cell r="CK561">
            <v>200</v>
          </cell>
          <cell r="CL561" t="str">
            <v>103 - DIESEL</v>
          </cell>
          <cell r="CM561" t="str">
            <v>09031</v>
          </cell>
          <cell r="CP561" t="str">
            <v>-</v>
          </cell>
        </row>
        <row r="562">
          <cell r="A562" t="str">
            <v>09032</v>
          </cell>
          <cell r="B562" t="str">
            <v>3CRD</v>
          </cell>
          <cell r="C562" t="str">
            <v>-</v>
          </cell>
          <cell r="D562" t="str">
            <v>No aplica</v>
          </cell>
          <cell r="E562" t="str">
            <v>Sprinter</v>
          </cell>
          <cell r="F562" t="str">
            <v>Ambulancia</v>
          </cell>
          <cell r="G562" t="str">
            <v>Mercedez Benz</v>
          </cell>
          <cell r="H562" t="str">
            <v>Sprinter</v>
          </cell>
          <cell r="I562" t="str">
            <v>WD3YD24364R639017</v>
          </cell>
          <cell r="J562" t="str">
            <v>64798150888406</v>
          </cell>
          <cell r="K562" t="str">
            <v>Diésel</v>
          </cell>
          <cell r="L562">
            <v>4</v>
          </cell>
          <cell r="M562">
            <v>100</v>
          </cell>
          <cell r="N562">
            <v>2004</v>
          </cell>
          <cell r="O562" t="str">
            <v>Ciudad de México</v>
          </cell>
          <cell r="P562" t="str">
            <v>Ciudad de México</v>
          </cell>
          <cell r="Q562" t="str">
            <v>Zona Metropolitana</v>
          </cell>
          <cell r="R562" t="str">
            <v>Baja</v>
          </cell>
          <cell r="S562" t="str">
            <v>Devolución Salvamentos</v>
          </cell>
          <cell r="T562" t="str">
            <v>Filial</v>
          </cell>
          <cell r="U562" t="str">
            <v>Médica Móvil, S.A. de C.V.</v>
          </cell>
          <cell r="V562" t="str">
            <v>Servicio de Medico</v>
          </cell>
          <cell r="W562" t="str">
            <v>Unidad Móvil M63</v>
          </cell>
          <cell r="X562" t="str">
            <v>-</v>
          </cell>
          <cell r="Y562" t="str">
            <v>Asignado</v>
          </cell>
          <cell r="Z562">
            <v>131307</v>
          </cell>
          <cell r="AA562" t="str">
            <v>-</v>
          </cell>
          <cell r="AB562" t="str">
            <v>-</v>
          </cell>
          <cell r="AC562" t="str">
            <v>-</v>
          </cell>
          <cell r="AD562" t="str">
            <v>-</v>
          </cell>
          <cell r="AE562" t="str">
            <v>-</v>
          </cell>
          <cell r="AF562" t="str">
            <v>-</v>
          </cell>
          <cell r="AG562" t="str">
            <v>-</v>
          </cell>
          <cell r="AH562" t="str">
            <v>-</v>
          </cell>
          <cell r="AI562" t="str">
            <v>C6705</v>
          </cell>
          <cell r="AJ562" t="str">
            <v>Ramirez Granados Arturo</v>
          </cell>
          <cell r="AK562" t="str">
            <v>-</v>
          </cell>
          <cell r="AL562" t="str">
            <v>-</v>
          </cell>
          <cell r="AM562" t="str">
            <v>-</v>
          </cell>
          <cell r="AN562" t="str">
            <v>avillavicencio@medicamovil.com</v>
          </cell>
          <cell r="AO562" t="str">
            <v>-</v>
          </cell>
          <cell r="AP562" t="str">
            <v>avillavicencio@medicamovil.com</v>
          </cell>
          <cell r="AQ562">
            <v>5527551836</v>
          </cell>
          <cell r="AR562" t="str">
            <v>-</v>
          </cell>
          <cell r="AS562" t="str">
            <v>-</v>
          </cell>
          <cell r="AT562" t="str">
            <v>-</v>
          </cell>
          <cell r="AU562" t="str">
            <v>-</v>
          </cell>
          <cell r="AV562" t="str">
            <v>-</v>
          </cell>
          <cell r="AW562" t="str">
            <v>-</v>
          </cell>
          <cell r="AX562" t="str">
            <v>-</v>
          </cell>
          <cell r="AY562" t="str">
            <v>No</v>
          </cell>
          <cell r="AZ562" t="str">
            <v>-</v>
          </cell>
          <cell r="BA562" t="str">
            <v>-</v>
          </cell>
          <cell r="BB562" t="str">
            <v>-</v>
          </cell>
          <cell r="BC562" t="str">
            <v>-</v>
          </cell>
          <cell r="BD562" t="str">
            <v>-</v>
          </cell>
          <cell r="BE562" t="str">
            <v>-</v>
          </cell>
          <cell r="BF562" t="str">
            <v>-</v>
          </cell>
          <cell r="BG562" t="str">
            <v>-</v>
          </cell>
          <cell r="BH562" t="str">
            <v>-</v>
          </cell>
          <cell r="BI562" t="str">
            <v>-</v>
          </cell>
          <cell r="BJ562" t="str">
            <v>Propio</v>
          </cell>
          <cell r="BK562">
            <v>402</v>
          </cell>
          <cell r="BL562" t="str">
            <v>VALMEX SOLUCIONES FINANCIERAS S.A. DE C.V.</v>
          </cell>
          <cell r="BO562">
            <v>6050</v>
          </cell>
          <cell r="BP562" t="str">
            <v>-</v>
          </cell>
          <cell r="BQ562" t="str">
            <v>-</v>
          </cell>
          <cell r="BR562" t="str">
            <v>-</v>
          </cell>
          <cell r="BS562" t="str">
            <v>-</v>
          </cell>
          <cell r="BT562" t="str">
            <v>-</v>
          </cell>
          <cell r="BU562" t="str">
            <v>-</v>
          </cell>
          <cell r="BV562" t="str">
            <v>-</v>
          </cell>
          <cell r="BW562" t="str">
            <v>-</v>
          </cell>
          <cell r="BX562" t="str">
            <v>-</v>
          </cell>
          <cell r="BY562" t="str">
            <v>-</v>
          </cell>
          <cell r="BZ562" t="str">
            <v>-</v>
          </cell>
          <cell r="CA562" t="str">
            <v>-</v>
          </cell>
          <cell r="CB562" t="str">
            <v>-</v>
          </cell>
          <cell r="CC562" t="str">
            <v>Miércoles</v>
          </cell>
          <cell r="CD562" t="str">
            <v>3</v>
          </cell>
          <cell r="CE562" t="str">
            <v>3</v>
          </cell>
          <cell r="CF562" t="str">
            <v>Rojo</v>
          </cell>
          <cell r="CG562" t="str">
            <v>3er Sábado</v>
          </cell>
          <cell r="CH562" t="str">
            <v>Mzo y Abr</v>
          </cell>
          <cell r="CI562" t="str">
            <v>Sep y Oct</v>
          </cell>
          <cell r="CJ562" t="str">
            <v>-</v>
          </cell>
          <cell r="CK562">
            <v>200</v>
          </cell>
          <cell r="CL562" t="str">
            <v>103 - DIESEL</v>
          </cell>
          <cell r="CM562" t="str">
            <v>09032</v>
          </cell>
          <cell r="CP562" t="str">
            <v>-</v>
          </cell>
        </row>
        <row r="563">
          <cell r="A563" t="str">
            <v>09033</v>
          </cell>
          <cell r="B563" t="str">
            <v>4953CA</v>
          </cell>
          <cell r="C563" t="str">
            <v>-</v>
          </cell>
          <cell r="D563" t="str">
            <v>No aplica</v>
          </cell>
          <cell r="E563" t="str">
            <v>Sprinter</v>
          </cell>
          <cell r="F563" t="str">
            <v>Ambulancia</v>
          </cell>
          <cell r="G563" t="str">
            <v>Mercedez Benz</v>
          </cell>
          <cell r="H563" t="str">
            <v>Sprinter</v>
          </cell>
          <cell r="I563" t="str">
            <v>WD9XD44223R526796</v>
          </cell>
          <cell r="J563" t="str">
            <v>S/N</v>
          </cell>
          <cell r="K563" t="str">
            <v>Diésel</v>
          </cell>
          <cell r="L563">
            <v>4</v>
          </cell>
          <cell r="M563">
            <v>100</v>
          </cell>
          <cell r="N563">
            <v>2003</v>
          </cell>
          <cell r="O563" t="str">
            <v>Ciudad de México</v>
          </cell>
          <cell r="P563" t="str">
            <v>Ciudad de México</v>
          </cell>
          <cell r="Q563" t="str">
            <v>Zona Metropolitana</v>
          </cell>
          <cell r="R563" t="str">
            <v>Baja</v>
          </cell>
          <cell r="S563" t="str">
            <v>Devolución Salvamentos</v>
          </cell>
          <cell r="T563" t="str">
            <v>Filial</v>
          </cell>
          <cell r="U563" t="str">
            <v>Médica Móvil, S.A. de C.V.</v>
          </cell>
          <cell r="V563" t="str">
            <v>Servicio de Medico</v>
          </cell>
          <cell r="W563" t="str">
            <v>Unidad Móvil M62/113</v>
          </cell>
          <cell r="X563" t="str">
            <v>-</v>
          </cell>
          <cell r="Y563" t="str">
            <v>Asignado</v>
          </cell>
          <cell r="Z563">
            <v>131451</v>
          </cell>
          <cell r="AA563" t="str">
            <v>-</v>
          </cell>
          <cell r="AB563" t="str">
            <v>-</v>
          </cell>
          <cell r="AC563" t="str">
            <v>-</v>
          </cell>
          <cell r="AD563" t="str">
            <v>-</v>
          </cell>
          <cell r="AE563" t="str">
            <v>-</v>
          </cell>
          <cell r="AF563" t="str">
            <v>-</v>
          </cell>
          <cell r="AG563" t="str">
            <v>-</v>
          </cell>
          <cell r="AH563" t="str">
            <v>-</v>
          </cell>
          <cell r="AI563" t="str">
            <v>C6705</v>
          </cell>
          <cell r="AJ563" t="str">
            <v>Ramirez Granados Arturo</v>
          </cell>
          <cell r="AK563" t="str">
            <v>-</v>
          </cell>
          <cell r="AL563" t="str">
            <v>-</v>
          </cell>
          <cell r="AM563" t="str">
            <v>-</v>
          </cell>
          <cell r="AN563">
            <v>0</v>
          </cell>
          <cell r="AO563" t="str">
            <v>-</v>
          </cell>
          <cell r="AQ563" t="str">
            <v>-</v>
          </cell>
          <cell r="AR563" t="str">
            <v>-</v>
          </cell>
          <cell r="AS563" t="str">
            <v>-</v>
          </cell>
          <cell r="AT563" t="str">
            <v>-</v>
          </cell>
          <cell r="AU563" t="str">
            <v>-</v>
          </cell>
          <cell r="AV563" t="str">
            <v>-</v>
          </cell>
          <cell r="AW563" t="str">
            <v>-</v>
          </cell>
          <cell r="AX563" t="str">
            <v>-</v>
          </cell>
          <cell r="AY563" t="str">
            <v>No</v>
          </cell>
          <cell r="AZ563" t="str">
            <v>-</v>
          </cell>
          <cell r="BA563" t="str">
            <v>-</v>
          </cell>
          <cell r="BB563" t="str">
            <v>-</v>
          </cell>
          <cell r="BC563" t="str">
            <v>-</v>
          </cell>
          <cell r="BD563" t="str">
            <v>-</v>
          </cell>
          <cell r="BE563" t="str">
            <v>-</v>
          </cell>
          <cell r="BF563" t="str">
            <v>-</v>
          </cell>
          <cell r="BG563" t="str">
            <v>-</v>
          </cell>
          <cell r="BH563" t="str">
            <v>-</v>
          </cell>
          <cell r="BI563" t="str">
            <v>-</v>
          </cell>
          <cell r="BJ563" t="str">
            <v>Propio</v>
          </cell>
          <cell r="BK563">
            <v>12933</v>
          </cell>
          <cell r="BL563" t="str">
            <v>ARRENDADORA VALMEX S.A. DE C.V.</v>
          </cell>
          <cell r="BO563">
            <v>1000</v>
          </cell>
          <cell r="BP563" t="str">
            <v>-</v>
          </cell>
          <cell r="BQ563" t="str">
            <v>-</v>
          </cell>
          <cell r="BR563" t="str">
            <v>-</v>
          </cell>
          <cell r="BS563" t="str">
            <v>-</v>
          </cell>
          <cell r="BT563" t="str">
            <v>-</v>
          </cell>
          <cell r="BU563" t="str">
            <v>-</v>
          </cell>
          <cell r="BV563" t="str">
            <v>-</v>
          </cell>
          <cell r="BW563" t="str">
            <v>-</v>
          </cell>
          <cell r="BX563" t="str">
            <v>-</v>
          </cell>
          <cell r="BY563" t="str">
            <v>-</v>
          </cell>
          <cell r="BZ563" t="str">
            <v>-</v>
          </cell>
          <cell r="CA563" t="str">
            <v>-</v>
          </cell>
          <cell r="CB563" t="str">
            <v>-</v>
          </cell>
          <cell r="CC563" t="str">
            <v>Miércoles</v>
          </cell>
          <cell r="CD563" t="str">
            <v>4953</v>
          </cell>
          <cell r="CE563" t="str">
            <v>3</v>
          </cell>
          <cell r="CF563" t="str">
            <v>Rojo</v>
          </cell>
          <cell r="CG563" t="str">
            <v>3er Sábado</v>
          </cell>
          <cell r="CH563" t="str">
            <v>Mzo y Abr</v>
          </cell>
          <cell r="CI563" t="str">
            <v>Sep y Oct</v>
          </cell>
          <cell r="CJ563" t="str">
            <v>-</v>
          </cell>
          <cell r="CK563">
            <v>200</v>
          </cell>
          <cell r="CL563" t="str">
            <v>103 - DIESEL</v>
          </cell>
          <cell r="CM563" t="str">
            <v>09033</v>
          </cell>
          <cell r="CP563" t="str">
            <v>-</v>
          </cell>
        </row>
        <row r="564">
          <cell r="A564" t="str">
            <v>09034</v>
          </cell>
          <cell r="B564" t="str">
            <v>4955CA</v>
          </cell>
          <cell r="C564" t="str">
            <v>-</v>
          </cell>
          <cell r="D564" t="str">
            <v>No aplica</v>
          </cell>
          <cell r="E564" t="str">
            <v>Sprinter</v>
          </cell>
          <cell r="F564" t="str">
            <v>Ambulancia</v>
          </cell>
          <cell r="G564" t="str">
            <v>Mercedez Benz</v>
          </cell>
          <cell r="H564" t="str">
            <v>Sprinter</v>
          </cell>
          <cell r="I564" t="str">
            <v>WD3YD24203R552834</v>
          </cell>
          <cell r="J564" t="str">
            <v>S/N</v>
          </cell>
          <cell r="K564" t="str">
            <v>Diésel</v>
          </cell>
          <cell r="L564">
            <v>4</v>
          </cell>
          <cell r="M564">
            <v>100</v>
          </cell>
          <cell r="N564">
            <v>2003</v>
          </cell>
          <cell r="O564" t="str">
            <v>Ciudad de México</v>
          </cell>
          <cell r="P564" t="str">
            <v>Ciudad de México</v>
          </cell>
          <cell r="Q564" t="str">
            <v>Zona Metropolitana</v>
          </cell>
          <cell r="R564" t="str">
            <v>Baja</v>
          </cell>
          <cell r="S564" t="str">
            <v>Devolución Salvamentos</v>
          </cell>
          <cell r="T564" t="str">
            <v>Filial</v>
          </cell>
          <cell r="U564" t="str">
            <v>Médica Móvil, S.A. de C.V.</v>
          </cell>
          <cell r="V564" t="str">
            <v>Servicio de Medico</v>
          </cell>
          <cell r="W564" t="str">
            <v>Unidad Móvil M61</v>
          </cell>
          <cell r="X564" t="str">
            <v>-</v>
          </cell>
          <cell r="Y564" t="str">
            <v>Asignado</v>
          </cell>
          <cell r="Z564">
            <v>131307</v>
          </cell>
          <cell r="AA564" t="str">
            <v>-</v>
          </cell>
          <cell r="AB564" t="str">
            <v>-</v>
          </cell>
          <cell r="AC564" t="str">
            <v>-</v>
          </cell>
          <cell r="AD564" t="str">
            <v>-</v>
          </cell>
          <cell r="AE564" t="str">
            <v>-</v>
          </cell>
          <cell r="AF564" t="str">
            <v>-</v>
          </cell>
          <cell r="AG564" t="str">
            <v>-</v>
          </cell>
          <cell r="AH564" t="str">
            <v>-</v>
          </cell>
          <cell r="AI564" t="str">
            <v>C6705</v>
          </cell>
          <cell r="AJ564" t="str">
            <v>Ramirez Granados Arturo</v>
          </cell>
          <cell r="AK564" t="str">
            <v>-</v>
          </cell>
          <cell r="AL564" t="str">
            <v>-</v>
          </cell>
          <cell r="AM564" t="str">
            <v>-</v>
          </cell>
          <cell r="AN564" t="str">
            <v>avillavicencio@medicamovil.com</v>
          </cell>
          <cell r="AO564" t="str">
            <v>-</v>
          </cell>
          <cell r="AP564" t="str">
            <v>avillavicencio@medicamovil.com</v>
          </cell>
          <cell r="AQ564">
            <v>5527551836</v>
          </cell>
          <cell r="AR564" t="str">
            <v>-</v>
          </cell>
          <cell r="AS564" t="str">
            <v>-</v>
          </cell>
          <cell r="AT564" t="str">
            <v>-</v>
          </cell>
          <cell r="AU564" t="str">
            <v>-</v>
          </cell>
          <cell r="AV564" t="str">
            <v>-</v>
          </cell>
          <cell r="AW564" t="str">
            <v>-</v>
          </cell>
          <cell r="AX564" t="str">
            <v>-</v>
          </cell>
          <cell r="AY564" t="str">
            <v>No</v>
          </cell>
          <cell r="AZ564" t="str">
            <v>-</v>
          </cell>
          <cell r="BA564" t="str">
            <v>-</v>
          </cell>
          <cell r="BB564" t="str">
            <v>-</v>
          </cell>
          <cell r="BC564" t="str">
            <v>-</v>
          </cell>
          <cell r="BD564" t="str">
            <v>-</v>
          </cell>
          <cell r="BE564" t="str">
            <v>-</v>
          </cell>
          <cell r="BF564" t="str">
            <v>-</v>
          </cell>
          <cell r="BG564" t="str">
            <v>-</v>
          </cell>
          <cell r="BH564" t="str">
            <v>-</v>
          </cell>
          <cell r="BI564" t="str">
            <v>-</v>
          </cell>
          <cell r="BJ564" t="str">
            <v>Propio</v>
          </cell>
          <cell r="BK564">
            <v>12932</v>
          </cell>
          <cell r="BL564" t="str">
            <v>ARRENDADORA VALMEX S.A. DE C.V.</v>
          </cell>
          <cell r="BO564">
            <v>1000</v>
          </cell>
          <cell r="BP564" t="str">
            <v>-</v>
          </cell>
          <cell r="BQ564" t="str">
            <v>-</v>
          </cell>
          <cell r="BR564" t="str">
            <v>-</v>
          </cell>
          <cell r="BS564" t="str">
            <v>-</v>
          </cell>
          <cell r="BT564" t="str">
            <v>-</v>
          </cell>
          <cell r="BU564" t="str">
            <v>-</v>
          </cell>
          <cell r="BV564" t="str">
            <v>-</v>
          </cell>
          <cell r="BW564" t="str">
            <v>-</v>
          </cell>
          <cell r="BX564" t="str">
            <v>-</v>
          </cell>
          <cell r="BY564" t="str">
            <v>-</v>
          </cell>
          <cell r="BZ564" t="str">
            <v>-</v>
          </cell>
          <cell r="CA564" t="str">
            <v>-</v>
          </cell>
          <cell r="CB564" t="str">
            <v>-</v>
          </cell>
          <cell r="CC564" t="str">
            <v>Lunes</v>
          </cell>
          <cell r="CD564" t="str">
            <v>4955</v>
          </cell>
          <cell r="CE564" t="str">
            <v>5</v>
          </cell>
          <cell r="CF564" t="str">
            <v>Amarillo</v>
          </cell>
          <cell r="CG564" t="str">
            <v>1er Sábado</v>
          </cell>
          <cell r="CH564" t="str">
            <v>Ene y Feb</v>
          </cell>
          <cell r="CI564" t="str">
            <v>Jul y Ago</v>
          </cell>
          <cell r="CJ564" t="str">
            <v>-</v>
          </cell>
          <cell r="CK564">
            <v>200</v>
          </cell>
          <cell r="CL564" t="str">
            <v>103 - DIESEL</v>
          </cell>
          <cell r="CM564" t="str">
            <v>09034</v>
          </cell>
          <cell r="CP564" t="str">
            <v>-</v>
          </cell>
        </row>
        <row r="565">
          <cell r="A565" t="str">
            <v>09035</v>
          </cell>
          <cell r="B565" t="str">
            <v>JGG2266</v>
          </cell>
          <cell r="C565" t="str">
            <v>Jalisco</v>
          </cell>
          <cell r="D565" t="str">
            <v>No aplica</v>
          </cell>
          <cell r="E565" t="str">
            <v>Sprinter</v>
          </cell>
          <cell r="F565" t="str">
            <v>Ambulancia</v>
          </cell>
          <cell r="G565" t="str">
            <v>Mercedez Benz</v>
          </cell>
          <cell r="H565" t="str">
            <v>Sprinter</v>
          </cell>
          <cell r="I565" t="str">
            <v>WD3YD541X3R426006</v>
          </cell>
          <cell r="J565" t="str">
            <v>S/N</v>
          </cell>
          <cell r="K565" t="str">
            <v>Diésel</v>
          </cell>
          <cell r="L565">
            <v>4</v>
          </cell>
          <cell r="M565">
            <v>100</v>
          </cell>
          <cell r="N565">
            <v>2002</v>
          </cell>
          <cell r="O565" t="str">
            <v>Ciudad de México</v>
          </cell>
          <cell r="P565" t="str">
            <v>Ciudad de México</v>
          </cell>
          <cell r="Q565" t="str">
            <v>Zona Metropolitana</v>
          </cell>
          <cell r="R565" t="str">
            <v>Baja</v>
          </cell>
          <cell r="S565" t="str">
            <v>Devolución Salvamentos</v>
          </cell>
          <cell r="T565" t="str">
            <v>Filial</v>
          </cell>
          <cell r="U565" t="str">
            <v>Médica Móvil, S.A. de C.V.</v>
          </cell>
          <cell r="V565" t="str">
            <v>Servicio de Medico</v>
          </cell>
          <cell r="W565" t="str">
            <v>Unidad Móvil M53</v>
          </cell>
          <cell r="X565" t="str">
            <v>-</v>
          </cell>
          <cell r="Y565" t="str">
            <v>Asignado</v>
          </cell>
          <cell r="Z565">
            <v>131307</v>
          </cell>
          <cell r="AA565" t="str">
            <v>-</v>
          </cell>
          <cell r="AB565" t="str">
            <v>-</v>
          </cell>
          <cell r="AC565" t="str">
            <v>-</v>
          </cell>
          <cell r="AD565" t="str">
            <v>-</v>
          </cell>
          <cell r="AE565" t="str">
            <v>-</v>
          </cell>
          <cell r="AF565" t="str">
            <v>-</v>
          </cell>
          <cell r="AG565" t="str">
            <v>-</v>
          </cell>
          <cell r="AH565" t="str">
            <v>-</v>
          </cell>
          <cell r="AI565" t="str">
            <v>C6705</v>
          </cell>
          <cell r="AJ565" t="str">
            <v>Ramirez Granados Arturo</v>
          </cell>
          <cell r="AK565" t="str">
            <v>-</v>
          </cell>
          <cell r="AL565" t="str">
            <v>-</v>
          </cell>
          <cell r="AM565" t="str">
            <v>-</v>
          </cell>
          <cell r="AN565" t="str">
            <v>avillavicencio@medicamovil.com</v>
          </cell>
          <cell r="AO565" t="str">
            <v>-</v>
          </cell>
          <cell r="AP565" t="str">
            <v>avillavicencio@medicamovil.com</v>
          </cell>
          <cell r="AQ565">
            <v>5527551836</v>
          </cell>
          <cell r="AR565" t="str">
            <v>-</v>
          </cell>
          <cell r="AS565" t="str">
            <v>-</v>
          </cell>
          <cell r="AT565" t="str">
            <v>-</v>
          </cell>
          <cell r="AU565" t="str">
            <v>-</v>
          </cell>
          <cell r="AV565" t="str">
            <v>-</v>
          </cell>
          <cell r="AW565" t="str">
            <v>-</v>
          </cell>
          <cell r="AX565" t="str">
            <v>-</v>
          </cell>
          <cell r="AY565" t="str">
            <v>No</v>
          </cell>
          <cell r="AZ565" t="str">
            <v>-</v>
          </cell>
          <cell r="BA565" t="str">
            <v>-</v>
          </cell>
          <cell r="BB565" t="str">
            <v>-</v>
          </cell>
          <cell r="BC565" t="str">
            <v>-</v>
          </cell>
          <cell r="BD565" t="str">
            <v>-</v>
          </cell>
          <cell r="BE565" t="str">
            <v>-</v>
          </cell>
          <cell r="BF565" t="str">
            <v>-</v>
          </cell>
          <cell r="BG565" t="str">
            <v>-</v>
          </cell>
          <cell r="BH565" t="str">
            <v>-</v>
          </cell>
          <cell r="BI565" t="str">
            <v>-</v>
          </cell>
          <cell r="BJ565" t="str">
            <v>Propio</v>
          </cell>
          <cell r="BO565">
            <v>612612.9</v>
          </cell>
          <cell r="BP565" t="str">
            <v>-</v>
          </cell>
          <cell r="BQ565" t="str">
            <v>-</v>
          </cell>
          <cell r="BR565" t="str">
            <v>-</v>
          </cell>
          <cell r="BS565" t="str">
            <v>-</v>
          </cell>
          <cell r="BT565" t="str">
            <v>-</v>
          </cell>
          <cell r="BU565" t="str">
            <v>-</v>
          </cell>
          <cell r="BV565" t="str">
            <v>-</v>
          </cell>
          <cell r="BW565" t="str">
            <v>-</v>
          </cell>
          <cell r="BX565" t="str">
            <v>-</v>
          </cell>
          <cell r="BY565" t="str">
            <v>-</v>
          </cell>
          <cell r="BZ565" t="str">
            <v>-</v>
          </cell>
          <cell r="CA565" t="str">
            <v>-</v>
          </cell>
          <cell r="CB565" t="str">
            <v>-</v>
          </cell>
          <cell r="CC565" t="str">
            <v>Lunes</v>
          </cell>
          <cell r="CD565" t="str">
            <v>2266</v>
          </cell>
          <cell r="CE565" t="str">
            <v>6</v>
          </cell>
          <cell r="CF565" t="str">
            <v>Amarillo</v>
          </cell>
          <cell r="CG565" t="str">
            <v>1er Sábado</v>
          </cell>
          <cell r="CH565" t="str">
            <v>Ene y Feb</v>
          </cell>
          <cell r="CI565" t="str">
            <v>Jul y Ago</v>
          </cell>
          <cell r="CJ565" t="str">
            <v>-</v>
          </cell>
          <cell r="CK565">
            <v>200</v>
          </cell>
          <cell r="CL565" t="str">
            <v>103 - DIESEL</v>
          </cell>
          <cell r="CM565" t="str">
            <v>09035</v>
          </cell>
          <cell r="CP565" t="str">
            <v>-</v>
          </cell>
        </row>
        <row r="566">
          <cell r="A566" t="str">
            <v>09037</v>
          </cell>
          <cell r="B566" t="str">
            <v>7726G</v>
          </cell>
          <cell r="C566" t="str">
            <v>-</v>
          </cell>
          <cell r="D566" t="str">
            <v>No aplica</v>
          </cell>
          <cell r="E566" t="str">
            <v>BMW F650</v>
          </cell>
          <cell r="F566" t="str">
            <v>Motocicleta</v>
          </cell>
          <cell r="G566" t="str">
            <v>BMW</v>
          </cell>
          <cell r="H566" t="str">
            <v>F650 GS</v>
          </cell>
          <cell r="I566" t="str">
            <v>WB10175A65ZN81009</v>
          </cell>
          <cell r="J566">
            <v>8047723</v>
          </cell>
          <cell r="K566" t="str">
            <v>Magna</v>
          </cell>
          <cell r="L566">
            <v>4</v>
          </cell>
          <cell r="M566">
            <v>14</v>
          </cell>
          <cell r="N566">
            <v>2005</v>
          </cell>
          <cell r="O566" t="str">
            <v>Ciudad de México</v>
          </cell>
          <cell r="P566" t="str">
            <v>Ciudad de México</v>
          </cell>
          <cell r="Q566" t="str">
            <v>Zona Metropolitana</v>
          </cell>
          <cell r="R566" t="str">
            <v>Baja</v>
          </cell>
          <cell r="S566" t="str">
            <v>Devolución Salvamentos</v>
          </cell>
          <cell r="T566" t="str">
            <v>Filial</v>
          </cell>
          <cell r="U566" t="str">
            <v>Médica Móvil, S.A. de C.V.</v>
          </cell>
          <cell r="V566" t="str">
            <v>Servicio de Medico</v>
          </cell>
          <cell r="W566" t="str">
            <v>Unidad Móvil M101</v>
          </cell>
          <cell r="X566" t="str">
            <v>-</v>
          </cell>
          <cell r="Y566" t="str">
            <v>Asignado</v>
          </cell>
          <cell r="Z566">
            <v>131410</v>
          </cell>
          <cell r="AA566" t="str">
            <v>-</v>
          </cell>
          <cell r="AB566" t="str">
            <v>-</v>
          </cell>
          <cell r="AC566" t="str">
            <v>-</v>
          </cell>
          <cell r="AD566" t="str">
            <v>-</v>
          </cell>
          <cell r="AE566" t="str">
            <v>-</v>
          </cell>
          <cell r="AF566" t="str">
            <v>-</v>
          </cell>
          <cell r="AG566" t="str">
            <v>-</v>
          </cell>
          <cell r="AH566" t="str">
            <v>-</v>
          </cell>
          <cell r="AI566" t="str">
            <v>C6705</v>
          </cell>
          <cell r="AJ566" t="str">
            <v>Ramirez Granados Arturo</v>
          </cell>
          <cell r="AK566" t="str">
            <v>-</v>
          </cell>
          <cell r="AL566" t="str">
            <v>-</v>
          </cell>
          <cell r="AM566" t="str">
            <v>-</v>
          </cell>
          <cell r="AN566" t="str">
            <v>gerardo.cabrera@medicamovil.com</v>
          </cell>
          <cell r="AO566" t="str">
            <v>-</v>
          </cell>
          <cell r="AP566" t="str">
            <v>gerardo.cabrera@medicamovil.com</v>
          </cell>
          <cell r="AQ566" t="str">
            <v>-</v>
          </cell>
          <cell r="AR566" t="str">
            <v>-</v>
          </cell>
          <cell r="AS566" t="str">
            <v>-</v>
          </cell>
          <cell r="AT566" t="str">
            <v>-</v>
          </cell>
          <cell r="AU566" t="str">
            <v>-</v>
          </cell>
          <cell r="AV566" t="str">
            <v>-</v>
          </cell>
          <cell r="AW566" t="str">
            <v>-</v>
          </cell>
          <cell r="AX566" t="str">
            <v>-</v>
          </cell>
          <cell r="AY566" t="str">
            <v>No</v>
          </cell>
          <cell r="AZ566" t="str">
            <v>-</v>
          </cell>
          <cell r="BA566" t="str">
            <v>-</v>
          </cell>
          <cell r="BB566" t="str">
            <v>-</v>
          </cell>
          <cell r="BC566" t="str">
            <v>-</v>
          </cell>
          <cell r="BD566" t="str">
            <v>-</v>
          </cell>
          <cell r="BE566" t="str">
            <v>-</v>
          </cell>
          <cell r="BF566" t="str">
            <v>-</v>
          </cell>
          <cell r="BG566" t="str">
            <v>-</v>
          </cell>
          <cell r="BH566" t="str">
            <v>-</v>
          </cell>
          <cell r="BI566" t="str">
            <v>-</v>
          </cell>
          <cell r="BJ566" t="str">
            <v>Propio</v>
          </cell>
          <cell r="BK566">
            <v>11950</v>
          </cell>
          <cell r="BL566" t="str">
            <v>ARRENDADORA VALMEX S.A. DE C.V.</v>
          </cell>
          <cell r="BO566">
            <v>941.58</v>
          </cell>
          <cell r="BP566" t="str">
            <v>-</v>
          </cell>
          <cell r="BQ566" t="str">
            <v>-</v>
          </cell>
          <cell r="BR566" t="str">
            <v>-</v>
          </cell>
          <cell r="BS566" t="str">
            <v>-</v>
          </cell>
          <cell r="BT566" t="str">
            <v>-</v>
          </cell>
          <cell r="BU566" t="str">
            <v>-</v>
          </cell>
          <cell r="BV566" t="str">
            <v>-</v>
          </cell>
          <cell r="BW566" t="str">
            <v>-</v>
          </cell>
          <cell r="BX566" t="str">
            <v>-</v>
          </cell>
          <cell r="BY566" t="str">
            <v>-</v>
          </cell>
          <cell r="BZ566" t="str">
            <v>-</v>
          </cell>
          <cell r="CA566" t="str">
            <v>-</v>
          </cell>
          <cell r="CB566" t="str">
            <v>-</v>
          </cell>
          <cell r="CC566" t="str">
            <v>Lunes</v>
          </cell>
          <cell r="CD566" t="str">
            <v>7726</v>
          </cell>
          <cell r="CE566" t="str">
            <v>6</v>
          </cell>
          <cell r="CF566" t="str">
            <v>Amarillo</v>
          </cell>
          <cell r="CG566" t="str">
            <v>1er Sábado</v>
          </cell>
          <cell r="CH566" t="str">
            <v>Ene y Feb</v>
          </cell>
          <cell r="CI566" t="str">
            <v>Jul y Ago</v>
          </cell>
          <cell r="CJ566" t="str">
            <v>-</v>
          </cell>
          <cell r="CK566">
            <v>28</v>
          </cell>
          <cell r="CL566" t="str">
            <v>101 - MAGNA</v>
          </cell>
          <cell r="CM566" t="str">
            <v>09037</v>
          </cell>
          <cell r="CP566" t="str">
            <v>-</v>
          </cell>
        </row>
        <row r="567">
          <cell r="A567" t="str">
            <v>09038</v>
          </cell>
          <cell r="B567" t="str">
            <v>7727G</v>
          </cell>
          <cell r="C567" t="str">
            <v>-</v>
          </cell>
          <cell r="D567" t="str">
            <v>No aplica</v>
          </cell>
          <cell r="E567" t="str">
            <v>BMW F650</v>
          </cell>
          <cell r="F567" t="str">
            <v>Motocicleta</v>
          </cell>
          <cell r="G567" t="str">
            <v>BMW</v>
          </cell>
          <cell r="H567" t="str">
            <v>F650 GS</v>
          </cell>
          <cell r="I567" t="str">
            <v>WB10175A65ZN81110</v>
          </cell>
          <cell r="J567">
            <v>8047870</v>
          </cell>
          <cell r="K567" t="str">
            <v>Magna</v>
          </cell>
          <cell r="L567">
            <v>4</v>
          </cell>
          <cell r="M567">
            <v>14</v>
          </cell>
          <cell r="N567">
            <v>2005</v>
          </cell>
          <cell r="O567" t="str">
            <v>Ciudad de México</v>
          </cell>
          <cell r="P567" t="str">
            <v>Ciudad de México</v>
          </cell>
          <cell r="Q567" t="str">
            <v>Zona Metropolitana</v>
          </cell>
          <cell r="R567" t="str">
            <v>Baja</v>
          </cell>
          <cell r="S567" t="str">
            <v>Devolución Salvamentos</v>
          </cell>
          <cell r="T567" t="str">
            <v>Filial</v>
          </cell>
          <cell r="U567" t="str">
            <v>Médica Móvil, S.A. de C.V.</v>
          </cell>
          <cell r="V567" t="str">
            <v>Servicio de Medico</v>
          </cell>
          <cell r="W567" t="str">
            <v>Unidad Móvil M102</v>
          </cell>
          <cell r="X567" t="str">
            <v>-</v>
          </cell>
          <cell r="Y567" t="str">
            <v>Asignado</v>
          </cell>
          <cell r="Z567">
            <v>131410</v>
          </cell>
          <cell r="AA567" t="str">
            <v>-</v>
          </cell>
          <cell r="AB567" t="str">
            <v>-</v>
          </cell>
          <cell r="AC567" t="str">
            <v>-</v>
          </cell>
          <cell r="AD567" t="str">
            <v>-</v>
          </cell>
          <cell r="AE567" t="str">
            <v>-</v>
          </cell>
          <cell r="AF567" t="str">
            <v>-</v>
          </cell>
          <cell r="AG567" t="str">
            <v>-</v>
          </cell>
          <cell r="AH567" t="str">
            <v>-</v>
          </cell>
          <cell r="AI567" t="str">
            <v>C6705</v>
          </cell>
          <cell r="AJ567" t="str">
            <v>Ramirez Granados Arturo</v>
          </cell>
          <cell r="AK567" t="str">
            <v>-</v>
          </cell>
          <cell r="AL567" t="str">
            <v>-</v>
          </cell>
          <cell r="AM567" t="str">
            <v>-</v>
          </cell>
          <cell r="AN567" t="str">
            <v>gerardo.cabrera@medicamovil.com</v>
          </cell>
          <cell r="AO567" t="str">
            <v>-</v>
          </cell>
          <cell r="AP567" t="str">
            <v>gerardo.cabrera@medicamovil.com</v>
          </cell>
          <cell r="AQ567" t="str">
            <v>-</v>
          </cell>
          <cell r="AR567" t="str">
            <v>-</v>
          </cell>
          <cell r="AS567" t="str">
            <v>-</v>
          </cell>
          <cell r="AT567" t="str">
            <v>-</v>
          </cell>
          <cell r="AU567" t="str">
            <v>-</v>
          </cell>
          <cell r="AV567" t="str">
            <v>-</v>
          </cell>
          <cell r="AW567" t="str">
            <v>-</v>
          </cell>
          <cell r="AX567" t="str">
            <v>-</v>
          </cell>
          <cell r="AY567" t="str">
            <v>No</v>
          </cell>
          <cell r="AZ567" t="str">
            <v>-</v>
          </cell>
          <cell r="BA567" t="str">
            <v>-</v>
          </cell>
          <cell r="BB567" t="str">
            <v>-</v>
          </cell>
          <cell r="BC567" t="str">
            <v>-</v>
          </cell>
          <cell r="BD567" t="str">
            <v>-</v>
          </cell>
          <cell r="BE567" t="str">
            <v>-</v>
          </cell>
          <cell r="BF567" t="str">
            <v>-</v>
          </cell>
          <cell r="BG567" t="str">
            <v>-</v>
          </cell>
          <cell r="BH567" t="str">
            <v>-</v>
          </cell>
          <cell r="BI567" t="str">
            <v>-</v>
          </cell>
          <cell r="BJ567" t="str">
            <v>Propio</v>
          </cell>
          <cell r="BK567">
            <v>11949</v>
          </cell>
          <cell r="BL567" t="str">
            <v>ARRENDADORA VALMEX S.A. DE C.V.</v>
          </cell>
          <cell r="BO567">
            <v>941.58</v>
          </cell>
          <cell r="BP567" t="str">
            <v>-</v>
          </cell>
          <cell r="BQ567" t="str">
            <v>-</v>
          </cell>
          <cell r="BR567" t="str">
            <v>-</v>
          </cell>
          <cell r="BS567" t="str">
            <v>-</v>
          </cell>
          <cell r="BT567" t="str">
            <v>-</v>
          </cell>
          <cell r="BU567" t="str">
            <v>-</v>
          </cell>
          <cell r="BV567" t="str">
            <v>-</v>
          </cell>
          <cell r="BW567" t="str">
            <v>-</v>
          </cell>
          <cell r="BX567" t="str">
            <v>-</v>
          </cell>
          <cell r="BY567" t="str">
            <v>-</v>
          </cell>
          <cell r="BZ567" t="str">
            <v>-</v>
          </cell>
          <cell r="CA567" t="str">
            <v>-</v>
          </cell>
          <cell r="CB567" t="str">
            <v>-</v>
          </cell>
          <cell r="CC567" t="str">
            <v>Martes</v>
          </cell>
          <cell r="CD567" t="str">
            <v>7727</v>
          </cell>
          <cell r="CE567" t="str">
            <v>7</v>
          </cell>
          <cell r="CF567" t="str">
            <v>Rosa</v>
          </cell>
          <cell r="CG567" t="str">
            <v>2o Sábado</v>
          </cell>
          <cell r="CH567" t="str">
            <v>Feb y Mzo</v>
          </cell>
          <cell r="CI567" t="str">
            <v>Ago y Sep</v>
          </cell>
          <cell r="CJ567" t="str">
            <v>-</v>
          </cell>
          <cell r="CK567">
            <v>28</v>
          </cell>
          <cell r="CL567" t="str">
            <v>101 - MAGNA</v>
          </cell>
          <cell r="CM567" t="str">
            <v>09038</v>
          </cell>
          <cell r="CP567" t="str">
            <v>-</v>
          </cell>
        </row>
        <row r="568">
          <cell r="A568" t="str">
            <v>09039</v>
          </cell>
          <cell r="B568" t="str">
            <v>8DEE</v>
          </cell>
          <cell r="C568" t="str">
            <v>-</v>
          </cell>
          <cell r="D568" t="str">
            <v>No aplica</v>
          </cell>
          <cell r="E568" t="str">
            <v>Wheeled</v>
          </cell>
          <cell r="F568" t="str">
            <v>Ambulancia</v>
          </cell>
          <cell r="G568" t="str">
            <v>Chevrolet</v>
          </cell>
          <cell r="H568" t="str">
            <v>Paquete II Wheeled Coach</v>
          </cell>
          <cell r="I568" t="str">
            <v>1GCHG39R1Y1244389</v>
          </cell>
          <cell r="J568" t="str">
            <v>S/N</v>
          </cell>
          <cell r="K568" t="str">
            <v>Diésel</v>
          </cell>
          <cell r="L568">
            <v>6</v>
          </cell>
          <cell r="M568" t="str">
            <v>-</v>
          </cell>
          <cell r="N568">
            <v>2000</v>
          </cell>
          <cell r="O568" t="str">
            <v>Ciudad de México</v>
          </cell>
          <cell r="P568" t="str">
            <v>Ciudad de México</v>
          </cell>
          <cell r="Q568" t="str">
            <v>Zona Metropolitana</v>
          </cell>
          <cell r="R568" t="str">
            <v>Baja</v>
          </cell>
          <cell r="S568" t="str">
            <v>Devolución Salvamentos</v>
          </cell>
          <cell r="T568" t="str">
            <v>Filial</v>
          </cell>
          <cell r="U568" t="str">
            <v>Médica Móvil, S.A. de C.V.</v>
          </cell>
          <cell r="V568" t="str">
            <v>Servicio de Medico</v>
          </cell>
          <cell r="W568" t="str">
            <v>Unidad Móvil M36</v>
          </cell>
          <cell r="X568" t="str">
            <v>-</v>
          </cell>
          <cell r="Y568" t="str">
            <v>Asignado</v>
          </cell>
          <cell r="Z568">
            <v>131307</v>
          </cell>
          <cell r="AA568" t="str">
            <v>-</v>
          </cell>
          <cell r="AB568" t="str">
            <v>-</v>
          </cell>
          <cell r="AC568" t="str">
            <v>-</v>
          </cell>
          <cell r="AD568" t="str">
            <v>-</v>
          </cell>
          <cell r="AE568" t="str">
            <v>-</v>
          </cell>
          <cell r="AF568" t="str">
            <v>-</v>
          </cell>
          <cell r="AG568" t="str">
            <v>-</v>
          </cell>
          <cell r="AH568" t="str">
            <v>-</v>
          </cell>
          <cell r="AI568" t="str">
            <v>C6705</v>
          </cell>
          <cell r="AJ568" t="str">
            <v>Ramirez Granados Arturo</v>
          </cell>
          <cell r="AK568" t="str">
            <v>-</v>
          </cell>
          <cell r="AL568" t="str">
            <v>-</v>
          </cell>
          <cell r="AM568" t="str">
            <v>-</v>
          </cell>
          <cell r="AN568" t="str">
            <v>avillavicencio@medicamovil.com</v>
          </cell>
          <cell r="AO568" t="str">
            <v>-</v>
          </cell>
          <cell r="AP568" t="str">
            <v>avillavicencio@medicamovil.com</v>
          </cell>
          <cell r="AQ568">
            <v>5527551836</v>
          </cell>
          <cell r="AR568" t="str">
            <v>-</v>
          </cell>
          <cell r="AS568" t="str">
            <v>-</v>
          </cell>
          <cell r="AT568" t="str">
            <v>-</v>
          </cell>
          <cell r="AU568" t="str">
            <v>-</v>
          </cell>
          <cell r="AV568" t="str">
            <v>-</v>
          </cell>
          <cell r="AW568" t="str">
            <v>-</v>
          </cell>
          <cell r="AX568" t="str">
            <v>-</v>
          </cell>
          <cell r="AY568" t="str">
            <v>No</v>
          </cell>
          <cell r="AZ568" t="str">
            <v>-</v>
          </cell>
          <cell r="BA568" t="str">
            <v>-</v>
          </cell>
          <cell r="BB568" t="str">
            <v>-</v>
          </cell>
          <cell r="BC568" t="str">
            <v>-</v>
          </cell>
          <cell r="BD568" t="str">
            <v>-</v>
          </cell>
          <cell r="BE568" t="str">
            <v>-</v>
          </cell>
          <cell r="BF568" t="str">
            <v>-</v>
          </cell>
          <cell r="BG568" t="str">
            <v>-</v>
          </cell>
          <cell r="BH568" t="str">
            <v>-</v>
          </cell>
          <cell r="BI568" t="str">
            <v>-</v>
          </cell>
          <cell r="BJ568" t="str">
            <v>Propio</v>
          </cell>
          <cell r="BK568">
            <v>9903</v>
          </cell>
          <cell r="BL568" t="str">
            <v>ARRENDADORA VALMEX S.A. DE C.V.</v>
          </cell>
          <cell r="BO568">
            <v>1000</v>
          </cell>
          <cell r="BP568" t="str">
            <v>-</v>
          </cell>
          <cell r="BQ568" t="str">
            <v>-</v>
          </cell>
          <cell r="BR568" t="str">
            <v>-</v>
          </cell>
          <cell r="BS568" t="str">
            <v>-</v>
          </cell>
          <cell r="BT568" t="str">
            <v>-</v>
          </cell>
          <cell r="BU568" t="str">
            <v>-</v>
          </cell>
          <cell r="BV568" t="str">
            <v>-</v>
          </cell>
          <cell r="BW568" t="str">
            <v>-</v>
          </cell>
          <cell r="BX568" t="str">
            <v>-</v>
          </cell>
          <cell r="BY568" t="str">
            <v>-</v>
          </cell>
          <cell r="BZ568" t="str">
            <v>-</v>
          </cell>
          <cell r="CA568" t="str">
            <v>-</v>
          </cell>
          <cell r="CB568" t="str">
            <v>-</v>
          </cell>
          <cell r="CC568" t="str">
            <v>Martes</v>
          </cell>
          <cell r="CD568" t="str">
            <v>8</v>
          </cell>
          <cell r="CE568" t="str">
            <v>8</v>
          </cell>
          <cell r="CF568" t="str">
            <v>Rosa</v>
          </cell>
          <cell r="CG568" t="str">
            <v>2o Sábado</v>
          </cell>
          <cell r="CH568" t="str">
            <v>Feb y Mzo</v>
          </cell>
          <cell r="CI568" t="str">
            <v>Ago y Sep</v>
          </cell>
          <cell r="CJ568" t="str">
            <v>-</v>
          </cell>
          <cell r="CK568" t="str">
            <v>-</v>
          </cell>
          <cell r="CL568" t="str">
            <v>103 - DIESEL</v>
          </cell>
          <cell r="CM568" t="str">
            <v>09039</v>
          </cell>
          <cell r="CP568" t="str">
            <v>-</v>
          </cell>
        </row>
        <row r="569">
          <cell r="A569" t="str">
            <v>09040</v>
          </cell>
          <cell r="B569" t="str">
            <v>SEJ1570</v>
          </cell>
          <cell r="C569" t="str">
            <v>Nuevo León</v>
          </cell>
          <cell r="D569" t="str">
            <v>No aplica</v>
          </cell>
          <cell r="E569" t="str">
            <v>Express</v>
          </cell>
          <cell r="F569" t="str">
            <v>Ambulancia</v>
          </cell>
          <cell r="G569" t="str">
            <v>Chevrolet</v>
          </cell>
          <cell r="H569" t="str">
            <v>Express - Van 3500 Type II</v>
          </cell>
          <cell r="I569" t="str">
            <v>1GCHG39R121173086</v>
          </cell>
          <cell r="J569" t="str">
            <v>S/N</v>
          </cell>
          <cell r="K569" t="str">
            <v>Diésel</v>
          </cell>
          <cell r="L569">
            <v>6</v>
          </cell>
          <cell r="M569">
            <v>117</v>
          </cell>
          <cell r="N569">
            <v>2002</v>
          </cell>
          <cell r="O569" t="str">
            <v>Monterrey</v>
          </cell>
          <cell r="P569" t="str">
            <v>Nuevo León</v>
          </cell>
          <cell r="Q569" t="str">
            <v>Noreste</v>
          </cell>
          <cell r="R569" t="str">
            <v>Baja</v>
          </cell>
          <cell r="S569" t="str">
            <v>Devolución Salvamentos</v>
          </cell>
          <cell r="T569" t="str">
            <v>Filial</v>
          </cell>
          <cell r="U569" t="str">
            <v>Médica Móvil, S.A. de C.V.</v>
          </cell>
          <cell r="V569" t="str">
            <v>Servicio de Medico</v>
          </cell>
          <cell r="W569" t="str">
            <v>Unidad Móvil M46</v>
          </cell>
          <cell r="X569" t="str">
            <v>-</v>
          </cell>
          <cell r="Y569" t="str">
            <v>Asignado</v>
          </cell>
          <cell r="Z569">
            <v>131307</v>
          </cell>
          <cell r="AA569" t="str">
            <v>-</v>
          </cell>
          <cell r="AB569" t="str">
            <v>-</v>
          </cell>
          <cell r="AC569" t="str">
            <v>-</v>
          </cell>
          <cell r="AD569" t="str">
            <v>-</v>
          </cell>
          <cell r="AE569" t="str">
            <v>-</v>
          </cell>
          <cell r="AF569" t="str">
            <v>-</v>
          </cell>
          <cell r="AG569" t="str">
            <v>-</v>
          </cell>
          <cell r="AH569" t="str">
            <v>-</v>
          </cell>
          <cell r="AI569" t="str">
            <v>C6705</v>
          </cell>
          <cell r="AJ569" t="str">
            <v>Ramirez Granados Arturo</v>
          </cell>
          <cell r="AK569" t="str">
            <v>-</v>
          </cell>
          <cell r="AL569" t="str">
            <v>-</v>
          </cell>
          <cell r="AM569" t="str">
            <v>-</v>
          </cell>
          <cell r="AN569" t="str">
            <v>avillavicencio@medicamovil.com</v>
          </cell>
          <cell r="AO569" t="str">
            <v>-</v>
          </cell>
          <cell r="AP569" t="str">
            <v>avillavicencio@medicamovil.com</v>
          </cell>
          <cell r="AQ569">
            <v>5527551836</v>
          </cell>
          <cell r="AR569" t="str">
            <v>-</v>
          </cell>
          <cell r="AS569" t="str">
            <v>-</v>
          </cell>
          <cell r="AT569" t="str">
            <v>-</v>
          </cell>
          <cell r="AU569" t="str">
            <v>-</v>
          </cell>
          <cell r="AV569" t="str">
            <v>-</v>
          </cell>
          <cell r="AW569" t="str">
            <v>-</v>
          </cell>
          <cell r="AX569" t="str">
            <v>-</v>
          </cell>
          <cell r="AY569" t="str">
            <v>No</v>
          </cell>
          <cell r="AZ569" t="str">
            <v>-</v>
          </cell>
          <cell r="BA569" t="str">
            <v>-</v>
          </cell>
          <cell r="BB569" t="str">
            <v>-</v>
          </cell>
          <cell r="BC569" t="str">
            <v>-</v>
          </cell>
          <cell r="BD569" t="str">
            <v>-</v>
          </cell>
          <cell r="BE569" t="str">
            <v>-</v>
          </cell>
          <cell r="BF569" t="str">
            <v>-</v>
          </cell>
          <cell r="BG569" t="str">
            <v>-</v>
          </cell>
          <cell r="BH569" t="str">
            <v>-</v>
          </cell>
          <cell r="BI569" t="str">
            <v>-</v>
          </cell>
          <cell r="BJ569" t="str">
            <v>Propio</v>
          </cell>
          <cell r="BK569">
            <v>11397</v>
          </cell>
          <cell r="BL569" t="str">
            <v>ARRENDADORA VALMEX S.A. DE C.V.</v>
          </cell>
          <cell r="BO569">
            <v>1000</v>
          </cell>
          <cell r="BP569" t="str">
            <v>-</v>
          </cell>
          <cell r="BQ569" t="str">
            <v>-</v>
          </cell>
          <cell r="BR569" t="str">
            <v>-</v>
          </cell>
          <cell r="BS569" t="str">
            <v>-</v>
          </cell>
          <cell r="BT569" t="str">
            <v>-</v>
          </cell>
          <cell r="BU569" t="str">
            <v>-</v>
          </cell>
          <cell r="BV569" t="str">
            <v>-</v>
          </cell>
          <cell r="BW569" t="str">
            <v>-</v>
          </cell>
          <cell r="BX569" t="str">
            <v>-</v>
          </cell>
          <cell r="BY569" t="str">
            <v>-</v>
          </cell>
          <cell r="BZ569" t="str">
            <v>-</v>
          </cell>
          <cell r="CA569" t="str">
            <v>-</v>
          </cell>
          <cell r="CB569" t="str">
            <v>-</v>
          </cell>
          <cell r="CC569" t="str">
            <v>Viernes</v>
          </cell>
          <cell r="CD569" t="str">
            <v>1570</v>
          </cell>
          <cell r="CE569" t="str">
            <v>0</v>
          </cell>
          <cell r="CF569" t="str">
            <v>Azul</v>
          </cell>
          <cell r="CG569" t="str">
            <v>5o Sábado</v>
          </cell>
          <cell r="CH569" t="str">
            <v>May y Jun</v>
          </cell>
          <cell r="CI569" t="str">
            <v>Nov y Dic</v>
          </cell>
          <cell r="CJ569" t="str">
            <v>-</v>
          </cell>
          <cell r="CK569">
            <v>234</v>
          </cell>
          <cell r="CL569" t="str">
            <v>103 - DIESEL</v>
          </cell>
          <cell r="CM569" t="str">
            <v>09040</v>
          </cell>
          <cell r="CP569" t="str">
            <v>-</v>
          </cell>
        </row>
        <row r="570">
          <cell r="A570" t="str">
            <v>09041</v>
          </cell>
          <cell r="B570" t="str">
            <v>SEJ1586</v>
          </cell>
          <cell r="C570" t="str">
            <v>Nuevo León</v>
          </cell>
          <cell r="D570" t="str">
            <v>No aplica</v>
          </cell>
          <cell r="E570" t="str">
            <v>Super Duty</v>
          </cell>
          <cell r="F570" t="str">
            <v>Ambulancia</v>
          </cell>
          <cell r="G570" t="str">
            <v>Ford</v>
          </cell>
          <cell r="H570" t="str">
            <v>Super Duty Estened E-350</v>
          </cell>
          <cell r="I570" t="str">
            <v>1FBSS31L13HA04792</v>
          </cell>
          <cell r="J570" t="str">
            <v>S/N</v>
          </cell>
          <cell r="K570" t="str">
            <v>Diésel</v>
          </cell>
          <cell r="L570">
            <v>8</v>
          </cell>
          <cell r="M570" t="str">
            <v>-</v>
          </cell>
          <cell r="N570">
            <v>2003</v>
          </cell>
          <cell r="O570" t="str">
            <v>Monterrey</v>
          </cell>
          <cell r="P570" t="str">
            <v>Nuevo León</v>
          </cell>
          <cell r="Q570" t="str">
            <v>Noreste</v>
          </cell>
          <cell r="R570" t="str">
            <v>Baja</v>
          </cell>
          <cell r="S570" t="str">
            <v>Devolución Salvamentos</v>
          </cell>
          <cell r="T570" t="str">
            <v>Filial</v>
          </cell>
          <cell r="U570" t="str">
            <v>Médica Móvil, S.A. de C.V.</v>
          </cell>
          <cell r="V570" t="str">
            <v>Servicio de Medico</v>
          </cell>
          <cell r="W570" t="str">
            <v>Unidad Móvil M60</v>
          </cell>
          <cell r="X570" t="str">
            <v>-</v>
          </cell>
          <cell r="Y570" t="str">
            <v>Asignado</v>
          </cell>
          <cell r="Z570">
            <v>131307</v>
          </cell>
          <cell r="AA570" t="str">
            <v>-</v>
          </cell>
          <cell r="AB570" t="str">
            <v>-</v>
          </cell>
          <cell r="AC570" t="str">
            <v>-</v>
          </cell>
          <cell r="AD570" t="str">
            <v>-</v>
          </cell>
          <cell r="AE570" t="str">
            <v>-</v>
          </cell>
          <cell r="AF570" t="str">
            <v>-</v>
          </cell>
          <cell r="AG570" t="str">
            <v>-</v>
          </cell>
          <cell r="AH570" t="str">
            <v>-</v>
          </cell>
          <cell r="AI570" t="str">
            <v>C6705</v>
          </cell>
          <cell r="AJ570" t="str">
            <v>Ramirez Granados Arturo</v>
          </cell>
          <cell r="AK570" t="str">
            <v>-</v>
          </cell>
          <cell r="AL570" t="str">
            <v>-</v>
          </cell>
          <cell r="AM570" t="str">
            <v>-</v>
          </cell>
          <cell r="AN570" t="str">
            <v>avillavicencio@medicamovil.com</v>
          </cell>
          <cell r="AO570" t="str">
            <v>-</v>
          </cell>
          <cell r="AP570" t="str">
            <v>avillavicencio@medicamovil.com</v>
          </cell>
          <cell r="AQ570">
            <v>5527551836</v>
          </cell>
          <cell r="AR570" t="str">
            <v>-</v>
          </cell>
          <cell r="AS570" t="str">
            <v>-</v>
          </cell>
          <cell r="AT570" t="str">
            <v>-</v>
          </cell>
          <cell r="AU570" t="str">
            <v>-</v>
          </cell>
          <cell r="AV570" t="str">
            <v>-</v>
          </cell>
          <cell r="AW570" t="str">
            <v>-</v>
          </cell>
          <cell r="AX570" t="str">
            <v>-</v>
          </cell>
          <cell r="AY570" t="str">
            <v>No</v>
          </cell>
          <cell r="AZ570" t="str">
            <v>-</v>
          </cell>
          <cell r="BA570" t="str">
            <v>-</v>
          </cell>
          <cell r="BB570" t="str">
            <v>-</v>
          </cell>
          <cell r="BC570" t="str">
            <v>-</v>
          </cell>
          <cell r="BD570" t="str">
            <v>-</v>
          </cell>
          <cell r="BE570" t="str">
            <v>-</v>
          </cell>
          <cell r="BF570" t="str">
            <v>-</v>
          </cell>
          <cell r="BG570" t="str">
            <v>-</v>
          </cell>
          <cell r="BH570" t="str">
            <v>-</v>
          </cell>
          <cell r="BI570" t="str">
            <v>-</v>
          </cell>
          <cell r="BJ570" t="str">
            <v>Propio</v>
          </cell>
          <cell r="BK570">
            <v>12680</v>
          </cell>
          <cell r="BL570" t="str">
            <v>ARRENDADORA VALMEX S.A. DE C.V.</v>
          </cell>
          <cell r="BO570">
            <v>1000</v>
          </cell>
          <cell r="BP570" t="str">
            <v>-</v>
          </cell>
          <cell r="BQ570" t="str">
            <v>-</v>
          </cell>
          <cell r="BR570" t="str">
            <v>-</v>
          </cell>
          <cell r="BS570" t="str">
            <v>-</v>
          </cell>
          <cell r="BT570" t="str">
            <v>-</v>
          </cell>
          <cell r="BU570" t="str">
            <v>-</v>
          </cell>
          <cell r="BV570" t="str">
            <v>-</v>
          </cell>
          <cell r="BW570" t="str">
            <v>-</v>
          </cell>
          <cell r="BX570" t="str">
            <v>-</v>
          </cell>
          <cell r="BY570" t="str">
            <v>-</v>
          </cell>
          <cell r="BZ570" t="str">
            <v>-</v>
          </cell>
          <cell r="CA570" t="str">
            <v>-</v>
          </cell>
          <cell r="CB570" t="str">
            <v>-</v>
          </cell>
          <cell r="CC570" t="str">
            <v>Lunes</v>
          </cell>
          <cell r="CD570" t="str">
            <v>1586</v>
          </cell>
          <cell r="CE570" t="str">
            <v>6</v>
          </cell>
          <cell r="CF570" t="str">
            <v>Amarillo</v>
          </cell>
          <cell r="CG570" t="str">
            <v>1er Sábado</v>
          </cell>
          <cell r="CH570" t="str">
            <v>Ene y Feb</v>
          </cell>
          <cell r="CI570" t="str">
            <v>Jul y Ago</v>
          </cell>
          <cell r="CJ570" t="str">
            <v>-</v>
          </cell>
          <cell r="CK570" t="str">
            <v>-</v>
          </cell>
          <cell r="CL570" t="str">
            <v>103 - DIESEL</v>
          </cell>
          <cell r="CM570" t="str">
            <v>09041</v>
          </cell>
          <cell r="CP570" t="str">
            <v>-</v>
          </cell>
        </row>
        <row r="571">
          <cell r="A571" t="str">
            <v>09042</v>
          </cell>
          <cell r="B571" t="str">
            <v>JGG2283</v>
          </cell>
          <cell r="C571" t="str">
            <v>Jalisco</v>
          </cell>
          <cell r="D571" t="str">
            <v>No aplica</v>
          </cell>
          <cell r="E571" t="str">
            <v>Sprinter</v>
          </cell>
          <cell r="F571" t="str">
            <v>Ambulancia</v>
          </cell>
          <cell r="G571" t="str">
            <v>Mercedez Benz</v>
          </cell>
          <cell r="H571" t="str">
            <v>Sprinter</v>
          </cell>
          <cell r="I571" t="str">
            <v>WD9XD24183R423510</v>
          </cell>
          <cell r="J571" t="str">
            <v>S/N</v>
          </cell>
          <cell r="K571" t="str">
            <v>Diésel</v>
          </cell>
          <cell r="L571">
            <v>4</v>
          </cell>
          <cell r="M571">
            <v>100</v>
          </cell>
          <cell r="N571">
            <v>2003</v>
          </cell>
          <cell r="O571" t="str">
            <v>Guadalajara</v>
          </cell>
          <cell r="P571" t="str">
            <v>Jalisco</v>
          </cell>
          <cell r="Q571" t="str">
            <v>Occidente</v>
          </cell>
          <cell r="R571" t="str">
            <v>Baja</v>
          </cell>
          <cell r="S571" t="str">
            <v>Devolución Salvamentos</v>
          </cell>
          <cell r="T571" t="str">
            <v>Filial</v>
          </cell>
          <cell r="U571" t="str">
            <v>Médica Móvil, S.A. de C.V.</v>
          </cell>
          <cell r="V571" t="str">
            <v>Servicio de Medico</v>
          </cell>
          <cell r="W571" t="str">
            <v>Unidad Móvil M59</v>
          </cell>
          <cell r="X571" t="str">
            <v>-</v>
          </cell>
          <cell r="Y571" t="str">
            <v>Asignado</v>
          </cell>
          <cell r="Z571">
            <v>131307</v>
          </cell>
          <cell r="AA571" t="str">
            <v>-</v>
          </cell>
          <cell r="AB571" t="str">
            <v>-</v>
          </cell>
          <cell r="AC571" t="str">
            <v>-</v>
          </cell>
          <cell r="AD571" t="str">
            <v>-</v>
          </cell>
          <cell r="AE571" t="str">
            <v>-</v>
          </cell>
          <cell r="AF571" t="str">
            <v>-</v>
          </cell>
          <cell r="AG571" t="str">
            <v>-</v>
          </cell>
          <cell r="AH571" t="str">
            <v>-</v>
          </cell>
          <cell r="AI571" t="str">
            <v>C6705</v>
          </cell>
          <cell r="AJ571" t="str">
            <v>Ramirez Granados Arturo</v>
          </cell>
          <cell r="AK571" t="str">
            <v>-</v>
          </cell>
          <cell r="AL571" t="str">
            <v>-</v>
          </cell>
          <cell r="AM571" t="str">
            <v>-</v>
          </cell>
          <cell r="AN571" t="str">
            <v>avillavicencio@medicamovil.com</v>
          </cell>
          <cell r="AO571" t="str">
            <v>-</v>
          </cell>
          <cell r="AP571" t="str">
            <v>avillavicencio@medicamovil.com</v>
          </cell>
          <cell r="AQ571">
            <v>5527551836</v>
          </cell>
          <cell r="AR571" t="str">
            <v>-</v>
          </cell>
          <cell r="AS571" t="str">
            <v>-</v>
          </cell>
          <cell r="AT571" t="str">
            <v>-</v>
          </cell>
          <cell r="AU571" t="str">
            <v>-</v>
          </cell>
          <cell r="AV571" t="str">
            <v>-</v>
          </cell>
          <cell r="AW571" t="str">
            <v>-</v>
          </cell>
          <cell r="AX571" t="str">
            <v>-</v>
          </cell>
          <cell r="AY571" t="str">
            <v>No</v>
          </cell>
          <cell r="AZ571" t="str">
            <v>-</v>
          </cell>
          <cell r="BA571" t="str">
            <v>-</v>
          </cell>
          <cell r="BB571" t="str">
            <v>-</v>
          </cell>
          <cell r="BC571" t="str">
            <v>-</v>
          </cell>
          <cell r="BD571" t="str">
            <v>-</v>
          </cell>
          <cell r="BE571" t="str">
            <v>-</v>
          </cell>
          <cell r="BF571" t="str">
            <v>-</v>
          </cell>
          <cell r="BG571" t="str">
            <v>-</v>
          </cell>
          <cell r="BH571" t="str">
            <v>-</v>
          </cell>
          <cell r="BI571" t="str">
            <v>-</v>
          </cell>
          <cell r="BJ571" t="str">
            <v>Propio</v>
          </cell>
          <cell r="BK571">
            <v>12681</v>
          </cell>
          <cell r="BL571" t="str">
            <v>ARRENDADORA VALMEX S.A. DE C.V.</v>
          </cell>
          <cell r="BO571">
            <v>1000</v>
          </cell>
          <cell r="BP571" t="str">
            <v>-</v>
          </cell>
          <cell r="BQ571" t="str">
            <v>-</v>
          </cell>
          <cell r="BR571" t="str">
            <v>-</v>
          </cell>
          <cell r="BS571" t="str">
            <v>-</v>
          </cell>
          <cell r="BT571" t="str">
            <v>-</v>
          </cell>
          <cell r="BU571" t="str">
            <v>-</v>
          </cell>
          <cell r="BV571" t="str">
            <v>-</v>
          </cell>
          <cell r="BW571" t="str">
            <v>-</v>
          </cell>
          <cell r="BX571" t="str">
            <v>-</v>
          </cell>
          <cell r="BY571" t="str">
            <v>-</v>
          </cell>
          <cell r="BZ571" t="str">
            <v>-</v>
          </cell>
          <cell r="CA571" t="str">
            <v>-</v>
          </cell>
          <cell r="CB571" t="str">
            <v>-</v>
          </cell>
          <cell r="CC571" t="str">
            <v>Miércoles</v>
          </cell>
          <cell r="CD571" t="str">
            <v>2283</v>
          </cell>
          <cell r="CE571" t="str">
            <v>3</v>
          </cell>
          <cell r="CF571" t="str">
            <v>Rojo</v>
          </cell>
          <cell r="CG571" t="str">
            <v>3er Sábado</v>
          </cell>
          <cell r="CH571" t="str">
            <v>Mzo y Abr</v>
          </cell>
          <cell r="CI571" t="str">
            <v>Sep y Oct</v>
          </cell>
          <cell r="CJ571" t="str">
            <v>-</v>
          </cell>
          <cell r="CK571">
            <v>200</v>
          </cell>
          <cell r="CL571" t="str">
            <v>103 - DIESEL</v>
          </cell>
          <cell r="CM571" t="str">
            <v>09042</v>
          </cell>
          <cell r="CP571" t="str">
            <v>-</v>
          </cell>
        </row>
        <row r="572">
          <cell r="A572" t="str">
            <v>09043</v>
          </cell>
          <cell r="B572" t="str">
            <v>RG25077</v>
          </cell>
          <cell r="C572" t="str">
            <v>Nuevo León</v>
          </cell>
          <cell r="D572" t="str">
            <v>PZ59770</v>
          </cell>
          <cell r="E572" t="str">
            <v>Sprinter</v>
          </cell>
          <cell r="F572" t="str">
            <v>Ambulancia</v>
          </cell>
          <cell r="G572" t="str">
            <v>Mercedez Benz</v>
          </cell>
          <cell r="H572" t="str">
            <v>Sprinter</v>
          </cell>
          <cell r="I572" t="str">
            <v>WD3YD24326R935882</v>
          </cell>
          <cell r="J572" t="str">
            <v>64798151187767</v>
          </cell>
          <cell r="K572" t="str">
            <v>Diésel</v>
          </cell>
          <cell r="L572">
            <v>4</v>
          </cell>
          <cell r="M572">
            <v>100</v>
          </cell>
          <cell r="N572">
            <v>2006</v>
          </cell>
          <cell r="O572" t="str">
            <v>Monterrey</v>
          </cell>
          <cell r="P572" t="str">
            <v>Nuevo León</v>
          </cell>
          <cell r="Q572" t="str">
            <v>Noreste</v>
          </cell>
          <cell r="R572" t="str">
            <v>Baja</v>
          </cell>
          <cell r="S572" t="str">
            <v>Devolución Valmex</v>
          </cell>
          <cell r="T572" t="str">
            <v>Filial</v>
          </cell>
          <cell r="U572" t="str">
            <v>Médica Móvil, S.A. de C.V.</v>
          </cell>
          <cell r="V572" t="str">
            <v>Servicio de Medico</v>
          </cell>
          <cell r="W572" t="str">
            <v>Unidad Móvil M76</v>
          </cell>
          <cell r="X572" t="str">
            <v>-</v>
          </cell>
          <cell r="Y572" t="str">
            <v>Asignado</v>
          </cell>
          <cell r="Z572">
            <v>131410</v>
          </cell>
          <cell r="AA572" t="str">
            <v>-</v>
          </cell>
          <cell r="AB572" t="str">
            <v>-</v>
          </cell>
          <cell r="AC572" t="str">
            <v>-</v>
          </cell>
          <cell r="AD572" t="str">
            <v>-</v>
          </cell>
          <cell r="AE572" t="str">
            <v>-</v>
          </cell>
          <cell r="AF572" t="str">
            <v>-</v>
          </cell>
          <cell r="AG572" t="str">
            <v>-</v>
          </cell>
          <cell r="AH572" t="str">
            <v>-</v>
          </cell>
          <cell r="AI572" t="str">
            <v>C6705</v>
          </cell>
          <cell r="AJ572" t="str">
            <v>Ramirez Granados Arturo</v>
          </cell>
          <cell r="AK572" t="str">
            <v>-</v>
          </cell>
          <cell r="AL572" t="str">
            <v>-</v>
          </cell>
          <cell r="AM572" t="str">
            <v>-</v>
          </cell>
          <cell r="AN572" t="str">
            <v>gerardo.cabrera@medicamovil.com</v>
          </cell>
          <cell r="AO572" t="str">
            <v>-</v>
          </cell>
          <cell r="AP572" t="str">
            <v>gerardo.cabrera@medicamovil.com</v>
          </cell>
          <cell r="AQ572" t="str">
            <v>-</v>
          </cell>
          <cell r="AR572" t="str">
            <v>-</v>
          </cell>
          <cell r="AS572" t="str">
            <v>-</v>
          </cell>
          <cell r="AT572" t="str">
            <v>-</v>
          </cell>
          <cell r="AU572" t="str">
            <v>-</v>
          </cell>
          <cell r="AV572" t="str">
            <v>-</v>
          </cell>
          <cell r="AW572" t="str">
            <v>-</v>
          </cell>
          <cell r="AX572" t="str">
            <v>-</v>
          </cell>
          <cell r="AY572" t="str">
            <v>No</v>
          </cell>
          <cell r="AZ572" t="str">
            <v>-</v>
          </cell>
          <cell r="BA572" t="str">
            <v>-</v>
          </cell>
          <cell r="BB572" t="str">
            <v>-</v>
          </cell>
          <cell r="BC572" t="str">
            <v>-</v>
          </cell>
          <cell r="BD572" t="str">
            <v>-</v>
          </cell>
          <cell r="BE572" t="str">
            <v>-</v>
          </cell>
          <cell r="BF572" t="str">
            <v>-</v>
          </cell>
          <cell r="BG572" t="str">
            <v>-</v>
          </cell>
          <cell r="BH572" t="str">
            <v>-</v>
          </cell>
          <cell r="BI572" t="str">
            <v>-</v>
          </cell>
          <cell r="BJ572" t="str">
            <v>Arrendado</v>
          </cell>
          <cell r="BK572">
            <v>13355</v>
          </cell>
          <cell r="BL572" t="str">
            <v>CONSTRUCTORA DHAP S.A. DE C.V.</v>
          </cell>
          <cell r="BO572">
            <v>680000</v>
          </cell>
          <cell r="BP572" t="str">
            <v>-</v>
          </cell>
          <cell r="BQ572" t="str">
            <v>-</v>
          </cell>
          <cell r="BR572" t="str">
            <v>-</v>
          </cell>
          <cell r="BS572" t="str">
            <v>-</v>
          </cell>
          <cell r="BT572" t="str">
            <v>-</v>
          </cell>
          <cell r="BU572" t="str">
            <v>-</v>
          </cell>
          <cell r="BV572" t="str">
            <v>-</v>
          </cell>
          <cell r="BW572" t="str">
            <v>-</v>
          </cell>
          <cell r="BX572" t="str">
            <v>-</v>
          </cell>
          <cell r="BY572" t="str">
            <v>-</v>
          </cell>
          <cell r="BZ572" t="str">
            <v>-</v>
          </cell>
          <cell r="CA572" t="str">
            <v>-</v>
          </cell>
          <cell r="CB572" t="str">
            <v>-</v>
          </cell>
          <cell r="CC572" t="str">
            <v>Martes</v>
          </cell>
          <cell r="CD572" t="str">
            <v>25077</v>
          </cell>
          <cell r="CE572" t="str">
            <v>7</v>
          </cell>
          <cell r="CF572" t="str">
            <v>Rosa</v>
          </cell>
          <cell r="CG572" t="str">
            <v>2o Sábado</v>
          </cell>
          <cell r="CH572" t="str">
            <v>Feb y Mzo</v>
          </cell>
          <cell r="CI572" t="str">
            <v>Ago y Sep</v>
          </cell>
          <cell r="CJ572" t="str">
            <v>-</v>
          </cell>
          <cell r="CK572">
            <v>200</v>
          </cell>
          <cell r="CL572" t="str">
            <v>103 - DIESEL</v>
          </cell>
          <cell r="CM572" t="str">
            <v>09043</v>
          </cell>
          <cell r="CP572" t="str">
            <v>-</v>
          </cell>
        </row>
        <row r="573">
          <cell r="A573" t="str">
            <v>09044</v>
          </cell>
          <cell r="B573" t="str">
            <v>7CJK</v>
          </cell>
          <cell r="C573" t="str">
            <v>Distrito Federal</v>
          </cell>
          <cell r="D573" t="str">
            <v>No aplica</v>
          </cell>
          <cell r="E573" t="str">
            <v>Sprinter</v>
          </cell>
          <cell r="F573" t="str">
            <v>Ambulancia</v>
          </cell>
          <cell r="G573" t="str">
            <v>Mercedez Benz</v>
          </cell>
          <cell r="H573" t="str">
            <v>Sprinter</v>
          </cell>
          <cell r="I573" t="str">
            <v>WD3YD24356R935004</v>
          </cell>
          <cell r="J573" t="str">
            <v>64798151186392</v>
          </cell>
          <cell r="K573" t="str">
            <v>Diésel</v>
          </cell>
          <cell r="L573">
            <v>4</v>
          </cell>
          <cell r="M573">
            <v>100</v>
          </cell>
          <cell r="N573">
            <v>2006</v>
          </cell>
          <cell r="O573" t="str">
            <v>Ciudad de México</v>
          </cell>
          <cell r="P573" t="str">
            <v>Ciudad de México</v>
          </cell>
          <cell r="Q573" t="str">
            <v>Zona Metropolitana</v>
          </cell>
          <cell r="R573" t="str">
            <v>Baja</v>
          </cell>
          <cell r="S573" t="str">
            <v>Devolución Valmex</v>
          </cell>
          <cell r="T573" t="str">
            <v>Filial</v>
          </cell>
          <cell r="U573" t="str">
            <v>Médica Móvil, S.A. de C.V.</v>
          </cell>
          <cell r="V573" t="str">
            <v>Servicio de Medico</v>
          </cell>
          <cell r="W573" t="str">
            <v>Unidad Móvil M72</v>
          </cell>
          <cell r="X573" t="str">
            <v>-</v>
          </cell>
          <cell r="Y573" t="str">
            <v>Asignado</v>
          </cell>
          <cell r="Z573">
            <v>131451</v>
          </cell>
          <cell r="AA573" t="str">
            <v>-</v>
          </cell>
          <cell r="AB573" t="str">
            <v>-</v>
          </cell>
          <cell r="AC573" t="str">
            <v>-</v>
          </cell>
          <cell r="AD573" t="str">
            <v>-</v>
          </cell>
          <cell r="AE573" t="str">
            <v>-</v>
          </cell>
          <cell r="AF573" t="str">
            <v>-</v>
          </cell>
          <cell r="AG573" t="str">
            <v>-</v>
          </cell>
          <cell r="AH573" t="str">
            <v>-</v>
          </cell>
          <cell r="AI573" t="str">
            <v>C6705</v>
          </cell>
          <cell r="AJ573" t="str">
            <v>Ramirez Granados Arturo</v>
          </cell>
          <cell r="AK573" t="str">
            <v>-</v>
          </cell>
          <cell r="AL573" t="str">
            <v>-</v>
          </cell>
          <cell r="AM573" t="str">
            <v>-</v>
          </cell>
          <cell r="AN573">
            <v>0</v>
          </cell>
          <cell r="AO573" t="str">
            <v>-</v>
          </cell>
          <cell r="AQ573" t="str">
            <v>-</v>
          </cell>
          <cell r="AR573" t="str">
            <v>-</v>
          </cell>
          <cell r="AS573" t="str">
            <v>-</v>
          </cell>
          <cell r="AT573" t="str">
            <v>-</v>
          </cell>
          <cell r="AU573" t="str">
            <v>-</v>
          </cell>
          <cell r="AV573" t="str">
            <v>-</v>
          </cell>
          <cell r="AW573" t="str">
            <v>-</v>
          </cell>
          <cell r="AX573" t="str">
            <v>-</v>
          </cell>
          <cell r="AY573" t="str">
            <v>No</v>
          </cell>
          <cell r="AZ573" t="str">
            <v>-</v>
          </cell>
          <cell r="BA573" t="str">
            <v>-</v>
          </cell>
          <cell r="BB573" t="str">
            <v>-</v>
          </cell>
          <cell r="BC573" t="str">
            <v>-</v>
          </cell>
          <cell r="BD573" t="str">
            <v>-</v>
          </cell>
          <cell r="BE573" t="str">
            <v>-</v>
          </cell>
          <cell r="BF573" t="str">
            <v>-</v>
          </cell>
          <cell r="BG573" t="str">
            <v>-</v>
          </cell>
          <cell r="BH573" t="str">
            <v>-</v>
          </cell>
          <cell r="BI573" t="str">
            <v>-</v>
          </cell>
          <cell r="BJ573" t="str">
            <v>Arrendado</v>
          </cell>
          <cell r="BK573">
            <v>13357</v>
          </cell>
          <cell r="BL573" t="str">
            <v>CONSTRUCTORA DHAP S.A. DE C.V.</v>
          </cell>
          <cell r="BO573">
            <v>680000</v>
          </cell>
          <cell r="BP573" t="str">
            <v>-</v>
          </cell>
          <cell r="BQ573" t="str">
            <v>-</v>
          </cell>
          <cell r="BR573" t="str">
            <v>-</v>
          </cell>
          <cell r="BS573" t="str">
            <v>-</v>
          </cell>
          <cell r="BT573" t="str">
            <v>-</v>
          </cell>
          <cell r="BU573" t="str">
            <v>-</v>
          </cell>
          <cell r="BV573" t="str">
            <v>-</v>
          </cell>
          <cell r="BW573" t="str">
            <v>-</v>
          </cell>
          <cell r="BX573" t="str">
            <v>-</v>
          </cell>
          <cell r="BY573" t="str">
            <v>-</v>
          </cell>
          <cell r="BZ573" t="str">
            <v>-</v>
          </cell>
          <cell r="CA573" t="str">
            <v>-</v>
          </cell>
          <cell r="CB573" t="str">
            <v>-</v>
          </cell>
          <cell r="CC573" t="str">
            <v>Martes</v>
          </cell>
          <cell r="CD573" t="str">
            <v>7</v>
          </cell>
          <cell r="CE573" t="str">
            <v>7</v>
          </cell>
          <cell r="CF573" t="str">
            <v>Rosa</v>
          </cell>
          <cell r="CG573" t="str">
            <v>2o Sábado</v>
          </cell>
          <cell r="CH573" t="str">
            <v>Feb y Mzo</v>
          </cell>
          <cell r="CI573" t="str">
            <v>Ago y Sep</v>
          </cell>
          <cell r="CJ573" t="str">
            <v>-</v>
          </cell>
          <cell r="CK573">
            <v>200</v>
          </cell>
          <cell r="CL573" t="str">
            <v>103 - DIESEL</v>
          </cell>
          <cell r="CM573" t="str">
            <v>09044</v>
          </cell>
          <cell r="CP573" t="str">
            <v>-</v>
          </cell>
        </row>
        <row r="574">
          <cell r="A574" t="str">
            <v>09045</v>
          </cell>
          <cell r="B574" t="str">
            <v>6CJK</v>
          </cell>
          <cell r="C574" t="str">
            <v>Distrito Federal</v>
          </cell>
          <cell r="D574" t="str">
            <v>No aplica</v>
          </cell>
          <cell r="E574" t="str">
            <v>Sprinter</v>
          </cell>
          <cell r="F574" t="str">
            <v>Ambulancia</v>
          </cell>
          <cell r="G574" t="str">
            <v>Mercedez Benz</v>
          </cell>
          <cell r="H574" t="str">
            <v>Sprinter</v>
          </cell>
          <cell r="I574" t="str">
            <v>WD3YD24386R927866</v>
          </cell>
          <cell r="J574" t="str">
            <v>64798151177696</v>
          </cell>
          <cell r="K574" t="str">
            <v>Diésel</v>
          </cell>
          <cell r="L574">
            <v>4</v>
          </cell>
          <cell r="M574">
            <v>100</v>
          </cell>
          <cell r="N574">
            <v>2006</v>
          </cell>
          <cell r="O574" t="str">
            <v>Ciudad de México</v>
          </cell>
          <cell r="P574" t="str">
            <v>Ciudad de México</v>
          </cell>
          <cell r="Q574" t="str">
            <v>Zona Metropolitana</v>
          </cell>
          <cell r="R574" t="str">
            <v>Baja</v>
          </cell>
          <cell r="S574" t="str">
            <v>Devolución Valmex</v>
          </cell>
          <cell r="T574" t="str">
            <v>Filial</v>
          </cell>
          <cell r="U574" t="str">
            <v>Médica Móvil, S.A. de C.V.</v>
          </cell>
          <cell r="V574" t="str">
            <v>Servicio de Medico</v>
          </cell>
          <cell r="W574" t="str">
            <v>Unidad Móvil M73</v>
          </cell>
          <cell r="X574" t="str">
            <v>-</v>
          </cell>
          <cell r="Y574" t="str">
            <v>Asignado</v>
          </cell>
          <cell r="Z574">
            <v>131451</v>
          </cell>
          <cell r="AA574" t="str">
            <v>-</v>
          </cell>
          <cell r="AB574" t="str">
            <v>-</v>
          </cell>
          <cell r="AC574" t="str">
            <v>-</v>
          </cell>
          <cell r="AD574" t="str">
            <v>-</v>
          </cell>
          <cell r="AE574" t="str">
            <v>-</v>
          </cell>
          <cell r="AF574" t="str">
            <v>-</v>
          </cell>
          <cell r="AG574" t="str">
            <v>-</v>
          </cell>
          <cell r="AH574" t="str">
            <v>-</v>
          </cell>
          <cell r="AI574" t="str">
            <v>C6705</v>
          </cell>
          <cell r="AJ574" t="str">
            <v>Ramirez Granados Arturo</v>
          </cell>
          <cell r="AK574" t="str">
            <v>-</v>
          </cell>
          <cell r="AL574" t="str">
            <v>-</v>
          </cell>
          <cell r="AM574" t="str">
            <v>-</v>
          </cell>
          <cell r="AN574">
            <v>0</v>
          </cell>
          <cell r="AO574" t="str">
            <v>-</v>
          </cell>
          <cell r="AQ574" t="str">
            <v>-</v>
          </cell>
          <cell r="AR574" t="str">
            <v>-</v>
          </cell>
          <cell r="AS574" t="str">
            <v>-</v>
          </cell>
          <cell r="AT574" t="str">
            <v>-</v>
          </cell>
          <cell r="AU574" t="str">
            <v>-</v>
          </cell>
          <cell r="AV574" t="str">
            <v>-</v>
          </cell>
          <cell r="AW574" t="str">
            <v>-</v>
          </cell>
          <cell r="AX574" t="str">
            <v>-</v>
          </cell>
          <cell r="AY574" t="str">
            <v>No</v>
          </cell>
          <cell r="AZ574" t="str">
            <v>-</v>
          </cell>
          <cell r="BA574" t="str">
            <v>-</v>
          </cell>
          <cell r="BB574" t="str">
            <v>-</v>
          </cell>
          <cell r="BC574" t="str">
            <v>-</v>
          </cell>
          <cell r="BD574" t="str">
            <v>-</v>
          </cell>
          <cell r="BE574" t="str">
            <v>-</v>
          </cell>
          <cell r="BF574" t="str">
            <v>-</v>
          </cell>
          <cell r="BG574" t="str">
            <v>-</v>
          </cell>
          <cell r="BH574" t="str">
            <v>-</v>
          </cell>
          <cell r="BI574" t="str">
            <v>-</v>
          </cell>
          <cell r="BJ574" t="str">
            <v>Arrendado</v>
          </cell>
          <cell r="BK574">
            <v>13353</v>
          </cell>
          <cell r="BL574" t="str">
            <v>CONSTRUCTORA DHAP S.A. DE C.V.</v>
          </cell>
          <cell r="BO574">
            <v>680000</v>
          </cell>
          <cell r="BP574" t="str">
            <v>-</v>
          </cell>
          <cell r="BQ574" t="str">
            <v>-</v>
          </cell>
          <cell r="BR574" t="str">
            <v>-</v>
          </cell>
          <cell r="BS574" t="str">
            <v>-</v>
          </cell>
          <cell r="BT574" t="str">
            <v>-</v>
          </cell>
          <cell r="BU574" t="str">
            <v>-</v>
          </cell>
          <cell r="BV574" t="str">
            <v>-</v>
          </cell>
          <cell r="BW574" t="str">
            <v>-</v>
          </cell>
          <cell r="BX574" t="str">
            <v>-</v>
          </cell>
          <cell r="BY574" t="str">
            <v>-</v>
          </cell>
          <cell r="BZ574" t="str">
            <v>-</v>
          </cell>
          <cell r="CA574" t="str">
            <v>-</v>
          </cell>
          <cell r="CB574" t="str">
            <v>-</v>
          </cell>
          <cell r="CC574" t="str">
            <v>Lunes</v>
          </cell>
          <cell r="CD574" t="str">
            <v>6</v>
          </cell>
          <cell r="CE574" t="str">
            <v>6</v>
          </cell>
          <cell r="CF574" t="str">
            <v>Amarillo</v>
          </cell>
          <cell r="CG574" t="str">
            <v>1er Sábado</v>
          </cell>
          <cell r="CH574" t="str">
            <v>Ene y Feb</v>
          </cell>
          <cell r="CI574" t="str">
            <v>Jul y Ago</v>
          </cell>
          <cell r="CJ574" t="str">
            <v>-</v>
          </cell>
          <cell r="CK574">
            <v>200</v>
          </cell>
          <cell r="CL574" t="str">
            <v>103 - DIESEL</v>
          </cell>
          <cell r="CM574" t="str">
            <v>09045</v>
          </cell>
          <cell r="CP574" t="str">
            <v>-</v>
          </cell>
        </row>
        <row r="575">
          <cell r="A575" t="str">
            <v>09046</v>
          </cell>
          <cell r="B575" t="str">
            <v>JN52345</v>
          </cell>
          <cell r="C575" t="str">
            <v>Jalisco</v>
          </cell>
          <cell r="D575" t="str">
            <v>No aplica</v>
          </cell>
          <cell r="E575" t="str">
            <v>Sprinter</v>
          </cell>
          <cell r="F575" t="str">
            <v>Ambulancia</v>
          </cell>
          <cell r="G575" t="str">
            <v>Mercedez Benz</v>
          </cell>
          <cell r="H575" t="str">
            <v>Sprinter</v>
          </cell>
          <cell r="I575" t="str">
            <v>WD3YD24346R935883</v>
          </cell>
          <cell r="J575" t="str">
            <v>64798151187879</v>
          </cell>
          <cell r="K575" t="str">
            <v>Diésel</v>
          </cell>
          <cell r="L575">
            <v>4</v>
          </cell>
          <cell r="M575">
            <v>100</v>
          </cell>
          <cell r="N575">
            <v>2006</v>
          </cell>
          <cell r="O575" t="str">
            <v>Guadalajara</v>
          </cell>
          <cell r="P575" t="str">
            <v>Jalisco</v>
          </cell>
          <cell r="Q575" t="str">
            <v>Occidente</v>
          </cell>
          <cell r="R575" t="str">
            <v>Baja</v>
          </cell>
          <cell r="S575" t="str">
            <v>Devolución Valmex</v>
          </cell>
          <cell r="T575" t="str">
            <v>Filial</v>
          </cell>
          <cell r="U575" t="str">
            <v>Médica Móvil, S.A. de C.V.</v>
          </cell>
          <cell r="V575" t="str">
            <v>Servicio de Medico</v>
          </cell>
          <cell r="W575" t="str">
            <v>Unidad Móvil M74</v>
          </cell>
          <cell r="X575" t="str">
            <v>-</v>
          </cell>
          <cell r="Y575" t="str">
            <v>Asignado</v>
          </cell>
          <cell r="Z575">
            <v>131410</v>
          </cell>
          <cell r="AA575" t="str">
            <v>-</v>
          </cell>
          <cell r="AB575" t="str">
            <v>-</v>
          </cell>
          <cell r="AC575" t="str">
            <v>-</v>
          </cell>
          <cell r="AD575" t="str">
            <v>-</v>
          </cell>
          <cell r="AE575" t="str">
            <v>-</v>
          </cell>
          <cell r="AF575" t="str">
            <v>-</v>
          </cell>
          <cell r="AG575" t="str">
            <v>-</v>
          </cell>
          <cell r="AH575" t="str">
            <v>-</v>
          </cell>
          <cell r="AI575" t="str">
            <v>C6705</v>
          </cell>
          <cell r="AJ575" t="str">
            <v>Ramirez Granados Arturo</v>
          </cell>
          <cell r="AK575" t="str">
            <v>-</v>
          </cell>
          <cell r="AL575" t="str">
            <v>-</v>
          </cell>
          <cell r="AM575" t="str">
            <v>-</v>
          </cell>
          <cell r="AN575" t="str">
            <v>gerardo.cabrera@medicamovil.com</v>
          </cell>
          <cell r="AO575" t="str">
            <v>-</v>
          </cell>
          <cell r="AP575" t="str">
            <v>gerardo.cabrera@medicamovil.com</v>
          </cell>
          <cell r="AQ575" t="str">
            <v>-</v>
          </cell>
          <cell r="AR575" t="str">
            <v>-</v>
          </cell>
          <cell r="AS575" t="str">
            <v>-</v>
          </cell>
          <cell r="AT575" t="str">
            <v>-</v>
          </cell>
          <cell r="AU575" t="str">
            <v>-</v>
          </cell>
          <cell r="AV575" t="str">
            <v>-</v>
          </cell>
          <cell r="AW575" t="str">
            <v>-</v>
          </cell>
          <cell r="AX575" t="str">
            <v>-</v>
          </cell>
          <cell r="AY575" t="str">
            <v>No</v>
          </cell>
          <cell r="AZ575" t="str">
            <v>-</v>
          </cell>
          <cell r="BA575" t="str">
            <v>-</v>
          </cell>
          <cell r="BB575" t="str">
            <v>-</v>
          </cell>
          <cell r="BC575" t="str">
            <v>-</v>
          </cell>
          <cell r="BD575" t="str">
            <v>-</v>
          </cell>
          <cell r="BE575" t="str">
            <v>-</v>
          </cell>
          <cell r="BF575" t="str">
            <v>-</v>
          </cell>
          <cell r="BG575" t="str">
            <v>-</v>
          </cell>
          <cell r="BH575" t="str">
            <v>-</v>
          </cell>
          <cell r="BI575" t="str">
            <v>-</v>
          </cell>
          <cell r="BJ575" t="str">
            <v>Arrendado</v>
          </cell>
          <cell r="BK575">
            <v>13356</v>
          </cell>
          <cell r="BL575" t="str">
            <v>CONSTRUCTORA DHAP S.A. DE C.V.</v>
          </cell>
          <cell r="BO575">
            <v>680000</v>
          </cell>
          <cell r="BP575" t="str">
            <v>-</v>
          </cell>
          <cell r="BQ575" t="str">
            <v>-</v>
          </cell>
          <cell r="BR575" t="str">
            <v>-</v>
          </cell>
          <cell r="BS575" t="str">
            <v>-</v>
          </cell>
          <cell r="BT575" t="str">
            <v>-</v>
          </cell>
          <cell r="BU575" t="str">
            <v>-</v>
          </cell>
          <cell r="BV575" t="str">
            <v>-</v>
          </cell>
          <cell r="BW575" t="str">
            <v>-</v>
          </cell>
          <cell r="BX575" t="str">
            <v>-</v>
          </cell>
          <cell r="BY575" t="str">
            <v>-</v>
          </cell>
          <cell r="BZ575" t="str">
            <v>-</v>
          </cell>
          <cell r="CA575" t="str">
            <v>-</v>
          </cell>
          <cell r="CB575" t="str">
            <v>-</v>
          </cell>
          <cell r="CC575" t="str">
            <v>Lunes</v>
          </cell>
          <cell r="CD575" t="str">
            <v>52345</v>
          </cell>
          <cell r="CE575" t="str">
            <v>5</v>
          </cell>
          <cell r="CF575" t="str">
            <v>Amarillo</v>
          </cell>
          <cell r="CG575" t="str">
            <v>1er Sábado</v>
          </cell>
          <cell r="CH575" t="str">
            <v>Ene y Feb</v>
          </cell>
          <cell r="CI575" t="str">
            <v>Jul y Ago</v>
          </cell>
          <cell r="CJ575" t="str">
            <v>-</v>
          </cell>
          <cell r="CK575">
            <v>200</v>
          </cell>
          <cell r="CL575" t="str">
            <v>103 - DIESEL</v>
          </cell>
          <cell r="CM575" t="str">
            <v>09046</v>
          </cell>
          <cell r="CP575" t="str">
            <v>-</v>
          </cell>
        </row>
        <row r="576">
          <cell r="A576" t="str">
            <v>09047</v>
          </cell>
          <cell r="B576" t="str">
            <v>JN52459</v>
          </cell>
          <cell r="C576" t="str">
            <v>Jalisco</v>
          </cell>
          <cell r="D576" t="str">
            <v>6DEE</v>
          </cell>
          <cell r="E576" t="str">
            <v>Sprinter</v>
          </cell>
          <cell r="F576" t="str">
            <v>Ambulancia</v>
          </cell>
          <cell r="G576" t="str">
            <v>Mercedez Benz</v>
          </cell>
          <cell r="H576" t="str">
            <v>Sprinter</v>
          </cell>
          <cell r="I576" t="str">
            <v>WD3YD24306R936934</v>
          </cell>
          <cell r="J576" t="str">
            <v>64798151188013</v>
          </cell>
          <cell r="K576" t="str">
            <v>Diésel</v>
          </cell>
          <cell r="L576">
            <v>4</v>
          </cell>
          <cell r="M576">
            <v>100</v>
          </cell>
          <cell r="N576">
            <v>2006</v>
          </cell>
          <cell r="O576" t="str">
            <v>Guadalajara</v>
          </cell>
          <cell r="P576" t="str">
            <v>Jalisco</v>
          </cell>
          <cell r="Q576" t="str">
            <v>Occidente</v>
          </cell>
          <cell r="R576" t="str">
            <v>Baja</v>
          </cell>
          <cell r="S576" t="str">
            <v>Devolución Valmex</v>
          </cell>
          <cell r="T576" t="str">
            <v>Filial</v>
          </cell>
          <cell r="U576" t="str">
            <v>Médica Móvil, S.A. de C.V.</v>
          </cell>
          <cell r="V576" t="str">
            <v>Servicio de Medico</v>
          </cell>
          <cell r="W576" t="str">
            <v>Unidad Móvil M75</v>
          </cell>
          <cell r="X576" t="str">
            <v>-</v>
          </cell>
          <cell r="Y576" t="str">
            <v>Asignado</v>
          </cell>
          <cell r="Z576">
            <v>131410</v>
          </cell>
          <cell r="AA576" t="str">
            <v>-</v>
          </cell>
          <cell r="AB576" t="str">
            <v>-</v>
          </cell>
          <cell r="AC576" t="str">
            <v>-</v>
          </cell>
          <cell r="AD576" t="str">
            <v>-</v>
          </cell>
          <cell r="AE576" t="str">
            <v>-</v>
          </cell>
          <cell r="AF576" t="str">
            <v>-</v>
          </cell>
          <cell r="AG576" t="str">
            <v>-</v>
          </cell>
          <cell r="AH576" t="str">
            <v>-</v>
          </cell>
          <cell r="AI576" t="str">
            <v>C6705</v>
          </cell>
          <cell r="AJ576" t="str">
            <v>Ramirez Granados Arturo</v>
          </cell>
          <cell r="AK576" t="str">
            <v>-</v>
          </cell>
          <cell r="AL576" t="str">
            <v>-</v>
          </cell>
          <cell r="AM576" t="str">
            <v>-</v>
          </cell>
          <cell r="AN576" t="str">
            <v>gerardo.cabrera@medicamovil.com</v>
          </cell>
          <cell r="AO576" t="str">
            <v>-</v>
          </cell>
          <cell r="AP576" t="str">
            <v>gerardo.cabrera@medicamovil.com</v>
          </cell>
          <cell r="AQ576" t="str">
            <v>-</v>
          </cell>
          <cell r="AR576" t="str">
            <v>-</v>
          </cell>
          <cell r="AS576" t="str">
            <v>-</v>
          </cell>
          <cell r="AT576" t="str">
            <v>-</v>
          </cell>
          <cell r="AU576" t="str">
            <v>-</v>
          </cell>
          <cell r="AV576" t="str">
            <v>-</v>
          </cell>
          <cell r="AW576" t="str">
            <v>-</v>
          </cell>
          <cell r="AX576" t="str">
            <v>-</v>
          </cell>
          <cell r="AY576" t="str">
            <v>No</v>
          </cell>
          <cell r="AZ576" t="str">
            <v>-</v>
          </cell>
          <cell r="BA576" t="str">
            <v>-</v>
          </cell>
          <cell r="BB576" t="str">
            <v>-</v>
          </cell>
          <cell r="BC576" t="str">
            <v>-</v>
          </cell>
          <cell r="BD576" t="str">
            <v>-</v>
          </cell>
          <cell r="BE576" t="str">
            <v>-</v>
          </cell>
          <cell r="BF576" t="str">
            <v>-</v>
          </cell>
          <cell r="BG576" t="str">
            <v>-</v>
          </cell>
          <cell r="BH576" t="str">
            <v>-</v>
          </cell>
          <cell r="BI576" t="str">
            <v>-</v>
          </cell>
          <cell r="BJ576" t="str">
            <v>Arrendado</v>
          </cell>
          <cell r="BK576">
            <v>13354</v>
          </cell>
          <cell r="BL576" t="str">
            <v>CONSTRUCTORA DHAP S.A. DE C.V.</v>
          </cell>
          <cell r="BO576">
            <v>680000</v>
          </cell>
          <cell r="BP576" t="str">
            <v>-</v>
          </cell>
          <cell r="BQ576" t="str">
            <v>-</v>
          </cell>
          <cell r="BR576" t="str">
            <v>-</v>
          </cell>
          <cell r="BS576" t="str">
            <v>-</v>
          </cell>
          <cell r="BT576" t="str">
            <v>-</v>
          </cell>
          <cell r="BU576" t="str">
            <v>-</v>
          </cell>
          <cell r="BV576" t="str">
            <v>-</v>
          </cell>
          <cell r="BW576" t="str">
            <v>-</v>
          </cell>
          <cell r="BX576" t="str">
            <v>-</v>
          </cell>
          <cell r="BY576" t="str">
            <v>-</v>
          </cell>
          <cell r="BZ576" t="str">
            <v>-</v>
          </cell>
          <cell r="CA576" t="str">
            <v>-</v>
          </cell>
          <cell r="CB576" t="str">
            <v>-</v>
          </cell>
          <cell r="CC576" t="str">
            <v>Viernes</v>
          </cell>
          <cell r="CD576" t="str">
            <v>52459</v>
          </cell>
          <cell r="CE576" t="str">
            <v>9</v>
          </cell>
          <cell r="CF576" t="str">
            <v>Azul</v>
          </cell>
          <cell r="CG576" t="str">
            <v>5o Sábado</v>
          </cell>
          <cell r="CH576" t="str">
            <v>May y Jun</v>
          </cell>
          <cell r="CI576" t="str">
            <v>Nov y Dic</v>
          </cell>
          <cell r="CJ576" t="str">
            <v>-</v>
          </cell>
          <cell r="CK576">
            <v>200</v>
          </cell>
          <cell r="CL576" t="str">
            <v>103 - DIESEL</v>
          </cell>
          <cell r="CM576" t="str">
            <v>09047</v>
          </cell>
          <cell r="CP576" t="str">
            <v>-</v>
          </cell>
        </row>
        <row r="577">
          <cell r="A577" t="str">
            <v>09048</v>
          </cell>
          <cell r="B577" t="str">
            <v>855TZJ</v>
          </cell>
          <cell r="C577" t="str">
            <v>Distrito Federal</v>
          </cell>
          <cell r="D577" t="str">
            <v>No aplica</v>
          </cell>
          <cell r="E577" t="str">
            <v>Sentra</v>
          </cell>
          <cell r="F577" t="str">
            <v>Automóvil</v>
          </cell>
          <cell r="G577" t="str">
            <v>Nissan</v>
          </cell>
          <cell r="H577" t="str">
            <v>Sentra GXE 4 Puertas</v>
          </cell>
          <cell r="I577" t="str">
            <v>3N1CB51S26L539626</v>
          </cell>
          <cell r="J577" t="str">
            <v>QG18787930S</v>
          </cell>
          <cell r="K577" t="str">
            <v>Magna</v>
          </cell>
          <cell r="L577">
            <v>4</v>
          </cell>
          <cell r="M577" t="str">
            <v>-</v>
          </cell>
          <cell r="N577">
            <v>2006</v>
          </cell>
          <cell r="O577" t="str">
            <v>Ciudad de México</v>
          </cell>
          <cell r="P577" t="str">
            <v>Ciudad de México</v>
          </cell>
          <cell r="Q577" t="str">
            <v>Zona Metropolitana</v>
          </cell>
          <cell r="R577" t="str">
            <v>Baja</v>
          </cell>
          <cell r="S577" t="str">
            <v>Devolución Salvamentos</v>
          </cell>
          <cell r="T577" t="str">
            <v>Filial</v>
          </cell>
          <cell r="U577" t="str">
            <v>GNP Comercializadora de Salvamentos, S.A. de C.V.</v>
          </cell>
          <cell r="V577" t="str">
            <v>Pool Administrativo</v>
          </cell>
          <cell r="W577" t="str">
            <v>Pool Administrativo</v>
          </cell>
          <cell r="X577" t="str">
            <v>-</v>
          </cell>
          <cell r="Y577" t="str">
            <v>Pool</v>
          </cell>
          <cell r="Z577" t="str">
            <v>N38132</v>
          </cell>
          <cell r="AA577" t="str">
            <v>-</v>
          </cell>
          <cell r="AB577" t="str">
            <v>-</v>
          </cell>
          <cell r="AC577" t="str">
            <v>-</v>
          </cell>
          <cell r="AD577" t="str">
            <v>-</v>
          </cell>
          <cell r="AE577" t="str">
            <v>-</v>
          </cell>
          <cell r="AF577" t="str">
            <v>-</v>
          </cell>
          <cell r="AG577" t="str">
            <v>-</v>
          </cell>
          <cell r="AH577" t="str">
            <v>-</v>
          </cell>
          <cell r="AI577" t="str">
            <v>C6705</v>
          </cell>
          <cell r="AJ577" t="str">
            <v>Ramirez Granados Arturo</v>
          </cell>
          <cell r="AK577" t="str">
            <v>-</v>
          </cell>
          <cell r="AL577" t="str">
            <v>-</v>
          </cell>
          <cell r="AM577" t="str">
            <v>-</v>
          </cell>
          <cell r="AN577">
            <v>0</v>
          </cell>
          <cell r="AO577" t="str">
            <v>-</v>
          </cell>
          <cell r="AQ577">
            <v>5545001393</v>
          </cell>
          <cell r="AR577" t="str">
            <v>-</v>
          </cell>
          <cell r="AS577" t="str">
            <v>-</v>
          </cell>
          <cell r="AT577" t="str">
            <v>-</v>
          </cell>
          <cell r="AU577" t="str">
            <v>-</v>
          </cell>
          <cell r="AV577" t="str">
            <v>-</v>
          </cell>
          <cell r="AW577" t="str">
            <v>-</v>
          </cell>
          <cell r="AX577" t="str">
            <v>-</v>
          </cell>
          <cell r="AY577" t="str">
            <v>No</v>
          </cell>
          <cell r="AZ577" t="str">
            <v>-</v>
          </cell>
          <cell r="BA577" t="str">
            <v>-</v>
          </cell>
          <cell r="BB577" t="str">
            <v>-</v>
          </cell>
          <cell r="BC577" t="str">
            <v>-</v>
          </cell>
          <cell r="BD577" t="str">
            <v>-</v>
          </cell>
          <cell r="BE577" t="str">
            <v>-</v>
          </cell>
          <cell r="BF577" t="str">
            <v>-</v>
          </cell>
          <cell r="BG577" t="str">
            <v>-</v>
          </cell>
          <cell r="BH577" t="str">
            <v>-</v>
          </cell>
          <cell r="BI577" t="str">
            <v>-</v>
          </cell>
          <cell r="BJ577" t="str">
            <v>Propio</v>
          </cell>
          <cell r="BK577">
            <v>33470</v>
          </cell>
          <cell r="BL577" t="str">
            <v>COMPACTOS ORIENTALES S.A DE C.V.</v>
          </cell>
          <cell r="BO577">
            <v>144782.60999999999</v>
          </cell>
          <cell r="BP577" t="str">
            <v>-</v>
          </cell>
          <cell r="BQ577" t="str">
            <v>-</v>
          </cell>
          <cell r="BR577" t="str">
            <v>-</v>
          </cell>
          <cell r="BS577" t="str">
            <v>-</v>
          </cell>
          <cell r="BT577" t="str">
            <v>-</v>
          </cell>
          <cell r="BU577" t="str">
            <v>-</v>
          </cell>
          <cell r="BV577" t="str">
            <v>-</v>
          </cell>
          <cell r="BW577" t="str">
            <v>-</v>
          </cell>
          <cell r="BX577" t="str">
            <v>-</v>
          </cell>
          <cell r="BY577" t="str">
            <v>-</v>
          </cell>
          <cell r="BZ577" t="str">
            <v>-</v>
          </cell>
          <cell r="CA577" t="str">
            <v>-</v>
          </cell>
          <cell r="CB577" t="str">
            <v>-</v>
          </cell>
          <cell r="CC577" t="str">
            <v>Lunes</v>
          </cell>
          <cell r="CD577" t="str">
            <v>855</v>
          </cell>
          <cell r="CE577" t="str">
            <v>5</v>
          </cell>
          <cell r="CF577" t="str">
            <v>Amarillo</v>
          </cell>
          <cell r="CG577" t="str">
            <v>1er Sábado</v>
          </cell>
          <cell r="CH577" t="str">
            <v>Ene y Feb</v>
          </cell>
          <cell r="CI577" t="str">
            <v>Jul y Ago</v>
          </cell>
          <cell r="CJ577" t="str">
            <v>-</v>
          </cell>
          <cell r="CK577" t="str">
            <v>-</v>
          </cell>
          <cell r="CL577" t="str">
            <v>101 - MAGNA</v>
          </cell>
          <cell r="CM577" t="str">
            <v>09048</v>
          </cell>
          <cell r="CP577" t="str">
            <v>-</v>
          </cell>
        </row>
        <row r="578">
          <cell r="A578" t="str">
            <v>97319</v>
          </cell>
          <cell r="B578" t="str">
            <v>5268CE</v>
          </cell>
          <cell r="C578" t="str">
            <v>Distrito Federal</v>
          </cell>
          <cell r="D578" t="str">
            <v>No aplica</v>
          </cell>
          <cell r="E578" t="str">
            <v>Vanette</v>
          </cell>
          <cell r="F578" t="str">
            <v>Camión</v>
          </cell>
          <cell r="G578" t="str">
            <v>Ford</v>
          </cell>
          <cell r="H578" t="str">
            <v>Vanette</v>
          </cell>
          <cell r="I578" t="str">
            <v>3FCKF60H3VJA06770</v>
          </cell>
          <cell r="J578" t="str">
            <v>S/N</v>
          </cell>
          <cell r="K578" t="str">
            <v>Magna</v>
          </cell>
          <cell r="L578">
            <v>8</v>
          </cell>
          <cell r="M578">
            <v>140</v>
          </cell>
          <cell r="N578">
            <v>1997</v>
          </cell>
          <cell r="O578" t="str">
            <v>Ciudad de México</v>
          </cell>
          <cell r="P578" t="str">
            <v>Ciudad de México</v>
          </cell>
          <cell r="Q578" t="str">
            <v>Zona Metropolitana</v>
          </cell>
          <cell r="R578" t="str">
            <v>Baja</v>
          </cell>
          <cell r="S578" t="str">
            <v>Devolución Salvamentos</v>
          </cell>
          <cell r="T578" t="str">
            <v>GNP</v>
          </cell>
          <cell r="U578" t="str">
            <v>Grupo Nacional Provincial, S.A.B.</v>
          </cell>
          <cell r="V578" t="str">
            <v>Pool Administrativo</v>
          </cell>
          <cell r="W578" t="str">
            <v>-</v>
          </cell>
          <cell r="X578" t="str">
            <v>Plaza GNP</v>
          </cell>
          <cell r="Y578" t="str">
            <v>Asignado</v>
          </cell>
          <cell r="Z578" t="str">
            <v>-</v>
          </cell>
          <cell r="AA578" t="str">
            <v>-</v>
          </cell>
          <cell r="AB578" t="str">
            <v>-</v>
          </cell>
          <cell r="AC578" t="str">
            <v>-</v>
          </cell>
          <cell r="AD578" t="str">
            <v>-</v>
          </cell>
          <cell r="AE578" t="str">
            <v>-</v>
          </cell>
          <cell r="AF578" t="str">
            <v>-</v>
          </cell>
          <cell r="AG578" t="str">
            <v>-</v>
          </cell>
          <cell r="AH578" t="str">
            <v>-</v>
          </cell>
          <cell r="AI578" t="str">
            <v>C6705</v>
          </cell>
          <cell r="AJ578" t="str">
            <v>Ramirez Granados Arturo</v>
          </cell>
          <cell r="AK578" t="str">
            <v>-</v>
          </cell>
          <cell r="AL578" t="str">
            <v>-</v>
          </cell>
          <cell r="AM578" t="str">
            <v>-</v>
          </cell>
          <cell r="AN578">
            <v>0</v>
          </cell>
          <cell r="AO578" t="str">
            <v>-</v>
          </cell>
          <cell r="AQ578" t="str">
            <v>-</v>
          </cell>
          <cell r="AR578" t="str">
            <v>-</v>
          </cell>
          <cell r="AS578" t="str">
            <v>-</v>
          </cell>
          <cell r="AT578" t="str">
            <v>-</v>
          </cell>
          <cell r="AU578" t="str">
            <v>-</v>
          </cell>
          <cell r="AV578" t="str">
            <v>-</v>
          </cell>
          <cell r="AW578" t="str">
            <v>-</v>
          </cell>
          <cell r="AX578" t="str">
            <v>-</v>
          </cell>
          <cell r="AY578" t="str">
            <v>No</v>
          </cell>
          <cell r="AZ578" t="str">
            <v>-</v>
          </cell>
          <cell r="BA578" t="str">
            <v>-</v>
          </cell>
          <cell r="BB578" t="str">
            <v>-</v>
          </cell>
          <cell r="BC578" t="str">
            <v>-</v>
          </cell>
          <cell r="BD578" t="str">
            <v>-</v>
          </cell>
          <cell r="BE578" t="str">
            <v>-</v>
          </cell>
          <cell r="BF578" t="str">
            <v>-</v>
          </cell>
          <cell r="BG578" t="str">
            <v>-</v>
          </cell>
          <cell r="BH578" t="str">
            <v>-</v>
          </cell>
          <cell r="BI578" t="str">
            <v>-</v>
          </cell>
          <cell r="BJ578" t="str">
            <v>Propio</v>
          </cell>
          <cell r="BO578">
            <v>133527</v>
          </cell>
          <cell r="BP578" t="str">
            <v>-</v>
          </cell>
          <cell r="BQ578" t="str">
            <v>-</v>
          </cell>
          <cell r="BR578" t="str">
            <v>-</v>
          </cell>
          <cell r="BS578" t="str">
            <v>-</v>
          </cell>
          <cell r="BT578" t="str">
            <v>-</v>
          </cell>
          <cell r="BU578" t="str">
            <v>-</v>
          </cell>
          <cell r="BV578" t="str">
            <v>-</v>
          </cell>
          <cell r="BW578" t="str">
            <v>-</v>
          </cell>
          <cell r="BX578" t="str">
            <v>-</v>
          </cell>
          <cell r="BY578" t="str">
            <v>-</v>
          </cell>
          <cell r="BZ578" t="str">
            <v>-</v>
          </cell>
          <cell r="CA578" t="str">
            <v>-</v>
          </cell>
          <cell r="CB578" t="str">
            <v>-</v>
          </cell>
          <cell r="CC578" t="str">
            <v>Martes</v>
          </cell>
          <cell r="CD578" t="str">
            <v>5268</v>
          </cell>
          <cell r="CE578" t="str">
            <v>8</v>
          </cell>
          <cell r="CF578" t="str">
            <v>Rosa</v>
          </cell>
          <cell r="CG578" t="str">
            <v>2o Sábado</v>
          </cell>
          <cell r="CH578" t="str">
            <v>Feb y Mzo</v>
          </cell>
          <cell r="CI578" t="str">
            <v>Ago y Sep</v>
          </cell>
          <cell r="CJ578" t="str">
            <v>-</v>
          </cell>
          <cell r="CK578">
            <v>280</v>
          </cell>
          <cell r="CL578" t="str">
            <v>101 - MAGNA</v>
          </cell>
          <cell r="CM578" t="str">
            <v>97319</v>
          </cell>
          <cell r="CP578" t="str">
            <v>-</v>
          </cell>
        </row>
        <row r="579">
          <cell r="A579" t="str">
            <v>97464</v>
          </cell>
          <cell r="B579" t="str">
            <v>562RLP</v>
          </cell>
          <cell r="C579" t="str">
            <v>Distrito Federal</v>
          </cell>
          <cell r="D579" t="str">
            <v>531HPX</v>
          </cell>
          <cell r="E579" t="str">
            <v>BMW 750</v>
          </cell>
          <cell r="F579" t="str">
            <v>Automóvil</v>
          </cell>
          <cell r="G579" t="str">
            <v>BMW</v>
          </cell>
          <cell r="H579" t="str">
            <v>750 IA L Blindado Importado</v>
          </cell>
          <cell r="I579" t="str">
            <v>WBAGC86030DC91292</v>
          </cell>
          <cell r="J579">
            <v>60060736</v>
          </cell>
          <cell r="K579" t="str">
            <v>Magna</v>
          </cell>
          <cell r="L579">
            <v>4</v>
          </cell>
          <cell r="M579" t="str">
            <v>-</v>
          </cell>
          <cell r="N579">
            <v>1994</v>
          </cell>
          <cell r="O579" t="str">
            <v>Ciudad de México</v>
          </cell>
          <cell r="P579" t="str">
            <v>Ciudad de México</v>
          </cell>
          <cell r="Q579" t="str">
            <v>Zona Metropolitana</v>
          </cell>
          <cell r="R579" t="str">
            <v>Baja</v>
          </cell>
          <cell r="S579" t="str">
            <v>Devolución Salvamentos</v>
          </cell>
          <cell r="T579" t="str">
            <v>GNP</v>
          </cell>
          <cell r="U579" t="str">
            <v>Grupo Nacional Provincial, S.A.B.</v>
          </cell>
          <cell r="V579" t="str">
            <v>Dirección General</v>
          </cell>
          <cell r="W579" t="str">
            <v>-</v>
          </cell>
          <cell r="X579" t="str">
            <v>Plaza GNP</v>
          </cell>
          <cell r="Y579" t="str">
            <v>Asignado</v>
          </cell>
          <cell r="Z579" t="str">
            <v>N88108</v>
          </cell>
          <cell r="AA579" t="str">
            <v>Baillères Gual Alejandro</v>
          </cell>
          <cell r="AB579" t="str">
            <v>Grupo Nacional Provincial, S.A.B.</v>
          </cell>
          <cell r="AC579" t="str">
            <v xml:space="preserve">BAGA600503CW0 </v>
          </cell>
          <cell r="AD579" t="str">
            <v>Ejecutivo</v>
          </cell>
          <cell r="AE579" t="str">
            <v>Presidencia Adjunta de Grupo BAL</v>
          </cell>
          <cell r="AF579" t="str">
            <v>Unidad Estratégica</v>
          </cell>
          <cell r="AG579" t="str">
            <v>Presidencia Adjunta de Grupo BAL</v>
          </cell>
          <cell r="AH579" t="str">
            <v>Presidencia Adjunta de Grupo BAL</v>
          </cell>
          <cell r="AI579" t="str">
            <v>C3001</v>
          </cell>
          <cell r="AJ579" t="str">
            <v>Baillères Gual Alejandro</v>
          </cell>
          <cell r="AK579" t="str">
            <v>Central PB C-D</v>
          </cell>
          <cell r="AL579" t="str">
            <v>Plaza GNP</v>
          </cell>
          <cell r="AM579">
            <v>0</v>
          </cell>
          <cell r="AN579">
            <v>0</v>
          </cell>
          <cell r="AO579">
            <v>0</v>
          </cell>
          <cell r="AQ579" t="str">
            <v>-</v>
          </cell>
          <cell r="AR579" t="str">
            <v>-</v>
          </cell>
          <cell r="AS579" t="str">
            <v>-</v>
          </cell>
          <cell r="AT579" t="str">
            <v>-</v>
          </cell>
          <cell r="AU579" t="str">
            <v>-</v>
          </cell>
          <cell r="AV579" t="str">
            <v>-</v>
          </cell>
          <cell r="AW579" t="str">
            <v>-</v>
          </cell>
          <cell r="AX579" t="str">
            <v>-</v>
          </cell>
          <cell r="AY579" t="str">
            <v>No</v>
          </cell>
          <cell r="AZ579" t="str">
            <v>-</v>
          </cell>
          <cell r="BA579" t="str">
            <v>-</v>
          </cell>
          <cell r="BB579" t="str">
            <v>-</v>
          </cell>
          <cell r="BC579" t="str">
            <v>-</v>
          </cell>
          <cell r="BD579" t="str">
            <v>-</v>
          </cell>
          <cell r="BE579" t="str">
            <v>-</v>
          </cell>
          <cell r="BF579" t="str">
            <v>-</v>
          </cell>
          <cell r="BG579" t="str">
            <v>-</v>
          </cell>
          <cell r="BH579" t="str">
            <v>-</v>
          </cell>
          <cell r="BI579" t="str">
            <v>-</v>
          </cell>
          <cell r="BJ579" t="str">
            <v>Propio</v>
          </cell>
          <cell r="BK579" t="str">
            <v>329035</v>
          </cell>
          <cell r="BL579" t="str">
            <v>BMW AG. BAYERISHE MOTOREN WERKE</v>
          </cell>
          <cell r="BP579" t="str">
            <v>-</v>
          </cell>
          <cell r="BQ579" t="str">
            <v>-</v>
          </cell>
          <cell r="BR579" t="str">
            <v>-</v>
          </cell>
          <cell r="BS579" t="str">
            <v>-</v>
          </cell>
          <cell r="BT579" t="str">
            <v>-</v>
          </cell>
          <cell r="BU579" t="str">
            <v>-</v>
          </cell>
          <cell r="BV579" t="str">
            <v>-</v>
          </cell>
          <cell r="BW579" t="str">
            <v>-</v>
          </cell>
          <cell r="BX579" t="str">
            <v>-</v>
          </cell>
          <cell r="BY579" t="str">
            <v>-</v>
          </cell>
          <cell r="BZ579" t="str">
            <v>-</v>
          </cell>
          <cell r="CA579" t="str">
            <v>-</v>
          </cell>
          <cell r="CB579" t="str">
            <v>-</v>
          </cell>
          <cell r="CC579" t="str">
            <v>Jueves</v>
          </cell>
          <cell r="CD579" t="str">
            <v>562</v>
          </cell>
          <cell r="CE579" t="str">
            <v>2</v>
          </cell>
          <cell r="CF579" t="str">
            <v>Verde</v>
          </cell>
          <cell r="CG579" t="str">
            <v>4o Sábado</v>
          </cell>
          <cell r="CH579" t="str">
            <v>Abr y May</v>
          </cell>
          <cell r="CI579" t="str">
            <v>Oct y Nov</v>
          </cell>
          <cell r="CJ579" t="str">
            <v>-</v>
          </cell>
          <cell r="CK579" t="str">
            <v>-</v>
          </cell>
          <cell r="CL579" t="str">
            <v>101 - MAGNA</v>
          </cell>
          <cell r="CM579" t="str">
            <v>97464</v>
          </cell>
          <cell r="CP579" t="str">
            <v>-</v>
          </cell>
        </row>
        <row r="580">
          <cell r="A580" t="str">
            <v>97469</v>
          </cell>
          <cell r="B580" t="str">
            <v>378RPG</v>
          </cell>
          <cell r="C580" t="str">
            <v>Distrito Federal</v>
          </cell>
          <cell r="D580" t="str">
            <v>No aplica</v>
          </cell>
          <cell r="E580" t="str">
            <v>Suburban</v>
          </cell>
          <cell r="F580" t="str">
            <v>Camioneta</v>
          </cell>
          <cell r="G580" t="str">
            <v>Chevrolet</v>
          </cell>
          <cell r="H580" t="str">
            <v>Suburban (Importada)</v>
          </cell>
          <cell r="I580" t="str">
            <v>3GNGC26J0WG110401</v>
          </cell>
          <cell r="J580">
            <v>110401</v>
          </cell>
          <cell r="K580" t="str">
            <v>Magna</v>
          </cell>
          <cell r="L580">
            <v>8</v>
          </cell>
          <cell r="M580" t="str">
            <v>-</v>
          </cell>
          <cell r="N580">
            <v>1998</v>
          </cell>
          <cell r="O580" t="str">
            <v>Ciudad de México</v>
          </cell>
          <cell r="P580" t="str">
            <v>Ciudad de México</v>
          </cell>
          <cell r="Q580" t="str">
            <v>Zona Metropolitana</v>
          </cell>
          <cell r="R580" t="str">
            <v>Baja</v>
          </cell>
          <cell r="S580" t="str">
            <v>Devolución Salvamentos</v>
          </cell>
          <cell r="T580" t="str">
            <v>GNP</v>
          </cell>
          <cell r="U580" t="str">
            <v>Grupo Nacional Provincial, S.A.B.</v>
          </cell>
          <cell r="V580" t="str">
            <v>Dirección General</v>
          </cell>
          <cell r="W580" t="str">
            <v>-</v>
          </cell>
          <cell r="X580" t="str">
            <v>Plaza GNP</v>
          </cell>
          <cell r="Y580" t="str">
            <v>Asignado</v>
          </cell>
          <cell r="Z580" t="str">
            <v>N88108</v>
          </cell>
          <cell r="AA580" t="str">
            <v>Baillères Gual Alejandro</v>
          </cell>
          <cell r="AB580" t="str">
            <v>Grupo Nacional Provincial, S.A.B.</v>
          </cell>
          <cell r="AC580" t="str">
            <v xml:space="preserve">BAGA600503CW0 </v>
          </cell>
          <cell r="AD580" t="str">
            <v>Ejecutivo</v>
          </cell>
          <cell r="AE580" t="str">
            <v>Presidencia Adjunta de Grupo BAL</v>
          </cell>
          <cell r="AF580" t="str">
            <v>Unidad Estratégica</v>
          </cell>
          <cell r="AG580" t="str">
            <v>Presidencia Adjunta de Grupo BAL</v>
          </cell>
          <cell r="AH580" t="str">
            <v>Presidencia Adjunta de Grupo BAL</v>
          </cell>
          <cell r="AI580" t="str">
            <v>C3001</v>
          </cell>
          <cell r="AJ580" t="str">
            <v>Baillères Gual Alejandro</v>
          </cell>
          <cell r="AK580" t="str">
            <v>Central PB C-D</v>
          </cell>
          <cell r="AL580" t="str">
            <v>Plaza GNP</v>
          </cell>
          <cell r="AM580">
            <v>0</v>
          </cell>
          <cell r="AN580">
            <v>0</v>
          </cell>
          <cell r="AO580">
            <v>0</v>
          </cell>
          <cell r="AQ580" t="str">
            <v>-</v>
          </cell>
          <cell r="AR580" t="str">
            <v>-</v>
          </cell>
          <cell r="AS580" t="str">
            <v>-</v>
          </cell>
          <cell r="AT580" t="str">
            <v>-</v>
          </cell>
          <cell r="AU580" t="str">
            <v>-</v>
          </cell>
          <cell r="AV580" t="str">
            <v>-</v>
          </cell>
          <cell r="AW580" t="str">
            <v>-</v>
          </cell>
          <cell r="AX580" t="str">
            <v>-</v>
          </cell>
          <cell r="AY580" t="str">
            <v>No</v>
          </cell>
          <cell r="AZ580" t="str">
            <v>-</v>
          </cell>
          <cell r="BA580" t="str">
            <v>-</v>
          </cell>
          <cell r="BB580" t="str">
            <v>-</v>
          </cell>
          <cell r="BC580" t="str">
            <v>-</v>
          </cell>
          <cell r="BD580" t="str">
            <v>-</v>
          </cell>
          <cell r="BE580" t="str">
            <v>-</v>
          </cell>
          <cell r="BF580" t="str">
            <v>-</v>
          </cell>
          <cell r="BG580" t="str">
            <v>-</v>
          </cell>
          <cell r="BH580" t="str">
            <v>-</v>
          </cell>
          <cell r="BI580" t="str">
            <v>-</v>
          </cell>
          <cell r="BJ580" t="str">
            <v>Propio</v>
          </cell>
          <cell r="BK580" t="str">
            <v>4094</v>
          </cell>
          <cell r="BL580" t="str">
            <v xml:space="preserve">GENERAL MOTORS DE MEXICO S.A. DE C.V </v>
          </cell>
          <cell r="BP580" t="str">
            <v>-</v>
          </cell>
          <cell r="BQ580" t="str">
            <v>-</v>
          </cell>
          <cell r="BR580" t="str">
            <v>-</v>
          </cell>
          <cell r="BS580" t="str">
            <v>-</v>
          </cell>
          <cell r="BT580" t="str">
            <v>-</v>
          </cell>
          <cell r="BU580" t="str">
            <v>-</v>
          </cell>
          <cell r="BV580" t="str">
            <v>-</v>
          </cell>
          <cell r="BW580" t="str">
            <v>-</v>
          </cell>
          <cell r="BX580" t="str">
            <v>-</v>
          </cell>
          <cell r="BY580" t="str">
            <v>-</v>
          </cell>
          <cell r="BZ580" t="str">
            <v>-</v>
          </cell>
          <cell r="CA580" t="str">
            <v>-</v>
          </cell>
          <cell r="CB580" t="str">
            <v>-</v>
          </cell>
          <cell r="CC580" t="str">
            <v>Martes</v>
          </cell>
          <cell r="CD580" t="str">
            <v>378</v>
          </cell>
          <cell r="CE580" t="str">
            <v>8</v>
          </cell>
          <cell r="CF580" t="str">
            <v>Rosa</v>
          </cell>
          <cell r="CG580" t="str">
            <v>2o Sábado</v>
          </cell>
          <cell r="CH580" t="str">
            <v>Feb y Mzo</v>
          </cell>
          <cell r="CI580" t="str">
            <v>Ago y Sep</v>
          </cell>
          <cell r="CJ580" t="str">
            <v>-</v>
          </cell>
          <cell r="CK580" t="str">
            <v>-</v>
          </cell>
          <cell r="CL580" t="str">
            <v>101 - MAGNA</v>
          </cell>
          <cell r="CM580" t="str">
            <v>97469</v>
          </cell>
          <cell r="CP580" t="str">
            <v>-</v>
          </cell>
        </row>
        <row r="581">
          <cell r="A581" t="str">
            <v>99015</v>
          </cell>
          <cell r="B581" t="str">
            <v>448NXE</v>
          </cell>
          <cell r="C581" t="str">
            <v>Distrito Federal</v>
          </cell>
          <cell r="D581" t="str">
            <v>No aplica</v>
          </cell>
          <cell r="E581" t="str">
            <v>Chevy</v>
          </cell>
          <cell r="F581" t="str">
            <v>Automóvil</v>
          </cell>
          <cell r="G581" t="str">
            <v>Chevrolet</v>
          </cell>
          <cell r="H581" t="str">
            <v>Chevy POP S/AA 3 Puertas</v>
          </cell>
          <cell r="I581" t="str">
            <v>3G1SF2420XS142875</v>
          </cell>
          <cell r="J581" t="str">
            <v>XS142875</v>
          </cell>
          <cell r="K581" t="str">
            <v>Magna</v>
          </cell>
          <cell r="L581">
            <v>4</v>
          </cell>
          <cell r="M581">
            <v>46</v>
          </cell>
          <cell r="N581">
            <v>1999</v>
          </cell>
          <cell r="O581" t="str">
            <v>Ciudad de México</v>
          </cell>
          <cell r="P581" t="str">
            <v>Ciudad de México</v>
          </cell>
          <cell r="Q581" t="str">
            <v>Zona Metropolitana</v>
          </cell>
          <cell r="R581" t="str">
            <v>Baja</v>
          </cell>
          <cell r="S581" t="str">
            <v>Devolución Salvamentos</v>
          </cell>
          <cell r="T581" t="str">
            <v>GNP</v>
          </cell>
          <cell r="U581" t="str">
            <v>Grupo Nacional Provincial, S.A.B.</v>
          </cell>
          <cell r="V581" t="str">
            <v>Asesor de Servicio</v>
          </cell>
          <cell r="W581" t="str">
            <v>-</v>
          </cell>
          <cell r="X581" t="str">
            <v>-</v>
          </cell>
          <cell r="Y581" t="str">
            <v>Asignado</v>
          </cell>
          <cell r="Z581" t="str">
            <v>N87249</v>
          </cell>
          <cell r="AA581" t="str">
            <v>-</v>
          </cell>
          <cell r="AB581" t="str">
            <v>-</v>
          </cell>
          <cell r="AC581" t="str">
            <v>-</v>
          </cell>
          <cell r="AD581" t="str">
            <v>-</v>
          </cell>
          <cell r="AE581" t="str">
            <v>-</v>
          </cell>
          <cell r="AF581" t="str">
            <v>-</v>
          </cell>
          <cell r="AG581" t="str">
            <v>-</v>
          </cell>
          <cell r="AH581" t="str">
            <v>-</v>
          </cell>
          <cell r="AI581" t="str">
            <v>C6705</v>
          </cell>
          <cell r="AJ581" t="str">
            <v>Ramirez Granados Arturo</v>
          </cell>
          <cell r="AK581" t="str">
            <v>-</v>
          </cell>
          <cell r="AL581" t="str">
            <v>-</v>
          </cell>
          <cell r="AM581" t="str">
            <v>-</v>
          </cell>
          <cell r="AN581" t="str">
            <v>victor.nava@gnp.com.mx</v>
          </cell>
          <cell r="AO581" t="str">
            <v>-</v>
          </cell>
          <cell r="AP581" t="str">
            <v>victor.nava@gnp.com.mx</v>
          </cell>
          <cell r="AQ581" t="str">
            <v>-</v>
          </cell>
          <cell r="AR581" t="str">
            <v>-</v>
          </cell>
          <cell r="AS581" t="str">
            <v>-</v>
          </cell>
          <cell r="AT581" t="str">
            <v>-</v>
          </cell>
          <cell r="AU581" t="str">
            <v>-</v>
          </cell>
          <cell r="AV581" t="str">
            <v>-</v>
          </cell>
          <cell r="AW581" t="str">
            <v>-</v>
          </cell>
          <cell r="AX581" t="str">
            <v>-</v>
          </cell>
          <cell r="AY581" t="str">
            <v>No</v>
          </cell>
          <cell r="AZ581" t="str">
            <v>-</v>
          </cell>
          <cell r="BA581" t="str">
            <v>-</v>
          </cell>
          <cell r="BB581" t="str">
            <v>-</v>
          </cell>
          <cell r="BC581" t="str">
            <v>-</v>
          </cell>
          <cell r="BD581" t="str">
            <v>-</v>
          </cell>
          <cell r="BE581" t="str">
            <v>-</v>
          </cell>
          <cell r="BF581" t="str">
            <v>-</v>
          </cell>
          <cell r="BG581" t="str">
            <v>-</v>
          </cell>
          <cell r="BH581" t="str">
            <v>-</v>
          </cell>
          <cell r="BI581" t="str">
            <v>-</v>
          </cell>
          <cell r="BJ581" t="str">
            <v>Propio</v>
          </cell>
          <cell r="BK581" t="str">
            <v>2272</v>
          </cell>
          <cell r="BL581" t="str">
            <v xml:space="preserve">AMERICAS MOTORS S.A. DE C.V. </v>
          </cell>
          <cell r="BO581">
            <v>58980.61</v>
          </cell>
          <cell r="BP581" t="str">
            <v>-</v>
          </cell>
          <cell r="BQ581" t="str">
            <v>-</v>
          </cell>
          <cell r="BR581" t="str">
            <v>-</v>
          </cell>
          <cell r="BS581" t="str">
            <v>-</v>
          </cell>
          <cell r="BT581" t="str">
            <v>-</v>
          </cell>
          <cell r="BU581" t="str">
            <v>-</v>
          </cell>
          <cell r="BV581" t="str">
            <v>-</v>
          </cell>
          <cell r="BW581" t="str">
            <v>-</v>
          </cell>
          <cell r="BX581" t="str">
            <v>-</v>
          </cell>
          <cell r="BY581" t="str">
            <v>-</v>
          </cell>
          <cell r="BZ581" t="str">
            <v>-</v>
          </cell>
          <cell r="CA581" t="str">
            <v>-</v>
          </cell>
          <cell r="CB581" t="str">
            <v>-</v>
          </cell>
          <cell r="CC581" t="str">
            <v>Martes</v>
          </cell>
          <cell r="CD581" t="str">
            <v>448</v>
          </cell>
          <cell r="CE581" t="str">
            <v>8</v>
          </cell>
          <cell r="CF581" t="str">
            <v>Rosa</v>
          </cell>
          <cell r="CG581" t="str">
            <v>2o Sábado</v>
          </cell>
          <cell r="CH581" t="str">
            <v>Feb y Mzo</v>
          </cell>
          <cell r="CI581" t="str">
            <v>Ago y Sep</v>
          </cell>
          <cell r="CJ581" t="str">
            <v>-</v>
          </cell>
          <cell r="CK581">
            <v>92</v>
          </cell>
          <cell r="CL581" t="str">
            <v>101 - MAGNA</v>
          </cell>
          <cell r="CM581" t="str">
            <v>99015</v>
          </cell>
          <cell r="CP581" t="str">
            <v>-</v>
          </cell>
        </row>
        <row r="582">
          <cell r="A582" t="str">
            <v>10001</v>
          </cell>
          <cell r="B582" t="str">
            <v>528WZX</v>
          </cell>
          <cell r="C582" t="str">
            <v>Distrito Federal</v>
          </cell>
          <cell r="D582" t="str">
            <v>No aplica</v>
          </cell>
          <cell r="E582" t="str">
            <v>Expedition</v>
          </cell>
          <cell r="F582" t="str">
            <v>Camioneta</v>
          </cell>
          <cell r="G582" t="str">
            <v>Ford</v>
          </cell>
          <cell r="H582" t="str">
            <v>Expedition King Ranch 4X2</v>
          </cell>
          <cell r="I582" t="str">
            <v>1FMFU17519LA10906</v>
          </cell>
          <cell r="J582" t="str">
            <v>S/N</v>
          </cell>
          <cell r="K582" t="str">
            <v>Magna</v>
          </cell>
          <cell r="L582">
            <v>8</v>
          </cell>
          <cell r="M582" t="str">
            <v>-</v>
          </cell>
          <cell r="N582">
            <v>2009</v>
          </cell>
          <cell r="O582" t="str">
            <v>Ciudad de México</v>
          </cell>
          <cell r="P582" t="str">
            <v>Ciudad de México</v>
          </cell>
          <cell r="Q582" t="str">
            <v>Zona Metropolitana</v>
          </cell>
          <cell r="R582" t="str">
            <v>DG (Activo)</v>
          </cell>
          <cell r="S582" t="str">
            <v>En operación</v>
          </cell>
          <cell r="T582" t="str">
            <v>GNP</v>
          </cell>
          <cell r="U582" t="str">
            <v>Grupo Nacional Provincial, S.A.B.</v>
          </cell>
          <cell r="V582" t="str">
            <v>Dirección General</v>
          </cell>
          <cell r="W582" t="str">
            <v>Dirección General</v>
          </cell>
          <cell r="X582" t="str">
            <v>-</v>
          </cell>
          <cell r="Y582" t="str">
            <v>Asignado</v>
          </cell>
          <cell r="Z582" t="str">
            <v>N88108</v>
          </cell>
          <cell r="AA582" t="str">
            <v>Baillères Gual Alejandro</v>
          </cell>
          <cell r="AB582" t="str">
            <v>Grupo Nacional Provincial, S.A.B.</v>
          </cell>
          <cell r="AC582" t="str">
            <v xml:space="preserve">BAGA600503CW0 </v>
          </cell>
          <cell r="AD582" t="str">
            <v>Ejecutivo</v>
          </cell>
          <cell r="AE582" t="str">
            <v>Presidencia Adjunta de Grupo BAL</v>
          </cell>
          <cell r="AF582" t="str">
            <v>Unidad Estratégica</v>
          </cell>
          <cell r="AG582" t="str">
            <v>Presidencia Adjunta de Grupo BAL</v>
          </cell>
          <cell r="AH582" t="str">
            <v>Presidencia Adjunta de Grupo BAL</v>
          </cell>
          <cell r="AI582" t="str">
            <v>C3001</v>
          </cell>
          <cell r="AJ582" t="str">
            <v>Baillères Gual Alejandro</v>
          </cell>
          <cell r="AK582" t="str">
            <v>Central PB C-D</v>
          </cell>
          <cell r="AL582" t="str">
            <v>Plaza GNP</v>
          </cell>
          <cell r="AM582">
            <v>0</v>
          </cell>
          <cell r="AN582">
            <v>0</v>
          </cell>
          <cell r="AO582">
            <v>0</v>
          </cell>
          <cell r="AQ582" t="str">
            <v>-</v>
          </cell>
          <cell r="AR582" t="str">
            <v>-</v>
          </cell>
          <cell r="AS582" t="str">
            <v>-</v>
          </cell>
          <cell r="AT582" t="str">
            <v>-</v>
          </cell>
          <cell r="AU582" t="str">
            <v>-</v>
          </cell>
          <cell r="AV582" t="str">
            <v>-</v>
          </cell>
          <cell r="AW582" t="str">
            <v>IMDM22968821..</v>
          </cell>
          <cell r="AX582" t="str">
            <v>Inactivo</v>
          </cell>
          <cell r="AY582" t="str">
            <v>No</v>
          </cell>
          <cell r="AZ582" t="str">
            <v>-</v>
          </cell>
          <cell r="BA582" t="str">
            <v>-</v>
          </cell>
          <cell r="BB582" t="str">
            <v>-</v>
          </cell>
          <cell r="BC582" t="str">
            <v>-</v>
          </cell>
          <cell r="BD582" t="str">
            <v>-</v>
          </cell>
          <cell r="BE582" t="str">
            <v>-</v>
          </cell>
          <cell r="BF582" t="str">
            <v>-</v>
          </cell>
          <cell r="BG582" t="str">
            <v>-</v>
          </cell>
          <cell r="BH582" t="str">
            <v>-</v>
          </cell>
          <cell r="BI582" t="str">
            <v>-</v>
          </cell>
          <cell r="BJ582" t="str">
            <v>Propio</v>
          </cell>
          <cell r="BK582">
            <v>15651</v>
          </cell>
          <cell r="BL582" t="str">
            <v xml:space="preserve">SUPER AUTOS JALAPA S.A. DE C.V. </v>
          </cell>
          <cell r="BO582">
            <v>352948.7</v>
          </cell>
          <cell r="BP582" t="str">
            <v>-</v>
          </cell>
          <cell r="BQ582" t="str">
            <v>-</v>
          </cell>
          <cell r="BR582" t="str">
            <v>-</v>
          </cell>
          <cell r="BS582" t="str">
            <v>-</v>
          </cell>
          <cell r="BT582" t="str">
            <v>-</v>
          </cell>
          <cell r="BU582" t="str">
            <v>-</v>
          </cell>
          <cell r="BV582" t="str">
            <v>-</v>
          </cell>
          <cell r="BW582" t="str">
            <v>-</v>
          </cell>
          <cell r="BX582" t="str">
            <v>-</v>
          </cell>
          <cell r="BY582" t="str">
            <v>-</v>
          </cell>
          <cell r="BZ582" t="str">
            <v>-</v>
          </cell>
          <cell r="CA582" t="str">
            <v>-</v>
          </cell>
          <cell r="CB582" t="str">
            <v>-</v>
          </cell>
          <cell r="CC582" t="str">
            <v>Martes</v>
          </cell>
          <cell r="CD582" t="str">
            <v>528</v>
          </cell>
          <cell r="CE582" t="str">
            <v>8</v>
          </cell>
          <cell r="CF582" t="str">
            <v>Rosa</v>
          </cell>
          <cell r="CG582" t="str">
            <v>2o Sábado</v>
          </cell>
          <cell r="CH582" t="str">
            <v>Feb y Mzo</v>
          </cell>
          <cell r="CI582" t="str">
            <v>Ago y Sep</v>
          </cell>
          <cell r="CJ582" t="str">
            <v>-</v>
          </cell>
          <cell r="CK582" t="str">
            <v>-</v>
          </cell>
          <cell r="CL582" t="str">
            <v>101 - MAGNA</v>
          </cell>
          <cell r="CM582" t="str">
            <v>10001</v>
          </cell>
          <cell r="CP582" t="str">
            <v>-</v>
          </cell>
        </row>
        <row r="583">
          <cell r="A583" t="str">
            <v>10002</v>
          </cell>
          <cell r="B583" t="str">
            <v>734WZS</v>
          </cell>
          <cell r="C583" t="str">
            <v>Distrito Federal</v>
          </cell>
          <cell r="D583" t="str">
            <v>No aplica</v>
          </cell>
          <cell r="E583" t="str">
            <v>Chevy</v>
          </cell>
          <cell r="F583" t="str">
            <v>Automóvil</v>
          </cell>
          <cell r="G583" t="str">
            <v>Chevrolet</v>
          </cell>
          <cell r="H583" t="str">
            <v>Chevy 5 Puertas T/M A/A Paquete H</v>
          </cell>
          <cell r="I583" t="str">
            <v>3G1SF61X6AS132902</v>
          </cell>
          <cell r="J583" t="str">
            <v>Hecho en México</v>
          </cell>
          <cell r="K583" t="str">
            <v>Magna</v>
          </cell>
          <cell r="L583">
            <v>4</v>
          </cell>
          <cell r="M583">
            <v>46</v>
          </cell>
          <cell r="N583">
            <v>2010</v>
          </cell>
          <cell r="O583" t="str">
            <v>Ciudad de México</v>
          </cell>
          <cell r="P583" t="str">
            <v>Ciudad de México</v>
          </cell>
          <cell r="Q583" t="str">
            <v>Zona Metropolitana</v>
          </cell>
          <cell r="R583" t="str">
            <v>Baja</v>
          </cell>
          <cell r="S583" t="str">
            <v>Subasta interna</v>
          </cell>
          <cell r="T583" t="str">
            <v>GNP</v>
          </cell>
          <cell r="U583" t="str">
            <v>Grupo Nacional Provincial, S.A.B.</v>
          </cell>
          <cell r="V583" t="str">
            <v>Pool Ajustes</v>
          </cell>
          <cell r="W583" t="str">
            <v>Pool Ajustes</v>
          </cell>
          <cell r="X583" t="str">
            <v>Plaza GNP</v>
          </cell>
          <cell r="Y583" t="str">
            <v>Pool</v>
          </cell>
          <cell r="Z583" t="str">
            <v>N38132</v>
          </cell>
          <cell r="AA583" t="str">
            <v>-</v>
          </cell>
          <cell r="AB583" t="str">
            <v>-</v>
          </cell>
          <cell r="AC583" t="str">
            <v>-</v>
          </cell>
          <cell r="AD583" t="str">
            <v>-</v>
          </cell>
          <cell r="AE583" t="str">
            <v>-</v>
          </cell>
          <cell r="AF583" t="str">
            <v>-</v>
          </cell>
          <cell r="AG583" t="str">
            <v>-</v>
          </cell>
          <cell r="AH583" t="str">
            <v>-</v>
          </cell>
          <cell r="AI583" t="str">
            <v>C6705</v>
          </cell>
          <cell r="AJ583" t="str">
            <v>Ramirez Granados Arturo</v>
          </cell>
          <cell r="AK583" t="str">
            <v>-</v>
          </cell>
          <cell r="AL583" t="str">
            <v>-</v>
          </cell>
          <cell r="AM583" t="str">
            <v>-</v>
          </cell>
          <cell r="AN583">
            <v>0</v>
          </cell>
          <cell r="AO583" t="str">
            <v>-</v>
          </cell>
          <cell r="AQ583">
            <v>5545001393</v>
          </cell>
          <cell r="AR583" t="str">
            <v>-</v>
          </cell>
          <cell r="AS583" t="str">
            <v>-</v>
          </cell>
          <cell r="AT583" t="str">
            <v>-</v>
          </cell>
          <cell r="AU583" t="str">
            <v>-</v>
          </cell>
          <cell r="AV583" t="str">
            <v>-</v>
          </cell>
          <cell r="AW583" t="str">
            <v>-</v>
          </cell>
          <cell r="AX583" t="str">
            <v>-</v>
          </cell>
          <cell r="AY583" t="str">
            <v>No</v>
          </cell>
          <cell r="AZ583" t="str">
            <v>-</v>
          </cell>
          <cell r="BA583" t="str">
            <v>-</v>
          </cell>
          <cell r="BB583" t="str">
            <v>-</v>
          </cell>
          <cell r="BC583" t="str">
            <v>-</v>
          </cell>
          <cell r="BD583" t="str">
            <v>-</v>
          </cell>
          <cell r="BE583" t="str">
            <v>-</v>
          </cell>
          <cell r="BF583" t="str">
            <v>-</v>
          </cell>
          <cell r="BG583" t="str">
            <v>-</v>
          </cell>
          <cell r="BH583" t="str">
            <v>-</v>
          </cell>
          <cell r="BI583" t="str">
            <v>-</v>
          </cell>
          <cell r="BJ583" t="str">
            <v>Arrendado</v>
          </cell>
          <cell r="BK583">
            <v>13155</v>
          </cell>
          <cell r="BL583" t="str">
            <v>ANGAR AZCAPOTZALCO S.A. DE C.V.</v>
          </cell>
          <cell r="BO583">
            <v>94195.69</v>
          </cell>
          <cell r="BP583" t="str">
            <v>-</v>
          </cell>
          <cell r="BQ583" t="str">
            <v>-</v>
          </cell>
          <cell r="BR583" t="str">
            <v>-</v>
          </cell>
          <cell r="BS583" t="str">
            <v>-</v>
          </cell>
          <cell r="BT583" t="str">
            <v>-</v>
          </cell>
          <cell r="BU583" t="str">
            <v>-</v>
          </cell>
          <cell r="BV583" t="str">
            <v>-</v>
          </cell>
          <cell r="BW583" t="str">
            <v>-</v>
          </cell>
          <cell r="BX583" t="str">
            <v>-</v>
          </cell>
          <cell r="BY583" t="str">
            <v>-</v>
          </cell>
          <cell r="BZ583" t="str">
            <v>-</v>
          </cell>
          <cell r="CA583" t="str">
            <v>-</v>
          </cell>
          <cell r="CB583" t="str">
            <v>-</v>
          </cell>
          <cell r="CC583" t="str">
            <v>Miércoles</v>
          </cell>
          <cell r="CD583" t="str">
            <v>734</v>
          </cell>
          <cell r="CE583" t="str">
            <v>4</v>
          </cell>
          <cell r="CF583" t="str">
            <v>Rojo</v>
          </cell>
          <cell r="CG583" t="str">
            <v>3er Sábado</v>
          </cell>
          <cell r="CH583" t="str">
            <v>Mzo y Abr</v>
          </cell>
          <cell r="CI583" t="str">
            <v>Sep y Oct</v>
          </cell>
          <cell r="CJ583" t="str">
            <v>-</v>
          </cell>
          <cell r="CK583">
            <v>92</v>
          </cell>
          <cell r="CL583" t="str">
            <v>101 - MAGNA</v>
          </cell>
          <cell r="CM583" t="str">
            <v>10002</v>
          </cell>
          <cell r="CP583" t="str">
            <v>-</v>
          </cell>
        </row>
        <row r="584">
          <cell r="A584" t="str">
            <v>10003</v>
          </cell>
          <cell r="B584" t="str">
            <v>948WZS</v>
          </cell>
          <cell r="C584" t="str">
            <v>Distrito Federal</v>
          </cell>
          <cell r="D584" t="str">
            <v>No aplica</v>
          </cell>
          <cell r="E584" t="str">
            <v>Chevy</v>
          </cell>
          <cell r="F584" t="str">
            <v>Automóvil</v>
          </cell>
          <cell r="G584" t="str">
            <v>Chevrolet</v>
          </cell>
          <cell r="H584" t="str">
            <v>Chevy 5 Puertas T/M A/A Paquete H</v>
          </cell>
          <cell r="I584" t="str">
            <v>3G1SF61X6AS134312</v>
          </cell>
          <cell r="J584" t="str">
            <v>Hecho en México</v>
          </cell>
          <cell r="K584" t="str">
            <v>Magna</v>
          </cell>
          <cell r="L584">
            <v>4</v>
          </cell>
          <cell r="M584">
            <v>46</v>
          </cell>
          <cell r="N584">
            <v>2010</v>
          </cell>
          <cell r="O584" t="str">
            <v>Ciudad de México</v>
          </cell>
          <cell r="P584" t="str">
            <v>Ciudad de México</v>
          </cell>
          <cell r="Q584" t="str">
            <v>Zona Metropolitana</v>
          </cell>
          <cell r="R584" t="str">
            <v>Baja</v>
          </cell>
          <cell r="S584" t="str">
            <v>Devolución Valmex</v>
          </cell>
          <cell r="T584" t="str">
            <v>Filial / GNP</v>
          </cell>
          <cell r="U584" t="str">
            <v>Médica Móvil, S.A. de C.V.</v>
          </cell>
          <cell r="V584" t="str">
            <v>Servicio de Medico</v>
          </cell>
          <cell r="W584" t="str">
            <v>-</v>
          </cell>
          <cell r="X584" t="str">
            <v>-</v>
          </cell>
          <cell r="Y584" t="str">
            <v>Asignado</v>
          </cell>
          <cell r="Z584">
            <v>131410</v>
          </cell>
          <cell r="AA584" t="str">
            <v>-</v>
          </cell>
          <cell r="AB584" t="str">
            <v>-</v>
          </cell>
          <cell r="AC584" t="str">
            <v>-</v>
          </cell>
          <cell r="AD584" t="str">
            <v>-</v>
          </cell>
          <cell r="AE584" t="str">
            <v>-</v>
          </cell>
          <cell r="AF584" t="str">
            <v>-</v>
          </cell>
          <cell r="AG584" t="str">
            <v>-</v>
          </cell>
          <cell r="AH584" t="str">
            <v>-</v>
          </cell>
          <cell r="AI584" t="str">
            <v>C6705</v>
          </cell>
          <cell r="AJ584" t="str">
            <v>Ramirez Granados Arturo</v>
          </cell>
          <cell r="AK584" t="str">
            <v>-</v>
          </cell>
          <cell r="AL584" t="str">
            <v>-</v>
          </cell>
          <cell r="AM584" t="str">
            <v>-</v>
          </cell>
          <cell r="AN584" t="str">
            <v>gerardo.cabrera@medicamovil.com</v>
          </cell>
          <cell r="AO584" t="str">
            <v>-</v>
          </cell>
          <cell r="AP584" t="str">
            <v>gerardo.cabrera@medicamovil.com</v>
          </cell>
          <cell r="AQ584" t="str">
            <v>-</v>
          </cell>
          <cell r="AR584" t="str">
            <v>-</v>
          </cell>
          <cell r="AS584" t="str">
            <v>-</v>
          </cell>
          <cell r="AT584" t="str">
            <v>-</v>
          </cell>
          <cell r="AU584" t="str">
            <v>-</v>
          </cell>
          <cell r="AV584" t="str">
            <v>-</v>
          </cell>
          <cell r="AW584" t="str">
            <v>IMDM20226588..</v>
          </cell>
          <cell r="AX584" t="str">
            <v>Inactivo</v>
          </cell>
          <cell r="AY584" t="str">
            <v>No</v>
          </cell>
          <cell r="AZ584" t="str">
            <v>-</v>
          </cell>
          <cell r="BA584" t="str">
            <v>-</v>
          </cell>
          <cell r="BB584" t="str">
            <v>-</v>
          </cell>
          <cell r="BC584" t="str">
            <v>-</v>
          </cell>
          <cell r="BD584" t="str">
            <v>-</v>
          </cell>
          <cell r="BE584" t="str">
            <v>-</v>
          </cell>
          <cell r="BF584" t="str">
            <v>-</v>
          </cell>
          <cell r="BG584" t="str">
            <v>-</v>
          </cell>
          <cell r="BH584" t="str">
            <v>-</v>
          </cell>
          <cell r="BI584" t="str">
            <v>-</v>
          </cell>
          <cell r="BJ584" t="str">
            <v>Arrendado</v>
          </cell>
          <cell r="BK584">
            <v>13156</v>
          </cell>
          <cell r="BL584" t="str">
            <v>ANGAR AZCAPOTZALCO S.A. DE C.V.</v>
          </cell>
          <cell r="BO584">
            <v>94195.69</v>
          </cell>
          <cell r="BP584" t="str">
            <v>-</v>
          </cell>
          <cell r="BQ584" t="str">
            <v>-</v>
          </cell>
          <cell r="BR584" t="str">
            <v>-</v>
          </cell>
          <cell r="BS584" t="str">
            <v>-</v>
          </cell>
          <cell r="BT584" t="str">
            <v>-</v>
          </cell>
          <cell r="BU584" t="str">
            <v>-</v>
          </cell>
          <cell r="BV584" t="str">
            <v>-</v>
          </cell>
          <cell r="BW584" t="str">
            <v>-</v>
          </cell>
          <cell r="BX584" t="str">
            <v>-</v>
          </cell>
          <cell r="BY584" t="str">
            <v>-</v>
          </cell>
          <cell r="BZ584" t="str">
            <v>-</v>
          </cell>
          <cell r="CA584" t="str">
            <v>-</v>
          </cell>
          <cell r="CB584" t="str">
            <v>-</v>
          </cell>
          <cell r="CC584" t="str">
            <v>Martes</v>
          </cell>
          <cell r="CD584" t="str">
            <v>948</v>
          </cell>
          <cell r="CE584" t="str">
            <v>8</v>
          </cell>
          <cell r="CF584" t="str">
            <v>Rosa</v>
          </cell>
          <cell r="CG584" t="str">
            <v>2o Sábado</v>
          </cell>
          <cell r="CH584" t="str">
            <v>Feb y Mzo</v>
          </cell>
          <cell r="CI584" t="str">
            <v>Ago y Sep</v>
          </cell>
          <cell r="CJ584" t="str">
            <v>-</v>
          </cell>
          <cell r="CK584">
            <v>92</v>
          </cell>
          <cell r="CL584" t="str">
            <v>101 - MAGNA</v>
          </cell>
          <cell r="CM584" t="str">
            <v>10003</v>
          </cell>
          <cell r="CP584" t="str">
            <v>-</v>
          </cell>
        </row>
        <row r="585">
          <cell r="A585" t="str">
            <v>10004</v>
          </cell>
          <cell r="B585" t="str">
            <v>912WZS</v>
          </cell>
          <cell r="C585" t="str">
            <v>Distrito Federal</v>
          </cell>
          <cell r="D585" t="str">
            <v>No aplica</v>
          </cell>
          <cell r="E585" t="str">
            <v>Chevy</v>
          </cell>
          <cell r="F585" t="str">
            <v>Automóvil</v>
          </cell>
          <cell r="G585" t="str">
            <v>Chevrolet</v>
          </cell>
          <cell r="H585" t="str">
            <v>Chevy 5 Puertas T/M A/A Paquete H</v>
          </cell>
          <cell r="I585" t="str">
            <v>3G1SF61X9AS131906</v>
          </cell>
          <cell r="J585" t="str">
            <v>Hecho en México</v>
          </cell>
          <cell r="K585" t="str">
            <v>Magna</v>
          </cell>
          <cell r="L585">
            <v>4</v>
          </cell>
          <cell r="M585">
            <v>46</v>
          </cell>
          <cell r="N585">
            <v>2010</v>
          </cell>
          <cell r="O585" t="str">
            <v>Ciudad de México</v>
          </cell>
          <cell r="P585" t="str">
            <v>Ciudad de México</v>
          </cell>
          <cell r="Q585" t="str">
            <v>Zona Metropolitana</v>
          </cell>
          <cell r="R585" t="str">
            <v>Baja</v>
          </cell>
          <cell r="S585" t="str">
            <v>PT por Siniestro</v>
          </cell>
          <cell r="T585" t="str">
            <v>Filial / GNP</v>
          </cell>
          <cell r="U585" t="str">
            <v>Médica Móvil, S.A. de C.V.</v>
          </cell>
          <cell r="V585" t="str">
            <v>Servicio de Medico</v>
          </cell>
          <cell r="W585" t="str">
            <v>-</v>
          </cell>
          <cell r="X585" t="str">
            <v>-</v>
          </cell>
          <cell r="Y585" t="str">
            <v>Asignado</v>
          </cell>
          <cell r="Z585">
            <v>131410</v>
          </cell>
          <cell r="AA585" t="str">
            <v>-</v>
          </cell>
          <cell r="AB585" t="str">
            <v>-</v>
          </cell>
          <cell r="AC585" t="str">
            <v>-</v>
          </cell>
          <cell r="AD585" t="str">
            <v>-</v>
          </cell>
          <cell r="AE585" t="str">
            <v>-</v>
          </cell>
          <cell r="AF585" t="str">
            <v>-</v>
          </cell>
          <cell r="AG585" t="str">
            <v>-</v>
          </cell>
          <cell r="AH585" t="str">
            <v>-</v>
          </cell>
          <cell r="AI585" t="str">
            <v>C6705</v>
          </cell>
          <cell r="AJ585" t="str">
            <v>Ramirez Granados Arturo</v>
          </cell>
          <cell r="AK585" t="str">
            <v>-</v>
          </cell>
          <cell r="AL585" t="str">
            <v>-</v>
          </cell>
          <cell r="AM585" t="str">
            <v>-</v>
          </cell>
          <cell r="AN585" t="str">
            <v>gerardo.cabrera@medicamovil.com</v>
          </cell>
          <cell r="AO585" t="str">
            <v>-</v>
          </cell>
          <cell r="AP585" t="str">
            <v>gerardo.cabrera@medicamovil.com</v>
          </cell>
          <cell r="AQ585" t="str">
            <v>-</v>
          </cell>
          <cell r="AR585" t="str">
            <v>-</v>
          </cell>
          <cell r="AS585" t="str">
            <v>-</v>
          </cell>
          <cell r="AT585" t="str">
            <v>-</v>
          </cell>
          <cell r="AU585" t="str">
            <v>-</v>
          </cell>
          <cell r="AV585" t="str">
            <v>-</v>
          </cell>
          <cell r="AW585" t="str">
            <v>-</v>
          </cell>
          <cell r="AX585" t="str">
            <v>-</v>
          </cell>
          <cell r="AY585" t="str">
            <v>No</v>
          </cell>
          <cell r="AZ585" t="str">
            <v>-</v>
          </cell>
          <cell r="BA585" t="str">
            <v>-</v>
          </cell>
          <cell r="BB585" t="str">
            <v>-</v>
          </cell>
          <cell r="BC585" t="str">
            <v>-</v>
          </cell>
          <cell r="BD585" t="str">
            <v>-</v>
          </cell>
          <cell r="BE585" t="str">
            <v>-</v>
          </cell>
          <cell r="BF585" t="str">
            <v>-</v>
          </cell>
          <cell r="BG585" t="str">
            <v>-</v>
          </cell>
          <cell r="BH585" t="str">
            <v>-</v>
          </cell>
          <cell r="BI585" t="str">
            <v>-</v>
          </cell>
          <cell r="BJ585" t="str">
            <v>Arrendado</v>
          </cell>
          <cell r="BK585">
            <v>13156</v>
          </cell>
          <cell r="BL585" t="str">
            <v>ANGAR AZCAPOTZALCO S.A. DE C.V.</v>
          </cell>
          <cell r="BO585">
            <v>94195.69</v>
          </cell>
          <cell r="BP585" t="str">
            <v>-</v>
          </cell>
          <cell r="BQ585" t="str">
            <v>-</v>
          </cell>
          <cell r="BR585" t="str">
            <v>-</v>
          </cell>
          <cell r="BS585" t="str">
            <v>-</v>
          </cell>
          <cell r="BT585" t="str">
            <v>-</v>
          </cell>
          <cell r="BU585" t="str">
            <v>-</v>
          </cell>
          <cell r="BV585" t="str">
            <v>-</v>
          </cell>
          <cell r="BW585" t="str">
            <v>-</v>
          </cell>
          <cell r="BX585" t="str">
            <v>-</v>
          </cell>
          <cell r="BY585" t="str">
            <v>-</v>
          </cell>
          <cell r="BZ585" t="str">
            <v>-</v>
          </cell>
          <cell r="CA585" t="str">
            <v>-</v>
          </cell>
          <cell r="CB585" t="str">
            <v>-</v>
          </cell>
          <cell r="CC585" t="str">
            <v>Jueves</v>
          </cell>
          <cell r="CD585" t="str">
            <v>912</v>
          </cell>
          <cell r="CE585" t="str">
            <v>2</v>
          </cell>
          <cell r="CF585" t="str">
            <v>Verde</v>
          </cell>
          <cell r="CG585" t="str">
            <v>4o Sábado</v>
          </cell>
          <cell r="CH585" t="str">
            <v>Abr y May</v>
          </cell>
          <cell r="CI585" t="str">
            <v>Oct y Nov</v>
          </cell>
          <cell r="CJ585" t="str">
            <v>-</v>
          </cell>
          <cell r="CK585">
            <v>92</v>
          </cell>
          <cell r="CL585" t="str">
            <v>101 - MAGNA</v>
          </cell>
          <cell r="CM585" t="str">
            <v>10004</v>
          </cell>
          <cell r="CP585" t="str">
            <v>-</v>
          </cell>
        </row>
        <row r="586">
          <cell r="A586" t="str">
            <v>10005</v>
          </cell>
          <cell r="B586" t="str">
            <v>770WZS</v>
          </cell>
          <cell r="C586" t="str">
            <v>Distrito Federal</v>
          </cell>
          <cell r="D586" t="str">
            <v>No aplica</v>
          </cell>
          <cell r="E586" t="str">
            <v>Chevy</v>
          </cell>
          <cell r="F586" t="str">
            <v>Automóvil</v>
          </cell>
          <cell r="G586" t="str">
            <v>Chevrolet</v>
          </cell>
          <cell r="H586" t="str">
            <v>Chevy 5 Puertas T/M A/A Paquete H</v>
          </cell>
          <cell r="I586" t="str">
            <v>3G1SF61X9AS132201</v>
          </cell>
          <cell r="J586" t="str">
            <v>Hecho en México</v>
          </cell>
          <cell r="K586" t="str">
            <v>Magna</v>
          </cell>
          <cell r="L586">
            <v>4</v>
          </cell>
          <cell r="M586">
            <v>46</v>
          </cell>
          <cell r="N586">
            <v>2010</v>
          </cell>
          <cell r="O586" t="str">
            <v>Ciudad de México</v>
          </cell>
          <cell r="P586" t="str">
            <v>Ciudad de México</v>
          </cell>
          <cell r="Q586" t="str">
            <v>Zona Metropolitana</v>
          </cell>
          <cell r="R586" t="str">
            <v>Baja</v>
          </cell>
          <cell r="S586" t="str">
            <v>Subasta interna</v>
          </cell>
          <cell r="T586" t="str">
            <v>GNP</v>
          </cell>
          <cell r="U586" t="str">
            <v>Grupo Nacional Provincial, S.A.B.</v>
          </cell>
          <cell r="V586" t="str">
            <v>Pool Ajustes</v>
          </cell>
          <cell r="W586" t="str">
            <v>Pool Ajustes</v>
          </cell>
          <cell r="X586" t="str">
            <v>Plaza GNP</v>
          </cell>
          <cell r="Y586" t="str">
            <v>Pool</v>
          </cell>
          <cell r="Z586" t="str">
            <v>N38132</v>
          </cell>
          <cell r="AA586" t="str">
            <v>-</v>
          </cell>
          <cell r="AB586" t="str">
            <v>-</v>
          </cell>
          <cell r="AC586" t="str">
            <v>-</v>
          </cell>
          <cell r="AD586" t="str">
            <v>-</v>
          </cell>
          <cell r="AE586" t="str">
            <v>-</v>
          </cell>
          <cell r="AF586" t="str">
            <v>-</v>
          </cell>
          <cell r="AG586" t="str">
            <v>-</v>
          </cell>
          <cell r="AH586" t="str">
            <v>-</v>
          </cell>
          <cell r="AI586" t="str">
            <v>C6705</v>
          </cell>
          <cell r="AJ586" t="str">
            <v>Ramirez Granados Arturo</v>
          </cell>
          <cell r="AK586" t="str">
            <v>-</v>
          </cell>
          <cell r="AL586" t="str">
            <v>-</v>
          </cell>
          <cell r="AM586" t="str">
            <v>-</v>
          </cell>
          <cell r="AN586">
            <v>0</v>
          </cell>
          <cell r="AO586" t="str">
            <v>-</v>
          </cell>
          <cell r="AQ586">
            <v>5545001393</v>
          </cell>
          <cell r="AR586" t="str">
            <v>-</v>
          </cell>
          <cell r="AS586" t="str">
            <v>-</v>
          </cell>
          <cell r="AT586" t="str">
            <v>-</v>
          </cell>
          <cell r="AU586" t="str">
            <v>-</v>
          </cell>
          <cell r="AV586" t="str">
            <v>-</v>
          </cell>
          <cell r="AW586" t="str">
            <v>-</v>
          </cell>
          <cell r="AX586" t="str">
            <v>-</v>
          </cell>
          <cell r="AY586" t="str">
            <v>No</v>
          </cell>
          <cell r="AZ586" t="str">
            <v>-</v>
          </cell>
          <cell r="BA586" t="str">
            <v>-</v>
          </cell>
          <cell r="BB586" t="str">
            <v>-</v>
          </cell>
          <cell r="BC586" t="str">
            <v>-</v>
          </cell>
          <cell r="BD586" t="str">
            <v>-</v>
          </cell>
          <cell r="BE586" t="str">
            <v>-</v>
          </cell>
          <cell r="BF586" t="str">
            <v>-</v>
          </cell>
          <cell r="BG586" t="str">
            <v>-</v>
          </cell>
          <cell r="BH586" t="str">
            <v>-</v>
          </cell>
          <cell r="BI586" t="str">
            <v>-</v>
          </cell>
          <cell r="BJ586" t="str">
            <v>Arrendado</v>
          </cell>
          <cell r="BK586">
            <v>13158</v>
          </cell>
          <cell r="BL586" t="str">
            <v>ANGAR AZCAPOTZALCO S.A. DE C.V.</v>
          </cell>
          <cell r="BO586">
            <v>94195.69</v>
          </cell>
          <cell r="BP586" t="str">
            <v>-</v>
          </cell>
          <cell r="BQ586" t="str">
            <v>-</v>
          </cell>
          <cell r="BR586" t="str">
            <v>-</v>
          </cell>
          <cell r="BS586" t="str">
            <v>-</v>
          </cell>
          <cell r="BT586" t="str">
            <v>-</v>
          </cell>
          <cell r="BU586" t="str">
            <v>-</v>
          </cell>
          <cell r="BV586" t="str">
            <v>-</v>
          </cell>
          <cell r="BW586" t="str">
            <v>-</v>
          </cell>
          <cell r="BX586" t="str">
            <v>-</v>
          </cell>
          <cell r="BY586" t="str">
            <v>-</v>
          </cell>
          <cell r="BZ586" t="str">
            <v>-</v>
          </cell>
          <cell r="CA586" t="str">
            <v>-</v>
          </cell>
          <cell r="CB586" t="str">
            <v>-</v>
          </cell>
          <cell r="CC586" t="str">
            <v>Viernes</v>
          </cell>
          <cell r="CD586" t="str">
            <v>770</v>
          </cell>
          <cell r="CE586" t="str">
            <v>0</v>
          </cell>
          <cell r="CF586" t="str">
            <v>Azul</v>
          </cell>
          <cell r="CG586" t="str">
            <v>5o Sábado</v>
          </cell>
          <cell r="CH586" t="str">
            <v>May y Jun</v>
          </cell>
          <cell r="CI586" t="str">
            <v>Nov y Dic</v>
          </cell>
          <cell r="CJ586" t="str">
            <v>-</v>
          </cell>
          <cell r="CK586">
            <v>92</v>
          </cell>
          <cell r="CL586" t="str">
            <v>101 - MAGNA</v>
          </cell>
          <cell r="CM586" t="str">
            <v>10005</v>
          </cell>
          <cell r="CP586" t="str">
            <v>-</v>
          </cell>
        </row>
        <row r="587">
          <cell r="A587" t="str">
            <v>10006</v>
          </cell>
          <cell r="B587" t="str">
            <v>258WZS</v>
          </cell>
          <cell r="C587" t="str">
            <v>Distrito Federal</v>
          </cell>
          <cell r="D587" t="str">
            <v>No aplica</v>
          </cell>
          <cell r="E587" t="str">
            <v>Chevy</v>
          </cell>
          <cell r="F587" t="str">
            <v>Automóvil</v>
          </cell>
          <cell r="G587" t="str">
            <v>Chevrolet</v>
          </cell>
          <cell r="H587" t="str">
            <v>Chevy 5 Puertas T/M A/A Paquete H</v>
          </cell>
          <cell r="I587" t="str">
            <v>3G1SF61XXAS131901</v>
          </cell>
          <cell r="J587" t="str">
            <v>Hecho en México</v>
          </cell>
          <cell r="K587" t="str">
            <v>Magna</v>
          </cell>
          <cell r="L587">
            <v>4</v>
          </cell>
          <cell r="M587">
            <v>46</v>
          </cell>
          <cell r="N587">
            <v>2010</v>
          </cell>
          <cell r="O587" t="str">
            <v>Ciudad de México</v>
          </cell>
          <cell r="P587" t="str">
            <v>Ciudad de México</v>
          </cell>
          <cell r="Q587" t="str">
            <v>Zona Metropolitana</v>
          </cell>
          <cell r="R587" t="str">
            <v>Baja</v>
          </cell>
          <cell r="S587" t="str">
            <v>Subasta interna</v>
          </cell>
          <cell r="T587" t="str">
            <v>GNP</v>
          </cell>
          <cell r="U587" t="str">
            <v>Grupo Nacional Provincial, S.A.B.</v>
          </cell>
          <cell r="V587" t="str">
            <v>Pool Ajustes</v>
          </cell>
          <cell r="W587" t="str">
            <v>Pool Ajustes</v>
          </cell>
          <cell r="X587" t="str">
            <v>Plaza GNP</v>
          </cell>
          <cell r="Y587" t="str">
            <v>Pool</v>
          </cell>
          <cell r="Z587" t="str">
            <v>N38132</v>
          </cell>
          <cell r="AA587" t="str">
            <v>-</v>
          </cell>
          <cell r="AB587" t="str">
            <v>-</v>
          </cell>
          <cell r="AC587" t="str">
            <v>-</v>
          </cell>
          <cell r="AD587" t="str">
            <v>-</v>
          </cell>
          <cell r="AE587" t="str">
            <v>-</v>
          </cell>
          <cell r="AF587" t="str">
            <v>-</v>
          </cell>
          <cell r="AG587" t="str">
            <v>-</v>
          </cell>
          <cell r="AH587" t="str">
            <v>-</v>
          </cell>
          <cell r="AI587" t="str">
            <v>C6705</v>
          </cell>
          <cell r="AJ587" t="str">
            <v>Ramirez Granados Arturo</v>
          </cell>
          <cell r="AK587" t="str">
            <v>-</v>
          </cell>
          <cell r="AL587" t="str">
            <v>-</v>
          </cell>
          <cell r="AM587" t="str">
            <v>-</v>
          </cell>
          <cell r="AN587">
            <v>0</v>
          </cell>
          <cell r="AO587" t="str">
            <v>-</v>
          </cell>
          <cell r="AQ587">
            <v>5545001393</v>
          </cell>
          <cell r="AR587" t="str">
            <v>-</v>
          </cell>
          <cell r="AS587" t="str">
            <v>-</v>
          </cell>
          <cell r="AT587" t="str">
            <v>-</v>
          </cell>
          <cell r="AU587" t="str">
            <v>-</v>
          </cell>
          <cell r="AV587" t="str">
            <v>-</v>
          </cell>
          <cell r="AW587" t="str">
            <v>-</v>
          </cell>
          <cell r="AX587" t="str">
            <v>-</v>
          </cell>
          <cell r="AY587" t="str">
            <v>No</v>
          </cell>
          <cell r="AZ587" t="str">
            <v>-</v>
          </cell>
          <cell r="BA587" t="str">
            <v>-</v>
          </cell>
          <cell r="BB587" t="str">
            <v>-</v>
          </cell>
          <cell r="BC587" t="str">
            <v>-</v>
          </cell>
          <cell r="BD587" t="str">
            <v>-</v>
          </cell>
          <cell r="BE587" t="str">
            <v>-</v>
          </cell>
          <cell r="BF587" t="str">
            <v>-</v>
          </cell>
          <cell r="BG587" t="str">
            <v>-</v>
          </cell>
          <cell r="BH587" t="str">
            <v>-</v>
          </cell>
          <cell r="BI587" t="str">
            <v>-</v>
          </cell>
          <cell r="BJ587" t="str">
            <v>Arrendado</v>
          </cell>
          <cell r="BK587">
            <v>13159</v>
          </cell>
          <cell r="BL587" t="str">
            <v>ANGAR AZCAPOTZALCO S.A. DE C.V.</v>
          </cell>
          <cell r="BO587">
            <v>94195.69</v>
          </cell>
          <cell r="BP587" t="str">
            <v>-</v>
          </cell>
          <cell r="BQ587" t="str">
            <v>-</v>
          </cell>
          <cell r="BR587" t="str">
            <v>-</v>
          </cell>
          <cell r="BS587" t="str">
            <v>-</v>
          </cell>
          <cell r="BT587" t="str">
            <v>-</v>
          </cell>
          <cell r="BU587" t="str">
            <v>-</v>
          </cell>
          <cell r="BV587" t="str">
            <v>-</v>
          </cell>
          <cell r="BW587" t="str">
            <v>-</v>
          </cell>
          <cell r="BX587" t="str">
            <v>-</v>
          </cell>
          <cell r="BY587" t="str">
            <v>-</v>
          </cell>
          <cell r="BZ587" t="str">
            <v>-</v>
          </cell>
          <cell r="CA587" t="str">
            <v>-</v>
          </cell>
          <cell r="CB587" t="str">
            <v>-</v>
          </cell>
          <cell r="CC587" t="str">
            <v>Martes</v>
          </cell>
          <cell r="CD587" t="str">
            <v>258</v>
          </cell>
          <cell r="CE587" t="str">
            <v>8</v>
          </cell>
          <cell r="CF587" t="str">
            <v>Rosa</v>
          </cell>
          <cell r="CG587" t="str">
            <v>2o Sábado</v>
          </cell>
          <cell r="CH587" t="str">
            <v>Feb y Mzo</v>
          </cell>
          <cell r="CI587" t="str">
            <v>Ago y Sep</v>
          </cell>
          <cell r="CJ587" t="str">
            <v>-</v>
          </cell>
          <cell r="CK587">
            <v>92</v>
          </cell>
          <cell r="CL587" t="str">
            <v>101 - MAGNA</v>
          </cell>
          <cell r="CM587" t="str">
            <v>10006</v>
          </cell>
          <cell r="CP587" t="str">
            <v>-</v>
          </cell>
        </row>
        <row r="588">
          <cell r="A588" t="str">
            <v>10007</v>
          </cell>
          <cell r="B588" t="str">
            <v>SNZ3443</v>
          </cell>
          <cell r="C588" t="str">
            <v>Nuevo León</v>
          </cell>
          <cell r="D588" t="str">
            <v>SGZ3404</v>
          </cell>
          <cell r="E588" t="str">
            <v>Chevy</v>
          </cell>
          <cell r="F588" t="str">
            <v>Automóvil</v>
          </cell>
          <cell r="G588" t="str">
            <v>Chevrolet</v>
          </cell>
          <cell r="H588" t="str">
            <v>Chevy 5 Puertas T/M A/A Paquete H</v>
          </cell>
          <cell r="I588" t="str">
            <v>3G1SF61X1AS134315</v>
          </cell>
          <cell r="J588" t="str">
            <v>Hecho en México</v>
          </cell>
          <cell r="K588" t="str">
            <v>Magna</v>
          </cell>
          <cell r="L588">
            <v>4</v>
          </cell>
          <cell r="M588">
            <v>46</v>
          </cell>
          <cell r="N588">
            <v>2010</v>
          </cell>
          <cell r="O588" t="str">
            <v>Monterrey</v>
          </cell>
          <cell r="P588" t="str">
            <v>Nuevo León</v>
          </cell>
          <cell r="Q588" t="str">
            <v>Noreste</v>
          </cell>
          <cell r="R588" t="str">
            <v>Baja</v>
          </cell>
          <cell r="S588" t="str">
            <v>Subasta interna</v>
          </cell>
          <cell r="T588" t="str">
            <v>GNP</v>
          </cell>
          <cell r="U588" t="str">
            <v>Grupo Nacional Provincial, S.A.B.</v>
          </cell>
          <cell r="V588" t="str">
            <v>Pool Ajustes</v>
          </cell>
          <cell r="W588" t="str">
            <v>Pool Ajustes</v>
          </cell>
          <cell r="X588" t="str">
            <v>Supervisoria</v>
          </cell>
          <cell r="Y588" t="str">
            <v>Pool</v>
          </cell>
          <cell r="Z588" t="str">
            <v>N38132</v>
          </cell>
          <cell r="AA588" t="str">
            <v>-</v>
          </cell>
          <cell r="AB588" t="str">
            <v>-</v>
          </cell>
          <cell r="AC588" t="str">
            <v>-</v>
          </cell>
          <cell r="AD588" t="str">
            <v>-</v>
          </cell>
          <cell r="AE588" t="str">
            <v>-</v>
          </cell>
          <cell r="AF588" t="str">
            <v>-</v>
          </cell>
          <cell r="AG588" t="str">
            <v>-</v>
          </cell>
          <cell r="AH588" t="str">
            <v>-</v>
          </cell>
          <cell r="AI588" t="str">
            <v>C6705</v>
          </cell>
          <cell r="AJ588" t="str">
            <v>Ramirez Granados Arturo</v>
          </cell>
          <cell r="AK588" t="str">
            <v>-</v>
          </cell>
          <cell r="AL588" t="str">
            <v>-</v>
          </cell>
          <cell r="AM588" t="str">
            <v>-</v>
          </cell>
          <cell r="AN588">
            <v>0</v>
          </cell>
          <cell r="AO588" t="str">
            <v>-</v>
          </cell>
          <cell r="AQ588">
            <v>5545001393</v>
          </cell>
          <cell r="AR588" t="str">
            <v>-</v>
          </cell>
          <cell r="AS588" t="str">
            <v>-</v>
          </cell>
          <cell r="AT588" t="str">
            <v>-</v>
          </cell>
          <cell r="AU588" t="str">
            <v>-</v>
          </cell>
          <cell r="AV588" t="str">
            <v>-</v>
          </cell>
          <cell r="AW588" t="str">
            <v>-</v>
          </cell>
          <cell r="AX588" t="str">
            <v>-</v>
          </cell>
          <cell r="AY588" t="str">
            <v>No</v>
          </cell>
          <cell r="AZ588" t="str">
            <v>-</v>
          </cell>
          <cell r="BA588" t="str">
            <v>-</v>
          </cell>
          <cell r="BB588" t="str">
            <v>-</v>
          </cell>
          <cell r="BC588" t="str">
            <v>-</v>
          </cell>
          <cell r="BD588" t="str">
            <v>-</v>
          </cell>
          <cell r="BE588" t="str">
            <v>-</v>
          </cell>
          <cell r="BF588" t="str">
            <v>-</v>
          </cell>
          <cell r="BG588" t="str">
            <v>-</v>
          </cell>
          <cell r="BH588" t="str">
            <v>-</v>
          </cell>
          <cell r="BI588" t="str">
            <v>-</v>
          </cell>
          <cell r="BJ588" t="str">
            <v>Arrendado</v>
          </cell>
          <cell r="BK588">
            <v>13154</v>
          </cell>
          <cell r="BL588" t="str">
            <v>ANGAR AZCAPOTZALCO S.A. DE C.V.</v>
          </cell>
          <cell r="BO588">
            <v>94195.69</v>
          </cell>
          <cell r="BP588" t="str">
            <v>-</v>
          </cell>
          <cell r="BQ588" t="str">
            <v>-</v>
          </cell>
          <cell r="BR588" t="str">
            <v>-</v>
          </cell>
          <cell r="BS588" t="str">
            <v>-</v>
          </cell>
          <cell r="BT588" t="str">
            <v>-</v>
          </cell>
          <cell r="BU588" t="str">
            <v>-</v>
          </cell>
          <cell r="BV588" t="str">
            <v>-</v>
          </cell>
          <cell r="BW588" t="str">
            <v>-</v>
          </cell>
          <cell r="BX588" t="str">
            <v>-</v>
          </cell>
          <cell r="BY588" t="str">
            <v>-</v>
          </cell>
          <cell r="BZ588" t="str">
            <v>-</v>
          </cell>
          <cell r="CA588" t="str">
            <v>-</v>
          </cell>
          <cell r="CB588" t="str">
            <v>-</v>
          </cell>
          <cell r="CC588" t="str">
            <v>Miércoles</v>
          </cell>
          <cell r="CD588" t="str">
            <v>3443</v>
          </cell>
          <cell r="CE588" t="str">
            <v>3</v>
          </cell>
          <cell r="CF588" t="str">
            <v>Rojo</v>
          </cell>
          <cell r="CG588" t="str">
            <v>3er Sábado</v>
          </cell>
          <cell r="CH588" t="str">
            <v>Mzo y Abr</v>
          </cell>
          <cell r="CI588" t="str">
            <v>Sep y Oct</v>
          </cell>
          <cell r="CJ588" t="str">
            <v>-</v>
          </cell>
          <cell r="CK588">
            <v>92</v>
          </cell>
          <cell r="CL588" t="str">
            <v>101 - MAGNA</v>
          </cell>
          <cell r="CM588" t="str">
            <v>10007</v>
          </cell>
          <cell r="CP588" t="str">
            <v>-</v>
          </cell>
        </row>
        <row r="589">
          <cell r="A589" t="str">
            <v>10008</v>
          </cell>
          <cell r="B589" t="str">
            <v>669RHX</v>
          </cell>
          <cell r="C589" t="str">
            <v>Distrito Federal</v>
          </cell>
          <cell r="D589" t="str">
            <v>No aplica</v>
          </cell>
          <cell r="E589" t="str">
            <v>Chevy</v>
          </cell>
          <cell r="F589" t="str">
            <v>Automóvil</v>
          </cell>
          <cell r="G589" t="str">
            <v>Chevrolet</v>
          </cell>
          <cell r="H589" t="str">
            <v>Chevy POP S/AA 3 Puertas</v>
          </cell>
          <cell r="I589" t="str">
            <v>3G1SF21392S150236</v>
          </cell>
          <cell r="J589" t="str">
            <v>Hecho en México</v>
          </cell>
          <cell r="K589" t="str">
            <v>Magna</v>
          </cell>
          <cell r="L589">
            <v>4</v>
          </cell>
          <cell r="M589">
            <v>46</v>
          </cell>
          <cell r="N589">
            <v>2002</v>
          </cell>
          <cell r="O589" t="str">
            <v>Ciudad de México</v>
          </cell>
          <cell r="P589" t="str">
            <v>Ciudad de México</v>
          </cell>
          <cell r="Q589" t="str">
            <v>Zona Metropolitana</v>
          </cell>
          <cell r="R589" t="str">
            <v>Baja</v>
          </cell>
          <cell r="S589" t="str">
            <v>Devolución Valmex</v>
          </cell>
          <cell r="T589" t="str">
            <v>Filial</v>
          </cell>
          <cell r="U589" t="str">
            <v>Valmex Soluciones Financieras, S.A. de C.V. SOFOM, E.N.R.</v>
          </cell>
          <cell r="V589" t="str">
            <v>Pool Administrativo</v>
          </cell>
          <cell r="W589" t="str">
            <v>-</v>
          </cell>
          <cell r="X589" t="str">
            <v>-</v>
          </cell>
          <cell r="Y589" t="str">
            <v>Asignado</v>
          </cell>
          <cell r="Z589">
            <v>10013</v>
          </cell>
          <cell r="AA589" t="str">
            <v>-</v>
          </cell>
          <cell r="AB589" t="str">
            <v>-</v>
          </cell>
          <cell r="AC589" t="str">
            <v>-</v>
          </cell>
          <cell r="AD589" t="str">
            <v>-</v>
          </cell>
          <cell r="AE589" t="str">
            <v>-</v>
          </cell>
          <cell r="AF589" t="str">
            <v>-</v>
          </cell>
          <cell r="AG589" t="str">
            <v>-</v>
          </cell>
          <cell r="AH589" t="str">
            <v>-</v>
          </cell>
          <cell r="AI589" t="str">
            <v>C6705</v>
          </cell>
          <cell r="AJ589" t="str">
            <v>Ramirez Granados Arturo</v>
          </cell>
          <cell r="AK589" t="str">
            <v>-</v>
          </cell>
          <cell r="AL589" t="str">
            <v>-</v>
          </cell>
          <cell r="AM589" t="str">
            <v>-</v>
          </cell>
          <cell r="AN589" t="str">
            <v>jsanchez@avalmex.com.mx</v>
          </cell>
          <cell r="AO589" t="str">
            <v>-</v>
          </cell>
          <cell r="AP589" t="str">
            <v>jsanchez@avalmex.com.mx</v>
          </cell>
          <cell r="AQ589" t="str">
            <v>-</v>
          </cell>
          <cell r="AR589" t="str">
            <v>-</v>
          </cell>
          <cell r="AS589" t="str">
            <v>-</v>
          </cell>
          <cell r="AT589" t="str">
            <v>-</v>
          </cell>
          <cell r="AU589" t="str">
            <v>-</v>
          </cell>
          <cell r="AV589" t="str">
            <v>-</v>
          </cell>
          <cell r="AW589" t="str">
            <v>-</v>
          </cell>
          <cell r="AX589" t="str">
            <v>-</v>
          </cell>
          <cell r="AY589" t="str">
            <v>No</v>
          </cell>
          <cell r="AZ589" t="str">
            <v>-</v>
          </cell>
          <cell r="BA589" t="str">
            <v>-</v>
          </cell>
          <cell r="BB589" t="str">
            <v>-</v>
          </cell>
          <cell r="BC589" t="str">
            <v>-</v>
          </cell>
          <cell r="BD589" t="str">
            <v>-</v>
          </cell>
          <cell r="BE589" t="str">
            <v>-</v>
          </cell>
          <cell r="BF589" t="str">
            <v>-</v>
          </cell>
          <cell r="BG589" t="str">
            <v>-</v>
          </cell>
          <cell r="BH589" t="str">
            <v>-</v>
          </cell>
          <cell r="BI589" t="str">
            <v>-</v>
          </cell>
          <cell r="BJ589" t="str">
            <v>Arrendado</v>
          </cell>
          <cell r="BK589">
            <v>32308</v>
          </cell>
          <cell r="BL589" t="str">
            <v>AUTOMOTRIZ INTERNACIONAL S.A. DE C.V.</v>
          </cell>
          <cell r="BO589">
            <v>65643.48</v>
          </cell>
          <cell r="BP589" t="str">
            <v>-</v>
          </cell>
          <cell r="BQ589" t="str">
            <v>-</v>
          </cell>
          <cell r="BR589" t="str">
            <v>-</v>
          </cell>
          <cell r="BS589" t="str">
            <v>-</v>
          </cell>
          <cell r="BT589" t="str">
            <v>-</v>
          </cell>
          <cell r="BU589" t="str">
            <v>-</v>
          </cell>
          <cell r="BV589" t="str">
            <v>-</v>
          </cell>
          <cell r="BW589" t="str">
            <v>-</v>
          </cell>
          <cell r="BX589" t="str">
            <v>-</v>
          </cell>
          <cell r="BY589" t="str">
            <v>-</v>
          </cell>
          <cell r="BZ589" t="str">
            <v>-</v>
          </cell>
          <cell r="CA589" t="str">
            <v>-</v>
          </cell>
          <cell r="CB589" t="str">
            <v>-</v>
          </cell>
          <cell r="CC589" t="str">
            <v>Viernes</v>
          </cell>
          <cell r="CD589" t="str">
            <v>669</v>
          </cell>
          <cell r="CE589" t="str">
            <v>9</v>
          </cell>
          <cell r="CF589" t="str">
            <v>Azul</v>
          </cell>
          <cell r="CG589" t="str">
            <v>5o Sábado</v>
          </cell>
          <cell r="CH589" t="str">
            <v>May y Jun</v>
          </cell>
          <cell r="CI589" t="str">
            <v>Nov y Dic</v>
          </cell>
          <cell r="CJ589" t="str">
            <v>-</v>
          </cell>
          <cell r="CK589">
            <v>92</v>
          </cell>
          <cell r="CL589" t="str">
            <v>101 - MAGNA</v>
          </cell>
          <cell r="CM589" t="str">
            <v>10008</v>
          </cell>
          <cell r="CP589" t="str">
            <v>-</v>
          </cell>
        </row>
        <row r="590">
          <cell r="A590" t="str">
            <v>10009</v>
          </cell>
          <cell r="B590" t="str">
            <v>560XAT</v>
          </cell>
          <cell r="C590" t="str">
            <v>Distrito Federal</v>
          </cell>
          <cell r="D590" t="str">
            <v>No aplica</v>
          </cell>
          <cell r="E590" t="str">
            <v>Chevy</v>
          </cell>
          <cell r="F590" t="str">
            <v>Automóvil</v>
          </cell>
          <cell r="G590" t="str">
            <v>Chevrolet</v>
          </cell>
          <cell r="H590" t="str">
            <v>Chevy 5 Puertas T/M A/A Paquete H</v>
          </cell>
          <cell r="I590" t="str">
            <v>3G1SF61XXAS137035</v>
          </cell>
          <cell r="J590" t="str">
            <v xml:space="preserve">Hecho en México </v>
          </cell>
          <cell r="K590" t="str">
            <v>Magna</v>
          </cell>
          <cell r="L590">
            <v>4</v>
          </cell>
          <cell r="M590">
            <v>46</v>
          </cell>
          <cell r="N590">
            <v>2010</v>
          </cell>
          <cell r="O590" t="str">
            <v>León</v>
          </cell>
          <cell r="P590" t="str">
            <v>Guanajuato</v>
          </cell>
          <cell r="Q590" t="str">
            <v>Occidente</v>
          </cell>
          <cell r="R590" t="str">
            <v>Baja</v>
          </cell>
          <cell r="S590" t="str">
            <v>Subasta interna</v>
          </cell>
          <cell r="T590" t="str">
            <v>GNP</v>
          </cell>
          <cell r="U590" t="str">
            <v>Grupo Nacional Provincial, S.A.B.</v>
          </cell>
          <cell r="V590" t="str">
            <v>Asesor de Servicio</v>
          </cell>
          <cell r="W590" t="str">
            <v>-</v>
          </cell>
          <cell r="X590" t="str">
            <v>-</v>
          </cell>
          <cell r="Y590" t="str">
            <v>Asignado</v>
          </cell>
          <cell r="Z590" t="str">
            <v>S01198</v>
          </cell>
          <cell r="AA590" t="str">
            <v>-</v>
          </cell>
          <cell r="AB590" t="str">
            <v>-</v>
          </cell>
          <cell r="AC590" t="str">
            <v>-</v>
          </cell>
          <cell r="AD590" t="str">
            <v>-</v>
          </cell>
          <cell r="AE590" t="str">
            <v>-</v>
          </cell>
          <cell r="AF590" t="str">
            <v>-</v>
          </cell>
          <cell r="AG590" t="str">
            <v>-</v>
          </cell>
          <cell r="AH590" t="str">
            <v>-</v>
          </cell>
          <cell r="AI590" t="str">
            <v>C6705</v>
          </cell>
          <cell r="AJ590" t="str">
            <v>Ramirez Granados Arturo</v>
          </cell>
          <cell r="AK590" t="str">
            <v>-</v>
          </cell>
          <cell r="AL590" t="str">
            <v>-</v>
          </cell>
          <cell r="AM590" t="str">
            <v>-</v>
          </cell>
          <cell r="AN590">
            <v>0</v>
          </cell>
          <cell r="AO590" t="str">
            <v>-</v>
          </cell>
          <cell r="AQ590">
            <v>4771312623</v>
          </cell>
          <cell r="AR590" t="str">
            <v>-</v>
          </cell>
          <cell r="AS590" t="str">
            <v>-</v>
          </cell>
          <cell r="AT590" t="str">
            <v>-</v>
          </cell>
          <cell r="AU590" t="str">
            <v>-</v>
          </cell>
          <cell r="AV590" t="str">
            <v>-</v>
          </cell>
          <cell r="AW590" t="str">
            <v>-</v>
          </cell>
          <cell r="AX590" t="str">
            <v>-</v>
          </cell>
          <cell r="AY590" t="str">
            <v>No</v>
          </cell>
          <cell r="AZ590" t="str">
            <v>-</v>
          </cell>
          <cell r="BA590" t="str">
            <v>-</v>
          </cell>
          <cell r="BB590" t="str">
            <v>-</v>
          </cell>
          <cell r="BC590" t="str">
            <v>-</v>
          </cell>
          <cell r="BD590" t="str">
            <v>-</v>
          </cell>
          <cell r="BE590" t="str">
            <v>-</v>
          </cell>
          <cell r="BF590" t="str">
            <v>-</v>
          </cell>
          <cell r="BG590" t="str">
            <v>-</v>
          </cell>
          <cell r="BH590" t="str">
            <v>-</v>
          </cell>
          <cell r="BI590" t="str">
            <v>-</v>
          </cell>
          <cell r="BJ590" t="str">
            <v>Propio</v>
          </cell>
          <cell r="BK590">
            <v>13594</v>
          </cell>
          <cell r="BL590" t="str">
            <v>ANGAR AZCAPOTZALCO S.A. DE C.V.</v>
          </cell>
          <cell r="BO590">
            <v>94195.69</v>
          </cell>
          <cell r="BP590" t="str">
            <v>-</v>
          </cell>
          <cell r="BQ590" t="str">
            <v>-</v>
          </cell>
          <cell r="BR590" t="str">
            <v>-</v>
          </cell>
          <cell r="BS590" t="str">
            <v>-</v>
          </cell>
          <cell r="BT590" t="str">
            <v>-</v>
          </cell>
          <cell r="BU590" t="str">
            <v>-</v>
          </cell>
          <cell r="BV590" t="str">
            <v>-</v>
          </cell>
          <cell r="BW590" t="str">
            <v>-</v>
          </cell>
          <cell r="BX590" t="str">
            <v>-</v>
          </cell>
          <cell r="BY590" t="str">
            <v>-</v>
          </cell>
          <cell r="BZ590" t="str">
            <v>-</v>
          </cell>
          <cell r="CA590" t="str">
            <v>-</v>
          </cell>
          <cell r="CB590" t="str">
            <v>-</v>
          </cell>
          <cell r="CC590" t="str">
            <v>Viernes</v>
          </cell>
          <cell r="CD590" t="str">
            <v>560</v>
          </cell>
          <cell r="CE590" t="str">
            <v>0</v>
          </cell>
          <cell r="CF590" t="str">
            <v>Azul</v>
          </cell>
          <cell r="CG590" t="str">
            <v>5o Sábado</v>
          </cell>
          <cell r="CH590" t="str">
            <v>May y Jun</v>
          </cell>
          <cell r="CI590" t="str">
            <v>Nov y Dic</v>
          </cell>
          <cell r="CJ590" t="str">
            <v>-</v>
          </cell>
          <cell r="CK590">
            <v>92</v>
          </cell>
          <cell r="CL590" t="str">
            <v>101 - MAGNA</v>
          </cell>
          <cell r="CM590" t="str">
            <v>10009</v>
          </cell>
          <cell r="CP590" t="str">
            <v>-</v>
          </cell>
        </row>
        <row r="591">
          <cell r="A591" t="str">
            <v>10010</v>
          </cell>
          <cell r="B591" t="str">
            <v>756XAT</v>
          </cell>
          <cell r="C591" t="str">
            <v>Distrito Federal</v>
          </cell>
          <cell r="D591" t="str">
            <v>No aplica</v>
          </cell>
          <cell r="E591" t="str">
            <v>Chevy</v>
          </cell>
          <cell r="F591" t="str">
            <v>Automóvil</v>
          </cell>
          <cell r="G591" t="str">
            <v>Chevrolet</v>
          </cell>
          <cell r="H591" t="str">
            <v>Chevy 5 Puertas T/M A/A Paquete H</v>
          </cell>
          <cell r="I591" t="str">
            <v>3G1SF61X5AS137038</v>
          </cell>
          <cell r="J591" t="str">
            <v>Hecho en México</v>
          </cell>
          <cell r="K591" t="str">
            <v>Magna</v>
          </cell>
          <cell r="L591">
            <v>4</v>
          </cell>
          <cell r="M591">
            <v>46</v>
          </cell>
          <cell r="N591">
            <v>2010</v>
          </cell>
          <cell r="O591" t="str">
            <v>Ciudad de México</v>
          </cell>
          <cell r="P591" t="str">
            <v>Ciudad de México</v>
          </cell>
          <cell r="Q591" t="str">
            <v>Zona Metropolitana</v>
          </cell>
          <cell r="R591" t="str">
            <v>Baja</v>
          </cell>
          <cell r="S591" t="str">
            <v>Subasta interna</v>
          </cell>
          <cell r="T591" t="str">
            <v>GNP</v>
          </cell>
          <cell r="U591" t="str">
            <v>Grupo Nacional Provincial, S.A.B.</v>
          </cell>
          <cell r="V591" t="str">
            <v>Salvamentos</v>
          </cell>
          <cell r="W591" t="str">
            <v>Pool Semiasignado</v>
          </cell>
          <cell r="X591" t="str">
            <v>-</v>
          </cell>
          <cell r="Y591" t="str">
            <v>Pool</v>
          </cell>
          <cell r="Z591" t="str">
            <v>N73001</v>
          </cell>
          <cell r="AA591" t="str">
            <v>-</v>
          </cell>
          <cell r="AB591" t="str">
            <v>-</v>
          </cell>
          <cell r="AC591" t="str">
            <v>-</v>
          </cell>
          <cell r="AD591" t="str">
            <v>-</v>
          </cell>
          <cell r="AE591" t="str">
            <v>-</v>
          </cell>
          <cell r="AF591" t="str">
            <v>-</v>
          </cell>
          <cell r="AG591" t="str">
            <v>-</v>
          </cell>
          <cell r="AH591" t="str">
            <v>-</v>
          </cell>
          <cell r="AI591" t="str">
            <v>C6705</v>
          </cell>
          <cell r="AJ591" t="str">
            <v>Ramirez Granados Arturo</v>
          </cell>
          <cell r="AK591" t="str">
            <v>-</v>
          </cell>
          <cell r="AL591" t="str">
            <v>-</v>
          </cell>
          <cell r="AM591" t="str">
            <v>-</v>
          </cell>
          <cell r="AN591">
            <v>0</v>
          </cell>
          <cell r="AO591" t="str">
            <v>-</v>
          </cell>
          <cell r="AQ591">
            <v>5529210305</v>
          </cell>
          <cell r="AR591" t="str">
            <v>-</v>
          </cell>
          <cell r="AS591" t="str">
            <v>-</v>
          </cell>
          <cell r="AT591" t="str">
            <v>-</v>
          </cell>
          <cell r="AU591" t="str">
            <v>-</v>
          </cell>
          <cell r="AV591" t="str">
            <v>-</v>
          </cell>
          <cell r="AW591" t="str">
            <v>-</v>
          </cell>
          <cell r="AX591" t="str">
            <v>-</v>
          </cell>
          <cell r="AY591" t="str">
            <v>No</v>
          </cell>
          <cell r="AZ591" t="str">
            <v>-</v>
          </cell>
          <cell r="BA591" t="str">
            <v>-</v>
          </cell>
          <cell r="BB591" t="str">
            <v>-</v>
          </cell>
          <cell r="BC591" t="str">
            <v>-</v>
          </cell>
          <cell r="BD591" t="str">
            <v>-</v>
          </cell>
          <cell r="BE591" t="str">
            <v>-</v>
          </cell>
          <cell r="BF591" t="str">
            <v>-</v>
          </cell>
          <cell r="BG591" t="str">
            <v>-</v>
          </cell>
          <cell r="BH591" t="str">
            <v>-</v>
          </cell>
          <cell r="BI591" t="str">
            <v>-</v>
          </cell>
          <cell r="BJ591" t="str">
            <v>Propio</v>
          </cell>
          <cell r="BK591">
            <v>13593</v>
          </cell>
          <cell r="BL591" t="str">
            <v>ANGAR AZCAPOTZALCO S.A. DE C.V.</v>
          </cell>
          <cell r="BO591">
            <v>94195.69</v>
          </cell>
          <cell r="BP591" t="str">
            <v>-</v>
          </cell>
          <cell r="BQ591" t="str">
            <v>-</v>
          </cell>
          <cell r="BR591" t="str">
            <v>-</v>
          </cell>
          <cell r="BS591" t="str">
            <v>-</v>
          </cell>
          <cell r="BT591" t="str">
            <v>-</v>
          </cell>
          <cell r="BU591" t="str">
            <v>-</v>
          </cell>
          <cell r="BV591" t="str">
            <v>-</v>
          </cell>
          <cell r="BW591" t="str">
            <v>-</v>
          </cell>
          <cell r="BX591" t="str">
            <v>-</v>
          </cell>
          <cell r="BY591" t="str">
            <v>-</v>
          </cell>
          <cell r="BZ591" t="str">
            <v>-</v>
          </cell>
          <cell r="CA591" t="str">
            <v>-</v>
          </cell>
          <cell r="CB591" t="str">
            <v>-</v>
          </cell>
          <cell r="CC591" t="str">
            <v>Lunes</v>
          </cell>
          <cell r="CD591" t="str">
            <v>756</v>
          </cell>
          <cell r="CE591" t="str">
            <v>6</v>
          </cell>
          <cell r="CF591" t="str">
            <v>Amarillo</v>
          </cell>
          <cell r="CG591" t="str">
            <v>1er Sábado</v>
          </cell>
          <cell r="CH591" t="str">
            <v>Ene y Feb</v>
          </cell>
          <cell r="CI591" t="str">
            <v>Jul y Ago</v>
          </cell>
          <cell r="CJ591" t="str">
            <v>-</v>
          </cell>
          <cell r="CK591">
            <v>92</v>
          </cell>
          <cell r="CL591" t="str">
            <v>101 - MAGNA</v>
          </cell>
          <cell r="CM591" t="str">
            <v>10010</v>
          </cell>
          <cell r="CP591" t="str">
            <v>-</v>
          </cell>
        </row>
        <row r="592">
          <cell r="A592" t="str">
            <v>10011</v>
          </cell>
          <cell r="B592" t="str">
            <v>690XAT</v>
          </cell>
          <cell r="C592" t="str">
            <v>Distrito Federal</v>
          </cell>
          <cell r="D592" t="str">
            <v>No aplica</v>
          </cell>
          <cell r="E592" t="str">
            <v>Chevy</v>
          </cell>
          <cell r="F592" t="str">
            <v>Automóvil</v>
          </cell>
          <cell r="G592" t="str">
            <v>Chevrolet</v>
          </cell>
          <cell r="H592" t="str">
            <v>Chevy 5 Puertas T/M A/A Paquete H</v>
          </cell>
          <cell r="I592" t="str">
            <v>3G1SF61X2AS137949</v>
          </cell>
          <cell r="J592" t="str">
            <v>Hecho en México</v>
          </cell>
          <cell r="K592" t="str">
            <v>Magna</v>
          </cell>
          <cell r="L592">
            <v>4</v>
          </cell>
          <cell r="M592">
            <v>46</v>
          </cell>
          <cell r="N592">
            <v>2010</v>
          </cell>
          <cell r="O592" t="str">
            <v>León</v>
          </cell>
          <cell r="P592" t="str">
            <v>Guanajuato</v>
          </cell>
          <cell r="Q592" t="str">
            <v>Occidente</v>
          </cell>
          <cell r="R592" t="str">
            <v>Baja</v>
          </cell>
          <cell r="S592" t="str">
            <v>Subasta interna</v>
          </cell>
          <cell r="T592" t="str">
            <v>GNP</v>
          </cell>
          <cell r="U592" t="str">
            <v>Grupo Nacional Provincial, S.A.B.</v>
          </cell>
          <cell r="V592" t="str">
            <v>Agente Empleado</v>
          </cell>
          <cell r="W592" t="str">
            <v>Pool Semiasignado</v>
          </cell>
          <cell r="X592" t="str">
            <v>Supervisoria</v>
          </cell>
          <cell r="Y592" t="str">
            <v>Pool</v>
          </cell>
          <cell r="Z592" t="str">
            <v>V00999</v>
          </cell>
          <cell r="AA592" t="str">
            <v>-</v>
          </cell>
          <cell r="AB592" t="str">
            <v>-</v>
          </cell>
          <cell r="AC592" t="str">
            <v>-</v>
          </cell>
          <cell r="AD592" t="str">
            <v>-</v>
          </cell>
          <cell r="AE592" t="str">
            <v>-</v>
          </cell>
          <cell r="AF592" t="str">
            <v>-</v>
          </cell>
          <cell r="AG592" t="str">
            <v>-</v>
          </cell>
          <cell r="AH592" t="str">
            <v>-</v>
          </cell>
          <cell r="AI592" t="str">
            <v>C6705</v>
          </cell>
          <cell r="AJ592" t="str">
            <v>Ramirez Granados Arturo</v>
          </cell>
          <cell r="AK592" t="str">
            <v>-</v>
          </cell>
          <cell r="AL592" t="str">
            <v>-</v>
          </cell>
          <cell r="AM592" t="str">
            <v>-</v>
          </cell>
          <cell r="AN592">
            <v>0</v>
          </cell>
          <cell r="AO592" t="str">
            <v>-</v>
          </cell>
          <cell r="AQ592">
            <v>4771145649</v>
          </cell>
          <cell r="AR592" t="str">
            <v>-</v>
          </cell>
          <cell r="AS592" t="str">
            <v>-</v>
          </cell>
          <cell r="AT592" t="str">
            <v>-</v>
          </cell>
          <cell r="AU592" t="str">
            <v>-</v>
          </cell>
          <cell r="AV592" t="str">
            <v>-</v>
          </cell>
          <cell r="AW592" t="str">
            <v>IMDM20226488..</v>
          </cell>
          <cell r="AX592" t="str">
            <v>Inactivo</v>
          </cell>
          <cell r="AY592" t="str">
            <v>No</v>
          </cell>
          <cell r="AZ592" t="str">
            <v>-</v>
          </cell>
          <cell r="BA592" t="str">
            <v>-</v>
          </cell>
          <cell r="BB592" t="str">
            <v>-</v>
          </cell>
          <cell r="BC592" t="str">
            <v>-</v>
          </cell>
          <cell r="BD592" t="str">
            <v>-</v>
          </cell>
          <cell r="BE592" t="str">
            <v>-</v>
          </cell>
          <cell r="BF592" t="str">
            <v>-</v>
          </cell>
          <cell r="BG592" t="str">
            <v>-</v>
          </cell>
          <cell r="BH592" t="str">
            <v>-</v>
          </cell>
          <cell r="BI592" t="str">
            <v>-</v>
          </cell>
          <cell r="BJ592" t="str">
            <v>Propio</v>
          </cell>
          <cell r="BK592">
            <v>13592</v>
          </cell>
          <cell r="BL592" t="str">
            <v>ANGAR AZCAPOTZALCO S.A. DE C.V.</v>
          </cell>
          <cell r="BO592">
            <v>94195.69</v>
          </cell>
          <cell r="BP592" t="str">
            <v>-</v>
          </cell>
          <cell r="BQ592" t="str">
            <v>-</v>
          </cell>
          <cell r="BR592" t="str">
            <v>-</v>
          </cell>
          <cell r="BS592" t="str">
            <v>-</v>
          </cell>
          <cell r="BT592" t="str">
            <v>-</v>
          </cell>
          <cell r="BU592" t="str">
            <v>-</v>
          </cell>
          <cell r="BV592" t="str">
            <v>-</v>
          </cell>
          <cell r="BW592" t="str">
            <v>-</v>
          </cell>
          <cell r="BX592" t="str">
            <v>-</v>
          </cell>
          <cell r="BY592" t="str">
            <v>-</v>
          </cell>
          <cell r="BZ592" t="str">
            <v>-</v>
          </cell>
          <cell r="CA592" t="str">
            <v>-</v>
          </cell>
          <cell r="CB592" t="str">
            <v>-</v>
          </cell>
          <cell r="CC592" t="str">
            <v>Viernes</v>
          </cell>
          <cell r="CD592" t="str">
            <v>690</v>
          </cell>
          <cell r="CE592" t="str">
            <v>0</v>
          </cell>
          <cell r="CF592" t="str">
            <v>Azul</v>
          </cell>
          <cell r="CG592" t="str">
            <v>5o Sábado</v>
          </cell>
          <cell r="CH592" t="str">
            <v>May y Jun</v>
          </cell>
          <cell r="CI592" t="str">
            <v>Nov y Dic</v>
          </cell>
          <cell r="CJ592" t="str">
            <v>-</v>
          </cell>
          <cell r="CK592">
            <v>92</v>
          </cell>
          <cell r="CL592" t="str">
            <v>101 - MAGNA</v>
          </cell>
          <cell r="CM592" t="str">
            <v>10011</v>
          </cell>
          <cell r="CP592" t="str">
            <v>-</v>
          </cell>
        </row>
        <row r="593">
          <cell r="A593" t="str">
            <v>10012</v>
          </cell>
          <cell r="B593" t="str">
            <v>844XAT</v>
          </cell>
          <cell r="C593" t="str">
            <v>Distrito Federal</v>
          </cell>
          <cell r="D593" t="str">
            <v>No aplica</v>
          </cell>
          <cell r="E593" t="str">
            <v>Chevy</v>
          </cell>
          <cell r="F593" t="str">
            <v>Automóvil</v>
          </cell>
          <cell r="G593" t="str">
            <v>Chevrolet</v>
          </cell>
          <cell r="H593" t="str">
            <v>Chevy 3 Puertas T/M A/A Paquete H</v>
          </cell>
          <cell r="I593" t="str">
            <v>3G1SF21X9AS139514</v>
          </cell>
          <cell r="J593" t="str">
            <v>Hecho en México</v>
          </cell>
          <cell r="K593" t="str">
            <v>Magna</v>
          </cell>
          <cell r="L593">
            <v>4</v>
          </cell>
          <cell r="M593">
            <v>46</v>
          </cell>
          <cell r="N593">
            <v>2010</v>
          </cell>
          <cell r="O593" t="str">
            <v>Monterrey</v>
          </cell>
          <cell r="P593" t="str">
            <v>Nuevo León</v>
          </cell>
          <cell r="Q593" t="str">
            <v>Noreste</v>
          </cell>
          <cell r="R593" t="str">
            <v>Baja</v>
          </cell>
          <cell r="S593" t="str">
            <v>Subasta interna</v>
          </cell>
          <cell r="T593" t="str">
            <v>GNP</v>
          </cell>
          <cell r="U593" t="str">
            <v>Grupo Nacional Provincial, S.A.B.</v>
          </cell>
          <cell r="V593" t="str">
            <v>Supervisor de Taller</v>
          </cell>
          <cell r="W593" t="str">
            <v>Pool Semiasignado</v>
          </cell>
          <cell r="X593" t="str">
            <v>Oficina Regional</v>
          </cell>
          <cell r="Y593" t="str">
            <v>Pool</v>
          </cell>
          <cell r="Z593" t="str">
            <v>N38132</v>
          </cell>
          <cell r="AA593" t="str">
            <v>-</v>
          </cell>
          <cell r="AB593" t="str">
            <v>-</v>
          </cell>
          <cell r="AC593" t="str">
            <v>-</v>
          </cell>
          <cell r="AD593" t="str">
            <v>-</v>
          </cell>
          <cell r="AE593" t="str">
            <v>-</v>
          </cell>
          <cell r="AF593" t="str">
            <v>-</v>
          </cell>
          <cell r="AG593" t="str">
            <v>-</v>
          </cell>
          <cell r="AH593" t="str">
            <v>-</v>
          </cell>
          <cell r="AI593" t="str">
            <v>C6705</v>
          </cell>
          <cell r="AJ593" t="str">
            <v>Ramirez Granados Arturo</v>
          </cell>
          <cell r="AK593" t="str">
            <v>-</v>
          </cell>
          <cell r="AL593" t="str">
            <v>-</v>
          </cell>
          <cell r="AM593" t="str">
            <v>-</v>
          </cell>
          <cell r="AN593">
            <v>0</v>
          </cell>
          <cell r="AO593" t="str">
            <v>-</v>
          </cell>
          <cell r="AQ593">
            <v>5545001393</v>
          </cell>
          <cell r="AR593" t="str">
            <v>-</v>
          </cell>
          <cell r="AS593" t="str">
            <v>-</v>
          </cell>
          <cell r="AT593" t="str">
            <v>-</v>
          </cell>
          <cell r="AU593" t="str">
            <v>-</v>
          </cell>
          <cell r="AV593" t="str">
            <v>-</v>
          </cell>
          <cell r="AW593" t="str">
            <v>CPFI01080694..</v>
          </cell>
          <cell r="AX593" t="str">
            <v>Inactivo</v>
          </cell>
          <cell r="AY593" t="str">
            <v>No</v>
          </cell>
          <cell r="AZ593" t="str">
            <v>-</v>
          </cell>
          <cell r="BA593" t="str">
            <v>-</v>
          </cell>
          <cell r="BB593" t="str">
            <v>-</v>
          </cell>
          <cell r="BC593" t="str">
            <v>-</v>
          </cell>
          <cell r="BD593" t="str">
            <v>-</v>
          </cell>
          <cell r="BE593" t="str">
            <v>-</v>
          </cell>
          <cell r="BF593" t="str">
            <v>-</v>
          </cell>
          <cell r="BG593" t="str">
            <v>-</v>
          </cell>
          <cell r="BH593" t="str">
            <v>-</v>
          </cell>
          <cell r="BI593" t="str">
            <v>-</v>
          </cell>
          <cell r="BJ593" t="str">
            <v>Propio</v>
          </cell>
          <cell r="BK593">
            <v>13589</v>
          </cell>
          <cell r="BL593" t="str">
            <v>ANGAR AZCAPOTZALCO S.A. DE C.V.</v>
          </cell>
          <cell r="BO593">
            <v>90566.38</v>
          </cell>
          <cell r="BP593" t="str">
            <v>-</v>
          </cell>
          <cell r="BQ593" t="str">
            <v>-</v>
          </cell>
          <cell r="BR593" t="str">
            <v>-</v>
          </cell>
          <cell r="BS593" t="str">
            <v>-</v>
          </cell>
          <cell r="BT593" t="str">
            <v>-</v>
          </cell>
          <cell r="BU593" t="str">
            <v>-</v>
          </cell>
          <cell r="BV593" t="str">
            <v>-</v>
          </cell>
          <cell r="BW593" t="str">
            <v>-</v>
          </cell>
          <cell r="BX593" t="str">
            <v>-</v>
          </cell>
          <cell r="BY593" t="str">
            <v>-</v>
          </cell>
          <cell r="BZ593" t="str">
            <v>-</v>
          </cell>
          <cell r="CA593" t="str">
            <v>-</v>
          </cell>
          <cell r="CB593" t="str">
            <v>-</v>
          </cell>
          <cell r="CC593" t="str">
            <v>Miércoles</v>
          </cell>
          <cell r="CD593" t="str">
            <v>844</v>
          </cell>
          <cell r="CE593" t="str">
            <v>4</v>
          </cell>
          <cell r="CF593" t="str">
            <v>Rojo</v>
          </cell>
          <cell r="CG593" t="str">
            <v>3er Sábado</v>
          </cell>
          <cell r="CH593" t="str">
            <v>Mzo y Abr</v>
          </cell>
          <cell r="CI593" t="str">
            <v>Sep y Oct</v>
          </cell>
          <cell r="CJ593" t="str">
            <v>-</v>
          </cell>
          <cell r="CK593">
            <v>92</v>
          </cell>
          <cell r="CL593" t="str">
            <v>101 - MAGNA</v>
          </cell>
          <cell r="CM593" t="str">
            <v>10012</v>
          </cell>
          <cell r="CP593" t="str">
            <v>-</v>
          </cell>
        </row>
        <row r="594">
          <cell r="A594" t="str">
            <v>10013</v>
          </cell>
          <cell r="B594" t="str">
            <v>833XAT</v>
          </cell>
          <cell r="C594" t="str">
            <v>Distrito Federal</v>
          </cell>
          <cell r="D594" t="str">
            <v>No aplica</v>
          </cell>
          <cell r="E594" t="str">
            <v>Chevy</v>
          </cell>
          <cell r="F594" t="str">
            <v>Automóvil</v>
          </cell>
          <cell r="G594" t="str">
            <v>Chevrolet</v>
          </cell>
          <cell r="H594" t="str">
            <v>Chevy 5 Puertas T/M A/A Paquete H</v>
          </cell>
          <cell r="I594" t="str">
            <v>3G1SF61X1AS135903</v>
          </cell>
          <cell r="J594" t="str">
            <v>AS135903</v>
          </cell>
          <cell r="K594" t="str">
            <v>Magna</v>
          </cell>
          <cell r="L594">
            <v>4</v>
          </cell>
          <cell r="M594">
            <v>46</v>
          </cell>
          <cell r="N594">
            <v>2010</v>
          </cell>
          <cell r="O594" t="str">
            <v>Torreón</v>
          </cell>
          <cell r="P594" t="str">
            <v>Coahuila</v>
          </cell>
          <cell r="Q594" t="str">
            <v>Noreste</v>
          </cell>
          <cell r="R594" t="str">
            <v>Baja</v>
          </cell>
          <cell r="S594" t="str">
            <v>Devolución Salvamentos</v>
          </cell>
          <cell r="T594" t="str">
            <v>GNP</v>
          </cell>
          <cell r="U594" t="str">
            <v>Grupo Nacional Provincial, S.A.B.</v>
          </cell>
          <cell r="V594" t="str">
            <v>Pool Administrativo</v>
          </cell>
          <cell r="W594" t="str">
            <v>Pool Administrativo</v>
          </cell>
          <cell r="X594" t="str">
            <v>Supervisoria</v>
          </cell>
          <cell r="Y594" t="str">
            <v>Pool</v>
          </cell>
          <cell r="Z594" t="str">
            <v>N92335</v>
          </cell>
          <cell r="AA594" t="str">
            <v>-</v>
          </cell>
          <cell r="AB594" t="str">
            <v>-</v>
          </cell>
          <cell r="AC594" t="str">
            <v>-</v>
          </cell>
          <cell r="AD594" t="str">
            <v>-</v>
          </cell>
          <cell r="AE594" t="str">
            <v>-</v>
          </cell>
          <cell r="AF594" t="str">
            <v>-</v>
          </cell>
          <cell r="AG594" t="str">
            <v>-</v>
          </cell>
          <cell r="AH594" t="str">
            <v>-</v>
          </cell>
          <cell r="AI594" t="str">
            <v>C6705</v>
          </cell>
          <cell r="AJ594" t="str">
            <v>Ramirez Granados Arturo</v>
          </cell>
          <cell r="AK594" t="str">
            <v>-</v>
          </cell>
          <cell r="AL594" t="str">
            <v>-</v>
          </cell>
          <cell r="AM594" t="str">
            <v>-</v>
          </cell>
          <cell r="AN594">
            <v>0</v>
          </cell>
          <cell r="AO594" t="str">
            <v>-</v>
          </cell>
          <cell r="AQ594" t="str">
            <v>-</v>
          </cell>
          <cell r="AR594" t="str">
            <v>-</v>
          </cell>
          <cell r="AS594" t="str">
            <v>-</v>
          </cell>
          <cell r="AT594" t="str">
            <v>-</v>
          </cell>
          <cell r="AU594" t="str">
            <v>-</v>
          </cell>
          <cell r="AV594" t="str">
            <v>-</v>
          </cell>
          <cell r="AW594" t="str">
            <v>-</v>
          </cell>
          <cell r="AX594" t="str">
            <v>-</v>
          </cell>
          <cell r="AY594" t="str">
            <v>No</v>
          </cell>
          <cell r="AZ594" t="str">
            <v>-</v>
          </cell>
          <cell r="BA594" t="str">
            <v>-</v>
          </cell>
          <cell r="BB594" t="str">
            <v>-</v>
          </cell>
          <cell r="BC594" t="str">
            <v>-</v>
          </cell>
          <cell r="BD594" t="str">
            <v>-</v>
          </cell>
          <cell r="BE594" t="str">
            <v>-</v>
          </cell>
          <cell r="BF594" t="str">
            <v>-</v>
          </cell>
          <cell r="BG594" t="str">
            <v>-</v>
          </cell>
          <cell r="BH594" t="str">
            <v>-</v>
          </cell>
          <cell r="BI594" t="str">
            <v>-</v>
          </cell>
          <cell r="BJ594" t="str">
            <v>Propio</v>
          </cell>
          <cell r="BK594">
            <v>13591</v>
          </cell>
          <cell r="BL594" t="str">
            <v>ANGAR AZCAPOTZALCO S.A. DE C.V.</v>
          </cell>
          <cell r="BO594">
            <v>90566.38</v>
          </cell>
          <cell r="BP594" t="str">
            <v>-</v>
          </cell>
          <cell r="BQ594" t="str">
            <v>-</v>
          </cell>
          <cell r="BR594" t="str">
            <v>-</v>
          </cell>
          <cell r="BS594" t="str">
            <v>-</v>
          </cell>
          <cell r="BT594" t="str">
            <v>-</v>
          </cell>
          <cell r="BU594" t="str">
            <v>-</v>
          </cell>
          <cell r="BV594" t="str">
            <v>-</v>
          </cell>
          <cell r="BW594" t="str">
            <v>-</v>
          </cell>
          <cell r="BX594" t="str">
            <v>-</v>
          </cell>
          <cell r="BY594" t="str">
            <v>-</v>
          </cell>
          <cell r="BZ594" t="str">
            <v>-</v>
          </cell>
          <cell r="CA594" t="str">
            <v>-</v>
          </cell>
          <cell r="CB594" t="str">
            <v>-</v>
          </cell>
          <cell r="CC594" t="str">
            <v>Miércoles</v>
          </cell>
          <cell r="CD594" t="str">
            <v>833</v>
          </cell>
          <cell r="CE594" t="str">
            <v>3</v>
          </cell>
          <cell r="CF594" t="str">
            <v>Rojo</v>
          </cell>
          <cell r="CG594" t="str">
            <v>3er Sábado</v>
          </cell>
          <cell r="CH594" t="str">
            <v>Mzo y Abr</v>
          </cell>
          <cell r="CI594" t="str">
            <v>Sep y Oct</v>
          </cell>
          <cell r="CJ594" t="str">
            <v>-</v>
          </cell>
          <cell r="CK594">
            <v>92</v>
          </cell>
          <cell r="CL594" t="str">
            <v>101 - MAGNA</v>
          </cell>
          <cell r="CM594" t="str">
            <v>10013</v>
          </cell>
          <cell r="CP594" t="str">
            <v>-</v>
          </cell>
        </row>
        <row r="595">
          <cell r="A595" t="str">
            <v>10014</v>
          </cell>
          <cell r="B595" t="str">
            <v>826RTM</v>
          </cell>
          <cell r="C595" t="str">
            <v>Distrito Federal</v>
          </cell>
          <cell r="D595" t="str">
            <v>No aplica</v>
          </cell>
          <cell r="E595" t="str">
            <v>Pointer</v>
          </cell>
          <cell r="F595" t="str">
            <v>Automóvil</v>
          </cell>
          <cell r="G595" t="str">
            <v>Volkswagen</v>
          </cell>
          <cell r="H595" t="str">
            <v>Pointer City 4 Puertas</v>
          </cell>
          <cell r="I595" t="str">
            <v>9BWCC05X65P013995</v>
          </cell>
          <cell r="J595" t="str">
            <v>BHG083466</v>
          </cell>
          <cell r="K595" t="str">
            <v>Magna</v>
          </cell>
          <cell r="L595">
            <v>4</v>
          </cell>
          <cell r="M595" t="str">
            <v>-</v>
          </cell>
          <cell r="N595">
            <v>2005</v>
          </cell>
          <cell r="O595" t="str">
            <v>Ciudad de México</v>
          </cell>
          <cell r="P595" t="str">
            <v>Ciudad de México</v>
          </cell>
          <cell r="Q595" t="str">
            <v>Zona Metropolitana</v>
          </cell>
          <cell r="R595" t="str">
            <v>Baja</v>
          </cell>
          <cell r="S595" t="str">
            <v>Devolución Salvamentos</v>
          </cell>
          <cell r="T595" t="str">
            <v>Filial</v>
          </cell>
          <cell r="U595" t="str">
            <v>Crédito Afianzador, S.A. Compañía Mexicana de Garantías.</v>
          </cell>
          <cell r="V595" t="str">
            <v>Pool Administrativo</v>
          </cell>
          <cell r="W595" t="str">
            <v>-</v>
          </cell>
          <cell r="X595" t="str">
            <v>-</v>
          </cell>
          <cell r="Y595" t="str">
            <v>Asignado</v>
          </cell>
          <cell r="Z595">
            <v>10063</v>
          </cell>
          <cell r="AA595" t="str">
            <v>Mora Rodriguez J. Jesus</v>
          </cell>
          <cell r="AB595" t="str">
            <v>La clave de empresa no corresponde</v>
          </cell>
          <cell r="AC595" t="str">
            <v>MORJ640806435</v>
          </cell>
          <cell r="AD595" t="str">
            <v>Gerente</v>
          </cell>
          <cell r="AE595" t="str">
            <v>Gerencia Sistema</v>
          </cell>
          <cell r="AF595" t="str">
            <v>Unidad de Negocio</v>
          </cell>
          <cell r="AG595" t="str">
            <v>Dirección de Valmex y Crédito Afianzador</v>
          </cell>
          <cell r="AH595" t="str">
            <v>Dirección de Valmex y Crédito Afianzador</v>
          </cell>
          <cell r="AI595" t="str">
            <v>C3254</v>
          </cell>
          <cell r="AJ595" t="str">
            <v>Balcazar Banegas Victor Manuel</v>
          </cell>
          <cell r="AK595" t="str">
            <v>Viena</v>
          </cell>
          <cell r="AL595" t="str">
            <v>Viena</v>
          </cell>
          <cell r="AM595">
            <v>4924</v>
          </cell>
          <cell r="AN595" t="str">
            <v>jesus.mora@gnp.com.mx</v>
          </cell>
          <cell r="AO595" t="str">
            <v>jesus.mora@gnp.com.mx</v>
          </cell>
          <cell r="AQ595" t="str">
            <v>-</v>
          </cell>
          <cell r="AR595" t="str">
            <v>-</v>
          </cell>
          <cell r="AS595" t="str">
            <v>-</v>
          </cell>
          <cell r="AT595" t="str">
            <v>-</v>
          </cell>
          <cell r="AU595" t="str">
            <v>-</v>
          </cell>
          <cell r="AV595" t="str">
            <v>-</v>
          </cell>
          <cell r="AW595" t="str">
            <v>-</v>
          </cell>
          <cell r="AX595" t="str">
            <v>-</v>
          </cell>
          <cell r="AY595" t="str">
            <v>No</v>
          </cell>
          <cell r="AZ595" t="str">
            <v>-</v>
          </cell>
          <cell r="BA595" t="str">
            <v>-</v>
          </cell>
          <cell r="BB595" t="str">
            <v>-</v>
          </cell>
          <cell r="BC595" t="str">
            <v>-</v>
          </cell>
          <cell r="BD595" t="str">
            <v>-</v>
          </cell>
          <cell r="BE595" t="str">
            <v>-</v>
          </cell>
          <cell r="BF595" t="str">
            <v>-</v>
          </cell>
          <cell r="BG595" t="str">
            <v>-</v>
          </cell>
          <cell r="BH595" t="str">
            <v>-</v>
          </cell>
          <cell r="BI595" t="str">
            <v>-</v>
          </cell>
          <cell r="BJ595" t="str">
            <v>Propio</v>
          </cell>
          <cell r="BK595">
            <v>29016</v>
          </cell>
          <cell r="BL595" t="str">
            <v xml:space="preserve">AUTOMOTRIZ LINDAVISTA S.A. DE C.V.  </v>
          </cell>
          <cell r="BO595">
            <v>68695.649999999994</v>
          </cell>
          <cell r="BP595" t="str">
            <v>-</v>
          </cell>
          <cell r="BQ595" t="str">
            <v>-</v>
          </cell>
          <cell r="BR595" t="str">
            <v>-</v>
          </cell>
          <cell r="BS595" t="str">
            <v>-</v>
          </cell>
          <cell r="BT595" t="str">
            <v>-</v>
          </cell>
          <cell r="BU595" t="str">
            <v>-</v>
          </cell>
          <cell r="BV595" t="str">
            <v>-</v>
          </cell>
          <cell r="BW595" t="str">
            <v>-</v>
          </cell>
          <cell r="BX595" t="str">
            <v>-</v>
          </cell>
          <cell r="BY595" t="str">
            <v>-</v>
          </cell>
          <cell r="BZ595" t="str">
            <v>-</v>
          </cell>
          <cell r="CA595" t="str">
            <v>-</v>
          </cell>
          <cell r="CB595" t="str">
            <v>-</v>
          </cell>
          <cell r="CC595" t="str">
            <v>Lunes</v>
          </cell>
          <cell r="CD595" t="str">
            <v>826</v>
          </cell>
          <cell r="CE595" t="str">
            <v>6</v>
          </cell>
          <cell r="CF595" t="str">
            <v>Amarillo</v>
          </cell>
          <cell r="CG595" t="str">
            <v>1er Sábado</v>
          </cell>
          <cell r="CH595" t="str">
            <v>Ene y Feb</v>
          </cell>
          <cell r="CI595" t="str">
            <v>Jul y Ago</v>
          </cell>
          <cell r="CJ595" t="str">
            <v>-</v>
          </cell>
          <cell r="CK595" t="str">
            <v>-</v>
          </cell>
          <cell r="CL595" t="str">
            <v>101 - MAGNA</v>
          </cell>
          <cell r="CM595" t="str">
            <v>10014</v>
          </cell>
          <cell r="CP595" t="str">
            <v>-</v>
          </cell>
        </row>
        <row r="596">
          <cell r="A596" t="str">
            <v>10015</v>
          </cell>
          <cell r="B596" t="str">
            <v>531XAT</v>
          </cell>
          <cell r="C596" t="str">
            <v>Distrito Federal</v>
          </cell>
          <cell r="D596" t="str">
            <v>No aplica</v>
          </cell>
          <cell r="E596" t="str">
            <v>Chevy</v>
          </cell>
          <cell r="F596" t="str">
            <v>Automóvil</v>
          </cell>
          <cell r="G596" t="str">
            <v>Chevrolet</v>
          </cell>
          <cell r="H596" t="str">
            <v>Chevy 3 Puertas T/M A/A Paquete H</v>
          </cell>
          <cell r="I596" t="str">
            <v>3G1SF21X8AS140041</v>
          </cell>
          <cell r="J596" t="str">
            <v>Hecho en México</v>
          </cell>
          <cell r="K596" t="str">
            <v>Magna</v>
          </cell>
          <cell r="L596">
            <v>4</v>
          </cell>
          <cell r="M596">
            <v>46</v>
          </cell>
          <cell r="N596">
            <v>2010</v>
          </cell>
          <cell r="O596" t="str">
            <v>Monterrey</v>
          </cell>
          <cell r="P596" t="str">
            <v>Nuevo León</v>
          </cell>
          <cell r="Q596" t="str">
            <v>Noreste</v>
          </cell>
          <cell r="R596" t="str">
            <v>Baja</v>
          </cell>
          <cell r="S596" t="str">
            <v>Subasta interna</v>
          </cell>
          <cell r="T596" t="str">
            <v>GNP</v>
          </cell>
          <cell r="U596" t="str">
            <v>Grupo Nacional Provincial, S.A.B.</v>
          </cell>
          <cell r="V596" t="str">
            <v>Supervisor de Taller</v>
          </cell>
          <cell r="W596" t="str">
            <v>Pool Semiasignado</v>
          </cell>
          <cell r="X596" t="str">
            <v>Oficina Regional</v>
          </cell>
          <cell r="Y596" t="str">
            <v>Pool</v>
          </cell>
          <cell r="Z596" t="str">
            <v>N38132</v>
          </cell>
          <cell r="AA596" t="str">
            <v>-</v>
          </cell>
          <cell r="AB596" t="str">
            <v>-</v>
          </cell>
          <cell r="AC596" t="str">
            <v>-</v>
          </cell>
          <cell r="AD596" t="str">
            <v>-</v>
          </cell>
          <cell r="AE596" t="str">
            <v>-</v>
          </cell>
          <cell r="AF596" t="str">
            <v>-</v>
          </cell>
          <cell r="AG596" t="str">
            <v>-</v>
          </cell>
          <cell r="AH596" t="str">
            <v>-</v>
          </cell>
          <cell r="AI596" t="str">
            <v>C6705</v>
          </cell>
          <cell r="AJ596" t="str">
            <v>Ramirez Granados Arturo</v>
          </cell>
          <cell r="AK596" t="str">
            <v>-</v>
          </cell>
          <cell r="AL596" t="str">
            <v>-</v>
          </cell>
          <cell r="AM596" t="str">
            <v>-</v>
          </cell>
          <cell r="AN596">
            <v>0</v>
          </cell>
          <cell r="AO596" t="str">
            <v>-</v>
          </cell>
          <cell r="AQ596">
            <v>5545001393</v>
          </cell>
          <cell r="AR596" t="str">
            <v>-</v>
          </cell>
          <cell r="AS596" t="str">
            <v>-</v>
          </cell>
          <cell r="AT596" t="str">
            <v>-</v>
          </cell>
          <cell r="AU596" t="str">
            <v>-</v>
          </cell>
          <cell r="AV596" t="str">
            <v>-</v>
          </cell>
          <cell r="AW596" t="str">
            <v>CPFI01080703..</v>
          </cell>
          <cell r="AX596" t="str">
            <v>Inactivo</v>
          </cell>
          <cell r="AY596" t="str">
            <v>No</v>
          </cell>
          <cell r="AZ596" t="str">
            <v>-</v>
          </cell>
          <cell r="BA596" t="str">
            <v>-</v>
          </cell>
          <cell r="BB596" t="str">
            <v>-</v>
          </cell>
          <cell r="BC596" t="str">
            <v>-</v>
          </cell>
          <cell r="BD596" t="str">
            <v>-</v>
          </cell>
          <cell r="BE596" t="str">
            <v>-</v>
          </cell>
          <cell r="BF596" t="str">
            <v>-</v>
          </cell>
          <cell r="BG596" t="str">
            <v>-</v>
          </cell>
          <cell r="BH596" t="str">
            <v>-</v>
          </cell>
          <cell r="BI596" t="str">
            <v>-</v>
          </cell>
          <cell r="BJ596" t="str">
            <v>Propio</v>
          </cell>
          <cell r="BK596">
            <v>13588</v>
          </cell>
          <cell r="BL596" t="str">
            <v>ANGAR AZCAPOTZALCO S.A. DE C.V.</v>
          </cell>
          <cell r="BO596">
            <v>90566.38</v>
          </cell>
          <cell r="BP596" t="str">
            <v>-</v>
          </cell>
          <cell r="BQ596" t="str">
            <v>-</v>
          </cell>
          <cell r="BR596" t="str">
            <v>-</v>
          </cell>
          <cell r="BS596" t="str">
            <v>-</v>
          </cell>
          <cell r="BT596" t="str">
            <v>-</v>
          </cell>
          <cell r="BU596" t="str">
            <v>-</v>
          </cell>
          <cell r="BV596" t="str">
            <v>-</v>
          </cell>
          <cell r="BW596" t="str">
            <v>-</v>
          </cell>
          <cell r="BX596" t="str">
            <v>-</v>
          </cell>
          <cell r="BY596" t="str">
            <v>-</v>
          </cell>
          <cell r="BZ596" t="str">
            <v>-</v>
          </cell>
          <cell r="CA596" t="str">
            <v>-</v>
          </cell>
          <cell r="CB596" t="str">
            <v>-</v>
          </cell>
          <cell r="CC596" t="str">
            <v>Jueves</v>
          </cell>
          <cell r="CD596" t="str">
            <v>531</v>
          </cell>
          <cell r="CE596" t="str">
            <v>1</v>
          </cell>
          <cell r="CF596" t="str">
            <v>Verde</v>
          </cell>
          <cell r="CG596" t="str">
            <v>4o Sábado</v>
          </cell>
          <cell r="CH596" t="str">
            <v>Abr y May</v>
          </cell>
          <cell r="CI596" t="str">
            <v>Oct y Nov</v>
          </cell>
          <cell r="CJ596" t="str">
            <v>-</v>
          </cell>
          <cell r="CK596">
            <v>92</v>
          </cell>
          <cell r="CL596" t="str">
            <v>101 - MAGNA</v>
          </cell>
          <cell r="CM596" t="str">
            <v>10015</v>
          </cell>
          <cell r="CP596" t="str">
            <v>-</v>
          </cell>
        </row>
        <row r="597">
          <cell r="A597" t="str">
            <v>10016</v>
          </cell>
          <cell r="B597" t="str">
            <v>896XAT</v>
          </cell>
          <cell r="C597" t="str">
            <v>Distrito Federal</v>
          </cell>
          <cell r="D597" t="str">
            <v>No aplica</v>
          </cell>
          <cell r="E597" t="str">
            <v>Chevy</v>
          </cell>
          <cell r="F597" t="str">
            <v>Automóvil</v>
          </cell>
          <cell r="G597" t="str">
            <v>Chevrolet</v>
          </cell>
          <cell r="H597" t="str">
            <v>Chevy 3 Puertas T/M A/A Paquete H</v>
          </cell>
          <cell r="I597" t="str">
            <v>3G1SF21X1AS139054</v>
          </cell>
          <cell r="J597" t="str">
            <v xml:space="preserve">Hecho en México </v>
          </cell>
          <cell r="K597" t="str">
            <v>Magna</v>
          </cell>
          <cell r="L597">
            <v>4</v>
          </cell>
          <cell r="M597">
            <v>46</v>
          </cell>
          <cell r="N597">
            <v>2010</v>
          </cell>
          <cell r="O597" t="str">
            <v>Ciudad de México</v>
          </cell>
          <cell r="P597" t="str">
            <v>Ciudad de México</v>
          </cell>
          <cell r="Q597" t="str">
            <v>Zona Metropolitana</v>
          </cell>
          <cell r="R597" t="str">
            <v>Baja</v>
          </cell>
          <cell r="S597" t="str">
            <v>Subasta interna</v>
          </cell>
          <cell r="T597" t="str">
            <v>GNP</v>
          </cell>
          <cell r="U597" t="str">
            <v>Grupo Nacional Provincial, S.A.B.</v>
          </cell>
          <cell r="V597" t="str">
            <v>Pool Administrativo</v>
          </cell>
          <cell r="W597" t="str">
            <v>Pool Administrativo</v>
          </cell>
          <cell r="X597" t="str">
            <v>Plaza GNP</v>
          </cell>
          <cell r="Y597" t="str">
            <v>Pool</v>
          </cell>
          <cell r="Z597" t="str">
            <v>N38132</v>
          </cell>
          <cell r="AA597" t="str">
            <v>-</v>
          </cell>
          <cell r="AB597" t="str">
            <v>-</v>
          </cell>
          <cell r="AC597" t="str">
            <v>-</v>
          </cell>
          <cell r="AD597" t="str">
            <v>-</v>
          </cell>
          <cell r="AE597" t="str">
            <v>-</v>
          </cell>
          <cell r="AF597" t="str">
            <v>-</v>
          </cell>
          <cell r="AG597" t="str">
            <v>-</v>
          </cell>
          <cell r="AH597" t="str">
            <v>-</v>
          </cell>
          <cell r="AI597" t="str">
            <v>C6705</v>
          </cell>
          <cell r="AJ597" t="str">
            <v>Ramirez Granados Arturo</v>
          </cell>
          <cell r="AK597" t="str">
            <v>-</v>
          </cell>
          <cell r="AL597" t="str">
            <v>-</v>
          </cell>
          <cell r="AM597" t="str">
            <v>-</v>
          </cell>
          <cell r="AN597">
            <v>0</v>
          </cell>
          <cell r="AO597" t="str">
            <v>-</v>
          </cell>
          <cell r="AQ597">
            <v>5545001393</v>
          </cell>
          <cell r="AR597" t="str">
            <v>-</v>
          </cell>
          <cell r="AS597" t="str">
            <v>-</v>
          </cell>
          <cell r="AT597" t="str">
            <v>-</v>
          </cell>
          <cell r="AU597" t="str">
            <v>-</v>
          </cell>
          <cell r="AV597" t="str">
            <v>-</v>
          </cell>
          <cell r="AW597" t="str">
            <v>-</v>
          </cell>
          <cell r="AX597" t="str">
            <v>-</v>
          </cell>
          <cell r="AY597" t="str">
            <v>No</v>
          </cell>
          <cell r="AZ597" t="str">
            <v>-</v>
          </cell>
          <cell r="BA597" t="str">
            <v>-</v>
          </cell>
          <cell r="BB597" t="str">
            <v>-</v>
          </cell>
          <cell r="BC597" t="str">
            <v>-</v>
          </cell>
          <cell r="BD597" t="str">
            <v>-</v>
          </cell>
          <cell r="BE597" t="str">
            <v>-</v>
          </cell>
          <cell r="BF597" t="str">
            <v>-</v>
          </cell>
          <cell r="BG597" t="str">
            <v>-</v>
          </cell>
          <cell r="BH597" t="str">
            <v>-</v>
          </cell>
          <cell r="BI597" t="str">
            <v>-</v>
          </cell>
          <cell r="BJ597" t="str">
            <v>Propio</v>
          </cell>
          <cell r="BK597">
            <v>13580</v>
          </cell>
          <cell r="BL597" t="str">
            <v>ANGAR AZCAPOTZALCO S.A. DE C.V.</v>
          </cell>
          <cell r="BO597">
            <v>90566.38</v>
          </cell>
          <cell r="BP597" t="str">
            <v>-</v>
          </cell>
          <cell r="BQ597" t="str">
            <v>-</v>
          </cell>
          <cell r="BR597" t="str">
            <v>-</v>
          </cell>
          <cell r="BS597" t="str">
            <v>-</v>
          </cell>
          <cell r="BT597" t="str">
            <v>-</v>
          </cell>
          <cell r="BU597" t="str">
            <v>-</v>
          </cell>
          <cell r="BV597" t="str">
            <v>-</v>
          </cell>
          <cell r="BW597" t="str">
            <v>-</v>
          </cell>
          <cell r="BX597" t="str">
            <v>-</v>
          </cell>
          <cell r="BY597" t="str">
            <v>-</v>
          </cell>
          <cell r="BZ597" t="str">
            <v>-</v>
          </cell>
          <cell r="CA597" t="str">
            <v>-</v>
          </cell>
          <cell r="CB597" t="str">
            <v>-</v>
          </cell>
          <cell r="CC597" t="str">
            <v>Lunes</v>
          </cell>
          <cell r="CD597" t="str">
            <v>896</v>
          </cell>
          <cell r="CE597" t="str">
            <v>6</v>
          </cell>
          <cell r="CF597" t="str">
            <v>Amarillo</v>
          </cell>
          <cell r="CG597" t="str">
            <v>1er Sábado</v>
          </cell>
          <cell r="CH597" t="str">
            <v>Ene y Feb</v>
          </cell>
          <cell r="CI597" t="str">
            <v>Jul y Ago</v>
          </cell>
          <cell r="CJ597" t="str">
            <v>-</v>
          </cell>
          <cell r="CK597">
            <v>92</v>
          </cell>
          <cell r="CL597" t="str">
            <v>101 - MAGNA</v>
          </cell>
          <cell r="CM597" t="str">
            <v>10016</v>
          </cell>
          <cell r="CP597" t="str">
            <v>-</v>
          </cell>
        </row>
        <row r="598">
          <cell r="A598" t="str">
            <v>10017</v>
          </cell>
          <cell r="B598" t="str">
            <v>742XAT</v>
          </cell>
          <cell r="C598" t="str">
            <v>Distrito Federal</v>
          </cell>
          <cell r="D598" t="str">
            <v>No aplica</v>
          </cell>
          <cell r="E598" t="str">
            <v>Chevy</v>
          </cell>
          <cell r="F598" t="str">
            <v>Automóvil</v>
          </cell>
          <cell r="G598" t="str">
            <v>Chevrolet</v>
          </cell>
          <cell r="H598" t="str">
            <v>Chevy 3 Puertas T/M A/A Paquete H</v>
          </cell>
          <cell r="I598" t="str">
            <v>3G1SF21X2AS139046</v>
          </cell>
          <cell r="J598" t="str">
            <v>Hecho en México</v>
          </cell>
          <cell r="K598" t="str">
            <v>Magna</v>
          </cell>
          <cell r="L598">
            <v>4</v>
          </cell>
          <cell r="M598">
            <v>46</v>
          </cell>
          <cell r="N598">
            <v>2010</v>
          </cell>
          <cell r="O598" t="str">
            <v>Ciudad de México</v>
          </cell>
          <cell r="P598" t="str">
            <v>Ciudad de México</v>
          </cell>
          <cell r="Q598" t="str">
            <v>Zona Metropolitana</v>
          </cell>
          <cell r="R598" t="str">
            <v>Baja</v>
          </cell>
          <cell r="S598" t="str">
            <v>Subasta interna</v>
          </cell>
          <cell r="T598" t="str">
            <v>GNP</v>
          </cell>
          <cell r="U598" t="str">
            <v>Grupo Nacional Provincial, S.A.B.</v>
          </cell>
          <cell r="V598" t="str">
            <v>Pool Administrativo</v>
          </cell>
          <cell r="W598" t="str">
            <v>Pool Administrativo</v>
          </cell>
          <cell r="X598" t="str">
            <v>Metro Norte</v>
          </cell>
          <cell r="Y598" t="str">
            <v>Pool</v>
          </cell>
          <cell r="Z598" t="str">
            <v>N38132</v>
          </cell>
          <cell r="AA598" t="str">
            <v>-</v>
          </cell>
          <cell r="AB598" t="str">
            <v>-</v>
          </cell>
          <cell r="AC598" t="str">
            <v>-</v>
          </cell>
          <cell r="AD598" t="str">
            <v>-</v>
          </cell>
          <cell r="AE598" t="str">
            <v>-</v>
          </cell>
          <cell r="AF598" t="str">
            <v>-</v>
          </cell>
          <cell r="AG598" t="str">
            <v>-</v>
          </cell>
          <cell r="AH598" t="str">
            <v>-</v>
          </cell>
          <cell r="AI598" t="str">
            <v>C6705</v>
          </cell>
          <cell r="AJ598" t="str">
            <v>Ramirez Granados Arturo</v>
          </cell>
          <cell r="AK598" t="str">
            <v>-</v>
          </cell>
          <cell r="AL598" t="str">
            <v>-</v>
          </cell>
          <cell r="AM598" t="str">
            <v>-</v>
          </cell>
          <cell r="AN598">
            <v>0</v>
          </cell>
          <cell r="AO598" t="str">
            <v>-</v>
          </cell>
          <cell r="AQ598">
            <v>5545001393</v>
          </cell>
          <cell r="AR598" t="str">
            <v>-</v>
          </cell>
          <cell r="AS598" t="str">
            <v>-</v>
          </cell>
          <cell r="AT598" t="str">
            <v>-</v>
          </cell>
          <cell r="AU598" t="str">
            <v>-</v>
          </cell>
          <cell r="AV598" t="str">
            <v>-</v>
          </cell>
          <cell r="AW598" t="str">
            <v>IMDM20888072..</v>
          </cell>
          <cell r="AX598" t="str">
            <v>Inactivo</v>
          </cell>
          <cell r="AY598" t="str">
            <v>No</v>
          </cell>
          <cell r="AZ598" t="str">
            <v>-</v>
          </cell>
          <cell r="BA598" t="str">
            <v>-</v>
          </cell>
          <cell r="BB598" t="str">
            <v>-</v>
          </cell>
          <cell r="BC598" t="str">
            <v>-</v>
          </cell>
          <cell r="BD598" t="str">
            <v>-</v>
          </cell>
          <cell r="BE598" t="str">
            <v>-</v>
          </cell>
          <cell r="BF598" t="str">
            <v>-</v>
          </cell>
          <cell r="BG598" t="str">
            <v>-</v>
          </cell>
          <cell r="BH598" t="str">
            <v>-</v>
          </cell>
          <cell r="BI598" t="str">
            <v>-</v>
          </cell>
          <cell r="BJ598" t="str">
            <v>Propio</v>
          </cell>
          <cell r="BK598">
            <v>13581</v>
          </cell>
          <cell r="BL598" t="str">
            <v>ANGAR AZCAPOTZALCO S.A. DE C.V.</v>
          </cell>
          <cell r="BO598">
            <v>90566.38</v>
          </cell>
          <cell r="BP598" t="str">
            <v>-</v>
          </cell>
          <cell r="BQ598" t="str">
            <v>-</v>
          </cell>
          <cell r="BR598" t="str">
            <v>-</v>
          </cell>
          <cell r="BS598" t="str">
            <v>-</v>
          </cell>
          <cell r="BT598" t="str">
            <v>-</v>
          </cell>
          <cell r="BU598" t="str">
            <v>-</v>
          </cell>
          <cell r="BV598" t="str">
            <v>-</v>
          </cell>
          <cell r="BW598" t="str">
            <v>-</v>
          </cell>
          <cell r="BX598" t="str">
            <v>-</v>
          </cell>
          <cell r="BY598" t="str">
            <v>-</v>
          </cell>
          <cell r="BZ598" t="str">
            <v>-</v>
          </cell>
          <cell r="CA598" t="str">
            <v>-</v>
          </cell>
          <cell r="CB598" t="str">
            <v>-</v>
          </cell>
          <cell r="CC598" t="str">
            <v>Jueves</v>
          </cell>
          <cell r="CD598" t="str">
            <v>742</v>
          </cell>
          <cell r="CE598" t="str">
            <v>2</v>
          </cell>
          <cell r="CF598" t="str">
            <v>Verde</v>
          </cell>
          <cell r="CG598" t="str">
            <v>4o Sábado</v>
          </cell>
          <cell r="CH598" t="str">
            <v>Abr y May</v>
          </cell>
          <cell r="CI598" t="str">
            <v>Oct y Nov</v>
          </cell>
          <cell r="CJ598" t="str">
            <v>-</v>
          </cell>
          <cell r="CK598">
            <v>92</v>
          </cell>
          <cell r="CL598" t="str">
            <v>101 - MAGNA</v>
          </cell>
          <cell r="CM598" t="str">
            <v>10017</v>
          </cell>
          <cell r="CP598" t="str">
            <v>-</v>
          </cell>
        </row>
        <row r="599">
          <cell r="A599" t="str">
            <v>10018</v>
          </cell>
          <cell r="B599" t="str">
            <v>623XAT</v>
          </cell>
          <cell r="C599" t="str">
            <v>Distrito Federal</v>
          </cell>
          <cell r="D599" t="str">
            <v>No aplica</v>
          </cell>
          <cell r="E599" t="str">
            <v>Chevy</v>
          </cell>
          <cell r="F599" t="str">
            <v>Automóvil</v>
          </cell>
          <cell r="G599" t="str">
            <v>Chevrolet</v>
          </cell>
          <cell r="H599" t="str">
            <v>Chevy 3 Puertas T/M A/A Paquete H</v>
          </cell>
          <cell r="I599" t="str">
            <v>3G1SF21X3AS139301</v>
          </cell>
          <cell r="J599" t="str">
            <v xml:space="preserve">Hecho en México </v>
          </cell>
          <cell r="K599" t="str">
            <v>Magna</v>
          </cell>
          <cell r="L599">
            <v>4</v>
          </cell>
          <cell r="M599">
            <v>46</v>
          </cell>
          <cell r="N599">
            <v>2010</v>
          </cell>
          <cell r="O599" t="str">
            <v>Ciudad de México</v>
          </cell>
          <cell r="P599" t="str">
            <v>Ciudad de México</v>
          </cell>
          <cell r="Q599" t="str">
            <v>Zona Metropolitana</v>
          </cell>
          <cell r="R599" t="str">
            <v>Baja</v>
          </cell>
          <cell r="S599" t="str">
            <v>Subasta interna</v>
          </cell>
          <cell r="T599" t="str">
            <v>GNP</v>
          </cell>
          <cell r="U599" t="str">
            <v>Grupo Nacional Provincial, S.A.B.</v>
          </cell>
          <cell r="V599" t="str">
            <v>Supervisor de Taller</v>
          </cell>
          <cell r="W599" t="str">
            <v>Pool Semiasignado</v>
          </cell>
          <cell r="X599" t="str">
            <v>Plaza GNP</v>
          </cell>
          <cell r="Y599" t="str">
            <v>Pool</v>
          </cell>
          <cell r="Z599" t="str">
            <v>N38132</v>
          </cell>
          <cell r="AA599" t="str">
            <v>-</v>
          </cell>
          <cell r="AB599" t="str">
            <v>-</v>
          </cell>
          <cell r="AC599" t="str">
            <v>-</v>
          </cell>
          <cell r="AD599" t="str">
            <v>-</v>
          </cell>
          <cell r="AE599" t="str">
            <v>-</v>
          </cell>
          <cell r="AF599" t="str">
            <v>-</v>
          </cell>
          <cell r="AG599" t="str">
            <v>-</v>
          </cell>
          <cell r="AH599" t="str">
            <v>-</v>
          </cell>
          <cell r="AI599" t="str">
            <v>C6705</v>
          </cell>
          <cell r="AJ599" t="str">
            <v>Ramirez Granados Arturo</v>
          </cell>
          <cell r="AK599" t="str">
            <v>-</v>
          </cell>
          <cell r="AL599" t="str">
            <v>-</v>
          </cell>
          <cell r="AM599" t="str">
            <v>-</v>
          </cell>
          <cell r="AN599">
            <v>0</v>
          </cell>
          <cell r="AO599" t="str">
            <v>-</v>
          </cell>
          <cell r="AQ599">
            <v>5545001393</v>
          </cell>
          <cell r="AR599" t="str">
            <v>-</v>
          </cell>
          <cell r="AS599" t="str">
            <v>-</v>
          </cell>
          <cell r="AT599" t="str">
            <v>-</v>
          </cell>
          <cell r="AU599" t="str">
            <v>-</v>
          </cell>
          <cell r="AV599" t="str">
            <v>-</v>
          </cell>
          <cell r="AW599" t="str">
            <v>-</v>
          </cell>
          <cell r="AX599" t="str">
            <v>-</v>
          </cell>
          <cell r="AY599" t="str">
            <v>No</v>
          </cell>
          <cell r="AZ599" t="str">
            <v>-</v>
          </cell>
          <cell r="BA599" t="str">
            <v>-</v>
          </cell>
          <cell r="BB599" t="str">
            <v>-</v>
          </cell>
          <cell r="BC599" t="str">
            <v>-</v>
          </cell>
          <cell r="BD599" t="str">
            <v>-</v>
          </cell>
          <cell r="BE599" t="str">
            <v>-</v>
          </cell>
          <cell r="BF599" t="str">
            <v>-</v>
          </cell>
          <cell r="BG599" t="str">
            <v>-</v>
          </cell>
          <cell r="BH599" t="str">
            <v>-</v>
          </cell>
          <cell r="BI599" t="str">
            <v>-</v>
          </cell>
          <cell r="BJ599" t="str">
            <v>Propio</v>
          </cell>
          <cell r="BK599">
            <v>13582</v>
          </cell>
          <cell r="BL599" t="str">
            <v>ANGAR AZCAPOTZALCO S.A. DE C.V.</v>
          </cell>
          <cell r="BO599">
            <v>90566.38</v>
          </cell>
          <cell r="BP599" t="str">
            <v>-</v>
          </cell>
          <cell r="BQ599" t="str">
            <v>-</v>
          </cell>
          <cell r="BR599" t="str">
            <v>-</v>
          </cell>
          <cell r="BS599" t="str">
            <v>-</v>
          </cell>
          <cell r="BT599" t="str">
            <v>-</v>
          </cell>
          <cell r="BU599" t="str">
            <v>-</v>
          </cell>
          <cell r="BV599" t="str">
            <v>-</v>
          </cell>
          <cell r="BW599" t="str">
            <v>-</v>
          </cell>
          <cell r="BX599" t="str">
            <v>-</v>
          </cell>
          <cell r="BY599" t="str">
            <v>-</v>
          </cell>
          <cell r="BZ599" t="str">
            <v>-</v>
          </cell>
          <cell r="CA599" t="str">
            <v>-</v>
          </cell>
          <cell r="CB599" t="str">
            <v>-</v>
          </cell>
          <cell r="CC599" t="str">
            <v>Miércoles</v>
          </cell>
          <cell r="CD599" t="str">
            <v>623</v>
          </cell>
          <cell r="CE599" t="str">
            <v>3</v>
          </cell>
          <cell r="CF599" t="str">
            <v>Rojo</v>
          </cell>
          <cell r="CG599" t="str">
            <v>3er Sábado</v>
          </cell>
          <cell r="CH599" t="str">
            <v>Mzo y Abr</v>
          </cell>
          <cell r="CI599" t="str">
            <v>Sep y Oct</v>
          </cell>
          <cell r="CJ599" t="str">
            <v>-</v>
          </cell>
          <cell r="CK599">
            <v>92</v>
          </cell>
          <cell r="CL599" t="str">
            <v>101 - MAGNA</v>
          </cell>
          <cell r="CM599" t="str">
            <v>10018</v>
          </cell>
          <cell r="CP599" t="str">
            <v>-</v>
          </cell>
        </row>
        <row r="600">
          <cell r="A600" t="str">
            <v>10019</v>
          </cell>
          <cell r="B600" t="str">
            <v>696XAT</v>
          </cell>
          <cell r="C600" t="str">
            <v>Distrito Federal</v>
          </cell>
          <cell r="D600" t="str">
            <v>No aplica</v>
          </cell>
          <cell r="E600" t="str">
            <v>Chevy</v>
          </cell>
          <cell r="F600" t="str">
            <v>Automóvil</v>
          </cell>
          <cell r="G600" t="str">
            <v>Chevrolet</v>
          </cell>
          <cell r="H600" t="str">
            <v>Chevy 3 Puertas T/M A/A Paquete H</v>
          </cell>
          <cell r="I600" t="str">
            <v>3G1SF21X4AS139517</v>
          </cell>
          <cell r="J600" t="str">
            <v>Hecho en México</v>
          </cell>
          <cell r="K600" t="str">
            <v>Magna</v>
          </cell>
          <cell r="L600">
            <v>4</v>
          </cell>
          <cell r="M600">
            <v>46</v>
          </cell>
          <cell r="N600">
            <v>2010</v>
          </cell>
          <cell r="O600" t="str">
            <v>Ciudad de México</v>
          </cell>
          <cell r="P600" t="str">
            <v>Ciudad de México</v>
          </cell>
          <cell r="Q600" t="str">
            <v>Zona Metropolitana</v>
          </cell>
          <cell r="R600" t="str">
            <v>Baja</v>
          </cell>
          <cell r="S600" t="str">
            <v>Subasta interna</v>
          </cell>
          <cell r="T600" t="str">
            <v>GNP</v>
          </cell>
          <cell r="U600" t="str">
            <v>Grupo Nacional Provincial, S.A.B.</v>
          </cell>
          <cell r="V600" t="str">
            <v>Pool Administrativo</v>
          </cell>
          <cell r="W600" t="str">
            <v>Pool Administrativo</v>
          </cell>
          <cell r="X600" t="str">
            <v>Plaza GNP</v>
          </cell>
          <cell r="Y600" t="str">
            <v>Pool</v>
          </cell>
          <cell r="Z600" t="str">
            <v>N38132</v>
          </cell>
          <cell r="AA600" t="str">
            <v>-</v>
          </cell>
          <cell r="AB600" t="str">
            <v>-</v>
          </cell>
          <cell r="AC600" t="str">
            <v>-</v>
          </cell>
          <cell r="AD600" t="str">
            <v>-</v>
          </cell>
          <cell r="AE600" t="str">
            <v>-</v>
          </cell>
          <cell r="AF600" t="str">
            <v>-</v>
          </cell>
          <cell r="AG600" t="str">
            <v>-</v>
          </cell>
          <cell r="AH600" t="str">
            <v>-</v>
          </cell>
          <cell r="AI600" t="str">
            <v>C6705</v>
          </cell>
          <cell r="AJ600" t="str">
            <v>Ramirez Granados Arturo</v>
          </cell>
          <cell r="AK600" t="str">
            <v>-</v>
          </cell>
          <cell r="AL600" t="str">
            <v>-</v>
          </cell>
          <cell r="AM600" t="str">
            <v>-</v>
          </cell>
          <cell r="AN600">
            <v>0</v>
          </cell>
          <cell r="AO600" t="str">
            <v>-</v>
          </cell>
          <cell r="AQ600">
            <v>5545001393</v>
          </cell>
          <cell r="AR600" t="str">
            <v>-</v>
          </cell>
          <cell r="AS600" t="str">
            <v>-</v>
          </cell>
          <cell r="AT600" t="str">
            <v>-</v>
          </cell>
          <cell r="AU600" t="str">
            <v>-</v>
          </cell>
          <cell r="AV600" t="str">
            <v>-</v>
          </cell>
          <cell r="AW600" t="str">
            <v>CPFI01080689..</v>
          </cell>
          <cell r="AX600" t="str">
            <v>Inactivo</v>
          </cell>
          <cell r="AY600" t="str">
            <v>No</v>
          </cell>
          <cell r="AZ600" t="str">
            <v>-</v>
          </cell>
          <cell r="BA600" t="str">
            <v>-</v>
          </cell>
          <cell r="BB600" t="str">
            <v>-</v>
          </cell>
          <cell r="BC600" t="str">
            <v>-</v>
          </cell>
          <cell r="BD600" t="str">
            <v>-</v>
          </cell>
          <cell r="BE600" t="str">
            <v>-</v>
          </cell>
          <cell r="BF600" t="str">
            <v>-</v>
          </cell>
          <cell r="BG600" t="str">
            <v>-</v>
          </cell>
          <cell r="BH600" t="str">
            <v>-</v>
          </cell>
          <cell r="BI600" t="str">
            <v>-</v>
          </cell>
          <cell r="BJ600" t="str">
            <v>Propio</v>
          </cell>
          <cell r="BK600">
            <v>13583</v>
          </cell>
          <cell r="BL600" t="str">
            <v>ANGAR AZCAPOTZALCO S.A. DE C.V.</v>
          </cell>
          <cell r="BO600">
            <v>90566.38</v>
          </cell>
          <cell r="BP600" t="str">
            <v>-</v>
          </cell>
          <cell r="BQ600" t="str">
            <v>-</v>
          </cell>
          <cell r="BR600" t="str">
            <v>-</v>
          </cell>
          <cell r="BS600" t="str">
            <v>-</v>
          </cell>
          <cell r="BT600" t="str">
            <v>-</v>
          </cell>
          <cell r="BU600" t="str">
            <v>-</v>
          </cell>
          <cell r="BV600" t="str">
            <v>-</v>
          </cell>
          <cell r="BW600" t="str">
            <v>-</v>
          </cell>
          <cell r="BX600" t="str">
            <v>-</v>
          </cell>
          <cell r="BY600" t="str">
            <v>-</v>
          </cell>
          <cell r="BZ600" t="str">
            <v>-</v>
          </cell>
          <cell r="CA600" t="str">
            <v>-</v>
          </cell>
          <cell r="CB600" t="str">
            <v>-</v>
          </cell>
          <cell r="CC600" t="str">
            <v>Lunes</v>
          </cell>
          <cell r="CD600" t="str">
            <v>696</v>
          </cell>
          <cell r="CE600" t="str">
            <v>6</v>
          </cell>
          <cell r="CF600" t="str">
            <v>Amarillo</v>
          </cell>
          <cell r="CG600" t="str">
            <v>1er Sábado</v>
          </cell>
          <cell r="CH600" t="str">
            <v>Ene y Feb</v>
          </cell>
          <cell r="CI600" t="str">
            <v>Jul y Ago</v>
          </cell>
          <cell r="CJ600" t="str">
            <v>-</v>
          </cell>
          <cell r="CK600">
            <v>92</v>
          </cell>
          <cell r="CL600" t="str">
            <v>101 - MAGNA</v>
          </cell>
          <cell r="CM600" t="str">
            <v>10019</v>
          </cell>
          <cell r="CP600" t="str">
            <v>-</v>
          </cell>
        </row>
        <row r="601">
          <cell r="A601" t="str">
            <v>10020</v>
          </cell>
          <cell r="B601" t="str">
            <v>519XAT</v>
          </cell>
          <cell r="C601" t="str">
            <v>Distrito Federal</v>
          </cell>
          <cell r="D601" t="str">
            <v>No aplica</v>
          </cell>
          <cell r="E601" t="str">
            <v>Chevy</v>
          </cell>
          <cell r="F601" t="str">
            <v>Automóvil</v>
          </cell>
          <cell r="G601" t="str">
            <v>Chevrolet</v>
          </cell>
          <cell r="H601" t="str">
            <v>Chevy 3 Puertas T/M A/A Paquete H</v>
          </cell>
          <cell r="I601" t="str">
            <v>3G1SF21X5AS140014</v>
          </cell>
          <cell r="J601" t="str">
            <v>Hecho en México</v>
          </cell>
          <cell r="K601" t="str">
            <v>Magna</v>
          </cell>
          <cell r="L601">
            <v>4</v>
          </cell>
          <cell r="M601">
            <v>46</v>
          </cell>
          <cell r="N601">
            <v>2010</v>
          </cell>
          <cell r="O601" t="str">
            <v>Monterrey</v>
          </cell>
          <cell r="P601" t="str">
            <v>Nuevo León</v>
          </cell>
          <cell r="Q601" t="str">
            <v>Noreste</v>
          </cell>
          <cell r="R601" t="str">
            <v>Baja</v>
          </cell>
          <cell r="S601" t="str">
            <v>Subasta interna</v>
          </cell>
          <cell r="T601" t="str">
            <v>GNP</v>
          </cell>
          <cell r="U601" t="str">
            <v>Grupo Nacional Provincial, S.A.B.</v>
          </cell>
          <cell r="V601" t="str">
            <v>Supervisor de Taller</v>
          </cell>
          <cell r="W601" t="str">
            <v>Pool Semiasignado</v>
          </cell>
          <cell r="X601" t="str">
            <v>Oficina Regional</v>
          </cell>
          <cell r="Y601" t="str">
            <v>Pool</v>
          </cell>
          <cell r="Z601" t="str">
            <v>N38132</v>
          </cell>
          <cell r="AA601" t="str">
            <v>-</v>
          </cell>
          <cell r="AB601" t="str">
            <v>-</v>
          </cell>
          <cell r="AC601" t="str">
            <v>-</v>
          </cell>
          <cell r="AD601" t="str">
            <v>-</v>
          </cell>
          <cell r="AE601" t="str">
            <v>-</v>
          </cell>
          <cell r="AF601" t="str">
            <v>-</v>
          </cell>
          <cell r="AG601" t="str">
            <v>-</v>
          </cell>
          <cell r="AH601" t="str">
            <v>-</v>
          </cell>
          <cell r="AI601" t="str">
            <v>C6705</v>
          </cell>
          <cell r="AJ601" t="str">
            <v>Ramirez Granados Arturo</v>
          </cell>
          <cell r="AK601" t="str">
            <v>-</v>
          </cell>
          <cell r="AL601" t="str">
            <v>-</v>
          </cell>
          <cell r="AM601" t="str">
            <v>-</v>
          </cell>
          <cell r="AN601">
            <v>0</v>
          </cell>
          <cell r="AO601" t="str">
            <v>-</v>
          </cell>
          <cell r="AQ601">
            <v>5545001393</v>
          </cell>
          <cell r="AR601" t="str">
            <v>-</v>
          </cell>
          <cell r="AS601" t="str">
            <v>-</v>
          </cell>
          <cell r="AT601" t="str">
            <v>-</v>
          </cell>
          <cell r="AU601" t="str">
            <v>-</v>
          </cell>
          <cell r="AV601" t="str">
            <v>-</v>
          </cell>
          <cell r="AW601" t="str">
            <v>CPFI01080699..</v>
          </cell>
          <cell r="AX601" t="str">
            <v>Inactivo</v>
          </cell>
          <cell r="AY601" t="str">
            <v>No</v>
          </cell>
          <cell r="AZ601" t="str">
            <v>-</v>
          </cell>
          <cell r="BA601" t="str">
            <v>-</v>
          </cell>
          <cell r="BB601" t="str">
            <v>-</v>
          </cell>
          <cell r="BC601" t="str">
            <v>-</v>
          </cell>
          <cell r="BD601" t="str">
            <v>-</v>
          </cell>
          <cell r="BE601" t="str">
            <v>-</v>
          </cell>
          <cell r="BF601" t="str">
            <v>-</v>
          </cell>
          <cell r="BG601" t="str">
            <v>-</v>
          </cell>
          <cell r="BH601" t="str">
            <v>-</v>
          </cell>
          <cell r="BI601" t="str">
            <v>-</v>
          </cell>
          <cell r="BJ601" t="str">
            <v>Propio</v>
          </cell>
          <cell r="BK601">
            <v>13585</v>
          </cell>
          <cell r="BL601" t="str">
            <v>ANGAR AZCAPOTZALCO S.A. DE C.V.</v>
          </cell>
          <cell r="BO601">
            <v>90566.38</v>
          </cell>
          <cell r="BP601" t="str">
            <v>-</v>
          </cell>
          <cell r="BQ601" t="str">
            <v>-</v>
          </cell>
          <cell r="BR601" t="str">
            <v>-</v>
          </cell>
          <cell r="BS601" t="str">
            <v>-</v>
          </cell>
          <cell r="BT601" t="str">
            <v>-</v>
          </cell>
          <cell r="BU601" t="str">
            <v>-</v>
          </cell>
          <cell r="BV601" t="str">
            <v>-</v>
          </cell>
          <cell r="BW601" t="str">
            <v>-</v>
          </cell>
          <cell r="BX601" t="str">
            <v>-</v>
          </cell>
          <cell r="BY601" t="str">
            <v>-</v>
          </cell>
          <cell r="BZ601" t="str">
            <v>-</v>
          </cell>
          <cell r="CA601" t="str">
            <v>-</v>
          </cell>
          <cell r="CB601" t="str">
            <v>-</v>
          </cell>
          <cell r="CC601" t="str">
            <v>Viernes</v>
          </cell>
          <cell r="CD601" t="str">
            <v>519</v>
          </cell>
          <cell r="CE601" t="str">
            <v>9</v>
          </cell>
          <cell r="CF601" t="str">
            <v>Azul</v>
          </cell>
          <cell r="CG601" t="str">
            <v>5o Sábado</v>
          </cell>
          <cell r="CH601" t="str">
            <v>May y Jun</v>
          </cell>
          <cell r="CI601" t="str">
            <v>Nov y Dic</v>
          </cell>
          <cell r="CJ601" t="str">
            <v>-</v>
          </cell>
          <cell r="CK601">
            <v>92</v>
          </cell>
          <cell r="CL601" t="str">
            <v>101 - MAGNA</v>
          </cell>
          <cell r="CM601" t="str">
            <v>10020</v>
          </cell>
          <cell r="CP601" t="str">
            <v>-</v>
          </cell>
        </row>
        <row r="602">
          <cell r="A602" t="str">
            <v>10021</v>
          </cell>
          <cell r="B602" t="str">
            <v>882XAT</v>
          </cell>
          <cell r="C602" t="str">
            <v>Distrito Federal</v>
          </cell>
          <cell r="D602" t="str">
            <v>No aplica</v>
          </cell>
          <cell r="E602" t="str">
            <v>Chevy</v>
          </cell>
          <cell r="F602" t="str">
            <v>Automóvil</v>
          </cell>
          <cell r="G602" t="str">
            <v>Chevrolet</v>
          </cell>
          <cell r="H602" t="str">
            <v>Chevy 3 Puertas T/M A/A Paquete H</v>
          </cell>
          <cell r="I602" t="str">
            <v>3G1SF21X6AS139051</v>
          </cell>
          <cell r="J602" t="str">
            <v>Hecho en México</v>
          </cell>
          <cell r="K602" t="str">
            <v>Magna</v>
          </cell>
          <cell r="L602">
            <v>4</v>
          </cell>
          <cell r="M602">
            <v>46</v>
          </cell>
          <cell r="N602">
            <v>2010</v>
          </cell>
          <cell r="O602" t="str">
            <v>Ciudad de México</v>
          </cell>
          <cell r="P602" t="str">
            <v>Ciudad de México</v>
          </cell>
          <cell r="Q602" t="str">
            <v>Zona Metropolitana</v>
          </cell>
          <cell r="R602" t="str">
            <v>Baja</v>
          </cell>
          <cell r="S602" t="str">
            <v>Subasta interna</v>
          </cell>
          <cell r="T602" t="str">
            <v>GNP</v>
          </cell>
          <cell r="U602" t="str">
            <v>Grupo Nacional Provincial, S.A.B.</v>
          </cell>
          <cell r="V602" t="str">
            <v>Pool Administrativo</v>
          </cell>
          <cell r="W602" t="str">
            <v>Pool Administrativo</v>
          </cell>
          <cell r="X602" t="str">
            <v>Plaza GNP</v>
          </cell>
          <cell r="Y602" t="str">
            <v>Pool</v>
          </cell>
          <cell r="Z602" t="str">
            <v>N38132</v>
          </cell>
          <cell r="AA602" t="str">
            <v>-</v>
          </cell>
          <cell r="AB602" t="str">
            <v>-</v>
          </cell>
          <cell r="AC602" t="str">
            <v>-</v>
          </cell>
          <cell r="AD602" t="str">
            <v>-</v>
          </cell>
          <cell r="AE602" t="str">
            <v>-</v>
          </cell>
          <cell r="AF602" t="str">
            <v>-</v>
          </cell>
          <cell r="AG602" t="str">
            <v>-</v>
          </cell>
          <cell r="AH602" t="str">
            <v>-</v>
          </cell>
          <cell r="AI602" t="str">
            <v>C6705</v>
          </cell>
          <cell r="AJ602" t="str">
            <v>Ramirez Granados Arturo</v>
          </cell>
          <cell r="AK602" t="str">
            <v>-</v>
          </cell>
          <cell r="AL602" t="str">
            <v>-</v>
          </cell>
          <cell r="AM602" t="str">
            <v>-</v>
          </cell>
          <cell r="AN602">
            <v>0</v>
          </cell>
          <cell r="AO602" t="str">
            <v>-</v>
          </cell>
          <cell r="AQ602">
            <v>5545001393</v>
          </cell>
          <cell r="AR602" t="str">
            <v>-</v>
          </cell>
          <cell r="AS602" t="str">
            <v>-</v>
          </cell>
          <cell r="AT602" t="str">
            <v>-</v>
          </cell>
          <cell r="AU602" t="str">
            <v>-</v>
          </cell>
          <cell r="AV602" t="str">
            <v>-</v>
          </cell>
          <cell r="AW602" t="str">
            <v>CPFI01080697..</v>
          </cell>
          <cell r="AX602" t="str">
            <v>Inactivo</v>
          </cell>
          <cell r="AY602" t="str">
            <v>No</v>
          </cell>
          <cell r="AZ602" t="str">
            <v>-</v>
          </cell>
          <cell r="BA602" t="str">
            <v>-</v>
          </cell>
          <cell r="BB602" t="str">
            <v>-</v>
          </cell>
          <cell r="BC602" t="str">
            <v>-</v>
          </cell>
          <cell r="BD602" t="str">
            <v>-</v>
          </cell>
          <cell r="BE602" t="str">
            <v>-</v>
          </cell>
          <cell r="BF602" t="str">
            <v>-</v>
          </cell>
          <cell r="BG602" t="str">
            <v>-</v>
          </cell>
          <cell r="BH602" t="str">
            <v>-</v>
          </cell>
          <cell r="BI602" t="str">
            <v>-</v>
          </cell>
          <cell r="BJ602" t="str">
            <v>Propio</v>
          </cell>
          <cell r="BK602">
            <v>13586</v>
          </cell>
          <cell r="BL602" t="str">
            <v>ANGAR AZCAPOTZALCO S.A. DE C.V.</v>
          </cell>
          <cell r="BO602">
            <v>90566.38</v>
          </cell>
          <cell r="BP602" t="str">
            <v>-</v>
          </cell>
          <cell r="BQ602" t="str">
            <v>-</v>
          </cell>
          <cell r="BR602" t="str">
            <v>-</v>
          </cell>
          <cell r="BS602" t="str">
            <v>-</v>
          </cell>
          <cell r="BT602" t="str">
            <v>-</v>
          </cell>
          <cell r="BU602" t="str">
            <v>-</v>
          </cell>
          <cell r="BV602" t="str">
            <v>-</v>
          </cell>
          <cell r="BW602" t="str">
            <v>-</v>
          </cell>
          <cell r="BX602" t="str">
            <v>-</v>
          </cell>
          <cell r="BY602" t="str">
            <v>-</v>
          </cell>
          <cell r="BZ602" t="str">
            <v>-</v>
          </cell>
          <cell r="CA602" t="str">
            <v>-</v>
          </cell>
          <cell r="CB602" t="str">
            <v>-</v>
          </cell>
          <cell r="CC602" t="str">
            <v>Jueves</v>
          </cell>
          <cell r="CD602" t="str">
            <v>882</v>
          </cell>
          <cell r="CE602" t="str">
            <v>2</v>
          </cell>
          <cell r="CF602" t="str">
            <v>Verde</v>
          </cell>
          <cell r="CG602" t="str">
            <v>4o Sábado</v>
          </cell>
          <cell r="CH602" t="str">
            <v>Abr y May</v>
          </cell>
          <cell r="CI602" t="str">
            <v>Oct y Nov</v>
          </cell>
          <cell r="CJ602" t="str">
            <v>-</v>
          </cell>
          <cell r="CK602">
            <v>92</v>
          </cell>
          <cell r="CL602" t="str">
            <v>101 - MAGNA</v>
          </cell>
          <cell r="CM602" t="str">
            <v>10021</v>
          </cell>
          <cell r="CP602" t="str">
            <v>-</v>
          </cell>
        </row>
        <row r="603">
          <cell r="A603" t="str">
            <v>10022</v>
          </cell>
          <cell r="B603" t="str">
            <v>704XAT</v>
          </cell>
          <cell r="C603" t="str">
            <v>Distrito Federal</v>
          </cell>
          <cell r="D603" t="str">
            <v>No aplica</v>
          </cell>
          <cell r="E603" t="str">
            <v>Chevy</v>
          </cell>
          <cell r="F603" t="str">
            <v>Automóvil</v>
          </cell>
          <cell r="G603" t="str">
            <v>Chevrolet</v>
          </cell>
          <cell r="H603" t="str">
            <v>Chevy 3 Puertas T/M A/A Paquete H</v>
          </cell>
          <cell r="I603" t="str">
            <v>3G1SF21X8AS139049</v>
          </cell>
          <cell r="J603" t="str">
            <v>Hecho en México</v>
          </cell>
          <cell r="K603" t="str">
            <v>Magna</v>
          </cell>
          <cell r="L603">
            <v>4</v>
          </cell>
          <cell r="M603">
            <v>46</v>
          </cell>
          <cell r="N603">
            <v>2010</v>
          </cell>
          <cell r="O603" t="str">
            <v>Monterrey</v>
          </cell>
          <cell r="P603" t="str">
            <v>Nuevo León</v>
          </cell>
          <cell r="Q603" t="str">
            <v>Noreste</v>
          </cell>
          <cell r="R603" t="str">
            <v>Baja</v>
          </cell>
          <cell r="S603" t="str">
            <v>Subasta interna</v>
          </cell>
          <cell r="T603" t="str">
            <v>GNP</v>
          </cell>
          <cell r="U603" t="str">
            <v>Grupo Nacional Provincial, S.A.B.</v>
          </cell>
          <cell r="V603" t="str">
            <v>Supervisor de Taller</v>
          </cell>
          <cell r="W603" t="str">
            <v>Pool Semiasignado</v>
          </cell>
          <cell r="X603" t="str">
            <v>Oficina Regional</v>
          </cell>
          <cell r="Y603" t="str">
            <v>Pool</v>
          </cell>
          <cell r="Z603" t="str">
            <v>N38132</v>
          </cell>
          <cell r="AA603" t="str">
            <v>-</v>
          </cell>
          <cell r="AB603" t="str">
            <v>-</v>
          </cell>
          <cell r="AC603" t="str">
            <v>-</v>
          </cell>
          <cell r="AD603" t="str">
            <v>-</v>
          </cell>
          <cell r="AE603" t="str">
            <v>-</v>
          </cell>
          <cell r="AF603" t="str">
            <v>-</v>
          </cell>
          <cell r="AG603" t="str">
            <v>-</v>
          </cell>
          <cell r="AH603" t="str">
            <v>-</v>
          </cell>
          <cell r="AI603" t="str">
            <v>C6705</v>
          </cell>
          <cell r="AJ603" t="str">
            <v>Ramirez Granados Arturo</v>
          </cell>
          <cell r="AK603" t="str">
            <v>-</v>
          </cell>
          <cell r="AL603" t="str">
            <v>-</v>
          </cell>
          <cell r="AM603" t="str">
            <v>-</v>
          </cell>
          <cell r="AN603">
            <v>0</v>
          </cell>
          <cell r="AO603" t="str">
            <v>-</v>
          </cell>
          <cell r="AQ603">
            <v>5545001393</v>
          </cell>
          <cell r="AR603" t="str">
            <v>-</v>
          </cell>
          <cell r="AS603" t="str">
            <v>-</v>
          </cell>
          <cell r="AT603" t="str">
            <v>-</v>
          </cell>
          <cell r="AU603" t="str">
            <v>-</v>
          </cell>
          <cell r="AV603" t="str">
            <v>-</v>
          </cell>
          <cell r="AW603" t="str">
            <v>CPFI01080704..</v>
          </cell>
          <cell r="AX603" t="str">
            <v>Inactivo</v>
          </cell>
          <cell r="AY603" t="str">
            <v>No</v>
          </cell>
          <cell r="AZ603" t="str">
            <v>-</v>
          </cell>
          <cell r="BA603" t="str">
            <v>-</v>
          </cell>
          <cell r="BB603" t="str">
            <v>-</v>
          </cell>
          <cell r="BC603" t="str">
            <v>-</v>
          </cell>
          <cell r="BD603" t="str">
            <v>-</v>
          </cell>
          <cell r="BE603" t="str">
            <v>-</v>
          </cell>
          <cell r="BF603" t="str">
            <v>-</v>
          </cell>
          <cell r="BG603" t="str">
            <v>-</v>
          </cell>
          <cell r="BH603" t="str">
            <v>-</v>
          </cell>
          <cell r="BI603" t="str">
            <v>-</v>
          </cell>
          <cell r="BJ603" t="str">
            <v>Propio</v>
          </cell>
          <cell r="BK603">
            <v>13587</v>
          </cell>
          <cell r="BL603" t="str">
            <v>ANGAR AZCAPOTZALCO S.A. DE C.V.</v>
          </cell>
          <cell r="BO603">
            <v>90566.38</v>
          </cell>
          <cell r="BP603" t="str">
            <v>-</v>
          </cell>
          <cell r="BQ603" t="str">
            <v>-</v>
          </cell>
          <cell r="BR603" t="str">
            <v>-</v>
          </cell>
          <cell r="BS603" t="str">
            <v>-</v>
          </cell>
          <cell r="BT603" t="str">
            <v>-</v>
          </cell>
          <cell r="BU603" t="str">
            <v>-</v>
          </cell>
          <cell r="BV603" t="str">
            <v>-</v>
          </cell>
          <cell r="BW603" t="str">
            <v>-</v>
          </cell>
          <cell r="BX603" t="str">
            <v>-</v>
          </cell>
          <cell r="BY603" t="str">
            <v>-</v>
          </cell>
          <cell r="BZ603" t="str">
            <v>-</v>
          </cell>
          <cell r="CA603" t="str">
            <v>-</v>
          </cell>
          <cell r="CB603" t="str">
            <v>-</v>
          </cell>
          <cell r="CC603" t="str">
            <v>Miércoles</v>
          </cell>
          <cell r="CD603" t="str">
            <v>704</v>
          </cell>
          <cell r="CE603" t="str">
            <v>4</v>
          </cell>
          <cell r="CF603" t="str">
            <v>Rojo</v>
          </cell>
          <cell r="CG603" t="str">
            <v>3er Sábado</v>
          </cell>
          <cell r="CH603" t="str">
            <v>Mzo y Abr</v>
          </cell>
          <cell r="CI603" t="str">
            <v>Sep y Oct</v>
          </cell>
          <cell r="CJ603" t="str">
            <v>-</v>
          </cell>
          <cell r="CK603">
            <v>92</v>
          </cell>
          <cell r="CL603" t="str">
            <v>101 - MAGNA</v>
          </cell>
          <cell r="CM603" t="str">
            <v>10022</v>
          </cell>
          <cell r="CP603" t="str">
            <v>-</v>
          </cell>
        </row>
        <row r="604">
          <cell r="A604" t="str">
            <v>10023</v>
          </cell>
          <cell r="B604" t="str">
            <v>807XAT</v>
          </cell>
          <cell r="C604" t="str">
            <v>Distrito Federal</v>
          </cell>
          <cell r="D604" t="str">
            <v>No aplica</v>
          </cell>
          <cell r="E604" t="str">
            <v>Chevy</v>
          </cell>
          <cell r="F604" t="str">
            <v>Automóvil</v>
          </cell>
          <cell r="G604" t="str">
            <v>Chevrolet</v>
          </cell>
          <cell r="H604" t="str">
            <v>Chevy 3 Puertas T/M A/A Paquete H</v>
          </cell>
          <cell r="I604" t="str">
            <v>3G1SF21XXAS139537</v>
          </cell>
          <cell r="J604" t="str">
            <v>Hecho en México</v>
          </cell>
          <cell r="K604" t="str">
            <v>Magna</v>
          </cell>
          <cell r="L604">
            <v>4</v>
          </cell>
          <cell r="M604">
            <v>46</v>
          </cell>
          <cell r="N604">
            <v>2010</v>
          </cell>
          <cell r="O604" t="str">
            <v>Ciudad de México</v>
          </cell>
          <cell r="P604" t="str">
            <v>Ciudad de México</v>
          </cell>
          <cell r="Q604" t="str">
            <v>Zona Metropolitana</v>
          </cell>
          <cell r="R604" t="str">
            <v>Baja</v>
          </cell>
          <cell r="S604" t="str">
            <v>Subasta interna</v>
          </cell>
          <cell r="T604" t="str">
            <v>GNP</v>
          </cell>
          <cell r="U604" t="str">
            <v>Grupo Nacional Provincial, S.A.B.</v>
          </cell>
          <cell r="V604" t="str">
            <v>Pool Administrativo</v>
          </cell>
          <cell r="W604" t="str">
            <v>Pool Administrativo</v>
          </cell>
          <cell r="X604" t="str">
            <v>Metro Sur</v>
          </cell>
          <cell r="Y604" t="str">
            <v>Pool</v>
          </cell>
          <cell r="Z604" t="str">
            <v>N38132</v>
          </cell>
          <cell r="AA604" t="str">
            <v>-</v>
          </cell>
          <cell r="AB604" t="str">
            <v>-</v>
          </cell>
          <cell r="AC604" t="str">
            <v>-</v>
          </cell>
          <cell r="AD604" t="str">
            <v>-</v>
          </cell>
          <cell r="AE604" t="str">
            <v>-</v>
          </cell>
          <cell r="AF604" t="str">
            <v>-</v>
          </cell>
          <cell r="AG604" t="str">
            <v>-</v>
          </cell>
          <cell r="AH604" t="str">
            <v>-</v>
          </cell>
          <cell r="AI604" t="str">
            <v>C6705</v>
          </cell>
          <cell r="AJ604" t="str">
            <v>Ramirez Granados Arturo</v>
          </cell>
          <cell r="AK604" t="str">
            <v>-</v>
          </cell>
          <cell r="AL604" t="str">
            <v>-</v>
          </cell>
          <cell r="AM604" t="str">
            <v>-</v>
          </cell>
          <cell r="AN604">
            <v>0</v>
          </cell>
          <cell r="AO604" t="str">
            <v>-</v>
          </cell>
          <cell r="AQ604">
            <v>5545001393</v>
          </cell>
          <cell r="AR604" t="str">
            <v>-</v>
          </cell>
          <cell r="AS604" t="str">
            <v>-</v>
          </cell>
          <cell r="AT604" t="str">
            <v>-</v>
          </cell>
          <cell r="AU604" t="str">
            <v>-</v>
          </cell>
          <cell r="AV604" t="str">
            <v>-</v>
          </cell>
          <cell r="AW604" t="str">
            <v>-</v>
          </cell>
          <cell r="AX604" t="str">
            <v>-</v>
          </cell>
          <cell r="AY604" t="str">
            <v>No</v>
          </cell>
          <cell r="AZ604" t="str">
            <v>-</v>
          </cell>
          <cell r="BA604" t="str">
            <v>-</v>
          </cell>
          <cell r="BB604" t="str">
            <v>-</v>
          </cell>
          <cell r="BC604" t="str">
            <v>-</v>
          </cell>
          <cell r="BD604" t="str">
            <v>-</v>
          </cell>
          <cell r="BE604" t="str">
            <v>-</v>
          </cell>
          <cell r="BF604" t="str">
            <v>-</v>
          </cell>
          <cell r="BG604" t="str">
            <v>-</v>
          </cell>
          <cell r="BH604" t="str">
            <v>-</v>
          </cell>
          <cell r="BI604" t="str">
            <v>-</v>
          </cell>
          <cell r="BJ604" t="str">
            <v>Propio</v>
          </cell>
          <cell r="BK604">
            <v>13590</v>
          </cell>
          <cell r="BL604" t="str">
            <v>ANGAR AZCAPOTZALCO S.A. DE C.V.</v>
          </cell>
          <cell r="BO604">
            <v>90566.38</v>
          </cell>
          <cell r="BP604" t="str">
            <v>-</v>
          </cell>
          <cell r="BQ604" t="str">
            <v>-</v>
          </cell>
          <cell r="BR604" t="str">
            <v>-</v>
          </cell>
          <cell r="BS604" t="str">
            <v>-</v>
          </cell>
          <cell r="BT604" t="str">
            <v>-</v>
          </cell>
          <cell r="BU604" t="str">
            <v>-</v>
          </cell>
          <cell r="BV604" t="str">
            <v>-</v>
          </cell>
          <cell r="BW604" t="str">
            <v>-</v>
          </cell>
          <cell r="BX604" t="str">
            <v>-</v>
          </cell>
          <cell r="BY604" t="str">
            <v>-</v>
          </cell>
          <cell r="BZ604" t="str">
            <v>-</v>
          </cell>
          <cell r="CA604" t="str">
            <v>-</v>
          </cell>
          <cell r="CB604" t="str">
            <v>-</v>
          </cell>
          <cell r="CC604" t="str">
            <v>Martes</v>
          </cell>
          <cell r="CD604" t="str">
            <v>807</v>
          </cell>
          <cell r="CE604" t="str">
            <v>7</v>
          </cell>
          <cell r="CF604" t="str">
            <v>Rosa</v>
          </cell>
          <cell r="CG604" t="str">
            <v>2o Sábado</v>
          </cell>
          <cell r="CH604" t="str">
            <v>Feb y Mzo</v>
          </cell>
          <cell r="CI604" t="str">
            <v>Ago y Sep</v>
          </cell>
          <cell r="CJ604" t="str">
            <v>-</v>
          </cell>
          <cell r="CK604">
            <v>92</v>
          </cell>
          <cell r="CL604" t="str">
            <v>101 - MAGNA</v>
          </cell>
          <cell r="CM604" t="str">
            <v>10023</v>
          </cell>
          <cell r="CP604" t="str">
            <v>-</v>
          </cell>
        </row>
        <row r="605">
          <cell r="A605" t="str">
            <v>10024</v>
          </cell>
          <cell r="B605" t="str">
            <v>559ZSN</v>
          </cell>
          <cell r="C605" t="str">
            <v>Distrito Federal</v>
          </cell>
          <cell r="D605" t="str">
            <v>676XBX</v>
          </cell>
          <cell r="E605" t="str">
            <v>Chevy</v>
          </cell>
          <cell r="F605" t="str">
            <v>Automóvil</v>
          </cell>
          <cell r="G605" t="str">
            <v>Chevrolet</v>
          </cell>
          <cell r="H605" t="str">
            <v>Chevy 3 Puertas T/M A/A Paquete H</v>
          </cell>
          <cell r="I605" t="str">
            <v>3G1SF21X5AS139302</v>
          </cell>
          <cell r="J605" t="str">
            <v>Hecho en México</v>
          </cell>
          <cell r="K605" t="str">
            <v>Magna</v>
          </cell>
          <cell r="L605">
            <v>4</v>
          </cell>
          <cell r="M605">
            <v>46</v>
          </cell>
          <cell r="N605">
            <v>2010</v>
          </cell>
          <cell r="O605" t="str">
            <v>Monterrey</v>
          </cell>
          <cell r="P605" t="str">
            <v>Nuevo León</v>
          </cell>
          <cell r="Q605" t="str">
            <v>Noreste</v>
          </cell>
          <cell r="R605" t="str">
            <v>Baja</v>
          </cell>
          <cell r="S605" t="str">
            <v>Devolución Salvamentos</v>
          </cell>
          <cell r="T605" t="str">
            <v>Filial / GNP</v>
          </cell>
          <cell r="U605" t="str">
            <v>Médica Móvil, S.A. de C.V.</v>
          </cell>
          <cell r="V605" t="str">
            <v>Servicio de Medico</v>
          </cell>
          <cell r="W605" t="str">
            <v>-</v>
          </cell>
          <cell r="X605" t="str">
            <v>-</v>
          </cell>
          <cell r="Y605" t="str">
            <v>Asignado</v>
          </cell>
          <cell r="Z605">
            <v>131410</v>
          </cell>
          <cell r="AA605" t="str">
            <v>-</v>
          </cell>
          <cell r="AB605" t="str">
            <v>-</v>
          </cell>
          <cell r="AC605" t="str">
            <v>-</v>
          </cell>
          <cell r="AD605" t="str">
            <v>-</v>
          </cell>
          <cell r="AE605" t="str">
            <v>-</v>
          </cell>
          <cell r="AF605" t="str">
            <v>-</v>
          </cell>
          <cell r="AG605" t="str">
            <v>-</v>
          </cell>
          <cell r="AH605" t="str">
            <v>-</v>
          </cell>
          <cell r="AI605" t="str">
            <v>C6705</v>
          </cell>
          <cell r="AJ605" t="str">
            <v>Ramirez Granados Arturo</v>
          </cell>
          <cell r="AK605" t="str">
            <v>-</v>
          </cell>
          <cell r="AL605" t="str">
            <v>-</v>
          </cell>
          <cell r="AM605" t="str">
            <v>-</v>
          </cell>
          <cell r="AN605" t="str">
            <v>gerardo.cabrera@medicamovil.com</v>
          </cell>
          <cell r="AO605" t="str">
            <v>-</v>
          </cell>
          <cell r="AP605" t="str">
            <v>gerardo.cabrera@medicamovil.com</v>
          </cell>
          <cell r="AQ605" t="str">
            <v>-</v>
          </cell>
          <cell r="AR605" t="str">
            <v>-</v>
          </cell>
          <cell r="AS605" t="str">
            <v>-</v>
          </cell>
          <cell r="AT605" t="str">
            <v>-</v>
          </cell>
          <cell r="AU605" t="str">
            <v>-</v>
          </cell>
          <cell r="AV605" t="str">
            <v>-</v>
          </cell>
          <cell r="AW605" t="str">
            <v>IMDM20226610..</v>
          </cell>
          <cell r="AX605" t="str">
            <v>Inactivo</v>
          </cell>
          <cell r="AY605" t="str">
            <v>No</v>
          </cell>
          <cell r="AZ605" t="str">
            <v>-</v>
          </cell>
          <cell r="BA605" t="str">
            <v>-</v>
          </cell>
          <cell r="BB605" t="str">
            <v>-</v>
          </cell>
          <cell r="BC605" t="str">
            <v>-</v>
          </cell>
          <cell r="BD605" t="str">
            <v>-</v>
          </cell>
          <cell r="BE605" t="str">
            <v>-</v>
          </cell>
          <cell r="BF605" t="str">
            <v>-</v>
          </cell>
          <cell r="BG605" t="str">
            <v>-</v>
          </cell>
          <cell r="BH605" t="str">
            <v>-</v>
          </cell>
          <cell r="BI605" t="str">
            <v>-</v>
          </cell>
          <cell r="BJ605" t="str">
            <v>Propio</v>
          </cell>
          <cell r="BK605">
            <v>13584</v>
          </cell>
          <cell r="BL605" t="str">
            <v>ANGAR AZCAPOTZALCO S.A. DE C.V.</v>
          </cell>
          <cell r="BO605">
            <v>90566.38</v>
          </cell>
          <cell r="BP605" t="str">
            <v>-</v>
          </cell>
          <cell r="BQ605" t="str">
            <v>-</v>
          </cell>
          <cell r="BR605" t="str">
            <v>-</v>
          </cell>
          <cell r="BS605" t="str">
            <v>-</v>
          </cell>
          <cell r="BT605" t="str">
            <v>-</v>
          </cell>
          <cell r="BU605" t="str">
            <v>-</v>
          </cell>
          <cell r="BV605" t="str">
            <v>-</v>
          </cell>
          <cell r="BW605" t="str">
            <v>-</v>
          </cell>
          <cell r="BX605" t="str">
            <v>-</v>
          </cell>
          <cell r="BY605" t="str">
            <v>-</v>
          </cell>
          <cell r="BZ605" t="str">
            <v>-</v>
          </cell>
          <cell r="CA605" t="str">
            <v>-</v>
          </cell>
          <cell r="CB605" t="str">
            <v>-</v>
          </cell>
          <cell r="CC605" t="str">
            <v>Viernes</v>
          </cell>
          <cell r="CD605" t="str">
            <v>559</v>
          </cell>
          <cell r="CE605" t="str">
            <v>9</v>
          </cell>
          <cell r="CF605" t="str">
            <v>Azul</v>
          </cell>
          <cell r="CG605" t="str">
            <v>5o Sábado</v>
          </cell>
          <cell r="CH605" t="str">
            <v>May y Jun</v>
          </cell>
          <cell r="CI605" t="str">
            <v>Nov y Dic</v>
          </cell>
          <cell r="CJ605" t="str">
            <v>-</v>
          </cell>
          <cell r="CK605">
            <v>92</v>
          </cell>
          <cell r="CL605" t="str">
            <v>101 - MAGNA</v>
          </cell>
          <cell r="CM605" t="str">
            <v>10024</v>
          </cell>
          <cell r="CP605" t="str">
            <v>-</v>
          </cell>
        </row>
        <row r="606">
          <cell r="A606" t="str">
            <v>10025</v>
          </cell>
          <cell r="B606" t="str">
            <v>518XCA</v>
          </cell>
          <cell r="C606" t="str">
            <v>Distrito Federal</v>
          </cell>
          <cell r="D606" t="str">
            <v>No aplica</v>
          </cell>
          <cell r="E606" t="str">
            <v>Chevy</v>
          </cell>
          <cell r="F606" t="str">
            <v>Automóvil</v>
          </cell>
          <cell r="G606" t="str">
            <v>Chevrolet</v>
          </cell>
          <cell r="H606" t="str">
            <v>Chevy 3 Puertas T/M A/A Paquete H</v>
          </cell>
          <cell r="I606" t="str">
            <v>3G1SF21X3AS145146</v>
          </cell>
          <cell r="J606" t="str">
            <v>Hecho en México</v>
          </cell>
          <cell r="K606" t="str">
            <v>Magna</v>
          </cell>
          <cell r="L606">
            <v>4</v>
          </cell>
          <cell r="M606">
            <v>46</v>
          </cell>
          <cell r="N606">
            <v>2010</v>
          </cell>
          <cell r="O606" t="str">
            <v>Hermosillo</v>
          </cell>
          <cell r="P606" t="str">
            <v>Sonora</v>
          </cell>
          <cell r="Q606" t="str">
            <v>Noroeste</v>
          </cell>
          <cell r="R606" t="str">
            <v>Baja</v>
          </cell>
          <cell r="S606" t="str">
            <v>Devolución Salvamentos</v>
          </cell>
          <cell r="T606" t="str">
            <v>GNP</v>
          </cell>
          <cell r="U606" t="str">
            <v>Grupo Nacional Provincial, S.A.B.</v>
          </cell>
          <cell r="V606" t="str">
            <v>Pool Administrativo</v>
          </cell>
          <cell r="W606" t="str">
            <v>Pool Administrativo</v>
          </cell>
          <cell r="X606" t="str">
            <v>Supervisoria</v>
          </cell>
          <cell r="Y606" t="str">
            <v>Pool</v>
          </cell>
          <cell r="Z606" t="str">
            <v>N38132</v>
          </cell>
          <cell r="AA606" t="str">
            <v>-</v>
          </cell>
          <cell r="AB606" t="str">
            <v>-</v>
          </cell>
          <cell r="AC606" t="str">
            <v>-</v>
          </cell>
          <cell r="AD606" t="str">
            <v>-</v>
          </cell>
          <cell r="AE606" t="str">
            <v>-</v>
          </cell>
          <cell r="AF606" t="str">
            <v>-</v>
          </cell>
          <cell r="AG606" t="str">
            <v>-</v>
          </cell>
          <cell r="AH606" t="str">
            <v>-</v>
          </cell>
          <cell r="AI606" t="str">
            <v>C6705</v>
          </cell>
          <cell r="AJ606" t="str">
            <v>Ramirez Granados Arturo</v>
          </cell>
          <cell r="AK606" t="str">
            <v>-</v>
          </cell>
          <cell r="AL606" t="str">
            <v>-</v>
          </cell>
          <cell r="AM606" t="str">
            <v>-</v>
          </cell>
          <cell r="AN606">
            <v>0</v>
          </cell>
          <cell r="AO606" t="str">
            <v>-</v>
          </cell>
          <cell r="AQ606">
            <v>5545001393</v>
          </cell>
          <cell r="AR606" t="str">
            <v>-</v>
          </cell>
          <cell r="AS606" t="str">
            <v>-</v>
          </cell>
          <cell r="AT606" t="str">
            <v>-</v>
          </cell>
          <cell r="AU606" t="str">
            <v>-</v>
          </cell>
          <cell r="AV606" t="str">
            <v>-</v>
          </cell>
          <cell r="AW606" t="str">
            <v>-</v>
          </cell>
          <cell r="AX606" t="str">
            <v>-</v>
          </cell>
          <cell r="AY606" t="str">
            <v>No</v>
          </cell>
          <cell r="AZ606" t="str">
            <v>-</v>
          </cell>
          <cell r="BA606" t="str">
            <v>-</v>
          </cell>
          <cell r="BB606" t="str">
            <v>-</v>
          </cell>
          <cell r="BC606" t="str">
            <v>-</v>
          </cell>
          <cell r="BD606" t="str">
            <v>-</v>
          </cell>
          <cell r="BE606" t="str">
            <v>-</v>
          </cell>
          <cell r="BF606" t="str">
            <v>-</v>
          </cell>
          <cell r="BG606" t="str">
            <v>-</v>
          </cell>
          <cell r="BH606" t="str">
            <v>-</v>
          </cell>
          <cell r="BI606" t="str">
            <v>-</v>
          </cell>
          <cell r="BJ606" t="str">
            <v>Propio</v>
          </cell>
          <cell r="BK606">
            <v>13639</v>
          </cell>
          <cell r="BL606" t="str">
            <v>ANGAR AZCAPOTZALCO S.A. DE C.V.</v>
          </cell>
          <cell r="BO606">
            <v>90566.38</v>
          </cell>
          <cell r="BP606" t="str">
            <v>-</v>
          </cell>
          <cell r="BQ606" t="str">
            <v>-</v>
          </cell>
          <cell r="BR606" t="str">
            <v>-</v>
          </cell>
          <cell r="BS606" t="str">
            <v>-</v>
          </cell>
          <cell r="BT606" t="str">
            <v>-</v>
          </cell>
          <cell r="BU606" t="str">
            <v>-</v>
          </cell>
          <cell r="BV606" t="str">
            <v>-</v>
          </cell>
          <cell r="BW606" t="str">
            <v>-</v>
          </cell>
          <cell r="BX606" t="str">
            <v>-</v>
          </cell>
          <cell r="BY606" t="str">
            <v>-</v>
          </cell>
          <cell r="BZ606" t="str">
            <v>-</v>
          </cell>
          <cell r="CA606" t="str">
            <v>-</v>
          </cell>
          <cell r="CB606" t="str">
            <v>-</v>
          </cell>
          <cell r="CC606" t="str">
            <v>Martes</v>
          </cell>
          <cell r="CD606" t="str">
            <v>518</v>
          </cell>
          <cell r="CE606" t="str">
            <v>8</v>
          </cell>
          <cell r="CF606" t="str">
            <v>Rosa</v>
          </cell>
          <cell r="CG606" t="str">
            <v>2o Sábado</v>
          </cell>
          <cell r="CH606" t="str">
            <v>Feb y Mzo</v>
          </cell>
          <cell r="CI606" t="str">
            <v>Ago y Sep</v>
          </cell>
          <cell r="CJ606" t="str">
            <v>-</v>
          </cell>
          <cell r="CK606">
            <v>92</v>
          </cell>
          <cell r="CL606" t="str">
            <v>101 - MAGNA</v>
          </cell>
          <cell r="CM606" t="str">
            <v>10025</v>
          </cell>
          <cell r="CP606" t="str">
            <v>-</v>
          </cell>
        </row>
        <row r="607">
          <cell r="A607" t="str">
            <v>10026</v>
          </cell>
          <cell r="B607" t="str">
            <v>165ZSU</v>
          </cell>
          <cell r="C607" t="str">
            <v>Distrito Federal</v>
          </cell>
          <cell r="D607" t="str">
            <v>715XCA</v>
          </cell>
          <cell r="E607" t="str">
            <v>Chevy</v>
          </cell>
          <cell r="F607" t="str">
            <v>Automóvil</v>
          </cell>
          <cell r="G607" t="str">
            <v>Chevrolet</v>
          </cell>
          <cell r="H607" t="str">
            <v>Chevy 5 Puertas T/M A/A Paquete H</v>
          </cell>
          <cell r="I607" t="str">
            <v>3G1SF61X9AS142873</v>
          </cell>
          <cell r="J607" t="str">
            <v>Hecho en México</v>
          </cell>
          <cell r="K607" t="str">
            <v>Magna</v>
          </cell>
          <cell r="L607">
            <v>4</v>
          </cell>
          <cell r="M607">
            <v>46</v>
          </cell>
          <cell r="N607">
            <v>2010</v>
          </cell>
          <cell r="O607" t="str">
            <v>Acapulco</v>
          </cell>
          <cell r="P607" t="str">
            <v>Guerrero</v>
          </cell>
          <cell r="Q607" t="str">
            <v>Centro</v>
          </cell>
          <cell r="R607" t="str">
            <v>Baja</v>
          </cell>
          <cell r="S607" t="str">
            <v>Subasta interna</v>
          </cell>
          <cell r="T607" t="str">
            <v>GNP</v>
          </cell>
          <cell r="U607" t="str">
            <v>Grupo Nacional Provincial, S.A.B.</v>
          </cell>
          <cell r="V607" t="str">
            <v>Asesor de Servicio</v>
          </cell>
          <cell r="W607" t="str">
            <v>Honorarios</v>
          </cell>
          <cell r="X607" t="str">
            <v>-</v>
          </cell>
          <cell r="Y607" t="str">
            <v>Asignado</v>
          </cell>
          <cell r="Z607" t="str">
            <v>N74743</v>
          </cell>
          <cell r="AA607" t="str">
            <v>Carmona Applebee Juan Jaime</v>
          </cell>
          <cell r="AB607" t="str">
            <v>Grupo Nacional Provincial, S.A.B.</v>
          </cell>
          <cell r="AC607" t="str">
            <v>CAAJ660528CQ7</v>
          </cell>
          <cell r="AD607" t="str">
            <v>Jefe de departamento</v>
          </cell>
          <cell r="AE607" t="str">
            <v>Supervisor Siniestros Autos</v>
          </cell>
          <cell r="AF607" t="str">
            <v>Unidad Operativa</v>
          </cell>
          <cell r="AG607" t="str">
            <v>Dirección Servicio y Operaciones</v>
          </cell>
          <cell r="AH607" t="str">
            <v>Subdir. Siniestros CDMX y Sureste</v>
          </cell>
          <cell r="AI607" t="str">
            <v>C9208</v>
          </cell>
          <cell r="AJ607" t="str">
            <v>Lasa Estrada Antxon</v>
          </cell>
          <cell r="AK607" t="str">
            <v>Acapulco</v>
          </cell>
          <cell r="AL607" t="str">
            <v>Acapulco</v>
          </cell>
          <cell r="AM607" t="str">
            <v>2982 / 2983</v>
          </cell>
          <cell r="AN607" t="str">
            <v>juan.carmona@gnp.com.mx</v>
          </cell>
          <cell r="AO607" t="str">
            <v>juan.carmona@gnp.com.mx</v>
          </cell>
          <cell r="AQ607" t="str">
            <v>-</v>
          </cell>
          <cell r="AR607" t="str">
            <v>-</v>
          </cell>
          <cell r="AS607" t="str">
            <v>-</v>
          </cell>
          <cell r="AT607" t="str">
            <v>-</v>
          </cell>
          <cell r="AU607" t="str">
            <v>-</v>
          </cell>
          <cell r="AV607" t="str">
            <v>-</v>
          </cell>
          <cell r="AW607" t="str">
            <v>-</v>
          </cell>
          <cell r="AX607" t="str">
            <v>-</v>
          </cell>
          <cell r="AY607" t="str">
            <v>No</v>
          </cell>
          <cell r="AZ607" t="str">
            <v>-</v>
          </cell>
          <cell r="BA607" t="str">
            <v>-</v>
          </cell>
          <cell r="BB607" t="str">
            <v>-</v>
          </cell>
          <cell r="BC607" t="str">
            <v>-</v>
          </cell>
          <cell r="BD607" t="str">
            <v>-</v>
          </cell>
          <cell r="BE607" t="str">
            <v>-</v>
          </cell>
          <cell r="BF607" t="str">
            <v>-</v>
          </cell>
          <cell r="BG607">
            <v>3</v>
          </cell>
          <cell r="BH607" t="str">
            <v>-</v>
          </cell>
          <cell r="BI607" t="str">
            <v>-</v>
          </cell>
          <cell r="BJ607" t="str">
            <v>Propio</v>
          </cell>
          <cell r="BK607">
            <v>13653</v>
          </cell>
          <cell r="BL607" t="str">
            <v>ANGAR AZCAPOTZALCO S.A. DE C.V.</v>
          </cell>
          <cell r="BO607">
            <v>94195.69</v>
          </cell>
          <cell r="BP607" t="str">
            <v>-</v>
          </cell>
          <cell r="BQ607" t="str">
            <v>-</v>
          </cell>
          <cell r="BR607" t="str">
            <v>-</v>
          </cell>
          <cell r="BS607" t="str">
            <v>-</v>
          </cell>
          <cell r="BT607" t="str">
            <v>-</v>
          </cell>
          <cell r="BU607" t="str">
            <v>-</v>
          </cell>
          <cell r="BV607" t="str">
            <v>-</v>
          </cell>
          <cell r="BW607" t="str">
            <v>-</v>
          </cell>
          <cell r="BX607" t="str">
            <v>-</v>
          </cell>
          <cell r="BY607" t="str">
            <v>-</v>
          </cell>
          <cell r="BZ607" t="str">
            <v>-</v>
          </cell>
          <cell r="CA607" t="str">
            <v>-</v>
          </cell>
          <cell r="CB607" t="str">
            <v>-</v>
          </cell>
          <cell r="CC607" t="str">
            <v>Lunes</v>
          </cell>
          <cell r="CD607" t="str">
            <v>165</v>
          </cell>
          <cell r="CE607" t="str">
            <v>5</v>
          </cell>
          <cell r="CF607" t="str">
            <v>Amarillo</v>
          </cell>
          <cell r="CG607" t="str">
            <v>1er Sábado</v>
          </cell>
          <cell r="CH607" t="str">
            <v>Ene y Feb</v>
          </cell>
          <cell r="CI607" t="str">
            <v>Jul y Ago</v>
          </cell>
          <cell r="CJ607" t="str">
            <v>-</v>
          </cell>
          <cell r="CK607">
            <v>92</v>
          </cell>
          <cell r="CL607" t="str">
            <v>101 - MAGNA</v>
          </cell>
          <cell r="CM607" t="str">
            <v>10026</v>
          </cell>
          <cell r="CP607" t="str">
            <v>-</v>
          </cell>
        </row>
        <row r="608">
          <cell r="A608" t="str">
            <v>10027</v>
          </cell>
          <cell r="B608" t="str">
            <v>SNZ3408</v>
          </cell>
          <cell r="C608" t="str">
            <v>Nuevo León</v>
          </cell>
          <cell r="D608" t="str">
            <v>SHC4799</v>
          </cell>
          <cell r="E608" t="str">
            <v>Chevy</v>
          </cell>
          <cell r="F608" t="str">
            <v>Automóvil</v>
          </cell>
          <cell r="G608" t="str">
            <v>Chevrolet</v>
          </cell>
          <cell r="H608" t="str">
            <v>Chevy 3 Puertas T/M A/A Paquete H</v>
          </cell>
          <cell r="I608" t="str">
            <v>3G1SF21X0AS144889</v>
          </cell>
          <cell r="J608" t="str">
            <v>Hecho en México</v>
          </cell>
          <cell r="K608" t="str">
            <v>Magna</v>
          </cell>
          <cell r="L608">
            <v>4</v>
          </cell>
          <cell r="M608">
            <v>46</v>
          </cell>
          <cell r="N608">
            <v>2010</v>
          </cell>
          <cell r="O608" t="str">
            <v>Monterrey</v>
          </cell>
          <cell r="P608" t="str">
            <v>Nuevo León</v>
          </cell>
          <cell r="Q608" t="str">
            <v>Noreste</v>
          </cell>
          <cell r="R608" t="str">
            <v>Baja</v>
          </cell>
          <cell r="S608" t="str">
            <v>Subasta interna</v>
          </cell>
          <cell r="T608" t="str">
            <v>GNP</v>
          </cell>
          <cell r="U608" t="str">
            <v>Grupo Nacional Provincial, S.A.B.</v>
          </cell>
          <cell r="V608" t="str">
            <v>Pool Administrativo</v>
          </cell>
          <cell r="W608" t="str">
            <v>Pool Administrativo</v>
          </cell>
          <cell r="X608" t="str">
            <v>Oficina Regional</v>
          </cell>
          <cell r="Y608" t="str">
            <v>Pool</v>
          </cell>
          <cell r="Z608" t="str">
            <v>N38132</v>
          </cell>
          <cell r="AA608" t="str">
            <v>-</v>
          </cell>
          <cell r="AB608" t="str">
            <v>-</v>
          </cell>
          <cell r="AC608" t="str">
            <v>-</v>
          </cell>
          <cell r="AD608" t="str">
            <v>-</v>
          </cell>
          <cell r="AE608" t="str">
            <v>-</v>
          </cell>
          <cell r="AF608" t="str">
            <v>-</v>
          </cell>
          <cell r="AG608" t="str">
            <v>-</v>
          </cell>
          <cell r="AH608" t="str">
            <v>-</v>
          </cell>
          <cell r="AI608" t="str">
            <v>C6705</v>
          </cell>
          <cell r="AJ608" t="str">
            <v>Ramirez Granados Arturo</v>
          </cell>
          <cell r="AK608" t="str">
            <v>-</v>
          </cell>
          <cell r="AL608" t="str">
            <v>-</v>
          </cell>
          <cell r="AM608" t="str">
            <v>-</v>
          </cell>
          <cell r="AN608">
            <v>0</v>
          </cell>
          <cell r="AO608" t="str">
            <v>-</v>
          </cell>
          <cell r="AQ608">
            <v>5545001393</v>
          </cell>
          <cell r="AR608" t="str">
            <v>-</v>
          </cell>
          <cell r="AS608" t="str">
            <v>-</v>
          </cell>
          <cell r="AT608" t="str">
            <v>-</v>
          </cell>
          <cell r="AU608" t="str">
            <v>-</v>
          </cell>
          <cell r="AV608" t="str">
            <v>-</v>
          </cell>
          <cell r="AW608" t="str">
            <v>-</v>
          </cell>
          <cell r="AX608" t="str">
            <v>-</v>
          </cell>
          <cell r="AY608" t="str">
            <v>No</v>
          </cell>
          <cell r="AZ608" t="str">
            <v>-</v>
          </cell>
          <cell r="BA608" t="str">
            <v>-</v>
          </cell>
          <cell r="BB608" t="str">
            <v>-</v>
          </cell>
          <cell r="BC608" t="str">
            <v>-</v>
          </cell>
          <cell r="BD608" t="str">
            <v>-</v>
          </cell>
          <cell r="BE608" t="str">
            <v>-</v>
          </cell>
          <cell r="BF608" t="str">
            <v>-</v>
          </cell>
          <cell r="BG608" t="str">
            <v>-</v>
          </cell>
          <cell r="BH608" t="str">
            <v>-</v>
          </cell>
          <cell r="BI608" t="str">
            <v>-</v>
          </cell>
          <cell r="BJ608" t="str">
            <v>Propio</v>
          </cell>
          <cell r="BK608">
            <v>13634</v>
          </cell>
          <cell r="BL608" t="str">
            <v>ANGAR AZCAPOTZALCO S.A. DE C.V.</v>
          </cell>
          <cell r="BO608">
            <v>90566.38</v>
          </cell>
          <cell r="BP608" t="str">
            <v>-</v>
          </cell>
          <cell r="BQ608" t="str">
            <v>-</v>
          </cell>
          <cell r="BR608" t="str">
            <v>-</v>
          </cell>
          <cell r="BS608" t="str">
            <v>-</v>
          </cell>
          <cell r="BT608" t="str">
            <v>-</v>
          </cell>
          <cell r="BU608" t="str">
            <v>-</v>
          </cell>
          <cell r="BV608" t="str">
            <v>-</v>
          </cell>
          <cell r="BW608" t="str">
            <v>-</v>
          </cell>
          <cell r="BX608" t="str">
            <v>-</v>
          </cell>
          <cell r="BY608" t="str">
            <v>-</v>
          </cell>
          <cell r="BZ608" t="str">
            <v>-</v>
          </cell>
          <cell r="CA608" t="str">
            <v>-</v>
          </cell>
          <cell r="CB608" t="str">
            <v>-</v>
          </cell>
          <cell r="CC608" t="str">
            <v>Martes</v>
          </cell>
          <cell r="CD608" t="str">
            <v>3408</v>
          </cell>
          <cell r="CE608" t="str">
            <v>8</v>
          </cell>
          <cell r="CF608" t="str">
            <v>Rosa</v>
          </cell>
          <cell r="CG608" t="str">
            <v>2o Sábado</v>
          </cell>
          <cell r="CH608" t="str">
            <v>Feb y Mzo</v>
          </cell>
          <cell r="CI608" t="str">
            <v>Ago y Sep</v>
          </cell>
          <cell r="CJ608" t="str">
            <v>-</v>
          </cell>
          <cell r="CK608">
            <v>92</v>
          </cell>
          <cell r="CL608" t="str">
            <v>101 - MAGNA</v>
          </cell>
          <cell r="CM608" t="str">
            <v>10027</v>
          </cell>
          <cell r="CP608" t="str">
            <v>-</v>
          </cell>
        </row>
        <row r="609">
          <cell r="A609" t="str">
            <v>10028</v>
          </cell>
          <cell r="B609" t="str">
            <v>SNZ3409</v>
          </cell>
          <cell r="C609" t="str">
            <v>Nuevo León</v>
          </cell>
          <cell r="D609" t="str">
            <v>SHC4795</v>
          </cell>
          <cell r="E609" t="str">
            <v>Chevy</v>
          </cell>
          <cell r="F609" t="str">
            <v>Automóvil</v>
          </cell>
          <cell r="G609" t="str">
            <v>Chevrolet</v>
          </cell>
          <cell r="H609" t="str">
            <v>Chevy 3 Puertas T/M A/A Paquete H</v>
          </cell>
          <cell r="I609" t="str">
            <v>3G1SF21X1AS144884</v>
          </cell>
          <cell r="J609" t="str">
            <v>Hecho en México</v>
          </cell>
          <cell r="K609" t="str">
            <v>Magna</v>
          </cell>
          <cell r="L609">
            <v>4</v>
          </cell>
          <cell r="M609">
            <v>46</v>
          </cell>
          <cell r="N609">
            <v>2010</v>
          </cell>
          <cell r="O609" t="str">
            <v>Monterrey</v>
          </cell>
          <cell r="P609" t="str">
            <v>Nuevo León</v>
          </cell>
          <cell r="Q609" t="str">
            <v>Noreste</v>
          </cell>
          <cell r="R609" t="str">
            <v>Baja</v>
          </cell>
          <cell r="S609" t="str">
            <v>Subasta interna</v>
          </cell>
          <cell r="T609" t="str">
            <v>GNP</v>
          </cell>
          <cell r="U609" t="str">
            <v>Grupo Nacional Provincial, S.A.B.</v>
          </cell>
          <cell r="V609" t="str">
            <v>Pool Administrativo</v>
          </cell>
          <cell r="W609" t="str">
            <v>Pool Administrativo</v>
          </cell>
          <cell r="X609" t="str">
            <v>Oficina Regional</v>
          </cell>
          <cell r="Y609" t="str">
            <v>Pool</v>
          </cell>
          <cell r="Z609" t="str">
            <v>N38132</v>
          </cell>
          <cell r="AA609" t="str">
            <v>-</v>
          </cell>
          <cell r="AB609" t="str">
            <v>-</v>
          </cell>
          <cell r="AC609" t="str">
            <v>-</v>
          </cell>
          <cell r="AD609" t="str">
            <v>-</v>
          </cell>
          <cell r="AE609" t="str">
            <v>-</v>
          </cell>
          <cell r="AF609" t="str">
            <v>-</v>
          </cell>
          <cell r="AG609" t="str">
            <v>-</v>
          </cell>
          <cell r="AH609" t="str">
            <v>-</v>
          </cell>
          <cell r="AI609" t="str">
            <v>C6705</v>
          </cell>
          <cell r="AJ609" t="str">
            <v>Ramirez Granados Arturo</v>
          </cell>
          <cell r="AK609" t="str">
            <v>-</v>
          </cell>
          <cell r="AL609" t="str">
            <v>-</v>
          </cell>
          <cell r="AM609" t="str">
            <v>-</v>
          </cell>
          <cell r="AN609">
            <v>0</v>
          </cell>
          <cell r="AO609" t="str">
            <v>-</v>
          </cell>
          <cell r="AQ609">
            <v>5545001393</v>
          </cell>
          <cell r="AR609" t="str">
            <v>-</v>
          </cell>
          <cell r="AS609" t="str">
            <v>-</v>
          </cell>
          <cell r="AT609" t="str">
            <v>-</v>
          </cell>
          <cell r="AU609" t="str">
            <v>-</v>
          </cell>
          <cell r="AV609" t="str">
            <v>-</v>
          </cell>
          <cell r="AW609" t="str">
            <v>IMDM20226536..</v>
          </cell>
          <cell r="AX609" t="str">
            <v>Inactivo</v>
          </cell>
          <cell r="AY609" t="str">
            <v>No</v>
          </cell>
          <cell r="AZ609" t="str">
            <v>-</v>
          </cell>
          <cell r="BA609" t="str">
            <v>-</v>
          </cell>
          <cell r="BB609" t="str">
            <v>-</v>
          </cell>
          <cell r="BC609" t="str">
            <v>-</v>
          </cell>
          <cell r="BD609" t="str">
            <v>-</v>
          </cell>
          <cell r="BE609" t="str">
            <v>-</v>
          </cell>
          <cell r="BF609" t="str">
            <v>-</v>
          </cell>
          <cell r="BG609" t="str">
            <v>-</v>
          </cell>
          <cell r="BH609" t="str">
            <v>-</v>
          </cell>
          <cell r="BI609" t="str">
            <v>-</v>
          </cell>
          <cell r="BJ609" t="str">
            <v>Propio</v>
          </cell>
          <cell r="BK609">
            <v>13635</v>
          </cell>
          <cell r="BL609" t="str">
            <v>ANGAR AZCAPOTZALCO S.A. DE C.V.</v>
          </cell>
          <cell r="BO609">
            <v>90566.38</v>
          </cell>
          <cell r="BP609" t="str">
            <v>-</v>
          </cell>
          <cell r="BQ609" t="str">
            <v>-</v>
          </cell>
          <cell r="BR609" t="str">
            <v>-</v>
          </cell>
          <cell r="BS609" t="str">
            <v>-</v>
          </cell>
          <cell r="BT609" t="str">
            <v>-</v>
          </cell>
          <cell r="BU609" t="str">
            <v>-</v>
          </cell>
          <cell r="BV609" t="str">
            <v>-</v>
          </cell>
          <cell r="BW609" t="str">
            <v>-</v>
          </cell>
          <cell r="BX609" t="str">
            <v>-</v>
          </cell>
          <cell r="BY609" t="str">
            <v>-</v>
          </cell>
          <cell r="BZ609" t="str">
            <v>-</v>
          </cell>
          <cell r="CA609" t="str">
            <v>-</v>
          </cell>
          <cell r="CB609" t="str">
            <v>-</v>
          </cell>
          <cell r="CC609" t="str">
            <v>Viernes</v>
          </cell>
          <cell r="CD609" t="str">
            <v>3409</v>
          </cell>
          <cell r="CE609" t="str">
            <v>9</v>
          </cell>
          <cell r="CF609" t="str">
            <v>Azul</v>
          </cell>
          <cell r="CG609" t="str">
            <v>5o Sábado</v>
          </cell>
          <cell r="CH609" t="str">
            <v>May y Jun</v>
          </cell>
          <cell r="CI609" t="str">
            <v>Nov y Dic</v>
          </cell>
          <cell r="CJ609" t="str">
            <v>-</v>
          </cell>
          <cell r="CK609">
            <v>92</v>
          </cell>
          <cell r="CL609" t="str">
            <v>101 - MAGNA</v>
          </cell>
          <cell r="CM609" t="str">
            <v>10028</v>
          </cell>
          <cell r="CP609" t="str">
            <v>-</v>
          </cell>
        </row>
        <row r="610">
          <cell r="A610" t="str">
            <v>10029</v>
          </cell>
          <cell r="B610" t="str">
            <v>SNZ3410</v>
          </cell>
          <cell r="C610" t="str">
            <v>Nuevo León</v>
          </cell>
          <cell r="D610" t="str">
            <v>SHC4797</v>
          </cell>
          <cell r="E610" t="str">
            <v>Chevy</v>
          </cell>
          <cell r="F610" t="str">
            <v>Automóvil</v>
          </cell>
          <cell r="G610" t="str">
            <v>Chevrolet</v>
          </cell>
          <cell r="H610" t="str">
            <v>Chevy 3 Puertas T/M A/A Paquete H</v>
          </cell>
          <cell r="I610" t="str">
            <v>3G1SF21X1AS145646</v>
          </cell>
          <cell r="J610" t="str">
            <v>Hecho en México</v>
          </cell>
          <cell r="K610" t="str">
            <v>Magna</v>
          </cell>
          <cell r="L610">
            <v>4</v>
          </cell>
          <cell r="M610">
            <v>46</v>
          </cell>
          <cell r="N610">
            <v>2010</v>
          </cell>
          <cell r="O610" t="str">
            <v>Monterrey</v>
          </cell>
          <cell r="P610" t="str">
            <v>Nuevo León</v>
          </cell>
          <cell r="Q610" t="str">
            <v>Noreste</v>
          </cell>
          <cell r="R610" t="str">
            <v>Baja</v>
          </cell>
          <cell r="S610" t="str">
            <v>Subasta interna</v>
          </cell>
          <cell r="T610" t="str">
            <v>GNP</v>
          </cell>
          <cell r="U610" t="str">
            <v>Grupo Nacional Provincial, S.A.B.</v>
          </cell>
          <cell r="V610" t="str">
            <v>Pool Administrativo</v>
          </cell>
          <cell r="W610" t="str">
            <v>Pool Administrativo</v>
          </cell>
          <cell r="X610" t="str">
            <v>Oficina Regional</v>
          </cell>
          <cell r="Y610" t="str">
            <v>Pool</v>
          </cell>
          <cell r="Z610" t="str">
            <v>N38132</v>
          </cell>
          <cell r="AA610" t="str">
            <v>-</v>
          </cell>
          <cell r="AB610" t="str">
            <v>-</v>
          </cell>
          <cell r="AC610" t="str">
            <v>-</v>
          </cell>
          <cell r="AD610" t="str">
            <v>-</v>
          </cell>
          <cell r="AE610" t="str">
            <v>-</v>
          </cell>
          <cell r="AF610" t="str">
            <v>-</v>
          </cell>
          <cell r="AG610" t="str">
            <v>-</v>
          </cell>
          <cell r="AH610" t="str">
            <v>-</v>
          </cell>
          <cell r="AI610" t="str">
            <v>C6705</v>
          </cell>
          <cell r="AJ610" t="str">
            <v>Ramirez Granados Arturo</v>
          </cell>
          <cell r="AK610" t="str">
            <v>-</v>
          </cell>
          <cell r="AL610" t="str">
            <v>-</v>
          </cell>
          <cell r="AM610" t="str">
            <v>-</v>
          </cell>
          <cell r="AN610">
            <v>0</v>
          </cell>
          <cell r="AO610" t="str">
            <v>-</v>
          </cell>
          <cell r="AQ610">
            <v>5545001393</v>
          </cell>
          <cell r="AR610" t="str">
            <v>-</v>
          </cell>
          <cell r="AS610" t="str">
            <v>-</v>
          </cell>
          <cell r="AT610" t="str">
            <v>-</v>
          </cell>
          <cell r="AU610" t="str">
            <v>-</v>
          </cell>
          <cell r="AV610" t="str">
            <v>-</v>
          </cell>
          <cell r="AW610" t="str">
            <v>CPFI00887777..</v>
          </cell>
          <cell r="AX610" t="str">
            <v>Inactivo</v>
          </cell>
          <cell r="AY610" t="str">
            <v>No</v>
          </cell>
          <cell r="AZ610" t="str">
            <v>-</v>
          </cell>
          <cell r="BA610" t="str">
            <v>-</v>
          </cell>
          <cell r="BB610" t="str">
            <v>-</v>
          </cell>
          <cell r="BC610" t="str">
            <v>-</v>
          </cell>
          <cell r="BD610" t="str">
            <v>-</v>
          </cell>
          <cell r="BE610" t="str">
            <v>-</v>
          </cell>
          <cell r="BF610" t="str">
            <v>-</v>
          </cell>
          <cell r="BG610" t="str">
            <v>-</v>
          </cell>
          <cell r="BH610" t="str">
            <v>-</v>
          </cell>
          <cell r="BI610" t="str">
            <v>-</v>
          </cell>
          <cell r="BJ610" t="str">
            <v>Propio</v>
          </cell>
          <cell r="BK610">
            <v>13636</v>
          </cell>
          <cell r="BL610" t="str">
            <v>ANGAR AZCAPOTZALCO S.A. DE C.V.</v>
          </cell>
          <cell r="BO610">
            <v>90566.38</v>
          </cell>
          <cell r="BP610" t="str">
            <v>-</v>
          </cell>
          <cell r="BQ610" t="str">
            <v>-</v>
          </cell>
          <cell r="BR610" t="str">
            <v>-</v>
          </cell>
          <cell r="BS610" t="str">
            <v>-</v>
          </cell>
          <cell r="BT610" t="str">
            <v>-</v>
          </cell>
          <cell r="BU610" t="str">
            <v>-</v>
          </cell>
          <cell r="BV610" t="str">
            <v>-</v>
          </cell>
          <cell r="BW610" t="str">
            <v>-</v>
          </cell>
          <cell r="BX610" t="str">
            <v>-</v>
          </cell>
          <cell r="BY610" t="str">
            <v>-</v>
          </cell>
          <cell r="BZ610" t="str">
            <v>-</v>
          </cell>
          <cell r="CA610" t="str">
            <v>-</v>
          </cell>
          <cell r="CB610" t="str">
            <v>-</v>
          </cell>
          <cell r="CC610" t="str">
            <v>Viernes</v>
          </cell>
          <cell r="CD610" t="str">
            <v>3410</v>
          </cell>
          <cell r="CE610" t="str">
            <v>0</v>
          </cell>
          <cell r="CF610" t="str">
            <v>Azul</v>
          </cell>
          <cell r="CG610" t="str">
            <v>5o Sábado</v>
          </cell>
          <cell r="CH610" t="str">
            <v>May y Jun</v>
          </cell>
          <cell r="CI610" t="str">
            <v>Nov y Dic</v>
          </cell>
          <cell r="CJ610" t="str">
            <v>-</v>
          </cell>
          <cell r="CK610">
            <v>92</v>
          </cell>
          <cell r="CL610" t="str">
            <v>101 - MAGNA</v>
          </cell>
          <cell r="CM610" t="str">
            <v>10029</v>
          </cell>
          <cell r="CP610" t="str">
            <v>-</v>
          </cell>
        </row>
        <row r="611">
          <cell r="A611" t="str">
            <v>10030</v>
          </cell>
          <cell r="B611" t="str">
            <v>SNZ3411</v>
          </cell>
          <cell r="C611" t="str">
            <v>Nuevo León</v>
          </cell>
          <cell r="D611" t="str">
            <v>SHC4796</v>
          </cell>
          <cell r="E611" t="str">
            <v>Chevy</v>
          </cell>
          <cell r="F611" t="str">
            <v>Automóvil</v>
          </cell>
          <cell r="G611" t="str">
            <v>Chevrolet</v>
          </cell>
          <cell r="H611" t="str">
            <v>Chevy 3 Puertas T/M A/A Paquete H</v>
          </cell>
          <cell r="I611" t="str">
            <v>3G1SF21X4AS145902</v>
          </cell>
          <cell r="J611" t="str">
            <v>Hecho en México</v>
          </cell>
          <cell r="K611" t="str">
            <v>Magna</v>
          </cell>
          <cell r="L611">
            <v>4</v>
          </cell>
          <cell r="M611">
            <v>46</v>
          </cell>
          <cell r="N611">
            <v>2010</v>
          </cell>
          <cell r="O611" t="str">
            <v>Monterrey</v>
          </cell>
          <cell r="P611" t="str">
            <v>Nuevo León</v>
          </cell>
          <cell r="Q611" t="str">
            <v>Noreste</v>
          </cell>
          <cell r="R611" t="str">
            <v>Baja</v>
          </cell>
          <cell r="S611" t="str">
            <v>Subasta interna</v>
          </cell>
          <cell r="T611" t="str">
            <v>GNP</v>
          </cell>
          <cell r="U611" t="str">
            <v>Grupo Nacional Provincial, S.A.B.</v>
          </cell>
          <cell r="V611" t="str">
            <v>Pool Administrativo</v>
          </cell>
          <cell r="W611" t="str">
            <v>Pool Administrativo</v>
          </cell>
          <cell r="X611" t="str">
            <v>Oficina Regional</v>
          </cell>
          <cell r="Y611" t="str">
            <v>Pool</v>
          </cell>
          <cell r="Z611" t="str">
            <v>N38132</v>
          </cell>
          <cell r="AA611" t="str">
            <v>-</v>
          </cell>
          <cell r="AB611" t="str">
            <v>-</v>
          </cell>
          <cell r="AC611" t="str">
            <v>-</v>
          </cell>
          <cell r="AD611" t="str">
            <v>-</v>
          </cell>
          <cell r="AE611" t="str">
            <v>-</v>
          </cell>
          <cell r="AF611" t="str">
            <v>-</v>
          </cell>
          <cell r="AG611" t="str">
            <v>-</v>
          </cell>
          <cell r="AH611" t="str">
            <v>-</v>
          </cell>
          <cell r="AI611" t="str">
            <v>C6705</v>
          </cell>
          <cell r="AJ611" t="str">
            <v>Ramirez Granados Arturo</v>
          </cell>
          <cell r="AK611" t="str">
            <v>-</v>
          </cell>
          <cell r="AL611" t="str">
            <v>-</v>
          </cell>
          <cell r="AM611" t="str">
            <v>-</v>
          </cell>
          <cell r="AN611">
            <v>0</v>
          </cell>
          <cell r="AO611" t="str">
            <v>-</v>
          </cell>
          <cell r="AQ611">
            <v>5545001393</v>
          </cell>
          <cell r="AR611" t="str">
            <v>-</v>
          </cell>
          <cell r="AS611" t="str">
            <v>-</v>
          </cell>
          <cell r="AT611" t="str">
            <v>-</v>
          </cell>
          <cell r="AU611" t="str">
            <v>-</v>
          </cell>
          <cell r="AV611" t="str">
            <v>-</v>
          </cell>
          <cell r="AW611" t="str">
            <v>-</v>
          </cell>
          <cell r="AX611" t="str">
            <v>-</v>
          </cell>
          <cell r="AY611" t="str">
            <v>No</v>
          </cell>
          <cell r="AZ611" t="str">
            <v>-</v>
          </cell>
          <cell r="BA611" t="str">
            <v>-</v>
          </cell>
          <cell r="BB611" t="str">
            <v>-</v>
          </cell>
          <cell r="BC611" t="str">
            <v>-</v>
          </cell>
          <cell r="BD611" t="str">
            <v>-</v>
          </cell>
          <cell r="BE611" t="str">
            <v>-</v>
          </cell>
          <cell r="BF611" t="str">
            <v>-</v>
          </cell>
          <cell r="BG611" t="str">
            <v>-</v>
          </cell>
          <cell r="BH611" t="str">
            <v>-</v>
          </cell>
          <cell r="BI611" t="str">
            <v>-</v>
          </cell>
          <cell r="BJ611" t="str">
            <v>Propio</v>
          </cell>
          <cell r="BK611">
            <v>13642</v>
          </cell>
          <cell r="BL611" t="str">
            <v>ANGAR AZCAPOTZALCO S.A. DE C.V.</v>
          </cell>
          <cell r="BO611">
            <v>90566.38</v>
          </cell>
          <cell r="BP611" t="str">
            <v>-</v>
          </cell>
          <cell r="BQ611" t="str">
            <v>-</v>
          </cell>
          <cell r="BR611" t="str">
            <v>-</v>
          </cell>
          <cell r="BS611" t="str">
            <v>-</v>
          </cell>
          <cell r="BT611" t="str">
            <v>-</v>
          </cell>
          <cell r="BU611" t="str">
            <v>-</v>
          </cell>
          <cell r="BV611" t="str">
            <v>-</v>
          </cell>
          <cell r="BW611" t="str">
            <v>-</v>
          </cell>
          <cell r="BX611" t="str">
            <v>-</v>
          </cell>
          <cell r="BY611" t="str">
            <v>-</v>
          </cell>
          <cell r="BZ611" t="str">
            <v>-</v>
          </cell>
          <cell r="CA611" t="str">
            <v>-</v>
          </cell>
          <cell r="CB611" t="str">
            <v>-</v>
          </cell>
          <cell r="CC611" t="str">
            <v>Jueves</v>
          </cell>
          <cell r="CD611" t="str">
            <v>3411</v>
          </cell>
          <cell r="CE611" t="str">
            <v>1</v>
          </cell>
          <cell r="CF611" t="str">
            <v>Verde</v>
          </cell>
          <cell r="CG611" t="str">
            <v>4o Sábado</v>
          </cell>
          <cell r="CH611" t="str">
            <v>Abr y May</v>
          </cell>
          <cell r="CI611" t="str">
            <v>Oct y Nov</v>
          </cell>
          <cell r="CJ611" t="str">
            <v>-</v>
          </cell>
          <cell r="CK611">
            <v>92</v>
          </cell>
          <cell r="CL611" t="str">
            <v>101 - MAGNA</v>
          </cell>
          <cell r="CM611" t="str">
            <v>10030</v>
          </cell>
          <cell r="CP611" t="str">
            <v>-</v>
          </cell>
        </row>
        <row r="612">
          <cell r="A612" t="str">
            <v>10031</v>
          </cell>
          <cell r="B612" t="str">
            <v>740XCA</v>
          </cell>
          <cell r="C612" t="str">
            <v>Distrito Federal</v>
          </cell>
          <cell r="D612" t="str">
            <v>No aplica</v>
          </cell>
          <cell r="E612" t="str">
            <v>Chevy</v>
          </cell>
          <cell r="F612" t="str">
            <v>Automóvil</v>
          </cell>
          <cell r="G612" t="str">
            <v>Chevrolet</v>
          </cell>
          <cell r="H612" t="str">
            <v>Chevy 3 Puertas T/M A/A Paquete H</v>
          </cell>
          <cell r="I612" t="str">
            <v>3G1SF21X3AS144885</v>
          </cell>
          <cell r="J612" t="str">
            <v>Hecho en México</v>
          </cell>
          <cell r="K612" t="str">
            <v>Magna</v>
          </cell>
          <cell r="L612">
            <v>4</v>
          </cell>
          <cell r="M612">
            <v>46</v>
          </cell>
          <cell r="N612">
            <v>2010</v>
          </cell>
          <cell r="O612" t="str">
            <v>León</v>
          </cell>
          <cell r="P612" t="str">
            <v>Guanajuato</v>
          </cell>
          <cell r="Q612" t="str">
            <v>Occidente</v>
          </cell>
          <cell r="R612" t="str">
            <v>Baja</v>
          </cell>
          <cell r="S612" t="str">
            <v>Subasta interna</v>
          </cell>
          <cell r="T612" t="str">
            <v>GNP</v>
          </cell>
          <cell r="U612" t="str">
            <v>Grupo Nacional Provincial, S.A.B.</v>
          </cell>
          <cell r="V612" t="str">
            <v>Ejecutivo de Cuenta</v>
          </cell>
          <cell r="W612" t="str">
            <v>Pool Semiasignado</v>
          </cell>
          <cell r="X612" t="str">
            <v>Oficina Regional</v>
          </cell>
          <cell r="Y612" t="str">
            <v>Pool</v>
          </cell>
          <cell r="Z612" t="str">
            <v>N74075</v>
          </cell>
          <cell r="AA612" t="str">
            <v>Navarro Rangel Cesar Daniel</v>
          </cell>
          <cell r="AB612" t="str">
            <v>Grupo Nacional Provincial, S.A.B.</v>
          </cell>
          <cell r="AC612" t="str">
            <v>NARC7205132E5</v>
          </cell>
          <cell r="AD612" t="str">
            <v>Jefe de departamento</v>
          </cell>
          <cell r="AE612" t="str">
            <v>Jefe de Departamento B</v>
          </cell>
          <cell r="AF612" t="str">
            <v>Unidad de Negocio</v>
          </cell>
          <cell r="AG612" t="str">
            <v>Dirección Canal Agentes</v>
          </cell>
          <cell r="AH612" t="str">
            <v>Subdir. Ventas Agentes León</v>
          </cell>
          <cell r="AI612" t="str">
            <v>C4008</v>
          </cell>
          <cell r="AJ612" t="str">
            <v>Carmelo Herrera Mario Cesar</v>
          </cell>
          <cell r="AK612" t="str">
            <v>Oficina de servicio Leon P1</v>
          </cell>
          <cell r="AL612" t="str">
            <v>León</v>
          </cell>
          <cell r="AM612">
            <v>6450</v>
          </cell>
          <cell r="AN612" t="str">
            <v>cesar.navarro@gnp.com.mx</v>
          </cell>
          <cell r="AO612" t="str">
            <v>cesar.navarro@gnp.com.mx</v>
          </cell>
          <cell r="AQ612">
            <v>4771312382</v>
          </cell>
          <cell r="AR612" t="str">
            <v>-</v>
          </cell>
          <cell r="AS612" t="str">
            <v>-</v>
          </cell>
          <cell r="AT612" t="str">
            <v>-</v>
          </cell>
          <cell r="AU612" t="str">
            <v>-</v>
          </cell>
          <cell r="AV612" t="str">
            <v>-</v>
          </cell>
          <cell r="AW612" t="str">
            <v>-</v>
          </cell>
          <cell r="AX612" t="str">
            <v>-</v>
          </cell>
          <cell r="AY612" t="str">
            <v>No</v>
          </cell>
          <cell r="AZ612" t="str">
            <v>-</v>
          </cell>
          <cell r="BA612" t="str">
            <v>-</v>
          </cell>
          <cell r="BB612" t="str">
            <v>-</v>
          </cell>
          <cell r="BC612" t="str">
            <v>-</v>
          </cell>
          <cell r="BD612" t="str">
            <v>-</v>
          </cell>
          <cell r="BE612" t="str">
            <v>-</v>
          </cell>
          <cell r="BF612" t="str">
            <v>-</v>
          </cell>
          <cell r="BG612" t="str">
            <v>-</v>
          </cell>
          <cell r="BH612" t="str">
            <v>-</v>
          </cell>
          <cell r="BI612" t="str">
            <v>-</v>
          </cell>
          <cell r="BJ612" t="str">
            <v>Propio</v>
          </cell>
          <cell r="BK612">
            <v>13638</v>
          </cell>
          <cell r="BL612" t="str">
            <v>ANGAR AZCAPOTZALCO S.A. DE C.V.</v>
          </cell>
          <cell r="BO612">
            <v>90566.38</v>
          </cell>
          <cell r="BP612" t="str">
            <v>-</v>
          </cell>
          <cell r="BQ612" t="str">
            <v>-</v>
          </cell>
          <cell r="BR612" t="str">
            <v>-</v>
          </cell>
          <cell r="BS612" t="str">
            <v>-</v>
          </cell>
          <cell r="BT612" t="str">
            <v>-</v>
          </cell>
          <cell r="BU612" t="str">
            <v>-</v>
          </cell>
          <cell r="BV612" t="str">
            <v>-</v>
          </cell>
          <cell r="BW612" t="str">
            <v>-</v>
          </cell>
          <cell r="BX612" t="str">
            <v>-</v>
          </cell>
          <cell r="BY612" t="str">
            <v>-</v>
          </cell>
          <cell r="BZ612" t="str">
            <v>-</v>
          </cell>
          <cell r="CA612" t="str">
            <v>-</v>
          </cell>
          <cell r="CB612" t="str">
            <v>-</v>
          </cell>
          <cell r="CC612" t="str">
            <v>Viernes</v>
          </cell>
          <cell r="CD612" t="str">
            <v>740</v>
          </cell>
          <cell r="CE612" t="str">
            <v>0</v>
          </cell>
          <cell r="CF612" t="str">
            <v>Azul</v>
          </cell>
          <cell r="CG612" t="str">
            <v>5o Sábado</v>
          </cell>
          <cell r="CH612" t="str">
            <v>May y Jun</v>
          </cell>
          <cell r="CI612" t="str">
            <v>Nov y Dic</v>
          </cell>
          <cell r="CJ612" t="str">
            <v>-</v>
          </cell>
          <cell r="CK612">
            <v>92</v>
          </cell>
          <cell r="CL612" t="str">
            <v>101 - MAGNA</v>
          </cell>
          <cell r="CM612" t="str">
            <v>10031</v>
          </cell>
          <cell r="CP612" t="str">
            <v>-</v>
          </cell>
        </row>
        <row r="613">
          <cell r="A613" t="str">
            <v>10032</v>
          </cell>
          <cell r="B613" t="str">
            <v>156XFF</v>
          </cell>
          <cell r="C613" t="str">
            <v>Distrito Federal</v>
          </cell>
          <cell r="D613" t="str">
            <v>No aplica</v>
          </cell>
          <cell r="E613" t="str">
            <v>Chevy</v>
          </cell>
          <cell r="F613" t="str">
            <v>Automóvil</v>
          </cell>
          <cell r="G613" t="str">
            <v>Chevrolet</v>
          </cell>
          <cell r="H613" t="str">
            <v>Chevy 3 Puertas T/M A/A Paquete H</v>
          </cell>
          <cell r="I613" t="str">
            <v>3G1SF21X3AS145647</v>
          </cell>
          <cell r="J613" t="str">
            <v>Hecho en México</v>
          </cell>
          <cell r="K613" t="str">
            <v>Magna</v>
          </cell>
          <cell r="L613">
            <v>4</v>
          </cell>
          <cell r="M613">
            <v>46</v>
          </cell>
          <cell r="N613">
            <v>2010</v>
          </cell>
          <cell r="O613" t="str">
            <v>Guadalajara</v>
          </cell>
          <cell r="P613" t="str">
            <v>Jalisco</v>
          </cell>
          <cell r="Q613" t="str">
            <v>Occidente</v>
          </cell>
          <cell r="R613" t="str">
            <v>Baja</v>
          </cell>
          <cell r="S613" t="str">
            <v>Subasta interna</v>
          </cell>
          <cell r="T613" t="str">
            <v>GNP</v>
          </cell>
          <cell r="U613" t="str">
            <v>Grupo Nacional Provincial, S.A.B.</v>
          </cell>
          <cell r="V613" t="str">
            <v>Pool Administrativo</v>
          </cell>
          <cell r="W613" t="str">
            <v>Pool Administrativo</v>
          </cell>
          <cell r="X613" t="str">
            <v>Oficina Regional</v>
          </cell>
          <cell r="Y613" t="str">
            <v>Pool</v>
          </cell>
          <cell r="Z613" t="str">
            <v>N38132</v>
          </cell>
          <cell r="AA613" t="str">
            <v>-</v>
          </cell>
          <cell r="AB613" t="str">
            <v>-</v>
          </cell>
          <cell r="AC613" t="str">
            <v>-</v>
          </cell>
          <cell r="AD613" t="str">
            <v>-</v>
          </cell>
          <cell r="AE613" t="str">
            <v>-</v>
          </cell>
          <cell r="AF613" t="str">
            <v>-</v>
          </cell>
          <cell r="AG613" t="str">
            <v>-</v>
          </cell>
          <cell r="AH613" t="str">
            <v>-</v>
          </cell>
          <cell r="AI613" t="str">
            <v>C6705</v>
          </cell>
          <cell r="AJ613" t="str">
            <v>Ramirez Granados Arturo</v>
          </cell>
          <cell r="AK613" t="str">
            <v>-</v>
          </cell>
          <cell r="AL613" t="str">
            <v>-</v>
          </cell>
          <cell r="AM613" t="str">
            <v>-</v>
          </cell>
          <cell r="AN613">
            <v>0</v>
          </cell>
          <cell r="AO613" t="str">
            <v>-</v>
          </cell>
          <cell r="AQ613">
            <v>5545001393</v>
          </cell>
          <cell r="AR613" t="str">
            <v>-</v>
          </cell>
          <cell r="AS613" t="str">
            <v>-</v>
          </cell>
          <cell r="AT613" t="str">
            <v>-</v>
          </cell>
          <cell r="AU613" t="str">
            <v>-</v>
          </cell>
          <cell r="AV613" t="str">
            <v>-</v>
          </cell>
          <cell r="AW613" t="str">
            <v>-</v>
          </cell>
          <cell r="AX613" t="str">
            <v>-</v>
          </cell>
          <cell r="AY613" t="str">
            <v>No</v>
          </cell>
          <cell r="AZ613" t="str">
            <v>-</v>
          </cell>
          <cell r="BA613" t="str">
            <v>-</v>
          </cell>
          <cell r="BB613" t="str">
            <v>-</v>
          </cell>
          <cell r="BC613" t="str">
            <v>-</v>
          </cell>
          <cell r="BD613" t="str">
            <v>-</v>
          </cell>
          <cell r="BE613" t="str">
            <v>-</v>
          </cell>
          <cell r="BF613" t="str">
            <v>-</v>
          </cell>
          <cell r="BG613" t="str">
            <v>-</v>
          </cell>
          <cell r="BH613" t="str">
            <v>-</v>
          </cell>
          <cell r="BI613" t="str">
            <v>-</v>
          </cell>
          <cell r="BJ613" t="str">
            <v>Propio</v>
          </cell>
          <cell r="BK613">
            <v>13640</v>
          </cell>
          <cell r="BL613" t="str">
            <v>ANGAR AZCAPOTZALCO S.A. DE C.V.</v>
          </cell>
          <cell r="BO613">
            <v>90566.38</v>
          </cell>
          <cell r="BP613" t="str">
            <v>-</v>
          </cell>
          <cell r="BQ613" t="str">
            <v>-</v>
          </cell>
          <cell r="BR613" t="str">
            <v>-</v>
          </cell>
          <cell r="BS613" t="str">
            <v>-</v>
          </cell>
          <cell r="BT613" t="str">
            <v>-</v>
          </cell>
          <cell r="BU613" t="str">
            <v>-</v>
          </cell>
          <cell r="BV613" t="str">
            <v>-</v>
          </cell>
          <cell r="BW613" t="str">
            <v>-</v>
          </cell>
          <cell r="BX613" t="str">
            <v>-</v>
          </cell>
          <cell r="BY613" t="str">
            <v>-</v>
          </cell>
          <cell r="BZ613" t="str">
            <v>-</v>
          </cell>
          <cell r="CA613" t="str">
            <v>-</v>
          </cell>
          <cell r="CB613" t="str">
            <v>-</v>
          </cell>
          <cell r="CC613" t="str">
            <v>Lunes</v>
          </cell>
          <cell r="CD613" t="str">
            <v>156</v>
          </cell>
          <cell r="CE613" t="str">
            <v>6</v>
          </cell>
          <cell r="CF613" t="str">
            <v>Amarillo</v>
          </cell>
          <cell r="CG613" t="str">
            <v>1er Sábado</v>
          </cell>
          <cell r="CH613" t="str">
            <v>Ene y Feb</v>
          </cell>
          <cell r="CI613" t="str">
            <v>Jul y Ago</v>
          </cell>
          <cell r="CJ613" t="str">
            <v>-</v>
          </cell>
          <cell r="CK613">
            <v>92</v>
          </cell>
          <cell r="CL613" t="str">
            <v>101 - MAGNA</v>
          </cell>
          <cell r="CM613" t="str">
            <v>10032</v>
          </cell>
          <cell r="CP613" t="str">
            <v>-</v>
          </cell>
        </row>
        <row r="614">
          <cell r="A614" t="str">
            <v>10033</v>
          </cell>
          <cell r="B614" t="str">
            <v>278XFF</v>
          </cell>
          <cell r="C614" t="str">
            <v>Distrito Federal</v>
          </cell>
          <cell r="D614" t="str">
            <v>No aplica</v>
          </cell>
          <cell r="E614" t="str">
            <v>Chevy</v>
          </cell>
          <cell r="F614" t="str">
            <v>Automóvil</v>
          </cell>
          <cell r="G614" t="str">
            <v>Chevrolet</v>
          </cell>
          <cell r="H614" t="str">
            <v>Chevy 3 Puertas T/M A/A Paquete H</v>
          </cell>
          <cell r="I614" t="str">
            <v>3G1SF21X4AS145642</v>
          </cell>
          <cell r="J614" t="str">
            <v>Hecho en México</v>
          </cell>
          <cell r="K614" t="str">
            <v>Magna</v>
          </cell>
          <cell r="L614">
            <v>4</v>
          </cell>
          <cell r="M614">
            <v>46</v>
          </cell>
          <cell r="N614">
            <v>2010</v>
          </cell>
          <cell r="O614" t="str">
            <v>Guadalajara</v>
          </cell>
          <cell r="P614" t="str">
            <v>Jalisco</v>
          </cell>
          <cell r="Q614" t="str">
            <v>Occidente</v>
          </cell>
          <cell r="R614" t="str">
            <v>Baja</v>
          </cell>
          <cell r="S614" t="str">
            <v>Subasta interna</v>
          </cell>
          <cell r="T614" t="str">
            <v>GNP</v>
          </cell>
          <cell r="U614" t="str">
            <v>Grupo Nacional Provincial, S.A.B.</v>
          </cell>
          <cell r="V614" t="str">
            <v>Pool Administrativo</v>
          </cell>
          <cell r="W614" t="str">
            <v>Pool Administrativo</v>
          </cell>
          <cell r="X614" t="str">
            <v>Oficina Regional</v>
          </cell>
          <cell r="Y614" t="str">
            <v>Pool</v>
          </cell>
          <cell r="Z614" t="str">
            <v>N38132</v>
          </cell>
          <cell r="AA614" t="str">
            <v>-</v>
          </cell>
          <cell r="AB614" t="str">
            <v>-</v>
          </cell>
          <cell r="AC614" t="str">
            <v>-</v>
          </cell>
          <cell r="AD614" t="str">
            <v>-</v>
          </cell>
          <cell r="AE614" t="str">
            <v>-</v>
          </cell>
          <cell r="AF614" t="str">
            <v>-</v>
          </cell>
          <cell r="AG614" t="str">
            <v>-</v>
          </cell>
          <cell r="AH614" t="str">
            <v>-</v>
          </cell>
          <cell r="AI614" t="str">
            <v>C6705</v>
          </cell>
          <cell r="AJ614" t="str">
            <v>Ramirez Granados Arturo</v>
          </cell>
          <cell r="AK614" t="str">
            <v>-</v>
          </cell>
          <cell r="AL614" t="str">
            <v>-</v>
          </cell>
          <cell r="AM614" t="str">
            <v>-</v>
          </cell>
          <cell r="AN614">
            <v>0</v>
          </cell>
          <cell r="AO614" t="str">
            <v>-</v>
          </cell>
          <cell r="AQ614">
            <v>5545001393</v>
          </cell>
          <cell r="AR614" t="str">
            <v>-</v>
          </cell>
          <cell r="AS614" t="str">
            <v>-</v>
          </cell>
          <cell r="AT614" t="str">
            <v>-</v>
          </cell>
          <cell r="AU614" t="str">
            <v>-</v>
          </cell>
          <cell r="AV614" t="str">
            <v>-</v>
          </cell>
          <cell r="AW614" t="str">
            <v>-</v>
          </cell>
          <cell r="AX614" t="str">
            <v>-</v>
          </cell>
          <cell r="AY614" t="str">
            <v>No</v>
          </cell>
          <cell r="AZ614" t="str">
            <v>-</v>
          </cell>
          <cell r="BA614" t="str">
            <v>-</v>
          </cell>
          <cell r="BB614" t="str">
            <v>-</v>
          </cell>
          <cell r="BC614" t="str">
            <v>-</v>
          </cell>
          <cell r="BD614" t="str">
            <v>-</v>
          </cell>
          <cell r="BE614" t="str">
            <v>-</v>
          </cell>
          <cell r="BF614" t="str">
            <v>-</v>
          </cell>
          <cell r="BG614" t="str">
            <v>-</v>
          </cell>
          <cell r="BH614" t="str">
            <v>-</v>
          </cell>
          <cell r="BI614" t="str">
            <v>-</v>
          </cell>
          <cell r="BJ614" t="str">
            <v>Propio</v>
          </cell>
          <cell r="BK614">
            <v>13641</v>
          </cell>
          <cell r="BL614" t="str">
            <v>ANGAR AZCAPOTZALCO S.A. DE C.V.</v>
          </cell>
          <cell r="BO614">
            <v>90566.38</v>
          </cell>
          <cell r="BP614" t="str">
            <v>-</v>
          </cell>
          <cell r="BQ614" t="str">
            <v>-</v>
          </cell>
          <cell r="BR614" t="str">
            <v>-</v>
          </cell>
          <cell r="BS614" t="str">
            <v>-</v>
          </cell>
          <cell r="BT614" t="str">
            <v>-</v>
          </cell>
          <cell r="BU614" t="str">
            <v>-</v>
          </cell>
          <cell r="BV614" t="str">
            <v>-</v>
          </cell>
          <cell r="BW614" t="str">
            <v>-</v>
          </cell>
          <cell r="BX614" t="str">
            <v>-</v>
          </cell>
          <cell r="BY614" t="str">
            <v>-</v>
          </cell>
          <cell r="BZ614" t="str">
            <v>-</v>
          </cell>
          <cell r="CA614" t="str">
            <v>-</v>
          </cell>
          <cell r="CB614" t="str">
            <v>-</v>
          </cell>
          <cell r="CC614" t="str">
            <v>Martes</v>
          </cell>
          <cell r="CD614" t="str">
            <v>278</v>
          </cell>
          <cell r="CE614" t="str">
            <v>8</v>
          </cell>
          <cell r="CF614" t="str">
            <v>Rosa</v>
          </cell>
          <cell r="CG614" t="str">
            <v>2o Sábado</v>
          </cell>
          <cell r="CH614" t="str">
            <v>Feb y Mzo</v>
          </cell>
          <cell r="CI614" t="str">
            <v>Ago y Sep</v>
          </cell>
          <cell r="CJ614" t="str">
            <v>-</v>
          </cell>
          <cell r="CK614">
            <v>92</v>
          </cell>
          <cell r="CL614" t="str">
            <v>101 - MAGNA</v>
          </cell>
          <cell r="CM614" t="str">
            <v>10033</v>
          </cell>
          <cell r="CP614" t="str">
            <v>-</v>
          </cell>
        </row>
        <row r="615">
          <cell r="A615" t="str">
            <v>10034</v>
          </cell>
          <cell r="B615" t="str">
            <v>317XFF</v>
          </cell>
          <cell r="C615" t="str">
            <v>Distrito Federal</v>
          </cell>
          <cell r="D615" t="str">
            <v>No aplica</v>
          </cell>
          <cell r="E615" t="str">
            <v>Chevy</v>
          </cell>
          <cell r="F615" t="str">
            <v>Automóvil</v>
          </cell>
          <cell r="G615" t="str">
            <v>Chevrolet</v>
          </cell>
          <cell r="H615" t="str">
            <v>Chevy 3 Puertas T/M A/A Paquete H</v>
          </cell>
          <cell r="I615" t="str">
            <v>3G1SF21X5AS145410</v>
          </cell>
          <cell r="J615" t="str">
            <v>Hecho en México</v>
          </cell>
          <cell r="K615" t="str">
            <v>Magna</v>
          </cell>
          <cell r="L615">
            <v>4</v>
          </cell>
          <cell r="M615">
            <v>46</v>
          </cell>
          <cell r="N615">
            <v>2010</v>
          </cell>
          <cell r="O615" t="str">
            <v>Guadalajara</v>
          </cell>
          <cell r="P615" t="str">
            <v>Jalisco</v>
          </cell>
          <cell r="Q615" t="str">
            <v>Occidente</v>
          </cell>
          <cell r="R615" t="str">
            <v>Baja</v>
          </cell>
          <cell r="S615" t="str">
            <v>Subasta interna</v>
          </cell>
          <cell r="T615" t="str">
            <v>GNP</v>
          </cell>
          <cell r="U615" t="str">
            <v>Grupo Nacional Provincial, S.A.B.</v>
          </cell>
          <cell r="V615" t="str">
            <v>Pool Administrativo</v>
          </cell>
          <cell r="W615" t="str">
            <v>Pool Administrativo</v>
          </cell>
          <cell r="X615" t="str">
            <v>Oficina Regional</v>
          </cell>
          <cell r="Y615" t="str">
            <v>Pool</v>
          </cell>
          <cell r="Z615" t="str">
            <v>N38132</v>
          </cell>
          <cell r="AA615" t="str">
            <v>-</v>
          </cell>
          <cell r="AB615" t="str">
            <v>-</v>
          </cell>
          <cell r="AC615" t="str">
            <v>-</v>
          </cell>
          <cell r="AD615" t="str">
            <v>-</v>
          </cell>
          <cell r="AE615" t="str">
            <v>-</v>
          </cell>
          <cell r="AF615" t="str">
            <v>-</v>
          </cell>
          <cell r="AG615" t="str">
            <v>-</v>
          </cell>
          <cell r="AH615" t="str">
            <v>-</v>
          </cell>
          <cell r="AI615" t="str">
            <v>C6705</v>
          </cell>
          <cell r="AJ615" t="str">
            <v>Ramirez Granados Arturo</v>
          </cell>
          <cell r="AK615" t="str">
            <v>-</v>
          </cell>
          <cell r="AL615" t="str">
            <v>-</v>
          </cell>
          <cell r="AM615" t="str">
            <v>-</v>
          </cell>
          <cell r="AN615">
            <v>0</v>
          </cell>
          <cell r="AO615" t="str">
            <v>-</v>
          </cell>
          <cell r="AQ615">
            <v>5545001393</v>
          </cell>
          <cell r="AR615" t="str">
            <v>-</v>
          </cell>
          <cell r="AS615" t="str">
            <v>-</v>
          </cell>
          <cell r="AT615" t="str">
            <v>-</v>
          </cell>
          <cell r="AU615" t="str">
            <v>-</v>
          </cell>
          <cell r="AV615" t="str">
            <v>-</v>
          </cell>
          <cell r="AW615" t="str">
            <v>IMDM20226456..</v>
          </cell>
          <cell r="AX615" t="str">
            <v>Inactivo</v>
          </cell>
          <cell r="AY615" t="str">
            <v>No</v>
          </cell>
          <cell r="AZ615" t="str">
            <v>-</v>
          </cell>
          <cell r="BA615" t="str">
            <v>-</v>
          </cell>
          <cell r="BB615" t="str">
            <v>-</v>
          </cell>
          <cell r="BC615" t="str">
            <v>-</v>
          </cell>
          <cell r="BD615" t="str">
            <v>-</v>
          </cell>
          <cell r="BE615" t="str">
            <v>-</v>
          </cell>
          <cell r="BF615" t="str">
            <v>-</v>
          </cell>
          <cell r="BG615" t="str">
            <v>-</v>
          </cell>
          <cell r="BH615" t="str">
            <v>-</v>
          </cell>
          <cell r="BI615" t="str">
            <v>-</v>
          </cell>
          <cell r="BJ615" t="str">
            <v>Propio</v>
          </cell>
          <cell r="BK615">
            <v>13643</v>
          </cell>
          <cell r="BL615" t="str">
            <v>ANGAR AZCAPOTZALCO S.A. DE C.V.</v>
          </cell>
          <cell r="BO615">
            <v>90566.38</v>
          </cell>
          <cell r="BP615" t="str">
            <v>-</v>
          </cell>
          <cell r="BQ615" t="str">
            <v>-</v>
          </cell>
          <cell r="BR615" t="str">
            <v>-</v>
          </cell>
          <cell r="BS615" t="str">
            <v>-</v>
          </cell>
          <cell r="BT615" t="str">
            <v>-</v>
          </cell>
          <cell r="BU615" t="str">
            <v>-</v>
          </cell>
          <cell r="BV615" t="str">
            <v>-</v>
          </cell>
          <cell r="BW615" t="str">
            <v>-</v>
          </cell>
          <cell r="BX615" t="str">
            <v>-</v>
          </cell>
          <cell r="BY615" t="str">
            <v>-</v>
          </cell>
          <cell r="BZ615" t="str">
            <v>-</v>
          </cell>
          <cell r="CA615" t="str">
            <v>-</v>
          </cell>
          <cell r="CB615" t="str">
            <v>-</v>
          </cell>
          <cell r="CC615" t="str">
            <v>Martes</v>
          </cell>
          <cell r="CD615" t="str">
            <v>317</v>
          </cell>
          <cell r="CE615" t="str">
            <v>7</v>
          </cell>
          <cell r="CF615" t="str">
            <v>Rosa</v>
          </cell>
          <cell r="CG615" t="str">
            <v>2o Sábado</v>
          </cell>
          <cell r="CH615" t="str">
            <v>Feb y Mzo</v>
          </cell>
          <cell r="CI615" t="str">
            <v>Ago y Sep</v>
          </cell>
          <cell r="CJ615" t="str">
            <v>-</v>
          </cell>
          <cell r="CK615">
            <v>92</v>
          </cell>
          <cell r="CL615" t="str">
            <v>101 - MAGNA</v>
          </cell>
          <cell r="CM615" t="str">
            <v>10034</v>
          </cell>
          <cell r="CP615" t="str">
            <v>-</v>
          </cell>
        </row>
        <row r="616">
          <cell r="A616" t="str">
            <v>10035</v>
          </cell>
          <cell r="B616" t="str">
            <v>725XCA</v>
          </cell>
          <cell r="C616" t="str">
            <v>Distrito Federal</v>
          </cell>
          <cell r="D616" t="str">
            <v>No aplica</v>
          </cell>
          <cell r="E616" t="str">
            <v>Chevy</v>
          </cell>
          <cell r="F616" t="str">
            <v>Automóvil</v>
          </cell>
          <cell r="G616" t="str">
            <v>Chevrolet</v>
          </cell>
          <cell r="H616" t="str">
            <v>Chevy 3 Puertas T/M A/A Paquete H</v>
          </cell>
          <cell r="I616" t="str">
            <v>3G1SF21X2AS145896</v>
          </cell>
          <cell r="J616" t="str">
            <v>Hecho en México</v>
          </cell>
          <cell r="K616" t="str">
            <v>Magna</v>
          </cell>
          <cell r="L616">
            <v>4</v>
          </cell>
          <cell r="M616">
            <v>46</v>
          </cell>
          <cell r="N616">
            <v>2010</v>
          </cell>
          <cell r="O616" t="str">
            <v>Ciudad de México</v>
          </cell>
          <cell r="P616" t="str">
            <v>Ciudad de México</v>
          </cell>
          <cell r="Q616" t="str">
            <v>Zona Metropolitana</v>
          </cell>
          <cell r="R616" t="str">
            <v>Baja</v>
          </cell>
          <cell r="S616" t="str">
            <v>Subasta interna</v>
          </cell>
          <cell r="T616" t="str">
            <v>GNP</v>
          </cell>
          <cell r="U616" t="str">
            <v>Grupo Nacional Provincial, S.A.B.</v>
          </cell>
          <cell r="V616" t="str">
            <v>Supervisor de Taller</v>
          </cell>
          <cell r="W616" t="str">
            <v>Pool Semiasignado</v>
          </cell>
          <cell r="X616" t="str">
            <v>Supervisoria</v>
          </cell>
          <cell r="Y616" t="str">
            <v>Pool</v>
          </cell>
          <cell r="Z616" t="str">
            <v>N38132</v>
          </cell>
          <cell r="AA616" t="str">
            <v>-</v>
          </cell>
          <cell r="AB616" t="str">
            <v>-</v>
          </cell>
          <cell r="AC616" t="str">
            <v>-</v>
          </cell>
          <cell r="AD616" t="str">
            <v>-</v>
          </cell>
          <cell r="AE616" t="str">
            <v>-</v>
          </cell>
          <cell r="AF616" t="str">
            <v>-</v>
          </cell>
          <cell r="AG616" t="str">
            <v>-</v>
          </cell>
          <cell r="AH616" t="str">
            <v>-</v>
          </cell>
          <cell r="AI616" t="str">
            <v>C6705</v>
          </cell>
          <cell r="AJ616" t="str">
            <v>Ramirez Granados Arturo</v>
          </cell>
          <cell r="AK616" t="str">
            <v>-</v>
          </cell>
          <cell r="AL616" t="str">
            <v>-</v>
          </cell>
          <cell r="AM616" t="str">
            <v>-</v>
          </cell>
          <cell r="AN616">
            <v>0</v>
          </cell>
          <cell r="AO616" t="str">
            <v>-</v>
          </cell>
          <cell r="AQ616">
            <v>5545001393</v>
          </cell>
          <cell r="AR616" t="str">
            <v>-</v>
          </cell>
          <cell r="AS616" t="str">
            <v>-</v>
          </cell>
          <cell r="AT616" t="str">
            <v>-</v>
          </cell>
          <cell r="AU616" t="str">
            <v>-</v>
          </cell>
          <cell r="AV616" t="str">
            <v>-</v>
          </cell>
          <cell r="AW616" t="str">
            <v>-</v>
          </cell>
          <cell r="AX616" t="str">
            <v>-</v>
          </cell>
          <cell r="AY616" t="str">
            <v>No</v>
          </cell>
          <cell r="AZ616" t="str">
            <v>-</v>
          </cell>
          <cell r="BA616" t="str">
            <v>-</v>
          </cell>
          <cell r="BB616" t="str">
            <v>-</v>
          </cell>
          <cell r="BC616" t="str">
            <v>-</v>
          </cell>
          <cell r="BD616" t="str">
            <v>-</v>
          </cell>
          <cell r="BE616" t="str">
            <v>-</v>
          </cell>
          <cell r="BF616" t="str">
            <v>-</v>
          </cell>
          <cell r="BG616" t="str">
            <v>-</v>
          </cell>
          <cell r="BH616" t="str">
            <v>-</v>
          </cell>
          <cell r="BI616" t="str">
            <v>-</v>
          </cell>
          <cell r="BJ616" t="str">
            <v>Propio</v>
          </cell>
          <cell r="BK616">
            <v>13637</v>
          </cell>
          <cell r="BL616" t="str">
            <v>ANGAR AZCAPOTZALCO S.A. DE C.V.</v>
          </cell>
          <cell r="BO616">
            <v>90566.38</v>
          </cell>
          <cell r="BP616" t="str">
            <v>-</v>
          </cell>
          <cell r="BQ616" t="str">
            <v>-</v>
          </cell>
          <cell r="BR616" t="str">
            <v>-</v>
          </cell>
          <cell r="BS616" t="str">
            <v>-</v>
          </cell>
          <cell r="BT616" t="str">
            <v>-</v>
          </cell>
          <cell r="BU616" t="str">
            <v>-</v>
          </cell>
          <cell r="BV616" t="str">
            <v>-</v>
          </cell>
          <cell r="BW616" t="str">
            <v>-</v>
          </cell>
          <cell r="BX616" t="str">
            <v>-</v>
          </cell>
          <cell r="BY616" t="str">
            <v>-</v>
          </cell>
          <cell r="BZ616" t="str">
            <v>-</v>
          </cell>
          <cell r="CA616" t="str">
            <v>-</v>
          </cell>
          <cell r="CB616" t="str">
            <v>-</v>
          </cell>
          <cell r="CC616" t="str">
            <v>Lunes</v>
          </cell>
          <cell r="CD616" t="str">
            <v>725</v>
          </cell>
          <cell r="CE616" t="str">
            <v>5</v>
          </cell>
          <cell r="CF616" t="str">
            <v>Amarillo</v>
          </cell>
          <cell r="CG616" t="str">
            <v>1er Sábado</v>
          </cell>
          <cell r="CH616" t="str">
            <v>Ene y Feb</v>
          </cell>
          <cell r="CI616" t="str">
            <v>Jul y Ago</v>
          </cell>
          <cell r="CJ616" t="str">
            <v>-</v>
          </cell>
          <cell r="CK616">
            <v>92</v>
          </cell>
          <cell r="CL616" t="str">
            <v>101 - MAGNA</v>
          </cell>
          <cell r="CM616" t="str">
            <v>10035</v>
          </cell>
          <cell r="CP616" t="str">
            <v>-</v>
          </cell>
        </row>
        <row r="617">
          <cell r="A617" t="str">
            <v>10036</v>
          </cell>
          <cell r="B617" t="str">
            <v>760XCA</v>
          </cell>
          <cell r="C617" t="str">
            <v>Distrito Federal</v>
          </cell>
          <cell r="D617" t="str">
            <v>No aplica</v>
          </cell>
          <cell r="E617" t="str">
            <v>Chevy</v>
          </cell>
          <cell r="F617" t="str">
            <v>Automóvil</v>
          </cell>
          <cell r="G617" t="str">
            <v>Chevrolet</v>
          </cell>
          <cell r="H617" t="str">
            <v>Chevy 3 Puertas T/M A/A Paquete H</v>
          </cell>
          <cell r="I617" t="str">
            <v>3G1SF21X5AS145892</v>
          </cell>
          <cell r="J617" t="str">
            <v>Hecho en México</v>
          </cell>
          <cell r="K617" t="str">
            <v>Magna</v>
          </cell>
          <cell r="L617">
            <v>4</v>
          </cell>
          <cell r="M617">
            <v>46</v>
          </cell>
          <cell r="N617">
            <v>2010</v>
          </cell>
          <cell r="O617" t="str">
            <v>Ciudad de México</v>
          </cell>
          <cell r="P617" t="str">
            <v>Ciudad de México</v>
          </cell>
          <cell r="Q617" t="str">
            <v>Zona Metropolitana</v>
          </cell>
          <cell r="R617" t="str">
            <v>Baja</v>
          </cell>
          <cell r="S617" t="str">
            <v>Subasta interna</v>
          </cell>
          <cell r="T617" t="str">
            <v>GNP</v>
          </cell>
          <cell r="U617" t="str">
            <v>Grupo Nacional Provincial, S.A.B.</v>
          </cell>
          <cell r="V617" t="str">
            <v>Pool Administrativo</v>
          </cell>
          <cell r="W617" t="str">
            <v>Pool Administrativo</v>
          </cell>
          <cell r="X617" t="str">
            <v>Metro Sur</v>
          </cell>
          <cell r="Y617" t="str">
            <v>Pool</v>
          </cell>
          <cell r="Z617" t="str">
            <v>N38132</v>
          </cell>
          <cell r="AA617" t="str">
            <v>-</v>
          </cell>
          <cell r="AB617" t="str">
            <v>-</v>
          </cell>
          <cell r="AC617" t="str">
            <v>-</v>
          </cell>
          <cell r="AD617" t="str">
            <v>-</v>
          </cell>
          <cell r="AE617" t="str">
            <v>-</v>
          </cell>
          <cell r="AF617" t="str">
            <v>-</v>
          </cell>
          <cell r="AG617" t="str">
            <v>-</v>
          </cell>
          <cell r="AH617" t="str">
            <v>-</v>
          </cell>
          <cell r="AI617" t="str">
            <v>C6705</v>
          </cell>
          <cell r="AJ617" t="str">
            <v>Ramirez Granados Arturo</v>
          </cell>
          <cell r="AK617" t="str">
            <v>-</v>
          </cell>
          <cell r="AL617" t="str">
            <v>-</v>
          </cell>
          <cell r="AM617" t="str">
            <v>-</v>
          </cell>
          <cell r="AN617">
            <v>0</v>
          </cell>
          <cell r="AO617" t="str">
            <v>-</v>
          </cell>
          <cell r="AQ617">
            <v>5545001393</v>
          </cell>
          <cell r="AR617" t="str">
            <v>-</v>
          </cell>
          <cell r="AS617" t="str">
            <v>-</v>
          </cell>
          <cell r="AT617" t="str">
            <v>-</v>
          </cell>
          <cell r="AU617" t="str">
            <v>-</v>
          </cell>
          <cell r="AV617" t="str">
            <v>-</v>
          </cell>
          <cell r="AW617" t="str">
            <v>CPFI00887764..</v>
          </cell>
          <cell r="AX617" t="str">
            <v>Inactivo</v>
          </cell>
          <cell r="AY617" t="str">
            <v>No</v>
          </cell>
          <cell r="AZ617" t="str">
            <v>-</v>
          </cell>
          <cell r="BA617" t="str">
            <v>-</v>
          </cell>
          <cell r="BB617" t="str">
            <v>-</v>
          </cell>
          <cell r="BC617" t="str">
            <v>-</v>
          </cell>
          <cell r="BD617" t="str">
            <v>-</v>
          </cell>
          <cell r="BE617" t="str">
            <v>-</v>
          </cell>
          <cell r="BF617" t="str">
            <v>-</v>
          </cell>
          <cell r="BG617" t="str">
            <v>-</v>
          </cell>
          <cell r="BH617" t="str">
            <v>-</v>
          </cell>
          <cell r="BI617" t="str">
            <v>-</v>
          </cell>
          <cell r="BJ617" t="str">
            <v>Propio</v>
          </cell>
          <cell r="BK617">
            <v>13644</v>
          </cell>
          <cell r="BL617" t="str">
            <v>ANGAR AZCAPOTZALCO S.A. DE C.V.</v>
          </cell>
          <cell r="BO617">
            <v>90566.38</v>
          </cell>
          <cell r="BP617" t="str">
            <v>-</v>
          </cell>
          <cell r="BQ617" t="str">
            <v>-</v>
          </cell>
          <cell r="BR617" t="str">
            <v>-</v>
          </cell>
          <cell r="BS617" t="str">
            <v>-</v>
          </cell>
          <cell r="BT617" t="str">
            <v>-</v>
          </cell>
          <cell r="BU617" t="str">
            <v>-</v>
          </cell>
          <cell r="BV617" t="str">
            <v>-</v>
          </cell>
          <cell r="BW617" t="str">
            <v>-</v>
          </cell>
          <cell r="BX617" t="str">
            <v>-</v>
          </cell>
          <cell r="BY617" t="str">
            <v>-</v>
          </cell>
          <cell r="BZ617" t="str">
            <v>-</v>
          </cell>
          <cell r="CA617" t="str">
            <v>-</v>
          </cell>
          <cell r="CB617" t="str">
            <v>-</v>
          </cell>
          <cell r="CC617" t="str">
            <v>Viernes</v>
          </cell>
          <cell r="CD617" t="str">
            <v>760</v>
          </cell>
          <cell r="CE617" t="str">
            <v>0</v>
          </cell>
          <cell r="CF617" t="str">
            <v>Azul</v>
          </cell>
          <cell r="CG617" t="str">
            <v>5o Sábado</v>
          </cell>
          <cell r="CH617" t="str">
            <v>May y Jun</v>
          </cell>
          <cell r="CI617" t="str">
            <v>Nov y Dic</v>
          </cell>
          <cell r="CJ617" t="str">
            <v>-</v>
          </cell>
          <cell r="CK617">
            <v>92</v>
          </cell>
          <cell r="CL617" t="str">
            <v>101 - MAGNA</v>
          </cell>
          <cell r="CM617" t="str">
            <v>10036</v>
          </cell>
          <cell r="CP617" t="str">
            <v>-</v>
          </cell>
        </row>
        <row r="618">
          <cell r="A618" t="str">
            <v>10037</v>
          </cell>
          <cell r="B618" t="str">
            <v>561XCA</v>
          </cell>
          <cell r="C618" t="str">
            <v>Distrito Federal</v>
          </cell>
          <cell r="D618" t="str">
            <v>No aplica</v>
          </cell>
          <cell r="E618" t="str">
            <v>Chevy</v>
          </cell>
          <cell r="F618" t="str">
            <v>Automóvil</v>
          </cell>
          <cell r="G618" t="str">
            <v>Chevrolet</v>
          </cell>
          <cell r="H618" t="str">
            <v>Chevy 3 Puertas T/M A/A Paquete H</v>
          </cell>
          <cell r="I618" t="str">
            <v>3G1SF21X6AS145643</v>
          </cell>
          <cell r="J618" t="str">
            <v>Hecho en México</v>
          </cell>
          <cell r="K618" t="str">
            <v>Magna</v>
          </cell>
          <cell r="L618">
            <v>4</v>
          </cell>
          <cell r="M618">
            <v>46</v>
          </cell>
          <cell r="N618">
            <v>2010</v>
          </cell>
          <cell r="O618" t="str">
            <v>Ciudad de México</v>
          </cell>
          <cell r="P618" t="str">
            <v>Ciudad de México</v>
          </cell>
          <cell r="Q618" t="str">
            <v>Zona Metropolitana</v>
          </cell>
          <cell r="R618" t="str">
            <v>Baja</v>
          </cell>
          <cell r="S618" t="str">
            <v>Subasta interna</v>
          </cell>
          <cell r="T618" t="str">
            <v>GNP</v>
          </cell>
          <cell r="U618" t="str">
            <v>Grupo Nacional Provincial, S.A.B.</v>
          </cell>
          <cell r="V618" t="str">
            <v>Pool Administrativo</v>
          </cell>
          <cell r="W618" t="str">
            <v>Pool Administrativo</v>
          </cell>
          <cell r="X618" t="str">
            <v>Metro Norte</v>
          </cell>
          <cell r="Y618" t="str">
            <v>Pool</v>
          </cell>
          <cell r="Z618" t="str">
            <v>N38132</v>
          </cell>
          <cell r="AA618" t="str">
            <v>-</v>
          </cell>
          <cell r="AB618" t="str">
            <v>-</v>
          </cell>
          <cell r="AC618" t="str">
            <v>-</v>
          </cell>
          <cell r="AD618" t="str">
            <v>-</v>
          </cell>
          <cell r="AE618" t="str">
            <v>-</v>
          </cell>
          <cell r="AF618" t="str">
            <v>-</v>
          </cell>
          <cell r="AG618" t="str">
            <v>-</v>
          </cell>
          <cell r="AH618" t="str">
            <v>-</v>
          </cell>
          <cell r="AI618" t="str">
            <v>C6705</v>
          </cell>
          <cell r="AJ618" t="str">
            <v>Ramirez Granados Arturo</v>
          </cell>
          <cell r="AK618" t="str">
            <v>-</v>
          </cell>
          <cell r="AL618" t="str">
            <v>-</v>
          </cell>
          <cell r="AM618" t="str">
            <v>-</v>
          </cell>
          <cell r="AN618">
            <v>0</v>
          </cell>
          <cell r="AO618" t="str">
            <v>-</v>
          </cell>
          <cell r="AQ618">
            <v>5545001393</v>
          </cell>
          <cell r="AR618" t="str">
            <v>-</v>
          </cell>
          <cell r="AS618" t="str">
            <v>-</v>
          </cell>
          <cell r="AT618" t="str">
            <v>-</v>
          </cell>
          <cell r="AU618" t="str">
            <v>-</v>
          </cell>
          <cell r="AV618" t="str">
            <v>-</v>
          </cell>
          <cell r="AW618" t="str">
            <v>-</v>
          </cell>
          <cell r="AX618" t="str">
            <v>-</v>
          </cell>
          <cell r="AY618" t="str">
            <v>No</v>
          </cell>
          <cell r="AZ618" t="str">
            <v>-</v>
          </cell>
          <cell r="BA618" t="str">
            <v>-</v>
          </cell>
          <cell r="BB618" t="str">
            <v>-</v>
          </cell>
          <cell r="BC618" t="str">
            <v>-</v>
          </cell>
          <cell r="BD618" t="str">
            <v>-</v>
          </cell>
          <cell r="BE618" t="str">
            <v>-</v>
          </cell>
          <cell r="BF618" t="str">
            <v>-</v>
          </cell>
          <cell r="BG618" t="str">
            <v>-</v>
          </cell>
          <cell r="BH618" t="str">
            <v>-</v>
          </cell>
          <cell r="BI618" t="str">
            <v>-</v>
          </cell>
          <cell r="BJ618" t="str">
            <v>Propio</v>
          </cell>
          <cell r="BK618">
            <v>13645</v>
          </cell>
          <cell r="BL618" t="str">
            <v>ANGAR AZCAPOTZALCO S.A. DE C.V.</v>
          </cell>
          <cell r="BO618">
            <v>90566.38</v>
          </cell>
          <cell r="BP618" t="str">
            <v>-</v>
          </cell>
          <cell r="BQ618" t="str">
            <v>-</v>
          </cell>
          <cell r="BR618" t="str">
            <v>-</v>
          </cell>
          <cell r="BS618" t="str">
            <v>-</v>
          </cell>
          <cell r="BT618" t="str">
            <v>-</v>
          </cell>
          <cell r="BU618" t="str">
            <v>-</v>
          </cell>
          <cell r="BV618" t="str">
            <v>-</v>
          </cell>
          <cell r="BW618" t="str">
            <v>-</v>
          </cell>
          <cell r="BX618" t="str">
            <v>-</v>
          </cell>
          <cell r="BY618" t="str">
            <v>-</v>
          </cell>
          <cell r="BZ618" t="str">
            <v>-</v>
          </cell>
          <cell r="CA618" t="str">
            <v>-</v>
          </cell>
          <cell r="CB618" t="str">
            <v>-</v>
          </cell>
          <cell r="CC618" t="str">
            <v>Jueves</v>
          </cell>
          <cell r="CD618" t="str">
            <v>561</v>
          </cell>
          <cell r="CE618" t="str">
            <v>1</v>
          </cell>
          <cell r="CF618" t="str">
            <v>Verde</v>
          </cell>
          <cell r="CG618" t="str">
            <v>4o Sábado</v>
          </cell>
          <cell r="CH618" t="str">
            <v>Abr y May</v>
          </cell>
          <cell r="CI618" t="str">
            <v>Oct y Nov</v>
          </cell>
          <cell r="CJ618" t="str">
            <v>-</v>
          </cell>
          <cell r="CK618">
            <v>92</v>
          </cell>
          <cell r="CL618" t="str">
            <v>101 - MAGNA</v>
          </cell>
          <cell r="CM618" t="str">
            <v>10037</v>
          </cell>
          <cell r="CP618" t="str">
            <v>-</v>
          </cell>
        </row>
        <row r="619">
          <cell r="A619" t="str">
            <v>10038</v>
          </cell>
          <cell r="B619" t="str">
            <v>602XCA</v>
          </cell>
          <cell r="C619" t="str">
            <v>Distrito Federal</v>
          </cell>
          <cell r="D619" t="str">
            <v>No aplica</v>
          </cell>
          <cell r="E619" t="str">
            <v>Chevy</v>
          </cell>
          <cell r="F619" t="str">
            <v>Automóvil</v>
          </cell>
          <cell r="G619" t="str">
            <v>Chevrolet</v>
          </cell>
          <cell r="H619" t="str">
            <v>Chevy 3 Puertas T/M A/A Paquete H</v>
          </cell>
          <cell r="I619" t="str">
            <v>3G1SF21X7AS144646</v>
          </cell>
          <cell r="J619" t="str">
            <v>Hecho en México</v>
          </cell>
          <cell r="K619" t="str">
            <v>Magna</v>
          </cell>
          <cell r="L619">
            <v>4</v>
          </cell>
          <cell r="M619">
            <v>46</v>
          </cell>
          <cell r="N619">
            <v>2010</v>
          </cell>
          <cell r="O619" t="str">
            <v>Ciudad de México</v>
          </cell>
          <cell r="P619" t="str">
            <v>Ciudad de México</v>
          </cell>
          <cell r="Q619" t="str">
            <v>Zona Metropolitana</v>
          </cell>
          <cell r="R619" t="str">
            <v>Baja</v>
          </cell>
          <cell r="S619" t="str">
            <v>Subasta interna</v>
          </cell>
          <cell r="T619" t="str">
            <v>GNP</v>
          </cell>
          <cell r="U619" t="str">
            <v>Grupo Nacional Provincial, S.A.B.</v>
          </cell>
          <cell r="V619" t="str">
            <v>Supervisor de Taller</v>
          </cell>
          <cell r="W619" t="str">
            <v>Pool Semiasignado</v>
          </cell>
          <cell r="X619" t="str">
            <v>Plaza GNP</v>
          </cell>
          <cell r="Y619" t="str">
            <v>Pool</v>
          </cell>
          <cell r="Z619" t="str">
            <v>N38132</v>
          </cell>
          <cell r="AA619" t="str">
            <v>-</v>
          </cell>
          <cell r="AB619" t="str">
            <v>-</v>
          </cell>
          <cell r="AC619" t="str">
            <v>-</v>
          </cell>
          <cell r="AD619" t="str">
            <v>-</v>
          </cell>
          <cell r="AE619" t="str">
            <v>-</v>
          </cell>
          <cell r="AF619" t="str">
            <v>-</v>
          </cell>
          <cell r="AG619" t="str">
            <v>-</v>
          </cell>
          <cell r="AH619" t="str">
            <v>-</v>
          </cell>
          <cell r="AI619" t="str">
            <v>C6705</v>
          </cell>
          <cell r="AJ619" t="str">
            <v>Ramirez Granados Arturo</v>
          </cell>
          <cell r="AK619" t="str">
            <v>-</v>
          </cell>
          <cell r="AL619" t="str">
            <v>-</v>
          </cell>
          <cell r="AM619" t="str">
            <v>-</v>
          </cell>
          <cell r="AN619">
            <v>0</v>
          </cell>
          <cell r="AO619" t="str">
            <v>-</v>
          </cell>
          <cell r="AQ619">
            <v>5545001393</v>
          </cell>
          <cell r="AR619" t="str">
            <v>-</v>
          </cell>
          <cell r="AS619" t="str">
            <v>-</v>
          </cell>
          <cell r="AT619" t="str">
            <v>-</v>
          </cell>
          <cell r="AU619" t="str">
            <v>-</v>
          </cell>
          <cell r="AV619" t="str">
            <v>-</v>
          </cell>
          <cell r="AW619" t="str">
            <v>-</v>
          </cell>
          <cell r="AX619" t="str">
            <v>-</v>
          </cell>
          <cell r="AY619" t="str">
            <v>No</v>
          </cell>
          <cell r="AZ619" t="str">
            <v>-</v>
          </cell>
          <cell r="BA619" t="str">
            <v>-</v>
          </cell>
          <cell r="BB619" t="str">
            <v>-</v>
          </cell>
          <cell r="BC619" t="str">
            <v>-</v>
          </cell>
          <cell r="BD619" t="str">
            <v>-</v>
          </cell>
          <cell r="BE619" t="str">
            <v>-</v>
          </cell>
          <cell r="BF619" t="str">
            <v>-</v>
          </cell>
          <cell r="BG619" t="str">
            <v>-</v>
          </cell>
          <cell r="BH619" t="str">
            <v>-</v>
          </cell>
          <cell r="BI619" t="str">
            <v>-</v>
          </cell>
          <cell r="BJ619" t="str">
            <v>Propio</v>
          </cell>
          <cell r="BK619">
            <v>13646</v>
          </cell>
          <cell r="BL619" t="str">
            <v>ANGAR AZCAPOTZALCO S.A. DE C.V.</v>
          </cell>
          <cell r="BO619">
            <v>90566.38</v>
          </cell>
          <cell r="BP619" t="str">
            <v>-</v>
          </cell>
          <cell r="BQ619" t="str">
            <v>-</v>
          </cell>
          <cell r="BR619" t="str">
            <v>-</v>
          </cell>
          <cell r="BS619" t="str">
            <v>-</v>
          </cell>
          <cell r="BT619" t="str">
            <v>-</v>
          </cell>
          <cell r="BU619" t="str">
            <v>-</v>
          </cell>
          <cell r="BV619" t="str">
            <v>-</v>
          </cell>
          <cell r="BW619" t="str">
            <v>-</v>
          </cell>
          <cell r="BX619" t="str">
            <v>-</v>
          </cell>
          <cell r="BY619" t="str">
            <v>-</v>
          </cell>
          <cell r="BZ619" t="str">
            <v>-</v>
          </cell>
          <cell r="CA619" t="str">
            <v>-</v>
          </cell>
          <cell r="CB619" t="str">
            <v>-</v>
          </cell>
          <cell r="CC619" t="str">
            <v>Jueves</v>
          </cell>
          <cell r="CD619" t="str">
            <v>602</v>
          </cell>
          <cell r="CE619" t="str">
            <v>2</v>
          </cell>
          <cell r="CF619" t="str">
            <v>Verde</v>
          </cell>
          <cell r="CG619" t="str">
            <v>4o Sábado</v>
          </cell>
          <cell r="CH619" t="str">
            <v>Abr y May</v>
          </cell>
          <cell r="CI619" t="str">
            <v>Oct y Nov</v>
          </cell>
          <cell r="CJ619" t="str">
            <v>-</v>
          </cell>
          <cell r="CK619">
            <v>92</v>
          </cell>
          <cell r="CL619" t="str">
            <v>101 - MAGNA</v>
          </cell>
          <cell r="CM619" t="str">
            <v>10038</v>
          </cell>
          <cell r="CP619" t="str">
            <v>-</v>
          </cell>
        </row>
        <row r="620">
          <cell r="A620" t="str">
            <v>10039</v>
          </cell>
          <cell r="B620" t="str">
            <v>770XCA</v>
          </cell>
          <cell r="C620" t="str">
            <v>Distrito Federal</v>
          </cell>
          <cell r="D620" t="str">
            <v>No aplica</v>
          </cell>
          <cell r="E620" t="str">
            <v>Chevy</v>
          </cell>
          <cell r="F620" t="str">
            <v>Automóvil</v>
          </cell>
          <cell r="G620" t="str">
            <v>Chevrolet</v>
          </cell>
          <cell r="H620" t="str">
            <v>Chevy 3 Puertas T/M A/A Paquete H</v>
          </cell>
          <cell r="I620" t="str">
            <v>3G1SF21X8AS144882</v>
          </cell>
          <cell r="J620" t="str">
            <v>Hecho en México</v>
          </cell>
          <cell r="K620" t="str">
            <v>Magna</v>
          </cell>
          <cell r="L620">
            <v>4</v>
          </cell>
          <cell r="M620">
            <v>46</v>
          </cell>
          <cell r="N620">
            <v>2010</v>
          </cell>
          <cell r="O620" t="str">
            <v>Ciudad Juárez</v>
          </cell>
          <cell r="P620" t="str">
            <v>Chihuahua</v>
          </cell>
          <cell r="Q620" t="str">
            <v>Noroeste</v>
          </cell>
          <cell r="R620" t="str">
            <v>Baja</v>
          </cell>
          <cell r="S620" t="str">
            <v>Subasta interna</v>
          </cell>
          <cell r="T620" t="str">
            <v>GNP</v>
          </cell>
          <cell r="U620" t="str">
            <v>Grupo Nacional Provincial, S.A.B.</v>
          </cell>
          <cell r="V620" t="str">
            <v>Pool Administrativo</v>
          </cell>
          <cell r="W620" t="str">
            <v>Pool Administrativo</v>
          </cell>
          <cell r="X620" t="str">
            <v>Supervisoria</v>
          </cell>
          <cell r="Y620" t="str">
            <v>Pool</v>
          </cell>
          <cell r="Z620" t="str">
            <v>N38132</v>
          </cell>
          <cell r="AA620" t="str">
            <v>-</v>
          </cell>
          <cell r="AB620" t="str">
            <v>-</v>
          </cell>
          <cell r="AC620" t="str">
            <v>-</v>
          </cell>
          <cell r="AD620" t="str">
            <v>-</v>
          </cell>
          <cell r="AE620" t="str">
            <v>-</v>
          </cell>
          <cell r="AF620" t="str">
            <v>-</v>
          </cell>
          <cell r="AG620" t="str">
            <v>-</v>
          </cell>
          <cell r="AH620" t="str">
            <v>-</v>
          </cell>
          <cell r="AI620" t="str">
            <v>C6705</v>
          </cell>
          <cell r="AJ620" t="str">
            <v>Ramirez Granados Arturo</v>
          </cell>
          <cell r="AK620" t="str">
            <v>-</v>
          </cell>
          <cell r="AL620" t="str">
            <v>-</v>
          </cell>
          <cell r="AM620" t="str">
            <v>-</v>
          </cell>
          <cell r="AN620">
            <v>0</v>
          </cell>
          <cell r="AO620" t="str">
            <v>-</v>
          </cell>
          <cell r="AQ620">
            <v>5545001393</v>
          </cell>
          <cell r="AR620" t="str">
            <v>-</v>
          </cell>
          <cell r="AS620" t="str">
            <v>-</v>
          </cell>
          <cell r="AT620" t="str">
            <v>-</v>
          </cell>
          <cell r="AU620" t="str">
            <v>-</v>
          </cell>
          <cell r="AV620" t="str">
            <v>-</v>
          </cell>
          <cell r="AW620" t="str">
            <v>-</v>
          </cell>
          <cell r="AX620" t="str">
            <v>-</v>
          </cell>
          <cell r="AY620" t="str">
            <v>No</v>
          </cell>
          <cell r="AZ620" t="str">
            <v>-</v>
          </cell>
          <cell r="BA620" t="str">
            <v>-</v>
          </cell>
          <cell r="BB620" t="str">
            <v>-</v>
          </cell>
          <cell r="BC620" t="str">
            <v>-</v>
          </cell>
          <cell r="BD620" t="str">
            <v>-</v>
          </cell>
          <cell r="BE620" t="str">
            <v>-</v>
          </cell>
          <cell r="BF620" t="str">
            <v>-</v>
          </cell>
          <cell r="BG620" t="str">
            <v>-</v>
          </cell>
          <cell r="BH620" t="str">
            <v>-</v>
          </cell>
          <cell r="BI620" t="str">
            <v>-</v>
          </cell>
          <cell r="BJ620" t="str">
            <v>Propio</v>
          </cell>
          <cell r="BK620">
            <v>13647</v>
          </cell>
          <cell r="BL620" t="str">
            <v>ANGAR AZCAPOTZALCO S.A. DE C.V.</v>
          </cell>
          <cell r="BO620">
            <v>90566.38</v>
          </cell>
          <cell r="BP620" t="str">
            <v>-</v>
          </cell>
          <cell r="BQ620" t="str">
            <v>-</v>
          </cell>
          <cell r="BR620" t="str">
            <v>-</v>
          </cell>
          <cell r="BS620" t="str">
            <v>-</v>
          </cell>
          <cell r="BT620" t="str">
            <v>-</v>
          </cell>
          <cell r="BU620" t="str">
            <v>-</v>
          </cell>
          <cell r="BV620" t="str">
            <v>-</v>
          </cell>
          <cell r="BW620" t="str">
            <v>-</v>
          </cell>
          <cell r="BX620" t="str">
            <v>-</v>
          </cell>
          <cell r="BY620" t="str">
            <v>-</v>
          </cell>
          <cell r="BZ620" t="str">
            <v>-</v>
          </cell>
          <cell r="CA620" t="str">
            <v>-</v>
          </cell>
          <cell r="CB620" t="str">
            <v>-</v>
          </cell>
          <cell r="CC620" t="str">
            <v>Viernes</v>
          </cell>
          <cell r="CD620" t="str">
            <v>770</v>
          </cell>
          <cell r="CE620" t="str">
            <v>0</v>
          </cell>
          <cell r="CF620" t="str">
            <v>Azul</v>
          </cell>
          <cell r="CG620" t="str">
            <v>5o Sábado</v>
          </cell>
          <cell r="CH620" t="str">
            <v>May y Jun</v>
          </cell>
          <cell r="CI620" t="str">
            <v>Nov y Dic</v>
          </cell>
          <cell r="CJ620" t="str">
            <v>-</v>
          </cell>
          <cell r="CK620">
            <v>92</v>
          </cell>
          <cell r="CL620" t="str">
            <v>101 - MAGNA</v>
          </cell>
          <cell r="CM620" t="str">
            <v>10039</v>
          </cell>
          <cell r="CP620" t="str">
            <v>-</v>
          </cell>
        </row>
        <row r="621">
          <cell r="A621" t="str">
            <v>10040</v>
          </cell>
          <cell r="B621" t="str">
            <v>857XCA</v>
          </cell>
          <cell r="C621" t="str">
            <v>Distrito Federal</v>
          </cell>
          <cell r="D621" t="str">
            <v>No aplica</v>
          </cell>
          <cell r="E621" t="str">
            <v>Chevy</v>
          </cell>
          <cell r="F621" t="str">
            <v>Automóvil</v>
          </cell>
          <cell r="G621" t="str">
            <v>Chevrolet</v>
          </cell>
          <cell r="H621" t="str">
            <v>Chevy 3 Puertas T/M A/A Paquete H</v>
          </cell>
          <cell r="I621" t="str">
            <v>3G1SF21X8AS145630</v>
          </cell>
          <cell r="J621" t="str">
            <v>Hecho en México</v>
          </cell>
          <cell r="K621" t="str">
            <v>Magna</v>
          </cell>
          <cell r="L621">
            <v>4</v>
          </cell>
          <cell r="M621">
            <v>46</v>
          </cell>
          <cell r="N621">
            <v>2010</v>
          </cell>
          <cell r="O621" t="str">
            <v>Ciudad de México</v>
          </cell>
          <cell r="P621" t="str">
            <v>Ciudad de México</v>
          </cell>
          <cell r="Q621" t="str">
            <v>Zona Metropolitana</v>
          </cell>
          <cell r="R621" t="str">
            <v>Baja</v>
          </cell>
          <cell r="S621" t="str">
            <v>Subasta interna</v>
          </cell>
          <cell r="T621" t="str">
            <v>GNP</v>
          </cell>
          <cell r="U621" t="str">
            <v>Grupo Nacional Provincial, S.A.B.</v>
          </cell>
          <cell r="V621" t="str">
            <v>Supervisor de Taller</v>
          </cell>
          <cell r="W621" t="str">
            <v>Pool Semiasignado</v>
          </cell>
          <cell r="X621" t="str">
            <v>Plaza GNP</v>
          </cell>
          <cell r="Y621" t="str">
            <v>Pool</v>
          </cell>
          <cell r="Z621" t="str">
            <v>N38132</v>
          </cell>
          <cell r="AA621" t="str">
            <v>-</v>
          </cell>
          <cell r="AB621" t="str">
            <v>-</v>
          </cell>
          <cell r="AC621" t="str">
            <v>-</v>
          </cell>
          <cell r="AD621" t="str">
            <v>-</v>
          </cell>
          <cell r="AE621" t="str">
            <v>-</v>
          </cell>
          <cell r="AF621" t="str">
            <v>-</v>
          </cell>
          <cell r="AG621" t="str">
            <v>-</v>
          </cell>
          <cell r="AH621" t="str">
            <v>-</v>
          </cell>
          <cell r="AI621" t="str">
            <v>C6705</v>
          </cell>
          <cell r="AJ621" t="str">
            <v>Ramirez Granados Arturo</v>
          </cell>
          <cell r="AK621" t="str">
            <v>-</v>
          </cell>
          <cell r="AL621" t="str">
            <v>-</v>
          </cell>
          <cell r="AM621" t="str">
            <v>-</v>
          </cell>
          <cell r="AN621">
            <v>0</v>
          </cell>
          <cell r="AO621" t="str">
            <v>-</v>
          </cell>
          <cell r="AQ621">
            <v>5545001393</v>
          </cell>
          <cell r="AR621" t="str">
            <v>-</v>
          </cell>
          <cell r="AS621" t="str">
            <v>-</v>
          </cell>
          <cell r="AT621" t="str">
            <v>-</v>
          </cell>
          <cell r="AU621" t="str">
            <v>-</v>
          </cell>
          <cell r="AV621" t="str">
            <v>-</v>
          </cell>
          <cell r="AW621" t="str">
            <v>-</v>
          </cell>
          <cell r="AX621" t="str">
            <v>-</v>
          </cell>
          <cell r="AY621" t="str">
            <v>No</v>
          </cell>
          <cell r="AZ621" t="str">
            <v>-</v>
          </cell>
          <cell r="BA621" t="str">
            <v>-</v>
          </cell>
          <cell r="BB621" t="str">
            <v>-</v>
          </cell>
          <cell r="BC621" t="str">
            <v>-</v>
          </cell>
          <cell r="BD621" t="str">
            <v>-</v>
          </cell>
          <cell r="BE621" t="str">
            <v>-</v>
          </cell>
          <cell r="BF621" t="str">
            <v>-</v>
          </cell>
          <cell r="BG621" t="str">
            <v>-</v>
          </cell>
          <cell r="BH621" t="str">
            <v>-</v>
          </cell>
          <cell r="BI621" t="str">
            <v>-</v>
          </cell>
          <cell r="BJ621" t="str">
            <v>Propio</v>
          </cell>
          <cell r="BK621">
            <v>13648</v>
          </cell>
          <cell r="BL621" t="str">
            <v>ANGAR AZCAPOTZALCO S.A. DE C.V.</v>
          </cell>
          <cell r="BO621">
            <v>90566.38</v>
          </cell>
          <cell r="BP621" t="str">
            <v>-</v>
          </cell>
          <cell r="BQ621" t="str">
            <v>-</v>
          </cell>
          <cell r="BR621" t="str">
            <v>-</v>
          </cell>
          <cell r="BS621" t="str">
            <v>-</v>
          </cell>
          <cell r="BT621" t="str">
            <v>-</v>
          </cell>
          <cell r="BU621" t="str">
            <v>-</v>
          </cell>
          <cell r="BV621" t="str">
            <v>-</v>
          </cell>
          <cell r="BW621" t="str">
            <v>-</v>
          </cell>
          <cell r="BX621" t="str">
            <v>-</v>
          </cell>
          <cell r="BY621" t="str">
            <v>-</v>
          </cell>
          <cell r="BZ621" t="str">
            <v>-</v>
          </cell>
          <cell r="CA621" t="str">
            <v>-</v>
          </cell>
          <cell r="CB621" t="str">
            <v>-</v>
          </cell>
          <cell r="CC621" t="str">
            <v>Martes</v>
          </cell>
          <cell r="CD621" t="str">
            <v>857</v>
          </cell>
          <cell r="CE621" t="str">
            <v>7</v>
          </cell>
          <cell r="CF621" t="str">
            <v>Rosa</v>
          </cell>
          <cell r="CG621" t="str">
            <v>2o Sábado</v>
          </cell>
          <cell r="CH621" t="str">
            <v>Feb y Mzo</v>
          </cell>
          <cell r="CI621" t="str">
            <v>Ago y Sep</v>
          </cell>
          <cell r="CJ621" t="str">
            <v>-</v>
          </cell>
          <cell r="CK621">
            <v>92</v>
          </cell>
          <cell r="CL621" t="str">
            <v>101 - MAGNA</v>
          </cell>
          <cell r="CM621" t="str">
            <v>10040</v>
          </cell>
          <cell r="CP621" t="str">
            <v>-</v>
          </cell>
        </row>
        <row r="622">
          <cell r="A622" t="str">
            <v>10041</v>
          </cell>
          <cell r="B622" t="str">
            <v>739XCA</v>
          </cell>
          <cell r="C622" t="str">
            <v>Distrito Federal</v>
          </cell>
          <cell r="D622" t="str">
            <v>No aplica</v>
          </cell>
          <cell r="E622" t="str">
            <v>Chevy</v>
          </cell>
          <cell r="F622" t="str">
            <v>Automóvil</v>
          </cell>
          <cell r="G622" t="str">
            <v>Chevrolet</v>
          </cell>
          <cell r="H622" t="str">
            <v>Chevy 3 Puertas T/M A/A Paquete H</v>
          </cell>
          <cell r="I622" t="str">
            <v>3G1SF21X9AS145894</v>
          </cell>
          <cell r="J622" t="str">
            <v>Hecho en México</v>
          </cell>
          <cell r="K622" t="str">
            <v>Magna</v>
          </cell>
          <cell r="L622">
            <v>4</v>
          </cell>
          <cell r="M622">
            <v>46</v>
          </cell>
          <cell r="N622">
            <v>2010</v>
          </cell>
          <cell r="O622" t="str">
            <v>Ciudad de México</v>
          </cell>
          <cell r="P622" t="str">
            <v>Ciudad de México</v>
          </cell>
          <cell r="Q622" t="str">
            <v>Zona Metropolitana</v>
          </cell>
          <cell r="R622" t="str">
            <v>Baja</v>
          </cell>
          <cell r="S622" t="str">
            <v>Subasta interna</v>
          </cell>
          <cell r="T622" t="str">
            <v>GNP</v>
          </cell>
          <cell r="U622" t="str">
            <v>Grupo Nacional Provincial, S.A.B.</v>
          </cell>
          <cell r="V622" t="str">
            <v>Supervisor equipo pesado</v>
          </cell>
          <cell r="W622" t="str">
            <v>Pool Semiasignado</v>
          </cell>
          <cell r="X622" t="str">
            <v>Basalto</v>
          </cell>
          <cell r="Y622" t="str">
            <v>Pool</v>
          </cell>
          <cell r="Z622" t="str">
            <v>N38132</v>
          </cell>
          <cell r="AA622" t="str">
            <v>-</v>
          </cell>
          <cell r="AB622" t="str">
            <v>-</v>
          </cell>
          <cell r="AC622" t="str">
            <v>-</v>
          </cell>
          <cell r="AD622" t="str">
            <v>-</v>
          </cell>
          <cell r="AE622" t="str">
            <v>-</v>
          </cell>
          <cell r="AF622" t="str">
            <v>-</v>
          </cell>
          <cell r="AG622" t="str">
            <v>-</v>
          </cell>
          <cell r="AH622" t="str">
            <v>-</v>
          </cell>
          <cell r="AI622" t="str">
            <v>C6705</v>
          </cell>
          <cell r="AJ622" t="str">
            <v>Ramirez Granados Arturo</v>
          </cell>
          <cell r="AK622" t="str">
            <v>-</v>
          </cell>
          <cell r="AL622" t="str">
            <v>-</v>
          </cell>
          <cell r="AM622" t="str">
            <v>-</v>
          </cell>
          <cell r="AN622">
            <v>0</v>
          </cell>
          <cell r="AO622" t="str">
            <v>-</v>
          </cell>
          <cell r="AQ622">
            <v>5545001393</v>
          </cell>
          <cell r="AR622" t="str">
            <v>-</v>
          </cell>
          <cell r="AS622" t="str">
            <v>-</v>
          </cell>
          <cell r="AT622" t="str">
            <v>-</v>
          </cell>
          <cell r="AU622" t="str">
            <v>-</v>
          </cell>
          <cell r="AV622" t="str">
            <v>-</v>
          </cell>
          <cell r="AW622" t="str">
            <v>-</v>
          </cell>
          <cell r="AX622" t="str">
            <v>-</v>
          </cell>
          <cell r="AY622" t="str">
            <v>No</v>
          </cell>
          <cell r="AZ622" t="str">
            <v>-</v>
          </cell>
          <cell r="BA622" t="str">
            <v>-</v>
          </cell>
          <cell r="BB622" t="str">
            <v>-</v>
          </cell>
          <cell r="BC622" t="str">
            <v>-</v>
          </cell>
          <cell r="BD622" t="str">
            <v>-</v>
          </cell>
          <cell r="BE622" t="str">
            <v>-</v>
          </cell>
          <cell r="BF622" t="str">
            <v>-</v>
          </cell>
          <cell r="BG622" t="str">
            <v>-</v>
          </cell>
          <cell r="BH622" t="str">
            <v>-</v>
          </cell>
          <cell r="BI622" t="str">
            <v>-</v>
          </cell>
          <cell r="BJ622" t="str">
            <v>Propio</v>
          </cell>
          <cell r="BK622">
            <v>13649</v>
          </cell>
          <cell r="BL622" t="str">
            <v>ANGAR AZCAPOTZALCO S.A. DE C.V.</v>
          </cell>
          <cell r="BO622">
            <v>90566.38</v>
          </cell>
          <cell r="BP622" t="str">
            <v>-</v>
          </cell>
          <cell r="BQ622" t="str">
            <v>-</v>
          </cell>
          <cell r="BR622" t="str">
            <v>-</v>
          </cell>
          <cell r="BS622" t="str">
            <v>-</v>
          </cell>
          <cell r="BT622" t="str">
            <v>-</v>
          </cell>
          <cell r="BU622" t="str">
            <v>-</v>
          </cell>
          <cell r="BV622" t="str">
            <v>-</v>
          </cell>
          <cell r="BW622" t="str">
            <v>-</v>
          </cell>
          <cell r="BX622" t="str">
            <v>-</v>
          </cell>
          <cell r="BY622" t="str">
            <v>-</v>
          </cell>
          <cell r="BZ622" t="str">
            <v>-</v>
          </cell>
          <cell r="CA622" t="str">
            <v>-</v>
          </cell>
          <cell r="CB622" t="str">
            <v>-</v>
          </cell>
          <cell r="CC622" t="str">
            <v>Viernes</v>
          </cell>
          <cell r="CD622" t="str">
            <v>739</v>
          </cell>
          <cell r="CE622" t="str">
            <v>9</v>
          </cell>
          <cell r="CF622" t="str">
            <v>Azul</v>
          </cell>
          <cell r="CG622" t="str">
            <v>5o Sábado</v>
          </cell>
          <cell r="CH622" t="str">
            <v>May y Jun</v>
          </cell>
          <cell r="CI622" t="str">
            <v>Nov y Dic</v>
          </cell>
          <cell r="CJ622" t="str">
            <v>-</v>
          </cell>
          <cell r="CK622">
            <v>92</v>
          </cell>
          <cell r="CL622" t="str">
            <v>101 - MAGNA</v>
          </cell>
          <cell r="CM622" t="str">
            <v>10041</v>
          </cell>
          <cell r="CP622" t="str">
            <v>-</v>
          </cell>
        </row>
        <row r="623">
          <cell r="A623" t="str">
            <v>10042</v>
          </cell>
          <cell r="B623" t="str">
            <v>668XCA</v>
          </cell>
          <cell r="C623" t="str">
            <v>Distrito Federal</v>
          </cell>
          <cell r="D623" t="str">
            <v>No aplica</v>
          </cell>
          <cell r="E623" t="str">
            <v>Chevy</v>
          </cell>
          <cell r="F623" t="str">
            <v>Automóvil</v>
          </cell>
          <cell r="G623" t="str">
            <v>Chevrolet</v>
          </cell>
          <cell r="H623" t="str">
            <v>Chevy 3 Puertas T/M A/A Paquete H</v>
          </cell>
          <cell r="I623" t="str">
            <v>3G1SF21XXAS144642</v>
          </cell>
          <cell r="J623" t="str">
            <v>Hecho en México</v>
          </cell>
          <cell r="K623" t="str">
            <v>Magna</v>
          </cell>
          <cell r="L623">
            <v>4</v>
          </cell>
          <cell r="M623">
            <v>46</v>
          </cell>
          <cell r="N623">
            <v>2010</v>
          </cell>
          <cell r="O623" t="str">
            <v>Villahermosa</v>
          </cell>
          <cell r="P623" t="str">
            <v>Tabasco</v>
          </cell>
          <cell r="Q623" t="str">
            <v>Sureste</v>
          </cell>
          <cell r="R623" t="str">
            <v>Baja</v>
          </cell>
          <cell r="S623" t="str">
            <v>Subasta interna</v>
          </cell>
          <cell r="T623" t="str">
            <v>GNP</v>
          </cell>
          <cell r="U623" t="str">
            <v>Grupo Nacional Provincial, S.A.B.</v>
          </cell>
          <cell r="V623" t="str">
            <v>Ejecutivo de Cuenta</v>
          </cell>
          <cell r="W623" t="str">
            <v>Pool Semiasignado</v>
          </cell>
          <cell r="X623" t="str">
            <v>-</v>
          </cell>
          <cell r="Y623" t="str">
            <v>Pool</v>
          </cell>
          <cell r="Z623" t="str">
            <v>N83679</v>
          </cell>
          <cell r="AA623" t="str">
            <v>-</v>
          </cell>
          <cell r="AB623" t="str">
            <v>-</v>
          </cell>
          <cell r="AC623" t="str">
            <v>-</v>
          </cell>
          <cell r="AD623" t="str">
            <v>-</v>
          </cell>
          <cell r="AE623" t="str">
            <v>-</v>
          </cell>
          <cell r="AF623" t="str">
            <v>-</v>
          </cell>
          <cell r="AG623" t="str">
            <v>-</v>
          </cell>
          <cell r="AH623" t="str">
            <v>-</v>
          </cell>
          <cell r="AI623" t="str">
            <v>C6705</v>
          </cell>
          <cell r="AJ623" t="str">
            <v>Ramirez Granados Arturo</v>
          </cell>
          <cell r="AK623" t="str">
            <v>-</v>
          </cell>
          <cell r="AL623" t="str">
            <v>-</v>
          </cell>
          <cell r="AM623" t="str">
            <v>-</v>
          </cell>
          <cell r="AN623">
            <v>0</v>
          </cell>
          <cell r="AO623" t="str">
            <v>-</v>
          </cell>
          <cell r="AQ623" t="str">
            <v>-</v>
          </cell>
          <cell r="AR623" t="str">
            <v>-</v>
          </cell>
          <cell r="AS623" t="str">
            <v>-</v>
          </cell>
          <cell r="AT623" t="str">
            <v>-</v>
          </cell>
          <cell r="AU623" t="str">
            <v>-</v>
          </cell>
          <cell r="AV623" t="str">
            <v>-</v>
          </cell>
          <cell r="AW623" t="str">
            <v>-</v>
          </cell>
          <cell r="AX623" t="str">
            <v>-</v>
          </cell>
          <cell r="AY623" t="str">
            <v>No</v>
          </cell>
          <cell r="AZ623" t="str">
            <v>-</v>
          </cell>
          <cell r="BA623" t="str">
            <v>-</v>
          </cell>
          <cell r="BB623" t="str">
            <v>-</v>
          </cell>
          <cell r="BC623" t="str">
            <v>-</v>
          </cell>
          <cell r="BD623" t="str">
            <v>-</v>
          </cell>
          <cell r="BE623" t="str">
            <v>-</v>
          </cell>
          <cell r="BF623" t="str">
            <v>-</v>
          </cell>
          <cell r="BG623" t="str">
            <v>-</v>
          </cell>
          <cell r="BH623" t="str">
            <v>-</v>
          </cell>
          <cell r="BI623" t="str">
            <v>-</v>
          </cell>
          <cell r="BJ623" t="str">
            <v>Propio</v>
          </cell>
          <cell r="BK623">
            <v>13650</v>
          </cell>
          <cell r="BL623" t="str">
            <v>ANGAR AZCAPOTZALCO S.A. DE C.V.</v>
          </cell>
          <cell r="BO623">
            <v>90566.38</v>
          </cell>
          <cell r="BP623" t="str">
            <v>-</v>
          </cell>
          <cell r="BQ623" t="str">
            <v>-</v>
          </cell>
          <cell r="BR623" t="str">
            <v>-</v>
          </cell>
          <cell r="BS623" t="str">
            <v>-</v>
          </cell>
          <cell r="BT623" t="str">
            <v>-</v>
          </cell>
          <cell r="BU623" t="str">
            <v>-</v>
          </cell>
          <cell r="BV623" t="str">
            <v>-</v>
          </cell>
          <cell r="BW623" t="str">
            <v>-</v>
          </cell>
          <cell r="BX623" t="str">
            <v>-</v>
          </cell>
          <cell r="BY623" t="str">
            <v>-</v>
          </cell>
          <cell r="BZ623" t="str">
            <v>-</v>
          </cell>
          <cell r="CA623" t="str">
            <v>-</v>
          </cell>
          <cell r="CB623" t="str">
            <v>-</v>
          </cell>
          <cell r="CC623" t="str">
            <v>Martes</v>
          </cell>
          <cell r="CD623" t="str">
            <v>668</v>
          </cell>
          <cell r="CE623" t="str">
            <v>8</v>
          </cell>
          <cell r="CF623" t="str">
            <v>Rosa</v>
          </cell>
          <cell r="CG623" t="str">
            <v>2o Sábado</v>
          </cell>
          <cell r="CH623" t="str">
            <v>Feb y Mzo</v>
          </cell>
          <cell r="CI623" t="str">
            <v>Ago y Sep</v>
          </cell>
          <cell r="CJ623" t="str">
            <v>-</v>
          </cell>
          <cell r="CK623">
            <v>92</v>
          </cell>
          <cell r="CL623" t="str">
            <v>101 - MAGNA</v>
          </cell>
          <cell r="CM623" t="str">
            <v>10042</v>
          </cell>
          <cell r="CP623" t="str">
            <v>-</v>
          </cell>
        </row>
        <row r="624">
          <cell r="A624" t="str">
            <v>10043</v>
          </cell>
          <cell r="B624" t="str">
            <v>638XCA</v>
          </cell>
          <cell r="C624" t="str">
            <v>Distrito Federal</v>
          </cell>
          <cell r="D624" t="str">
            <v>No aplica</v>
          </cell>
          <cell r="E624" t="str">
            <v>Chevy</v>
          </cell>
          <cell r="F624" t="str">
            <v>Automóvil</v>
          </cell>
          <cell r="G624" t="str">
            <v>Chevrolet</v>
          </cell>
          <cell r="H624" t="str">
            <v>Chevy 3 Puertas T/M A/A Paquete H</v>
          </cell>
          <cell r="I624" t="str">
            <v>3G1SF21XXAS145399</v>
          </cell>
          <cell r="J624" t="str">
            <v>Hecho en México</v>
          </cell>
          <cell r="K624" t="str">
            <v>Magna</v>
          </cell>
          <cell r="L624">
            <v>4</v>
          </cell>
          <cell r="M624">
            <v>46</v>
          </cell>
          <cell r="N624">
            <v>2010</v>
          </cell>
          <cell r="O624" t="str">
            <v>San Luis Potosí</v>
          </cell>
          <cell r="P624" t="str">
            <v>San Luis Potosí</v>
          </cell>
          <cell r="Q624" t="str">
            <v>Occidente</v>
          </cell>
          <cell r="R624" t="str">
            <v>Baja</v>
          </cell>
          <cell r="S624" t="str">
            <v>Subasta interna</v>
          </cell>
          <cell r="T624" t="str">
            <v>GNP</v>
          </cell>
          <cell r="U624" t="str">
            <v>Grupo Nacional Provincial, S.A.B.</v>
          </cell>
          <cell r="V624" t="str">
            <v>Ejecutivo de Cuenta</v>
          </cell>
          <cell r="W624" t="str">
            <v>Pool Semiasignado</v>
          </cell>
          <cell r="X624" t="str">
            <v>-</v>
          </cell>
          <cell r="Y624" t="str">
            <v>Pool</v>
          </cell>
          <cell r="Z624" t="str">
            <v>N91457</v>
          </cell>
          <cell r="AA624" t="str">
            <v>-</v>
          </cell>
          <cell r="AB624" t="str">
            <v>-</v>
          </cell>
          <cell r="AC624" t="str">
            <v>-</v>
          </cell>
          <cell r="AD624" t="str">
            <v>-</v>
          </cell>
          <cell r="AE624" t="str">
            <v>-</v>
          </cell>
          <cell r="AF624" t="str">
            <v>-</v>
          </cell>
          <cell r="AG624" t="str">
            <v>-</v>
          </cell>
          <cell r="AH624" t="str">
            <v>-</v>
          </cell>
          <cell r="AI624" t="str">
            <v>C6705</v>
          </cell>
          <cell r="AJ624" t="str">
            <v>Ramirez Granados Arturo</v>
          </cell>
          <cell r="AK624" t="str">
            <v>-</v>
          </cell>
          <cell r="AL624" t="str">
            <v>-</v>
          </cell>
          <cell r="AM624" t="str">
            <v>-</v>
          </cell>
          <cell r="AN624">
            <v>0</v>
          </cell>
          <cell r="AO624" t="str">
            <v>-</v>
          </cell>
          <cell r="AQ624" t="str">
            <v>-</v>
          </cell>
          <cell r="AR624" t="str">
            <v>-</v>
          </cell>
          <cell r="AS624" t="str">
            <v>-</v>
          </cell>
          <cell r="AT624" t="str">
            <v>-</v>
          </cell>
          <cell r="AU624" t="str">
            <v>-</v>
          </cell>
          <cell r="AV624" t="str">
            <v>-</v>
          </cell>
          <cell r="AW624" t="str">
            <v>-</v>
          </cell>
          <cell r="AX624" t="str">
            <v>-</v>
          </cell>
          <cell r="AY624" t="str">
            <v>No</v>
          </cell>
          <cell r="AZ624" t="str">
            <v>-</v>
          </cell>
          <cell r="BA624" t="str">
            <v>-</v>
          </cell>
          <cell r="BB624" t="str">
            <v>-</v>
          </cell>
          <cell r="BC624" t="str">
            <v>-</v>
          </cell>
          <cell r="BD624" t="str">
            <v>-</v>
          </cell>
          <cell r="BE624" t="str">
            <v>-</v>
          </cell>
          <cell r="BF624" t="str">
            <v>-</v>
          </cell>
          <cell r="BG624" t="str">
            <v>-</v>
          </cell>
          <cell r="BH624" t="str">
            <v>-</v>
          </cell>
          <cell r="BI624" t="str">
            <v>-</v>
          </cell>
          <cell r="BJ624" t="str">
            <v>Propio</v>
          </cell>
          <cell r="BK624">
            <v>13651</v>
          </cell>
          <cell r="BL624" t="str">
            <v>ANGAR AZCAPOTZALCO S.A. DE C.V.</v>
          </cell>
          <cell r="BO624">
            <v>90566.38</v>
          </cell>
          <cell r="BP624" t="str">
            <v>-</v>
          </cell>
          <cell r="BQ624" t="str">
            <v>-</v>
          </cell>
          <cell r="BR624" t="str">
            <v>-</v>
          </cell>
          <cell r="BS624" t="str">
            <v>-</v>
          </cell>
          <cell r="BT624" t="str">
            <v>-</v>
          </cell>
          <cell r="BU624" t="str">
            <v>-</v>
          </cell>
          <cell r="BV624" t="str">
            <v>-</v>
          </cell>
          <cell r="BW624" t="str">
            <v>-</v>
          </cell>
          <cell r="BX624" t="str">
            <v>-</v>
          </cell>
          <cell r="BY624" t="str">
            <v>-</v>
          </cell>
          <cell r="BZ624" t="str">
            <v>-</v>
          </cell>
          <cell r="CA624" t="str">
            <v>-</v>
          </cell>
          <cell r="CB624" t="str">
            <v>-</v>
          </cell>
          <cell r="CC624" t="str">
            <v>Martes</v>
          </cell>
          <cell r="CD624" t="str">
            <v>638</v>
          </cell>
          <cell r="CE624" t="str">
            <v>8</v>
          </cell>
          <cell r="CF624" t="str">
            <v>Rosa</v>
          </cell>
          <cell r="CG624" t="str">
            <v>2o Sábado</v>
          </cell>
          <cell r="CH624" t="str">
            <v>Feb y Mzo</v>
          </cell>
          <cell r="CI624" t="str">
            <v>Ago y Sep</v>
          </cell>
          <cell r="CJ624" t="str">
            <v>-</v>
          </cell>
          <cell r="CK624">
            <v>92</v>
          </cell>
          <cell r="CL624" t="str">
            <v>101 - MAGNA</v>
          </cell>
          <cell r="CM624" t="str">
            <v>10043</v>
          </cell>
          <cell r="CP624" t="str">
            <v>-</v>
          </cell>
        </row>
        <row r="625">
          <cell r="A625" t="str">
            <v>10044</v>
          </cell>
          <cell r="B625" t="str">
            <v>607XCA</v>
          </cell>
          <cell r="C625" t="str">
            <v>Distrito Federal</v>
          </cell>
          <cell r="D625" t="str">
            <v>No aplica</v>
          </cell>
          <cell r="E625" t="str">
            <v>Chevy</v>
          </cell>
          <cell r="F625" t="str">
            <v>Automóvil</v>
          </cell>
          <cell r="G625" t="str">
            <v>Chevrolet</v>
          </cell>
          <cell r="H625" t="str">
            <v>Chevy 3 Puertas T/M A/A Paquete H</v>
          </cell>
          <cell r="I625" t="str">
            <v>3G1SF21XXAS145645</v>
          </cell>
          <cell r="J625" t="str">
            <v>Hecho en México</v>
          </cell>
          <cell r="K625" t="str">
            <v>Magna</v>
          </cell>
          <cell r="L625">
            <v>4</v>
          </cell>
          <cell r="M625">
            <v>46</v>
          </cell>
          <cell r="N625">
            <v>2010</v>
          </cell>
          <cell r="O625" t="str">
            <v>Puebla</v>
          </cell>
          <cell r="P625" t="str">
            <v>Puebla</v>
          </cell>
          <cell r="Q625" t="str">
            <v>Sureste</v>
          </cell>
          <cell r="R625" t="str">
            <v>Baja</v>
          </cell>
          <cell r="S625" t="str">
            <v>Subasta interna</v>
          </cell>
          <cell r="T625" t="str">
            <v>GNP</v>
          </cell>
          <cell r="U625" t="str">
            <v>Grupo Nacional Provincial, S.A.B.</v>
          </cell>
          <cell r="V625" t="str">
            <v>Asesor de Servicio</v>
          </cell>
          <cell r="W625" t="str">
            <v>-</v>
          </cell>
          <cell r="X625" t="str">
            <v>-</v>
          </cell>
          <cell r="Y625" t="str">
            <v>Asignado</v>
          </cell>
          <cell r="Z625" t="str">
            <v>N62078</v>
          </cell>
          <cell r="AA625" t="str">
            <v>-</v>
          </cell>
          <cell r="AB625" t="str">
            <v>-</v>
          </cell>
          <cell r="AC625" t="str">
            <v>-</v>
          </cell>
          <cell r="AD625" t="str">
            <v>-</v>
          </cell>
          <cell r="AE625" t="str">
            <v>-</v>
          </cell>
          <cell r="AF625" t="str">
            <v>-</v>
          </cell>
          <cell r="AG625" t="str">
            <v>-</v>
          </cell>
          <cell r="AH625" t="str">
            <v>-</v>
          </cell>
          <cell r="AI625" t="str">
            <v>C6705</v>
          </cell>
          <cell r="AJ625" t="str">
            <v>Ramirez Granados Arturo</v>
          </cell>
          <cell r="AK625" t="str">
            <v>-</v>
          </cell>
          <cell r="AL625" t="str">
            <v>-</v>
          </cell>
          <cell r="AM625" t="str">
            <v>-</v>
          </cell>
          <cell r="AN625" t="str">
            <v>juanmanuel.zapata@gnp.com.mx</v>
          </cell>
          <cell r="AO625" t="str">
            <v>-</v>
          </cell>
          <cell r="AP625" t="str">
            <v>juanmanuel.zapata@gnp.com.mx</v>
          </cell>
          <cell r="AQ625">
            <v>2223237684</v>
          </cell>
          <cell r="AR625" t="str">
            <v>-</v>
          </cell>
          <cell r="AS625" t="str">
            <v>-</v>
          </cell>
          <cell r="AT625" t="str">
            <v>-</v>
          </cell>
          <cell r="AU625" t="str">
            <v>-</v>
          </cell>
          <cell r="AV625" t="str">
            <v>-</v>
          </cell>
          <cell r="AW625" t="str">
            <v>-</v>
          </cell>
          <cell r="AX625" t="str">
            <v>-</v>
          </cell>
          <cell r="AY625" t="str">
            <v>No</v>
          </cell>
          <cell r="AZ625" t="str">
            <v>-</v>
          </cell>
          <cell r="BA625" t="str">
            <v>-</v>
          </cell>
          <cell r="BB625" t="str">
            <v>-</v>
          </cell>
          <cell r="BC625" t="str">
            <v>-</v>
          </cell>
          <cell r="BD625" t="str">
            <v>-</v>
          </cell>
          <cell r="BE625" t="str">
            <v>-</v>
          </cell>
          <cell r="BF625" t="str">
            <v>-</v>
          </cell>
          <cell r="BG625" t="str">
            <v>-</v>
          </cell>
          <cell r="BH625" t="str">
            <v>-</v>
          </cell>
          <cell r="BI625" t="str">
            <v>-</v>
          </cell>
          <cell r="BJ625" t="str">
            <v>Propio</v>
          </cell>
          <cell r="BK625">
            <v>13652</v>
          </cell>
          <cell r="BL625" t="str">
            <v>ANGAR AZCAPOTZALCO S.A. DE C.V.</v>
          </cell>
          <cell r="BO625">
            <v>90566.38</v>
          </cell>
          <cell r="BP625" t="str">
            <v>-</v>
          </cell>
          <cell r="BQ625" t="str">
            <v>-</v>
          </cell>
          <cell r="BR625" t="str">
            <v>-</v>
          </cell>
          <cell r="BS625" t="str">
            <v>-</v>
          </cell>
          <cell r="BT625" t="str">
            <v>-</v>
          </cell>
          <cell r="BU625" t="str">
            <v>-</v>
          </cell>
          <cell r="BV625" t="str">
            <v>-</v>
          </cell>
          <cell r="BW625" t="str">
            <v>-</v>
          </cell>
          <cell r="BX625" t="str">
            <v>-</v>
          </cell>
          <cell r="BY625" t="str">
            <v>-</v>
          </cell>
          <cell r="BZ625" t="str">
            <v>-</v>
          </cell>
          <cell r="CA625" t="str">
            <v>-</v>
          </cell>
          <cell r="CB625" t="str">
            <v>-</v>
          </cell>
          <cell r="CC625" t="str">
            <v>Martes</v>
          </cell>
          <cell r="CD625" t="str">
            <v>607</v>
          </cell>
          <cell r="CE625" t="str">
            <v>7</v>
          </cell>
          <cell r="CF625" t="str">
            <v>Rosa</v>
          </cell>
          <cell r="CG625" t="str">
            <v>2o Sábado</v>
          </cell>
          <cell r="CH625" t="str">
            <v>Feb y Mzo</v>
          </cell>
          <cell r="CI625" t="str">
            <v>Ago y Sep</v>
          </cell>
          <cell r="CJ625" t="str">
            <v>-</v>
          </cell>
          <cell r="CK625">
            <v>92</v>
          </cell>
          <cell r="CL625" t="str">
            <v>101 - MAGNA</v>
          </cell>
          <cell r="CM625" t="str">
            <v>10044</v>
          </cell>
          <cell r="CP625" t="str">
            <v>-</v>
          </cell>
        </row>
        <row r="626">
          <cell r="A626" t="str">
            <v>10045</v>
          </cell>
          <cell r="B626" t="str">
            <v>1910CK</v>
          </cell>
          <cell r="C626" t="str">
            <v>Distrito Federal</v>
          </cell>
          <cell r="D626" t="str">
            <v>No aplica</v>
          </cell>
          <cell r="E626" t="str">
            <v>ELF 500</v>
          </cell>
          <cell r="F626" t="str">
            <v>Camión</v>
          </cell>
          <cell r="G626" t="str">
            <v>Izusu</v>
          </cell>
          <cell r="H626" t="str">
            <v>ELF 500 "M" 2 Puertas, Clase: Cabina T/M, D/H, A/A</v>
          </cell>
          <cell r="I626" t="str">
            <v>JAAN1R752A7901895</v>
          </cell>
          <cell r="J626" t="str">
            <v>Hecho en Japón</v>
          </cell>
          <cell r="K626" t="str">
            <v>Diésel</v>
          </cell>
          <cell r="L626">
            <v>4</v>
          </cell>
          <cell r="M626">
            <v>140</v>
          </cell>
          <cell r="N626">
            <v>2010</v>
          </cell>
          <cell r="O626" t="str">
            <v>Ciudad de México</v>
          </cell>
          <cell r="P626" t="str">
            <v>Ciudad de México</v>
          </cell>
          <cell r="Q626" t="str">
            <v>Zona Metropolitana</v>
          </cell>
          <cell r="R626" t="str">
            <v>Activo</v>
          </cell>
          <cell r="S626" t="str">
            <v>En operación</v>
          </cell>
          <cell r="T626" t="str">
            <v>GNP</v>
          </cell>
          <cell r="U626" t="str">
            <v>Grupo Nacional Provincial, S.A.B.</v>
          </cell>
          <cell r="V626" t="str">
            <v>Pool Administrativo</v>
          </cell>
          <cell r="W626" t="str">
            <v>Pool Administrativo</v>
          </cell>
          <cell r="X626" t="str">
            <v>Plaza GNP</v>
          </cell>
          <cell r="Y626" t="str">
            <v>Pool</v>
          </cell>
          <cell r="Z626" t="str">
            <v>N89927</v>
          </cell>
          <cell r="AA626" t="str">
            <v>Salazar Hernández Alejandro</v>
          </cell>
          <cell r="AB626" t="str">
            <v>Grupo Nacional Provincial, S.A.B.</v>
          </cell>
          <cell r="AC626" t="str">
            <v>SAHA7905127X5</v>
          </cell>
          <cell r="AD626" t="str">
            <v>Jefe de departamento</v>
          </cell>
          <cell r="AE626" t="str">
            <v>Jefe de Departamento A</v>
          </cell>
          <cell r="AF626" t="str">
            <v>Unidad Staff</v>
          </cell>
          <cell r="AG626" t="str">
            <v>Dirección Recursos Humanos y Servicios Administrativos</v>
          </cell>
          <cell r="AH626" t="str">
            <v>Subdir. Servicios Generales</v>
          </cell>
          <cell r="AI626" t="str">
            <v>C6705</v>
          </cell>
          <cell r="AJ626" t="str">
            <v>Ramirez Granados Arturo</v>
          </cell>
          <cell r="AK626" t="str">
            <v>Sur P2 C-4</v>
          </cell>
          <cell r="AL626" t="str">
            <v>Plaza GNP</v>
          </cell>
          <cell r="AM626">
            <v>3398</v>
          </cell>
          <cell r="AN626" t="str">
            <v>alejandro.salazar@gnp.com.mx</v>
          </cell>
          <cell r="AO626" t="str">
            <v>alejandro.salazar@gnp.com.mx</v>
          </cell>
          <cell r="AQ626">
            <v>5543868222</v>
          </cell>
          <cell r="AR626" t="str">
            <v>6363180010376059</v>
          </cell>
          <cell r="AS626" t="str">
            <v>ACTIVO</v>
          </cell>
          <cell r="AT626" t="str">
            <v>7659</v>
          </cell>
          <cell r="AU626" t="str">
            <v>664</v>
          </cell>
          <cell r="AV626" t="str">
            <v>05/26</v>
          </cell>
          <cell r="AW626" t="str">
            <v>IMDM24204063..</v>
          </cell>
          <cell r="AX626" t="str">
            <v>Activo</v>
          </cell>
          <cell r="AY626" t="str">
            <v>No</v>
          </cell>
          <cell r="AZ626" t="str">
            <v>-</v>
          </cell>
          <cell r="BA626" t="str">
            <v>-</v>
          </cell>
          <cell r="BB626" t="str">
            <v>-</v>
          </cell>
          <cell r="BC626" t="str">
            <v>-</v>
          </cell>
          <cell r="BD626" t="str">
            <v>-</v>
          </cell>
          <cell r="BE626" t="str">
            <v>-</v>
          </cell>
          <cell r="BF626" t="str">
            <v>-</v>
          </cell>
          <cell r="BG626" t="str">
            <v>-</v>
          </cell>
          <cell r="BH626">
            <v>2014</v>
          </cell>
          <cell r="BI626">
            <v>9</v>
          </cell>
          <cell r="BJ626" t="str">
            <v>Propio</v>
          </cell>
          <cell r="BK626" t="str">
            <v>AN 1251</v>
          </cell>
          <cell r="BL626" t="str">
            <v xml:space="preserve">ALDEN CAMIONES S.A. DE C.V. </v>
          </cell>
          <cell r="BO626">
            <v>584956.9</v>
          </cell>
          <cell r="BP626" t="str">
            <v>-</v>
          </cell>
          <cell r="BQ626" t="str">
            <v>-</v>
          </cell>
          <cell r="BR626" t="str">
            <v>-</v>
          </cell>
          <cell r="BS626" t="str">
            <v>-</v>
          </cell>
          <cell r="BT626" t="str">
            <v>-</v>
          </cell>
          <cell r="BU626" t="str">
            <v>-</v>
          </cell>
          <cell r="BV626" t="str">
            <v>-</v>
          </cell>
          <cell r="BW626" t="str">
            <v>-</v>
          </cell>
          <cell r="BX626" t="str">
            <v>-</v>
          </cell>
          <cell r="BY626" t="str">
            <v>-</v>
          </cell>
          <cell r="BZ626" t="str">
            <v>-</v>
          </cell>
          <cell r="CA626" t="str">
            <v>-</v>
          </cell>
          <cell r="CB626" t="str">
            <v>-</v>
          </cell>
          <cell r="CC626" t="str">
            <v>Viernes</v>
          </cell>
          <cell r="CD626" t="str">
            <v>1910</v>
          </cell>
          <cell r="CE626" t="str">
            <v>0</v>
          </cell>
          <cell r="CF626" t="str">
            <v>Azul</v>
          </cell>
          <cell r="CG626" t="str">
            <v>5o Sábado</v>
          </cell>
          <cell r="CH626" t="str">
            <v>May y Jun</v>
          </cell>
          <cell r="CI626" t="str">
            <v>Nov y Dic</v>
          </cell>
          <cell r="CJ626" t="str">
            <v>PAdmvo</v>
          </cell>
          <cell r="CK626">
            <v>280</v>
          </cell>
          <cell r="CL626" t="str">
            <v>103 - DIESEL</v>
          </cell>
          <cell r="CM626" t="str">
            <v>10045</v>
          </cell>
          <cell r="CP626" t="str">
            <v>-</v>
          </cell>
        </row>
        <row r="627">
          <cell r="A627" t="str">
            <v>10046</v>
          </cell>
          <cell r="B627" t="str">
            <v>835XBF</v>
          </cell>
          <cell r="C627" t="str">
            <v>Distrito Federal</v>
          </cell>
          <cell r="D627" t="str">
            <v>No aplica</v>
          </cell>
          <cell r="E627" t="str">
            <v>Avenger</v>
          </cell>
          <cell r="F627" t="str">
            <v>Automóvil</v>
          </cell>
          <cell r="G627" t="str">
            <v>Dodge</v>
          </cell>
          <cell r="H627" t="str">
            <v>Avenger SE ATX 4 Puertas, T/A, D/H, A/A</v>
          </cell>
          <cell r="I627" t="str">
            <v>1B3AC4FB7AN156683</v>
          </cell>
          <cell r="J627" t="str">
            <v>Hecho en Estados Unidos</v>
          </cell>
          <cell r="K627" t="str">
            <v>Magna</v>
          </cell>
          <cell r="L627">
            <v>4</v>
          </cell>
          <cell r="M627">
            <v>64</v>
          </cell>
          <cell r="N627">
            <v>2010</v>
          </cell>
          <cell r="O627" t="str">
            <v>Ciudad de México</v>
          </cell>
          <cell r="P627" t="str">
            <v>Ciudad de México</v>
          </cell>
          <cell r="Q627" t="str">
            <v>Zona Metropolitana</v>
          </cell>
          <cell r="R627" t="str">
            <v>Proceso baja</v>
          </cell>
          <cell r="S627" t="str">
            <v>En operación</v>
          </cell>
          <cell r="T627" t="str">
            <v>GNP</v>
          </cell>
          <cell r="U627" t="str">
            <v>Grupo Nacional Provincial, S.A.B.</v>
          </cell>
          <cell r="V627" t="str">
            <v>Seguridad</v>
          </cell>
          <cell r="W627" t="str">
            <v>Patrulla</v>
          </cell>
          <cell r="X627" t="str">
            <v>Plaza GNP</v>
          </cell>
          <cell r="Y627" t="str">
            <v>Asignado</v>
          </cell>
          <cell r="Z627" t="str">
            <v>N91244</v>
          </cell>
          <cell r="AA627" t="str">
            <v>Gómez Alvárez Mario Enrique</v>
          </cell>
          <cell r="AB627" t="str">
            <v>Grupo Nacional Provincial, S.A.B.</v>
          </cell>
          <cell r="AC627" t="str">
            <v>GOAM730806H59</v>
          </cell>
          <cell r="AD627" t="str">
            <v>Gerente</v>
          </cell>
          <cell r="AE627" t="str">
            <v>Gerencia Logística y Desarrollo de la Prevención</v>
          </cell>
          <cell r="AF627" t="str">
            <v>Unidad Staff</v>
          </cell>
          <cell r="AG627" t="str">
            <v>Dirección Recursos Humanos y Servicios Administrativos</v>
          </cell>
          <cell r="AH627" t="str">
            <v>Subdir. Relaciones Laborales</v>
          </cell>
          <cell r="AI627" t="str">
            <v>C6706</v>
          </cell>
          <cell r="AJ627" t="str">
            <v>Mendoza Claudio Jorge</v>
          </cell>
          <cell r="AK627" t="str">
            <v>Central PB C-A</v>
          </cell>
          <cell r="AL627" t="str">
            <v>Plaza GNP</v>
          </cell>
          <cell r="AM627">
            <v>2369</v>
          </cell>
          <cell r="AN627" t="str">
            <v>mario.gomez@gnp.com.mx</v>
          </cell>
          <cell r="AO627" t="str">
            <v>mario.gomez@gnp.com.mx</v>
          </cell>
          <cell r="AQ627">
            <v>5554043450</v>
          </cell>
          <cell r="AR627" t="str">
            <v>6363180010376067</v>
          </cell>
          <cell r="AS627" t="str">
            <v>CANCELADO</v>
          </cell>
          <cell r="AT627" t="str">
            <v>7229</v>
          </cell>
          <cell r="AU627" t="str">
            <v>907</v>
          </cell>
          <cell r="AV627" t="str">
            <v>05/26</v>
          </cell>
          <cell r="AW627" t="str">
            <v>IMDM20551889..</v>
          </cell>
          <cell r="AX627" t="str">
            <v>Inactivo</v>
          </cell>
          <cell r="AY627" t="str">
            <v>No</v>
          </cell>
          <cell r="AZ627" t="str">
            <v>-</v>
          </cell>
          <cell r="BA627" t="str">
            <v>-</v>
          </cell>
          <cell r="BB627" t="str">
            <v>-</v>
          </cell>
          <cell r="BC627" t="str">
            <v>-</v>
          </cell>
          <cell r="BD627" t="str">
            <v>-</v>
          </cell>
          <cell r="BE627" t="str">
            <v>-</v>
          </cell>
          <cell r="BF627" t="str">
            <v>-</v>
          </cell>
          <cell r="BG627" t="str">
            <v>-</v>
          </cell>
          <cell r="BH627">
            <v>2014</v>
          </cell>
          <cell r="BI627">
            <v>9</v>
          </cell>
          <cell r="BJ627" t="str">
            <v>Propio</v>
          </cell>
          <cell r="BK627">
            <v>26495</v>
          </cell>
          <cell r="BL627" t="str">
            <v xml:space="preserve">AUTOANGAR S.A. DE C.V. </v>
          </cell>
          <cell r="BO627">
            <v>196810.35</v>
          </cell>
          <cell r="BP627" t="str">
            <v>-</v>
          </cell>
          <cell r="BQ627" t="str">
            <v>-</v>
          </cell>
          <cell r="BR627" t="str">
            <v>-</v>
          </cell>
          <cell r="BS627" t="str">
            <v>-</v>
          </cell>
          <cell r="BT627" t="str">
            <v>-</v>
          </cell>
          <cell r="BU627" t="str">
            <v>-</v>
          </cell>
          <cell r="BV627" t="str">
            <v>-</v>
          </cell>
          <cell r="BW627" t="str">
            <v>-</v>
          </cell>
          <cell r="BX627" t="str">
            <v>-</v>
          </cell>
          <cell r="BY627" t="str">
            <v>-</v>
          </cell>
          <cell r="BZ627" t="str">
            <v>-</v>
          </cell>
          <cell r="CA627" t="str">
            <v>-</v>
          </cell>
          <cell r="CB627" t="str">
            <v>-</v>
          </cell>
          <cell r="CC627" t="str">
            <v>Lunes</v>
          </cell>
          <cell r="CD627" t="str">
            <v>835</v>
          </cell>
          <cell r="CE627" t="str">
            <v>5</v>
          </cell>
          <cell r="CF627" t="str">
            <v>Amarillo</v>
          </cell>
          <cell r="CG627" t="str">
            <v>1er Sábado</v>
          </cell>
          <cell r="CH627" t="str">
            <v>Ene y Feb</v>
          </cell>
          <cell r="CI627" t="str">
            <v>Jul y Ago</v>
          </cell>
          <cell r="CJ627" t="str">
            <v>Seguridad</v>
          </cell>
          <cell r="CK627">
            <v>128</v>
          </cell>
          <cell r="CL627" t="str">
            <v>101 - MAGNA</v>
          </cell>
          <cell r="CM627" t="str">
            <v>10046</v>
          </cell>
          <cell r="CP627" t="str">
            <v>-</v>
          </cell>
        </row>
        <row r="628">
          <cell r="A628" t="str">
            <v>10047</v>
          </cell>
          <cell r="B628" t="str">
            <v>6035Y</v>
          </cell>
          <cell r="C628" t="str">
            <v>Distrito Federal</v>
          </cell>
          <cell r="D628" t="str">
            <v>No aplica</v>
          </cell>
          <cell r="E628" t="str">
            <v>Yamaha R6</v>
          </cell>
          <cell r="F628" t="str">
            <v>Motocicleta</v>
          </cell>
          <cell r="G628" t="str">
            <v>Yamaha</v>
          </cell>
          <cell r="H628" t="str">
            <v xml:space="preserve">YZF R6R 599CC </v>
          </cell>
          <cell r="I628" t="str">
            <v>JYARJ1552AA000667</v>
          </cell>
          <cell r="J628" t="str">
            <v>J515E021272</v>
          </cell>
          <cell r="K628" t="str">
            <v>Magna</v>
          </cell>
          <cell r="L628">
            <v>4</v>
          </cell>
          <cell r="M628">
            <v>17</v>
          </cell>
          <cell r="N628">
            <v>2010</v>
          </cell>
          <cell r="O628" t="str">
            <v>Ciudad de México</v>
          </cell>
          <cell r="P628" t="str">
            <v>Ciudad de México</v>
          </cell>
          <cell r="Q628" t="str">
            <v>Zona Metropolitana</v>
          </cell>
          <cell r="R628" t="str">
            <v>Baja</v>
          </cell>
          <cell r="S628" t="str">
            <v>PT por Robo</v>
          </cell>
          <cell r="T628" t="str">
            <v>GNP</v>
          </cell>
          <cell r="U628" t="str">
            <v>Grupo Nacional Provincial, S.A.B.</v>
          </cell>
          <cell r="V628" t="str">
            <v>Pool Ajustes</v>
          </cell>
          <cell r="W628" t="str">
            <v>Pool Ajustes</v>
          </cell>
          <cell r="X628" t="str">
            <v>Plaza GNP</v>
          </cell>
          <cell r="Y628" t="str">
            <v>Pool</v>
          </cell>
          <cell r="Z628" t="str">
            <v>N38132</v>
          </cell>
          <cell r="AA628" t="str">
            <v>-</v>
          </cell>
          <cell r="AB628" t="str">
            <v>-</v>
          </cell>
          <cell r="AC628" t="str">
            <v>-</v>
          </cell>
          <cell r="AD628" t="str">
            <v>-</v>
          </cell>
          <cell r="AE628" t="str">
            <v>-</v>
          </cell>
          <cell r="AF628" t="str">
            <v>-</v>
          </cell>
          <cell r="AG628" t="str">
            <v>-</v>
          </cell>
          <cell r="AH628" t="str">
            <v>-</v>
          </cell>
          <cell r="AI628" t="str">
            <v>C6705</v>
          </cell>
          <cell r="AJ628" t="str">
            <v>Ramirez Granados Arturo</v>
          </cell>
          <cell r="AK628" t="str">
            <v>-</v>
          </cell>
          <cell r="AL628" t="str">
            <v>-</v>
          </cell>
          <cell r="AM628" t="str">
            <v>-</v>
          </cell>
          <cell r="AN628">
            <v>0</v>
          </cell>
          <cell r="AO628" t="str">
            <v>-</v>
          </cell>
          <cell r="AQ628">
            <v>5545001393</v>
          </cell>
          <cell r="AR628" t="str">
            <v>-</v>
          </cell>
          <cell r="AS628" t="str">
            <v>-</v>
          </cell>
          <cell r="AT628" t="str">
            <v>-</v>
          </cell>
          <cell r="AU628" t="str">
            <v>-</v>
          </cell>
          <cell r="AV628" t="str">
            <v>-</v>
          </cell>
          <cell r="AW628" t="str">
            <v>-</v>
          </cell>
          <cell r="AX628" t="str">
            <v>-</v>
          </cell>
          <cell r="AY628" t="str">
            <v>No</v>
          </cell>
          <cell r="AZ628" t="str">
            <v>-</v>
          </cell>
          <cell r="BA628" t="str">
            <v>-</v>
          </cell>
          <cell r="BB628" t="str">
            <v>-</v>
          </cell>
          <cell r="BC628" t="str">
            <v>-</v>
          </cell>
          <cell r="BD628" t="str">
            <v>-</v>
          </cell>
          <cell r="BE628" t="str">
            <v>-</v>
          </cell>
          <cell r="BF628" t="str">
            <v>-</v>
          </cell>
          <cell r="BG628" t="str">
            <v>-</v>
          </cell>
          <cell r="BH628" t="str">
            <v>-</v>
          </cell>
          <cell r="BI628" t="str">
            <v>-</v>
          </cell>
          <cell r="BJ628" t="str">
            <v>Propio</v>
          </cell>
          <cell r="BK628">
            <v>27488</v>
          </cell>
          <cell r="BL628" t="str">
            <v xml:space="preserve">FOMENTO AUTOMOTRIZ Y SERVICIOS AL TRANSPORTE, S.A. DE C.V. </v>
          </cell>
          <cell r="BO628">
            <v>142500</v>
          </cell>
          <cell r="BP628" t="str">
            <v>-</v>
          </cell>
          <cell r="BQ628" t="str">
            <v>-</v>
          </cell>
          <cell r="BR628" t="str">
            <v>-</v>
          </cell>
          <cell r="BS628" t="str">
            <v>-</v>
          </cell>
          <cell r="BT628" t="str">
            <v>-</v>
          </cell>
          <cell r="BU628" t="str">
            <v>-</v>
          </cell>
          <cell r="BV628" t="str">
            <v>-</v>
          </cell>
          <cell r="BW628" t="str">
            <v>-</v>
          </cell>
          <cell r="BX628" t="str">
            <v>-</v>
          </cell>
          <cell r="BY628" t="str">
            <v>-</v>
          </cell>
          <cell r="BZ628" t="str">
            <v>-</v>
          </cell>
          <cell r="CA628" t="str">
            <v>-</v>
          </cell>
          <cell r="CB628" t="str">
            <v>-</v>
          </cell>
          <cell r="CC628" t="str">
            <v>Lunes</v>
          </cell>
          <cell r="CD628" t="str">
            <v>6035</v>
          </cell>
          <cell r="CE628" t="str">
            <v>5</v>
          </cell>
          <cell r="CF628" t="str">
            <v>Amarillo</v>
          </cell>
          <cell r="CG628" t="str">
            <v>1er Sábado</v>
          </cell>
          <cell r="CH628" t="str">
            <v>Ene y Feb</v>
          </cell>
          <cell r="CI628" t="str">
            <v>Jul y Ago</v>
          </cell>
          <cell r="CJ628" t="str">
            <v>-</v>
          </cell>
          <cell r="CK628">
            <v>68</v>
          </cell>
          <cell r="CL628" t="str">
            <v>101 - MAGNA</v>
          </cell>
          <cell r="CM628" t="str">
            <v>10047</v>
          </cell>
          <cell r="CP628" t="str">
            <v>-</v>
          </cell>
        </row>
        <row r="629">
          <cell r="A629" t="str">
            <v>10048</v>
          </cell>
          <cell r="B629" t="str">
            <v>6360Y</v>
          </cell>
          <cell r="C629" t="str">
            <v>Distrito Federal</v>
          </cell>
          <cell r="D629" t="str">
            <v>No aplica</v>
          </cell>
          <cell r="E629" t="str">
            <v>Yamaha R6</v>
          </cell>
          <cell r="F629" t="str">
            <v>Motocicleta</v>
          </cell>
          <cell r="G629" t="str">
            <v>Yamaha</v>
          </cell>
          <cell r="H629" t="str">
            <v xml:space="preserve">YZF R6R 599CC </v>
          </cell>
          <cell r="I629" t="str">
            <v>JYARJ1552AA002418</v>
          </cell>
          <cell r="J629" t="str">
            <v>J515E023669</v>
          </cell>
          <cell r="K629" t="str">
            <v>Magna</v>
          </cell>
          <cell r="L629">
            <v>4</v>
          </cell>
          <cell r="M629">
            <v>17</v>
          </cell>
          <cell r="N629">
            <v>2010</v>
          </cell>
          <cell r="O629" t="str">
            <v>Ciudad de México</v>
          </cell>
          <cell r="P629" t="str">
            <v>Ciudad de México</v>
          </cell>
          <cell r="Q629" t="str">
            <v>Zona Metropolitana</v>
          </cell>
          <cell r="R629" t="str">
            <v>Baja</v>
          </cell>
          <cell r="S629" t="str">
            <v>Devolución Salvamentos</v>
          </cell>
          <cell r="T629" t="str">
            <v>GNP</v>
          </cell>
          <cell r="U629" t="str">
            <v>Grupo Nacional Provincial, S.A.B.</v>
          </cell>
          <cell r="V629" t="str">
            <v>Pool Ajustes</v>
          </cell>
          <cell r="W629" t="str">
            <v>Pool Ajustes</v>
          </cell>
          <cell r="X629" t="str">
            <v>Plaza GNP</v>
          </cell>
          <cell r="Y629" t="str">
            <v>Pool</v>
          </cell>
          <cell r="Z629" t="str">
            <v>N38132</v>
          </cell>
          <cell r="AA629" t="str">
            <v>-</v>
          </cell>
          <cell r="AB629" t="str">
            <v>-</v>
          </cell>
          <cell r="AC629" t="str">
            <v>-</v>
          </cell>
          <cell r="AD629" t="str">
            <v>-</v>
          </cell>
          <cell r="AE629" t="str">
            <v>-</v>
          </cell>
          <cell r="AF629" t="str">
            <v>-</v>
          </cell>
          <cell r="AG629" t="str">
            <v>-</v>
          </cell>
          <cell r="AH629" t="str">
            <v>-</v>
          </cell>
          <cell r="AI629" t="str">
            <v>C6705</v>
          </cell>
          <cell r="AJ629" t="str">
            <v>Ramirez Granados Arturo</v>
          </cell>
          <cell r="AK629" t="str">
            <v>-</v>
          </cell>
          <cell r="AL629" t="str">
            <v>-</v>
          </cell>
          <cell r="AM629" t="str">
            <v>-</v>
          </cell>
          <cell r="AN629">
            <v>0</v>
          </cell>
          <cell r="AO629" t="str">
            <v>-</v>
          </cell>
          <cell r="AQ629">
            <v>5545001393</v>
          </cell>
          <cell r="AR629" t="str">
            <v>-</v>
          </cell>
          <cell r="AS629" t="str">
            <v>-</v>
          </cell>
          <cell r="AT629" t="str">
            <v>-</v>
          </cell>
          <cell r="AU629" t="str">
            <v>-</v>
          </cell>
          <cell r="AV629" t="str">
            <v>-</v>
          </cell>
          <cell r="AW629" t="str">
            <v>-</v>
          </cell>
          <cell r="AX629" t="str">
            <v>-</v>
          </cell>
          <cell r="AY629" t="str">
            <v>No</v>
          </cell>
          <cell r="AZ629" t="str">
            <v>-</v>
          </cell>
          <cell r="BA629" t="str">
            <v>-</v>
          </cell>
          <cell r="BB629" t="str">
            <v>-</v>
          </cell>
          <cell r="BC629" t="str">
            <v>-</v>
          </cell>
          <cell r="BD629" t="str">
            <v>-</v>
          </cell>
          <cell r="BE629" t="str">
            <v>-</v>
          </cell>
          <cell r="BF629" t="str">
            <v>-</v>
          </cell>
          <cell r="BG629" t="str">
            <v>-</v>
          </cell>
          <cell r="BH629" t="str">
            <v>-</v>
          </cell>
          <cell r="BI629" t="str">
            <v>-</v>
          </cell>
          <cell r="BJ629" t="str">
            <v>Propio</v>
          </cell>
          <cell r="BK629">
            <v>27955</v>
          </cell>
          <cell r="BL629" t="str">
            <v xml:space="preserve">FOMENTO AUTOMOTRIZ Y SERVICIOS AL TRANSPORTE, S.A. DE C.V. </v>
          </cell>
          <cell r="BO629">
            <v>142500</v>
          </cell>
          <cell r="BP629" t="str">
            <v>-</v>
          </cell>
          <cell r="BQ629" t="str">
            <v>-</v>
          </cell>
          <cell r="BR629" t="str">
            <v>-</v>
          </cell>
          <cell r="BS629" t="str">
            <v>-</v>
          </cell>
          <cell r="BT629" t="str">
            <v>-</v>
          </cell>
          <cell r="BU629" t="str">
            <v>-</v>
          </cell>
          <cell r="BV629" t="str">
            <v>-</v>
          </cell>
          <cell r="BW629" t="str">
            <v>-</v>
          </cell>
          <cell r="BX629" t="str">
            <v>-</v>
          </cell>
          <cell r="BY629" t="str">
            <v>-</v>
          </cell>
          <cell r="BZ629" t="str">
            <v>-</v>
          </cell>
          <cell r="CA629" t="str">
            <v>-</v>
          </cell>
          <cell r="CB629" t="str">
            <v>-</v>
          </cell>
          <cell r="CC629" t="str">
            <v>Viernes</v>
          </cell>
          <cell r="CD629" t="str">
            <v>6360</v>
          </cell>
          <cell r="CE629" t="str">
            <v>0</v>
          </cell>
          <cell r="CF629" t="str">
            <v>Azul</v>
          </cell>
          <cell r="CG629" t="str">
            <v>5o Sábado</v>
          </cell>
          <cell r="CH629" t="str">
            <v>May y Jun</v>
          </cell>
          <cell r="CI629" t="str">
            <v>Nov y Dic</v>
          </cell>
          <cell r="CJ629" t="str">
            <v>-</v>
          </cell>
          <cell r="CK629">
            <v>68</v>
          </cell>
          <cell r="CL629" t="str">
            <v>101 - MAGNA</v>
          </cell>
          <cell r="CM629" t="str">
            <v>10048</v>
          </cell>
          <cell r="CP629" t="str">
            <v>-</v>
          </cell>
        </row>
        <row r="630">
          <cell r="A630" t="str">
            <v>10049</v>
          </cell>
          <cell r="B630" t="str">
            <v>494ZEE</v>
          </cell>
          <cell r="C630" t="str">
            <v>Distrito Federal</v>
          </cell>
          <cell r="D630" t="str">
            <v>947XFS</v>
          </cell>
          <cell r="E630" t="str">
            <v>Chevy</v>
          </cell>
          <cell r="F630" t="str">
            <v>Automóvil</v>
          </cell>
          <cell r="G630" t="str">
            <v>Chevrolet</v>
          </cell>
          <cell r="H630" t="str">
            <v>Chevy 5 Puertas T/M A/A Paquete H</v>
          </cell>
          <cell r="I630" t="str">
            <v>3G1SF61XXAS145488</v>
          </cell>
          <cell r="J630" t="str">
            <v>Hecho en México</v>
          </cell>
          <cell r="K630" t="str">
            <v>Magna</v>
          </cell>
          <cell r="L630">
            <v>4</v>
          </cell>
          <cell r="M630">
            <v>46</v>
          </cell>
          <cell r="N630">
            <v>2010</v>
          </cell>
          <cell r="O630" t="str">
            <v>Pachuca</v>
          </cell>
          <cell r="P630" t="str">
            <v>Hidalgo</v>
          </cell>
          <cell r="Q630" t="str">
            <v>Centro</v>
          </cell>
          <cell r="R630" t="str">
            <v>Baja</v>
          </cell>
          <cell r="S630" t="str">
            <v>Devolución Salvamentos</v>
          </cell>
          <cell r="T630" t="str">
            <v>GNP</v>
          </cell>
          <cell r="U630" t="str">
            <v>Grupo Nacional Provincial, S.A.B.</v>
          </cell>
          <cell r="V630" t="str">
            <v>Gerente Ajustes</v>
          </cell>
          <cell r="W630" t="str">
            <v>Pool Semiasignado</v>
          </cell>
          <cell r="X630" t="str">
            <v>Metro Norte</v>
          </cell>
          <cell r="Y630" t="str">
            <v>Pool</v>
          </cell>
          <cell r="Z630" t="str">
            <v>N90057</v>
          </cell>
          <cell r="AA630" t="str">
            <v>Colome Pineda Juan Del Carmen</v>
          </cell>
          <cell r="AB630" t="str">
            <v>Grupo Nacional Provincial, S.A.B.</v>
          </cell>
          <cell r="AC630" t="str">
            <v>COPJ770727NV1</v>
          </cell>
          <cell r="AD630" t="str">
            <v>Ejecutivo</v>
          </cell>
          <cell r="AE630" t="str">
            <v>Subdirección Siniestros Norte y Occidente</v>
          </cell>
          <cell r="AF630" t="str">
            <v>Unidad Operativa</v>
          </cell>
          <cell r="AG630" t="str">
            <v>Dirección Servicio y Operaciones</v>
          </cell>
          <cell r="AH630" t="str">
            <v>Subdirección Siniestros Norte y Occidente</v>
          </cell>
          <cell r="AI630" t="str">
            <v>C9212</v>
          </cell>
          <cell r="AJ630" t="str">
            <v>Colome Pineda Juan Del Carmen</v>
          </cell>
          <cell r="AK630" t="str">
            <v>Santa Engracia B P5</v>
          </cell>
          <cell r="AL630" t="str">
            <v>Monterrey</v>
          </cell>
          <cell r="AM630">
            <v>0</v>
          </cell>
          <cell r="AN630" t="str">
            <v>juandelcarmen.colome@gnp.com.mx</v>
          </cell>
          <cell r="AO630" t="str">
            <v>juandelcarmen.colome@gnp.com.mx</v>
          </cell>
          <cell r="AQ630" t="str">
            <v>-</v>
          </cell>
          <cell r="AR630" t="str">
            <v>-</v>
          </cell>
          <cell r="AS630" t="str">
            <v>-</v>
          </cell>
          <cell r="AT630" t="str">
            <v>-</v>
          </cell>
          <cell r="AU630" t="str">
            <v>-</v>
          </cell>
          <cell r="AV630" t="str">
            <v>-</v>
          </cell>
          <cell r="AW630" t="str">
            <v>-</v>
          </cell>
          <cell r="AX630" t="str">
            <v>-</v>
          </cell>
          <cell r="AY630" t="str">
            <v>No</v>
          </cell>
          <cell r="AZ630" t="str">
            <v>-</v>
          </cell>
          <cell r="BA630" t="str">
            <v>-</v>
          </cell>
          <cell r="BB630" t="str">
            <v>-</v>
          </cell>
          <cell r="BC630" t="str">
            <v>-</v>
          </cell>
          <cell r="BD630" t="str">
            <v>-</v>
          </cell>
          <cell r="BE630" t="str">
            <v>-</v>
          </cell>
          <cell r="BF630" t="str">
            <v>-</v>
          </cell>
          <cell r="BG630">
            <v>3</v>
          </cell>
          <cell r="BH630" t="str">
            <v>-</v>
          </cell>
          <cell r="BI630" t="str">
            <v>-</v>
          </cell>
          <cell r="BJ630" t="str">
            <v>Propio</v>
          </cell>
          <cell r="BK630">
            <v>26072</v>
          </cell>
          <cell r="BL630" t="str">
            <v>ANGAR AZCAPOTZALCO S.A. DE C.V.</v>
          </cell>
          <cell r="BO630">
            <v>94195</v>
          </cell>
          <cell r="BP630" t="str">
            <v>-</v>
          </cell>
          <cell r="BQ630" t="str">
            <v>-</v>
          </cell>
          <cell r="BR630" t="str">
            <v>-</v>
          </cell>
          <cell r="BS630" t="str">
            <v>-</v>
          </cell>
          <cell r="BT630" t="str">
            <v>-</v>
          </cell>
          <cell r="BU630" t="str">
            <v>-</v>
          </cell>
          <cell r="BV630" t="str">
            <v>-</v>
          </cell>
          <cell r="BW630" t="str">
            <v>-</v>
          </cell>
          <cell r="BX630" t="str">
            <v>-</v>
          </cell>
          <cell r="BY630" t="str">
            <v>-</v>
          </cell>
          <cell r="BZ630" t="str">
            <v>-</v>
          </cell>
          <cell r="CA630" t="str">
            <v>-</v>
          </cell>
          <cell r="CB630" t="str">
            <v>-</v>
          </cell>
          <cell r="CC630" t="str">
            <v>Miércoles</v>
          </cell>
          <cell r="CD630" t="str">
            <v>494</v>
          </cell>
          <cell r="CE630" t="str">
            <v>4</v>
          </cell>
          <cell r="CF630" t="str">
            <v>Rojo</v>
          </cell>
          <cell r="CG630" t="str">
            <v>3er Sábado</v>
          </cell>
          <cell r="CH630" t="str">
            <v>Mzo y Abr</v>
          </cell>
          <cell r="CI630" t="str">
            <v>Sep y Oct</v>
          </cell>
          <cell r="CJ630" t="str">
            <v>-</v>
          </cell>
          <cell r="CK630">
            <v>92</v>
          </cell>
          <cell r="CL630" t="str">
            <v>101 - MAGNA</v>
          </cell>
          <cell r="CM630" t="str">
            <v>10049</v>
          </cell>
          <cell r="CP630" t="str">
            <v>-</v>
          </cell>
        </row>
        <row r="631">
          <cell r="A631" t="str">
            <v>10050</v>
          </cell>
          <cell r="B631" t="str">
            <v>859XFS</v>
          </cell>
          <cell r="C631" t="str">
            <v>Distrito Federal</v>
          </cell>
          <cell r="D631" t="str">
            <v>No aplica</v>
          </cell>
          <cell r="E631" t="str">
            <v>Chevy</v>
          </cell>
          <cell r="F631" t="str">
            <v>Automóvil</v>
          </cell>
          <cell r="G631" t="str">
            <v>Chevrolet</v>
          </cell>
          <cell r="H631" t="str">
            <v>Chevy 5 Puertas T/M A/A Paquete H</v>
          </cell>
          <cell r="I631" t="str">
            <v>3G1SF61X1AS145489</v>
          </cell>
          <cell r="J631" t="str">
            <v>Hecho en México</v>
          </cell>
          <cell r="K631" t="str">
            <v>Magna</v>
          </cell>
          <cell r="L631">
            <v>4</v>
          </cell>
          <cell r="M631">
            <v>46</v>
          </cell>
          <cell r="N631">
            <v>2010</v>
          </cell>
          <cell r="O631" t="str">
            <v>Monterrey</v>
          </cell>
          <cell r="P631" t="str">
            <v>Nuevo León</v>
          </cell>
          <cell r="Q631" t="str">
            <v>Noreste</v>
          </cell>
          <cell r="R631" t="str">
            <v>Baja</v>
          </cell>
          <cell r="S631" t="str">
            <v>Subasta interna</v>
          </cell>
          <cell r="T631" t="str">
            <v>GNP</v>
          </cell>
          <cell r="U631" t="str">
            <v>Grupo Nacional Provincial, S.A.B.</v>
          </cell>
          <cell r="V631" t="str">
            <v>Supervisor de Taller</v>
          </cell>
          <cell r="W631" t="str">
            <v>Pool Semiasignado</v>
          </cell>
          <cell r="X631" t="str">
            <v>Oficina Regional</v>
          </cell>
          <cell r="Y631" t="str">
            <v>Pool</v>
          </cell>
          <cell r="Z631" t="str">
            <v>N38132</v>
          </cell>
          <cell r="AA631" t="str">
            <v>-</v>
          </cell>
          <cell r="AB631" t="str">
            <v>-</v>
          </cell>
          <cell r="AC631" t="str">
            <v>-</v>
          </cell>
          <cell r="AD631" t="str">
            <v>-</v>
          </cell>
          <cell r="AE631" t="str">
            <v>-</v>
          </cell>
          <cell r="AF631" t="str">
            <v>-</v>
          </cell>
          <cell r="AG631" t="str">
            <v>-</v>
          </cell>
          <cell r="AH631" t="str">
            <v>-</v>
          </cell>
          <cell r="AI631" t="str">
            <v>C6705</v>
          </cell>
          <cell r="AJ631" t="str">
            <v>Ramirez Granados Arturo</v>
          </cell>
          <cell r="AK631" t="str">
            <v>-</v>
          </cell>
          <cell r="AL631" t="str">
            <v>-</v>
          </cell>
          <cell r="AM631" t="str">
            <v>-</v>
          </cell>
          <cell r="AN631">
            <v>0</v>
          </cell>
          <cell r="AO631" t="str">
            <v>-</v>
          </cell>
          <cell r="AQ631">
            <v>5545001393</v>
          </cell>
          <cell r="AR631" t="str">
            <v>-</v>
          </cell>
          <cell r="AS631" t="str">
            <v>-</v>
          </cell>
          <cell r="AT631" t="str">
            <v>-</v>
          </cell>
          <cell r="AU631" t="str">
            <v>-</v>
          </cell>
          <cell r="AV631" t="str">
            <v>-</v>
          </cell>
          <cell r="AW631" t="str">
            <v>-</v>
          </cell>
          <cell r="AX631" t="str">
            <v>-</v>
          </cell>
          <cell r="AY631" t="str">
            <v>No</v>
          </cell>
          <cell r="AZ631" t="str">
            <v>-</v>
          </cell>
          <cell r="BA631" t="str">
            <v>-</v>
          </cell>
          <cell r="BB631" t="str">
            <v>-</v>
          </cell>
          <cell r="BC631" t="str">
            <v>-</v>
          </cell>
          <cell r="BD631" t="str">
            <v>-</v>
          </cell>
          <cell r="BE631" t="str">
            <v>-</v>
          </cell>
          <cell r="BF631" t="str">
            <v>-</v>
          </cell>
          <cell r="BG631" t="str">
            <v>-</v>
          </cell>
          <cell r="BH631" t="str">
            <v>-</v>
          </cell>
          <cell r="BI631" t="str">
            <v>-</v>
          </cell>
          <cell r="BJ631" t="str">
            <v>Propio</v>
          </cell>
          <cell r="BK631">
            <v>26071</v>
          </cell>
          <cell r="BL631" t="str">
            <v>ANGAR AZCAPOTZALCO S.A. DE C.V.</v>
          </cell>
          <cell r="BO631">
            <v>94195</v>
          </cell>
          <cell r="BP631" t="str">
            <v>-</v>
          </cell>
          <cell r="BQ631" t="str">
            <v>-</v>
          </cell>
          <cell r="BR631" t="str">
            <v>-</v>
          </cell>
          <cell r="BS631" t="str">
            <v>-</v>
          </cell>
          <cell r="BT631" t="str">
            <v>-</v>
          </cell>
          <cell r="BU631" t="str">
            <v>-</v>
          </cell>
          <cell r="BV631" t="str">
            <v>-</v>
          </cell>
          <cell r="BW631" t="str">
            <v>-</v>
          </cell>
          <cell r="BX631" t="str">
            <v>-</v>
          </cell>
          <cell r="BY631" t="str">
            <v>-</v>
          </cell>
          <cell r="BZ631" t="str">
            <v>-</v>
          </cell>
          <cell r="CA631" t="str">
            <v>-</v>
          </cell>
          <cell r="CB631" t="str">
            <v>-</v>
          </cell>
          <cell r="CC631" t="str">
            <v>Viernes</v>
          </cell>
          <cell r="CD631" t="str">
            <v>859</v>
          </cell>
          <cell r="CE631" t="str">
            <v>9</v>
          </cell>
          <cell r="CF631" t="str">
            <v>Azul</v>
          </cell>
          <cell r="CG631" t="str">
            <v>5o Sábado</v>
          </cell>
          <cell r="CH631" t="str">
            <v>May y Jun</v>
          </cell>
          <cell r="CI631" t="str">
            <v>Nov y Dic</v>
          </cell>
          <cell r="CJ631" t="str">
            <v>-</v>
          </cell>
          <cell r="CK631">
            <v>92</v>
          </cell>
          <cell r="CL631" t="str">
            <v>101 - MAGNA</v>
          </cell>
          <cell r="CM631" t="str">
            <v>10050</v>
          </cell>
          <cell r="CP631" t="str">
            <v>-</v>
          </cell>
        </row>
        <row r="632">
          <cell r="A632" t="str">
            <v>10051</v>
          </cell>
          <cell r="B632" t="str">
            <v>02772</v>
          </cell>
          <cell r="C632" t="str">
            <v>Distrito Federal</v>
          </cell>
          <cell r="D632" t="str">
            <v>No aplica</v>
          </cell>
          <cell r="E632" t="str">
            <v>Yamaha R6</v>
          </cell>
          <cell r="F632" t="str">
            <v>Motocicleta</v>
          </cell>
          <cell r="G632" t="str">
            <v>Yamaha</v>
          </cell>
          <cell r="H632" t="str">
            <v xml:space="preserve">YZF R6R 599CC </v>
          </cell>
          <cell r="I632" t="str">
            <v>JYARJ1554AA002419</v>
          </cell>
          <cell r="J632" t="str">
            <v>J515E023658</v>
          </cell>
          <cell r="K632" t="str">
            <v>Magna</v>
          </cell>
          <cell r="L632">
            <v>4</v>
          </cell>
          <cell r="M632">
            <v>17</v>
          </cell>
          <cell r="N632">
            <v>2010</v>
          </cell>
          <cell r="O632" t="str">
            <v>Ciudad de México</v>
          </cell>
          <cell r="P632" t="str">
            <v>Ciudad de México</v>
          </cell>
          <cell r="Q632" t="str">
            <v>Zona Metropolitana</v>
          </cell>
          <cell r="R632" t="str">
            <v>Baja</v>
          </cell>
          <cell r="S632" t="str">
            <v>PT por Robo</v>
          </cell>
          <cell r="T632" t="str">
            <v>GNP</v>
          </cell>
          <cell r="U632" t="str">
            <v>Grupo Nacional Provincial, S.A.B.</v>
          </cell>
          <cell r="V632" t="str">
            <v>Pool Ajustes</v>
          </cell>
          <cell r="W632" t="str">
            <v>Pool Ajustes</v>
          </cell>
          <cell r="X632" t="str">
            <v>Plaza GNP</v>
          </cell>
          <cell r="Y632" t="str">
            <v>Pool</v>
          </cell>
          <cell r="Z632" t="str">
            <v>N38132</v>
          </cell>
          <cell r="AA632" t="str">
            <v>-</v>
          </cell>
          <cell r="AB632" t="str">
            <v>-</v>
          </cell>
          <cell r="AC632" t="str">
            <v>-</v>
          </cell>
          <cell r="AD632" t="str">
            <v>-</v>
          </cell>
          <cell r="AE632" t="str">
            <v>-</v>
          </cell>
          <cell r="AF632" t="str">
            <v>-</v>
          </cell>
          <cell r="AG632" t="str">
            <v>-</v>
          </cell>
          <cell r="AH632" t="str">
            <v>-</v>
          </cell>
          <cell r="AI632" t="str">
            <v>C6705</v>
          </cell>
          <cell r="AJ632" t="str">
            <v>Ramirez Granados Arturo</v>
          </cell>
          <cell r="AK632" t="str">
            <v>-</v>
          </cell>
          <cell r="AL632" t="str">
            <v>-</v>
          </cell>
          <cell r="AM632" t="str">
            <v>-</v>
          </cell>
          <cell r="AN632">
            <v>0</v>
          </cell>
          <cell r="AO632" t="str">
            <v>-</v>
          </cell>
          <cell r="AQ632">
            <v>5545001393</v>
          </cell>
          <cell r="AR632" t="str">
            <v>-</v>
          </cell>
          <cell r="AS632" t="str">
            <v>-</v>
          </cell>
          <cell r="AT632" t="str">
            <v>-</v>
          </cell>
          <cell r="AU632" t="str">
            <v>-</v>
          </cell>
          <cell r="AV632" t="str">
            <v>-</v>
          </cell>
          <cell r="AW632" t="str">
            <v>-</v>
          </cell>
          <cell r="AX632" t="str">
            <v>-</v>
          </cell>
          <cell r="AY632" t="str">
            <v>No</v>
          </cell>
          <cell r="AZ632" t="str">
            <v>-</v>
          </cell>
          <cell r="BA632" t="str">
            <v>-</v>
          </cell>
          <cell r="BB632" t="str">
            <v>-</v>
          </cell>
          <cell r="BC632" t="str">
            <v>-</v>
          </cell>
          <cell r="BD632" t="str">
            <v>-</v>
          </cell>
          <cell r="BE632" t="str">
            <v>-</v>
          </cell>
          <cell r="BF632" t="str">
            <v>-</v>
          </cell>
          <cell r="BG632" t="str">
            <v>-</v>
          </cell>
          <cell r="BH632" t="str">
            <v>-</v>
          </cell>
          <cell r="BI632" t="str">
            <v>-</v>
          </cell>
          <cell r="BJ632" t="str">
            <v>Propio</v>
          </cell>
          <cell r="BK632">
            <v>28093</v>
          </cell>
          <cell r="BL632" t="str">
            <v xml:space="preserve">FOMENTO AUTOMOTRIZ Y SERVICIOS AL TRANSPORTE, S.A. DE C.V. </v>
          </cell>
          <cell r="BO632">
            <v>142500</v>
          </cell>
          <cell r="BP632" t="str">
            <v>-</v>
          </cell>
          <cell r="BQ632" t="str">
            <v>-</v>
          </cell>
          <cell r="BR632" t="str">
            <v>-</v>
          </cell>
          <cell r="BS632" t="str">
            <v>-</v>
          </cell>
          <cell r="BT632" t="str">
            <v>-</v>
          </cell>
          <cell r="BU632" t="str">
            <v>-</v>
          </cell>
          <cell r="BV632" t="str">
            <v>-</v>
          </cell>
          <cell r="BW632" t="str">
            <v>-</v>
          </cell>
          <cell r="BX632" t="str">
            <v>-</v>
          </cell>
          <cell r="BY632" t="str">
            <v>-</v>
          </cell>
          <cell r="BZ632" t="str">
            <v>-</v>
          </cell>
          <cell r="CA632" t="str">
            <v>-</v>
          </cell>
          <cell r="CB632" t="str">
            <v>-</v>
          </cell>
          <cell r="CC632" t="str">
            <v>Jueves</v>
          </cell>
          <cell r="CD632" t="str">
            <v>02772</v>
          </cell>
          <cell r="CE632" t="str">
            <v>2</v>
          </cell>
          <cell r="CF632" t="str">
            <v>Verde</v>
          </cell>
          <cell r="CG632" t="str">
            <v>4o Sábado</v>
          </cell>
          <cell r="CH632" t="str">
            <v>Abr y May</v>
          </cell>
          <cell r="CI632" t="str">
            <v>Oct y Nov</v>
          </cell>
          <cell r="CJ632" t="str">
            <v>-</v>
          </cell>
          <cell r="CK632">
            <v>68</v>
          </cell>
          <cell r="CL632" t="str">
            <v>101 - MAGNA</v>
          </cell>
          <cell r="CM632" t="str">
            <v>10051</v>
          </cell>
          <cell r="CP632" t="str">
            <v>-</v>
          </cell>
        </row>
        <row r="633">
          <cell r="A633" t="str">
            <v>10052</v>
          </cell>
          <cell r="B633" t="str">
            <v>417XGR</v>
          </cell>
          <cell r="C633" t="str">
            <v>Distrito Federal</v>
          </cell>
          <cell r="D633" t="str">
            <v>No aplica</v>
          </cell>
          <cell r="E633" t="str">
            <v>Chevy</v>
          </cell>
          <cell r="F633" t="str">
            <v>Automóvil</v>
          </cell>
          <cell r="G633" t="str">
            <v>Chevrolet</v>
          </cell>
          <cell r="H633" t="str">
            <v>Chevy 5 Puertas T/M A/A Paquete H</v>
          </cell>
          <cell r="I633" t="str">
            <v>3G1SF61X2AS144724</v>
          </cell>
          <cell r="J633" t="str">
            <v>Hecho en México</v>
          </cell>
          <cell r="K633" t="str">
            <v>Magna</v>
          </cell>
          <cell r="L633">
            <v>4</v>
          </cell>
          <cell r="M633">
            <v>46</v>
          </cell>
          <cell r="N633">
            <v>2010</v>
          </cell>
          <cell r="O633" t="str">
            <v>Poza Rica</v>
          </cell>
          <cell r="P633" t="str">
            <v>Veracruz</v>
          </cell>
          <cell r="Q633" t="str">
            <v>Sureste</v>
          </cell>
          <cell r="R633" t="str">
            <v>Baja</v>
          </cell>
          <cell r="S633" t="str">
            <v>Devolución Salvamentos</v>
          </cell>
          <cell r="T633" t="str">
            <v>GNP</v>
          </cell>
          <cell r="U633" t="str">
            <v>Grupo Nacional Provincial, S.A.B.</v>
          </cell>
          <cell r="V633" t="str">
            <v>Asesor de Servicio</v>
          </cell>
          <cell r="W633" t="str">
            <v>Honorarios</v>
          </cell>
          <cell r="X633" t="str">
            <v>-</v>
          </cell>
          <cell r="Y633" t="str">
            <v>Asignado</v>
          </cell>
          <cell r="Z633" t="str">
            <v>N90057</v>
          </cell>
          <cell r="AA633" t="str">
            <v>Colome Pineda Juan Del Carmen</v>
          </cell>
          <cell r="AB633" t="str">
            <v>Grupo Nacional Provincial, S.A.B.</v>
          </cell>
          <cell r="AC633" t="str">
            <v>COPJ770727NV1</v>
          </cell>
          <cell r="AD633" t="str">
            <v>Ejecutivo</v>
          </cell>
          <cell r="AE633" t="str">
            <v>Subdirección Siniestros Norte y Occidente</v>
          </cell>
          <cell r="AF633" t="str">
            <v>Unidad Operativa</v>
          </cell>
          <cell r="AG633" t="str">
            <v>Dirección Servicio y Operaciones</v>
          </cell>
          <cell r="AH633" t="str">
            <v>Subdirección Siniestros Norte y Occidente</v>
          </cell>
          <cell r="AI633" t="str">
            <v>C9212</v>
          </cell>
          <cell r="AJ633" t="str">
            <v>Colome Pineda Juan Del Carmen</v>
          </cell>
          <cell r="AK633" t="str">
            <v>Santa Engracia B P5</v>
          </cell>
          <cell r="AL633" t="str">
            <v>Monterrey</v>
          </cell>
          <cell r="AM633">
            <v>0</v>
          </cell>
          <cell r="AN633" t="str">
            <v>juandelcarmen.colome@gnp.com.mx</v>
          </cell>
          <cell r="AO633" t="str">
            <v>juandelcarmen.colome@gnp.com.mx</v>
          </cell>
          <cell r="AQ633">
            <v>9981379731</v>
          </cell>
          <cell r="AR633" t="str">
            <v>-</v>
          </cell>
          <cell r="AS633" t="str">
            <v>-</v>
          </cell>
          <cell r="AT633" t="str">
            <v>-</v>
          </cell>
          <cell r="AU633" t="str">
            <v>-</v>
          </cell>
          <cell r="AV633" t="str">
            <v>-</v>
          </cell>
          <cell r="AW633" t="str">
            <v>-</v>
          </cell>
          <cell r="AX633" t="str">
            <v>-</v>
          </cell>
          <cell r="AY633" t="str">
            <v>No</v>
          </cell>
          <cell r="AZ633" t="str">
            <v>-</v>
          </cell>
          <cell r="BA633" t="str">
            <v>-</v>
          </cell>
          <cell r="BB633" t="str">
            <v>-</v>
          </cell>
          <cell r="BC633" t="str">
            <v>-</v>
          </cell>
          <cell r="BD633" t="str">
            <v>-</v>
          </cell>
          <cell r="BE633" t="str">
            <v>-</v>
          </cell>
          <cell r="BF633" t="str">
            <v>-</v>
          </cell>
          <cell r="BG633">
            <v>3</v>
          </cell>
          <cell r="BH633" t="str">
            <v>-</v>
          </cell>
          <cell r="BI633" t="str">
            <v>-</v>
          </cell>
          <cell r="BJ633" t="str">
            <v>Propio</v>
          </cell>
          <cell r="BK633" t="str">
            <v>N/T</v>
          </cell>
          <cell r="BL633" t="str">
            <v>ANGAR AZCAPOTZALCO S.A. DE C.V.</v>
          </cell>
          <cell r="BO633">
            <v>94195</v>
          </cell>
          <cell r="BP633" t="str">
            <v>-</v>
          </cell>
          <cell r="BQ633" t="str">
            <v>-</v>
          </cell>
          <cell r="BR633" t="str">
            <v>-</v>
          </cell>
          <cell r="BS633" t="str">
            <v>-</v>
          </cell>
          <cell r="BT633" t="str">
            <v>-</v>
          </cell>
          <cell r="BU633" t="str">
            <v>-</v>
          </cell>
          <cell r="BV633" t="str">
            <v>-</v>
          </cell>
          <cell r="BW633" t="str">
            <v>-</v>
          </cell>
          <cell r="BX633" t="str">
            <v>-</v>
          </cell>
          <cell r="BY633" t="str">
            <v>-</v>
          </cell>
          <cell r="BZ633" t="str">
            <v>-</v>
          </cell>
          <cell r="CA633" t="str">
            <v>-</v>
          </cell>
          <cell r="CB633" t="str">
            <v>-</v>
          </cell>
          <cell r="CC633" t="str">
            <v>Martes</v>
          </cell>
          <cell r="CD633" t="str">
            <v>417</v>
          </cell>
          <cell r="CE633" t="str">
            <v>7</v>
          </cell>
          <cell r="CF633" t="str">
            <v>Rosa</v>
          </cell>
          <cell r="CG633" t="str">
            <v>2o Sábado</v>
          </cell>
          <cell r="CH633" t="str">
            <v>Feb y Mzo</v>
          </cell>
          <cell r="CI633" t="str">
            <v>Ago y Sep</v>
          </cell>
          <cell r="CJ633" t="str">
            <v>-</v>
          </cell>
          <cell r="CK633">
            <v>92</v>
          </cell>
          <cell r="CL633" t="str">
            <v>101 - MAGNA</v>
          </cell>
          <cell r="CM633" t="str">
            <v>10052</v>
          </cell>
          <cell r="CP633" t="str">
            <v>-</v>
          </cell>
        </row>
        <row r="634">
          <cell r="A634" t="str">
            <v>10053</v>
          </cell>
          <cell r="B634" t="str">
            <v>372XGR</v>
          </cell>
          <cell r="C634" t="str">
            <v>Distrito Federal</v>
          </cell>
          <cell r="D634" t="str">
            <v>No aplica</v>
          </cell>
          <cell r="E634" t="str">
            <v>Chevy</v>
          </cell>
          <cell r="F634" t="str">
            <v>Automóvil</v>
          </cell>
          <cell r="G634" t="str">
            <v>Chevrolet</v>
          </cell>
          <cell r="H634" t="str">
            <v>Chevy 5 Puertas T/M A/A Paquete H</v>
          </cell>
          <cell r="I634" t="str">
            <v>3G1SF61X4AS149150</v>
          </cell>
          <cell r="J634" t="str">
            <v>Hecho en México</v>
          </cell>
          <cell r="K634" t="str">
            <v>Magna</v>
          </cell>
          <cell r="L634">
            <v>4</v>
          </cell>
          <cell r="M634">
            <v>46</v>
          </cell>
          <cell r="N634">
            <v>2010</v>
          </cell>
          <cell r="O634" t="str">
            <v>Ciudad Juárez</v>
          </cell>
          <cell r="P634" t="str">
            <v>Chihuahua</v>
          </cell>
          <cell r="Q634" t="str">
            <v>Noroeste</v>
          </cell>
          <cell r="R634" t="str">
            <v>Baja</v>
          </cell>
          <cell r="S634" t="str">
            <v>Subasta interna</v>
          </cell>
          <cell r="T634" t="str">
            <v>GNP</v>
          </cell>
          <cell r="U634" t="str">
            <v>Grupo Nacional Provincial, S.A.B.</v>
          </cell>
          <cell r="V634" t="str">
            <v>Supervisor de Taller</v>
          </cell>
          <cell r="W634" t="str">
            <v>Pool Semiasignado</v>
          </cell>
          <cell r="X634" t="str">
            <v>-</v>
          </cell>
          <cell r="Y634" t="str">
            <v>Pool</v>
          </cell>
          <cell r="Z634" t="str">
            <v>S01720</v>
          </cell>
          <cell r="AA634" t="str">
            <v>-</v>
          </cell>
          <cell r="AB634" t="str">
            <v>-</v>
          </cell>
          <cell r="AC634" t="str">
            <v>-</v>
          </cell>
          <cell r="AD634" t="str">
            <v>-</v>
          </cell>
          <cell r="AE634" t="str">
            <v>-</v>
          </cell>
          <cell r="AF634" t="str">
            <v>-</v>
          </cell>
          <cell r="AG634" t="str">
            <v>-</v>
          </cell>
          <cell r="AH634" t="str">
            <v>-</v>
          </cell>
          <cell r="AI634" t="str">
            <v>C6705</v>
          </cell>
          <cell r="AJ634" t="str">
            <v>Ramirez Granados Arturo</v>
          </cell>
          <cell r="AK634" t="str">
            <v>-</v>
          </cell>
          <cell r="AL634" t="str">
            <v>-</v>
          </cell>
          <cell r="AM634" t="str">
            <v>-</v>
          </cell>
          <cell r="AN634">
            <v>0</v>
          </cell>
          <cell r="AO634" t="str">
            <v>-</v>
          </cell>
          <cell r="AQ634" t="str">
            <v>-</v>
          </cell>
          <cell r="AR634" t="str">
            <v>-</v>
          </cell>
          <cell r="AS634" t="str">
            <v>-</v>
          </cell>
          <cell r="AT634" t="str">
            <v>-</v>
          </cell>
          <cell r="AU634" t="str">
            <v>-</v>
          </cell>
          <cell r="AV634" t="str">
            <v>-</v>
          </cell>
          <cell r="AW634" t="str">
            <v>-</v>
          </cell>
          <cell r="AX634" t="str">
            <v>-</v>
          </cell>
          <cell r="AY634" t="str">
            <v>No</v>
          </cell>
          <cell r="AZ634" t="str">
            <v>-</v>
          </cell>
          <cell r="BA634" t="str">
            <v>-</v>
          </cell>
          <cell r="BB634" t="str">
            <v>-</v>
          </cell>
          <cell r="BC634" t="str">
            <v>-</v>
          </cell>
          <cell r="BD634" t="str">
            <v>-</v>
          </cell>
          <cell r="BE634" t="str">
            <v>-</v>
          </cell>
          <cell r="BF634" t="str">
            <v>-</v>
          </cell>
          <cell r="BG634" t="str">
            <v>-</v>
          </cell>
          <cell r="BH634" t="str">
            <v>-</v>
          </cell>
          <cell r="BI634" t="str">
            <v>-</v>
          </cell>
          <cell r="BJ634" t="str">
            <v>Propio</v>
          </cell>
          <cell r="BK634">
            <v>26078</v>
          </cell>
          <cell r="BL634" t="str">
            <v>ANGAR AZCAPOTZALCO S.A. DE C.V.</v>
          </cell>
          <cell r="BO634">
            <v>94195</v>
          </cell>
          <cell r="BP634" t="str">
            <v>-</v>
          </cell>
          <cell r="BQ634" t="str">
            <v>-</v>
          </cell>
          <cell r="BR634" t="str">
            <v>-</v>
          </cell>
          <cell r="BS634" t="str">
            <v>-</v>
          </cell>
          <cell r="BT634" t="str">
            <v>-</v>
          </cell>
          <cell r="BU634" t="str">
            <v>-</v>
          </cell>
          <cell r="BV634" t="str">
            <v>-</v>
          </cell>
          <cell r="BW634" t="str">
            <v>-</v>
          </cell>
          <cell r="BX634" t="str">
            <v>-</v>
          </cell>
          <cell r="BY634" t="str">
            <v>-</v>
          </cell>
          <cell r="BZ634" t="str">
            <v>-</v>
          </cell>
          <cell r="CA634" t="str">
            <v>-</v>
          </cell>
          <cell r="CB634" t="str">
            <v>-</v>
          </cell>
          <cell r="CC634" t="str">
            <v>Jueves</v>
          </cell>
          <cell r="CD634" t="str">
            <v>372</v>
          </cell>
          <cell r="CE634" t="str">
            <v>2</v>
          </cell>
          <cell r="CF634" t="str">
            <v>Verde</v>
          </cell>
          <cell r="CG634" t="str">
            <v>4o Sábado</v>
          </cell>
          <cell r="CH634" t="str">
            <v>Abr y May</v>
          </cell>
          <cell r="CI634" t="str">
            <v>Oct y Nov</v>
          </cell>
          <cell r="CJ634" t="str">
            <v>-</v>
          </cell>
          <cell r="CK634">
            <v>92</v>
          </cell>
          <cell r="CL634" t="str">
            <v>101 - MAGNA</v>
          </cell>
          <cell r="CM634" t="str">
            <v>10053</v>
          </cell>
          <cell r="CP634" t="str">
            <v>-</v>
          </cell>
        </row>
        <row r="635">
          <cell r="A635" t="str">
            <v>10054</v>
          </cell>
          <cell r="B635" t="str">
            <v>748ZUY</v>
          </cell>
          <cell r="C635" t="str">
            <v>Distrito Federal</v>
          </cell>
          <cell r="D635" t="str">
            <v>188XGR</v>
          </cell>
          <cell r="E635" t="str">
            <v>Chevy</v>
          </cell>
          <cell r="F635" t="str">
            <v>Automóvil</v>
          </cell>
          <cell r="G635" t="str">
            <v>Chevrolet</v>
          </cell>
          <cell r="H635" t="str">
            <v>Chevy 3 Puertas T/M A/A Paquete H</v>
          </cell>
          <cell r="I635" t="str">
            <v>3G1SF21X1AS152709</v>
          </cell>
          <cell r="J635" t="str">
            <v>Hecho en México</v>
          </cell>
          <cell r="K635" t="str">
            <v>Magna</v>
          </cell>
          <cell r="L635">
            <v>4</v>
          </cell>
          <cell r="M635">
            <v>46</v>
          </cell>
          <cell r="N635">
            <v>2010</v>
          </cell>
          <cell r="O635" t="str">
            <v>Ciudad de México</v>
          </cell>
          <cell r="P635" t="str">
            <v>Ciudad de México</v>
          </cell>
          <cell r="Q635" t="str">
            <v>Zona Metropolitana</v>
          </cell>
          <cell r="R635" t="str">
            <v>Baja</v>
          </cell>
          <cell r="S635" t="str">
            <v>Devolución Salvamentos</v>
          </cell>
          <cell r="T635" t="str">
            <v>Filial / GNP</v>
          </cell>
          <cell r="U635" t="str">
            <v>Médica Móvil, S.A. de C.V.</v>
          </cell>
          <cell r="V635" t="str">
            <v>Servicio de Medico</v>
          </cell>
          <cell r="W635" t="str">
            <v>-</v>
          </cell>
          <cell r="X635" t="str">
            <v>-</v>
          </cell>
          <cell r="Y635" t="str">
            <v>Asignado</v>
          </cell>
          <cell r="Z635">
            <v>131410</v>
          </cell>
          <cell r="AA635" t="str">
            <v>-</v>
          </cell>
          <cell r="AB635" t="str">
            <v>-</v>
          </cell>
          <cell r="AC635" t="str">
            <v>-</v>
          </cell>
          <cell r="AD635" t="str">
            <v>-</v>
          </cell>
          <cell r="AE635" t="str">
            <v>-</v>
          </cell>
          <cell r="AF635" t="str">
            <v>-</v>
          </cell>
          <cell r="AG635" t="str">
            <v>-</v>
          </cell>
          <cell r="AH635" t="str">
            <v>-</v>
          </cell>
          <cell r="AI635" t="str">
            <v>C6705</v>
          </cell>
          <cell r="AJ635" t="str">
            <v>Ramirez Granados Arturo</v>
          </cell>
          <cell r="AK635" t="str">
            <v>-</v>
          </cell>
          <cell r="AL635" t="str">
            <v>-</v>
          </cell>
          <cell r="AM635" t="str">
            <v>-</v>
          </cell>
          <cell r="AN635" t="str">
            <v>gerardo.cabrera@medicamovil.com</v>
          </cell>
          <cell r="AO635" t="str">
            <v>-</v>
          </cell>
          <cell r="AP635" t="str">
            <v>gerardo.cabrera@medicamovil.com</v>
          </cell>
          <cell r="AQ635" t="str">
            <v>-</v>
          </cell>
          <cell r="AR635" t="str">
            <v>-</v>
          </cell>
          <cell r="AS635" t="str">
            <v>-</v>
          </cell>
          <cell r="AT635" t="str">
            <v>-</v>
          </cell>
          <cell r="AU635" t="str">
            <v>-</v>
          </cell>
          <cell r="AV635" t="str">
            <v>-</v>
          </cell>
          <cell r="AW635" t="str">
            <v>-</v>
          </cell>
          <cell r="AX635" t="str">
            <v>-</v>
          </cell>
          <cell r="AY635" t="str">
            <v>No</v>
          </cell>
          <cell r="AZ635" t="str">
            <v>-</v>
          </cell>
          <cell r="BA635" t="str">
            <v>-</v>
          </cell>
          <cell r="BB635" t="str">
            <v>-</v>
          </cell>
          <cell r="BC635" t="str">
            <v>-</v>
          </cell>
          <cell r="BD635" t="str">
            <v>-</v>
          </cell>
          <cell r="BE635" t="str">
            <v>-</v>
          </cell>
          <cell r="BF635" t="str">
            <v>-</v>
          </cell>
          <cell r="BG635" t="str">
            <v>-</v>
          </cell>
          <cell r="BH635" t="str">
            <v>-</v>
          </cell>
          <cell r="BI635" t="str">
            <v>-</v>
          </cell>
          <cell r="BJ635" t="str">
            <v>Propio</v>
          </cell>
          <cell r="BK635">
            <v>26083</v>
          </cell>
          <cell r="BL635" t="str">
            <v>ANGAR AZCAPOTZALCO S.A. DE C.V.</v>
          </cell>
          <cell r="BO635">
            <v>90566.38</v>
          </cell>
          <cell r="BP635" t="str">
            <v>-</v>
          </cell>
          <cell r="BQ635" t="str">
            <v>-</v>
          </cell>
          <cell r="BR635" t="str">
            <v>-</v>
          </cell>
          <cell r="BS635" t="str">
            <v>-</v>
          </cell>
          <cell r="BT635" t="str">
            <v>-</v>
          </cell>
          <cell r="BU635" t="str">
            <v>-</v>
          </cell>
          <cell r="BV635" t="str">
            <v>-</v>
          </cell>
          <cell r="BW635" t="str">
            <v>-</v>
          </cell>
          <cell r="BX635" t="str">
            <v>-</v>
          </cell>
          <cell r="BY635" t="str">
            <v>-</v>
          </cell>
          <cell r="BZ635" t="str">
            <v>-</v>
          </cell>
          <cell r="CA635" t="str">
            <v>-</v>
          </cell>
          <cell r="CB635" t="str">
            <v>-</v>
          </cell>
          <cell r="CC635" t="str">
            <v>Martes</v>
          </cell>
          <cell r="CD635" t="str">
            <v>748</v>
          </cell>
          <cell r="CE635" t="str">
            <v>8</v>
          </cell>
          <cell r="CF635" t="str">
            <v>Rosa</v>
          </cell>
          <cell r="CG635" t="str">
            <v>2o Sábado</v>
          </cell>
          <cell r="CH635" t="str">
            <v>Feb y Mzo</v>
          </cell>
          <cell r="CI635" t="str">
            <v>Ago y Sep</v>
          </cell>
          <cell r="CJ635" t="str">
            <v>-</v>
          </cell>
          <cell r="CK635">
            <v>92</v>
          </cell>
          <cell r="CL635" t="str">
            <v>101 - MAGNA</v>
          </cell>
          <cell r="CM635" t="str">
            <v>10054</v>
          </cell>
          <cell r="CP635" t="str">
            <v>-</v>
          </cell>
        </row>
        <row r="636">
          <cell r="A636" t="str">
            <v>10055</v>
          </cell>
          <cell r="B636" t="str">
            <v>559ZSM</v>
          </cell>
          <cell r="C636" t="str">
            <v>Distrito Federal</v>
          </cell>
          <cell r="D636" t="str">
            <v>340XGR</v>
          </cell>
          <cell r="E636" t="str">
            <v>Express</v>
          </cell>
          <cell r="F636" t="str">
            <v>Camioneta</v>
          </cell>
          <cell r="G636" t="str">
            <v>Chevrolet</v>
          </cell>
          <cell r="H636" t="str">
            <v>Express Passenger Van, 6 puertas, T/A, D/H, A/A, Paquete D</v>
          </cell>
          <cell r="I636" t="str">
            <v>1GNUGCD44A1135965</v>
          </cell>
          <cell r="J636" t="str">
            <v>Hecho en Estados Unidos</v>
          </cell>
          <cell r="K636" t="str">
            <v>Magna</v>
          </cell>
          <cell r="L636">
            <v>6</v>
          </cell>
          <cell r="M636">
            <v>117</v>
          </cell>
          <cell r="N636">
            <v>2010</v>
          </cell>
          <cell r="O636" t="str">
            <v>Ciudad de México</v>
          </cell>
          <cell r="P636" t="str">
            <v>Ciudad de México</v>
          </cell>
          <cell r="Q636" t="str">
            <v>Zona Metropolitana</v>
          </cell>
          <cell r="R636" t="str">
            <v>Baja</v>
          </cell>
          <cell r="S636" t="str">
            <v>Devolución Salvamentos</v>
          </cell>
          <cell r="T636" t="str">
            <v>GNP</v>
          </cell>
          <cell r="U636" t="str">
            <v>Grupo Nacional Provincial, S.A.B.</v>
          </cell>
          <cell r="V636" t="str">
            <v>Pool Administrativo</v>
          </cell>
          <cell r="W636" t="str">
            <v>Pool Administrativo</v>
          </cell>
          <cell r="X636" t="str">
            <v>Plaza GNP</v>
          </cell>
          <cell r="Y636" t="str">
            <v>Pool</v>
          </cell>
          <cell r="Z636" t="str">
            <v>N38132</v>
          </cell>
          <cell r="AA636" t="str">
            <v>-</v>
          </cell>
          <cell r="AB636" t="str">
            <v>-</v>
          </cell>
          <cell r="AC636" t="str">
            <v>-</v>
          </cell>
          <cell r="AD636" t="str">
            <v>-</v>
          </cell>
          <cell r="AE636" t="str">
            <v>-</v>
          </cell>
          <cell r="AF636" t="str">
            <v>-</v>
          </cell>
          <cell r="AG636" t="str">
            <v>-</v>
          </cell>
          <cell r="AH636" t="str">
            <v>-</v>
          </cell>
          <cell r="AI636" t="str">
            <v>C6705</v>
          </cell>
          <cell r="AJ636" t="str">
            <v>Ramirez Granados Arturo</v>
          </cell>
          <cell r="AK636" t="str">
            <v>-</v>
          </cell>
          <cell r="AL636" t="str">
            <v>-</v>
          </cell>
          <cell r="AM636" t="str">
            <v>-</v>
          </cell>
          <cell r="AN636">
            <v>0</v>
          </cell>
          <cell r="AO636" t="str">
            <v>-</v>
          </cell>
          <cell r="AQ636">
            <v>5545001393</v>
          </cell>
          <cell r="AR636" t="str">
            <v>-</v>
          </cell>
          <cell r="AS636" t="str">
            <v>-</v>
          </cell>
          <cell r="AT636" t="str">
            <v>-</v>
          </cell>
          <cell r="AU636" t="str">
            <v>-</v>
          </cell>
          <cell r="AV636" t="str">
            <v>-</v>
          </cell>
          <cell r="AW636" t="str">
            <v>IMDM20332980..</v>
          </cell>
          <cell r="AX636" t="str">
            <v>Inactivo</v>
          </cell>
          <cell r="AY636" t="str">
            <v>No</v>
          </cell>
          <cell r="AZ636" t="str">
            <v>-</v>
          </cell>
          <cell r="BA636" t="str">
            <v>-</v>
          </cell>
          <cell r="BB636" t="str">
            <v>-</v>
          </cell>
          <cell r="BC636" t="str">
            <v>-</v>
          </cell>
          <cell r="BD636" t="str">
            <v>-</v>
          </cell>
          <cell r="BE636" t="str">
            <v>-</v>
          </cell>
          <cell r="BF636" t="str">
            <v>-</v>
          </cell>
          <cell r="BG636" t="str">
            <v>-</v>
          </cell>
          <cell r="BH636" t="str">
            <v>-</v>
          </cell>
          <cell r="BI636" t="str">
            <v>-</v>
          </cell>
          <cell r="BJ636" t="str">
            <v>Propio</v>
          </cell>
          <cell r="BK636">
            <v>26073</v>
          </cell>
          <cell r="BL636" t="str">
            <v>ANGAR AZCAPOTZALCO S.A. DE C.V.</v>
          </cell>
          <cell r="BO636">
            <v>289018.09999999998</v>
          </cell>
          <cell r="BP636" t="str">
            <v>-</v>
          </cell>
          <cell r="BQ636" t="str">
            <v>-</v>
          </cell>
          <cell r="BR636" t="str">
            <v>-</v>
          </cell>
          <cell r="BS636" t="str">
            <v>-</v>
          </cell>
          <cell r="BT636" t="str">
            <v>-</v>
          </cell>
          <cell r="BU636" t="str">
            <v>-</v>
          </cell>
          <cell r="BV636" t="str">
            <v>-</v>
          </cell>
          <cell r="BW636" t="str">
            <v>-</v>
          </cell>
          <cell r="BX636" t="str">
            <v>-</v>
          </cell>
          <cell r="BY636" t="str">
            <v>-</v>
          </cell>
          <cell r="BZ636" t="str">
            <v>-</v>
          </cell>
          <cell r="CA636" t="str">
            <v>-</v>
          </cell>
          <cell r="CB636" t="str">
            <v>-</v>
          </cell>
          <cell r="CC636" t="str">
            <v>Viernes</v>
          </cell>
          <cell r="CD636" t="str">
            <v>559</v>
          </cell>
          <cell r="CE636" t="str">
            <v>9</v>
          </cell>
          <cell r="CF636" t="str">
            <v>Azul</v>
          </cell>
          <cell r="CG636" t="str">
            <v>5o Sábado</v>
          </cell>
          <cell r="CH636" t="str">
            <v>May y Jun</v>
          </cell>
          <cell r="CI636" t="str">
            <v>Nov y Dic</v>
          </cell>
          <cell r="CJ636" t="str">
            <v>-</v>
          </cell>
          <cell r="CK636">
            <v>234</v>
          </cell>
          <cell r="CL636" t="str">
            <v>101 - MAGNA</v>
          </cell>
          <cell r="CM636" t="str">
            <v>10055</v>
          </cell>
          <cell r="CP636" t="str">
            <v>-</v>
          </cell>
        </row>
        <row r="637">
          <cell r="A637" t="str">
            <v>10056</v>
          </cell>
          <cell r="B637" t="str">
            <v>158XGR</v>
          </cell>
          <cell r="C637" t="str">
            <v>Distrito Federal</v>
          </cell>
          <cell r="D637" t="str">
            <v>No aplica</v>
          </cell>
          <cell r="E637" t="str">
            <v>Chevy</v>
          </cell>
          <cell r="F637" t="str">
            <v>Automóvil</v>
          </cell>
          <cell r="G637" t="str">
            <v>Chevrolet</v>
          </cell>
          <cell r="H637" t="str">
            <v>Chevy 3 Puertas T/M A/A Paquete H</v>
          </cell>
          <cell r="I637" t="str">
            <v>3G1SF21X3AS153425</v>
          </cell>
          <cell r="J637" t="str">
            <v>Hecho en México</v>
          </cell>
          <cell r="K637" t="str">
            <v>Magna</v>
          </cell>
          <cell r="L637">
            <v>4</v>
          </cell>
          <cell r="M637">
            <v>46</v>
          </cell>
          <cell r="N637">
            <v>2010</v>
          </cell>
          <cell r="O637" t="str">
            <v>Ciudad de México</v>
          </cell>
          <cell r="P637" t="str">
            <v>Ciudad de México</v>
          </cell>
          <cell r="Q637" t="str">
            <v>Zona Metropolitana</v>
          </cell>
          <cell r="R637" t="str">
            <v>Baja</v>
          </cell>
          <cell r="S637" t="str">
            <v>Subasta interna</v>
          </cell>
          <cell r="T637" t="str">
            <v>GNP</v>
          </cell>
          <cell r="U637" t="str">
            <v>Grupo Nacional Provincial, S.A.B.</v>
          </cell>
          <cell r="V637" t="str">
            <v>Supervisor de Taller</v>
          </cell>
          <cell r="W637" t="str">
            <v>Pool Semiasignado</v>
          </cell>
          <cell r="X637" t="str">
            <v>Plaza GNP</v>
          </cell>
          <cell r="Y637" t="str">
            <v>Pool</v>
          </cell>
          <cell r="Z637" t="str">
            <v>N38132</v>
          </cell>
          <cell r="AA637" t="str">
            <v>-</v>
          </cell>
          <cell r="AB637" t="str">
            <v>-</v>
          </cell>
          <cell r="AC637" t="str">
            <v>-</v>
          </cell>
          <cell r="AD637" t="str">
            <v>-</v>
          </cell>
          <cell r="AE637" t="str">
            <v>-</v>
          </cell>
          <cell r="AF637" t="str">
            <v>-</v>
          </cell>
          <cell r="AG637" t="str">
            <v>-</v>
          </cell>
          <cell r="AH637" t="str">
            <v>-</v>
          </cell>
          <cell r="AI637" t="str">
            <v>C6705</v>
          </cell>
          <cell r="AJ637" t="str">
            <v>Ramirez Granados Arturo</v>
          </cell>
          <cell r="AK637" t="str">
            <v>-</v>
          </cell>
          <cell r="AL637" t="str">
            <v>-</v>
          </cell>
          <cell r="AM637" t="str">
            <v>-</v>
          </cell>
          <cell r="AN637">
            <v>0</v>
          </cell>
          <cell r="AO637" t="str">
            <v>-</v>
          </cell>
          <cell r="AQ637">
            <v>5545001393</v>
          </cell>
          <cell r="AR637" t="str">
            <v>-</v>
          </cell>
          <cell r="AS637" t="str">
            <v>-</v>
          </cell>
          <cell r="AT637" t="str">
            <v>-</v>
          </cell>
          <cell r="AU637" t="str">
            <v>-</v>
          </cell>
          <cell r="AV637" t="str">
            <v>-</v>
          </cell>
          <cell r="AW637" t="str">
            <v>-</v>
          </cell>
          <cell r="AX637" t="str">
            <v>-</v>
          </cell>
          <cell r="AY637" t="str">
            <v>No</v>
          </cell>
          <cell r="AZ637" t="str">
            <v>-</v>
          </cell>
          <cell r="BA637" t="str">
            <v>-</v>
          </cell>
          <cell r="BB637" t="str">
            <v>-</v>
          </cell>
          <cell r="BC637" t="str">
            <v>-</v>
          </cell>
          <cell r="BD637" t="str">
            <v>-</v>
          </cell>
          <cell r="BE637" t="str">
            <v>-</v>
          </cell>
          <cell r="BF637" t="str">
            <v>-</v>
          </cell>
          <cell r="BG637" t="str">
            <v>-</v>
          </cell>
          <cell r="BH637" t="str">
            <v>-</v>
          </cell>
          <cell r="BI637" t="str">
            <v>-</v>
          </cell>
          <cell r="BJ637" t="str">
            <v>Propio</v>
          </cell>
          <cell r="BK637">
            <v>26087</v>
          </cell>
          <cell r="BL637" t="str">
            <v>ANGAR AZCAPOTZALCO S.A. DE C.V.</v>
          </cell>
          <cell r="BO637">
            <v>90566.38</v>
          </cell>
          <cell r="BP637" t="str">
            <v>-</v>
          </cell>
          <cell r="BQ637" t="str">
            <v>-</v>
          </cell>
          <cell r="BR637" t="str">
            <v>-</v>
          </cell>
          <cell r="BS637" t="str">
            <v>-</v>
          </cell>
          <cell r="BT637" t="str">
            <v>-</v>
          </cell>
          <cell r="BU637" t="str">
            <v>-</v>
          </cell>
          <cell r="BV637" t="str">
            <v>-</v>
          </cell>
          <cell r="BW637" t="str">
            <v>-</v>
          </cell>
          <cell r="BX637" t="str">
            <v>-</v>
          </cell>
          <cell r="BY637" t="str">
            <v>-</v>
          </cell>
          <cell r="BZ637" t="str">
            <v>-</v>
          </cell>
          <cell r="CA637" t="str">
            <v>-</v>
          </cell>
          <cell r="CB637" t="str">
            <v>-</v>
          </cell>
          <cell r="CC637" t="str">
            <v>Martes</v>
          </cell>
          <cell r="CD637" t="str">
            <v>158</v>
          </cell>
          <cell r="CE637" t="str">
            <v>8</v>
          </cell>
          <cell r="CF637" t="str">
            <v>Rosa</v>
          </cell>
          <cell r="CG637" t="str">
            <v>2o Sábado</v>
          </cell>
          <cell r="CH637" t="str">
            <v>Feb y Mzo</v>
          </cell>
          <cell r="CI637" t="str">
            <v>Ago y Sep</v>
          </cell>
          <cell r="CJ637" t="str">
            <v>-</v>
          </cell>
          <cell r="CK637">
            <v>92</v>
          </cell>
          <cell r="CL637" t="str">
            <v>101 - MAGNA</v>
          </cell>
          <cell r="CM637" t="str">
            <v>10056</v>
          </cell>
          <cell r="CP637" t="str">
            <v>-</v>
          </cell>
        </row>
        <row r="638">
          <cell r="A638" t="str">
            <v>10057</v>
          </cell>
          <cell r="B638" t="str">
            <v>225XGR</v>
          </cell>
          <cell r="C638" t="str">
            <v>Distrito Federal</v>
          </cell>
          <cell r="D638" t="str">
            <v>No aplica</v>
          </cell>
          <cell r="E638" t="str">
            <v>Chevy</v>
          </cell>
          <cell r="F638" t="str">
            <v>Automóvil</v>
          </cell>
          <cell r="G638" t="str">
            <v>Chevrolet</v>
          </cell>
          <cell r="H638" t="str">
            <v>Chevy 3 Puertas T/M A/A Paquete H</v>
          </cell>
          <cell r="I638" t="str">
            <v>3G1SF21X5AS153183</v>
          </cell>
          <cell r="J638" t="str">
            <v>Hecho en México</v>
          </cell>
          <cell r="K638" t="str">
            <v>Magna</v>
          </cell>
          <cell r="L638">
            <v>4</v>
          </cell>
          <cell r="M638">
            <v>46</v>
          </cell>
          <cell r="N638">
            <v>2010</v>
          </cell>
          <cell r="O638" t="str">
            <v>Saltillo</v>
          </cell>
          <cell r="P638" t="str">
            <v>Coahuila</v>
          </cell>
          <cell r="Q638" t="str">
            <v>Noreste</v>
          </cell>
          <cell r="R638" t="str">
            <v>Baja</v>
          </cell>
          <cell r="S638" t="str">
            <v>Devolución Salvamentos</v>
          </cell>
          <cell r="T638" t="str">
            <v>GNP</v>
          </cell>
          <cell r="U638" t="str">
            <v>Grupo Nacional Provincial, S.A.B.</v>
          </cell>
          <cell r="V638" t="str">
            <v>Asesor de Servicio</v>
          </cell>
          <cell r="W638" t="str">
            <v>Honorarios</v>
          </cell>
          <cell r="X638" t="str">
            <v>-</v>
          </cell>
          <cell r="Y638" t="str">
            <v>Asignado</v>
          </cell>
          <cell r="Z638" t="str">
            <v>N90138</v>
          </cell>
          <cell r="AA638" t="str">
            <v>Arias Fuentes Pedro Alberto</v>
          </cell>
          <cell r="AB638" t="str">
            <v>Grupo Nacional Provincial, S.A.B.</v>
          </cell>
          <cell r="AC638" t="str">
            <v>AIFP800827ES5</v>
          </cell>
          <cell r="AD638" t="str">
            <v>Gerente</v>
          </cell>
          <cell r="AE638" t="str">
            <v>Gerencia Ajustes (Noreste)</v>
          </cell>
          <cell r="AF638" t="str">
            <v>Unidad Operativa</v>
          </cell>
          <cell r="AG638" t="str">
            <v>Dirección Servicio y Operaciones</v>
          </cell>
          <cell r="AH638" t="str">
            <v>Subdirección Siniestros Norte y Occidente</v>
          </cell>
          <cell r="AI638" t="str">
            <v>C9212</v>
          </cell>
          <cell r="AJ638" t="str">
            <v>Colome Pineda Juan Del Carmen</v>
          </cell>
          <cell r="AK638" t="str">
            <v>Santa Engracia B P5</v>
          </cell>
          <cell r="AL638" t="str">
            <v>Monterrey</v>
          </cell>
          <cell r="AM638">
            <v>5652</v>
          </cell>
          <cell r="AN638" t="str">
            <v>pedro.arias@gnp.com.mx</v>
          </cell>
          <cell r="AO638" t="str">
            <v>pedro.arias@gnp.com.mx</v>
          </cell>
          <cell r="AQ638">
            <v>8441390058</v>
          </cell>
          <cell r="AR638" t="str">
            <v>-</v>
          </cell>
          <cell r="AS638" t="str">
            <v>-</v>
          </cell>
          <cell r="AT638" t="str">
            <v>-</v>
          </cell>
          <cell r="AU638" t="str">
            <v>-</v>
          </cell>
          <cell r="AV638" t="str">
            <v>-</v>
          </cell>
          <cell r="AW638" t="str">
            <v>-</v>
          </cell>
          <cell r="AX638" t="str">
            <v>-</v>
          </cell>
          <cell r="AY638" t="str">
            <v>No</v>
          </cell>
          <cell r="AZ638" t="str">
            <v>-</v>
          </cell>
          <cell r="BA638" t="str">
            <v>-</v>
          </cell>
          <cell r="BB638" t="str">
            <v>-</v>
          </cell>
          <cell r="BC638" t="str">
            <v>-</v>
          </cell>
          <cell r="BD638" t="str">
            <v>-</v>
          </cell>
          <cell r="BE638" t="str">
            <v>-</v>
          </cell>
          <cell r="BF638" t="str">
            <v>-</v>
          </cell>
          <cell r="BG638">
            <v>3</v>
          </cell>
          <cell r="BH638" t="str">
            <v>-</v>
          </cell>
          <cell r="BI638" t="str">
            <v>-</v>
          </cell>
          <cell r="BJ638" t="str">
            <v>Propio</v>
          </cell>
          <cell r="BK638">
            <v>26088</v>
          </cell>
          <cell r="BL638" t="str">
            <v>ANGAR AZCAPOTZALCO S.A. DE C.V.</v>
          </cell>
          <cell r="BO638">
            <v>90566.38</v>
          </cell>
          <cell r="BP638" t="str">
            <v>-</v>
          </cell>
          <cell r="BQ638" t="str">
            <v>-</v>
          </cell>
          <cell r="BR638" t="str">
            <v>-</v>
          </cell>
          <cell r="BS638" t="str">
            <v>-</v>
          </cell>
          <cell r="BT638" t="str">
            <v>-</v>
          </cell>
          <cell r="BU638" t="str">
            <v>-</v>
          </cell>
          <cell r="BV638" t="str">
            <v>-</v>
          </cell>
          <cell r="BW638" t="str">
            <v>-</v>
          </cell>
          <cell r="BX638" t="str">
            <v>-</v>
          </cell>
          <cell r="BY638" t="str">
            <v>-</v>
          </cell>
          <cell r="BZ638" t="str">
            <v>-</v>
          </cell>
          <cell r="CA638" t="str">
            <v>-</v>
          </cell>
          <cell r="CB638" t="str">
            <v>-</v>
          </cell>
          <cell r="CC638" t="str">
            <v>Lunes</v>
          </cell>
          <cell r="CD638" t="str">
            <v>225</v>
          </cell>
          <cell r="CE638" t="str">
            <v>5</v>
          </cell>
          <cell r="CF638" t="str">
            <v>Amarillo</v>
          </cell>
          <cell r="CG638" t="str">
            <v>1er Sábado</v>
          </cell>
          <cell r="CH638" t="str">
            <v>Ene y Feb</v>
          </cell>
          <cell r="CI638" t="str">
            <v>Jul y Ago</v>
          </cell>
          <cell r="CJ638" t="str">
            <v>-</v>
          </cell>
          <cell r="CK638">
            <v>92</v>
          </cell>
          <cell r="CL638" t="str">
            <v>101 - MAGNA</v>
          </cell>
          <cell r="CM638" t="str">
            <v>10057</v>
          </cell>
          <cell r="CP638" t="str">
            <v>-</v>
          </cell>
        </row>
        <row r="639">
          <cell r="A639" t="str">
            <v>10058</v>
          </cell>
          <cell r="B639" t="str">
            <v>298XGR</v>
          </cell>
          <cell r="C639" t="str">
            <v>Distrito Federal</v>
          </cell>
          <cell r="D639" t="str">
            <v>No aplica</v>
          </cell>
          <cell r="E639" t="str">
            <v>Chevy</v>
          </cell>
          <cell r="F639" t="str">
            <v>Automóvil</v>
          </cell>
          <cell r="G639" t="str">
            <v>Chevrolet</v>
          </cell>
          <cell r="H639" t="str">
            <v>Chevy 3 Puertas T/M A/A Paquete H</v>
          </cell>
          <cell r="I639" t="str">
            <v>3G1SF21X5AS153426</v>
          </cell>
          <cell r="J639" t="str">
            <v>Hecho en México</v>
          </cell>
          <cell r="K639" t="str">
            <v>Magna</v>
          </cell>
          <cell r="L639">
            <v>4</v>
          </cell>
          <cell r="M639">
            <v>46</v>
          </cell>
          <cell r="N639">
            <v>2010</v>
          </cell>
          <cell r="O639" t="str">
            <v>Ciudad de México</v>
          </cell>
          <cell r="P639" t="str">
            <v>Ciudad de México</v>
          </cell>
          <cell r="Q639" t="str">
            <v>Zona Metropolitana</v>
          </cell>
          <cell r="R639" t="str">
            <v>Baja</v>
          </cell>
          <cell r="S639" t="str">
            <v>Subasta interna</v>
          </cell>
          <cell r="T639" t="str">
            <v>GNP</v>
          </cell>
          <cell r="U639" t="str">
            <v>Grupo Nacional Provincial, S.A.B.</v>
          </cell>
          <cell r="V639" t="str">
            <v>Pool Administrativo</v>
          </cell>
          <cell r="W639" t="str">
            <v>Pool Administrativo</v>
          </cell>
          <cell r="X639" t="str">
            <v>Metro Sur</v>
          </cell>
          <cell r="Y639" t="str">
            <v>Pool</v>
          </cell>
          <cell r="Z639" t="str">
            <v>N38132</v>
          </cell>
          <cell r="AA639" t="str">
            <v>-</v>
          </cell>
          <cell r="AB639" t="str">
            <v>-</v>
          </cell>
          <cell r="AC639" t="str">
            <v>-</v>
          </cell>
          <cell r="AD639" t="str">
            <v>-</v>
          </cell>
          <cell r="AE639" t="str">
            <v>-</v>
          </cell>
          <cell r="AF639" t="str">
            <v>-</v>
          </cell>
          <cell r="AG639" t="str">
            <v>-</v>
          </cell>
          <cell r="AH639" t="str">
            <v>-</v>
          </cell>
          <cell r="AI639" t="str">
            <v>C6705</v>
          </cell>
          <cell r="AJ639" t="str">
            <v>Ramirez Granados Arturo</v>
          </cell>
          <cell r="AK639" t="str">
            <v>-</v>
          </cell>
          <cell r="AL639" t="str">
            <v>-</v>
          </cell>
          <cell r="AM639" t="str">
            <v>-</v>
          </cell>
          <cell r="AN639">
            <v>0</v>
          </cell>
          <cell r="AO639" t="str">
            <v>-</v>
          </cell>
          <cell r="AQ639">
            <v>5545001393</v>
          </cell>
          <cell r="AR639" t="str">
            <v>-</v>
          </cell>
          <cell r="AS639" t="str">
            <v>-</v>
          </cell>
          <cell r="AT639" t="str">
            <v>-</v>
          </cell>
          <cell r="AU639" t="str">
            <v>-</v>
          </cell>
          <cell r="AV639" t="str">
            <v>-</v>
          </cell>
          <cell r="AW639" t="str">
            <v>-</v>
          </cell>
          <cell r="AX639" t="str">
            <v>-</v>
          </cell>
          <cell r="AY639" t="str">
            <v>No</v>
          </cell>
          <cell r="AZ639" t="str">
            <v>-</v>
          </cell>
          <cell r="BA639" t="str">
            <v>-</v>
          </cell>
          <cell r="BB639" t="str">
            <v>-</v>
          </cell>
          <cell r="BC639" t="str">
            <v>-</v>
          </cell>
          <cell r="BD639" t="str">
            <v>-</v>
          </cell>
          <cell r="BE639" t="str">
            <v>-</v>
          </cell>
          <cell r="BF639" t="str">
            <v>-</v>
          </cell>
          <cell r="BG639" t="str">
            <v>-</v>
          </cell>
          <cell r="BH639" t="str">
            <v>-</v>
          </cell>
          <cell r="BI639" t="str">
            <v>-</v>
          </cell>
          <cell r="BJ639" t="str">
            <v>Propio</v>
          </cell>
          <cell r="BK639">
            <v>26089</v>
          </cell>
          <cell r="BL639" t="str">
            <v>ANGAR AZCAPOTZALCO S.A. DE C.V.</v>
          </cell>
          <cell r="BO639">
            <v>90566.38</v>
          </cell>
          <cell r="BP639" t="str">
            <v>-</v>
          </cell>
          <cell r="BQ639" t="str">
            <v>-</v>
          </cell>
          <cell r="BR639" t="str">
            <v>-</v>
          </cell>
          <cell r="BS639" t="str">
            <v>-</v>
          </cell>
          <cell r="BT639" t="str">
            <v>-</v>
          </cell>
          <cell r="BU639" t="str">
            <v>-</v>
          </cell>
          <cell r="BV639" t="str">
            <v>-</v>
          </cell>
          <cell r="BW639" t="str">
            <v>-</v>
          </cell>
          <cell r="BX639" t="str">
            <v>-</v>
          </cell>
          <cell r="BY639" t="str">
            <v>-</v>
          </cell>
          <cell r="BZ639" t="str">
            <v>-</v>
          </cell>
          <cell r="CA639" t="str">
            <v>-</v>
          </cell>
          <cell r="CB639" t="str">
            <v>-</v>
          </cell>
          <cell r="CC639" t="str">
            <v>Martes</v>
          </cell>
          <cell r="CD639" t="str">
            <v>298</v>
          </cell>
          <cell r="CE639" t="str">
            <v>8</v>
          </cell>
          <cell r="CF639" t="str">
            <v>Rosa</v>
          </cell>
          <cell r="CG639" t="str">
            <v>2o Sábado</v>
          </cell>
          <cell r="CH639" t="str">
            <v>Feb y Mzo</v>
          </cell>
          <cell r="CI639" t="str">
            <v>Ago y Sep</v>
          </cell>
          <cell r="CJ639" t="str">
            <v>-</v>
          </cell>
          <cell r="CK639">
            <v>92</v>
          </cell>
          <cell r="CL639" t="str">
            <v>101 - MAGNA</v>
          </cell>
          <cell r="CM639" t="str">
            <v>10058</v>
          </cell>
          <cell r="CP639" t="str">
            <v>-</v>
          </cell>
        </row>
        <row r="640">
          <cell r="A640" t="str">
            <v>10059</v>
          </cell>
          <cell r="B640" t="str">
            <v>189XGR</v>
          </cell>
          <cell r="C640" t="str">
            <v>Distrito Federal</v>
          </cell>
          <cell r="D640" t="str">
            <v>No aplica</v>
          </cell>
          <cell r="E640" t="str">
            <v>Chevy</v>
          </cell>
          <cell r="F640" t="str">
            <v>Automóvil</v>
          </cell>
          <cell r="G640" t="str">
            <v>Chevrolet</v>
          </cell>
          <cell r="H640" t="str">
            <v>Chevy 3 Puertas T/M A/A Paquete H</v>
          </cell>
          <cell r="I640" t="str">
            <v>3G1SF21X7AS152973</v>
          </cell>
          <cell r="J640" t="str">
            <v>Hecho en México</v>
          </cell>
          <cell r="K640" t="str">
            <v>Magna</v>
          </cell>
          <cell r="L640">
            <v>4</v>
          </cell>
          <cell r="M640">
            <v>46</v>
          </cell>
          <cell r="N640">
            <v>2010</v>
          </cell>
          <cell r="O640" t="str">
            <v>Ciudad de México</v>
          </cell>
          <cell r="P640" t="str">
            <v>Ciudad de México</v>
          </cell>
          <cell r="Q640" t="str">
            <v>Zona Metropolitana</v>
          </cell>
          <cell r="R640" t="str">
            <v>Baja</v>
          </cell>
          <cell r="S640" t="str">
            <v>Subasta interna</v>
          </cell>
          <cell r="T640" t="str">
            <v>GNP</v>
          </cell>
          <cell r="U640" t="str">
            <v>Grupo Nacional Provincial, S.A.B.</v>
          </cell>
          <cell r="V640" t="str">
            <v>Pool Administrativo</v>
          </cell>
          <cell r="W640" t="str">
            <v>Pool Administrativo</v>
          </cell>
          <cell r="X640" t="str">
            <v>Metro Sur</v>
          </cell>
          <cell r="Y640" t="str">
            <v>Pool</v>
          </cell>
          <cell r="Z640" t="str">
            <v>N38132</v>
          </cell>
          <cell r="AA640" t="str">
            <v>-</v>
          </cell>
          <cell r="AB640" t="str">
            <v>-</v>
          </cell>
          <cell r="AC640" t="str">
            <v>-</v>
          </cell>
          <cell r="AD640" t="str">
            <v>-</v>
          </cell>
          <cell r="AE640" t="str">
            <v>-</v>
          </cell>
          <cell r="AF640" t="str">
            <v>-</v>
          </cell>
          <cell r="AG640" t="str">
            <v>-</v>
          </cell>
          <cell r="AH640" t="str">
            <v>-</v>
          </cell>
          <cell r="AI640" t="str">
            <v>C6705</v>
          </cell>
          <cell r="AJ640" t="str">
            <v>Ramirez Granados Arturo</v>
          </cell>
          <cell r="AK640" t="str">
            <v>-</v>
          </cell>
          <cell r="AL640" t="str">
            <v>-</v>
          </cell>
          <cell r="AM640" t="str">
            <v>-</v>
          </cell>
          <cell r="AN640">
            <v>0</v>
          </cell>
          <cell r="AO640" t="str">
            <v>-</v>
          </cell>
          <cell r="AQ640">
            <v>5545001393</v>
          </cell>
          <cell r="AR640" t="str">
            <v>-</v>
          </cell>
          <cell r="AS640" t="str">
            <v>-</v>
          </cell>
          <cell r="AT640" t="str">
            <v>-</v>
          </cell>
          <cell r="AU640" t="str">
            <v>-</v>
          </cell>
          <cell r="AV640" t="str">
            <v>-</v>
          </cell>
          <cell r="AW640" t="str">
            <v>-</v>
          </cell>
          <cell r="AX640" t="str">
            <v>-</v>
          </cell>
          <cell r="AY640" t="str">
            <v>No</v>
          </cell>
          <cell r="AZ640" t="str">
            <v>-</v>
          </cell>
          <cell r="BA640" t="str">
            <v>-</v>
          </cell>
          <cell r="BB640" t="str">
            <v>-</v>
          </cell>
          <cell r="BC640" t="str">
            <v>-</v>
          </cell>
          <cell r="BD640" t="str">
            <v>-</v>
          </cell>
          <cell r="BE640" t="str">
            <v>-</v>
          </cell>
          <cell r="BF640" t="str">
            <v>-</v>
          </cell>
          <cell r="BG640" t="str">
            <v>-</v>
          </cell>
          <cell r="BH640" t="str">
            <v>-</v>
          </cell>
          <cell r="BI640" t="str">
            <v>-</v>
          </cell>
          <cell r="BJ640" t="str">
            <v>Propio</v>
          </cell>
          <cell r="BK640">
            <v>26090</v>
          </cell>
          <cell r="BL640" t="str">
            <v>ANGAR AZCAPOTZALCO S.A. DE C.V.</v>
          </cell>
          <cell r="BO640">
            <v>90566.38</v>
          </cell>
          <cell r="BP640" t="str">
            <v>-</v>
          </cell>
          <cell r="BQ640" t="str">
            <v>-</v>
          </cell>
          <cell r="BR640" t="str">
            <v>-</v>
          </cell>
          <cell r="BS640" t="str">
            <v>-</v>
          </cell>
          <cell r="BT640" t="str">
            <v>-</v>
          </cell>
          <cell r="BU640" t="str">
            <v>-</v>
          </cell>
          <cell r="BV640" t="str">
            <v>-</v>
          </cell>
          <cell r="BW640" t="str">
            <v>-</v>
          </cell>
          <cell r="BX640" t="str">
            <v>-</v>
          </cell>
          <cell r="BY640" t="str">
            <v>-</v>
          </cell>
          <cell r="BZ640" t="str">
            <v>-</v>
          </cell>
          <cell r="CA640" t="str">
            <v>-</v>
          </cell>
          <cell r="CB640" t="str">
            <v>-</v>
          </cell>
          <cell r="CC640" t="str">
            <v>Viernes</v>
          </cell>
          <cell r="CD640" t="str">
            <v>189</v>
          </cell>
          <cell r="CE640" t="str">
            <v>9</v>
          </cell>
          <cell r="CF640" t="str">
            <v>Azul</v>
          </cell>
          <cell r="CG640" t="str">
            <v>5o Sábado</v>
          </cell>
          <cell r="CH640" t="str">
            <v>May y Jun</v>
          </cell>
          <cell r="CI640" t="str">
            <v>Nov y Dic</v>
          </cell>
          <cell r="CJ640" t="str">
            <v>-</v>
          </cell>
          <cell r="CK640">
            <v>92</v>
          </cell>
          <cell r="CL640" t="str">
            <v>101 - MAGNA</v>
          </cell>
          <cell r="CM640" t="str">
            <v>10059</v>
          </cell>
          <cell r="CP640" t="str">
            <v>-</v>
          </cell>
        </row>
        <row r="641">
          <cell r="A641" t="str">
            <v>10060</v>
          </cell>
          <cell r="B641" t="str">
            <v>299XGR</v>
          </cell>
          <cell r="C641" t="str">
            <v>Distrito Federal</v>
          </cell>
          <cell r="D641" t="str">
            <v>No aplica</v>
          </cell>
          <cell r="E641" t="str">
            <v>Chevy</v>
          </cell>
          <cell r="F641" t="str">
            <v>Automóvil</v>
          </cell>
          <cell r="G641" t="str">
            <v>Chevrolet</v>
          </cell>
          <cell r="H641" t="str">
            <v>Chevy 3 Puertas T/M A/A Paquete H</v>
          </cell>
          <cell r="I641" t="str">
            <v>3G1SF21X8AS152500</v>
          </cell>
          <cell r="J641" t="str">
            <v>Hecho en México</v>
          </cell>
          <cell r="K641" t="str">
            <v>Magna</v>
          </cell>
          <cell r="L641">
            <v>4</v>
          </cell>
          <cell r="M641">
            <v>46</v>
          </cell>
          <cell r="N641">
            <v>2010</v>
          </cell>
          <cell r="O641" t="str">
            <v>Ciudad Juárez</v>
          </cell>
          <cell r="P641" t="str">
            <v>Chihuahua</v>
          </cell>
          <cell r="Q641" t="str">
            <v>Noroeste</v>
          </cell>
          <cell r="R641" t="str">
            <v>Baja</v>
          </cell>
          <cell r="S641" t="str">
            <v>Subasta interna</v>
          </cell>
          <cell r="T641" t="str">
            <v>GNP</v>
          </cell>
          <cell r="U641" t="str">
            <v>Grupo Nacional Provincial, S.A.B.</v>
          </cell>
          <cell r="V641" t="str">
            <v>Pool Administrativo</v>
          </cell>
          <cell r="W641" t="str">
            <v>Pool Administrativo</v>
          </cell>
          <cell r="X641" t="str">
            <v>Supervisoria</v>
          </cell>
          <cell r="Y641" t="str">
            <v>Pool</v>
          </cell>
          <cell r="Z641" t="str">
            <v>N38132</v>
          </cell>
          <cell r="AA641" t="str">
            <v>-</v>
          </cell>
          <cell r="AB641" t="str">
            <v>-</v>
          </cell>
          <cell r="AC641" t="str">
            <v>-</v>
          </cell>
          <cell r="AD641" t="str">
            <v>-</v>
          </cell>
          <cell r="AE641" t="str">
            <v>-</v>
          </cell>
          <cell r="AF641" t="str">
            <v>-</v>
          </cell>
          <cell r="AG641" t="str">
            <v>-</v>
          </cell>
          <cell r="AH641" t="str">
            <v>-</v>
          </cell>
          <cell r="AI641" t="str">
            <v>C6705</v>
          </cell>
          <cell r="AJ641" t="str">
            <v>Ramirez Granados Arturo</v>
          </cell>
          <cell r="AK641" t="str">
            <v>-</v>
          </cell>
          <cell r="AL641" t="str">
            <v>-</v>
          </cell>
          <cell r="AM641" t="str">
            <v>-</v>
          </cell>
          <cell r="AN641">
            <v>0</v>
          </cell>
          <cell r="AO641" t="str">
            <v>-</v>
          </cell>
          <cell r="AQ641">
            <v>5545001393</v>
          </cell>
          <cell r="AR641" t="str">
            <v>-</v>
          </cell>
          <cell r="AS641" t="str">
            <v>-</v>
          </cell>
          <cell r="AT641" t="str">
            <v>-</v>
          </cell>
          <cell r="AU641" t="str">
            <v>-</v>
          </cell>
          <cell r="AV641" t="str">
            <v>-</v>
          </cell>
          <cell r="AW641" t="str">
            <v>-</v>
          </cell>
          <cell r="AX641" t="str">
            <v>-</v>
          </cell>
          <cell r="AY641" t="str">
            <v>No</v>
          </cell>
          <cell r="AZ641" t="str">
            <v>-</v>
          </cell>
          <cell r="BA641" t="str">
            <v>-</v>
          </cell>
          <cell r="BB641" t="str">
            <v>-</v>
          </cell>
          <cell r="BC641" t="str">
            <v>-</v>
          </cell>
          <cell r="BD641" t="str">
            <v>-</v>
          </cell>
          <cell r="BE641" t="str">
            <v>-</v>
          </cell>
          <cell r="BF641" t="str">
            <v>-</v>
          </cell>
          <cell r="BG641" t="str">
            <v>-</v>
          </cell>
          <cell r="BH641" t="str">
            <v>-</v>
          </cell>
          <cell r="BI641" t="str">
            <v>-</v>
          </cell>
          <cell r="BJ641" t="str">
            <v>Propio</v>
          </cell>
          <cell r="BK641">
            <v>26091</v>
          </cell>
          <cell r="BL641" t="str">
            <v>ANGAR AZCAPOTZALCO S.A. DE C.V.</v>
          </cell>
          <cell r="BO641">
            <v>90566.38</v>
          </cell>
          <cell r="BP641" t="str">
            <v>-</v>
          </cell>
          <cell r="BQ641" t="str">
            <v>-</v>
          </cell>
          <cell r="BR641" t="str">
            <v>-</v>
          </cell>
          <cell r="BS641" t="str">
            <v>-</v>
          </cell>
          <cell r="BT641" t="str">
            <v>-</v>
          </cell>
          <cell r="BU641" t="str">
            <v>-</v>
          </cell>
          <cell r="BV641" t="str">
            <v>-</v>
          </cell>
          <cell r="BW641" t="str">
            <v>-</v>
          </cell>
          <cell r="BX641" t="str">
            <v>-</v>
          </cell>
          <cell r="BY641" t="str">
            <v>-</v>
          </cell>
          <cell r="BZ641" t="str">
            <v>-</v>
          </cell>
          <cell r="CA641" t="str">
            <v>-</v>
          </cell>
          <cell r="CB641" t="str">
            <v>-</v>
          </cell>
          <cell r="CC641" t="str">
            <v>Viernes</v>
          </cell>
          <cell r="CD641" t="str">
            <v>299</v>
          </cell>
          <cell r="CE641" t="str">
            <v>9</v>
          </cell>
          <cell r="CF641" t="str">
            <v>Azul</v>
          </cell>
          <cell r="CG641" t="str">
            <v>5o Sábado</v>
          </cell>
          <cell r="CH641" t="str">
            <v>May y Jun</v>
          </cell>
          <cell r="CI641" t="str">
            <v>Nov y Dic</v>
          </cell>
          <cell r="CJ641" t="str">
            <v>-</v>
          </cell>
          <cell r="CK641">
            <v>92</v>
          </cell>
          <cell r="CL641" t="str">
            <v>101 - MAGNA</v>
          </cell>
          <cell r="CM641" t="str">
            <v>10060</v>
          </cell>
          <cell r="CP641" t="str">
            <v>-</v>
          </cell>
        </row>
        <row r="642">
          <cell r="A642" t="str">
            <v>10061</v>
          </cell>
          <cell r="B642" t="str">
            <v>289XGR</v>
          </cell>
          <cell r="C642" t="str">
            <v>Distrito Federal</v>
          </cell>
          <cell r="D642" t="str">
            <v>No aplica</v>
          </cell>
          <cell r="E642" t="str">
            <v>Chevy</v>
          </cell>
          <cell r="F642" t="str">
            <v>Automóvil</v>
          </cell>
          <cell r="G642" t="str">
            <v>Chevrolet</v>
          </cell>
          <cell r="H642" t="str">
            <v>Chevy 3 Puertas T/M A/A Paquete H</v>
          </cell>
          <cell r="I642" t="str">
            <v>3G1SF21X1AS152970</v>
          </cell>
          <cell r="J642" t="str">
            <v>Hecho en México</v>
          </cell>
          <cell r="K642" t="str">
            <v>Magna</v>
          </cell>
          <cell r="L642">
            <v>4</v>
          </cell>
          <cell r="M642">
            <v>46</v>
          </cell>
          <cell r="N642">
            <v>2010</v>
          </cell>
          <cell r="O642" t="str">
            <v>Acapulco</v>
          </cell>
          <cell r="P642" t="str">
            <v>Guerrero</v>
          </cell>
          <cell r="Q642" t="str">
            <v>Centro</v>
          </cell>
          <cell r="R642" t="str">
            <v>Baja</v>
          </cell>
          <cell r="S642" t="str">
            <v>Devolución Salvamentos</v>
          </cell>
          <cell r="T642" t="str">
            <v>GNP</v>
          </cell>
          <cell r="U642" t="str">
            <v>Grupo Nacional Provincial, S.A.B.</v>
          </cell>
          <cell r="V642" t="str">
            <v>Asesor de Servicio</v>
          </cell>
          <cell r="W642" t="str">
            <v>Honorarios</v>
          </cell>
          <cell r="X642" t="str">
            <v>-</v>
          </cell>
          <cell r="Y642" t="str">
            <v>Asignado</v>
          </cell>
          <cell r="Z642" t="str">
            <v>N74743</v>
          </cell>
          <cell r="AA642" t="str">
            <v>Carmona Applebee Juan Jaime</v>
          </cell>
          <cell r="AB642" t="str">
            <v>Grupo Nacional Provincial, S.A.B.</v>
          </cell>
          <cell r="AC642" t="str">
            <v>CAAJ660528CQ7</v>
          </cell>
          <cell r="AD642" t="str">
            <v>Jefe de departamento</v>
          </cell>
          <cell r="AE642" t="str">
            <v>Supervisor Siniestros Autos</v>
          </cell>
          <cell r="AF642" t="str">
            <v>Unidad Operativa</v>
          </cell>
          <cell r="AG642" t="str">
            <v>Dirección Servicio y Operaciones</v>
          </cell>
          <cell r="AH642" t="str">
            <v>Subdir. Siniestros CDMX y Sureste</v>
          </cell>
          <cell r="AI642" t="str">
            <v>C9208</v>
          </cell>
          <cell r="AJ642" t="str">
            <v>Lasa Estrada Antxon</v>
          </cell>
          <cell r="AK642" t="str">
            <v>Acapulco</v>
          </cell>
          <cell r="AL642" t="str">
            <v>Acapulco</v>
          </cell>
          <cell r="AM642" t="str">
            <v>2982 / 2983</v>
          </cell>
          <cell r="AN642" t="str">
            <v>juan.carmona@gnp.com.mx</v>
          </cell>
          <cell r="AO642" t="str">
            <v>juan.carmona@gnp.com.mx</v>
          </cell>
          <cell r="AQ642" t="str">
            <v>-</v>
          </cell>
          <cell r="AR642" t="str">
            <v>-</v>
          </cell>
          <cell r="AS642" t="str">
            <v>-</v>
          </cell>
          <cell r="AT642" t="str">
            <v>-</v>
          </cell>
          <cell r="AU642" t="str">
            <v>-</v>
          </cell>
          <cell r="AV642" t="str">
            <v>-</v>
          </cell>
          <cell r="AW642" t="str">
            <v>-</v>
          </cell>
          <cell r="AX642" t="str">
            <v>-</v>
          </cell>
          <cell r="AY642" t="str">
            <v>No</v>
          </cell>
          <cell r="AZ642" t="str">
            <v>-</v>
          </cell>
          <cell r="BA642" t="str">
            <v>-</v>
          </cell>
          <cell r="BB642" t="str">
            <v>-</v>
          </cell>
          <cell r="BC642" t="str">
            <v>-</v>
          </cell>
          <cell r="BD642" t="str">
            <v>-</v>
          </cell>
          <cell r="BE642" t="str">
            <v>-</v>
          </cell>
          <cell r="BF642" t="str">
            <v>-</v>
          </cell>
          <cell r="BG642">
            <v>3</v>
          </cell>
          <cell r="BH642" t="str">
            <v>-</v>
          </cell>
          <cell r="BI642" t="str">
            <v>-</v>
          </cell>
          <cell r="BJ642" t="str">
            <v>Propio</v>
          </cell>
          <cell r="BK642">
            <v>26084</v>
          </cell>
          <cell r="BL642" t="str">
            <v>ANGAR AZCAPOTZALCO S.A. DE C.V.</v>
          </cell>
          <cell r="BO642">
            <v>90566.38</v>
          </cell>
          <cell r="BP642" t="str">
            <v>-</v>
          </cell>
          <cell r="BQ642" t="str">
            <v>-</v>
          </cell>
          <cell r="BR642" t="str">
            <v>-</v>
          </cell>
          <cell r="BS642" t="str">
            <v>-</v>
          </cell>
          <cell r="BT642" t="str">
            <v>-</v>
          </cell>
          <cell r="BU642" t="str">
            <v>-</v>
          </cell>
          <cell r="BV642" t="str">
            <v>-</v>
          </cell>
          <cell r="BW642" t="str">
            <v>-</v>
          </cell>
          <cell r="BX642" t="str">
            <v>-</v>
          </cell>
          <cell r="BY642" t="str">
            <v>-</v>
          </cell>
          <cell r="BZ642" t="str">
            <v>-</v>
          </cell>
          <cell r="CA642" t="str">
            <v>-</v>
          </cell>
          <cell r="CB642" t="str">
            <v>-</v>
          </cell>
          <cell r="CC642" t="str">
            <v>Viernes</v>
          </cell>
          <cell r="CD642" t="str">
            <v>289</v>
          </cell>
          <cell r="CE642" t="str">
            <v>9</v>
          </cell>
          <cell r="CF642" t="str">
            <v>Azul</v>
          </cell>
          <cell r="CG642" t="str">
            <v>5o Sábado</v>
          </cell>
          <cell r="CH642" t="str">
            <v>May y Jun</v>
          </cell>
          <cell r="CI642" t="str">
            <v>Nov y Dic</v>
          </cell>
          <cell r="CJ642" t="str">
            <v>-</v>
          </cell>
          <cell r="CK642">
            <v>92</v>
          </cell>
          <cell r="CL642" t="str">
            <v>101 - MAGNA</v>
          </cell>
          <cell r="CM642" t="str">
            <v>10061</v>
          </cell>
          <cell r="CP642" t="str">
            <v>-</v>
          </cell>
        </row>
        <row r="643">
          <cell r="A643" t="str">
            <v>10062</v>
          </cell>
          <cell r="B643" t="str">
            <v>182XGR</v>
          </cell>
          <cell r="C643" t="str">
            <v>Distrito Federal</v>
          </cell>
          <cell r="D643" t="str">
            <v>No aplica</v>
          </cell>
          <cell r="E643" t="str">
            <v>Chevy</v>
          </cell>
          <cell r="F643" t="str">
            <v>Automóvil</v>
          </cell>
          <cell r="G643" t="str">
            <v>Chevrolet</v>
          </cell>
          <cell r="H643" t="str">
            <v>Chevy 5 Puertas C/AA Paquete H</v>
          </cell>
          <cell r="I643" t="str">
            <v>3G1SF61X7AS145223</v>
          </cell>
          <cell r="J643" t="str">
            <v>Hecho en México</v>
          </cell>
          <cell r="K643" t="str">
            <v>Magna</v>
          </cell>
          <cell r="L643">
            <v>4</v>
          </cell>
          <cell r="M643">
            <v>46</v>
          </cell>
          <cell r="N643">
            <v>2010</v>
          </cell>
          <cell r="O643" t="str">
            <v>Los Mochis</v>
          </cell>
          <cell r="P643" t="str">
            <v>Sinaloa</v>
          </cell>
          <cell r="Q643" t="str">
            <v>Noroeste</v>
          </cell>
          <cell r="R643" t="str">
            <v>Baja</v>
          </cell>
          <cell r="S643" t="str">
            <v>PT por Siniestro</v>
          </cell>
          <cell r="T643" t="str">
            <v>GNP</v>
          </cell>
          <cell r="U643" t="str">
            <v>Grupo Nacional Provincial, S.A.B.</v>
          </cell>
          <cell r="V643" t="str">
            <v>Asesor de Servicio</v>
          </cell>
          <cell r="W643" t="str">
            <v>-</v>
          </cell>
          <cell r="X643" t="str">
            <v>-</v>
          </cell>
          <cell r="Y643" t="str">
            <v>Asignado</v>
          </cell>
          <cell r="Z643" t="str">
            <v>S00245</v>
          </cell>
          <cell r="AA643" t="str">
            <v>Avila Tirado Juan Pedro</v>
          </cell>
          <cell r="AB643" t="str">
            <v>Servicios Administrativos en Reclamaciones, S.A. de C.V.</v>
          </cell>
          <cell r="AC643" t="str">
            <v>AITJ860411DX7</v>
          </cell>
          <cell r="AD643" t="str">
            <v>Operativo</v>
          </cell>
          <cell r="AE643" t="str">
            <v>Asesor de Servicio</v>
          </cell>
          <cell r="AF643" t="str">
            <v>Unidad Operativa</v>
          </cell>
          <cell r="AG643" t="str">
            <v>Dirección Servicio y Operaciones</v>
          </cell>
          <cell r="AH643" t="str">
            <v>Subdirección Siniestros Norte y Occidente</v>
          </cell>
          <cell r="AI643" t="str">
            <v>C9178</v>
          </cell>
          <cell r="AJ643" t="str">
            <v>Cárdenas Guzmán Adriel</v>
          </cell>
          <cell r="AK643" t="str">
            <v>Los Mochis</v>
          </cell>
          <cell r="AL643" t="str">
            <v>Los Mochis</v>
          </cell>
          <cell r="AM643">
            <v>0</v>
          </cell>
          <cell r="AN643" t="str">
            <v>pedro.avila@gnp.com.mx</v>
          </cell>
          <cell r="AO643" t="str">
            <v>pedro.avila@gnp.com.mx</v>
          </cell>
          <cell r="AQ643" t="str">
            <v>-</v>
          </cell>
          <cell r="AR643" t="str">
            <v>-</v>
          </cell>
          <cell r="AS643" t="str">
            <v>-</v>
          </cell>
          <cell r="AT643" t="str">
            <v>-</v>
          </cell>
          <cell r="AU643" t="str">
            <v>-</v>
          </cell>
          <cell r="AV643" t="str">
            <v>-</v>
          </cell>
          <cell r="AW643" t="str">
            <v>-</v>
          </cell>
          <cell r="AX643" t="str">
            <v>-</v>
          </cell>
          <cell r="AY643" t="str">
            <v>No</v>
          </cell>
          <cell r="AZ643" t="str">
            <v>-</v>
          </cell>
          <cell r="BA643" t="str">
            <v>-</v>
          </cell>
          <cell r="BB643" t="str">
            <v>-</v>
          </cell>
          <cell r="BC643" t="str">
            <v>-</v>
          </cell>
          <cell r="BD643" t="str">
            <v>-</v>
          </cell>
          <cell r="BE643" t="str">
            <v>-</v>
          </cell>
          <cell r="BF643" t="str">
            <v>-</v>
          </cell>
          <cell r="BG643">
            <v>3</v>
          </cell>
          <cell r="BH643" t="str">
            <v>-</v>
          </cell>
          <cell r="BI643" t="str">
            <v>-</v>
          </cell>
          <cell r="BJ643" t="str">
            <v>Propio</v>
          </cell>
          <cell r="BK643">
            <v>26079</v>
          </cell>
          <cell r="BL643" t="str">
            <v>ANGAR AZCAPOTZALCO S.A. DE C.V.</v>
          </cell>
          <cell r="BO643">
            <v>94195.69</v>
          </cell>
          <cell r="BP643" t="str">
            <v>-</v>
          </cell>
          <cell r="BQ643" t="str">
            <v>-</v>
          </cell>
          <cell r="BR643" t="str">
            <v>-</v>
          </cell>
          <cell r="BS643" t="str">
            <v>-</v>
          </cell>
          <cell r="BT643" t="str">
            <v>-</v>
          </cell>
          <cell r="BU643" t="str">
            <v>-</v>
          </cell>
          <cell r="BV643" t="str">
            <v>-</v>
          </cell>
          <cell r="BW643" t="str">
            <v>-</v>
          </cell>
          <cell r="BX643" t="str">
            <v>-</v>
          </cell>
          <cell r="BY643" t="str">
            <v>-</v>
          </cell>
          <cell r="BZ643" t="str">
            <v>-</v>
          </cell>
          <cell r="CA643" t="str">
            <v>-</v>
          </cell>
          <cell r="CB643" t="str">
            <v>-</v>
          </cell>
          <cell r="CC643" t="str">
            <v>Jueves</v>
          </cell>
          <cell r="CD643" t="str">
            <v>182</v>
          </cell>
          <cell r="CE643" t="str">
            <v>2</v>
          </cell>
          <cell r="CF643" t="str">
            <v>Verde</v>
          </cell>
          <cell r="CG643" t="str">
            <v>4o Sábado</v>
          </cell>
          <cell r="CH643" t="str">
            <v>Abr y May</v>
          </cell>
          <cell r="CI643" t="str">
            <v>Oct y Nov</v>
          </cell>
          <cell r="CJ643" t="str">
            <v>-</v>
          </cell>
          <cell r="CK643">
            <v>92</v>
          </cell>
          <cell r="CL643" t="str">
            <v>101 - MAGNA</v>
          </cell>
          <cell r="CM643" t="str">
            <v>10062</v>
          </cell>
          <cell r="CP643" t="str">
            <v>-</v>
          </cell>
        </row>
        <row r="644">
          <cell r="A644" t="str">
            <v>10063</v>
          </cell>
          <cell r="B644" t="str">
            <v>C82AAX</v>
          </cell>
          <cell r="C644" t="str">
            <v>Distrito Federal</v>
          </cell>
          <cell r="D644" t="str">
            <v>270ZSM</v>
          </cell>
          <cell r="E644" t="str">
            <v>Express</v>
          </cell>
          <cell r="F644" t="str">
            <v>Camioneta</v>
          </cell>
          <cell r="G644" t="str">
            <v>Chevrolet</v>
          </cell>
          <cell r="H644" t="str">
            <v>Express Cargo Van LS1, 6 puertas, T/A, D/H, A/A, Paquete C</v>
          </cell>
          <cell r="I644" t="str">
            <v>1GCUGABX9A1152741</v>
          </cell>
          <cell r="J644" t="str">
            <v>Hecho en Estados Unidos</v>
          </cell>
          <cell r="K644" t="str">
            <v>Magna</v>
          </cell>
          <cell r="L644">
            <v>6</v>
          </cell>
          <cell r="M644">
            <v>117</v>
          </cell>
          <cell r="N644">
            <v>2010</v>
          </cell>
          <cell r="O644" t="str">
            <v>Mérida</v>
          </cell>
          <cell r="P644" t="str">
            <v>Yucatán</v>
          </cell>
          <cell r="Q644" t="str">
            <v>Sureste</v>
          </cell>
          <cell r="R644" t="str">
            <v>Baja</v>
          </cell>
          <cell r="S644" t="str">
            <v>Subasta interna</v>
          </cell>
          <cell r="T644" t="str">
            <v>GNP</v>
          </cell>
          <cell r="U644" t="str">
            <v>Grupo Nacional Provincial, S.A.B.</v>
          </cell>
          <cell r="V644" t="str">
            <v>Pool Administrativo</v>
          </cell>
          <cell r="W644" t="str">
            <v>Pool Administrativo</v>
          </cell>
          <cell r="X644" t="str">
            <v>Oficina Regional</v>
          </cell>
          <cell r="Y644" t="str">
            <v>Pool</v>
          </cell>
          <cell r="Z644" t="str">
            <v>N38132</v>
          </cell>
          <cell r="AA644" t="str">
            <v>-</v>
          </cell>
          <cell r="AB644" t="str">
            <v>-</v>
          </cell>
          <cell r="AC644" t="str">
            <v>-</v>
          </cell>
          <cell r="AD644" t="str">
            <v>-</v>
          </cell>
          <cell r="AE644" t="str">
            <v>-</v>
          </cell>
          <cell r="AF644" t="str">
            <v>-</v>
          </cell>
          <cell r="AG644" t="str">
            <v>-</v>
          </cell>
          <cell r="AH644" t="str">
            <v>-</v>
          </cell>
          <cell r="AI644" t="str">
            <v>C6705</v>
          </cell>
          <cell r="AJ644" t="str">
            <v>Ramirez Granados Arturo</v>
          </cell>
          <cell r="AK644" t="str">
            <v>-</v>
          </cell>
          <cell r="AL644" t="str">
            <v>-</v>
          </cell>
          <cell r="AM644" t="str">
            <v>-</v>
          </cell>
          <cell r="AN644">
            <v>0</v>
          </cell>
          <cell r="AO644" t="str">
            <v>-</v>
          </cell>
          <cell r="AQ644">
            <v>5545001393</v>
          </cell>
          <cell r="AR644" t="str">
            <v>-</v>
          </cell>
          <cell r="AS644" t="str">
            <v>-</v>
          </cell>
          <cell r="AT644" t="str">
            <v>-</v>
          </cell>
          <cell r="AU644" t="str">
            <v>-</v>
          </cell>
          <cell r="AV644" t="str">
            <v>-</v>
          </cell>
          <cell r="AW644" t="str">
            <v>-</v>
          </cell>
          <cell r="AX644" t="str">
            <v>-</v>
          </cell>
          <cell r="AY644" t="str">
            <v>No</v>
          </cell>
          <cell r="AZ644" t="str">
            <v>-</v>
          </cell>
          <cell r="BA644" t="str">
            <v>-</v>
          </cell>
          <cell r="BB644" t="str">
            <v>-</v>
          </cell>
          <cell r="BC644" t="str">
            <v>-</v>
          </cell>
          <cell r="BD644" t="str">
            <v>-</v>
          </cell>
          <cell r="BE644" t="str">
            <v>-</v>
          </cell>
          <cell r="BF644" t="str">
            <v>-</v>
          </cell>
          <cell r="BG644" t="str">
            <v>-</v>
          </cell>
          <cell r="BH644" t="str">
            <v>-</v>
          </cell>
          <cell r="BI644" t="str">
            <v>-</v>
          </cell>
          <cell r="BJ644" t="str">
            <v>Propio</v>
          </cell>
          <cell r="BK644">
            <v>14147</v>
          </cell>
          <cell r="BL644" t="str">
            <v>ANGAR AZCAPOTZALCO S.A. DE C.V.</v>
          </cell>
          <cell r="BO644">
            <v>243244.83</v>
          </cell>
          <cell r="BP644" t="str">
            <v>-</v>
          </cell>
          <cell r="BQ644" t="str">
            <v>-</v>
          </cell>
          <cell r="BR644" t="str">
            <v>-</v>
          </cell>
          <cell r="BS644" t="str">
            <v>-</v>
          </cell>
          <cell r="BT644" t="str">
            <v>-</v>
          </cell>
          <cell r="BU644" t="str">
            <v>-</v>
          </cell>
          <cell r="BV644" t="str">
            <v>-</v>
          </cell>
          <cell r="BW644" t="str">
            <v>-</v>
          </cell>
          <cell r="BX644" t="str">
            <v>-</v>
          </cell>
          <cell r="BY644" t="str">
            <v>-</v>
          </cell>
          <cell r="BZ644" t="str">
            <v>-</v>
          </cell>
          <cell r="CA644" t="str">
            <v>-</v>
          </cell>
          <cell r="CB644" t="str">
            <v>-</v>
          </cell>
          <cell r="CC644" t="str">
            <v>Jueves</v>
          </cell>
          <cell r="CD644" t="str">
            <v>82</v>
          </cell>
          <cell r="CE644" t="str">
            <v>2</v>
          </cell>
          <cell r="CF644" t="str">
            <v>Verde</v>
          </cell>
          <cell r="CG644" t="str">
            <v>4o Sábado</v>
          </cell>
          <cell r="CH644" t="str">
            <v>Abr y May</v>
          </cell>
          <cell r="CI644" t="str">
            <v>Oct y Nov</v>
          </cell>
          <cell r="CJ644" t="str">
            <v>-</v>
          </cell>
          <cell r="CK644">
            <v>234</v>
          </cell>
          <cell r="CL644" t="str">
            <v>101 - MAGNA</v>
          </cell>
          <cell r="CM644" t="str">
            <v>10063</v>
          </cell>
          <cell r="CP644" t="str">
            <v>-</v>
          </cell>
        </row>
        <row r="645">
          <cell r="A645" t="str">
            <v>10064</v>
          </cell>
          <cell r="B645" t="str">
            <v>452XGR</v>
          </cell>
          <cell r="C645" t="str">
            <v>Distrito Federal</v>
          </cell>
          <cell r="D645" t="str">
            <v>No aplica</v>
          </cell>
          <cell r="E645" t="str">
            <v>Chevy</v>
          </cell>
          <cell r="F645" t="str">
            <v>Automóvil</v>
          </cell>
          <cell r="G645" t="str">
            <v>Chevrolet</v>
          </cell>
          <cell r="H645" t="str">
            <v>Chevy 3 Puertas T/M A/A Paquete H</v>
          </cell>
          <cell r="I645" t="str">
            <v>3G1SF21X8AS152710</v>
          </cell>
          <cell r="J645" t="str">
            <v>Hecho en México</v>
          </cell>
          <cell r="K645" t="str">
            <v>Magna</v>
          </cell>
          <cell r="L645">
            <v>4</v>
          </cell>
          <cell r="M645">
            <v>46</v>
          </cell>
          <cell r="N645">
            <v>2010</v>
          </cell>
          <cell r="O645" t="str">
            <v>Cancún</v>
          </cell>
          <cell r="P645" t="str">
            <v>Quintana Roo</v>
          </cell>
          <cell r="Q645" t="str">
            <v>Sureste</v>
          </cell>
          <cell r="R645" t="str">
            <v>Baja</v>
          </cell>
          <cell r="S645" t="str">
            <v>Subasta interna</v>
          </cell>
          <cell r="T645" t="str">
            <v>GNP</v>
          </cell>
          <cell r="U645" t="str">
            <v>Grupo Nacional Provincial, S.A.B.</v>
          </cell>
          <cell r="V645" t="str">
            <v>Ejecutivo de Cuenta</v>
          </cell>
          <cell r="W645" t="str">
            <v>Pool Semiasignado</v>
          </cell>
          <cell r="X645" t="str">
            <v>-</v>
          </cell>
          <cell r="Y645" t="str">
            <v>Pool</v>
          </cell>
          <cell r="Z645" t="str">
            <v>N89574</v>
          </cell>
          <cell r="AA645" t="str">
            <v>Herrera Santiago Zulemy Del Rosario</v>
          </cell>
          <cell r="AB645" t="str">
            <v>Grupo Nacional Provincial, S.A.B.</v>
          </cell>
          <cell r="AC645" t="str">
            <v>HESZ800605NY7</v>
          </cell>
          <cell r="AD645" t="str">
            <v>Jefe de departamento</v>
          </cell>
          <cell r="AE645" t="str">
            <v>Jefe de Departamento B</v>
          </cell>
          <cell r="AF645" t="str">
            <v>Unidad de Negocio</v>
          </cell>
          <cell r="AG645" t="str">
            <v>Dirección Canal Corredores y Gobierno</v>
          </cell>
          <cell r="AH645" t="str">
            <v>Subdir Comercial Sureste</v>
          </cell>
          <cell r="AI645" t="str">
            <v>C5120</v>
          </cell>
          <cell r="AJ645" t="str">
            <v>Cuenca Garcidueñas Carlos Manuel</v>
          </cell>
          <cell r="AK645" t="str">
            <v>Cancun</v>
          </cell>
          <cell r="AL645" t="str">
            <v>Cancún</v>
          </cell>
          <cell r="AM645">
            <v>7770</v>
          </cell>
          <cell r="AN645" t="str">
            <v>zulemi.herrera@gnp.com.mx</v>
          </cell>
          <cell r="AO645" t="str">
            <v>zulemi.herrera@gnp.com.mx</v>
          </cell>
          <cell r="AQ645">
            <v>9985770321</v>
          </cell>
          <cell r="AR645" t="str">
            <v>-</v>
          </cell>
          <cell r="AS645" t="str">
            <v>-</v>
          </cell>
          <cell r="AT645" t="str">
            <v>-</v>
          </cell>
          <cell r="AU645" t="str">
            <v>-</v>
          </cell>
          <cell r="AV645" t="str">
            <v>-</v>
          </cell>
          <cell r="AW645" t="str">
            <v>-</v>
          </cell>
          <cell r="AX645" t="str">
            <v>-</v>
          </cell>
          <cell r="AY645" t="str">
            <v>No</v>
          </cell>
          <cell r="AZ645" t="str">
            <v>-</v>
          </cell>
          <cell r="BA645" t="str">
            <v>-</v>
          </cell>
          <cell r="BB645" t="str">
            <v>-</v>
          </cell>
          <cell r="BC645" t="str">
            <v>-</v>
          </cell>
          <cell r="BD645" t="str">
            <v>-</v>
          </cell>
          <cell r="BE645" t="str">
            <v>-</v>
          </cell>
          <cell r="BF645" t="str">
            <v>-</v>
          </cell>
          <cell r="BG645" t="str">
            <v>-</v>
          </cell>
          <cell r="BH645" t="str">
            <v>-</v>
          </cell>
          <cell r="BI645" t="str">
            <v>-</v>
          </cell>
          <cell r="BJ645" t="str">
            <v>Propio</v>
          </cell>
          <cell r="BK645">
            <v>26117</v>
          </cell>
          <cell r="BL645" t="str">
            <v>ANGAR AZCAPOTZALCO S.A. DE C.V.</v>
          </cell>
          <cell r="BO645">
            <v>90566.38</v>
          </cell>
          <cell r="BP645" t="str">
            <v>-</v>
          </cell>
          <cell r="BQ645" t="str">
            <v>-</v>
          </cell>
          <cell r="BR645" t="str">
            <v>-</v>
          </cell>
          <cell r="BS645" t="str">
            <v>-</v>
          </cell>
          <cell r="BT645" t="str">
            <v>-</v>
          </cell>
          <cell r="BU645" t="str">
            <v>-</v>
          </cell>
          <cell r="BV645" t="str">
            <v>-</v>
          </cell>
          <cell r="BW645" t="str">
            <v>-</v>
          </cell>
          <cell r="BX645" t="str">
            <v>-</v>
          </cell>
          <cell r="BY645" t="str">
            <v>-</v>
          </cell>
          <cell r="BZ645" t="str">
            <v>-</v>
          </cell>
          <cell r="CA645" t="str">
            <v>-</v>
          </cell>
          <cell r="CB645" t="str">
            <v>-</v>
          </cell>
          <cell r="CC645" t="str">
            <v>Jueves</v>
          </cell>
          <cell r="CD645" t="str">
            <v>452</v>
          </cell>
          <cell r="CE645" t="str">
            <v>2</v>
          </cell>
          <cell r="CF645" t="str">
            <v>Verde</v>
          </cell>
          <cell r="CG645" t="str">
            <v>4o Sábado</v>
          </cell>
          <cell r="CH645" t="str">
            <v>Abr y May</v>
          </cell>
          <cell r="CI645" t="str">
            <v>Oct y Nov</v>
          </cell>
          <cell r="CJ645" t="str">
            <v>-</v>
          </cell>
          <cell r="CK645">
            <v>92</v>
          </cell>
          <cell r="CL645" t="str">
            <v>101 - MAGNA</v>
          </cell>
          <cell r="CM645" t="str">
            <v>10064</v>
          </cell>
          <cell r="CP645" t="str">
            <v>-</v>
          </cell>
        </row>
        <row r="646">
          <cell r="A646" t="str">
            <v>10065</v>
          </cell>
          <cell r="B646" t="str">
            <v>453XGR</v>
          </cell>
          <cell r="C646" t="str">
            <v>Distrito Federal</v>
          </cell>
          <cell r="D646" t="str">
            <v>No aplica</v>
          </cell>
          <cell r="E646" t="str">
            <v>Chevy</v>
          </cell>
          <cell r="F646" t="str">
            <v>Automóvil</v>
          </cell>
          <cell r="G646" t="str">
            <v>Chevrolet</v>
          </cell>
          <cell r="H646" t="str">
            <v>Chevy 3 Puertas T/M A/A Paquete H</v>
          </cell>
          <cell r="I646" t="str">
            <v>3G1SF21X9AS153431</v>
          </cell>
          <cell r="J646" t="str">
            <v>Hecho en México</v>
          </cell>
          <cell r="K646" t="str">
            <v>Magna</v>
          </cell>
          <cell r="L646">
            <v>4</v>
          </cell>
          <cell r="M646">
            <v>46</v>
          </cell>
          <cell r="N646">
            <v>2010</v>
          </cell>
          <cell r="O646" t="str">
            <v>Mérida</v>
          </cell>
          <cell r="P646" t="str">
            <v>Yucatán</v>
          </cell>
          <cell r="Q646" t="str">
            <v>Sureste</v>
          </cell>
          <cell r="R646" t="str">
            <v>Baja</v>
          </cell>
          <cell r="S646" t="str">
            <v>Subasta interna</v>
          </cell>
          <cell r="T646" t="str">
            <v>GNP</v>
          </cell>
          <cell r="U646" t="str">
            <v>Grupo Nacional Provincial, S.A.B.</v>
          </cell>
          <cell r="V646" t="str">
            <v>Pool Administrativo</v>
          </cell>
          <cell r="W646" t="str">
            <v>Pool Administrativo</v>
          </cell>
          <cell r="X646" t="str">
            <v>Oficina Regional</v>
          </cell>
          <cell r="Y646" t="str">
            <v>Pool</v>
          </cell>
          <cell r="Z646" t="str">
            <v>N38132</v>
          </cell>
          <cell r="AA646" t="str">
            <v>-</v>
          </cell>
          <cell r="AB646" t="str">
            <v>-</v>
          </cell>
          <cell r="AC646" t="str">
            <v>-</v>
          </cell>
          <cell r="AD646" t="str">
            <v>-</v>
          </cell>
          <cell r="AE646" t="str">
            <v>-</v>
          </cell>
          <cell r="AF646" t="str">
            <v>-</v>
          </cell>
          <cell r="AG646" t="str">
            <v>-</v>
          </cell>
          <cell r="AH646" t="str">
            <v>-</v>
          </cell>
          <cell r="AI646" t="str">
            <v>C6705</v>
          </cell>
          <cell r="AJ646" t="str">
            <v>Ramirez Granados Arturo</v>
          </cell>
          <cell r="AK646" t="str">
            <v>-</v>
          </cell>
          <cell r="AL646" t="str">
            <v>-</v>
          </cell>
          <cell r="AM646" t="str">
            <v>-</v>
          </cell>
          <cell r="AN646">
            <v>0</v>
          </cell>
          <cell r="AO646" t="str">
            <v>-</v>
          </cell>
          <cell r="AQ646">
            <v>5545001393</v>
          </cell>
          <cell r="AR646" t="str">
            <v>-</v>
          </cell>
          <cell r="AS646" t="str">
            <v>-</v>
          </cell>
          <cell r="AT646" t="str">
            <v>-</v>
          </cell>
          <cell r="AU646" t="str">
            <v>-</v>
          </cell>
          <cell r="AV646" t="str">
            <v>-</v>
          </cell>
          <cell r="AW646" t="str">
            <v>-</v>
          </cell>
          <cell r="AX646" t="str">
            <v>-</v>
          </cell>
          <cell r="AY646" t="str">
            <v>No</v>
          </cell>
          <cell r="AZ646" t="str">
            <v>-</v>
          </cell>
          <cell r="BA646" t="str">
            <v>-</v>
          </cell>
          <cell r="BB646" t="str">
            <v>-</v>
          </cell>
          <cell r="BC646" t="str">
            <v>-</v>
          </cell>
          <cell r="BD646" t="str">
            <v>-</v>
          </cell>
          <cell r="BE646" t="str">
            <v>-</v>
          </cell>
          <cell r="BF646" t="str">
            <v>-</v>
          </cell>
          <cell r="BG646" t="str">
            <v>-</v>
          </cell>
          <cell r="BH646" t="str">
            <v>-</v>
          </cell>
          <cell r="BI646" t="str">
            <v>-</v>
          </cell>
          <cell r="BJ646" t="str">
            <v>Propio</v>
          </cell>
          <cell r="BK646">
            <v>26236</v>
          </cell>
          <cell r="BL646" t="str">
            <v>ANGAR AZCAPOTZALCO S.A. DE C.V.</v>
          </cell>
          <cell r="BO646">
            <v>90566.38</v>
          </cell>
          <cell r="BP646" t="str">
            <v>-</v>
          </cell>
          <cell r="BQ646" t="str">
            <v>-</v>
          </cell>
          <cell r="BR646" t="str">
            <v>-</v>
          </cell>
          <cell r="BS646" t="str">
            <v>-</v>
          </cell>
          <cell r="BT646" t="str">
            <v>-</v>
          </cell>
          <cell r="BU646" t="str">
            <v>-</v>
          </cell>
          <cell r="BV646" t="str">
            <v>-</v>
          </cell>
          <cell r="BW646" t="str">
            <v>-</v>
          </cell>
          <cell r="BX646" t="str">
            <v>-</v>
          </cell>
          <cell r="BY646" t="str">
            <v>-</v>
          </cell>
          <cell r="BZ646" t="str">
            <v>-</v>
          </cell>
          <cell r="CA646" t="str">
            <v>-</v>
          </cell>
          <cell r="CB646" t="str">
            <v>-</v>
          </cell>
          <cell r="CC646" t="str">
            <v>Miércoles</v>
          </cell>
          <cell r="CD646" t="str">
            <v>453</v>
          </cell>
          <cell r="CE646" t="str">
            <v>3</v>
          </cell>
          <cell r="CF646" t="str">
            <v>Rojo</v>
          </cell>
          <cell r="CG646" t="str">
            <v>3er Sábado</v>
          </cell>
          <cell r="CH646" t="str">
            <v>Mzo y Abr</v>
          </cell>
          <cell r="CI646" t="str">
            <v>Sep y Oct</v>
          </cell>
          <cell r="CJ646" t="str">
            <v>-</v>
          </cell>
          <cell r="CK646">
            <v>92</v>
          </cell>
          <cell r="CL646" t="str">
            <v>101 - MAGNA</v>
          </cell>
          <cell r="CM646" t="str">
            <v>10065</v>
          </cell>
          <cell r="CP646" t="str">
            <v>-</v>
          </cell>
        </row>
        <row r="647">
          <cell r="A647" t="str">
            <v>10066</v>
          </cell>
          <cell r="B647" t="str">
            <v>140XGR</v>
          </cell>
          <cell r="C647" t="str">
            <v>Distrito Federal</v>
          </cell>
          <cell r="D647" t="str">
            <v>No aplica</v>
          </cell>
          <cell r="E647" t="str">
            <v>Chevy</v>
          </cell>
          <cell r="F647" t="str">
            <v>Automóvil</v>
          </cell>
          <cell r="G647" t="str">
            <v>Chevrolet</v>
          </cell>
          <cell r="H647" t="str">
            <v>Chevy 3 Puertas T/M A/A Paquete H</v>
          </cell>
          <cell r="I647" t="str">
            <v>3G1SF61X8AS149149</v>
          </cell>
          <cell r="J647" t="str">
            <v>Hecho en México</v>
          </cell>
          <cell r="K647" t="str">
            <v>Magna</v>
          </cell>
          <cell r="L647">
            <v>4</v>
          </cell>
          <cell r="M647">
            <v>46</v>
          </cell>
          <cell r="N647">
            <v>2010</v>
          </cell>
          <cell r="O647" t="str">
            <v>Monclova</v>
          </cell>
          <cell r="P647" t="str">
            <v>Coahuila</v>
          </cell>
          <cell r="Q647" t="str">
            <v>Noreste</v>
          </cell>
          <cell r="R647" t="str">
            <v>Baja</v>
          </cell>
          <cell r="S647" t="str">
            <v>Devolución Salvamentos</v>
          </cell>
          <cell r="T647" t="str">
            <v>GNP</v>
          </cell>
          <cell r="U647" t="str">
            <v>Grupo Nacional Provincial, S.A.B.</v>
          </cell>
          <cell r="V647" t="str">
            <v>Asesor de Servicio</v>
          </cell>
          <cell r="W647" t="str">
            <v>Honorarios</v>
          </cell>
          <cell r="X647" t="str">
            <v>-</v>
          </cell>
          <cell r="Y647" t="str">
            <v>Asignado</v>
          </cell>
          <cell r="Z647" t="str">
            <v>N90138</v>
          </cell>
          <cell r="AA647" t="str">
            <v>Arias Fuentes Pedro Alberto</v>
          </cell>
          <cell r="AB647" t="str">
            <v>Grupo Nacional Provincial, S.A.B.</v>
          </cell>
          <cell r="AC647" t="str">
            <v>AIFP800827ES5</v>
          </cell>
          <cell r="AD647" t="str">
            <v>Gerente</v>
          </cell>
          <cell r="AE647" t="str">
            <v>Gerencia Ajustes (Noreste)</v>
          </cell>
          <cell r="AF647" t="str">
            <v>Unidad Operativa</v>
          </cell>
          <cell r="AG647" t="str">
            <v>Dirección Servicio y Operaciones</v>
          </cell>
          <cell r="AH647" t="str">
            <v>Subdirección Siniestros Norte y Occidente</v>
          </cell>
          <cell r="AI647" t="str">
            <v>C9212</v>
          </cell>
          <cell r="AJ647" t="str">
            <v>Colome Pineda Juan Del Carmen</v>
          </cell>
          <cell r="AK647" t="str">
            <v>Santa Engracia B P5</v>
          </cell>
          <cell r="AL647" t="str">
            <v>Monterrey</v>
          </cell>
          <cell r="AM647">
            <v>5652</v>
          </cell>
          <cell r="AN647" t="str">
            <v>pedro.arias@gnp.com.mx</v>
          </cell>
          <cell r="AO647" t="str">
            <v>pedro.arias@gnp.com.mx</v>
          </cell>
          <cell r="AQ647">
            <v>4421390058</v>
          </cell>
          <cell r="AR647" t="str">
            <v>-</v>
          </cell>
          <cell r="AS647" t="str">
            <v>-</v>
          </cell>
          <cell r="AT647" t="str">
            <v>-</v>
          </cell>
          <cell r="AU647" t="str">
            <v>-</v>
          </cell>
          <cell r="AV647" t="str">
            <v>-</v>
          </cell>
          <cell r="AW647" t="str">
            <v>-</v>
          </cell>
          <cell r="AX647" t="str">
            <v>-</v>
          </cell>
          <cell r="AY647" t="str">
            <v>No</v>
          </cell>
          <cell r="AZ647" t="str">
            <v>-</v>
          </cell>
          <cell r="BA647" t="str">
            <v>-</v>
          </cell>
          <cell r="BB647" t="str">
            <v>-</v>
          </cell>
          <cell r="BC647" t="str">
            <v>-</v>
          </cell>
          <cell r="BD647" t="str">
            <v>-</v>
          </cell>
          <cell r="BE647" t="str">
            <v>-</v>
          </cell>
          <cell r="BF647" t="str">
            <v>-</v>
          </cell>
          <cell r="BG647">
            <v>3</v>
          </cell>
          <cell r="BH647" t="str">
            <v>-</v>
          </cell>
          <cell r="BI647" t="str">
            <v>-</v>
          </cell>
          <cell r="BJ647" t="str">
            <v>Propio</v>
          </cell>
          <cell r="BK647" t="str">
            <v>N/T</v>
          </cell>
          <cell r="BL647" t="str">
            <v>ANGAR AZCAPOTZALCO S.A. DE C.V.</v>
          </cell>
          <cell r="BO647">
            <v>94195</v>
          </cell>
          <cell r="BP647" t="str">
            <v>-</v>
          </cell>
          <cell r="BQ647" t="str">
            <v>-</v>
          </cell>
          <cell r="BR647" t="str">
            <v>-</v>
          </cell>
          <cell r="BS647" t="str">
            <v>-</v>
          </cell>
          <cell r="BT647" t="str">
            <v>-</v>
          </cell>
          <cell r="BU647" t="str">
            <v>-</v>
          </cell>
          <cell r="BV647" t="str">
            <v>-</v>
          </cell>
          <cell r="BW647" t="str">
            <v>-</v>
          </cell>
          <cell r="BX647" t="str">
            <v>-</v>
          </cell>
          <cell r="BY647" t="str">
            <v>-</v>
          </cell>
          <cell r="BZ647" t="str">
            <v>-</v>
          </cell>
          <cell r="CA647" t="str">
            <v>-</v>
          </cell>
          <cell r="CB647" t="str">
            <v>-</v>
          </cell>
          <cell r="CC647" t="str">
            <v>Viernes</v>
          </cell>
          <cell r="CD647" t="str">
            <v>140</v>
          </cell>
          <cell r="CE647" t="str">
            <v>0</v>
          </cell>
          <cell r="CF647" t="str">
            <v>Azul</v>
          </cell>
          <cell r="CG647" t="str">
            <v>5o Sábado</v>
          </cell>
          <cell r="CH647" t="str">
            <v>May y Jun</v>
          </cell>
          <cell r="CI647" t="str">
            <v>Nov y Dic</v>
          </cell>
          <cell r="CJ647" t="str">
            <v>-</v>
          </cell>
          <cell r="CK647">
            <v>92</v>
          </cell>
          <cell r="CL647" t="str">
            <v>101 - MAGNA</v>
          </cell>
          <cell r="CM647" t="str">
            <v>10066</v>
          </cell>
          <cell r="CP647" t="str">
            <v>-</v>
          </cell>
        </row>
        <row r="648">
          <cell r="A648" t="str">
            <v>10067</v>
          </cell>
          <cell r="B648" t="str">
            <v>284XGR</v>
          </cell>
          <cell r="C648" t="str">
            <v>Distrito Federal</v>
          </cell>
          <cell r="D648" t="str">
            <v>No aplica</v>
          </cell>
          <cell r="E648" t="str">
            <v>Chevy</v>
          </cell>
          <cell r="F648" t="str">
            <v>Automóvil</v>
          </cell>
          <cell r="G648" t="str">
            <v>Chevrolet</v>
          </cell>
          <cell r="H648" t="str">
            <v>Chevy 3 Puertas T/M A/A Paquete H</v>
          </cell>
          <cell r="I648" t="str">
            <v>3G1SF21X1AS153424</v>
          </cell>
          <cell r="J648" t="str">
            <v>Hecho en México</v>
          </cell>
          <cell r="K648" t="str">
            <v>Magna</v>
          </cell>
          <cell r="L648">
            <v>4</v>
          </cell>
          <cell r="M648">
            <v>46</v>
          </cell>
          <cell r="N648">
            <v>2010</v>
          </cell>
          <cell r="O648" t="str">
            <v>Torreón</v>
          </cell>
          <cell r="P648" t="str">
            <v>Coahuila</v>
          </cell>
          <cell r="Q648" t="str">
            <v>Noreste</v>
          </cell>
          <cell r="R648" t="str">
            <v>Baja</v>
          </cell>
          <cell r="S648" t="str">
            <v>Subasta interna</v>
          </cell>
          <cell r="T648" t="str">
            <v>GNP</v>
          </cell>
          <cell r="U648" t="str">
            <v>Grupo Nacional Provincial, S.A.B.</v>
          </cell>
          <cell r="V648" t="str">
            <v>Asesor de Servicio</v>
          </cell>
          <cell r="W648" t="str">
            <v>-</v>
          </cell>
          <cell r="X648" t="str">
            <v>Supervisoria</v>
          </cell>
          <cell r="Y648" t="str">
            <v>Asignado</v>
          </cell>
          <cell r="Z648" t="str">
            <v>Por asignar</v>
          </cell>
          <cell r="AA648" t="str">
            <v>-</v>
          </cell>
          <cell r="AB648" t="str">
            <v>-</v>
          </cell>
          <cell r="AC648" t="str">
            <v>-</v>
          </cell>
          <cell r="AD648" t="str">
            <v>-</v>
          </cell>
          <cell r="AE648" t="str">
            <v>-</v>
          </cell>
          <cell r="AF648" t="str">
            <v>-</v>
          </cell>
          <cell r="AG648" t="str">
            <v>-</v>
          </cell>
          <cell r="AH648" t="str">
            <v>-</v>
          </cell>
          <cell r="AI648" t="str">
            <v>C6705</v>
          </cell>
          <cell r="AJ648" t="str">
            <v>Ramirez Granados Arturo</v>
          </cell>
          <cell r="AK648" t="str">
            <v>-</v>
          </cell>
          <cell r="AL648" t="str">
            <v>-</v>
          </cell>
          <cell r="AM648" t="str">
            <v>-</v>
          </cell>
          <cell r="AN648">
            <v>0</v>
          </cell>
          <cell r="AO648" t="str">
            <v>-</v>
          </cell>
          <cell r="AQ648" t="str">
            <v>-</v>
          </cell>
          <cell r="AR648" t="str">
            <v>-</v>
          </cell>
          <cell r="AS648" t="str">
            <v>-</v>
          </cell>
          <cell r="AT648" t="str">
            <v>-</v>
          </cell>
          <cell r="AU648" t="str">
            <v>-</v>
          </cell>
          <cell r="AV648" t="str">
            <v>-</v>
          </cell>
          <cell r="AW648" t="str">
            <v>-</v>
          </cell>
          <cell r="AX648" t="str">
            <v>-</v>
          </cell>
          <cell r="AY648" t="str">
            <v>No</v>
          </cell>
          <cell r="AZ648" t="str">
            <v>-</v>
          </cell>
          <cell r="BA648" t="str">
            <v>-</v>
          </cell>
          <cell r="BB648" t="str">
            <v>-</v>
          </cell>
          <cell r="BC648" t="str">
            <v>-</v>
          </cell>
          <cell r="BD648" t="str">
            <v>-</v>
          </cell>
          <cell r="BE648" t="str">
            <v>-</v>
          </cell>
          <cell r="BF648" t="str">
            <v>-</v>
          </cell>
          <cell r="BG648" t="str">
            <v>-</v>
          </cell>
          <cell r="BH648" t="str">
            <v>-</v>
          </cell>
          <cell r="BI648" t="str">
            <v>-</v>
          </cell>
          <cell r="BJ648" t="str">
            <v>Propio</v>
          </cell>
          <cell r="BK648" t="str">
            <v>N/T</v>
          </cell>
          <cell r="BL648" t="str">
            <v>ANGAR AZCAPOTZALCO S.A. DE C.V.</v>
          </cell>
          <cell r="BO648">
            <v>90566.38</v>
          </cell>
          <cell r="BP648" t="str">
            <v>-</v>
          </cell>
          <cell r="BQ648" t="str">
            <v>-</v>
          </cell>
          <cell r="BR648" t="str">
            <v>-</v>
          </cell>
          <cell r="BS648" t="str">
            <v>-</v>
          </cell>
          <cell r="BT648" t="str">
            <v>-</v>
          </cell>
          <cell r="BU648" t="str">
            <v>-</v>
          </cell>
          <cell r="BV648" t="str">
            <v>-</v>
          </cell>
          <cell r="BW648" t="str">
            <v>-</v>
          </cell>
          <cell r="BX648" t="str">
            <v>-</v>
          </cell>
          <cell r="BY648" t="str">
            <v>-</v>
          </cell>
          <cell r="BZ648" t="str">
            <v>-</v>
          </cell>
          <cell r="CA648" t="str">
            <v>-</v>
          </cell>
          <cell r="CB648" t="str">
            <v>-</v>
          </cell>
          <cell r="CC648" t="str">
            <v>Miércoles</v>
          </cell>
          <cell r="CD648" t="str">
            <v>284</v>
          </cell>
          <cell r="CE648" t="str">
            <v>4</v>
          </cell>
          <cell r="CF648" t="str">
            <v>Rojo</v>
          </cell>
          <cell r="CG648" t="str">
            <v>3er Sábado</v>
          </cell>
          <cell r="CH648" t="str">
            <v>Mzo y Abr</v>
          </cell>
          <cell r="CI648" t="str">
            <v>Sep y Oct</v>
          </cell>
          <cell r="CJ648" t="str">
            <v>-</v>
          </cell>
          <cell r="CK648">
            <v>92</v>
          </cell>
          <cell r="CL648" t="str">
            <v>101 - MAGNA</v>
          </cell>
          <cell r="CM648" t="str">
            <v>10067</v>
          </cell>
          <cell r="CP648" t="str">
            <v>-</v>
          </cell>
        </row>
        <row r="649">
          <cell r="A649" t="str">
            <v>10068</v>
          </cell>
          <cell r="B649" t="str">
            <v>232XGR</v>
          </cell>
          <cell r="C649" t="str">
            <v>Distrito Federal</v>
          </cell>
          <cell r="D649" t="str">
            <v>No aplica</v>
          </cell>
          <cell r="E649" t="str">
            <v>Chevy</v>
          </cell>
          <cell r="F649" t="str">
            <v>Automóvil</v>
          </cell>
          <cell r="G649" t="str">
            <v>Chevrolet</v>
          </cell>
          <cell r="H649" t="str">
            <v>Chevy 3 Puertas T/M A/A Paquete H</v>
          </cell>
          <cell r="I649" t="str">
            <v>3G1SF21X3AS152503</v>
          </cell>
          <cell r="J649" t="str">
            <v>Hecho en México</v>
          </cell>
          <cell r="K649" t="str">
            <v>Magna</v>
          </cell>
          <cell r="L649">
            <v>4</v>
          </cell>
          <cell r="M649">
            <v>46</v>
          </cell>
          <cell r="N649">
            <v>2010</v>
          </cell>
          <cell r="O649" t="str">
            <v>Tuxtla Gutierrez</v>
          </cell>
          <cell r="P649" t="str">
            <v>Chiapas</v>
          </cell>
          <cell r="Q649" t="str">
            <v>Sureste</v>
          </cell>
          <cell r="R649" t="str">
            <v>Baja</v>
          </cell>
          <cell r="S649" t="str">
            <v>Devolución Salvamentos</v>
          </cell>
          <cell r="T649" t="str">
            <v>GNP</v>
          </cell>
          <cell r="U649" t="str">
            <v>Grupo Nacional Provincial, S.A.B.</v>
          </cell>
          <cell r="V649" t="str">
            <v>Asesor de Servicio</v>
          </cell>
          <cell r="W649" t="str">
            <v>-</v>
          </cell>
          <cell r="X649" t="str">
            <v>-</v>
          </cell>
          <cell r="Y649" t="str">
            <v>Asignado</v>
          </cell>
          <cell r="Z649" t="str">
            <v>N92674</v>
          </cell>
          <cell r="AA649" t="str">
            <v>-</v>
          </cell>
          <cell r="AB649" t="str">
            <v>-</v>
          </cell>
          <cell r="AC649" t="str">
            <v>-</v>
          </cell>
          <cell r="AD649" t="str">
            <v>-</v>
          </cell>
          <cell r="AE649" t="str">
            <v>-</v>
          </cell>
          <cell r="AF649" t="str">
            <v>-</v>
          </cell>
          <cell r="AG649" t="str">
            <v>-</v>
          </cell>
          <cell r="AH649" t="str">
            <v>-</v>
          </cell>
          <cell r="AI649" t="str">
            <v>C6705</v>
          </cell>
          <cell r="AJ649" t="str">
            <v>Ramirez Granados Arturo</v>
          </cell>
          <cell r="AK649" t="str">
            <v>-</v>
          </cell>
          <cell r="AL649" t="str">
            <v>-</v>
          </cell>
          <cell r="AM649" t="str">
            <v>-</v>
          </cell>
          <cell r="AN649">
            <v>0</v>
          </cell>
          <cell r="AO649" t="str">
            <v>-</v>
          </cell>
          <cell r="AQ649">
            <v>9611139604</v>
          </cell>
          <cell r="AR649" t="str">
            <v>-</v>
          </cell>
          <cell r="AS649" t="str">
            <v>-</v>
          </cell>
          <cell r="AT649" t="str">
            <v>-</v>
          </cell>
          <cell r="AU649" t="str">
            <v>-</v>
          </cell>
          <cell r="AV649" t="str">
            <v>-</v>
          </cell>
          <cell r="AW649" t="str">
            <v>-</v>
          </cell>
          <cell r="AX649" t="str">
            <v>-</v>
          </cell>
          <cell r="AY649" t="str">
            <v>No</v>
          </cell>
          <cell r="AZ649" t="str">
            <v>-</v>
          </cell>
          <cell r="BA649" t="str">
            <v>-</v>
          </cell>
          <cell r="BB649" t="str">
            <v>-</v>
          </cell>
          <cell r="BC649" t="str">
            <v>-</v>
          </cell>
          <cell r="BD649" t="str">
            <v>-</v>
          </cell>
          <cell r="BE649" t="str">
            <v>-</v>
          </cell>
          <cell r="BF649" t="str">
            <v>-</v>
          </cell>
          <cell r="BG649" t="str">
            <v>-</v>
          </cell>
          <cell r="BH649" t="str">
            <v>-</v>
          </cell>
          <cell r="BI649" t="str">
            <v>-</v>
          </cell>
          <cell r="BJ649" t="str">
            <v>Propio</v>
          </cell>
          <cell r="BK649">
            <v>26077</v>
          </cell>
          <cell r="BL649" t="str">
            <v>ANGAR AZCAPOTZALCO S.A. DE C.V.</v>
          </cell>
          <cell r="BO649">
            <v>90566.38</v>
          </cell>
          <cell r="BP649" t="str">
            <v>-</v>
          </cell>
          <cell r="BQ649" t="str">
            <v>-</v>
          </cell>
          <cell r="BR649" t="str">
            <v>-</v>
          </cell>
          <cell r="BS649" t="str">
            <v>-</v>
          </cell>
          <cell r="BT649" t="str">
            <v>-</v>
          </cell>
          <cell r="BU649" t="str">
            <v>-</v>
          </cell>
          <cell r="BV649" t="str">
            <v>-</v>
          </cell>
          <cell r="BW649" t="str">
            <v>-</v>
          </cell>
          <cell r="BX649" t="str">
            <v>-</v>
          </cell>
          <cell r="BY649" t="str">
            <v>-</v>
          </cell>
          <cell r="BZ649" t="str">
            <v>-</v>
          </cell>
          <cell r="CA649" t="str">
            <v>-</v>
          </cell>
          <cell r="CB649" t="str">
            <v>-</v>
          </cell>
          <cell r="CC649" t="str">
            <v>Jueves</v>
          </cell>
          <cell r="CD649" t="str">
            <v>232</v>
          </cell>
          <cell r="CE649" t="str">
            <v>2</v>
          </cell>
          <cell r="CF649" t="str">
            <v>Verde</v>
          </cell>
          <cell r="CG649" t="str">
            <v>4o Sábado</v>
          </cell>
          <cell r="CH649" t="str">
            <v>Abr y May</v>
          </cell>
          <cell r="CI649" t="str">
            <v>Oct y Nov</v>
          </cell>
          <cell r="CJ649" t="str">
            <v>-</v>
          </cell>
          <cell r="CK649">
            <v>92</v>
          </cell>
          <cell r="CL649" t="str">
            <v>101 - MAGNA</v>
          </cell>
          <cell r="CM649" t="str">
            <v>10068</v>
          </cell>
          <cell r="CP649" t="str">
            <v>-</v>
          </cell>
        </row>
        <row r="650">
          <cell r="A650" t="str">
            <v>10069</v>
          </cell>
          <cell r="B650" t="str">
            <v>384XGR</v>
          </cell>
          <cell r="C650" t="str">
            <v>Distrito Federal</v>
          </cell>
          <cell r="D650" t="str">
            <v>No aplica</v>
          </cell>
          <cell r="E650" t="str">
            <v>Chevy</v>
          </cell>
          <cell r="F650" t="str">
            <v>Automóvil</v>
          </cell>
          <cell r="G650" t="str">
            <v>Chevrolet</v>
          </cell>
          <cell r="H650" t="str">
            <v>Chevy 5 Puertas T/M A/A Paquete H</v>
          </cell>
          <cell r="I650" t="str">
            <v>3G1SF61X9AS149158</v>
          </cell>
          <cell r="J650" t="str">
            <v>Hecho en México</v>
          </cell>
          <cell r="K650" t="str">
            <v>Magna</v>
          </cell>
          <cell r="L650">
            <v>4</v>
          </cell>
          <cell r="M650">
            <v>46</v>
          </cell>
          <cell r="N650">
            <v>2010</v>
          </cell>
          <cell r="O650" t="str">
            <v>Huatulco</v>
          </cell>
          <cell r="P650" t="str">
            <v>Oaxaca</v>
          </cell>
          <cell r="Q650" t="str">
            <v>Sureste</v>
          </cell>
          <cell r="R650" t="str">
            <v>Baja</v>
          </cell>
          <cell r="S650" t="str">
            <v>Devolución Salvamentos</v>
          </cell>
          <cell r="T650" t="str">
            <v>GNP</v>
          </cell>
          <cell r="U650" t="str">
            <v>Grupo Nacional Provincial, S.A.B.</v>
          </cell>
          <cell r="V650" t="str">
            <v>Asesor de Servicio</v>
          </cell>
          <cell r="W650" t="str">
            <v>Honorarios</v>
          </cell>
          <cell r="X650" t="str">
            <v>-</v>
          </cell>
          <cell r="Y650" t="str">
            <v>Asignado</v>
          </cell>
          <cell r="Z650" t="str">
            <v>N92701</v>
          </cell>
          <cell r="AA650" t="str">
            <v>-</v>
          </cell>
          <cell r="AB650" t="str">
            <v>-</v>
          </cell>
          <cell r="AC650" t="str">
            <v>-</v>
          </cell>
          <cell r="AD650" t="str">
            <v>-</v>
          </cell>
          <cell r="AE650" t="str">
            <v>-</v>
          </cell>
          <cell r="AF650" t="str">
            <v>-</v>
          </cell>
          <cell r="AG650" t="str">
            <v>-</v>
          </cell>
          <cell r="AH650" t="str">
            <v>-</v>
          </cell>
          <cell r="AI650" t="str">
            <v>C6705</v>
          </cell>
          <cell r="AJ650" t="str">
            <v>Ramirez Granados Arturo</v>
          </cell>
          <cell r="AK650" t="str">
            <v>-</v>
          </cell>
          <cell r="AL650" t="str">
            <v>-</v>
          </cell>
          <cell r="AM650" t="str">
            <v>-</v>
          </cell>
          <cell r="AN650">
            <v>0</v>
          </cell>
          <cell r="AO650" t="str">
            <v>-</v>
          </cell>
          <cell r="AQ650">
            <v>9515691855</v>
          </cell>
          <cell r="AR650" t="str">
            <v>-</v>
          </cell>
          <cell r="AS650" t="str">
            <v>-</v>
          </cell>
          <cell r="AT650" t="str">
            <v>-</v>
          </cell>
          <cell r="AU650" t="str">
            <v>-</v>
          </cell>
          <cell r="AV650" t="str">
            <v>-</v>
          </cell>
          <cell r="AW650" t="str">
            <v>-</v>
          </cell>
          <cell r="AX650" t="str">
            <v>-</v>
          </cell>
          <cell r="AY650" t="str">
            <v>No</v>
          </cell>
          <cell r="AZ650" t="str">
            <v>-</v>
          </cell>
          <cell r="BA650" t="str">
            <v>-</v>
          </cell>
          <cell r="BB650" t="str">
            <v>-</v>
          </cell>
          <cell r="BC650" t="str">
            <v>-</v>
          </cell>
          <cell r="BD650" t="str">
            <v>-</v>
          </cell>
          <cell r="BE650" t="str">
            <v>-</v>
          </cell>
          <cell r="BF650" t="str">
            <v>-</v>
          </cell>
          <cell r="BG650" t="str">
            <v>-</v>
          </cell>
          <cell r="BH650" t="str">
            <v>-</v>
          </cell>
          <cell r="BI650" t="str">
            <v>-</v>
          </cell>
          <cell r="BJ650" t="str">
            <v>Propio</v>
          </cell>
          <cell r="BK650" t="str">
            <v>N/T</v>
          </cell>
          <cell r="BL650" t="str">
            <v>ANGAR AZCAPOTZALCO S.A. DE C.V.</v>
          </cell>
          <cell r="BO650">
            <v>94195</v>
          </cell>
          <cell r="BP650" t="str">
            <v>-</v>
          </cell>
          <cell r="BQ650" t="str">
            <v>-</v>
          </cell>
          <cell r="BR650" t="str">
            <v>-</v>
          </cell>
          <cell r="BS650" t="str">
            <v>-</v>
          </cell>
          <cell r="BT650" t="str">
            <v>-</v>
          </cell>
          <cell r="BU650" t="str">
            <v>-</v>
          </cell>
          <cell r="BV650" t="str">
            <v>-</v>
          </cell>
          <cell r="BW650" t="str">
            <v>-</v>
          </cell>
          <cell r="BX650" t="str">
            <v>-</v>
          </cell>
          <cell r="BY650" t="str">
            <v>-</v>
          </cell>
          <cell r="BZ650" t="str">
            <v>-</v>
          </cell>
          <cell r="CA650" t="str">
            <v>-</v>
          </cell>
          <cell r="CB650" t="str">
            <v>-</v>
          </cell>
          <cell r="CC650" t="str">
            <v>Miércoles</v>
          </cell>
          <cell r="CD650" t="str">
            <v>384</v>
          </cell>
          <cell r="CE650" t="str">
            <v>4</v>
          </cell>
          <cell r="CF650" t="str">
            <v>Rojo</v>
          </cell>
          <cell r="CG650" t="str">
            <v>3er Sábado</v>
          </cell>
          <cell r="CH650" t="str">
            <v>Mzo y Abr</v>
          </cell>
          <cell r="CI650" t="str">
            <v>Sep y Oct</v>
          </cell>
          <cell r="CJ650" t="str">
            <v>-</v>
          </cell>
          <cell r="CK650">
            <v>92</v>
          </cell>
          <cell r="CL650" t="str">
            <v>101 - MAGNA</v>
          </cell>
          <cell r="CM650" t="str">
            <v>10069</v>
          </cell>
          <cell r="CP650" t="str">
            <v>-</v>
          </cell>
        </row>
        <row r="651">
          <cell r="A651" t="str">
            <v>10070</v>
          </cell>
          <cell r="B651" t="str">
            <v>121XGR</v>
          </cell>
          <cell r="C651" t="str">
            <v>Distrito Federal</v>
          </cell>
          <cell r="D651" t="str">
            <v>No aplica</v>
          </cell>
          <cell r="E651" t="str">
            <v>Chevy</v>
          </cell>
          <cell r="F651" t="str">
            <v>Automóvil</v>
          </cell>
          <cell r="G651" t="str">
            <v>Chevrolet</v>
          </cell>
          <cell r="H651" t="str">
            <v>Chevy 5 Puertas T/M A/A Paquete H</v>
          </cell>
          <cell r="I651" t="str">
            <v>3G1SF61X9AS149631</v>
          </cell>
          <cell r="J651" t="str">
            <v>Hecho en México</v>
          </cell>
          <cell r="K651" t="str">
            <v>Magna</v>
          </cell>
          <cell r="L651">
            <v>4</v>
          </cell>
          <cell r="M651">
            <v>46</v>
          </cell>
          <cell r="N651">
            <v>2010</v>
          </cell>
          <cell r="O651" t="str">
            <v>Los Mochis</v>
          </cell>
          <cell r="P651" t="str">
            <v>Sinaloa</v>
          </cell>
          <cell r="Q651" t="str">
            <v>Noroeste</v>
          </cell>
          <cell r="R651" t="str">
            <v>Baja</v>
          </cell>
          <cell r="S651" t="str">
            <v>Devolución Salvamentos</v>
          </cell>
          <cell r="T651" t="str">
            <v>GNP</v>
          </cell>
          <cell r="U651" t="str">
            <v>Grupo Nacional Provincial, S.A.B.</v>
          </cell>
          <cell r="V651" t="str">
            <v>Asesor de Servicio</v>
          </cell>
          <cell r="W651" t="str">
            <v>Honorarios</v>
          </cell>
          <cell r="X651" t="str">
            <v>-</v>
          </cell>
          <cell r="Y651" t="str">
            <v>Asignado</v>
          </cell>
          <cell r="Z651" t="str">
            <v>N87877</v>
          </cell>
          <cell r="AA651" t="str">
            <v>-</v>
          </cell>
          <cell r="AB651" t="str">
            <v>-</v>
          </cell>
          <cell r="AC651" t="str">
            <v>-</v>
          </cell>
          <cell r="AD651" t="str">
            <v>-</v>
          </cell>
          <cell r="AE651" t="str">
            <v>-</v>
          </cell>
          <cell r="AF651" t="str">
            <v>-</v>
          </cell>
          <cell r="AG651" t="str">
            <v>-</v>
          </cell>
          <cell r="AH651" t="str">
            <v>-</v>
          </cell>
          <cell r="AI651" t="str">
            <v>C6705</v>
          </cell>
          <cell r="AJ651" t="str">
            <v>Ramirez Granados Arturo</v>
          </cell>
          <cell r="AK651" t="str">
            <v>-</v>
          </cell>
          <cell r="AL651" t="str">
            <v>-</v>
          </cell>
          <cell r="AM651" t="str">
            <v>-</v>
          </cell>
          <cell r="AN651">
            <v>0</v>
          </cell>
          <cell r="AO651" t="str">
            <v>-</v>
          </cell>
          <cell r="AQ651">
            <v>6681483080</v>
          </cell>
          <cell r="AR651" t="str">
            <v>-</v>
          </cell>
          <cell r="AS651" t="str">
            <v>-</v>
          </cell>
          <cell r="AT651" t="str">
            <v>-</v>
          </cell>
          <cell r="AU651" t="str">
            <v>-</v>
          </cell>
          <cell r="AV651" t="str">
            <v>-</v>
          </cell>
          <cell r="AW651" t="str">
            <v>-</v>
          </cell>
          <cell r="AX651" t="str">
            <v>-</v>
          </cell>
          <cell r="AY651" t="str">
            <v>No</v>
          </cell>
          <cell r="AZ651" t="str">
            <v>-</v>
          </cell>
          <cell r="BA651" t="str">
            <v>-</v>
          </cell>
          <cell r="BB651" t="str">
            <v>-</v>
          </cell>
          <cell r="BC651" t="str">
            <v>-</v>
          </cell>
          <cell r="BD651" t="str">
            <v>-</v>
          </cell>
          <cell r="BE651" t="str">
            <v>-</v>
          </cell>
          <cell r="BF651" t="str">
            <v>-</v>
          </cell>
          <cell r="BG651">
            <v>3</v>
          </cell>
          <cell r="BH651" t="str">
            <v>-</v>
          </cell>
          <cell r="BI651" t="str">
            <v>-</v>
          </cell>
          <cell r="BJ651" t="str">
            <v>Propio</v>
          </cell>
          <cell r="BK651" t="str">
            <v>N/T</v>
          </cell>
          <cell r="BL651" t="str">
            <v>ANGAR AZCAPOTZALCO S.A. DE C.V.</v>
          </cell>
          <cell r="BO651">
            <v>94195</v>
          </cell>
          <cell r="BP651" t="str">
            <v>-</v>
          </cell>
          <cell r="BQ651" t="str">
            <v>-</v>
          </cell>
          <cell r="BR651" t="str">
            <v>-</v>
          </cell>
          <cell r="BS651" t="str">
            <v>-</v>
          </cell>
          <cell r="BT651" t="str">
            <v>-</v>
          </cell>
          <cell r="BU651" t="str">
            <v>-</v>
          </cell>
          <cell r="BV651" t="str">
            <v>-</v>
          </cell>
          <cell r="BW651" t="str">
            <v>-</v>
          </cell>
          <cell r="BX651" t="str">
            <v>-</v>
          </cell>
          <cell r="BY651" t="str">
            <v>-</v>
          </cell>
          <cell r="BZ651" t="str">
            <v>-</v>
          </cell>
          <cell r="CA651" t="str">
            <v>-</v>
          </cell>
          <cell r="CB651" t="str">
            <v>-</v>
          </cell>
          <cell r="CC651" t="str">
            <v>Jueves</v>
          </cell>
          <cell r="CD651" t="str">
            <v>121</v>
          </cell>
          <cell r="CE651" t="str">
            <v>1</v>
          </cell>
          <cell r="CF651" t="str">
            <v>Verde</v>
          </cell>
          <cell r="CG651" t="str">
            <v>4o Sábado</v>
          </cell>
          <cell r="CH651" t="str">
            <v>Abr y May</v>
          </cell>
          <cell r="CI651" t="str">
            <v>Oct y Nov</v>
          </cell>
          <cell r="CJ651" t="str">
            <v>-</v>
          </cell>
          <cell r="CK651">
            <v>92</v>
          </cell>
          <cell r="CL651" t="str">
            <v>101 - MAGNA</v>
          </cell>
          <cell r="CM651" t="str">
            <v>10070</v>
          </cell>
          <cell r="CP651" t="str">
            <v>-</v>
          </cell>
        </row>
        <row r="652">
          <cell r="A652" t="str">
            <v>10071</v>
          </cell>
          <cell r="B652" t="str">
            <v>02941</v>
          </cell>
          <cell r="C652" t="str">
            <v>Distrito Federal</v>
          </cell>
          <cell r="D652" t="str">
            <v>No aplica</v>
          </cell>
          <cell r="E652" t="str">
            <v>Yamaha R6</v>
          </cell>
          <cell r="F652" t="str">
            <v>Motocicleta</v>
          </cell>
          <cell r="G652" t="str">
            <v>Yamaha</v>
          </cell>
          <cell r="H652" t="str">
            <v xml:space="preserve">YZF R6R 599CC </v>
          </cell>
          <cell r="I652" t="str">
            <v>JYARJ1555AA001148</v>
          </cell>
          <cell r="J652" t="str">
            <v>J5155021924</v>
          </cell>
          <cell r="K652" t="str">
            <v>Magna</v>
          </cell>
          <cell r="L652">
            <v>4</v>
          </cell>
          <cell r="M652">
            <v>17</v>
          </cell>
          <cell r="N652">
            <v>2010</v>
          </cell>
          <cell r="O652" t="str">
            <v>Ciudad de México</v>
          </cell>
          <cell r="P652" t="str">
            <v>Ciudad de México</v>
          </cell>
          <cell r="Q652" t="str">
            <v>Zona Metropolitana</v>
          </cell>
          <cell r="R652" t="str">
            <v>Baja</v>
          </cell>
          <cell r="S652" t="str">
            <v>Devolución Salvamentos</v>
          </cell>
          <cell r="T652" t="str">
            <v>GNP</v>
          </cell>
          <cell r="U652" t="str">
            <v>Grupo Nacional Provincial, S.A.B.</v>
          </cell>
          <cell r="V652" t="str">
            <v>Asesor de Servicio</v>
          </cell>
          <cell r="W652" t="str">
            <v>422</v>
          </cell>
          <cell r="X652" t="str">
            <v>-</v>
          </cell>
          <cell r="Y652" t="str">
            <v>Asignado</v>
          </cell>
          <cell r="Z652" t="str">
            <v>N90184</v>
          </cell>
          <cell r="AA652" t="str">
            <v>Castorena Castro Javier Odilón</v>
          </cell>
          <cell r="AB652" t="str">
            <v>Grupo Nacional Provincial, S.A.B.</v>
          </cell>
          <cell r="AC652" t="str">
            <v>CACJ780507KD0</v>
          </cell>
          <cell r="AD652" t="str">
            <v>Operativo</v>
          </cell>
          <cell r="AE652" t="str">
            <v>Asesor de Servicio Moto</v>
          </cell>
          <cell r="AF652" t="str">
            <v>Unidad Operativa</v>
          </cell>
          <cell r="AG652" t="str">
            <v>Dirección Servicio y Operaciones</v>
          </cell>
          <cell r="AH652" t="str">
            <v>Subdir. Siniestros CDMX y Sureste</v>
          </cell>
          <cell r="AI652" t="str">
            <v>C9208</v>
          </cell>
          <cell r="AJ652" t="str">
            <v>Lasa Estrada Antxon</v>
          </cell>
          <cell r="AK652" t="str">
            <v>Tlalnepantla</v>
          </cell>
          <cell r="AL652" t="str">
            <v>Tlalnepantla</v>
          </cell>
          <cell r="AM652">
            <v>0</v>
          </cell>
          <cell r="AN652" t="str">
            <v>javier.castorena@gnp.com.mx</v>
          </cell>
          <cell r="AO652" t="str">
            <v>javier.castorena@gnp.com.mx</v>
          </cell>
          <cell r="AQ652">
            <v>5535228389</v>
          </cell>
          <cell r="AR652" t="str">
            <v>-</v>
          </cell>
          <cell r="AS652" t="str">
            <v>-</v>
          </cell>
          <cell r="AT652" t="str">
            <v>-</v>
          </cell>
          <cell r="AU652" t="str">
            <v>-</v>
          </cell>
          <cell r="AV652" t="str">
            <v>-</v>
          </cell>
          <cell r="AW652" t="str">
            <v>IMDM20226509..</v>
          </cell>
          <cell r="AX652" t="str">
            <v>Inactivo</v>
          </cell>
          <cell r="AY652" t="str">
            <v>No</v>
          </cell>
          <cell r="AZ652" t="str">
            <v>-</v>
          </cell>
          <cell r="BA652" t="str">
            <v>-</v>
          </cell>
          <cell r="BB652" t="str">
            <v>-</v>
          </cell>
          <cell r="BC652" t="str">
            <v>-</v>
          </cell>
          <cell r="BD652" t="str">
            <v>-</v>
          </cell>
          <cell r="BE652" t="str">
            <v>-</v>
          </cell>
          <cell r="BF652" t="str">
            <v>-</v>
          </cell>
          <cell r="BG652">
            <v>3</v>
          </cell>
          <cell r="BH652" t="str">
            <v>-</v>
          </cell>
          <cell r="BI652" t="str">
            <v>-</v>
          </cell>
          <cell r="BJ652" t="str">
            <v>Propio</v>
          </cell>
          <cell r="BK652">
            <v>28413</v>
          </cell>
          <cell r="BL652" t="str">
            <v xml:space="preserve">FOMENTO AUTOMOTRIZ Y SERVICIOS AL TRANSPORTE, S.A. DE C.V. </v>
          </cell>
          <cell r="BO652">
            <v>142500</v>
          </cell>
          <cell r="BP652" t="str">
            <v>-</v>
          </cell>
          <cell r="BQ652" t="str">
            <v>-</v>
          </cell>
          <cell r="BR652" t="str">
            <v>-</v>
          </cell>
          <cell r="BS652" t="str">
            <v>-</v>
          </cell>
          <cell r="BT652" t="str">
            <v>-</v>
          </cell>
          <cell r="BU652" t="str">
            <v>-</v>
          </cell>
          <cell r="BV652" t="str">
            <v>-</v>
          </cell>
          <cell r="BW652" t="str">
            <v>-</v>
          </cell>
          <cell r="BX652" t="str">
            <v>-</v>
          </cell>
          <cell r="BY652" t="str">
            <v>-</v>
          </cell>
          <cell r="BZ652" t="str">
            <v>-</v>
          </cell>
          <cell r="CA652" t="str">
            <v>-</v>
          </cell>
          <cell r="CB652" t="str">
            <v>-</v>
          </cell>
          <cell r="CC652" t="str">
            <v>Jueves</v>
          </cell>
          <cell r="CD652" t="str">
            <v>02941</v>
          </cell>
          <cell r="CE652" t="str">
            <v>1</v>
          </cell>
          <cell r="CF652" t="str">
            <v>Verde</v>
          </cell>
          <cell r="CG652" t="str">
            <v>4o Sábado</v>
          </cell>
          <cell r="CH652" t="str">
            <v>Abr y May</v>
          </cell>
          <cell r="CI652" t="str">
            <v>Oct y Nov</v>
          </cell>
          <cell r="CJ652" t="str">
            <v>-</v>
          </cell>
          <cell r="CK652">
            <v>68</v>
          </cell>
          <cell r="CL652" t="str">
            <v>101 - MAGNA</v>
          </cell>
          <cell r="CM652" t="str">
            <v>10071</v>
          </cell>
          <cell r="CP652" t="str">
            <v>-</v>
          </cell>
        </row>
        <row r="653">
          <cell r="A653" t="str">
            <v>10072</v>
          </cell>
          <cell r="B653" t="str">
            <v>02942</v>
          </cell>
          <cell r="C653" t="str">
            <v>Distrito Federal</v>
          </cell>
          <cell r="D653" t="str">
            <v>No aplica</v>
          </cell>
          <cell r="E653" t="str">
            <v>Yamaha R6</v>
          </cell>
          <cell r="F653" t="str">
            <v>Motocicleta</v>
          </cell>
          <cell r="G653" t="str">
            <v>Yamaha</v>
          </cell>
          <cell r="H653" t="str">
            <v xml:space="preserve">YZF R6R 599CC </v>
          </cell>
          <cell r="I653" t="str">
            <v>JYARJ1551AA002412</v>
          </cell>
          <cell r="J653" t="str">
            <v>J515E023665</v>
          </cell>
          <cell r="K653" t="str">
            <v>Magna</v>
          </cell>
          <cell r="L653">
            <v>4</v>
          </cell>
          <cell r="M653">
            <v>17</v>
          </cell>
          <cell r="N653">
            <v>2010</v>
          </cell>
          <cell r="O653" t="str">
            <v>Ciudad de México</v>
          </cell>
          <cell r="P653" t="str">
            <v>Ciudad de México</v>
          </cell>
          <cell r="Q653" t="str">
            <v>Zona Metropolitana</v>
          </cell>
          <cell r="R653" t="str">
            <v>Baja</v>
          </cell>
          <cell r="S653" t="str">
            <v>PT por Robo</v>
          </cell>
          <cell r="T653" t="str">
            <v>GNP</v>
          </cell>
          <cell r="U653" t="str">
            <v>Grupo Nacional Provincial, S.A.B.</v>
          </cell>
          <cell r="V653" t="str">
            <v>Asesor de Servicio</v>
          </cell>
          <cell r="W653" t="str">
            <v>367</v>
          </cell>
          <cell r="X653" t="str">
            <v>-</v>
          </cell>
          <cell r="Y653" t="str">
            <v>Asignado</v>
          </cell>
          <cell r="Z653" t="str">
            <v>N90520</v>
          </cell>
          <cell r="AA653" t="str">
            <v>Salas Morales Omar</v>
          </cell>
          <cell r="AB653" t="str">
            <v>Grupo Nacional Provincial, S.A.B.</v>
          </cell>
          <cell r="AC653" t="str">
            <v>SAMO771218A48</v>
          </cell>
          <cell r="AD653" t="str">
            <v>Jefe de departamento</v>
          </cell>
          <cell r="AE653" t="str">
            <v>Coordinador de Célula</v>
          </cell>
          <cell r="AF653" t="str">
            <v>Unidad Operativa</v>
          </cell>
          <cell r="AG653" t="str">
            <v>Dirección Servicio y Operaciones</v>
          </cell>
          <cell r="AH653" t="str">
            <v>Subdir. Siniestros CDMX y Sureste</v>
          </cell>
          <cell r="AI653" t="str">
            <v>C9215</v>
          </cell>
          <cell r="AJ653" t="str">
            <v>Moreno Alvárez Elvia Citlalli</v>
          </cell>
          <cell r="AK653" t="str">
            <v>Amores A1 PB</v>
          </cell>
          <cell r="AL653" t="str">
            <v>Amores</v>
          </cell>
          <cell r="AM653">
            <v>0</v>
          </cell>
          <cell r="AN653" t="str">
            <v>omar.salas@gnp.com.mx</v>
          </cell>
          <cell r="AO653" t="str">
            <v>omar.salas@gnp.com.mx</v>
          </cell>
          <cell r="AQ653">
            <v>5535228478</v>
          </cell>
          <cell r="AR653" t="str">
            <v>-</v>
          </cell>
          <cell r="AS653" t="str">
            <v>-</v>
          </cell>
          <cell r="AT653" t="str">
            <v>-</v>
          </cell>
          <cell r="AU653" t="str">
            <v>-</v>
          </cell>
          <cell r="AV653" t="str">
            <v>-</v>
          </cell>
          <cell r="AW653" t="str">
            <v>IMDM20226530..</v>
          </cell>
          <cell r="AX653" t="str">
            <v>Inactivo</v>
          </cell>
          <cell r="AY653" t="str">
            <v>No</v>
          </cell>
          <cell r="AZ653" t="str">
            <v>-</v>
          </cell>
          <cell r="BA653" t="str">
            <v>-</v>
          </cell>
          <cell r="BB653" t="str">
            <v>-</v>
          </cell>
          <cell r="BC653" t="str">
            <v>-</v>
          </cell>
          <cell r="BD653" t="str">
            <v>-</v>
          </cell>
          <cell r="BE653" t="str">
            <v>-</v>
          </cell>
          <cell r="BF653" t="str">
            <v>-</v>
          </cell>
          <cell r="BG653">
            <v>3</v>
          </cell>
          <cell r="BH653" t="str">
            <v>-</v>
          </cell>
          <cell r="BI653" t="str">
            <v>-</v>
          </cell>
          <cell r="BJ653" t="str">
            <v>Propio</v>
          </cell>
          <cell r="BK653">
            <v>28414</v>
          </cell>
          <cell r="BL653" t="str">
            <v xml:space="preserve">FOMENTO AUTOMOTRIZ Y SERVICIOS AL TRANSPORTE, S.A. DE C.V. </v>
          </cell>
          <cell r="BO653">
            <v>142500</v>
          </cell>
          <cell r="BP653" t="str">
            <v>-</v>
          </cell>
          <cell r="BQ653" t="str">
            <v>-</v>
          </cell>
          <cell r="BR653" t="str">
            <v>-</v>
          </cell>
          <cell r="BS653" t="str">
            <v>-</v>
          </cell>
          <cell r="BT653" t="str">
            <v>-</v>
          </cell>
          <cell r="BU653" t="str">
            <v>-</v>
          </cell>
          <cell r="BV653" t="str">
            <v>-</v>
          </cell>
          <cell r="BW653" t="str">
            <v>-</v>
          </cell>
          <cell r="BX653" t="str">
            <v>-</v>
          </cell>
          <cell r="BY653" t="str">
            <v>-</v>
          </cell>
          <cell r="BZ653" t="str">
            <v>-</v>
          </cell>
          <cell r="CA653" t="str">
            <v>-</v>
          </cell>
          <cell r="CB653" t="str">
            <v>-</v>
          </cell>
          <cell r="CC653" t="str">
            <v>Jueves</v>
          </cell>
          <cell r="CD653" t="str">
            <v>02942</v>
          </cell>
          <cell r="CE653" t="str">
            <v>2</v>
          </cell>
          <cell r="CF653" t="str">
            <v>Verde</v>
          </cell>
          <cell r="CG653" t="str">
            <v>4o Sábado</v>
          </cell>
          <cell r="CH653" t="str">
            <v>Abr y May</v>
          </cell>
          <cell r="CI653" t="str">
            <v>Oct y Nov</v>
          </cell>
          <cell r="CJ653" t="str">
            <v>-</v>
          </cell>
          <cell r="CK653">
            <v>68</v>
          </cell>
          <cell r="CL653" t="str">
            <v>101 - MAGNA</v>
          </cell>
          <cell r="CM653" t="str">
            <v>10072</v>
          </cell>
          <cell r="CP653" t="str">
            <v>-</v>
          </cell>
        </row>
        <row r="654">
          <cell r="A654" t="str">
            <v>11001</v>
          </cell>
          <cell r="B654" t="str">
            <v>807XTC</v>
          </cell>
          <cell r="C654" t="str">
            <v>Distrito Federal</v>
          </cell>
          <cell r="D654" t="str">
            <v>No aplica</v>
          </cell>
          <cell r="E654" t="str">
            <v>Chevy</v>
          </cell>
          <cell r="F654" t="str">
            <v>Automóvil</v>
          </cell>
          <cell r="G654" t="str">
            <v>Chevrolet</v>
          </cell>
          <cell r="H654" t="str">
            <v>Chevy 3 puertas T/M, D/H, A/A, Paquete M</v>
          </cell>
          <cell r="I654" t="str">
            <v>3G1SF21X1BS123759</v>
          </cell>
          <cell r="J654" t="str">
            <v>Hecho en México</v>
          </cell>
          <cell r="K654" t="str">
            <v>Magna</v>
          </cell>
          <cell r="L654">
            <v>4</v>
          </cell>
          <cell r="M654">
            <v>46</v>
          </cell>
          <cell r="N654">
            <v>2011</v>
          </cell>
          <cell r="O654" t="str">
            <v>Ciudad de México</v>
          </cell>
          <cell r="P654" t="str">
            <v>Ciudad de México</v>
          </cell>
          <cell r="Q654" t="str">
            <v>Zona Metropolitana</v>
          </cell>
          <cell r="R654" t="str">
            <v>Baja</v>
          </cell>
          <cell r="S654" t="str">
            <v>Venta a empleado</v>
          </cell>
          <cell r="T654" t="str">
            <v>GNP</v>
          </cell>
          <cell r="U654" t="str">
            <v>Grupo Nacional Provincial, S.A.B.</v>
          </cell>
          <cell r="V654" t="str">
            <v>Asesor de Servicio</v>
          </cell>
          <cell r="W654" t="str">
            <v>510</v>
          </cell>
          <cell r="X654" t="str">
            <v>-</v>
          </cell>
          <cell r="Y654" t="str">
            <v>Asignado</v>
          </cell>
          <cell r="Z654" t="str">
            <v>N88085</v>
          </cell>
          <cell r="AA654" t="str">
            <v>Paniagua Reyes Hugo</v>
          </cell>
          <cell r="AB654" t="str">
            <v>Grupo Nacional Provincial, S.A.B.</v>
          </cell>
          <cell r="AC654" t="str">
            <v>PARH730520H59</v>
          </cell>
          <cell r="AD654" t="str">
            <v>Operativo</v>
          </cell>
          <cell r="AE654" t="str">
            <v>Asesor de Servicio Automovil</v>
          </cell>
          <cell r="AF654" t="str">
            <v>Unidad Operativa</v>
          </cell>
          <cell r="AG654" t="str">
            <v>Dirección Servicio y Operaciones</v>
          </cell>
          <cell r="AH654" t="str">
            <v>Subdir. Siniestros CDMX y Sureste</v>
          </cell>
          <cell r="AI654" t="str">
            <v>C9215</v>
          </cell>
          <cell r="AJ654" t="str">
            <v>Moreno Alvárez Elvia Citlalli</v>
          </cell>
          <cell r="AK654" t="str">
            <v>Tlalnepantla</v>
          </cell>
          <cell r="AL654" t="str">
            <v>Tlalnepantla</v>
          </cell>
          <cell r="AM654">
            <v>0</v>
          </cell>
          <cell r="AN654" t="str">
            <v>hugo.paniagua@gnp.com.mx</v>
          </cell>
          <cell r="AO654" t="str">
            <v>hugo.paniagua@gnp.com.mx</v>
          </cell>
          <cell r="AQ654">
            <v>5535228877</v>
          </cell>
          <cell r="AR654" t="str">
            <v>-</v>
          </cell>
          <cell r="AS654" t="str">
            <v>-</v>
          </cell>
          <cell r="AT654" t="str">
            <v>-</v>
          </cell>
          <cell r="AU654" t="str">
            <v>-</v>
          </cell>
          <cell r="AV654" t="str">
            <v>-</v>
          </cell>
          <cell r="AW654" t="str">
            <v>IMDM20226619..</v>
          </cell>
          <cell r="AX654" t="str">
            <v>Inactivo</v>
          </cell>
          <cell r="AY654" t="str">
            <v>Si</v>
          </cell>
          <cell r="AZ654">
            <v>1229.17</v>
          </cell>
          <cell r="BA654">
            <v>43708</v>
          </cell>
          <cell r="BB654">
            <v>7375.02</v>
          </cell>
          <cell r="BC654">
            <v>110624.98</v>
          </cell>
          <cell r="BD654">
            <v>118000</v>
          </cell>
          <cell r="BE654">
            <v>43631</v>
          </cell>
          <cell r="BF654">
            <v>45076</v>
          </cell>
          <cell r="BG654">
            <v>3</v>
          </cell>
          <cell r="BH654" t="str">
            <v>-</v>
          </cell>
          <cell r="BI654" t="str">
            <v>-</v>
          </cell>
          <cell r="BJ654" t="str">
            <v>Propio</v>
          </cell>
          <cell r="BK654" t="str">
            <v>DAN 577</v>
          </cell>
          <cell r="BL654" t="str">
            <v>Distribuidora Chevrolet S.A de C.V</v>
          </cell>
          <cell r="BO654">
            <v>94928.45</v>
          </cell>
          <cell r="BP654" t="str">
            <v>-</v>
          </cell>
          <cell r="BQ654" t="str">
            <v>-</v>
          </cell>
          <cell r="BR654" t="str">
            <v>-</v>
          </cell>
          <cell r="BS654" t="str">
            <v>-</v>
          </cell>
          <cell r="BT654" t="str">
            <v>-</v>
          </cell>
          <cell r="BU654" t="str">
            <v>-</v>
          </cell>
          <cell r="BV654" t="str">
            <v>-</v>
          </cell>
          <cell r="BW654" t="str">
            <v>-</v>
          </cell>
          <cell r="BX654" t="str">
            <v>-</v>
          </cell>
          <cell r="BY654" t="str">
            <v>-</v>
          </cell>
          <cell r="BZ654" t="str">
            <v>-</v>
          </cell>
          <cell r="CA654" t="str">
            <v>-</v>
          </cell>
          <cell r="CB654" t="str">
            <v>-</v>
          </cell>
          <cell r="CC654" t="str">
            <v>Martes</v>
          </cell>
          <cell r="CD654" t="str">
            <v>807</v>
          </cell>
          <cell r="CE654" t="str">
            <v>7</v>
          </cell>
          <cell r="CF654" t="str">
            <v>Rosa</v>
          </cell>
          <cell r="CG654" t="str">
            <v>2o Sábado</v>
          </cell>
          <cell r="CH654" t="str">
            <v>Feb y Mzo</v>
          </cell>
          <cell r="CI654" t="str">
            <v>Ago y Sep</v>
          </cell>
          <cell r="CJ654" t="str">
            <v>-</v>
          </cell>
          <cell r="CK654">
            <v>92</v>
          </cell>
          <cell r="CL654" t="str">
            <v>101 - MAGNA</v>
          </cell>
          <cell r="CM654" t="str">
            <v>11001</v>
          </cell>
          <cell r="CP654" t="str">
            <v>-</v>
          </cell>
        </row>
        <row r="655">
          <cell r="A655" t="str">
            <v>11002</v>
          </cell>
          <cell r="B655" t="str">
            <v>SNZ9242</v>
          </cell>
          <cell r="C655" t="str">
            <v>Nuevo León</v>
          </cell>
          <cell r="D655" t="str">
            <v>No aplica</v>
          </cell>
          <cell r="E655" t="str">
            <v>Chevy</v>
          </cell>
          <cell r="F655" t="str">
            <v>Automóvil</v>
          </cell>
          <cell r="G655" t="str">
            <v>Chevrolet</v>
          </cell>
          <cell r="H655" t="str">
            <v>Chevy 3 puertas T/M, D/H, A/A, Paquete M</v>
          </cell>
          <cell r="I655" t="str">
            <v>3G1SF21XXBS122514</v>
          </cell>
          <cell r="J655" t="str">
            <v>Hecho en México</v>
          </cell>
          <cell r="K655" t="str">
            <v>Magna</v>
          </cell>
          <cell r="L655">
            <v>4</v>
          </cell>
          <cell r="M655">
            <v>46</v>
          </cell>
          <cell r="N655">
            <v>2011</v>
          </cell>
          <cell r="O655" t="str">
            <v>Monterrey</v>
          </cell>
          <cell r="P655" t="str">
            <v>Nuevo León</v>
          </cell>
          <cell r="Q655" t="str">
            <v>Noreste</v>
          </cell>
          <cell r="R655" t="str">
            <v>Baja</v>
          </cell>
          <cell r="S655" t="str">
            <v>Venta a empleado</v>
          </cell>
          <cell r="T655" t="str">
            <v>GNP</v>
          </cell>
          <cell r="U655" t="str">
            <v>Grupo Nacional Provincial, S.A.B.</v>
          </cell>
          <cell r="V655" t="str">
            <v>Asesor de Servicio</v>
          </cell>
          <cell r="W655" t="str">
            <v>-</v>
          </cell>
          <cell r="X655" t="str">
            <v>-</v>
          </cell>
          <cell r="Y655" t="str">
            <v>Asignado</v>
          </cell>
          <cell r="Z655">
            <v>40027001</v>
          </cell>
          <cell r="AA655" t="str">
            <v>Torres Hernandez Eliud</v>
          </cell>
          <cell r="AB655" t="str">
            <v>Servicios Administrativos en Reclamaciones, S.A. de C.V.</v>
          </cell>
          <cell r="AC655" t="str">
            <v>TOHE840220DM6</v>
          </cell>
          <cell r="AD655" t="str">
            <v>Operativo</v>
          </cell>
          <cell r="AE655" t="str">
            <v>Asesor de Servicio</v>
          </cell>
          <cell r="AF655" t="str">
            <v>Unidad Operativa</v>
          </cell>
          <cell r="AG655" t="str">
            <v>Dirección Servicio y Operaciones</v>
          </cell>
          <cell r="AH655" t="str">
            <v>Subdirección Siniestros Norte y Occidente</v>
          </cell>
          <cell r="AI655" t="str">
            <v>C9212</v>
          </cell>
          <cell r="AJ655" t="str">
            <v>Colome Pineda Juan Del Carmen</v>
          </cell>
          <cell r="AK655" t="str">
            <v>Oficina de Servicio Monterrey</v>
          </cell>
          <cell r="AL655" t="str">
            <v>Monterrey</v>
          </cell>
          <cell r="AM655">
            <v>0</v>
          </cell>
          <cell r="AN655" t="str">
            <v>eliud.torres@gnp.com.mx</v>
          </cell>
          <cell r="AO655" t="str">
            <v>eliud.torres@gnp.com.mx</v>
          </cell>
          <cell r="AQ655">
            <v>8110294030</v>
          </cell>
          <cell r="AR655" t="str">
            <v>-</v>
          </cell>
          <cell r="AS655" t="str">
            <v>-</v>
          </cell>
          <cell r="AT655" t="str">
            <v>-</v>
          </cell>
          <cell r="AU655" t="str">
            <v>-</v>
          </cell>
          <cell r="AV655" t="str">
            <v>-</v>
          </cell>
          <cell r="AW655" t="str">
            <v>-</v>
          </cell>
          <cell r="AX655" t="str">
            <v>-</v>
          </cell>
          <cell r="AY655" t="str">
            <v>No</v>
          </cell>
          <cell r="AZ655" t="str">
            <v>-</v>
          </cell>
          <cell r="BA655" t="str">
            <v>-</v>
          </cell>
          <cell r="BB655" t="str">
            <v>-</v>
          </cell>
          <cell r="BC655" t="str">
            <v>-</v>
          </cell>
          <cell r="BD655" t="str">
            <v>-</v>
          </cell>
          <cell r="BE655" t="str">
            <v>-</v>
          </cell>
          <cell r="BF655" t="str">
            <v>-</v>
          </cell>
          <cell r="BG655">
            <v>3</v>
          </cell>
          <cell r="BH655" t="str">
            <v>-</v>
          </cell>
          <cell r="BI655" t="str">
            <v>-</v>
          </cell>
          <cell r="BJ655" t="str">
            <v>Propio</v>
          </cell>
          <cell r="BK655" t="str">
            <v>DAN 600</v>
          </cell>
          <cell r="BL655" t="str">
            <v>Distribuidora Chevrolet S.A de C.V</v>
          </cell>
          <cell r="BO655">
            <v>94928.45</v>
          </cell>
          <cell r="BP655" t="str">
            <v>-</v>
          </cell>
          <cell r="BQ655" t="str">
            <v>-</v>
          </cell>
          <cell r="BR655" t="str">
            <v>-</v>
          </cell>
          <cell r="BS655" t="str">
            <v>-</v>
          </cell>
          <cell r="BT655" t="str">
            <v>-</v>
          </cell>
          <cell r="BU655" t="str">
            <v>-</v>
          </cell>
          <cell r="BV655" t="str">
            <v>-</v>
          </cell>
          <cell r="BW655" t="str">
            <v>-</v>
          </cell>
          <cell r="BX655" t="str">
            <v>-</v>
          </cell>
          <cell r="BY655" t="str">
            <v>-</v>
          </cell>
          <cell r="BZ655" t="str">
            <v>-</v>
          </cell>
          <cell r="CA655" t="str">
            <v>-</v>
          </cell>
          <cell r="CB655" t="str">
            <v>-</v>
          </cell>
          <cell r="CC655" t="str">
            <v>Jueves</v>
          </cell>
          <cell r="CD655" t="str">
            <v>9242</v>
          </cell>
          <cell r="CE655" t="str">
            <v>2</v>
          </cell>
          <cell r="CF655" t="str">
            <v>Verde</v>
          </cell>
          <cell r="CG655" t="str">
            <v>4o Sábado</v>
          </cell>
          <cell r="CH655" t="str">
            <v>Abr y May</v>
          </cell>
          <cell r="CI655" t="str">
            <v>Oct y Nov</v>
          </cell>
          <cell r="CJ655" t="str">
            <v>-</v>
          </cell>
          <cell r="CK655">
            <v>92</v>
          </cell>
          <cell r="CL655" t="str">
            <v>101 - MAGNA</v>
          </cell>
          <cell r="CM655" t="str">
            <v>11002</v>
          </cell>
          <cell r="CP655" t="str">
            <v>-</v>
          </cell>
        </row>
        <row r="656">
          <cell r="A656" t="str">
            <v>11003</v>
          </cell>
          <cell r="B656" t="str">
            <v>SNZ9249</v>
          </cell>
          <cell r="C656" t="str">
            <v>Nuevo León</v>
          </cell>
          <cell r="D656" t="str">
            <v>No aplica</v>
          </cell>
          <cell r="E656" t="str">
            <v>Chevy</v>
          </cell>
          <cell r="F656" t="str">
            <v>Automóvil</v>
          </cell>
          <cell r="G656" t="str">
            <v>Chevrolet</v>
          </cell>
          <cell r="H656" t="str">
            <v>Chevy 3 puertas T/M, D/H, A/A, Paquete M</v>
          </cell>
          <cell r="I656" t="str">
            <v>3G1SF21X9BS125193</v>
          </cell>
          <cell r="J656" t="str">
            <v>Hecho en México</v>
          </cell>
          <cell r="K656" t="str">
            <v>Magna</v>
          </cell>
          <cell r="L656">
            <v>4</v>
          </cell>
          <cell r="M656">
            <v>46</v>
          </cell>
          <cell r="N656">
            <v>2011</v>
          </cell>
          <cell r="O656" t="str">
            <v>Monterrey</v>
          </cell>
          <cell r="P656" t="str">
            <v>Nuevo León</v>
          </cell>
          <cell r="Q656" t="str">
            <v>Noreste</v>
          </cell>
          <cell r="R656" t="str">
            <v>Baja</v>
          </cell>
          <cell r="S656" t="str">
            <v>Venta a empleado</v>
          </cell>
          <cell r="T656" t="str">
            <v>GNP</v>
          </cell>
          <cell r="U656" t="str">
            <v>Grupo Nacional Provincial, S.A.B.</v>
          </cell>
          <cell r="V656" t="str">
            <v>Asesor de Servicio</v>
          </cell>
          <cell r="W656" t="str">
            <v>-</v>
          </cell>
          <cell r="X656" t="str">
            <v>-</v>
          </cell>
          <cell r="Y656" t="str">
            <v>Asignado</v>
          </cell>
          <cell r="Z656">
            <v>40324001</v>
          </cell>
          <cell r="AA656" t="str">
            <v>Páez Venecia Francisco Javier</v>
          </cell>
          <cell r="AB656" t="str">
            <v>Servicios Administrativos en Reclamaciones, S.A. de C.V.</v>
          </cell>
          <cell r="AC656" t="str">
            <v>PAVF750408IF7</v>
          </cell>
          <cell r="AD656" t="str">
            <v>Operativo</v>
          </cell>
          <cell r="AE656" t="str">
            <v>Asesor de Servicio</v>
          </cell>
          <cell r="AF656" t="str">
            <v>Unidad Operativa</v>
          </cell>
          <cell r="AG656" t="str">
            <v>Dirección Servicio y Operaciones</v>
          </cell>
          <cell r="AH656" t="str">
            <v>Subdirección Siniestros Norte y Occidente</v>
          </cell>
          <cell r="AI656" t="str">
            <v>C9212</v>
          </cell>
          <cell r="AJ656" t="str">
            <v>Colome Pineda Juan Del Carmen</v>
          </cell>
          <cell r="AK656" t="str">
            <v>Oficina de Servicio Monterrey</v>
          </cell>
          <cell r="AL656" t="str">
            <v>Monterrey</v>
          </cell>
          <cell r="AM656">
            <v>0</v>
          </cell>
          <cell r="AN656" t="str">
            <v>francisco.paez@gnp.com.mx</v>
          </cell>
          <cell r="AO656" t="str">
            <v>francisco.paez@gnp.com.mx</v>
          </cell>
          <cell r="AQ656">
            <v>8112443438</v>
          </cell>
          <cell r="AR656" t="str">
            <v>-</v>
          </cell>
          <cell r="AS656" t="str">
            <v>-</v>
          </cell>
          <cell r="AT656" t="str">
            <v>-</v>
          </cell>
          <cell r="AU656" t="str">
            <v>-</v>
          </cell>
          <cell r="AV656" t="str">
            <v>-</v>
          </cell>
          <cell r="AW656" t="str">
            <v>-</v>
          </cell>
          <cell r="AX656" t="str">
            <v>-</v>
          </cell>
          <cell r="AY656" t="str">
            <v>No</v>
          </cell>
          <cell r="AZ656" t="str">
            <v>-</v>
          </cell>
          <cell r="BA656" t="str">
            <v>-</v>
          </cell>
          <cell r="BB656" t="str">
            <v>-</v>
          </cell>
          <cell r="BC656" t="str">
            <v>-</v>
          </cell>
          <cell r="BD656" t="str">
            <v>-</v>
          </cell>
          <cell r="BE656" t="str">
            <v>-</v>
          </cell>
          <cell r="BF656" t="str">
            <v>-</v>
          </cell>
          <cell r="BG656">
            <v>3</v>
          </cell>
          <cell r="BH656" t="str">
            <v>-</v>
          </cell>
          <cell r="BI656" t="str">
            <v>-</v>
          </cell>
          <cell r="BJ656" t="str">
            <v>Propio</v>
          </cell>
          <cell r="BK656" t="str">
            <v>DAN 599</v>
          </cell>
          <cell r="BL656" t="str">
            <v>Distribuidora Chevrolet S.A de C.V</v>
          </cell>
          <cell r="BO656">
            <v>94928.45</v>
          </cell>
          <cell r="BP656" t="str">
            <v>-</v>
          </cell>
          <cell r="BQ656" t="str">
            <v>-</v>
          </cell>
          <cell r="BR656" t="str">
            <v>-</v>
          </cell>
          <cell r="BS656" t="str">
            <v>-</v>
          </cell>
          <cell r="BT656" t="str">
            <v>-</v>
          </cell>
          <cell r="BU656" t="str">
            <v>-</v>
          </cell>
          <cell r="BV656" t="str">
            <v>-</v>
          </cell>
          <cell r="BW656" t="str">
            <v>-</v>
          </cell>
          <cell r="BX656" t="str">
            <v>-</v>
          </cell>
          <cell r="BY656" t="str">
            <v>-</v>
          </cell>
          <cell r="BZ656" t="str">
            <v>-</v>
          </cell>
          <cell r="CA656" t="str">
            <v>-</v>
          </cell>
          <cell r="CB656" t="str">
            <v>-</v>
          </cell>
          <cell r="CC656" t="str">
            <v>Viernes</v>
          </cell>
          <cell r="CD656" t="str">
            <v>9249</v>
          </cell>
          <cell r="CE656" t="str">
            <v>9</v>
          </cell>
          <cell r="CF656" t="str">
            <v>Azul</v>
          </cell>
          <cell r="CG656" t="str">
            <v>5o Sábado</v>
          </cell>
          <cell r="CH656" t="str">
            <v>May y Jun</v>
          </cell>
          <cell r="CI656" t="str">
            <v>Nov y Dic</v>
          </cell>
          <cell r="CJ656" t="str">
            <v>-</v>
          </cell>
          <cell r="CK656">
            <v>92</v>
          </cell>
          <cell r="CL656" t="str">
            <v>101 - MAGNA</v>
          </cell>
          <cell r="CM656" t="str">
            <v>11003</v>
          </cell>
          <cell r="CP656" t="str">
            <v>-</v>
          </cell>
        </row>
        <row r="657">
          <cell r="A657" t="str">
            <v>11004</v>
          </cell>
          <cell r="B657" t="str">
            <v>SNZ9244</v>
          </cell>
          <cell r="C657" t="str">
            <v>Nuevo León</v>
          </cell>
          <cell r="D657" t="str">
            <v>No aplica</v>
          </cell>
          <cell r="E657" t="str">
            <v>Chevy</v>
          </cell>
          <cell r="F657" t="str">
            <v>Automóvil</v>
          </cell>
          <cell r="G657" t="str">
            <v>Chevrolet</v>
          </cell>
          <cell r="H657" t="str">
            <v>Chevy 3 puertas T/M, D/H, A/A, Paquete M</v>
          </cell>
          <cell r="I657" t="str">
            <v>3G1SF21X9BS122827</v>
          </cell>
          <cell r="J657" t="str">
            <v>Hecho en México</v>
          </cell>
          <cell r="K657" t="str">
            <v>Magna</v>
          </cell>
          <cell r="L657">
            <v>4</v>
          </cell>
          <cell r="M657">
            <v>46</v>
          </cell>
          <cell r="N657">
            <v>2011</v>
          </cell>
          <cell r="O657" t="str">
            <v>Monterrey</v>
          </cell>
          <cell r="P657" t="str">
            <v>Nuevo León</v>
          </cell>
          <cell r="Q657" t="str">
            <v>Noreste</v>
          </cell>
          <cell r="R657" t="str">
            <v>Baja</v>
          </cell>
          <cell r="S657" t="str">
            <v>Venta a empleado</v>
          </cell>
          <cell r="T657" t="str">
            <v>GNP</v>
          </cell>
          <cell r="U657" t="str">
            <v>Grupo Nacional Provincial, S.A.B.</v>
          </cell>
          <cell r="V657" t="str">
            <v>Asesor de Servicio</v>
          </cell>
          <cell r="W657" t="str">
            <v>-</v>
          </cell>
          <cell r="X657" t="str">
            <v>-</v>
          </cell>
          <cell r="Y657" t="str">
            <v>Asignado</v>
          </cell>
          <cell r="Z657">
            <v>40021001</v>
          </cell>
          <cell r="AA657" t="str">
            <v>-</v>
          </cell>
          <cell r="AB657" t="str">
            <v>-</v>
          </cell>
          <cell r="AC657" t="str">
            <v>-</v>
          </cell>
          <cell r="AD657" t="str">
            <v>-</v>
          </cell>
          <cell r="AE657" t="str">
            <v>-</v>
          </cell>
          <cell r="AF657" t="str">
            <v>-</v>
          </cell>
          <cell r="AG657" t="str">
            <v>-</v>
          </cell>
          <cell r="AH657" t="str">
            <v>-</v>
          </cell>
          <cell r="AI657" t="str">
            <v>C6705</v>
          </cell>
          <cell r="AJ657" t="str">
            <v>Ramirez Granados Arturo</v>
          </cell>
          <cell r="AK657" t="str">
            <v>-</v>
          </cell>
          <cell r="AL657" t="str">
            <v>-</v>
          </cell>
          <cell r="AM657" t="str">
            <v>-</v>
          </cell>
          <cell r="AN657">
            <v>0</v>
          </cell>
          <cell r="AO657" t="str">
            <v>-</v>
          </cell>
          <cell r="AQ657">
            <v>8112444745</v>
          </cell>
          <cell r="AR657" t="str">
            <v>-</v>
          </cell>
          <cell r="AS657" t="str">
            <v>-</v>
          </cell>
          <cell r="AT657" t="str">
            <v>-</v>
          </cell>
          <cell r="AU657" t="str">
            <v>-</v>
          </cell>
          <cell r="AV657" t="str">
            <v>-</v>
          </cell>
          <cell r="AW657" t="str">
            <v>-</v>
          </cell>
          <cell r="AX657" t="str">
            <v>-</v>
          </cell>
          <cell r="AY657" t="str">
            <v>No</v>
          </cell>
          <cell r="AZ657" t="str">
            <v>-</v>
          </cell>
          <cell r="BA657" t="str">
            <v>-</v>
          </cell>
          <cell r="BB657" t="str">
            <v>-</v>
          </cell>
          <cell r="BC657" t="str">
            <v>-</v>
          </cell>
          <cell r="BD657" t="str">
            <v>-</v>
          </cell>
          <cell r="BE657" t="str">
            <v>-</v>
          </cell>
          <cell r="BF657" t="str">
            <v>-</v>
          </cell>
          <cell r="BG657">
            <v>3</v>
          </cell>
          <cell r="BH657" t="str">
            <v>-</v>
          </cell>
          <cell r="BI657" t="str">
            <v>-</v>
          </cell>
          <cell r="BJ657" t="str">
            <v>Propio</v>
          </cell>
          <cell r="BK657" t="str">
            <v>DAN 597</v>
          </cell>
          <cell r="BL657" t="str">
            <v>Distribuidora Chevrolet S.A de C.V</v>
          </cell>
          <cell r="BO657">
            <v>94928.45</v>
          </cell>
          <cell r="BP657" t="str">
            <v>-</v>
          </cell>
          <cell r="BQ657" t="str">
            <v>-</v>
          </cell>
          <cell r="BR657" t="str">
            <v>-</v>
          </cell>
          <cell r="BS657" t="str">
            <v>-</v>
          </cell>
          <cell r="BT657" t="str">
            <v>-</v>
          </cell>
          <cell r="BU657" t="str">
            <v>-</v>
          </cell>
          <cell r="BV657" t="str">
            <v>-</v>
          </cell>
          <cell r="BW657" t="str">
            <v>-</v>
          </cell>
          <cell r="BX657" t="str">
            <v>-</v>
          </cell>
          <cell r="BY657" t="str">
            <v>-</v>
          </cell>
          <cell r="BZ657" t="str">
            <v>-</v>
          </cell>
          <cell r="CA657" t="str">
            <v>-</v>
          </cell>
          <cell r="CB657" t="str">
            <v>-</v>
          </cell>
          <cell r="CC657" t="str">
            <v>Miércoles</v>
          </cell>
          <cell r="CD657" t="str">
            <v>9244</v>
          </cell>
          <cell r="CE657" t="str">
            <v>4</v>
          </cell>
          <cell r="CF657" t="str">
            <v>Rojo</v>
          </cell>
          <cell r="CG657" t="str">
            <v>3er Sábado</v>
          </cell>
          <cell r="CH657" t="str">
            <v>Mzo y Abr</v>
          </cell>
          <cell r="CI657" t="str">
            <v>Sep y Oct</v>
          </cell>
          <cell r="CJ657" t="str">
            <v>-</v>
          </cell>
          <cell r="CK657">
            <v>92</v>
          </cell>
          <cell r="CL657" t="str">
            <v>101 - MAGNA</v>
          </cell>
          <cell r="CM657" t="str">
            <v>11004</v>
          </cell>
          <cell r="CP657" t="str">
            <v>-</v>
          </cell>
        </row>
        <row r="658">
          <cell r="A658" t="str">
            <v>11005</v>
          </cell>
          <cell r="B658" t="str">
            <v>222YLV</v>
          </cell>
          <cell r="C658" t="str">
            <v>Distrito Federal</v>
          </cell>
          <cell r="D658" t="str">
            <v>SNZ9250</v>
          </cell>
          <cell r="E658" t="str">
            <v>Chevy</v>
          </cell>
          <cell r="F658" t="str">
            <v>Automóvil</v>
          </cell>
          <cell r="G658" t="str">
            <v>Chevrolet</v>
          </cell>
          <cell r="H658" t="str">
            <v>Chevy 3 puertas T/M, D/H, A/A, Paquete M</v>
          </cell>
          <cell r="I658" t="str">
            <v>3G1SF21X9BS122813</v>
          </cell>
          <cell r="J658" t="str">
            <v>Hecho en México</v>
          </cell>
          <cell r="K658" t="str">
            <v>Magna</v>
          </cell>
          <cell r="L658">
            <v>4</v>
          </cell>
          <cell r="M658">
            <v>46</v>
          </cell>
          <cell r="N658">
            <v>2011</v>
          </cell>
          <cell r="O658" t="str">
            <v>Ciudad de México</v>
          </cell>
          <cell r="P658" t="str">
            <v>Ciudad de México</v>
          </cell>
          <cell r="Q658" t="str">
            <v>Zona Metropolitana</v>
          </cell>
          <cell r="R658" t="str">
            <v>Baja</v>
          </cell>
          <cell r="S658" t="str">
            <v>Devolución Salvamentos</v>
          </cell>
          <cell r="T658" t="str">
            <v>GNP</v>
          </cell>
          <cell r="U658" t="str">
            <v>Grupo Nacional Provincial, S.A.B.</v>
          </cell>
          <cell r="V658" t="str">
            <v>Pool Administrativo</v>
          </cell>
          <cell r="W658" t="str">
            <v>Pool Administrativo</v>
          </cell>
          <cell r="X658" t="str">
            <v>Plaza GNP</v>
          </cell>
          <cell r="Y658" t="str">
            <v>Pool</v>
          </cell>
          <cell r="Z658" t="str">
            <v>N38132</v>
          </cell>
          <cell r="AA658" t="str">
            <v>-</v>
          </cell>
          <cell r="AB658" t="str">
            <v>-</v>
          </cell>
          <cell r="AC658" t="str">
            <v>-</v>
          </cell>
          <cell r="AD658" t="str">
            <v>-</v>
          </cell>
          <cell r="AE658" t="str">
            <v>-</v>
          </cell>
          <cell r="AF658" t="str">
            <v>-</v>
          </cell>
          <cell r="AG658" t="str">
            <v>-</v>
          </cell>
          <cell r="AH658" t="str">
            <v>-</v>
          </cell>
          <cell r="AI658" t="str">
            <v>C6705</v>
          </cell>
          <cell r="AJ658" t="str">
            <v>Ramirez Granados Arturo</v>
          </cell>
          <cell r="AK658" t="str">
            <v>-</v>
          </cell>
          <cell r="AL658" t="str">
            <v>-</v>
          </cell>
          <cell r="AM658" t="str">
            <v>-</v>
          </cell>
          <cell r="AN658">
            <v>0</v>
          </cell>
          <cell r="AO658" t="str">
            <v>-</v>
          </cell>
          <cell r="AQ658">
            <v>5545001393</v>
          </cell>
          <cell r="AR658" t="str">
            <v>-</v>
          </cell>
          <cell r="AS658" t="str">
            <v>-</v>
          </cell>
          <cell r="AT658" t="str">
            <v>-</v>
          </cell>
          <cell r="AU658" t="str">
            <v>-</v>
          </cell>
          <cell r="AV658" t="str">
            <v>-</v>
          </cell>
          <cell r="AW658" t="str">
            <v>-</v>
          </cell>
          <cell r="AX658" t="str">
            <v>-</v>
          </cell>
          <cell r="AY658" t="str">
            <v>No</v>
          </cell>
          <cell r="AZ658" t="str">
            <v>-</v>
          </cell>
          <cell r="BA658" t="str">
            <v>-</v>
          </cell>
          <cell r="BB658" t="str">
            <v>-</v>
          </cell>
          <cell r="BC658" t="str">
            <v>-</v>
          </cell>
          <cell r="BD658" t="str">
            <v>-</v>
          </cell>
          <cell r="BE658" t="str">
            <v>-</v>
          </cell>
          <cell r="BF658" t="str">
            <v>-</v>
          </cell>
          <cell r="BG658" t="str">
            <v>-</v>
          </cell>
          <cell r="BH658" t="str">
            <v>-</v>
          </cell>
          <cell r="BI658" t="str">
            <v>-</v>
          </cell>
          <cell r="BJ658" t="str">
            <v>Propio</v>
          </cell>
          <cell r="BK658" t="str">
            <v>DAN 596</v>
          </cell>
          <cell r="BL658" t="str">
            <v>Distribuidora Chevrolet S.A de C.V</v>
          </cell>
          <cell r="BO658">
            <v>94928.45</v>
          </cell>
          <cell r="BP658" t="str">
            <v>-</v>
          </cell>
          <cell r="BQ658" t="str">
            <v>-</v>
          </cell>
          <cell r="BR658" t="str">
            <v>-</v>
          </cell>
          <cell r="BS658" t="str">
            <v>-</v>
          </cell>
          <cell r="BT658" t="str">
            <v>-</v>
          </cell>
          <cell r="BU658" t="str">
            <v>-</v>
          </cell>
          <cell r="BV658" t="str">
            <v>-</v>
          </cell>
          <cell r="BW658" t="str">
            <v>-</v>
          </cell>
          <cell r="BX658" t="str">
            <v>-</v>
          </cell>
          <cell r="BY658" t="str">
            <v>-</v>
          </cell>
          <cell r="BZ658" t="str">
            <v>-</v>
          </cell>
          <cell r="CA658" t="str">
            <v>-</v>
          </cell>
          <cell r="CB658" t="str">
            <v>-</v>
          </cell>
          <cell r="CC658" t="str">
            <v>Jueves</v>
          </cell>
          <cell r="CD658" t="str">
            <v>222</v>
          </cell>
          <cell r="CE658" t="str">
            <v>2</v>
          </cell>
          <cell r="CF658" t="str">
            <v>Verde</v>
          </cell>
          <cell r="CG658" t="str">
            <v>4o Sábado</v>
          </cell>
          <cell r="CH658" t="str">
            <v>Abr y May</v>
          </cell>
          <cell r="CI658" t="str">
            <v>Oct y Nov</v>
          </cell>
          <cell r="CJ658" t="str">
            <v>-</v>
          </cell>
          <cell r="CK658">
            <v>92</v>
          </cell>
          <cell r="CL658" t="str">
            <v>101 - MAGNA</v>
          </cell>
          <cell r="CM658" t="str">
            <v>11005</v>
          </cell>
          <cell r="CP658" t="str">
            <v>-</v>
          </cell>
        </row>
        <row r="659">
          <cell r="A659" t="str">
            <v>11006</v>
          </cell>
          <cell r="B659" t="str">
            <v>SNZ9236</v>
          </cell>
          <cell r="C659" t="str">
            <v>Nuevo León</v>
          </cell>
          <cell r="D659" t="str">
            <v>No aplica</v>
          </cell>
          <cell r="E659" t="str">
            <v>Chevy</v>
          </cell>
          <cell r="F659" t="str">
            <v>Automóvil</v>
          </cell>
          <cell r="G659" t="str">
            <v>Chevrolet</v>
          </cell>
          <cell r="H659" t="str">
            <v>Chevy 3 puertas T/M, D/H, A/A, Paquete M</v>
          </cell>
          <cell r="I659" t="str">
            <v>3G1SF21X8BS125377</v>
          </cell>
          <cell r="J659" t="str">
            <v>Hecho en México</v>
          </cell>
          <cell r="K659" t="str">
            <v>Magna</v>
          </cell>
          <cell r="L659">
            <v>4</v>
          </cell>
          <cell r="M659">
            <v>46</v>
          </cell>
          <cell r="N659">
            <v>2011</v>
          </cell>
          <cell r="O659" t="str">
            <v>Monterrey</v>
          </cell>
          <cell r="P659" t="str">
            <v>Nuevo León</v>
          </cell>
          <cell r="Q659" t="str">
            <v>Noreste</v>
          </cell>
          <cell r="R659" t="str">
            <v>Baja</v>
          </cell>
          <cell r="S659" t="str">
            <v>Venta a empleado</v>
          </cell>
          <cell r="T659" t="str">
            <v>GNP</v>
          </cell>
          <cell r="U659" t="str">
            <v>Grupo Nacional Provincial, S.A.B.</v>
          </cell>
          <cell r="V659" t="str">
            <v>Asesor de Servicio</v>
          </cell>
          <cell r="W659" t="str">
            <v>-</v>
          </cell>
          <cell r="X659" t="str">
            <v>-</v>
          </cell>
          <cell r="Y659" t="str">
            <v>Asignado</v>
          </cell>
          <cell r="Z659">
            <v>40001001</v>
          </cell>
          <cell r="AA659" t="str">
            <v>-</v>
          </cell>
          <cell r="AB659" t="str">
            <v>-</v>
          </cell>
          <cell r="AC659" t="str">
            <v>-</v>
          </cell>
          <cell r="AD659" t="str">
            <v>-</v>
          </cell>
          <cell r="AE659" t="str">
            <v>-</v>
          </cell>
          <cell r="AF659" t="str">
            <v>-</v>
          </cell>
          <cell r="AG659" t="str">
            <v>-</v>
          </cell>
          <cell r="AH659" t="str">
            <v>-</v>
          </cell>
          <cell r="AI659" t="str">
            <v>C6705</v>
          </cell>
          <cell r="AJ659" t="str">
            <v>Ramirez Granados Arturo</v>
          </cell>
          <cell r="AK659" t="str">
            <v>-</v>
          </cell>
          <cell r="AL659" t="str">
            <v>-</v>
          </cell>
          <cell r="AM659" t="str">
            <v>-</v>
          </cell>
          <cell r="AN659">
            <v>0</v>
          </cell>
          <cell r="AO659" t="str">
            <v>-</v>
          </cell>
          <cell r="AQ659">
            <v>8112446217</v>
          </cell>
          <cell r="AR659" t="str">
            <v>-</v>
          </cell>
          <cell r="AS659" t="str">
            <v>-</v>
          </cell>
          <cell r="AT659" t="str">
            <v>-</v>
          </cell>
          <cell r="AU659" t="str">
            <v>-</v>
          </cell>
          <cell r="AV659" t="str">
            <v>-</v>
          </cell>
          <cell r="AW659" t="str">
            <v>-</v>
          </cell>
          <cell r="AX659" t="str">
            <v>-</v>
          </cell>
          <cell r="AY659" t="str">
            <v>No</v>
          </cell>
          <cell r="AZ659" t="str">
            <v>-</v>
          </cell>
          <cell r="BA659" t="str">
            <v>-</v>
          </cell>
          <cell r="BB659" t="str">
            <v>-</v>
          </cell>
          <cell r="BC659" t="str">
            <v>-</v>
          </cell>
          <cell r="BD659" t="str">
            <v>-</v>
          </cell>
          <cell r="BE659" t="str">
            <v>-</v>
          </cell>
          <cell r="BF659" t="str">
            <v>-</v>
          </cell>
          <cell r="BG659">
            <v>3</v>
          </cell>
          <cell r="BH659" t="str">
            <v>-</v>
          </cell>
          <cell r="BI659" t="str">
            <v>-</v>
          </cell>
          <cell r="BJ659" t="str">
            <v>Propio</v>
          </cell>
          <cell r="BK659" t="str">
            <v>DAN 595</v>
          </cell>
          <cell r="BL659" t="str">
            <v>Distribuidora Chevrolet S.A de C.V</v>
          </cell>
          <cell r="BO659">
            <v>94928.45</v>
          </cell>
          <cell r="BP659" t="str">
            <v>-</v>
          </cell>
          <cell r="BQ659" t="str">
            <v>-</v>
          </cell>
          <cell r="BR659" t="str">
            <v>-</v>
          </cell>
          <cell r="BS659" t="str">
            <v>-</v>
          </cell>
          <cell r="BT659" t="str">
            <v>-</v>
          </cell>
          <cell r="BU659" t="str">
            <v>-</v>
          </cell>
          <cell r="BV659" t="str">
            <v>-</v>
          </cell>
          <cell r="BW659" t="str">
            <v>-</v>
          </cell>
          <cell r="BX659" t="str">
            <v>-</v>
          </cell>
          <cell r="BY659" t="str">
            <v>-</v>
          </cell>
          <cell r="BZ659" t="str">
            <v>-</v>
          </cell>
          <cell r="CA659" t="str">
            <v>-</v>
          </cell>
          <cell r="CB659" t="str">
            <v>-</v>
          </cell>
          <cell r="CC659" t="str">
            <v>Lunes</v>
          </cell>
          <cell r="CD659" t="str">
            <v>9236</v>
          </cell>
          <cell r="CE659" t="str">
            <v>6</v>
          </cell>
          <cell r="CF659" t="str">
            <v>Amarillo</v>
          </cell>
          <cell r="CG659" t="str">
            <v>1er Sábado</v>
          </cell>
          <cell r="CH659" t="str">
            <v>Ene y Feb</v>
          </cell>
          <cell r="CI659" t="str">
            <v>Jul y Ago</v>
          </cell>
          <cell r="CJ659" t="str">
            <v>-</v>
          </cell>
          <cell r="CK659">
            <v>92</v>
          </cell>
          <cell r="CL659" t="str">
            <v>101 - MAGNA</v>
          </cell>
          <cell r="CM659" t="str">
            <v>11006</v>
          </cell>
          <cell r="CP659" t="str">
            <v>-</v>
          </cell>
        </row>
        <row r="660">
          <cell r="A660" t="str">
            <v>11007</v>
          </cell>
          <cell r="B660" t="str">
            <v>SNZ9246</v>
          </cell>
          <cell r="C660" t="str">
            <v>Nuevo León</v>
          </cell>
          <cell r="D660" t="str">
            <v>No aplica</v>
          </cell>
          <cell r="E660" t="str">
            <v>Chevy</v>
          </cell>
          <cell r="F660" t="str">
            <v>Automóvil</v>
          </cell>
          <cell r="G660" t="str">
            <v>Chevrolet</v>
          </cell>
          <cell r="H660" t="str">
            <v>Chevy 3 puertas T/M, D/H, A/A, Paquete M</v>
          </cell>
          <cell r="I660" t="str">
            <v>3G1SF21X7BS123510</v>
          </cell>
          <cell r="J660" t="str">
            <v>Hecho en México</v>
          </cell>
          <cell r="K660" t="str">
            <v>Magna</v>
          </cell>
          <cell r="L660">
            <v>4</v>
          </cell>
          <cell r="M660">
            <v>46</v>
          </cell>
          <cell r="N660">
            <v>2011</v>
          </cell>
          <cell r="O660" t="str">
            <v>Monterrey</v>
          </cell>
          <cell r="P660" t="str">
            <v>Nuevo León</v>
          </cell>
          <cell r="Q660" t="str">
            <v>Noreste</v>
          </cell>
          <cell r="R660" t="str">
            <v>Baja</v>
          </cell>
          <cell r="S660" t="str">
            <v>Venta a empleado</v>
          </cell>
          <cell r="T660" t="str">
            <v>GNP</v>
          </cell>
          <cell r="U660" t="str">
            <v>Grupo Nacional Provincial, S.A.B.</v>
          </cell>
          <cell r="V660" t="str">
            <v>Asesor de Servicio</v>
          </cell>
          <cell r="W660" t="str">
            <v>-</v>
          </cell>
          <cell r="X660" t="str">
            <v>-</v>
          </cell>
          <cell r="Y660" t="str">
            <v>Asignado</v>
          </cell>
          <cell r="Z660">
            <v>40002001</v>
          </cell>
          <cell r="AA660" t="str">
            <v>Barrera Arévalo Victor Hugo</v>
          </cell>
          <cell r="AB660" t="str">
            <v>Servicios Administrativos en Reclamaciones, S.A. de C.V.</v>
          </cell>
          <cell r="AC660" t="str">
            <v>BAAV590202T47</v>
          </cell>
          <cell r="AD660" t="str">
            <v>Operativo</v>
          </cell>
          <cell r="AE660" t="str">
            <v>Asesor de Servicio</v>
          </cell>
          <cell r="AF660" t="str">
            <v>Unidad Operativa</v>
          </cell>
          <cell r="AG660" t="str">
            <v>Dirección Servicio y Operaciones</v>
          </cell>
          <cell r="AH660" t="str">
            <v>Subdirección Siniestros Norte y Occidente</v>
          </cell>
          <cell r="AI660" t="str">
            <v>C9212</v>
          </cell>
          <cell r="AJ660" t="str">
            <v>Colome Pineda Juan Del Carmen</v>
          </cell>
          <cell r="AK660" t="str">
            <v>Oficina de Servicio Monterrey</v>
          </cell>
          <cell r="AL660" t="str">
            <v>Monterrey</v>
          </cell>
          <cell r="AM660">
            <v>0</v>
          </cell>
          <cell r="AN660" t="str">
            <v>victor.barrera@gnp.com.mx</v>
          </cell>
          <cell r="AO660" t="str">
            <v>victor.barrera@gnp.com.mx</v>
          </cell>
          <cell r="AQ660">
            <v>8112444721</v>
          </cell>
          <cell r="AR660" t="str">
            <v>-</v>
          </cell>
          <cell r="AS660" t="str">
            <v>-</v>
          </cell>
          <cell r="AT660" t="str">
            <v>-</v>
          </cell>
          <cell r="AU660" t="str">
            <v>-</v>
          </cell>
          <cell r="AV660" t="str">
            <v>-</v>
          </cell>
          <cell r="AW660" t="str">
            <v>-</v>
          </cell>
          <cell r="AX660" t="str">
            <v>-</v>
          </cell>
          <cell r="AY660" t="str">
            <v>No</v>
          </cell>
          <cell r="AZ660" t="str">
            <v>-</v>
          </cell>
          <cell r="BA660" t="str">
            <v>-</v>
          </cell>
          <cell r="BB660" t="str">
            <v>-</v>
          </cell>
          <cell r="BC660" t="str">
            <v>-</v>
          </cell>
          <cell r="BD660" t="str">
            <v>-</v>
          </cell>
          <cell r="BE660" t="str">
            <v>-</v>
          </cell>
          <cell r="BF660" t="str">
            <v>-</v>
          </cell>
          <cell r="BG660">
            <v>3</v>
          </cell>
          <cell r="BH660" t="str">
            <v>-</v>
          </cell>
          <cell r="BI660" t="str">
            <v>-</v>
          </cell>
          <cell r="BJ660" t="str">
            <v>Propio</v>
          </cell>
          <cell r="BK660" t="str">
            <v>DAN 594</v>
          </cell>
          <cell r="BL660" t="str">
            <v>Distribuidora Chevrolet S.A de C.V</v>
          </cell>
          <cell r="BO660">
            <v>94928.45</v>
          </cell>
          <cell r="BP660" t="str">
            <v>-</v>
          </cell>
          <cell r="BQ660" t="str">
            <v>-</v>
          </cell>
          <cell r="BR660" t="str">
            <v>-</v>
          </cell>
          <cell r="BS660" t="str">
            <v>-</v>
          </cell>
          <cell r="BT660" t="str">
            <v>-</v>
          </cell>
          <cell r="BU660" t="str">
            <v>-</v>
          </cell>
          <cell r="BV660" t="str">
            <v>-</v>
          </cell>
          <cell r="BW660" t="str">
            <v>-</v>
          </cell>
          <cell r="BX660" t="str">
            <v>-</v>
          </cell>
          <cell r="BY660" t="str">
            <v>-</v>
          </cell>
          <cell r="BZ660" t="str">
            <v>-</v>
          </cell>
          <cell r="CA660" t="str">
            <v>-</v>
          </cell>
          <cell r="CB660" t="str">
            <v>-</v>
          </cell>
          <cell r="CC660" t="str">
            <v>Lunes</v>
          </cell>
          <cell r="CD660" t="str">
            <v>9246</v>
          </cell>
          <cell r="CE660" t="str">
            <v>6</v>
          </cell>
          <cell r="CF660" t="str">
            <v>Amarillo</v>
          </cell>
          <cell r="CG660" t="str">
            <v>1er Sábado</v>
          </cell>
          <cell r="CH660" t="str">
            <v>Ene y Feb</v>
          </cell>
          <cell r="CI660" t="str">
            <v>Jul y Ago</v>
          </cell>
          <cell r="CJ660" t="str">
            <v>-</v>
          </cell>
          <cell r="CK660">
            <v>92</v>
          </cell>
          <cell r="CL660" t="str">
            <v>101 - MAGNA</v>
          </cell>
          <cell r="CM660" t="str">
            <v>11007</v>
          </cell>
          <cell r="CP660" t="str">
            <v>-</v>
          </cell>
        </row>
        <row r="661">
          <cell r="A661" t="str">
            <v>11008</v>
          </cell>
          <cell r="B661" t="str">
            <v>SNZ9257</v>
          </cell>
          <cell r="C661" t="str">
            <v>Nuevo León</v>
          </cell>
          <cell r="D661" t="str">
            <v>No aplica</v>
          </cell>
          <cell r="E661" t="str">
            <v>Chevy</v>
          </cell>
          <cell r="F661" t="str">
            <v>Automóvil</v>
          </cell>
          <cell r="G661" t="str">
            <v>Chevrolet</v>
          </cell>
          <cell r="H661" t="str">
            <v>Chevy 3 puertas T/M, D/H, A/A, Paquete M</v>
          </cell>
          <cell r="I661" t="str">
            <v>3G1SF21X7BS123507</v>
          </cell>
          <cell r="J661" t="str">
            <v>Hecho en México</v>
          </cell>
          <cell r="K661" t="str">
            <v>Magna</v>
          </cell>
          <cell r="L661">
            <v>4</v>
          </cell>
          <cell r="M661">
            <v>46</v>
          </cell>
          <cell r="N661">
            <v>2011</v>
          </cell>
          <cell r="O661" t="str">
            <v>Monterrey</v>
          </cell>
          <cell r="P661" t="str">
            <v>Nuevo León</v>
          </cell>
          <cell r="Q661" t="str">
            <v>Noreste</v>
          </cell>
          <cell r="R661" t="str">
            <v>Baja</v>
          </cell>
          <cell r="S661" t="str">
            <v>Venta a empleado</v>
          </cell>
          <cell r="T661" t="str">
            <v>GNP</v>
          </cell>
          <cell r="U661" t="str">
            <v>Grupo Nacional Provincial, S.A.B.</v>
          </cell>
          <cell r="V661" t="str">
            <v>Asesor de Servicio</v>
          </cell>
          <cell r="W661" t="str">
            <v>-</v>
          </cell>
          <cell r="X661" t="str">
            <v>-</v>
          </cell>
          <cell r="Y661" t="str">
            <v>Asignado</v>
          </cell>
          <cell r="Z661">
            <v>40325001</v>
          </cell>
          <cell r="AA661" t="str">
            <v>Ortega Constantino Javier</v>
          </cell>
          <cell r="AB661" t="str">
            <v>Servicios Administrativos en Reclamaciones, S.A. de C.V.</v>
          </cell>
          <cell r="AC661" t="str">
            <v>OECJ620702D80</v>
          </cell>
          <cell r="AD661" t="str">
            <v>Operativo</v>
          </cell>
          <cell r="AE661" t="str">
            <v>Asesor de Servicio</v>
          </cell>
          <cell r="AF661" t="str">
            <v>Unidad Operativa</v>
          </cell>
          <cell r="AG661" t="str">
            <v>Dirección Servicio y Operaciones</v>
          </cell>
          <cell r="AH661" t="str">
            <v>Subdirección Siniestros Norte y Occidente</v>
          </cell>
          <cell r="AI661" t="str">
            <v>C9212</v>
          </cell>
          <cell r="AJ661" t="str">
            <v>Colome Pineda Juan Del Carmen</v>
          </cell>
          <cell r="AK661" t="str">
            <v>Oficina de Servicio Monterrey</v>
          </cell>
          <cell r="AL661" t="str">
            <v>Monterrey</v>
          </cell>
          <cell r="AM661">
            <v>0</v>
          </cell>
          <cell r="AN661" t="str">
            <v>javier.ortega@gnp.com.mx</v>
          </cell>
          <cell r="AO661" t="str">
            <v>javier.ortega@gnp.com.mx</v>
          </cell>
          <cell r="AQ661">
            <v>8112443441</v>
          </cell>
          <cell r="AR661" t="str">
            <v>-</v>
          </cell>
          <cell r="AS661" t="str">
            <v>-</v>
          </cell>
          <cell r="AT661" t="str">
            <v>-</v>
          </cell>
          <cell r="AU661" t="str">
            <v>-</v>
          </cell>
          <cell r="AV661" t="str">
            <v>-</v>
          </cell>
          <cell r="AW661" t="str">
            <v>-</v>
          </cell>
          <cell r="AX661" t="str">
            <v>-</v>
          </cell>
          <cell r="AY661" t="str">
            <v>No</v>
          </cell>
          <cell r="AZ661" t="str">
            <v>-</v>
          </cell>
          <cell r="BA661" t="str">
            <v>-</v>
          </cell>
          <cell r="BB661" t="str">
            <v>-</v>
          </cell>
          <cell r="BC661" t="str">
            <v>-</v>
          </cell>
          <cell r="BD661" t="str">
            <v>-</v>
          </cell>
          <cell r="BE661" t="str">
            <v>-</v>
          </cell>
          <cell r="BF661" t="str">
            <v>-</v>
          </cell>
          <cell r="BG661">
            <v>3</v>
          </cell>
          <cell r="BH661" t="str">
            <v>-</v>
          </cell>
          <cell r="BI661" t="str">
            <v>-</v>
          </cell>
          <cell r="BJ661" t="str">
            <v>Propio</v>
          </cell>
          <cell r="BK661" t="str">
            <v>DAN 593</v>
          </cell>
          <cell r="BL661" t="str">
            <v>Distribuidora Chevrolet S.A de C.V</v>
          </cell>
          <cell r="BO661">
            <v>94928.45</v>
          </cell>
          <cell r="BP661" t="str">
            <v>-</v>
          </cell>
          <cell r="BQ661" t="str">
            <v>-</v>
          </cell>
          <cell r="BR661" t="str">
            <v>-</v>
          </cell>
          <cell r="BS661" t="str">
            <v>-</v>
          </cell>
          <cell r="BT661" t="str">
            <v>-</v>
          </cell>
          <cell r="BU661" t="str">
            <v>-</v>
          </cell>
          <cell r="BV661" t="str">
            <v>-</v>
          </cell>
          <cell r="BW661" t="str">
            <v>-</v>
          </cell>
          <cell r="BX661" t="str">
            <v>-</v>
          </cell>
          <cell r="BY661" t="str">
            <v>-</v>
          </cell>
          <cell r="BZ661" t="str">
            <v>-</v>
          </cell>
          <cell r="CA661" t="str">
            <v>-</v>
          </cell>
          <cell r="CB661" t="str">
            <v>-</v>
          </cell>
          <cell r="CC661" t="str">
            <v>Martes</v>
          </cell>
          <cell r="CD661" t="str">
            <v>9257</v>
          </cell>
          <cell r="CE661" t="str">
            <v>7</v>
          </cell>
          <cell r="CF661" t="str">
            <v>Rosa</v>
          </cell>
          <cell r="CG661" t="str">
            <v>2o Sábado</v>
          </cell>
          <cell r="CH661" t="str">
            <v>Feb y Mzo</v>
          </cell>
          <cell r="CI661" t="str">
            <v>Ago y Sep</v>
          </cell>
          <cell r="CJ661" t="str">
            <v>-</v>
          </cell>
          <cell r="CK661">
            <v>92</v>
          </cell>
          <cell r="CL661" t="str">
            <v>101 - MAGNA</v>
          </cell>
          <cell r="CM661" t="str">
            <v>11008</v>
          </cell>
          <cell r="CP661" t="str">
            <v>-</v>
          </cell>
        </row>
        <row r="662">
          <cell r="A662" t="str">
            <v>11009</v>
          </cell>
          <cell r="B662" t="str">
            <v>SNZ9245</v>
          </cell>
          <cell r="C662" t="str">
            <v>Nuevo León</v>
          </cell>
          <cell r="D662" t="str">
            <v>No aplica</v>
          </cell>
          <cell r="E662" t="str">
            <v>Chevy</v>
          </cell>
          <cell r="F662" t="str">
            <v>Automóvil</v>
          </cell>
          <cell r="G662" t="str">
            <v>Chevrolet</v>
          </cell>
          <cell r="H662" t="str">
            <v>Chevy 3 puertas T/M, D/H, A/A, Paquete M</v>
          </cell>
          <cell r="I662" t="str">
            <v>3G1SF21X7BS122521</v>
          </cell>
          <cell r="J662" t="str">
            <v>Hecho en México</v>
          </cell>
          <cell r="K662" t="str">
            <v>Magna</v>
          </cell>
          <cell r="L662">
            <v>4</v>
          </cell>
          <cell r="M662">
            <v>46</v>
          </cell>
          <cell r="N662">
            <v>2011</v>
          </cell>
          <cell r="O662" t="str">
            <v>Monterrey</v>
          </cell>
          <cell r="P662" t="str">
            <v>Nuevo León</v>
          </cell>
          <cell r="Q662" t="str">
            <v>Noreste</v>
          </cell>
          <cell r="R662" t="str">
            <v>Baja</v>
          </cell>
          <cell r="S662" t="str">
            <v>Venta a empleado</v>
          </cell>
          <cell r="T662" t="str">
            <v>GNP</v>
          </cell>
          <cell r="U662" t="str">
            <v>Grupo Nacional Provincial, S.A.B.</v>
          </cell>
          <cell r="V662" t="str">
            <v>Asesor de Servicio</v>
          </cell>
          <cell r="W662" t="str">
            <v>-</v>
          </cell>
          <cell r="X662" t="str">
            <v>-</v>
          </cell>
          <cell r="Y662" t="str">
            <v>Asignado</v>
          </cell>
          <cell r="Z662">
            <v>40326001</v>
          </cell>
          <cell r="AA662" t="str">
            <v>-</v>
          </cell>
          <cell r="AB662" t="str">
            <v>-</v>
          </cell>
          <cell r="AC662" t="str">
            <v>-</v>
          </cell>
          <cell r="AD662" t="str">
            <v>-</v>
          </cell>
          <cell r="AE662" t="str">
            <v>-</v>
          </cell>
          <cell r="AF662" t="str">
            <v>-</v>
          </cell>
          <cell r="AG662" t="str">
            <v>-</v>
          </cell>
          <cell r="AH662" t="str">
            <v>-</v>
          </cell>
          <cell r="AI662" t="str">
            <v>C6705</v>
          </cell>
          <cell r="AJ662" t="str">
            <v>Ramirez Granados Arturo</v>
          </cell>
          <cell r="AK662" t="str">
            <v>-</v>
          </cell>
          <cell r="AL662" t="str">
            <v>-</v>
          </cell>
          <cell r="AM662" t="str">
            <v>-</v>
          </cell>
          <cell r="AN662">
            <v>0</v>
          </cell>
          <cell r="AO662" t="str">
            <v>-</v>
          </cell>
          <cell r="AQ662">
            <v>8112443439</v>
          </cell>
          <cell r="AR662" t="str">
            <v>-</v>
          </cell>
          <cell r="AS662" t="str">
            <v>-</v>
          </cell>
          <cell r="AT662" t="str">
            <v>-</v>
          </cell>
          <cell r="AU662" t="str">
            <v>-</v>
          </cell>
          <cell r="AV662" t="str">
            <v>-</v>
          </cell>
          <cell r="AW662" t="str">
            <v>-</v>
          </cell>
          <cell r="AX662" t="str">
            <v>-</v>
          </cell>
          <cell r="AY662" t="str">
            <v>No</v>
          </cell>
          <cell r="AZ662" t="str">
            <v>-</v>
          </cell>
          <cell r="BA662" t="str">
            <v>-</v>
          </cell>
          <cell r="BB662" t="str">
            <v>-</v>
          </cell>
          <cell r="BC662" t="str">
            <v>-</v>
          </cell>
          <cell r="BD662" t="str">
            <v>-</v>
          </cell>
          <cell r="BE662" t="str">
            <v>-</v>
          </cell>
          <cell r="BF662" t="str">
            <v>-</v>
          </cell>
          <cell r="BG662">
            <v>3</v>
          </cell>
          <cell r="BH662" t="str">
            <v>-</v>
          </cell>
          <cell r="BI662" t="str">
            <v>-</v>
          </cell>
          <cell r="BJ662" t="str">
            <v>Propio</v>
          </cell>
          <cell r="BK662" t="str">
            <v>DAN 591</v>
          </cell>
          <cell r="BL662" t="str">
            <v>Distribuidora Chevrolet S.A de C.V</v>
          </cell>
          <cell r="BO662">
            <v>94928.45</v>
          </cell>
          <cell r="BP662" t="str">
            <v>-</v>
          </cell>
          <cell r="BQ662" t="str">
            <v>-</v>
          </cell>
          <cell r="BR662" t="str">
            <v>-</v>
          </cell>
          <cell r="BS662" t="str">
            <v>-</v>
          </cell>
          <cell r="BT662" t="str">
            <v>-</v>
          </cell>
          <cell r="BU662" t="str">
            <v>-</v>
          </cell>
          <cell r="BV662" t="str">
            <v>-</v>
          </cell>
          <cell r="BW662" t="str">
            <v>-</v>
          </cell>
          <cell r="BX662" t="str">
            <v>-</v>
          </cell>
          <cell r="BY662" t="str">
            <v>-</v>
          </cell>
          <cell r="BZ662" t="str">
            <v>-</v>
          </cell>
          <cell r="CA662" t="str">
            <v>-</v>
          </cell>
          <cell r="CB662" t="str">
            <v>-</v>
          </cell>
          <cell r="CC662" t="str">
            <v>Lunes</v>
          </cell>
          <cell r="CD662" t="str">
            <v>9245</v>
          </cell>
          <cell r="CE662" t="str">
            <v>5</v>
          </cell>
          <cell r="CF662" t="str">
            <v>Amarillo</v>
          </cell>
          <cell r="CG662" t="str">
            <v>1er Sábado</v>
          </cell>
          <cell r="CH662" t="str">
            <v>Ene y Feb</v>
          </cell>
          <cell r="CI662" t="str">
            <v>Jul y Ago</v>
          </cell>
          <cell r="CJ662" t="str">
            <v>-</v>
          </cell>
          <cell r="CK662">
            <v>92</v>
          </cell>
          <cell r="CL662" t="str">
            <v>101 - MAGNA</v>
          </cell>
          <cell r="CM662" t="str">
            <v>11009</v>
          </cell>
          <cell r="CP662" t="str">
            <v>-</v>
          </cell>
        </row>
        <row r="663">
          <cell r="A663" t="str">
            <v>11010</v>
          </cell>
          <cell r="B663" t="str">
            <v>SNZ9258</v>
          </cell>
          <cell r="C663" t="str">
            <v>Nuevo León</v>
          </cell>
          <cell r="D663" t="str">
            <v>No aplica</v>
          </cell>
          <cell r="E663" t="str">
            <v>Chevy</v>
          </cell>
          <cell r="F663" t="str">
            <v>Automóvil</v>
          </cell>
          <cell r="G663" t="str">
            <v>Chevrolet</v>
          </cell>
          <cell r="H663" t="str">
            <v>Chevy 3 puertas T/M, D/H, A/A, Paquete M</v>
          </cell>
          <cell r="I663" t="str">
            <v>3G1SF21X7BS122518</v>
          </cell>
          <cell r="J663" t="str">
            <v>Hecho en México</v>
          </cell>
          <cell r="K663" t="str">
            <v>Magna</v>
          </cell>
          <cell r="L663">
            <v>4</v>
          </cell>
          <cell r="M663">
            <v>46</v>
          </cell>
          <cell r="N663">
            <v>2011</v>
          </cell>
          <cell r="O663" t="str">
            <v>Monterrey</v>
          </cell>
          <cell r="P663" t="str">
            <v>Nuevo León</v>
          </cell>
          <cell r="Q663" t="str">
            <v>Noreste</v>
          </cell>
          <cell r="R663" t="str">
            <v>Baja</v>
          </cell>
          <cell r="S663" t="str">
            <v>Venta a empleado</v>
          </cell>
          <cell r="T663" t="str">
            <v>GNP</v>
          </cell>
          <cell r="U663" t="str">
            <v>Grupo Nacional Provincial, S.A.B.</v>
          </cell>
          <cell r="V663" t="str">
            <v>Asesor de Servicio</v>
          </cell>
          <cell r="W663" t="str">
            <v>-</v>
          </cell>
          <cell r="X663" t="str">
            <v>-</v>
          </cell>
          <cell r="Y663" t="str">
            <v>Asignado</v>
          </cell>
          <cell r="Z663">
            <v>40014001</v>
          </cell>
          <cell r="AA663" t="str">
            <v>Mata Lozano Gerardo</v>
          </cell>
          <cell r="AB663" t="str">
            <v>Servicios Administrativos en Reclamaciones, S.A. de C.V.</v>
          </cell>
          <cell r="AC663" t="str">
            <v>MALG6505023E2</v>
          </cell>
          <cell r="AD663" t="str">
            <v>Operativo</v>
          </cell>
          <cell r="AE663" t="str">
            <v>Asesor de Servicio</v>
          </cell>
          <cell r="AF663" t="str">
            <v>Unidad Operativa</v>
          </cell>
          <cell r="AG663" t="str">
            <v>Dirección Servicio y Operaciones</v>
          </cell>
          <cell r="AH663" t="str">
            <v>Subdirección Siniestros Norte y Occidente</v>
          </cell>
          <cell r="AI663" t="str">
            <v>C9212</v>
          </cell>
          <cell r="AJ663" t="str">
            <v>Colome Pineda Juan Del Carmen</v>
          </cell>
          <cell r="AK663" t="str">
            <v>Oficina de Servicio Monterrey</v>
          </cell>
          <cell r="AL663" t="str">
            <v>Monterrey</v>
          </cell>
          <cell r="AM663">
            <v>0</v>
          </cell>
          <cell r="AN663" t="str">
            <v>gerardo.mata@gnp.com.mx</v>
          </cell>
          <cell r="AO663" t="str">
            <v>gerardo.mata@gnp.com.mx</v>
          </cell>
          <cell r="AQ663">
            <v>8112444734</v>
          </cell>
          <cell r="AR663" t="str">
            <v>-</v>
          </cell>
          <cell r="AS663" t="str">
            <v>-</v>
          </cell>
          <cell r="AT663" t="str">
            <v>-</v>
          </cell>
          <cell r="AU663" t="str">
            <v>-</v>
          </cell>
          <cell r="AV663" t="str">
            <v>-</v>
          </cell>
          <cell r="AW663" t="str">
            <v>-</v>
          </cell>
          <cell r="AX663" t="str">
            <v>-</v>
          </cell>
          <cell r="AY663" t="str">
            <v>No</v>
          </cell>
          <cell r="AZ663" t="str">
            <v>-</v>
          </cell>
          <cell r="BA663" t="str">
            <v>-</v>
          </cell>
          <cell r="BB663" t="str">
            <v>-</v>
          </cell>
          <cell r="BC663" t="str">
            <v>-</v>
          </cell>
          <cell r="BD663" t="str">
            <v>-</v>
          </cell>
          <cell r="BE663" t="str">
            <v>-</v>
          </cell>
          <cell r="BF663" t="str">
            <v>-</v>
          </cell>
          <cell r="BG663">
            <v>3</v>
          </cell>
          <cell r="BH663" t="str">
            <v>-</v>
          </cell>
          <cell r="BI663" t="str">
            <v>-</v>
          </cell>
          <cell r="BJ663" t="str">
            <v>Propio</v>
          </cell>
          <cell r="BK663" t="str">
            <v>DAN 590</v>
          </cell>
          <cell r="BL663" t="str">
            <v>Distribuidora Chevrolet S.A de C.V</v>
          </cell>
          <cell r="BO663">
            <v>94928.45</v>
          </cell>
          <cell r="BP663" t="str">
            <v>-</v>
          </cell>
          <cell r="BQ663" t="str">
            <v>-</v>
          </cell>
          <cell r="BR663" t="str">
            <v>-</v>
          </cell>
          <cell r="BS663" t="str">
            <v>-</v>
          </cell>
          <cell r="BT663" t="str">
            <v>-</v>
          </cell>
          <cell r="BU663" t="str">
            <v>-</v>
          </cell>
          <cell r="BV663" t="str">
            <v>-</v>
          </cell>
          <cell r="BW663" t="str">
            <v>-</v>
          </cell>
          <cell r="BX663" t="str">
            <v>-</v>
          </cell>
          <cell r="BY663" t="str">
            <v>-</v>
          </cell>
          <cell r="BZ663" t="str">
            <v>-</v>
          </cell>
          <cell r="CA663" t="str">
            <v>-</v>
          </cell>
          <cell r="CB663" t="str">
            <v>-</v>
          </cell>
          <cell r="CC663" t="str">
            <v>Martes</v>
          </cell>
          <cell r="CD663" t="str">
            <v>9258</v>
          </cell>
          <cell r="CE663" t="str">
            <v>8</v>
          </cell>
          <cell r="CF663" t="str">
            <v>Rosa</v>
          </cell>
          <cell r="CG663" t="str">
            <v>2o Sábado</v>
          </cell>
          <cell r="CH663" t="str">
            <v>Feb y Mzo</v>
          </cell>
          <cell r="CI663" t="str">
            <v>Ago y Sep</v>
          </cell>
          <cell r="CJ663" t="str">
            <v>-</v>
          </cell>
          <cell r="CK663">
            <v>92</v>
          </cell>
          <cell r="CL663" t="str">
            <v>101 - MAGNA</v>
          </cell>
          <cell r="CM663" t="str">
            <v>11010</v>
          </cell>
          <cell r="CP663" t="str">
            <v>-</v>
          </cell>
        </row>
        <row r="664">
          <cell r="A664" t="str">
            <v>11011</v>
          </cell>
          <cell r="B664" t="str">
            <v>SNZ9238</v>
          </cell>
          <cell r="C664" t="str">
            <v>Nuevo León</v>
          </cell>
          <cell r="D664" t="str">
            <v>No aplica</v>
          </cell>
          <cell r="E664" t="str">
            <v>Chevy</v>
          </cell>
          <cell r="F664" t="str">
            <v>Automóvil</v>
          </cell>
          <cell r="G664" t="str">
            <v>Chevrolet</v>
          </cell>
          <cell r="H664" t="str">
            <v>Chevy 3 puertas T/M, D/H, A/A, Paquete M</v>
          </cell>
          <cell r="I664" t="str">
            <v>3G1SF21X7BS123040</v>
          </cell>
          <cell r="J664" t="str">
            <v>Hecho en México</v>
          </cell>
          <cell r="K664" t="str">
            <v>Magna</v>
          </cell>
          <cell r="L664">
            <v>4</v>
          </cell>
          <cell r="M664">
            <v>46</v>
          </cell>
          <cell r="N664">
            <v>2011</v>
          </cell>
          <cell r="O664" t="str">
            <v>Monterrey</v>
          </cell>
          <cell r="P664" t="str">
            <v>Nuevo León</v>
          </cell>
          <cell r="Q664" t="str">
            <v>Noreste</v>
          </cell>
          <cell r="R664" t="str">
            <v>Baja</v>
          </cell>
          <cell r="S664" t="str">
            <v>Venta a empleado</v>
          </cell>
          <cell r="T664" t="str">
            <v>GNP</v>
          </cell>
          <cell r="U664" t="str">
            <v>Grupo Nacional Provincial, S.A.B.</v>
          </cell>
          <cell r="V664" t="str">
            <v>Asesor de Servicio</v>
          </cell>
          <cell r="W664" t="str">
            <v>-</v>
          </cell>
          <cell r="X664" t="str">
            <v>-</v>
          </cell>
          <cell r="Y664" t="str">
            <v>Asignado</v>
          </cell>
          <cell r="Z664">
            <v>40026001</v>
          </cell>
          <cell r="AA664" t="str">
            <v>Tabares Garcia Rodolfo</v>
          </cell>
          <cell r="AB664" t="str">
            <v>Servicios Administrativos en Reclamaciones, S.A. de C.V.</v>
          </cell>
          <cell r="AC664" t="str">
            <v>TAGR631117C15</v>
          </cell>
          <cell r="AD664" t="str">
            <v>Operativo</v>
          </cell>
          <cell r="AE664" t="str">
            <v>Asesor de Servicio</v>
          </cell>
          <cell r="AF664" t="str">
            <v>Unidad Operativa</v>
          </cell>
          <cell r="AG664" t="str">
            <v>Dirección Servicio y Operaciones</v>
          </cell>
          <cell r="AH664" t="str">
            <v>Subdirección Siniestros Norte y Occidente</v>
          </cell>
          <cell r="AI664" t="str">
            <v>C9212</v>
          </cell>
          <cell r="AJ664" t="str">
            <v>Colome Pineda Juan Del Carmen</v>
          </cell>
          <cell r="AK664" t="str">
            <v>Oficina de Servicio Monterrey</v>
          </cell>
          <cell r="AL664" t="str">
            <v>Monterrey</v>
          </cell>
          <cell r="AM664">
            <v>0</v>
          </cell>
          <cell r="AN664" t="str">
            <v>rodolfo.tabares@gnp.com.mx</v>
          </cell>
          <cell r="AO664" t="str">
            <v>rodolfo.tabares@gnp.com.mx</v>
          </cell>
          <cell r="AQ664">
            <v>8112444746</v>
          </cell>
          <cell r="AR664" t="str">
            <v>-</v>
          </cell>
          <cell r="AS664" t="str">
            <v>-</v>
          </cell>
          <cell r="AT664" t="str">
            <v>-</v>
          </cell>
          <cell r="AU664" t="str">
            <v>-</v>
          </cell>
          <cell r="AV664" t="str">
            <v>-</v>
          </cell>
          <cell r="AW664" t="str">
            <v>-</v>
          </cell>
          <cell r="AX664" t="str">
            <v>-</v>
          </cell>
          <cell r="AY664" t="str">
            <v>No</v>
          </cell>
          <cell r="AZ664" t="str">
            <v>-</v>
          </cell>
          <cell r="BA664" t="str">
            <v>-</v>
          </cell>
          <cell r="BB664" t="str">
            <v>-</v>
          </cell>
          <cell r="BC664" t="str">
            <v>-</v>
          </cell>
          <cell r="BD664" t="str">
            <v>-</v>
          </cell>
          <cell r="BE664" t="str">
            <v>-</v>
          </cell>
          <cell r="BF664" t="str">
            <v>-</v>
          </cell>
          <cell r="BG664">
            <v>3</v>
          </cell>
          <cell r="BH664" t="str">
            <v>-</v>
          </cell>
          <cell r="BI664" t="str">
            <v>-</v>
          </cell>
          <cell r="BJ664" t="str">
            <v>Propio</v>
          </cell>
          <cell r="BK664" t="str">
            <v>DAN 592</v>
          </cell>
          <cell r="BL664" t="str">
            <v>Distribuidora Chevrolet S.A de C.V</v>
          </cell>
          <cell r="BO664">
            <v>94928.45</v>
          </cell>
          <cell r="BP664" t="str">
            <v>-</v>
          </cell>
          <cell r="BQ664" t="str">
            <v>-</v>
          </cell>
          <cell r="BR664" t="str">
            <v>-</v>
          </cell>
          <cell r="BS664" t="str">
            <v>-</v>
          </cell>
          <cell r="BT664" t="str">
            <v>-</v>
          </cell>
          <cell r="BU664" t="str">
            <v>-</v>
          </cell>
          <cell r="BV664" t="str">
            <v>-</v>
          </cell>
          <cell r="BW664" t="str">
            <v>-</v>
          </cell>
          <cell r="BX664" t="str">
            <v>-</v>
          </cell>
          <cell r="BY664" t="str">
            <v>-</v>
          </cell>
          <cell r="BZ664" t="str">
            <v>-</v>
          </cell>
          <cell r="CA664" t="str">
            <v>-</v>
          </cell>
          <cell r="CB664" t="str">
            <v>-</v>
          </cell>
          <cell r="CC664" t="str">
            <v>Martes</v>
          </cell>
          <cell r="CD664" t="str">
            <v>9238</v>
          </cell>
          <cell r="CE664" t="str">
            <v>8</v>
          </cell>
          <cell r="CF664" t="str">
            <v>Rosa</v>
          </cell>
          <cell r="CG664" t="str">
            <v>2o Sábado</v>
          </cell>
          <cell r="CH664" t="str">
            <v>Feb y Mzo</v>
          </cell>
          <cell r="CI664" t="str">
            <v>Ago y Sep</v>
          </cell>
          <cell r="CJ664" t="str">
            <v>-</v>
          </cell>
          <cell r="CK664">
            <v>92</v>
          </cell>
          <cell r="CL664" t="str">
            <v>101 - MAGNA</v>
          </cell>
          <cell r="CM664" t="str">
            <v>11011</v>
          </cell>
          <cell r="CP664" t="str">
            <v>-</v>
          </cell>
        </row>
        <row r="665">
          <cell r="A665" t="str">
            <v>11012</v>
          </cell>
          <cell r="B665" t="str">
            <v>SNZ9239</v>
          </cell>
          <cell r="C665" t="str">
            <v>Nuevo León</v>
          </cell>
          <cell r="D665" t="str">
            <v>No aplica</v>
          </cell>
          <cell r="E665" t="str">
            <v>Chevy</v>
          </cell>
          <cell r="F665" t="str">
            <v>Automóvil</v>
          </cell>
          <cell r="G665" t="str">
            <v>Chevrolet</v>
          </cell>
          <cell r="H665" t="str">
            <v>Chevy 3 puertas T/M, D/H, A/A, Paquete M</v>
          </cell>
          <cell r="I665" t="str">
            <v>3G1SF21X6BS123269</v>
          </cell>
          <cell r="J665" t="str">
            <v>Hecho en México</v>
          </cell>
          <cell r="K665" t="str">
            <v>Magna</v>
          </cell>
          <cell r="L665">
            <v>4</v>
          </cell>
          <cell r="M665">
            <v>46</v>
          </cell>
          <cell r="N665">
            <v>2011</v>
          </cell>
          <cell r="O665" t="str">
            <v>Monterrey</v>
          </cell>
          <cell r="P665" t="str">
            <v>Nuevo León</v>
          </cell>
          <cell r="Q665" t="str">
            <v>Noreste</v>
          </cell>
          <cell r="R665" t="str">
            <v>Baja</v>
          </cell>
          <cell r="S665" t="str">
            <v>Venta a empleado</v>
          </cell>
          <cell r="T665" t="str">
            <v>GNP</v>
          </cell>
          <cell r="U665" t="str">
            <v>Grupo Nacional Provincial, S.A.B.</v>
          </cell>
          <cell r="V665" t="str">
            <v>Asesor de Servicio</v>
          </cell>
          <cell r="W665" t="str">
            <v>-</v>
          </cell>
          <cell r="X665" t="str">
            <v>-</v>
          </cell>
          <cell r="Y665" t="str">
            <v>Asignado</v>
          </cell>
          <cell r="Z665" t="str">
            <v>S00372</v>
          </cell>
          <cell r="AA665" t="str">
            <v>-</v>
          </cell>
          <cell r="AB665" t="str">
            <v>-</v>
          </cell>
          <cell r="AC665" t="str">
            <v>-</v>
          </cell>
          <cell r="AD665" t="str">
            <v>-</v>
          </cell>
          <cell r="AE665" t="str">
            <v>-</v>
          </cell>
          <cell r="AF665" t="str">
            <v>-</v>
          </cell>
          <cell r="AG665" t="str">
            <v>-</v>
          </cell>
          <cell r="AH665" t="str">
            <v>-</v>
          </cell>
          <cell r="AI665" t="str">
            <v>C6705</v>
          </cell>
          <cell r="AJ665" t="str">
            <v>Ramirez Granados Arturo</v>
          </cell>
          <cell r="AK665" t="str">
            <v>-</v>
          </cell>
          <cell r="AL665" t="str">
            <v>-</v>
          </cell>
          <cell r="AM665" t="str">
            <v>-</v>
          </cell>
          <cell r="AN665">
            <v>0</v>
          </cell>
          <cell r="AO665" t="str">
            <v>-</v>
          </cell>
          <cell r="AQ665" t="str">
            <v>-</v>
          </cell>
          <cell r="AR665" t="str">
            <v>-</v>
          </cell>
          <cell r="AS665" t="str">
            <v>-</v>
          </cell>
          <cell r="AT665" t="str">
            <v>-</v>
          </cell>
          <cell r="AU665" t="str">
            <v>-</v>
          </cell>
          <cell r="AV665" t="str">
            <v>-</v>
          </cell>
          <cell r="AW665" t="str">
            <v>-</v>
          </cell>
          <cell r="AX665" t="str">
            <v>-</v>
          </cell>
          <cell r="AY665" t="str">
            <v>No</v>
          </cell>
          <cell r="AZ665" t="str">
            <v>-</v>
          </cell>
          <cell r="BA665" t="str">
            <v>-</v>
          </cell>
          <cell r="BB665" t="str">
            <v>-</v>
          </cell>
          <cell r="BC665" t="str">
            <v>-</v>
          </cell>
          <cell r="BD665" t="str">
            <v>-</v>
          </cell>
          <cell r="BE665" t="str">
            <v>-</v>
          </cell>
          <cell r="BF665" t="str">
            <v>-</v>
          </cell>
          <cell r="BG665">
            <v>3</v>
          </cell>
          <cell r="BH665" t="str">
            <v>-</v>
          </cell>
          <cell r="BI665" t="str">
            <v>-</v>
          </cell>
          <cell r="BJ665" t="str">
            <v>Propio</v>
          </cell>
          <cell r="BK665" t="str">
            <v>DAN 589</v>
          </cell>
          <cell r="BL665" t="str">
            <v>Distribuidora Chevrolet S.A de C.V</v>
          </cell>
          <cell r="BO665">
            <v>94928.45</v>
          </cell>
          <cell r="BP665" t="str">
            <v>-</v>
          </cell>
          <cell r="BQ665" t="str">
            <v>-</v>
          </cell>
          <cell r="BR665" t="str">
            <v>-</v>
          </cell>
          <cell r="BS665" t="str">
            <v>-</v>
          </cell>
          <cell r="BT665" t="str">
            <v>-</v>
          </cell>
          <cell r="BU665" t="str">
            <v>-</v>
          </cell>
          <cell r="BV665" t="str">
            <v>-</v>
          </cell>
          <cell r="BW665" t="str">
            <v>-</v>
          </cell>
          <cell r="BX665" t="str">
            <v>-</v>
          </cell>
          <cell r="BY665" t="str">
            <v>-</v>
          </cell>
          <cell r="BZ665" t="str">
            <v>-</v>
          </cell>
          <cell r="CA665" t="str">
            <v>-</v>
          </cell>
          <cell r="CB665" t="str">
            <v>-</v>
          </cell>
          <cell r="CC665" t="str">
            <v>Viernes</v>
          </cell>
          <cell r="CD665" t="str">
            <v>9239</v>
          </cell>
          <cell r="CE665" t="str">
            <v>9</v>
          </cell>
          <cell r="CF665" t="str">
            <v>Azul</v>
          </cell>
          <cell r="CG665" t="str">
            <v>5o Sábado</v>
          </cell>
          <cell r="CH665" t="str">
            <v>May y Jun</v>
          </cell>
          <cell r="CI665" t="str">
            <v>Nov y Dic</v>
          </cell>
          <cell r="CJ665" t="str">
            <v>-</v>
          </cell>
          <cell r="CK665">
            <v>92</v>
          </cell>
          <cell r="CL665" t="str">
            <v>101 - MAGNA</v>
          </cell>
          <cell r="CM665" t="str">
            <v>11012</v>
          </cell>
          <cell r="CP665" t="str">
            <v>-</v>
          </cell>
        </row>
        <row r="666">
          <cell r="A666" t="str">
            <v>11013</v>
          </cell>
          <cell r="B666" t="str">
            <v>SNZ9247</v>
          </cell>
          <cell r="C666" t="str">
            <v>Nuevo León</v>
          </cell>
          <cell r="D666" t="str">
            <v>No aplica</v>
          </cell>
          <cell r="E666" t="str">
            <v>Chevy</v>
          </cell>
          <cell r="F666" t="str">
            <v>Automóvil</v>
          </cell>
          <cell r="G666" t="str">
            <v>Chevrolet</v>
          </cell>
          <cell r="H666" t="str">
            <v>Chevy 3 puertas T/M, D/H, A/A, Paquete M</v>
          </cell>
          <cell r="I666" t="str">
            <v>3G1SF21X6BS123045</v>
          </cell>
          <cell r="J666" t="str">
            <v>Hecho en México</v>
          </cell>
          <cell r="K666" t="str">
            <v>Magna</v>
          </cell>
          <cell r="L666">
            <v>4</v>
          </cell>
          <cell r="M666">
            <v>46</v>
          </cell>
          <cell r="N666">
            <v>2011</v>
          </cell>
          <cell r="O666" t="str">
            <v>Monterrey</v>
          </cell>
          <cell r="P666" t="str">
            <v>Nuevo León</v>
          </cell>
          <cell r="Q666" t="str">
            <v>Noreste</v>
          </cell>
          <cell r="R666" t="str">
            <v>Baja</v>
          </cell>
          <cell r="S666" t="str">
            <v>Venta a empleado</v>
          </cell>
          <cell r="T666" t="str">
            <v>GNP</v>
          </cell>
          <cell r="U666" t="str">
            <v>Grupo Nacional Provincial, S.A.B.</v>
          </cell>
          <cell r="V666" t="str">
            <v>Asesor de Servicio</v>
          </cell>
          <cell r="W666" t="str">
            <v>-</v>
          </cell>
          <cell r="X666" t="str">
            <v>-</v>
          </cell>
          <cell r="Y666" t="str">
            <v>Asignado</v>
          </cell>
          <cell r="Z666">
            <v>40015001</v>
          </cell>
          <cell r="AA666" t="str">
            <v>Mendoza Oviedo Joel</v>
          </cell>
          <cell r="AB666" t="str">
            <v>Servicios Administrativos en Reclamaciones, S.A. de C.V.</v>
          </cell>
          <cell r="AC666" t="str">
            <v>MEOJ600919743</v>
          </cell>
          <cell r="AD666" t="str">
            <v>Operativo</v>
          </cell>
          <cell r="AE666" t="str">
            <v>Asesor de Servicio</v>
          </cell>
          <cell r="AF666" t="str">
            <v>Unidad Operativa</v>
          </cell>
          <cell r="AG666" t="str">
            <v>Dirección Servicio y Operaciones</v>
          </cell>
          <cell r="AH666" t="str">
            <v>Subdirección Siniestros Norte y Occidente</v>
          </cell>
          <cell r="AI666" t="str">
            <v>C9212</v>
          </cell>
          <cell r="AJ666" t="str">
            <v>Colome Pineda Juan Del Carmen</v>
          </cell>
          <cell r="AK666" t="str">
            <v>Oficina de Servicio Monterrey</v>
          </cell>
          <cell r="AL666" t="str">
            <v>Monterrey</v>
          </cell>
          <cell r="AM666">
            <v>0</v>
          </cell>
          <cell r="AN666" t="str">
            <v>joel.mendoza@gnp.com.mx</v>
          </cell>
          <cell r="AO666" t="str">
            <v>joel.mendoza@gnp.com.mx</v>
          </cell>
          <cell r="AQ666">
            <v>8112444735</v>
          </cell>
          <cell r="AR666" t="str">
            <v>-</v>
          </cell>
          <cell r="AS666" t="str">
            <v>-</v>
          </cell>
          <cell r="AT666" t="str">
            <v>-</v>
          </cell>
          <cell r="AU666" t="str">
            <v>-</v>
          </cell>
          <cell r="AV666" t="str">
            <v>-</v>
          </cell>
          <cell r="AW666" t="str">
            <v>-</v>
          </cell>
          <cell r="AX666" t="str">
            <v>-</v>
          </cell>
          <cell r="AY666" t="str">
            <v>No</v>
          </cell>
          <cell r="AZ666" t="str">
            <v>-</v>
          </cell>
          <cell r="BA666" t="str">
            <v>-</v>
          </cell>
          <cell r="BB666" t="str">
            <v>-</v>
          </cell>
          <cell r="BC666" t="str">
            <v>-</v>
          </cell>
          <cell r="BD666" t="str">
            <v>-</v>
          </cell>
          <cell r="BE666" t="str">
            <v>-</v>
          </cell>
          <cell r="BF666" t="str">
            <v>-</v>
          </cell>
          <cell r="BG666">
            <v>3</v>
          </cell>
          <cell r="BH666" t="str">
            <v>-</v>
          </cell>
          <cell r="BI666" t="str">
            <v>-</v>
          </cell>
          <cell r="BJ666" t="str">
            <v>Propio</v>
          </cell>
          <cell r="BK666" t="str">
            <v>DAN 588</v>
          </cell>
          <cell r="BL666" t="str">
            <v>Distribuidora Chevrolet S.A de C.V</v>
          </cell>
          <cell r="BO666">
            <v>94928.45</v>
          </cell>
          <cell r="BP666" t="str">
            <v>-</v>
          </cell>
          <cell r="BQ666" t="str">
            <v>-</v>
          </cell>
          <cell r="BR666" t="str">
            <v>-</v>
          </cell>
          <cell r="BS666" t="str">
            <v>-</v>
          </cell>
          <cell r="BT666" t="str">
            <v>-</v>
          </cell>
          <cell r="BU666" t="str">
            <v>-</v>
          </cell>
          <cell r="BV666" t="str">
            <v>-</v>
          </cell>
          <cell r="BW666" t="str">
            <v>-</v>
          </cell>
          <cell r="BX666" t="str">
            <v>-</v>
          </cell>
          <cell r="BY666" t="str">
            <v>-</v>
          </cell>
          <cell r="BZ666" t="str">
            <v>-</v>
          </cell>
          <cell r="CA666" t="str">
            <v>-</v>
          </cell>
          <cell r="CB666" t="str">
            <v>-</v>
          </cell>
          <cell r="CC666" t="str">
            <v>Martes</v>
          </cell>
          <cell r="CD666" t="str">
            <v>9247</v>
          </cell>
          <cell r="CE666" t="str">
            <v>7</v>
          </cell>
          <cell r="CF666" t="str">
            <v>Rosa</v>
          </cell>
          <cell r="CG666" t="str">
            <v>2o Sábado</v>
          </cell>
          <cell r="CH666" t="str">
            <v>Feb y Mzo</v>
          </cell>
          <cell r="CI666" t="str">
            <v>Ago y Sep</v>
          </cell>
          <cell r="CJ666" t="str">
            <v>-</v>
          </cell>
          <cell r="CK666">
            <v>92</v>
          </cell>
          <cell r="CL666" t="str">
            <v>101 - MAGNA</v>
          </cell>
          <cell r="CM666" t="str">
            <v>11013</v>
          </cell>
          <cell r="CP666" t="str">
            <v>-</v>
          </cell>
        </row>
        <row r="667">
          <cell r="A667" t="str">
            <v>11014</v>
          </cell>
          <cell r="B667" t="str">
            <v>531YLV</v>
          </cell>
          <cell r="C667" t="str">
            <v>Distrito Federal</v>
          </cell>
          <cell r="D667" t="str">
            <v>SNZ9233</v>
          </cell>
          <cell r="E667" t="str">
            <v>Chevy</v>
          </cell>
          <cell r="F667" t="str">
            <v>Automóvil</v>
          </cell>
          <cell r="G667" t="str">
            <v>Chevrolet</v>
          </cell>
          <cell r="H667" t="str">
            <v>Chevy 3 puertas T/M, D/H, A/A, Paquete M</v>
          </cell>
          <cell r="I667" t="str">
            <v>3G1SF21X9BS123508</v>
          </cell>
          <cell r="J667" t="str">
            <v>Hecho en México</v>
          </cell>
          <cell r="K667" t="str">
            <v>Magna</v>
          </cell>
          <cell r="L667">
            <v>4</v>
          </cell>
          <cell r="M667">
            <v>46</v>
          </cell>
          <cell r="N667">
            <v>2011</v>
          </cell>
          <cell r="O667" t="str">
            <v>San Luis Potosí</v>
          </cell>
          <cell r="P667" t="str">
            <v>San Luis Potosí</v>
          </cell>
          <cell r="Q667" t="str">
            <v>Occidente</v>
          </cell>
          <cell r="R667" t="str">
            <v>Baja</v>
          </cell>
          <cell r="S667" t="str">
            <v>Subasta interna</v>
          </cell>
          <cell r="T667" t="str">
            <v>GNP</v>
          </cell>
          <cell r="U667" t="str">
            <v>Grupo Nacional Provincial, S.A.B.</v>
          </cell>
          <cell r="V667" t="str">
            <v>Supervisor de Taller</v>
          </cell>
          <cell r="W667" t="str">
            <v>Pool Semiasignado</v>
          </cell>
          <cell r="X667" t="str">
            <v>-</v>
          </cell>
          <cell r="Y667" t="str">
            <v>Pool</v>
          </cell>
          <cell r="Z667" t="str">
            <v>S01987</v>
          </cell>
          <cell r="AA667" t="str">
            <v>-</v>
          </cell>
          <cell r="AB667" t="str">
            <v>-</v>
          </cell>
          <cell r="AC667" t="str">
            <v>-</v>
          </cell>
          <cell r="AD667" t="str">
            <v>-</v>
          </cell>
          <cell r="AE667" t="str">
            <v>-</v>
          </cell>
          <cell r="AF667" t="str">
            <v>-</v>
          </cell>
          <cell r="AG667" t="str">
            <v>-</v>
          </cell>
          <cell r="AH667" t="str">
            <v>-</v>
          </cell>
          <cell r="AI667" t="str">
            <v>C6705</v>
          </cell>
          <cell r="AJ667" t="str">
            <v>Ramirez Granados Arturo</v>
          </cell>
          <cell r="AK667" t="str">
            <v>-</v>
          </cell>
          <cell r="AL667" t="str">
            <v>-</v>
          </cell>
          <cell r="AM667" t="str">
            <v>-</v>
          </cell>
          <cell r="AN667" t="str">
            <v>raul.cordoba@gnp.com.mx</v>
          </cell>
          <cell r="AO667" t="str">
            <v>-</v>
          </cell>
          <cell r="AP667" t="str">
            <v>raul.cordoba@gnp.com.mx</v>
          </cell>
          <cell r="AQ667">
            <v>4442658518</v>
          </cell>
          <cell r="AR667" t="str">
            <v>-</v>
          </cell>
          <cell r="AS667" t="str">
            <v>-</v>
          </cell>
          <cell r="AT667" t="str">
            <v>-</v>
          </cell>
          <cell r="AU667" t="str">
            <v>-</v>
          </cell>
          <cell r="AV667" t="str">
            <v>-</v>
          </cell>
          <cell r="AW667" t="str">
            <v>-</v>
          </cell>
          <cell r="AX667" t="str">
            <v>-</v>
          </cell>
          <cell r="AY667" t="str">
            <v>No</v>
          </cell>
          <cell r="AZ667" t="str">
            <v>-</v>
          </cell>
          <cell r="BA667" t="str">
            <v>-</v>
          </cell>
          <cell r="BB667" t="str">
            <v>-</v>
          </cell>
          <cell r="BC667" t="str">
            <v>-</v>
          </cell>
          <cell r="BD667" t="str">
            <v>-</v>
          </cell>
          <cell r="BE667" t="str">
            <v>-</v>
          </cell>
          <cell r="BF667" t="str">
            <v>-</v>
          </cell>
          <cell r="BG667" t="str">
            <v>-</v>
          </cell>
          <cell r="BH667" t="str">
            <v>-</v>
          </cell>
          <cell r="BI667" t="str">
            <v>-</v>
          </cell>
          <cell r="BJ667" t="str">
            <v>Propio</v>
          </cell>
          <cell r="BK667" t="str">
            <v>DAN 598</v>
          </cell>
          <cell r="BL667" t="str">
            <v>Distribuidora Chevrolet S.A de C.V</v>
          </cell>
          <cell r="BO667">
            <v>94928.45</v>
          </cell>
          <cell r="BP667" t="str">
            <v>-</v>
          </cell>
          <cell r="BQ667" t="str">
            <v>-</v>
          </cell>
          <cell r="BR667" t="str">
            <v>-</v>
          </cell>
          <cell r="BS667" t="str">
            <v>-</v>
          </cell>
          <cell r="BT667" t="str">
            <v>-</v>
          </cell>
          <cell r="BU667" t="str">
            <v>-</v>
          </cell>
          <cell r="BV667" t="str">
            <v>-</v>
          </cell>
          <cell r="BW667" t="str">
            <v>-</v>
          </cell>
          <cell r="BX667" t="str">
            <v>-</v>
          </cell>
          <cell r="BY667" t="str">
            <v>-</v>
          </cell>
          <cell r="BZ667" t="str">
            <v>-</v>
          </cell>
          <cell r="CA667" t="str">
            <v>-</v>
          </cell>
          <cell r="CB667" t="str">
            <v>-</v>
          </cell>
          <cell r="CC667" t="str">
            <v>Jueves</v>
          </cell>
          <cell r="CD667" t="str">
            <v>531</v>
          </cell>
          <cell r="CE667" t="str">
            <v>1</v>
          </cell>
          <cell r="CF667" t="str">
            <v>Verde</v>
          </cell>
          <cell r="CG667" t="str">
            <v>4o Sábado</v>
          </cell>
          <cell r="CH667" t="str">
            <v>Abr y May</v>
          </cell>
          <cell r="CI667" t="str">
            <v>Oct y Nov</v>
          </cell>
          <cell r="CJ667" t="str">
            <v>-</v>
          </cell>
          <cell r="CK667">
            <v>92</v>
          </cell>
          <cell r="CL667" t="str">
            <v>101 - MAGNA</v>
          </cell>
          <cell r="CM667" t="str">
            <v>11014</v>
          </cell>
          <cell r="CP667" t="str">
            <v>-</v>
          </cell>
        </row>
        <row r="668">
          <cell r="A668" t="str">
            <v>11015</v>
          </cell>
          <cell r="B668" t="str">
            <v>SNZ9259</v>
          </cell>
          <cell r="C668" t="str">
            <v>Nuevo León</v>
          </cell>
          <cell r="D668" t="str">
            <v>No aplica</v>
          </cell>
          <cell r="E668" t="str">
            <v>Chevy</v>
          </cell>
          <cell r="F668" t="str">
            <v>Automóvil</v>
          </cell>
          <cell r="G668" t="str">
            <v>Chevrolet</v>
          </cell>
          <cell r="H668" t="str">
            <v>Chevy 3 puertas T/M, D/H, A/A, Paquete M</v>
          </cell>
          <cell r="I668" t="str">
            <v>3G1SF21X2BS122524</v>
          </cell>
          <cell r="J668" t="str">
            <v>Hecho en México</v>
          </cell>
          <cell r="K668" t="str">
            <v>Magna</v>
          </cell>
          <cell r="L668">
            <v>4</v>
          </cell>
          <cell r="M668">
            <v>46</v>
          </cell>
          <cell r="N668">
            <v>2011</v>
          </cell>
          <cell r="O668" t="str">
            <v>Monterrey</v>
          </cell>
          <cell r="P668" t="str">
            <v>Nuevo León</v>
          </cell>
          <cell r="Q668" t="str">
            <v>Noreste</v>
          </cell>
          <cell r="R668" t="str">
            <v>Baja</v>
          </cell>
          <cell r="S668" t="str">
            <v>Venta a empleado</v>
          </cell>
          <cell r="T668" t="str">
            <v>GNP</v>
          </cell>
          <cell r="U668" t="str">
            <v>Grupo Nacional Provincial, S.A.B.</v>
          </cell>
          <cell r="V668" t="str">
            <v>Asesor de Servicio</v>
          </cell>
          <cell r="W668" t="str">
            <v>-</v>
          </cell>
          <cell r="X668" t="str">
            <v>-</v>
          </cell>
          <cell r="Y668" t="str">
            <v>Asignado</v>
          </cell>
          <cell r="Z668">
            <v>40019001</v>
          </cell>
          <cell r="AA668" t="str">
            <v>Pinales Cepeda Jorge Oziel</v>
          </cell>
          <cell r="AB668" t="str">
            <v>Servicios Administrativos en Reclamaciones, S.A. de C.V.</v>
          </cell>
          <cell r="AC668" t="str">
            <v>PICJ7410117G5</v>
          </cell>
          <cell r="AD668" t="str">
            <v>Operativo</v>
          </cell>
          <cell r="AE668" t="str">
            <v>Asesor de Servicio</v>
          </cell>
          <cell r="AF668" t="str">
            <v>Unidad Operativa</v>
          </cell>
          <cell r="AG668" t="str">
            <v>Dirección Servicio y Operaciones</v>
          </cell>
          <cell r="AH668" t="str">
            <v>Subdirección Siniestros Norte y Occidente</v>
          </cell>
          <cell r="AI668" t="str">
            <v>C9212</v>
          </cell>
          <cell r="AJ668" t="str">
            <v>Colome Pineda Juan Del Carmen</v>
          </cell>
          <cell r="AK668" t="str">
            <v>Oficina de Servicio Monterrey</v>
          </cell>
          <cell r="AL668" t="str">
            <v>Monterrey</v>
          </cell>
          <cell r="AM668">
            <v>5446</v>
          </cell>
          <cell r="AN668" t="str">
            <v>jorge.pinales@gnp.com.mx</v>
          </cell>
          <cell r="AO668" t="str">
            <v>jorge.pinales@gnp.com.mx</v>
          </cell>
          <cell r="AQ668">
            <v>8112444740</v>
          </cell>
          <cell r="AR668" t="str">
            <v>-</v>
          </cell>
          <cell r="AS668" t="str">
            <v>-</v>
          </cell>
          <cell r="AT668" t="str">
            <v>-</v>
          </cell>
          <cell r="AU668" t="str">
            <v>-</v>
          </cell>
          <cell r="AV668" t="str">
            <v>-</v>
          </cell>
          <cell r="AW668" t="str">
            <v>-</v>
          </cell>
          <cell r="AX668" t="str">
            <v>-</v>
          </cell>
          <cell r="AY668" t="str">
            <v>No</v>
          </cell>
          <cell r="AZ668" t="str">
            <v>-</v>
          </cell>
          <cell r="BA668" t="str">
            <v>-</v>
          </cell>
          <cell r="BB668" t="str">
            <v>-</v>
          </cell>
          <cell r="BC668" t="str">
            <v>-</v>
          </cell>
          <cell r="BD668" t="str">
            <v>-</v>
          </cell>
          <cell r="BE668" t="str">
            <v>-</v>
          </cell>
          <cell r="BF668" t="str">
            <v>-</v>
          </cell>
          <cell r="BG668">
            <v>3</v>
          </cell>
          <cell r="BH668" t="str">
            <v>-</v>
          </cell>
          <cell r="BI668" t="str">
            <v>-</v>
          </cell>
          <cell r="BJ668" t="str">
            <v>Propio</v>
          </cell>
          <cell r="BK668" t="str">
            <v>DAN 587</v>
          </cell>
          <cell r="BL668" t="str">
            <v>Distribuidora Chevrolet S.A de C.V</v>
          </cell>
          <cell r="BO668">
            <v>94928.45</v>
          </cell>
          <cell r="BP668" t="str">
            <v>-</v>
          </cell>
          <cell r="BQ668" t="str">
            <v>-</v>
          </cell>
          <cell r="BR668" t="str">
            <v>-</v>
          </cell>
          <cell r="BS668" t="str">
            <v>-</v>
          </cell>
          <cell r="BT668" t="str">
            <v>-</v>
          </cell>
          <cell r="BU668" t="str">
            <v>-</v>
          </cell>
          <cell r="BV668" t="str">
            <v>-</v>
          </cell>
          <cell r="BW668" t="str">
            <v>-</v>
          </cell>
          <cell r="BX668" t="str">
            <v>-</v>
          </cell>
          <cell r="BY668" t="str">
            <v>-</v>
          </cell>
          <cell r="BZ668" t="str">
            <v>-</v>
          </cell>
          <cell r="CA668" t="str">
            <v>-</v>
          </cell>
          <cell r="CB668" t="str">
            <v>-</v>
          </cell>
          <cell r="CC668" t="str">
            <v>Viernes</v>
          </cell>
          <cell r="CD668" t="str">
            <v>9259</v>
          </cell>
          <cell r="CE668" t="str">
            <v>9</v>
          </cell>
          <cell r="CF668" t="str">
            <v>Azul</v>
          </cell>
          <cell r="CG668" t="str">
            <v>5o Sábado</v>
          </cell>
          <cell r="CH668" t="str">
            <v>May y Jun</v>
          </cell>
          <cell r="CI668" t="str">
            <v>Nov y Dic</v>
          </cell>
          <cell r="CJ668" t="str">
            <v>-</v>
          </cell>
          <cell r="CK668">
            <v>92</v>
          </cell>
          <cell r="CL668" t="str">
            <v>101 - MAGNA</v>
          </cell>
          <cell r="CM668" t="str">
            <v>11015</v>
          </cell>
          <cell r="CP668" t="str">
            <v>-</v>
          </cell>
        </row>
        <row r="669">
          <cell r="A669" t="str">
            <v>11016</v>
          </cell>
          <cell r="B669" t="str">
            <v>SNZ9241</v>
          </cell>
          <cell r="C669" t="str">
            <v>Nuevo León</v>
          </cell>
          <cell r="D669" t="str">
            <v>No aplica</v>
          </cell>
          <cell r="E669" t="str">
            <v>Chevy</v>
          </cell>
          <cell r="F669" t="str">
            <v>Automóvil</v>
          </cell>
          <cell r="G669" t="str">
            <v>Chevrolet</v>
          </cell>
          <cell r="H669" t="str">
            <v>Chevy 3 puertas T/M, D/H, A/A, Paquete M</v>
          </cell>
          <cell r="I669" t="str">
            <v>3G1SF21X5BS122520</v>
          </cell>
          <cell r="J669" t="str">
            <v xml:space="preserve">Hecho en México </v>
          </cell>
          <cell r="K669" t="str">
            <v>Magna</v>
          </cell>
          <cell r="L669">
            <v>4</v>
          </cell>
          <cell r="M669">
            <v>46</v>
          </cell>
          <cell r="N669">
            <v>2011</v>
          </cell>
          <cell r="O669" t="str">
            <v>Monterrey</v>
          </cell>
          <cell r="P669" t="str">
            <v>Nuevo León</v>
          </cell>
          <cell r="Q669" t="str">
            <v>Noreste</v>
          </cell>
          <cell r="R669" t="str">
            <v>Baja</v>
          </cell>
          <cell r="S669" t="str">
            <v>Venta a empleado</v>
          </cell>
          <cell r="T669" t="str">
            <v>GNP</v>
          </cell>
          <cell r="U669" t="str">
            <v>Grupo Nacional Provincial, S.A.B.</v>
          </cell>
          <cell r="V669" t="str">
            <v>Asesor de Servicio</v>
          </cell>
          <cell r="W669" t="str">
            <v>-</v>
          </cell>
          <cell r="X669" t="str">
            <v>-</v>
          </cell>
          <cell r="Y669" t="str">
            <v>Asignado</v>
          </cell>
          <cell r="Z669">
            <v>40321001</v>
          </cell>
          <cell r="AA669" t="str">
            <v>-</v>
          </cell>
          <cell r="AB669" t="str">
            <v>-</v>
          </cell>
          <cell r="AC669" t="str">
            <v>-</v>
          </cell>
          <cell r="AD669" t="str">
            <v>-</v>
          </cell>
          <cell r="AE669" t="str">
            <v>-</v>
          </cell>
          <cell r="AF669" t="str">
            <v>-</v>
          </cell>
          <cell r="AG669" t="str">
            <v>-</v>
          </cell>
          <cell r="AH669" t="str">
            <v>-</v>
          </cell>
          <cell r="AI669" t="str">
            <v>C6705</v>
          </cell>
          <cell r="AJ669" t="str">
            <v>Ramirez Granados Arturo</v>
          </cell>
          <cell r="AK669" t="str">
            <v>-</v>
          </cell>
          <cell r="AL669" t="str">
            <v>-</v>
          </cell>
          <cell r="AM669" t="str">
            <v>-</v>
          </cell>
          <cell r="AN669">
            <v>0</v>
          </cell>
          <cell r="AO669" t="str">
            <v>-</v>
          </cell>
          <cell r="AQ669">
            <v>8112443442</v>
          </cell>
          <cell r="AR669" t="str">
            <v>-</v>
          </cell>
          <cell r="AS669" t="str">
            <v>-</v>
          </cell>
          <cell r="AT669" t="str">
            <v>-</v>
          </cell>
          <cell r="AU669" t="str">
            <v>-</v>
          </cell>
          <cell r="AV669" t="str">
            <v>-</v>
          </cell>
          <cell r="AW669" t="str">
            <v>-</v>
          </cell>
          <cell r="AX669" t="str">
            <v>-</v>
          </cell>
          <cell r="AY669" t="str">
            <v>No</v>
          </cell>
          <cell r="AZ669" t="str">
            <v>-</v>
          </cell>
          <cell r="BA669" t="str">
            <v>-</v>
          </cell>
          <cell r="BB669" t="str">
            <v>-</v>
          </cell>
          <cell r="BC669" t="str">
            <v>-</v>
          </cell>
          <cell r="BD669" t="str">
            <v>-</v>
          </cell>
          <cell r="BE669" t="str">
            <v>-</v>
          </cell>
          <cell r="BF669" t="str">
            <v>-</v>
          </cell>
          <cell r="BG669">
            <v>3</v>
          </cell>
          <cell r="BH669" t="str">
            <v>-</v>
          </cell>
          <cell r="BI669" t="str">
            <v>-</v>
          </cell>
          <cell r="BJ669" t="str">
            <v>Propio</v>
          </cell>
          <cell r="BK669" t="str">
            <v>DAN 586</v>
          </cell>
          <cell r="BL669" t="str">
            <v>Distribuidora Chevrolet S.A de C.V</v>
          </cell>
          <cell r="BO669">
            <v>94928.45</v>
          </cell>
          <cell r="BP669" t="str">
            <v>-</v>
          </cell>
          <cell r="BQ669" t="str">
            <v>-</v>
          </cell>
          <cell r="BR669" t="str">
            <v>-</v>
          </cell>
          <cell r="BS669" t="str">
            <v>-</v>
          </cell>
          <cell r="BT669" t="str">
            <v>-</v>
          </cell>
          <cell r="BU669" t="str">
            <v>-</v>
          </cell>
          <cell r="BV669" t="str">
            <v>-</v>
          </cell>
          <cell r="BW669" t="str">
            <v>-</v>
          </cell>
          <cell r="BX669" t="str">
            <v>-</v>
          </cell>
          <cell r="BY669" t="str">
            <v>-</v>
          </cell>
          <cell r="BZ669" t="str">
            <v>-</v>
          </cell>
          <cell r="CA669" t="str">
            <v>-</v>
          </cell>
          <cell r="CB669" t="str">
            <v>-</v>
          </cell>
          <cell r="CC669" t="str">
            <v>Jueves</v>
          </cell>
          <cell r="CD669" t="str">
            <v>9241</v>
          </cell>
          <cell r="CE669" t="str">
            <v>1</v>
          </cell>
          <cell r="CF669" t="str">
            <v>Verde</v>
          </cell>
          <cell r="CG669" t="str">
            <v>4o Sábado</v>
          </cell>
          <cell r="CH669" t="str">
            <v>Abr y May</v>
          </cell>
          <cell r="CI669" t="str">
            <v>Oct y Nov</v>
          </cell>
          <cell r="CJ669" t="str">
            <v>-</v>
          </cell>
          <cell r="CK669">
            <v>92</v>
          </cell>
          <cell r="CL669" t="str">
            <v>101 - MAGNA</v>
          </cell>
          <cell r="CM669" t="str">
            <v>11016</v>
          </cell>
          <cell r="CP669" t="str">
            <v>-</v>
          </cell>
        </row>
        <row r="670">
          <cell r="A670" t="str">
            <v>11017</v>
          </cell>
          <cell r="B670" t="str">
            <v>SNZ9260</v>
          </cell>
          <cell r="C670" t="str">
            <v>Nuevo León</v>
          </cell>
          <cell r="D670" t="str">
            <v>No aplica</v>
          </cell>
          <cell r="E670" t="str">
            <v>Chevy</v>
          </cell>
          <cell r="F670" t="str">
            <v>Automóvil</v>
          </cell>
          <cell r="G670" t="str">
            <v>Chevrolet</v>
          </cell>
          <cell r="H670" t="str">
            <v>Chevy 3 puertas T/M, D/H, A/A, Paquete M</v>
          </cell>
          <cell r="I670" t="str">
            <v>3G1SF21X3BS122824</v>
          </cell>
          <cell r="J670" t="str">
            <v>Hecho en México</v>
          </cell>
          <cell r="K670" t="str">
            <v>Magna</v>
          </cell>
          <cell r="L670">
            <v>4</v>
          </cell>
          <cell r="M670">
            <v>46</v>
          </cell>
          <cell r="N670">
            <v>2011</v>
          </cell>
          <cell r="O670" t="str">
            <v>Monterrey</v>
          </cell>
          <cell r="P670" t="str">
            <v>Nuevo León</v>
          </cell>
          <cell r="Q670" t="str">
            <v>Noreste</v>
          </cell>
          <cell r="R670" t="str">
            <v>Baja</v>
          </cell>
          <cell r="S670" t="str">
            <v>Venta a empleado</v>
          </cell>
          <cell r="T670" t="str">
            <v>GNP</v>
          </cell>
          <cell r="U670" t="str">
            <v>Grupo Nacional Provincial, S.A.B.</v>
          </cell>
          <cell r="V670" t="str">
            <v>Asesor de Servicio</v>
          </cell>
          <cell r="W670" t="str">
            <v>-</v>
          </cell>
          <cell r="X670" t="str">
            <v>-</v>
          </cell>
          <cell r="Y670" t="str">
            <v>Asignado</v>
          </cell>
          <cell r="Z670">
            <v>40323001</v>
          </cell>
          <cell r="AA670" t="str">
            <v>-</v>
          </cell>
          <cell r="AB670" t="str">
            <v>-</v>
          </cell>
          <cell r="AC670" t="str">
            <v>-</v>
          </cell>
          <cell r="AD670" t="str">
            <v>-</v>
          </cell>
          <cell r="AE670" t="str">
            <v>-</v>
          </cell>
          <cell r="AF670" t="str">
            <v>-</v>
          </cell>
          <cell r="AG670" t="str">
            <v>-</v>
          </cell>
          <cell r="AH670" t="str">
            <v>-</v>
          </cell>
          <cell r="AI670" t="str">
            <v>C6705</v>
          </cell>
          <cell r="AJ670" t="str">
            <v>Ramirez Granados Arturo</v>
          </cell>
          <cell r="AK670" t="str">
            <v>-</v>
          </cell>
          <cell r="AL670" t="str">
            <v>-</v>
          </cell>
          <cell r="AM670" t="str">
            <v>-</v>
          </cell>
          <cell r="AN670">
            <v>0</v>
          </cell>
          <cell r="AO670" t="str">
            <v>-</v>
          </cell>
          <cell r="AQ670">
            <v>8112444729</v>
          </cell>
          <cell r="AR670" t="str">
            <v>-</v>
          </cell>
          <cell r="AS670" t="str">
            <v>-</v>
          </cell>
          <cell r="AT670" t="str">
            <v>-</v>
          </cell>
          <cell r="AU670" t="str">
            <v>-</v>
          </cell>
          <cell r="AV670" t="str">
            <v>-</v>
          </cell>
          <cell r="AW670" t="str">
            <v>-</v>
          </cell>
          <cell r="AX670" t="str">
            <v>-</v>
          </cell>
          <cell r="AY670" t="str">
            <v>No</v>
          </cell>
          <cell r="AZ670" t="str">
            <v>-</v>
          </cell>
          <cell r="BA670" t="str">
            <v>-</v>
          </cell>
          <cell r="BB670" t="str">
            <v>-</v>
          </cell>
          <cell r="BC670" t="str">
            <v>-</v>
          </cell>
          <cell r="BD670" t="str">
            <v>-</v>
          </cell>
          <cell r="BE670" t="str">
            <v>-</v>
          </cell>
          <cell r="BF670" t="str">
            <v>-</v>
          </cell>
          <cell r="BG670" t="str">
            <v>-</v>
          </cell>
          <cell r="BH670" t="str">
            <v>-</v>
          </cell>
          <cell r="BI670" t="str">
            <v>-</v>
          </cell>
          <cell r="BJ670" t="str">
            <v>Propio</v>
          </cell>
          <cell r="BK670" t="str">
            <v>DAN 584</v>
          </cell>
          <cell r="BL670" t="str">
            <v>Distribuidora Chevrolet S.A de C.V</v>
          </cell>
          <cell r="BO670">
            <v>94928.45</v>
          </cell>
          <cell r="BP670" t="str">
            <v>-</v>
          </cell>
          <cell r="BQ670" t="str">
            <v>-</v>
          </cell>
          <cell r="BR670" t="str">
            <v>-</v>
          </cell>
          <cell r="BS670" t="str">
            <v>-</v>
          </cell>
          <cell r="BT670" t="str">
            <v>-</v>
          </cell>
          <cell r="BU670" t="str">
            <v>-</v>
          </cell>
          <cell r="BV670" t="str">
            <v>-</v>
          </cell>
          <cell r="BW670" t="str">
            <v>-</v>
          </cell>
          <cell r="BX670" t="str">
            <v>-</v>
          </cell>
          <cell r="BY670" t="str">
            <v>-</v>
          </cell>
          <cell r="BZ670" t="str">
            <v>-</v>
          </cell>
          <cell r="CA670" t="str">
            <v>-</v>
          </cell>
          <cell r="CB670" t="str">
            <v>-</v>
          </cell>
          <cell r="CC670" t="str">
            <v>Viernes</v>
          </cell>
          <cell r="CD670" t="str">
            <v>9260</v>
          </cell>
          <cell r="CE670" t="str">
            <v>0</v>
          </cell>
          <cell r="CF670" t="str">
            <v>Azul</v>
          </cell>
          <cell r="CG670" t="str">
            <v>5o Sábado</v>
          </cell>
          <cell r="CH670" t="str">
            <v>May y Jun</v>
          </cell>
          <cell r="CI670" t="str">
            <v>Nov y Dic</v>
          </cell>
          <cell r="CJ670" t="str">
            <v>-</v>
          </cell>
          <cell r="CK670">
            <v>92</v>
          </cell>
          <cell r="CL670" t="str">
            <v>101 - MAGNA</v>
          </cell>
          <cell r="CM670" t="str">
            <v>11017</v>
          </cell>
          <cell r="CP670" t="str">
            <v>-</v>
          </cell>
        </row>
        <row r="671">
          <cell r="A671" t="str">
            <v>11018</v>
          </cell>
          <cell r="B671" t="str">
            <v>SNZ9248</v>
          </cell>
          <cell r="C671" t="str">
            <v>Nuevo León</v>
          </cell>
          <cell r="D671" t="str">
            <v>No aplica</v>
          </cell>
          <cell r="E671" t="str">
            <v>Chevy</v>
          </cell>
          <cell r="F671" t="str">
            <v>Automóvil</v>
          </cell>
          <cell r="G671" t="str">
            <v>Chevrolet</v>
          </cell>
          <cell r="H671" t="str">
            <v>Chevy 3 puertas T/M, D/H, A/A, Paquete M</v>
          </cell>
          <cell r="I671" t="str">
            <v>3G1SF21X4BS123044</v>
          </cell>
          <cell r="J671" t="str">
            <v>Hecho en México</v>
          </cell>
          <cell r="K671" t="str">
            <v>Magna</v>
          </cell>
          <cell r="L671">
            <v>4</v>
          </cell>
          <cell r="M671">
            <v>46</v>
          </cell>
          <cell r="N671">
            <v>2011</v>
          </cell>
          <cell r="O671" t="str">
            <v>Monterrey</v>
          </cell>
          <cell r="P671" t="str">
            <v>Nuevo León</v>
          </cell>
          <cell r="Q671" t="str">
            <v>Noreste</v>
          </cell>
          <cell r="R671" t="str">
            <v>Baja</v>
          </cell>
          <cell r="S671" t="str">
            <v>PT por Siniestro</v>
          </cell>
          <cell r="T671" t="str">
            <v>GNP</v>
          </cell>
          <cell r="U671" t="str">
            <v>Grupo Nacional Provincial, S.A.B.</v>
          </cell>
          <cell r="V671" t="str">
            <v>Asesor de Servicio</v>
          </cell>
          <cell r="W671" t="str">
            <v>-</v>
          </cell>
          <cell r="X671" t="str">
            <v>-</v>
          </cell>
          <cell r="Y671" t="str">
            <v>Asignado</v>
          </cell>
          <cell r="Z671">
            <v>40017001</v>
          </cell>
          <cell r="AA671" t="str">
            <v>-</v>
          </cell>
          <cell r="AB671" t="str">
            <v>-</v>
          </cell>
          <cell r="AC671" t="str">
            <v>-</v>
          </cell>
          <cell r="AD671" t="str">
            <v>-</v>
          </cell>
          <cell r="AE671" t="str">
            <v>-</v>
          </cell>
          <cell r="AF671" t="str">
            <v>-</v>
          </cell>
          <cell r="AG671" t="str">
            <v>-</v>
          </cell>
          <cell r="AH671" t="str">
            <v>-</v>
          </cell>
          <cell r="AI671" t="str">
            <v>C6705</v>
          </cell>
          <cell r="AJ671" t="str">
            <v>Ramirez Granados Arturo</v>
          </cell>
          <cell r="AK671" t="str">
            <v>-</v>
          </cell>
          <cell r="AL671" t="str">
            <v>-</v>
          </cell>
          <cell r="AM671" t="str">
            <v>-</v>
          </cell>
          <cell r="AN671">
            <v>0</v>
          </cell>
          <cell r="AO671" t="str">
            <v>-</v>
          </cell>
          <cell r="AQ671">
            <v>8112444737</v>
          </cell>
          <cell r="AR671" t="str">
            <v>-</v>
          </cell>
          <cell r="AS671" t="str">
            <v>-</v>
          </cell>
          <cell r="AT671" t="str">
            <v>-</v>
          </cell>
          <cell r="AU671" t="str">
            <v>-</v>
          </cell>
          <cell r="AV671" t="str">
            <v>-</v>
          </cell>
          <cell r="AW671" t="str">
            <v>-</v>
          </cell>
          <cell r="AX671" t="str">
            <v>-</v>
          </cell>
          <cell r="AY671" t="str">
            <v>No</v>
          </cell>
          <cell r="AZ671" t="str">
            <v>-</v>
          </cell>
          <cell r="BA671" t="str">
            <v>-</v>
          </cell>
          <cell r="BB671" t="str">
            <v>-</v>
          </cell>
          <cell r="BC671" t="str">
            <v>-</v>
          </cell>
          <cell r="BD671" t="str">
            <v>-</v>
          </cell>
          <cell r="BE671" t="str">
            <v>-</v>
          </cell>
          <cell r="BF671" t="str">
            <v>-</v>
          </cell>
          <cell r="BG671">
            <v>3</v>
          </cell>
          <cell r="BH671" t="str">
            <v>-</v>
          </cell>
          <cell r="BI671" t="str">
            <v>-</v>
          </cell>
          <cell r="BJ671" t="str">
            <v>Propio</v>
          </cell>
          <cell r="BK671" t="str">
            <v>DAN 585</v>
          </cell>
          <cell r="BL671" t="str">
            <v>Distribuidora Chevrolet S.A de C.V</v>
          </cell>
          <cell r="BO671">
            <v>94928.45</v>
          </cell>
          <cell r="BP671" t="str">
            <v>-</v>
          </cell>
          <cell r="BQ671" t="str">
            <v>-</v>
          </cell>
          <cell r="BR671" t="str">
            <v>-</v>
          </cell>
          <cell r="BS671" t="str">
            <v>-</v>
          </cell>
          <cell r="BT671" t="str">
            <v>-</v>
          </cell>
          <cell r="BU671" t="str">
            <v>-</v>
          </cell>
          <cell r="BV671" t="str">
            <v>-</v>
          </cell>
          <cell r="BW671" t="str">
            <v>-</v>
          </cell>
          <cell r="BX671" t="str">
            <v>-</v>
          </cell>
          <cell r="BY671" t="str">
            <v>-</v>
          </cell>
          <cell r="BZ671" t="str">
            <v>-</v>
          </cell>
          <cell r="CA671" t="str">
            <v>-</v>
          </cell>
          <cell r="CB671" t="str">
            <v>-</v>
          </cell>
          <cell r="CC671" t="str">
            <v>Martes</v>
          </cell>
          <cell r="CD671" t="str">
            <v>9248</v>
          </cell>
          <cell r="CE671" t="str">
            <v>8</v>
          </cell>
          <cell r="CF671" t="str">
            <v>Rosa</v>
          </cell>
          <cell r="CG671" t="str">
            <v>2o Sábado</v>
          </cell>
          <cell r="CH671" t="str">
            <v>Feb y Mzo</v>
          </cell>
          <cell r="CI671" t="str">
            <v>Ago y Sep</v>
          </cell>
          <cell r="CJ671" t="str">
            <v>-</v>
          </cell>
          <cell r="CK671">
            <v>92</v>
          </cell>
          <cell r="CL671" t="str">
            <v>101 - MAGNA</v>
          </cell>
          <cell r="CM671" t="str">
            <v>11018</v>
          </cell>
          <cell r="CP671" t="str">
            <v>-</v>
          </cell>
        </row>
        <row r="672">
          <cell r="A672" t="str">
            <v>11019</v>
          </cell>
          <cell r="B672" t="str">
            <v>938XTC</v>
          </cell>
          <cell r="C672" t="str">
            <v>Distrito Federal</v>
          </cell>
          <cell r="D672" t="str">
            <v>No aplica</v>
          </cell>
          <cell r="E672" t="str">
            <v>Chevy</v>
          </cell>
          <cell r="F672" t="str">
            <v>Automóvil</v>
          </cell>
          <cell r="G672" t="str">
            <v>Chevrolet</v>
          </cell>
          <cell r="H672" t="str">
            <v>Chevy 3 puertas T/M, D/H, A/A, Paquete M</v>
          </cell>
          <cell r="I672" t="str">
            <v>3G1SF21X1BS125379</v>
          </cell>
          <cell r="J672" t="str">
            <v>Hecho en México</v>
          </cell>
          <cell r="K672" t="str">
            <v>Magna</v>
          </cell>
          <cell r="L672">
            <v>4</v>
          </cell>
          <cell r="M672">
            <v>46</v>
          </cell>
          <cell r="N672">
            <v>2011</v>
          </cell>
          <cell r="O672" t="str">
            <v>Culiacán</v>
          </cell>
          <cell r="P672" t="str">
            <v>Sinaloa</v>
          </cell>
          <cell r="Q672" t="str">
            <v>Occidente</v>
          </cell>
          <cell r="R672" t="str">
            <v>Baja</v>
          </cell>
          <cell r="S672" t="str">
            <v>Venta a empleado</v>
          </cell>
          <cell r="T672" t="str">
            <v>GNP</v>
          </cell>
          <cell r="U672" t="str">
            <v>Grupo Nacional Provincial, S.A.B.</v>
          </cell>
          <cell r="V672" t="str">
            <v>Asesor de Servicio</v>
          </cell>
          <cell r="W672" t="str">
            <v>-</v>
          </cell>
          <cell r="X672" t="str">
            <v>-</v>
          </cell>
          <cell r="Y672" t="str">
            <v>Asignado</v>
          </cell>
          <cell r="Z672">
            <v>40112001</v>
          </cell>
          <cell r="AA672" t="str">
            <v>-</v>
          </cell>
          <cell r="AB672" t="str">
            <v>-</v>
          </cell>
          <cell r="AC672" t="str">
            <v>-</v>
          </cell>
          <cell r="AD672" t="str">
            <v>-</v>
          </cell>
          <cell r="AE672" t="str">
            <v>-</v>
          </cell>
          <cell r="AF672" t="str">
            <v>-</v>
          </cell>
          <cell r="AG672" t="str">
            <v>-</v>
          </cell>
          <cell r="AH672" t="str">
            <v>-</v>
          </cell>
          <cell r="AI672" t="str">
            <v>C6705</v>
          </cell>
          <cell r="AJ672" t="str">
            <v>Ramirez Granados Arturo</v>
          </cell>
          <cell r="AK672" t="str">
            <v>-</v>
          </cell>
          <cell r="AL672" t="str">
            <v>-</v>
          </cell>
          <cell r="AM672" t="str">
            <v>-</v>
          </cell>
          <cell r="AN672" t="str">
            <v>marco.apodaca@gnp.com.mx</v>
          </cell>
          <cell r="AO672" t="str">
            <v>-</v>
          </cell>
          <cell r="AP672" t="str">
            <v>marco.apodaca@gnp.com.mx</v>
          </cell>
          <cell r="AQ672" t="str">
            <v>-</v>
          </cell>
          <cell r="AR672" t="str">
            <v>-</v>
          </cell>
          <cell r="AS672" t="str">
            <v>-</v>
          </cell>
          <cell r="AT672" t="str">
            <v>-</v>
          </cell>
          <cell r="AU672" t="str">
            <v>-</v>
          </cell>
          <cell r="AV672" t="str">
            <v>-</v>
          </cell>
          <cell r="AW672" t="str">
            <v>IMDM20888108..</v>
          </cell>
          <cell r="AX672" t="str">
            <v>Inactivo</v>
          </cell>
          <cell r="AY672" t="str">
            <v>No</v>
          </cell>
          <cell r="AZ672" t="str">
            <v>-</v>
          </cell>
          <cell r="BA672" t="str">
            <v>-</v>
          </cell>
          <cell r="BB672" t="str">
            <v>-</v>
          </cell>
          <cell r="BC672" t="str">
            <v>-</v>
          </cell>
          <cell r="BD672" t="str">
            <v>-</v>
          </cell>
          <cell r="BE672" t="str">
            <v>-</v>
          </cell>
          <cell r="BF672" t="str">
            <v>-</v>
          </cell>
          <cell r="BG672" t="str">
            <v>-</v>
          </cell>
          <cell r="BH672" t="str">
            <v>-</v>
          </cell>
          <cell r="BI672" t="str">
            <v>-</v>
          </cell>
          <cell r="BJ672" t="str">
            <v>Propio</v>
          </cell>
          <cell r="BK672" t="str">
            <v>DAN 601</v>
          </cell>
          <cell r="BL672" t="str">
            <v>Distribuidora Chevrolet S.A de C.V</v>
          </cell>
          <cell r="BO672">
            <v>94928.45</v>
          </cell>
          <cell r="BP672" t="str">
            <v>-</v>
          </cell>
          <cell r="BQ672" t="str">
            <v>-</v>
          </cell>
          <cell r="BR672" t="str">
            <v>-</v>
          </cell>
          <cell r="BS672" t="str">
            <v>-</v>
          </cell>
          <cell r="BT672" t="str">
            <v>-</v>
          </cell>
          <cell r="BU672" t="str">
            <v>-</v>
          </cell>
          <cell r="BV672" t="str">
            <v>-</v>
          </cell>
          <cell r="BW672" t="str">
            <v>-</v>
          </cell>
          <cell r="BX672" t="str">
            <v>-</v>
          </cell>
          <cell r="BY672" t="str">
            <v>-</v>
          </cell>
          <cell r="BZ672" t="str">
            <v>-</v>
          </cell>
          <cell r="CA672" t="str">
            <v>-</v>
          </cell>
          <cell r="CB672" t="str">
            <v>-</v>
          </cell>
          <cell r="CC672" t="str">
            <v>Martes</v>
          </cell>
          <cell r="CD672" t="str">
            <v>938</v>
          </cell>
          <cell r="CE672" t="str">
            <v>8</v>
          </cell>
          <cell r="CF672" t="str">
            <v>Rosa</v>
          </cell>
          <cell r="CG672" t="str">
            <v>2o Sábado</v>
          </cell>
          <cell r="CH672" t="str">
            <v>Feb y Mzo</v>
          </cell>
          <cell r="CI672" t="str">
            <v>Ago y Sep</v>
          </cell>
          <cell r="CJ672" t="str">
            <v>-</v>
          </cell>
          <cell r="CK672">
            <v>92</v>
          </cell>
          <cell r="CL672" t="str">
            <v>101 - MAGNA</v>
          </cell>
          <cell r="CM672" t="str">
            <v>11019</v>
          </cell>
          <cell r="CP672" t="str">
            <v>-</v>
          </cell>
        </row>
        <row r="673">
          <cell r="A673" t="str">
            <v>11020</v>
          </cell>
          <cell r="B673" t="str">
            <v>654XTC</v>
          </cell>
          <cell r="C673" t="str">
            <v>Distrito Federal</v>
          </cell>
          <cell r="D673" t="str">
            <v>No aplica</v>
          </cell>
          <cell r="E673" t="str">
            <v>Chevy</v>
          </cell>
          <cell r="F673" t="str">
            <v>Automóvil</v>
          </cell>
          <cell r="G673" t="str">
            <v>Chevrolet</v>
          </cell>
          <cell r="H673" t="str">
            <v>Chevy 3 puertas T/M, D/H, A/A, Paquete M</v>
          </cell>
          <cell r="I673" t="str">
            <v>3G1SF21XXBS123047</v>
          </cell>
          <cell r="J673" t="str">
            <v>Hecho en México</v>
          </cell>
          <cell r="K673" t="str">
            <v>Magna</v>
          </cell>
          <cell r="L673">
            <v>4</v>
          </cell>
          <cell r="M673">
            <v>46</v>
          </cell>
          <cell r="N673">
            <v>2011</v>
          </cell>
          <cell r="O673" t="str">
            <v>Querétaro</v>
          </cell>
          <cell r="P673" t="str">
            <v>Querétaro</v>
          </cell>
          <cell r="Q673" t="str">
            <v>Occidente</v>
          </cell>
          <cell r="R673" t="str">
            <v>Baja</v>
          </cell>
          <cell r="S673" t="str">
            <v>Venta a empleado</v>
          </cell>
          <cell r="T673" t="str">
            <v>GNP</v>
          </cell>
          <cell r="U673" t="str">
            <v>Grupo Nacional Provincial, S.A.B.</v>
          </cell>
          <cell r="V673" t="str">
            <v>Asesor de Servicio</v>
          </cell>
          <cell r="W673" t="str">
            <v>-</v>
          </cell>
          <cell r="X673" t="str">
            <v>-</v>
          </cell>
          <cell r="Y673" t="str">
            <v>Asignado</v>
          </cell>
          <cell r="Z673">
            <v>40118001</v>
          </cell>
          <cell r="AA673" t="str">
            <v>-</v>
          </cell>
          <cell r="AB673" t="str">
            <v>-</v>
          </cell>
          <cell r="AC673" t="str">
            <v>-</v>
          </cell>
          <cell r="AD673" t="str">
            <v>-</v>
          </cell>
          <cell r="AE673" t="str">
            <v>-</v>
          </cell>
          <cell r="AF673" t="str">
            <v>-</v>
          </cell>
          <cell r="AG673" t="str">
            <v>-</v>
          </cell>
          <cell r="AH673" t="str">
            <v>-</v>
          </cell>
          <cell r="AI673" t="str">
            <v>C6705</v>
          </cell>
          <cell r="AJ673" t="str">
            <v>Ramirez Granados Arturo</v>
          </cell>
          <cell r="AK673" t="str">
            <v>-</v>
          </cell>
          <cell r="AL673" t="str">
            <v>-</v>
          </cell>
          <cell r="AM673" t="str">
            <v>-</v>
          </cell>
          <cell r="AN673">
            <v>0</v>
          </cell>
          <cell r="AO673" t="str">
            <v>-</v>
          </cell>
          <cell r="AQ673">
            <v>4423691181</v>
          </cell>
          <cell r="AR673" t="str">
            <v>-</v>
          </cell>
          <cell r="AS673" t="str">
            <v>-</v>
          </cell>
          <cell r="AT673" t="str">
            <v>-</v>
          </cell>
          <cell r="AU673" t="str">
            <v>-</v>
          </cell>
          <cell r="AV673" t="str">
            <v>-</v>
          </cell>
          <cell r="AW673" t="str">
            <v>IMDM20226598..</v>
          </cell>
          <cell r="AX673" t="str">
            <v>Inactivo</v>
          </cell>
          <cell r="AY673" t="str">
            <v>No</v>
          </cell>
          <cell r="AZ673" t="str">
            <v>-</v>
          </cell>
          <cell r="BA673" t="str">
            <v>-</v>
          </cell>
          <cell r="BB673" t="str">
            <v>-</v>
          </cell>
          <cell r="BC673" t="str">
            <v>-</v>
          </cell>
          <cell r="BD673" t="str">
            <v>-</v>
          </cell>
          <cell r="BE673" t="str">
            <v>-</v>
          </cell>
          <cell r="BF673" t="str">
            <v>-</v>
          </cell>
          <cell r="BG673">
            <v>3</v>
          </cell>
          <cell r="BH673" t="str">
            <v>-</v>
          </cell>
          <cell r="BI673" t="str">
            <v>-</v>
          </cell>
          <cell r="BJ673" t="str">
            <v>Propio</v>
          </cell>
          <cell r="BK673" t="str">
            <v>DAN 582</v>
          </cell>
          <cell r="BL673" t="str">
            <v>Distribuidora Chevrolet S.A de C.V</v>
          </cell>
          <cell r="BO673">
            <v>94928.45</v>
          </cell>
          <cell r="BP673" t="str">
            <v>-</v>
          </cell>
          <cell r="BQ673" t="str">
            <v>-</v>
          </cell>
          <cell r="BR673" t="str">
            <v>-</v>
          </cell>
          <cell r="BS673" t="str">
            <v>-</v>
          </cell>
          <cell r="BT673" t="str">
            <v>-</v>
          </cell>
          <cell r="BU673" t="str">
            <v>-</v>
          </cell>
          <cell r="BV673" t="str">
            <v>-</v>
          </cell>
          <cell r="BW673" t="str">
            <v>-</v>
          </cell>
          <cell r="BX673" t="str">
            <v>-</v>
          </cell>
          <cell r="BY673" t="str">
            <v>-</v>
          </cell>
          <cell r="BZ673" t="str">
            <v>-</v>
          </cell>
          <cell r="CA673" t="str">
            <v>-</v>
          </cell>
          <cell r="CB673" t="str">
            <v>-</v>
          </cell>
          <cell r="CC673" t="str">
            <v>Miércoles</v>
          </cell>
          <cell r="CD673" t="str">
            <v>654</v>
          </cell>
          <cell r="CE673" t="str">
            <v>4</v>
          </cell>
          <cell r="CF673" t="str">
            <v>Rojo</v>
          </cell>
          <cell r="CG673" t="str">
            <v>3er Sábado</v>
          </cell>
          <cell r="CH673" t="str">
            <v>Mzo y Abr</v>
          </cell>
          <cell r="CI673" t="str">
            <v>Sep y Oct</v>
          </cell>
          <cell r="CJ673" t="str">
            <v>-</v>
          </cell>
          <cell r="CK673">
            <v>92</v>
          </cell>
          <cell r="CL673" t="str">
            <v>101 - MAGNA</v>
          </cell>
          <cell r="CM673" t="str">
            <v>11020</v>
          </cell>
          <cell r="CP673" t="str">
            <v>-</v>
          </cell>
        </row>
        <row r="674">
          <cell r="A674" t="str">
            <v>11021</v>
          </cell>
          <cell r="B674" t="str">
            <v>945XTC</v>
          </cell>
          <cell r="C674" t="str">
            <v>Distrito Federal</v>
          </cell>
          <cell r="D674" t="str">
            <v>No aplica</v>
          </cell>
          <cell r="E674" t="str">
            <v>Chevy</v>
          </cell>
          <cell r="F674" t="str">
            <v>Automóvil</v>
          </cell>
          <cell r="G674" t="str">
            <v>Chevrolet</v>
          </cell>
          <cell r="H674" t="str">
            <v>Chevy 3 puertas T/M, D/H, A/A, Paquete M</v>
          </cell>
          <cell r="I674" t="str">
            <v>3G1SF21X2BS126234</v>
          </cell>
          <cell r="J674" t="str">
            <v>Hecho en México</v>
          </cell>
          <cell r="K674" t="str">
            <v>Magna</v>
          </cell>
          <cell r="L674">
            <v>4</v>
          </cell>
          <cell r="M674">
            <v>46</v>
          </cell>
          <cell r="N674">
            <v>2011</v>
          </cell>
          <cell r="O674" t="str">
            <v>Querétaro</v>
          </cell>
          <cell r="P674" t="str">
            <v>Querétaro</v>
          </cell>
          <cell r="Q674" t="str">
            <v>Occidente</v>
          </cell>
          <cell r="R674" t="str">
            <v>Baja</v>
          </cell>
          <cell r="S674" t="str">
            <v>Subasta interna</v>
          </cell>
          <cell r="T674" t="str">
            <v>GNP</v>
          </cell>
          <cell r="U674" t="str">
            <v>Grupo Nacional Provincial, S.A.B.</v>
          </cell>
          <cell r="V674" t="str">
            <v>Ejecutivo de Cuenta</v>
          </cell>
          <cell r="W674" t="str">
            <v>Pool Semiasignado</v>
          </cell>
          <cell r="X674" t="str">
            <v>Oficina Regional</v>
          </cell>
          <cell r="Y674" t="str">
            <v>Pool</v>
          </cell>
          <cell r="Z674" t="str">
            <v>N90250</v>
          </cell>
          <cell r="AA674" t="str">
            <v>-</v>
          </cell>
          <cell r="AB674" t="str">
            <v>-</v>
          </cell>
          <cell r="AC674" t="str">
            <v>-</v>
          </cell>
          <cell r="AD674" t="str">
            <v>-</v>
          </cell>
          <cell r="AE674" t="str">
            <v>-</v>
          </cell>
          <cell r="AF674" t="str">
            <v>-</v>
          </cell>
          <cell r="AG674" t="str">
            <v>-</v>
          </cell>
          <cell r="AH674" t="str">
            <v>-</v>
          </cell>
          <cell r="AI674" t="str">
            <v>C6705</v>
          </cell>
          <cell r="AJ674" t="str">
            <v>Ramirez Granados Arturo</v>
          </cell>
          <cell r="AK674" t="str">
            <v>-</v>
          </cell>
          <cell r="AL674" t="str">
            <v>-</v>
          </cell>
          <cell r="AM674" t="str">
            <v>-</v>
          </cell>
          <cell r="AN674">
            <v>0</v>
          </cell>
          <cell r="AO674" t="str">
            <v>-</v>
          </cell>
          <cell r="AQ674">
            <v>4422501812</v>
          </cell>
          <cell r="AR674" t="str">
            <v>-</v>
          </cell>
          <cell r="AS674" t="str">
            <v>-</v>
          </cell>
          <cell r="AT674" t="str">
            <v>-</v>
          </cell>
          <cell r="AU674" t="str">
            <v>-</v>
          </cell>
          <cell r="AV674" t="str">
            <v>-</v>
          </cell>
          <cell r="AW674" t="str">
            <v>IMDM20226604..</v>
          </cell>
          <cell r="AX674" t="str">
            <v>Inactivo</v>
          </cell>
          <cell r="AY674" t="str">
            <v>No</v>
          </cell>
          <cell r="AZ674" t="str">
            <v>-</v>
          </cell>
          <cell r="BA674" t="str">
            <v>-</v>
          </cell>
          <cell r="BB674" t="str">
            <v>-</v>
          </cell>
          <cell r="BC674" t="str">
            <v>-</v>
          </cell>
          <cell r="BD674" t="str">
            <v>-</v>
          </cell>
          <cell r="BE674" t="str">
            <v>-</v>
          </cell>
          <cell r="BF674" t="str">
            <v>-</v>
          </cell>
          <cell r="BG674" t="str">
            <v>-</v>
          </cell>
          <cell r="BH674" t="str">
            <v>-</v>
          </cell>
          <cell r="BI674" t="str">
            <v>-</v>
          </cell>
          <cell r="BJ674" t="str">
            <v>Propio</v>
          </cell>
          <cell r="BK674" t="str">
            <v>DAN 580</v>
          </cell>
          <cell r="BL674" t="str">
            <v>Distribuidora Chevrolet S.A de C.V</v>
          </cell>
          <cell r="BO674">
            <v>94928.45</v>
          </cell>
          <cell r="BP674" t="str">
            <v>-</v>
          </cell>
          <cell r="BQ674" t="str">
            <v>-</v>
          </cell>
          <cell r="BR674" t="str">
            <v>-</v>
          </cell>
          <cell r="BS674" t="str">
            <v>-</v>
          </cell>
          <cell r="BT674" t="str">
            <v>-</v>
          </cell>
          <cell r="BU674" t="str">
            <v>-</v>
          </cell>
          <cell r="BV674" t="str">
            <v>-</v>
          </cell>
          <cell r="BW674" t="str">
            <v>-</v>
          </cell>
          <cell r="BX674" t="str">
            <v>-</v>
          </cell>
          <cell r="BY674" t="str">
            <v>-</v>
          </cell>
          <cell r="BZ674" t="str">
            <v>-</v>
          </cell>
          <cell r="CA674" t="str">
            <v>-</v>
          </cell>
          <cell r="CB674" t="str">
            <v>-</v>
          </cell>
          <cell r="CC674" t="str">
            <v>Lunes</v>
          </cell>
          <cell r="CD674" t="str">
            <v>945</v>
          </cell>
          <cell r="CE674" t="str">
            <v>5</v>
          </cell>
          <cell r="CF674" t="str">
            <v>Amarillo</v>
          </cell>
          <cell r="CG674" t="str">
            <v>1er Sábado</v>
          </cell>
          <cell r="CH674" t="str">
            <v>Ene y Feb</v>
          </cell>
          <cell r="CI674" t="str">
            <v>Jul y Ago</v>
          </cell>
          <cell r="CJ674" t="str">
            <v>-</v>
          </cell>
          <cell r="CK674">
            <v>92</v>
          </cell>
          <cell r="CL674" t="str">
            <v>101 - MAGNA</v>
          </cell>
          <cell r="CM674" t="str">
            <v>11021</v>
          </cell>
          <cell r="CP674" t="str">
            <v>-</v>
          </cell>
        </row>
        <row r="675">
          <cell r="A675" t="str">
            <v>11022</v>
          </cell>
          <cell r="B675" t="str">
            <v>827XTC</v>
          </cell>
          <cell r="C675" t="str">
            <v>Distrito Federal</v>
          </cell>
          <cell r="D675" t="str">
            <v>No aplica</v>
          </cell>
          <cell r="E675" t="str">
            <v>Chevy</v>
          </cell>
          <cell r="F675" t="str">
            <v>Automóvil</v>
          </cell>
          <cell r="G675" t="str">
            <v>Chevrolet</v>
          </cell>
          <cell r="H675" t="str">
            <v>Chevy 3 puertas T/M, D/H, A/A, Paquete M</v>
          </cell>
          <cell r="I675" t="str">
            <v>3G1SF21XXBS122528</v>
          </cell>
          <cell r="J675" t="str">
            <v>Hecho en México</v>
          </cell>
          <cell r="K675" t="str">
            <v>Magna</v>
          </cell>
          <cell r="L675">
            <v>4</v>
          </cell>
          <cell r="M675">
            <v>46</v>
          </cell>
          <cell r="N675">
            <v>2011</v>
          </cell>
          <cell r="O675" t="str">
            <v>Querétaro</v>
          </cell>
          <cell r="P675" t="str">
            <v>Querétaro</v>
          </cell>
          <cell r="Q675" t="str">
            <v>Occidente</v>
          </cell>
          <cell r="R675" t="str">
            <v>Baja</v>
          </cell>
          <cell r="S675" t="str">
            <v>Subasta interna</v>
          </cell>
          <cell r="T675" t="str">
            <v>GNP</v>
          </cell>
          <cell r="U675" t="str">
            <v>Grupo Nacional Provincial, S.A.B.</v>
          </cell>
          <cell r="V675" t="str">
            <v>Asesor de Servicio</v>
          </cell>
          <cell r="W675" t="str">
            <v>-</v>
          </cell>
          <cell r="X675" t="str">
            <v>-</v>
          </cell>
          <cell r="Y675" t="str">
            <v>Asignado</v>
          </cell>
          <cell r="Z675" t="str">
            <v>S01525</v>
          </cell>
          <cell r="AA675" t="str">
            <v>-</v>
          </cell>
          <cell r="AB675" t="str">
            <v>-</v>
          </cell>
          <cell r="AC675" t="str">
            <v>-</v>
          </cell>
          <cell r="AD675" t="str">
            <v>-</v>
          </cell>
          <cell r="AE675" t="str">
            <v>-</v>
          </cell>
          <cell r="AF675" t="str">
            <v>-</v>
          </cell>
          <cell r="AG675" t="str">
            <v>-</v>
          </cell>
          <cell r="AH675" t="str">
            <v>-</v>
          </cell>
          <cell r="AI675" t="str">
            <v>C6705</v>
          </cell>
          <cell r="AJ675" t="str">
            <v>Ramirez Granados Arturo</v>
          </cell>
          <cell r="AK675" t="str">
            <v>-</v>
          </cell>
          <cell r="AL675" t="str">
            <v>-</v>
          </cell>
          <cell r="AM675" t="str">
            <v>-</v>
          </cell>
          <cell r="AN675">
            <v>0</v>
          </cell>
          <cell r="AO675" t="str">
            <v>-</v>
          </cell>
          <cell r="AQ675">
            <v>4423691178</v>
          </cell>
          <cell r="AR675" t="str">
            <v>-</v>
          </cell>
          <cell r="AS675" t="str">
            <v>-</v>
          </cell>
          <cell r="AT675" t="str">
            <v>-</v>
          </cell>
          <cell r="AU675" t="str">
            <v>-</v>
          </cell>
          <cell r="AV675" t="str">
            <v>-</v>
          </cell>
          <cell r="AW675" t="str">
            <v>IMDM20226600..</v>
          </cell>
          <cell r="AX675" t="str">
            <v>Inactivo</v>
          </cell>
          <cell r="AY675" t="str">
            <v>No</v>
          </cell>
          <cell r="AZ675" t="str">
            <v>-</v>
          </cell>
          <cell r="BA675" t="str">
            <v>-</v>
          </cell>
          <cell r="BB675" t="str">
            <v>-</v>
          </cell>
          <cell r="BC675" t="str">
            <v>-</v>
          </cell>
          <cell r="BD675" t="str">
            <v>-</v>
          </cell>
          <cell r="BE675" t="str">
            <v>-</v>
          </cell>
          <cell r="BF675" t="str">
            <v>-</v>
          </cell>
          <cell r="BG675">
            <v>3</v>
          </cell>
          <cell r="BH675" t="str">
            <v>-</v>
          </cell>
          <cell r="BI675" t="str">
            <v>-</v>
          </cell>
          <cell r="BJ675" t="str">
            <v>Propio</v>
          </cell>
          <cell r="BK675" t="str">
            <v>DAN 581</v>
          </cell>
          <cell r="BL675" t="str">
            <v>Distribuidora Chevrolet S.A de C.V</v>
          </cell>
          <cell r="BO675">
            <v>94928.45</v>
          </cell>
          <cell r="BP675" t="str">
            <v>-</v>
          </cell>
          <cell r="BQ675" t="str">
            <v>-</v>
          </cell>
          <cell r="BR675" t="str">
            <v>-</v>
          </cell>
          <cell r="BS675" t="str">
            <v>-</v>
          </cell>
          <cell r="BT675" t="str">
            <v>-</v>
          </cell>
          <cell r="BU675" t="str">
            <v>-</v>
          </cell>
          <cell r="BV675" t="str">
            <v>-</v>
          </cell>
          <cell r="BW675" t="str">
            <v>-</v>
          </cell>
          <cell r="BX675" t="str">
            <v>-</v>
          </cell>
          <cell r="BY675" t="str">
            <v>-</v>
          </cell>
          <cell r="BZ675" t="str">
            <v>-</v>
          </cell>
          <cell r="CA675" t="str">
            <v>-</v>
          </cell>
          <cell r="CB675" t="str">
            <v>-</v>
          </cell>
          <cell r="CC675" t="str">
            <v>Martes</v>
          </cell>
          <cell r="CD675" t="str">
            <v>827</v>
          </cell>
          <cell r="CE675" t="str">
            <v>7</v>
          </cell>
          <cell r="CF675" t="str">
            <v>Rosa</v>
          </cell>
          <cell r="CG675" t="str">
            <v>2o Sábado</v>
          </cell>
          <cell r="CH675" t="str">
            <v>Feb y Mzo</v>
          </cell>
          <cell r="CI675" t="str">
            <v>Ago y Sep</v>
          </cell>
          <cell r="CJ675" t="str">
            <v>-</v>
          </cell>
          <cell r="CK675">
            <v>92</v>
          </cell>
          <cell r="CL675" t="str">
            <v>101 - MAGNA</v>
          </cell>
          <cell r="CM675" t="str">
            <v>11022</v>
          </cell>
          <cell r="CP675" t="str">
            <v>-</v>
          </cell>
        </row>
        <row r="676">
          <cell r="A676" t="str">
            <v>11023</v>
          </cell>
          <cell r="B676" t="str">
            <v>215ZSM</v>
          </cell>
          <cell r="C676" t="str">
            <v>Distrito Federal</v>
          </cell>
          <cell r="D676" t="str">
            <v>707XTC</v>
          </cell>
          <cell r="E676" t="str">
            <v>Chevy</v>
          </cell>
          <cell r="F676" t="str">
            <v>Automóvil</v>
          </cell>
          <cell r="G676" t="str">
            <v>Chevrolet</v>
          </cell>
          <cell r="H676" t="str">
            <v>Chevy 3 puertas T/M, D/H, A/A, Paquete M</v>
          </cell>
          <cell r="I676" t="str">
            <v>3G1SF21X2BS123009</v>
          </cell>
          <cell r="J676" t="str">
            <v>Hecho en México</v>
          </cell>
          <cell r="K676" t="str">
            <v>Magna</v>
          </cell>
          <cell r="L676">
            <v>4</v>
          </cell>
          <cell r="M676">
            <v>46</v>
          </cell>
          <cell r="N676">
            <v>2011</v>
          </cell>
          <cell r="O676" t="str">
            <v>Ciudad de México</v>
          </cell>
          <cell r="P676" t="str">
            <v>Ciudad de México</v>
          </cell>
          <cell r="Q676" t="str">
            <v>Zona Metropolitana</v>
          </cell>
          <cell r="R676" t="str">
            <v>Baja</v>
          </cell>
          <cell r="S676" t="str">
            <v>Subasta interna</v>
          </cell>
          <cell r="T676" t="str">
            <v>GNP</v>
          </cell>
          <cell r="U676" t="str">
            <v>Grupo Nacional Provincial, S.A.B.</v>
          </cell>
          <cell r="V676" t="str">
            <v>Salvamentos</v>
          </cell>
          <cell r="W676" t="str">
            <v>Pool Semiasignado</v>
          </cell>
          <cell r="X676" t="str">
            <v>Tláhuac</v>
          </cell>
          <cell r="Y676" t="str">
            <v>Pool</v>
          </cell>
          <cell r="Z676" t="str">
            <v>N87552</v>
          </cell>
          <cell r="AA676" t="str">
            <v>-</v>
          </cell>
          <cell r="AB676" t="str">
            <v>-</v>
          </cell>
          <cell r="AC676" t="str">
            <v>-</v>
          </cell>
          <cell r="AD676" t="str">
            <v>-</v>
          </cell>
          <cell r="AE676" t="str">
            <v>-</v>
          </cell>
          <cell r="AF676" t="str">
            <v>-</v>
          </cell>
          <cell r="AG676" t="str">
            <v>-</v>
          </cell>
          <cell r="AH676" t="str">
            <v>-</v>
          </cell>
          <cell r="AI676" t="str">
            <v>C6705</v>
          </cell>
          <cell r="AJ676" t="str">
            <v>Ramirez Granados Arturo</v>
          </cell>
          <cell r="AK676" t="str">
            <v>-</v>
          </cell>
          <cell r="AL676" t="str">
            <v>-</v>
          </cell>
          <cell r="AM676" t="str">
            <v>-</v>
          </cell>
          <cell r="AN676">
            <v>0</v>
          </cell>
          <cell r="AO676" t="str">
            <v>-</v>
          </cell>
          <cell r="AQ676">
            <v>5585788501</v>
          </cell>
          <cell r="AR676" t="str">
            <v>-</v>
          </cell>
          <cell r="AS676" t="str">
            <v>-</v>
          </cell>
          <cell r="AT676" t="str">
            <v>-</v>
          </cell>
          <cell r="AU676" t="str">
            <v>-</v>
          </cell>
          <cell r="AV676" t="str">
            <v>-</v>
          </cell>
          <cell r="AW676" t="str">
            <v>IMDM20322141..</v>
          </cell>
          <cell r="AX676" t="str">
            <v>Inactivo</v>
          </cell>
          <cell r="AY676" t="str">
            <v>No</v>
          </cell>
          <cell r="AZ676" t="str">
            <v>-</v>
          </cell>
          <cell r="BA676" t="str">
            <v>-</v>
          </cell>
          <cell r="BB676" t="str">
            <v>-</v>
          </cell>
          <cell r="BC676" t="str">
            <v>-</v>
          </cell>
          <cell r="BD676" t="str">
            <v>-</v>
          </cell>
          <cell r="BE676" t="str">
            <v>-</v>
          </cell>
          <cell r="BF676" t="str">
            <v>-</v>
          </cell>
          <cell r="BG676" t="str">
            <v>-</v>
          </cell>
          <cell r="BH676" t="str">
            <v>-</v>
          </cell>
          <cell r="BI676" t="str">
            <v>-</v>
          </cell>
          <cell r="BJ676" t="str">
            <v>Propio</v>
          </cell>
          <cell r="BK676" t="str">
            <v>DAN 579</v>
          </cell>
          <cell r="BL676" t="str">
            <v>Distribuidora Chevrolet S.A de C.V</v>
          </cell>
          <cell r="BO676">
            <v>94928.45</v>
          </cell>
          <cell r="BP676" t="str">
            <v>-</v>
          </cell>
          <cell r="BQ676" t="str">
            <v>-</v>
          </cell>
          <cell r="BR676" t="str">
            <v>-</v>
          </cell>
          <cell r="BS676" t="str">
            <v>-</v>
          </cell>
          <cell r="BT676" t="str">
            <v>-</v>
          </cell>
          <cell r="BU676" t="str">
            <v>-</v>
          </cell>
          <cell r="BV676" t="str">
            <v>-</v>
          </cell>
          <cell r="BW676" t="str">
            <v>-</v>
          </cell>
          <cell r="BX676" t="str">
            <v>-</v>
          </cell>
          <cell r="BY676" t="str">
            <v>-</v>
          </cell>
          <cell r="BZ676" t="str">
            <v>-</v>
          </cell>
          <cell r="CA676" t="str">
            <v>-</v>
          </cell>
          <cell r="CB676" t="str">
            <v>-</v>
          </cell>
          <cell r="CC676" t="str">
            <v>Lunes</v>
          </cell>
          <cell r="CD676" t="str">
            <v>215</v>
          </cell>
          <cell r="CE676" t="str">
            <v>5</v>
          </cell>
          <cell r="CF676" t="str">
            <v>Amarillo</v>
          </cell>
          <cell r="CG676" t="str">
            <v>1er Sábado</v>
          </cell>
          <cell r="CH676" t="str">
            <v>Ene y Feb</v>
          </cell>
          <cell r="CI676" t="str">
            <v>Jul y Ago</v>
          </cell>
          <cell r="CJ676" t="str">
            <v>-</v>
          </cell>
          <cell r="CK676">
            <v>92</v>
          </cell>
          <cell r="CL676" t="str">
            <v>101 - MAGNA</v>
          </cell>
          <cell r="CM676" t="str">
            <v>11023</v>
          </cell>
          <cell r="CP676" t="str">
            <v>-</v>
          </cell>
        </row>
        <row r="677">
          <cell r="A677" t="str">
            <v>11024</v>
          </cell>
          <cell r="B677" t="str">
            <v>702ZSN</v>
          </cell>
          <cell r="C677" t="str">
            <v>Distrito Federal</v>
          </cell>
          <cell r="D677" t="str">
            <v>918XTC</v>
          </cell>
          <cell r="E677" t="str">
            <v>Chevy</v>
          </cell>
          <cell r="F677" t="str">
            <v>Automóvil</v>
          </cell>
          <cell r="G677" t="str">
            <v>Chevrolet</v>
          </cell>
          <cell r="H677" t="str">
            <v>Chevy 3 puertas T/M, D/H, A/A, Paquete M</v>
          </cell>
          <cell r="I677" t="str">
            <v>3G1SF21X5BS123506</v>
          </cell>
          <cell r="J677" t="str">
            <v>Hecho en México</v>
          </cell>
          <cell r="K677" t="str">
            <v>Magna</v>
          </cell>
          <cell r="L677">
            <v>4</v>
          </cell>
          <cell r="M677">
            <v>46</v>
          </cell>
          <cell r="N677">
            <v>2011</v>
          </cell>
          <cell r="O677" t="str">
            <v>Ciudad de México</v>
          </cell>
          <cell r="P677" t="str">
            <v>Ciudad de México</v>
          </cell>
          <cell r="Q677" t="str">
            <v>Zona Metropolitana</v>
          </cell>
          <cell r="R677" t="str">
            <v>Baja</v>
          </cell>
          <cell r="S677" t="str">
            <v>Devolución Salvamentos</v>
          </cell>
          <cell r="T677" t="str">
            <v>GNP</v>
          </cell>
          <cell r="U677" t="str">
            <v>Grupo Nacional Provincial, S.A.B.</v>
          </cell>
          <cell r="V677" t="str">
            <v>Pool Administrativo</v>
          </cell>
          <cell r="W677" t="str">
            <v>Pool Administrativo</v>
          </cell>
          <cell r="X677" t="str">
            <v>Viena</v>
          </cell>
          <cell r="Y677" t="str">
            <v>Pool</v>
          </cell>
          <cell r="Z677" t="str">
            <v>N38132</v>
          </cell>
          <cell r="AA677" t="str">
            <v>-</v>
          </cell>
          <cell r="AB677" t="str">
            <v>-</v>
          </cell>
          <cell r="AC677" t="str">
            <v>-</v>
          </cell>
          <cell r="AD677" t="str">
            <v>-</v>
          </cell>
          <cell r="AE677" t="str">
            <v>-</v>
          </cell>
          <cell r="AF677" t="str">
            <v>-</v>
          </cell>
          <cell r="AG677" t="str">
            <v>-</v>
          </cell>
          <cell r="AH677" t="str">
            <v>-</v>
          </cell>
          <cell r="AI677" t="str">
            <v>C6705</v>
          </cell>
          <cell r="AJ677" t="str">
            <v>Ramirez Granados Arturo</v>
          </cell>
          <cell r="AK677" t="str">
            <v>-</v>
          </cell>
          <cell r="AL677" t="str">
            <v>-</v>
          </cell>
          <cell r="AM677" t="str">
            <v>-</v>
          </cell>
          <cell r="AN677">
            <v>0</v>
          </cell>
          <cell r="AO677" t="str">
            <v>-</v>
          </cell>
          <cell r="AQ677">
            <v>5545001393</v>
          </cell>
          <cell r="AR677" t="str">
            <v>-</v>
          </cell>
          <cell r="AS677" t="str">
            <v>-</v>
          </cell>
          <cell r="AT677" t="str">
            <v>-</v>
          </cell>
          <cell r="AU677" t="str">
            <v>-</v>
          </cell>
          <cell r="AV677" t="str">
            <v>-</v>
          </cell>
          <cell r="AW677" t="str">
            <v>IMDM20888071..</v>
          </cell>
          <cell r="AX677" t="str">
            <v>Inactivo</v>
          </cell>
          <cell r="AY677" t="str">
            <v>No</v>
          </cell>
          <cell r="AZ677" t="str">
            <v>-</v>
          </cell>
          <cell r="BA677" t="str">
            <v>-</v>
          </cell>
          <cell r="BB677" t="str">
            <v>-</v>
          </cell>
          <cell r="BC677" t="str">
            <v>-</v>
          </cell>
          <cell r="BD677" t="str">
            <v>-</v>
          </cell>
          <cell r="BE677" t="str">
            <v>-</v>
          </cell>
          <cell r="BF677" t="str">
            <v>-</v>
          </cell>
          <cell r="BG677" t="str">
            <v>-</v>
          </cell>
          <cell r="BH677" t="str">
            <v>-</v>
          </cell>
          <cell r="BI677" t="str">
            <v>-</v>
          </cell>
          <cell r="BJ677" t="str">
            <v>Propio</v>
          </cell>
          <cell r="BK677" t="str">
            <v>DAN 578</v>
          </cell>
          <cell r="BL677" t="str">
            <v>Distribuidora Chevrolet S.A de C.V</v>
          </cell>
          <cell r="BO677">
            <v>94928.45</v>
          </cell>
          <cell r="BP677" t="str">
            <v>-</v>
          </cell>
          <cell r="BQ677" t="str">
            <v>-</v>
          </cell>
          <cell r="BR677" t="str">
            <v>-</v>
          </cell>
          <cell r="BS677" t="str">
            <v>-</v>
          </cell>
          <cell r="BT677" t="str">
            <v>-</v>
          </cell>
          <cell r="BU677" t="str">
            <v>-</v>
          </cell>
          <cell r="BV677" t="str">
            <v>-</v>
          </cell>
          <cell r="BW677" t="str">
            <v>-</v>
          </cell>
          <cell r="BX677" t="str">
            <v>-</v>
          </cell>
          <cell r="BY677" t="str">
            <v>-</v>
          </cell>
          <cell r="BZ677" t="str">
            <v>-</v>
          </cell>
          <cell r="CA677" t="str">
            <v>-</v>
          </cell>
          <cell r="CB677" t="str">
            <v>-</v>
          </cell>
          <cell r="CC677" t="str">
            <v>Jueves</v>
          </cell>
          <cell r="CD677" t="str">
            <v>702</v>
          </cell>
          <cell r="CE677" t="str">
            <v>2</v>
          </cell>
          <cell r="CF677" t="str">
            <v>Verde</v>
          </cell>
          <cell r="CG677" t="str">
            <v>4o Sábado</v>
          </cell>
          <cell r="CH677" t="str">
            <v>Abr y May</v>
          </cell>
          <cell r="CI677" t="str">
            <v>Oct y Nov</v>
          </cell>
          <cell r="CJ677" t="str">
            <v>-</v>
          </cell>
          <cell r="CK677">
            <v>92</v>
          </cell>
          <cell r="CL677" t="str">
            <v>101 - MAGNA</v>
          </cell>
          <cell r="CM677" t="str">
            <v>11024</v>
          </cell>
          <cell r="CP677" t="str">
            <v>-</v>
          </cell>
        </row>
        <row r="678">
          <cell r="A678" t="str">
            <v>11025</v>
          </cell>
          <cell r="B678" t="str">
            <v>883ZSM</v>
          </cell>
          <cell r="C678" t="str">
            <v>Distrito Federal</v>
          </cell>
          <cell r="D678" t="str">
            <v>352XTD</v>
          </cell>
          <cell r="E678" t="str">
            <v>Express</v>
          </cell>
          <cell r="F678" t="str">
            <v>Camioneta</v>
          </cell>
          <cell r="G678" t="str">
            <v>Chevrolet</v>
          </cell>
          <cell r="H678" t="str">
            <v>Express Passenger Van, 6 puertas, T/A, D/H, A/A, Paquete D</v>
          </cell>
          <cell r="I678" t="str">
            <v>1GNSG9F45B1139418</v>
          </cell>
          <cell r="J678" t="str">
            <v>Hecho en México</v>
          </cell>
          <cell r="K678" t="str">
            <v>Magna</v>
          </cell>
          <cell r="L678">
            <v>6</v>
          </cell>
          <cell r="M678">
            <v>117</v>
          </cell>
          <cell r="N678">
            <v>2011</v>
          </cell>
          <cell r="O678" t="str">
            <v>Ciudad de México</v>
          </cell>
          <cell r="P678" t="str">
            <v>Ciudad de México</v>
          </cell>
          <cell r="Q678" t="str">
            <v>Zona Metropolitana</v>
          </cell>
          <cell r="R678" t="str">
            <v>Baja</v>
          </cell>
          <cell r="S678" t="str">
            <v>Devolución Salvamentos</v>
          </cell>
          <cell r="T678" t="str">
            <v>GNP</v>
          </cell>
          <cell r="U678" t="str">
            <v>Grupo Nacional Provincial, S.A.B.</v>
          </cell>
          <cell r="V678" t="str">
            <v>Audio Visuales</v>
          </cell>
          <cell r="W678" t="str">
            <v>-</v>
          </cell>
          <cell r="X678" t="str">
            <v>Plaza GNP</v>
          </cell>
          <cell r="Y678" t="str">
            <v>Asignado</v>
          </cell>
          <cell r="Z678" t="str">
            <v>N92055</v>
          </cell>
          <cell r="AA678" t="str">
            <v>Espino Fajardo Antonio</v>
          </cell>
          <cell r="AB678" t="str">
            <v>Grupo Nacional Provincial, S.A.B.</v>
          </cell>
          <cell r="AC678" t="str">
            <v>EIFA731105LM1</v>
          </cell>
          <cell r="AD678" t="str">
            <v>Ejecutivo</v>
          </cell>
          <cell r="AE678" t="str">
            <v>Subdirección Audiovisuales</v>
          </cell>
          <cell r="AF678" t="str">
            <v>Unidad Staff</v>
          </cell>
          <cell r="AG678" t="str">
            <v>Dirección Recursos Humanos y Servicios Administrativos</v>
          </cell>
          <cell r="AH678" t="str">
            <v>Subdir. Audiovisuales</v>
          </cell>
          <cell r="AI678" t="str">
            <v>C6711</v>
          </cell>
          <cell r="AJ678" t="str">
            <v>Espino Fajardo Antonio</v>
          </cell>
          <cell r="AK678" t="str">
            <v>Comedor</v>
          </cell>
          <cell r="AL678" t="str">
            <v>Plaza GNP</v>
          </cell>
          <cell r="AM678">
            <v>0</v>
          </cell>
          <cell r="AN678" t="str">
            <v>antonio.espino@gnp.com.mx</v>
          </cell>
          <cell r="AO678" t="str">
            <v>antonio.espino@gnp.com.mx</v>
          </cell>
          <cell r="AQ678">
            <v>5554079325</v>
          </cell>
          <cell r="AR678" t="str">
            <v>-</v>
          </cell>
          <cell r="AS678" t="str">
            <v>-</v>
          </cell>
          <cell r="AT678" t="str">
            <v>-</v>
          </cell>
          <cell r="AU678" t="str">
            <v>-</v>
          </cell>
          <cell r="AV678" t="str">
            <v>-</v>
          </cell>
          <cell r="AW678" t="str">
            <v>IMDM20436243..</v>
          </cell>
          <cell r="AX678" t="str">
            <v>Inactivo</v>
          </cell>
          <cell r="AY678" t="str">
            <v>No</v>
          </cell>
          <cell r="AZ678" t="str">
            <v>-</v>
          </cell>
          <cell r="BA678" t="str">
            <v>-</v>
          </cell>
          <cell r="BB678" t="str">
            <v>-</v>
          </cell>
          <cell r="BC678" t="str">
            <v>-</v>
          </cell>
          <cell r="BD678" t="str">
            <v>-</v>
          </cell>
          <cell r="BE678" t="str">
            <v>-</v>
          </cell>
          <cell r="BF678" t="str">
            <v>-</v>
          </cell>
          <cell r="BG678" t="str">
            <v>-</v>
          </cell>
          <cell r="BH678" t="str">
            <v>-</v>
          </cell>
          <cell r="BI678" t="str">
            <v>-</v>
          </cell>
          <cell r="BJ678" t="str">
            <v>Propio</v>
          </cell>
          <cell r="BL678" t="str">
            <v>Distribuidora Chevrolet S.A de C.V</v>
          </cell>
          <cell r="BO678">
            <v>94928.45</v>
          </cell>
          <cell r="BP678" t="str">
            <v>-</v>
          </cell>
          <cell r="BQ678" t="str">
            <v>-</v>
          </cell>
          <cell r="BR678" t="str">
            <v>-</v>
          </cell>
          <cell r="BS678" t="str">
            <v>-</v>
          </cell>
          <cell r="BT678" t="str">
            <v>-</v>
          </cell>
          <cell r="BU678" t="str">
            <v>-</v>
          </cell>
          <cell r="BV678" t="str">
            <v>-</v>
          </cell>
          <cell r="BW678" t="str">
            <v>-</v>
          </cell>
          <cell r="BX678" t="str">
            <v>-</v>
          </cell>
          <cell r="BY678" t="str">
            <v>-</v>
          </cell>
          <cell r="BZ678" t="str">
            <v>-</v>
          </cell>
          <cell r="CA678" t="str">
            <v>-</v>
          </cell>
          <cell r="CB678" t="str">
            <v>-</v>
          </cell>
          <cell r="CC678" t="str">
            <v>Miércoles</v>
          </cell>
          <cell r="CD678" t="str">
            <v>883</v>
          </cell>
          <cell r="CE678" t="str">
            <v>3</v>
          </cell>
          <cell r="CF678" t="str">
            <v>Rojo</v>
          </cell>
          <cell r="CG678" t="str">
            <v>3er Sábado</v>
          </cell>
          <cell r="CH678" t="str">
            <v>Mzo y Abr</v>
          </cell>
          <cell r="CI678" t="str">
            <v>Sep y Oct</v>
          </cell>
          <cell r="CJ678" t="str">
            <v>-</v>
          </cell>
          <cell r="CK678">
            <v>234</v>
          </cell>
          <cell r="CL678" t="str">
            <v>101 - MAGNA</v>
          </cell>
          <cell r="CM678" t="str">
            <v>11025</v>
          </cell>
          <cell r="CP678" t="str">
            <v>-</v>
          </cell>
        </row>
        <row r="679">
          <cell r="A679" t="str">
            <v>11026</v>
          </cell>
          <cell r="B679" t="str">
            <v>820XTC</v>
          </cell>
          <cell r="C679" t="str">
            <v>Distrito Federal</v>
          </cell>
          <cell r="D679" t="str">
            <v>No aplica</v>
          </cell>
          <cell r="E679" t="str">
            <v>Chevy</v>
          </cell>
          <cell r="F679" t="str">
            <v>Automóvil</v>
          </cell>
          <cell r="G679" t="str">
            <v>Chevrolet</v>
          </cell>
          <cell r="H679" t="str">
            <v>Chevy 3 puertas T/M, D/H, A/A, Paquete M</v>
          </cell>
          <cell r="I679" t="str">
            <v>3G1SF21X3BS122533</v>
          </cell>
          <cell r="J679" t="str">
            <v>Hecho en México</v>
          </cell>
          <cell r="K679" t="str">
            <v>Magna</v>
          </cell>
          <cell r="L679">
            <v>4</v>
          </cell>
          <cell r="M679">
            <v>46</v>
          </cell>
          <cell r="N679">
            <v>2011</v>
          </cell>
          <cell r="O679" t="str">
            <v>Guadalajara</v>
          </cell>
          <cell r="P679" t="str">
            <v>Jalisco</v>
          </cell>
          <cell r="Q679" t="str">
            <v>Occidente</v>
          </cell>
          <cell r="R679" t="str">
            <v>Baja</v>
          </cell>
          <cell r="S679" t="str">
            <v>Venta a empleado</v>
          </cell>
          <cell r="T679" t="str">
            <v>GNP</v>
          </cell>
          <cell r="U679" t="str">
            <v>Grupo Nacional Provincial, S.A.B.</v>
          </cell>
          <cell r="V679" t="str">
            <v>Asesor de Servicio</v>
          </cell>
          <cell r="W679" t="str">
            <v>-</v>
          </cell>
          <cell r="X679" t="str">
            <v>-</v>
          </cell>
          <cell r="Y679" t="str">
            <v>Asignado</v>
          </cell>
          <cell r="Z679">
            <v>40317001</v>
          </cell>
          <cell r="AA679" t="str">
            <v>Gutierrez Garcia Jorge Scari</v>
          </cell>
          <cell r="AB679" t="str">
            <v>Servicios Administrativos en Reclamaciones, S.A. de C.V.</v>
          </cell>
          <cell r="AC679" t="str">
            <v>GUGJ8410115B8</v>
          </cell>
          <cell r="AD679" t="str">
            <v>Operativo</v>
          </cell>
          <cell r="AE679" t="str">
            <v>Asesor de Servicio</v>
          </cell>
          <cell r="AF679" t="str">
            <v>Unidad Operativa</v>
          </cell>
          <cell r="AG679" t="str">
            <v>Dirección Servicio y Operaciones</v>
          </cell>
          <cell r="AH679" t="str">
            <v>Subdirección Siniestros Norte y Occidente</v>
          </cell>
          <cell r="AI679" t="str">
            <v>C9179</v>
          </cell>
          <cell r="AJ679" t="str">
            <v>Moya Urdiales Idalia Leticia</v>
          </cell>
          <cell r="AK679" t="str">
            <v>Oficina central Guadalajara</v>
          </cell>
          <cell r="AL679" t="str">
            <v>Guadalajara</v>
          </cell>
          <cell r="AM679">
            <v>0</v>
          </cell>
          <cell r="AN679" t="str">
            <v>jorge.gutierrez@gnp.com.mx</v>
          </cell>
          <cell r="AO679" t="str">
            <v>jorge.gutierrez@gnp.com.mx</v>
          </cell>
          <cell r="AQ679">
            <v>3310204565</v>
          </cell>
          <cell r="AR679" t="str">
            <v>-</v>
          </cell>
          <cell r="AS679" t="str">
            <v>-</v>
          </cell>
          <cell r="AT679" t="str">
            <v>-</v>
          </cell>
          <cell r="AU679" t="str">
            <v>-</v>
          </cell>
          <cell r="AV679" t="str">
            <v>-</v>
          </cell>
          <cell r="AW679" t="str">
            <v>CPFI01080733..</v>
          </cell>
          <cell r="AX679" t="str">
            <v>Inactivo</v>
          </cell>
          <cell r="AY679" t="str">
            <v>No</v>
          </cell>
          <cell r="AZ679" t="str">
            <v>-</v>
          </cell>
          <cell r="BA679" t="str">
            <v>-</v>
          </cell>
          <cell r="BB679" t="str">
            <v>-</v>
          </cell>
          <cell r="BC679" t="str">
            <v>-</v>
          </cell>
          <cell r="BD679" t="str">
            <v>-</v>
          </cell>
          <cell r="BE679" t="str">
            <v>-</v>
          </cell>
          <cell r="BF679" t="str">
            <v>-</v>
          </cell>
          <cell r="BG679">
            <v>3</v>
          </cell>
          <cell r="BH679" t="str">
            <v>-</v>
          </cell>
          <cell r="BI679" t="str">
            <v>-</v>
          </cell>
          <cell r="BJ679" t="str">
            <v>Propio</v>
          </cell>
          <cell r="BK679" t="str">
            <v>DAN 583</v>
          </cell>
          <cell r="BL679" t="str">
            <v>Distribuidora Chevrolet S.A de C.V</v>
          </cell>
          <cell r="BO679">
            <v>94928.45</v>
          </cell>
          <cell r="BP679" t="str">
            <v>-</v>
          </cell>
          <cell r="BQ679" t="str">
            <v>-</v>
          </cell>
          <cell r="BR679" t="str">
            <v>-</v>
          </cell>
          <cell r="BS679" t="str">
            <v>-</v>
          </cell>
          <cell r="BT679" t="str">
            <v>-</v>
          </cell>
          <cell r="BU679" t="str">
            <v>-</v>
          </cell>
          <cell r="BV679" t="str">
            <v>-</v>
          </cell>
          <cell r="BW679" t="str">
            <v>-</v>
          </cell>
          <cell r="BX679" t="str">
            <v>-</v>
          </cell>
          <cell r="BY679" t="str">
            <v>-</v>
          </cell>
          <cell r="BZ679" t="str">
            <v>-</v>
          </cell>
          <cell r="CA679" t="str">
            <v>-</v>
          </cell>
          <cell r="CB679" t="str">
            <v>-</v>
          </cell>
          <cell r="CC679" t="str">
            <v>Viernes</v>
          </cell>
          <cell r="CD679" t="str">
            <v>820</v>
          </cell>
          <cell r="CE679" t="str">
            <v>0</v>
          </cell>
          <cell r="CF679" t="str">
            <v>Azul</v>
          </cell>
          <cell r="CG679" t="str">
            <v>5o Sábado</v>
          </cell>
          <cell r="CH679" t="str">
            <v>May y Jun</v>
          </cell>
          <cell r="CI679" t="str">
            <v>Nov y Dic</v>
          </cell>
          <cell r="CJ679" t="str">
            <v>-</v>
          </cell>
          <cell r="CK679">
            <v>92</v>
          </cell>
          <cell r="CL679" t="str">
            <v>101 - MAGNA</v>
          </cell>
          <cell r="CM679" t="str">
            <v>11026</v>
          </cell>
          <cell r="CP679" t="str">
            <v>-</v>
          </cell>
        </row>
        <row r="680">
          <cell r="A680" t="str">
            <v>11027</v>
          </cell>
          <cell r="B680" t="str">
            <v>960XUB</v>
          </cell>
          <cell r="C680" t="str">
            <v>Distrito Federal</v>
          </cell>
          <cell r="D680" t="str">
            <v>No aplica</v>
          </cell>
          <cell r="E680" t="str">
            <v>Chevy</v>
          </cell>
          <cell r="F680" t="str">
            <v>Automóvil</v>
          </cell>
          <cell r="G680" t="str">
            <v>Chevrolet</v>
          </cell>
          <cell r="H680" t="str">
            <v>Chevy 3 puertas T/M, D/H, A/A, Paquete M</v>
          </cell>
          <cell r="I680" t="str">
            <v>3G1SF21X0BS132467</v>
          </cell>
          <cell r="J680" t="str">
            <v>Hecho en México</v>
          </cell>
          <cell r="K680" t="str">
            <v>Magna</v>
          </cell>
          <cell r="L680">
            <v>4</v>
          </cell>
          <cell r="M680">
            <v>46</v>
          </cell>
          <cell r="N680">
            <v>2011</v>
          </cell>
          <cell r="O680" t="str">
            <v>Culiacán</v>
          </cell>
          <cell r="P680" t="str">
            <v>Sinaloa</v>
          </cell>
          <cell r="Q680" t="str">
            <v>Occidente</v>
          </cell>
          <cell r="R680" t="str">
            <v>Baja</v>
          </cell>
          <cell r="S680" t="str">
            <v>Venta a empleado</v>
          </cell>
          <cell r="T680" t="str">
            <v>GNP</v>
          </cell>
          <cell r="U680" t="str">
            <v>Grupo Nacional Provincial, S.A.B.</v>
          </cell>
          <cell r="V680" t="str">
            <v>Asesor de Servicio</v>
          </cell>
          <cell r="W680" t="str">
            <v>-</v>
          </cell>
          <cell r="X680" t="str">
            <v>-</v>
          </cell>
          <cell r="Y680" t="str">
            <v>Asignado</v>
          </cell>
          <cell r="Z680">
            <v>40115001</v>
          </cell>
          <cell r="AA680" t="str">
            <v>Márquez Noriega Felix Manuel</v>
          </cell>
          <cell r="AB680" t="str">
            <v>Servicios Administrativos en Reclamaciones, S.A. de C.V.</v>
          </cell>
          <cell r="AC680" t="str">
            <v>MANF710623B24</v>
          </cell>
          <cell r="AD680" t="str">
            <v>Operativo</v>
          </cell>
          <cell r="AE680" t="str">
            <v>Asesor de Servicio</v>
          </cell>
          <cell r="AF680" t="str">
            <v>Unidad Operativa</v>
          </cell>
          <cell r="AG680" t="str">
            <v>Dirección Servicio y Operaciones</v>
          </cell>
          <cell r="AH680" t="str">
            <v>Subdirección Siniestros Norte y Occidente</v>
          </cell>
          <cell r="AI680" t="str">
            <v>C9178</v>
          </cell>
          <cell r="AJ680" t="str">
            <v>Cárdenas Guzmán Adriel</v>
          </cell>
          <cell r="AK680" t="str">
            <v>Culiacan</v>
          </cell>
          <cell r="AL680" t="str">
            <v>Culiacan</v>
          </cell>
          <cell r="AM680">
            <v>6281</v>
          </cell>
          <cell r="AN680" t="str">
            <v>FELIX.MARQUEZ@gnp.com.mx</v>
          </cell>
          <cell r="AO680" t="str">
            <v>FELIX.MARQUEZ@gnp.com.mx</v>
          </cell>
          <cell r="AQ680" t="str">
            <v>-</v>
          </cell>
          <cell r="AR680" t="str">
            <v>-</v>
          </cell>
          <cell r="AS680" t="str">
            <v>-</v>
          </cell>
          <cell r="AT680" t="str">
            <v>-</v>
          </cell>
          <cell r="AU680" t="str">
            <v>-</v>
          </cell>
          <cell r="AV680" t="str">
            <v>-</v>
          </cell>
          <cell r="AW680" t="str">
            <v>IMDM20888112..</v>
          </cell>
          <cell r="AX680" t="str">
            <v>Inactivo</v>
          </cell>
          <cell r="AY680" t="str">
            <v>No</v>
          </cell>
          <cell r="AZ680" t="str">
            <v>-</v>
          </cell>
          <cell r="BA680" t="str">
            <v>-</v>
          </cell>
          <cell r="BB680" t="str">
            <v>-</v>
          </cell>
          <cell r="BC680" t="str">
            <v>-</v>
          </cell>
          <cell r="BD680" t="str">
            <v>-</v>
          </cell>
          <cell r="BE680" t="str">
            <v>-</v>
          </cell>
          <cell r="BF680" t="str">
            <v>-</v>
          </cell>
          <cell r="BG680">
            <v>3</v>
          </cell>
          <cell r="BH680" t="str">
            <v>-</v>
          </cell>
          <cell r="BI680" t="str">
            <v>-</v>
          </cell>
          <cell r="BJ680" t="str">
            <v>Propio</v>
          </cell>
          <cell r="BP680" t="str">
            <v>-</v>
          </cell>
          <cell r="BQ680" t="str">
            <v>-</v>
          </cell>
          <cell r="BR680" t="str">
            <v>-</v>
          </cell>
          <cell r="BS680" t="str">
            <v>-</v>
          </cell>
          <cell r="BT680" t="str">
            <v>-</v>
          </cell>
          <cell r="BU680" t="str">
            <v>-</v>
          </cell>
          <cell r="BV680" t="str">
            <v>-</v>
          </cell>
          <cell r="BW680" t="str">
            <v>-</v>
          </cell>
          <cell r="BX680" t="str">
            <v>-</v>
          </cell>
          <cell r="BY680" t="str">
            <v>-</v>
          </cell>
          <cell r="BZ680" t="str">
            <v>-</v>
          </cell>
          <cell r="CA680" t="str">
            <v>-</v>
          </cell>
          <cell r="CB680" t="str">
            <v>-</v>
          </cell>
          <cell r="CC680" t="str">
            <v>Viernes</v>
          </cell>
          <cell r="CD680" t="str">
            <v>960</v>
          </cell>
          <cell r="CE680" t="str">
            <v>0</v>
          </cell>
          <cell r="CF680" t="str">
            <v>Azul</v>
          </cell>
          <cell r="CG680" t="str">
            <v>5o Sábado</v>
          </cell>
          <cell r="CH680" t="str">
            <v>May y Jun</v>
          </cell>
          <cell r="CI680" t="str">
            <v>Nov y Dic</v>
          </cell>
          <cell r="CJ680" t="str">
            <v>-</v>
          </cell>
          <cell r="CK680">
            <v>92</v>
          </cell>
          <cell r="CL680" t="str">
            <v>101 - MAGNA</v>
          </cell>
          <cell r="CM680" t="str">
            <v>11027</v>
          </cell>
          <cell r="CP680" t="str">
            <v>-</v>
          </cell>
        </row>
        <row r="681">
          <cell r="A681" t="str">
            <v>11028</v>
          </cell>
          <cell r="B681" t="str">
            <v>797XUB</v>
          </cell>
          <cell r="C681" t="str">
            <v>Distrito Federal</v>
          </cell>
          <cell r="D681" t="str">
            <v>No aplica</v>
          </cell>
          <cell r="E681" t="str">
            <v>Chevy</v>
          </cell>
          <cell r="F681" t="str">
            <v>Automóvil</v>
          </cell>
          <cell r="G681" t="str">
            <v>Chevrolet</v>
          </cell>
          <cell r="H681" t="str">
            <v>Chevy 3 puertas T/M, D/H, A/A, Paquete M</v>
          </cell>
          <cell r="I681" t="str">
            <v>3G1SF21X0BS132520</v>
          </cell>
          <cell r="J681" t="str">
            <v>Hecho en México</v>
          </cell>
          <cell r="K681" t="str">
            <v>Magna</v>
          </cell>
          <cell r="L681">
            <v>4</v>
          </cell>
          <cell r="M681">
            <v>46</v>
          </cell>
          <cell r="N681">
            <v>2011</v>
          </cell>
          <cell r="O681" t="str">
            <v>Ciudad de México</v>
          </cell>
          <cell r="P681" t="str">
            <v>Ciudad de México</v>
          </cell>
          <cell r="Q681" t="str">
            <v>Zona Metropolitana</v>
          </cell>
          <cell r="R681" t="str">
            <v>Baja</v>
          </cell>
          <cell r="S681" t="str">
            <v>Venta a empleado</v>
          </cell>
          <cell r="T681" t="str">
            <v>GNP</v>
          </cell>
          <cell r="U681" t="str">
            <v>Grupo Nacional Provincial, S.A.B.</v>
          </cell>
          <cell r="V681" t="str">
            <v>Asesor de Servicio</v>
          </cell>
          <cell r="W681" t="str">
            <v>369</v>
          </cell>
          <cell r="X681" t="str">
            <v>-</v>
          </cell>
          <cell r="Y681" t="str">
            <v>Asignado</v>
          </cell>
          <cell r="Z681" t="str">
            <v>N89419</v>
          </cell>
          <cell r="AA681" t="str">
            <v>Carreto Sosa Jorge Alberto</v>
          </cell>
          <cell r="AB681" t="str">
            <v>Grupo Nacional Provincial, S.A.B.</v>
          </cell>
          <cell r="AC681" t="str">
            <v>CASJ8303186A5</v>
          </cell>
          <cell r="AD681" t="str">
            <v>Operativo</v>
          </cell>
          <cell r="AE681" t="str">
            <v>Asesor de Servicio Automovil</v>
          </cell>
          <cell r="AF681" t="str">
            <v>Unidad Operativa</v>
          </cell>
          <cell r="AG681" t="str">
            <v>Dirección Servicio y Operaciones</v>
          </cell>
          <cell r="AH681" t="str">
            <v>Subdir. Siniestros CDMX y Sureste</v>
          </cell>
          <cell r="AI681" t="str">
            <v>C9215</v>
          </cell>
          <cell r="AJ681" t="str">
            <v>Moreno Alvárez Elvia Citlalli</v>
          </cell>
          <cell r="AK681" t="str">
            <v>Tlalnepantla</v>
          </cell>
          <cell r="AL681" t="str">
            <v>Tlalnepantla</v>
          </cell>
          <cell r="AM681">
            <v>0</v>
          </cell>
          <cell r="AN681" t="str">
            <v>jorge.carreto@gnp.com.mx</v>
          </cell>
          <cell r="AO681" t="str">
            <v>jorge.carreto@gnp.com.mx</v>
          </cell>
          <cell r="AQ681">
            <v>5535228386</v>
          </cell>
          <cell r="AR681" t="str">
            <v>-</v>
          </cell>
          <cell r="AS681" t="str">
            <v>-</v>
          </cell>
          <cell r="AT681" t="str">
            <v>-</v>
          </cell>
          <cell r="AU681" t="str">
            <v>-</v>
          </cell>
          <cell r="AV681" t="str">
            <v>-</v>
          </cell>
          <cell r="AW681" t="str">
            <v>IMDM20226506..</v>
          </cell>
          <cell r="AX681" t="str">
            <v>Inactivo</v>
          </cell>
          <cell r="AY681" t="str">
            <v>No</v>
          </cell>
          <cell r="AZ681" t="str">
            <v>-</v>
          </cell>
          <cell r="BA681" t="str">
            <v>-</v>
          </cell>
          <cell r="BB681" t="str">
            <v>-</v>
          </cell>
          <cell r="BC681" t="str">
            <v>-</v>
          </cell>
          <cell r="BD681" t="str">
            <v>-</v>
          </cell>
          <cell r="BE681" t="str">
            <v>-</v>
          </cell>
          <cell r="BF681" t="str">
            <v>-</v>
          </cell>
          <cell r="BG681">
            <v>3</v>
          </cell>
          <cell r="BH681" t="str">
            <v>-</v>
          </cell>
          <cell r="BI681" t="str">
            <v>-</v>
          </cell>
          <cell r="BJ681" t="str">
            <v>Propio</v>
          </cell>
          <cell r="BP681" t="str">
            <v>-</v>
          </cell>
          <cell r="BQ681" t="str">
            <v>-</v>
          </cell>
          <cell r="BR681" t="str">
            <v>-</v>
          </cell>
          <cell r="BS681" t="str">
            <v>-</v>
          </cell>
          <cell r="BT681" t="str">
            <v>-</v>
          </cell>
          <cell r="BU681" t="str">
            <v>-</v>
          </cell>
          <cell r="BV681" t="str">
            <v>-</v>
          </cell>
          <cell r="BW681" t="str">
            <v>-</v>
          </cell>
          <cell r="BX681" t="str">
            <v>-</v>
          </cell>
          <cell r="BY681" t="str">
            <v>-</v>
          </cell>
          <cell r="BZ681" t="str">
            <v>-</v>
          </cell>
          <cell r="CA681" t="str">
            <v>-</v>
          </cell>
          <cell r="CB681" t="str">
            <v>-</v>
          </cell>
          <cell r="CC681" t="str">
            <v>Martes</v>
          </cell>
          <cell r="CD681" t="str">
            <v>797</v>
          </cell>
          <cell r="CE681" t="str">
            <v>7</v>
          </cell>
          <cell r="CF681" t="str">
            <v>Rosa</v>
          </cell>
          <cell r="CG681" t="str">
            <v>2o Sábado</v>
          </cell>
          <cell r="CH681" t="str">
            <v>Feb y Mzo</v>
          </cell>
          <cell r="CI681" t="str">
            <v>Ago y Sep</v>
          </cell>
          <cell r="CJ681" t="str">
            <v>-</v>
          </cell>
          <cell r="CK681">
            <v>92</v>
          </cell>
          <cell r="CL681" t="str">
            <v>101 - MAGNA</v>
          </cell>
          <cell r="CM681" t="str">
            <v>11028</v>
          </cell>
          <cell r="CP681" t="str">
            <v>-</v>
          </cell>
        </row>
        <row r="682">
          <cell r="A682" t="str">
            <v>11029</v>
          </cell>
          <cell r="B682" t="str">
            <v>781ZUY</v>
          </cell>
          <cell r="C682" t="str">
            <v>Distrito Federal</v>
          </cell>
          <cell r="D682" t="str">
            <v>503XUB</v>
          </cell>
          <cell r="E682" t="str">
            <v>Chevy</v>
          </cell>
          <cell r="F682" t="str">
            <v>Automóvil</v>
          </cell>
          <cell r="G682" t="str">
            <v>Chevrolet</v>
          </cell>
          <cell r="H682" t="str">
            <v>Chevy 3 puertas T/M, D/H, A/A, Paquete M</v>
          </cell>
          <cell r="I682" t="str">
            <v>3G1SF21X1BS132297</v>
          </cell>
          <cell r="J682" t="str">
            <v>Hecho en México</v>
          </cell>
          <cell r="K682" t="str">
            <v>Magna</v>
          </cell>
          <cell r="L682">
            <v>4</v>
          </cell>
          <cell r="M682">
            <v>46</v>
          </cell>
          <cell r="N682">
            <v>2011</v>
          </cell>
          <cell r="O682" t="str">
            <v>Acapulco</v>
          </cell>
          <cell r="P682" t="str">
            <v>Guerrero</v>
          </cell>
          <cell r="Q682" t="str">
            <v>Centro</v>
          </cell>
          <cell r="R682" t="str">
            <v>Baja</v>
          </cell>
          <cell r="S682" t="str">
            <v>Devolución Salvamentos</v>
          </cell>
          <cell r="T682" t="str">
            <v>GNP</v>
          </cell>
          <cell r="U682" t="str">
            <v>Grupo Nacional Provincial, S.A.B.</v>
          </cell>
          <cell r="V682" t="str">
            <v>Asesor de Servicio</v>
          </cell>
          <cell r="W682" t="str">
            <v>Honorarios</v>
          </cell>
          <cell r="X682" t="str">
            <v>-</v>
          </cell>
          <cell r="Y682" t="str">
            <v>Asignado</v>
          </cell>
          <cell r="Z682" t="str">
            <v>N74743</v>
          </cell>
          <cell r="AA682" t="str">
            <v>Carmona Applebee Juan Jaime</v>
          </cell>
          <cell r="AB682" t="str">
            <v>Grupo Nacional Provincial, S.A.B.</v>
          </cell>
          <cell r="AC682" t="str">
            <v>CAAJ660528CQ7</v>
          </cell>
          <cell r="AD682" t="str">
            <v>Jefe de departamento</v>
          </cell>
          <cell r="AE682" t="str">
            <v>Supervisor Siniestros Autos</v>
          </cell>
          <cell r="AF682" t="str">
            <v>Unidad Operativa</v>
          </cell>
          <cell r="AG682" t="str">
            <v>Dirección Servicio y Operaciones</v>
          </cell>
          <cell r="AH682" t="str">
            <v>Subdir. Siniestros CDMX y Sureste</v>
          </cell>
          <cell r="AI682" t="str">
            <v>C9208</v>
          </cell>
          <cell r="AJ682" t="str">
            <v>Lasa Estrada Antxon</v>
          </cell>
          <cell r="AK682" t="str">
            <v>Acapulco</v>
          </cell>
          <cell r="AL682" t="str">
            <v>Acapulco</v>
          </cell>
          <cell r="AM682" t="str">
            <v>2982 / 2983</v>
          </cell>
          <cell r="AN682" t="str">
            <v>juan.carmona@gnp.com.mx</v>
          </cell>
          <cell r="AO682" t="str">
            <v>juan.carmona@gnp.com.mx</v>
          </cell>
          <cell r="AQ682" t="str">
            <v>-</v>
          </cell>
          <cell r="AR682" t="str">
            <v>-</v>
          </cell>
          <cell r="AS682" t="str">
            <v>-</v>
          </cell>
          <cell r="AT682" t="str">
            <v>-</v>
          </cell>
          <cell r="AU682" t="str">
            <v>-</v>
          </cell>
          <cell r="AV682" t="str">
            <v>-</v>
          </cell>
          <cell r="AW682" t="str">
            <v>-</v>
          </cell>
          <cell r="AX682" t="str">
            <v>-</v>
          </cell>
          <cell r="AY682" t="str">
            <v>No</v>
          </cell>
          <cell r="AZ682" t="str">
            <v>-</v>
          </cell>
          <cell r="BA682" t="str">
            <v>-</v>
          </cell>
          <cell r="BB682" t="str">
            <v>-</v>
          </cell>
          <cell r="BC682" t="str">
            <v>-</v>
          </cell>
          <cell r="BD682" t="str">
            <v>-</v>
          </cell>
          <cell r="BE682" t="str">
            <v>-</v>
          </cell>
          <cell r="BF682" t="str">
            <v>-</v>
          </cell>
          <cell r="BG682">
            <v>3</v>
          </cell>
          <cell r="BH682" t="str">
            <v>-</v>
          </cell>
          <cell r="BI682" t="str">
            <v>-</v>
          </cell>
          <cell r="BJ682" t="str">
            <v>Propio</v>
          </cell>
          <cell r="BP682" t="str">
            <v>-</v>
          </cell>
          <cell r="BQ682" t="str">
            <v>-</v>
          </cell>
          <cell r="BR682" t="str">
            <v>-</v>
          </cell>
          <cell r="BS682" t="str">
            <v>-</v>
          </cell>
          <cell r="BT682" t="str">
            <v>-</v>
          </cell>
          <cell r="BU682" t="str">
            <v>-</v>
          </cell>
          <cell r="BV682" t="str">
            <v>-</v>
          </cell>
          <cell r="BW682" t="str">
            <v>-</v>
          </cell>
          <cell r="BX682" t="str">
            <v>-</v>
          </cell>
          <cell r="BY682" t="str">
            <v>-</v>
          </cell>
          <cell r="BZ682" t="str">
            <v>-</v>
          </cell>
          <cell r="CA682" t="str">
            <v>-</v>
          </cell>
          <cell r="CB682" t="str">
            <v>-</v>
          </cell>
          <cell r="CC682" t="str">
            <v>Jueves</v>
          </cell>
          <cell r="CD682" t="str">
            <v>781</v>
          </cell>
          <cell r="CE682" t="str">
            <v>1</v>
          </cell>
          <cell r="CF682" t="str">
            <v>Verde</v>
          </cell>
          <cell r="CG682" t="str">
            <v>4o Sábado</v>
          </cell>
          <cell r="CH682" t="str">
            <v>Abr y May</v>
          </cell>
          <cell r="CI682" t="str">
            <v>Oct y Nov</v>
          </cell>
          <cell r="CJ682" t="str">
            <v>-</v>
          </cell>
          <cell r="CK682">
            <v>92</v>
          </cell>
          <cell r="CL682" t="str">
            <v>101 - MAGNA</v>
          </cell>
          <cell r="CM682" t="str">
            <v>11029</v>
          </cell>
          <cell r="CP682" t="str">
            <v>-</v>
          </cell>
        </row>
        <row r="683">
          <cell r="A683" t="str">
            <v>11030</v>
          </cell>
          <cell r="B683" t="str">
            <v>569XUB</v>
          </cell>
          <cell r="C683" t="str">
            <v>Distrito Federal</v>
          </cell>
          <cell r="D683" t="str">
            <v>No aplica</v>
          </cell>
          <cell r="E683" t="str">
            <v>Chevy</v>
          </cell>
          <cell r="F683" t="str">
            <v>Automóvil</v>
          </cell>
          <cell r="G683" t="str">
            <v>Chevrolet</v>
          </cell>
          <cell r="H683" t="str">
            <v>Chevy 3 puertas T/M, D/H, A/A, Paquete M</v>
          </cell>
          <cell r="I683" t="str">
            <v>3G1SF21X2BS132079</v>
          </cell>
          <cell r="J683" t="str">
            <v>Hecho en México</v>
          </cell>
          <cell r="K683" t="str">
            <v>Magna</v>
          </cell>
          <cell r="L683">
            <v>4</v>
          </cell>
          <cell r="M683">
            <v>46</v>
          </cell>
          <cell r="N683">
            <v>2011</v>
          </cell>
          <cell r="O683" t="str">
            <v>Ciudad de México</v>
          </cell>
          <cell r="P683" t="str">
            <v>Ciudad de México</v>
          </cell>
          <cell r="Q683" t="str">
            <v>Zona Metropolitana</v>
          </cell>
          <cell r="R683" t="str">
            <v>Baja</v>
          </cell>
          <cell r="S683" t="str">
            <v>Venta a empleado</v>
          </cell>
          <cell r="T683" t="str">
            <v>GNP</v>
          </cell>
          <cell r="U683" t="str">
            <v>Grupo Nacional Provincial, S.A.B.</v>
          </cell>
          <cell r="V683" t="str">
            <v>Asesor de Servicio</v>
          </cell>
          <cell r="W683" t="str">
            <v>515</v>
          </cell>
          <cell r="X683" t="str">
            <v>-</v>
          </cell>
          <cell r="Y683" t="str">
            <v>Asignado</v>
          </cell>
          <cell r="Z683" t="str">
            <v>N91372</v>
          </cell>
          <cell r="AA683" t="str">
            <v>Martínez Ramos Aureliano</v>
          </cell>
          <cell r="AB683" t="str">
            <v>Grupo Nacional Provincial, S.A.B.</v>
          </cell>
          <cell r="AC683" t="str">
            <v>MARA790607GH5</v>
          </cell>
          <cell r="AD683" t="str">
            <v>Operativo</v>
          </cell>
          <cell r="AE683" t="str">
            <v>Asesor de Servicio Automovil</v>
          </cell>
          <cell r="AF683" t="str">
            <v>Unidad Operativa</v>
          </cell>
          <cell r="AG683" t="str">
            <v>Dirección Servicio y Operaciones</v>
          </cell>
          <cell r="AH683" t="str">
            <v>Subdir. Siniestros CDMX y Sureste</v>
          </cell>
          <cell r="AI683" t="str">
            <v>C9215</v>
          </cell>
          <cell r="AJ683" t="str">
            <v>Moreno Alvárez Elvia Citlalli</v>
          </cell>
          <cell r="AK683" t="str">
            <v>Tlalnepantla</v>
          </cell>
          <cell r="AL683" t="str">
            <v>Tlalnepantla</v>
          </cell>
          <cell r="AM683">
            <v>0</v>
          </cell>
          <cell r="AN683" t="str">
            <v>aureliano.martinez@gnp.com.mx</v>
          </cell>
          <cell r="AO683" t="str">
            <v>aureliano.martinez@gnp.com.mx</v>
          </cell>
          <cell r="AQ683">
            <v>5552173342</v>
          </cell>
          <cell r="AR683" t="str">
            <v>-</v>
          </cell>
          <cell r="AS683" t="str">
            <v>-</v>
          </cell>
          <cell r="AT683" t="str">
            <v>-</v>
          </cell>
          <cell r="AU683" t="str">
            <v>-</v>
          </cell>
          <cell r="AV683" t="str">
            <v>-</v>
          </cell>
          <cell r="AW683" t="str">
            <v>IMDM20226630..</v>
          </cell>
          <cell r="AX683" t="str">
            <v>Inactivo</v>
          </cell>
          <cell r="AY683" t="str">
            <v>Si</v>
          </cell>
          <cell r="AZ683">
            <v>1229.17</v>
          </cell>
          <cell r="BA683">
            <v>43708</v>
          </cell>
          <cell r="BB683">
            <v>7375.02</v>
          </cell>
          <cell r="BC683" t="str">
            <v>-</v>
          </cell>
          <cell r="BD683">
            <v>118000</v>
          </cell>
          <cell r="BE683">
            <v>43631</v>
          </cell>
          <cell r="BF683">
            <v>45076</v>
          </cell>
          <cell r="BG683">
            <v>3</v>
          </cell>
          <cell r="BH683" t="str">
            <v>-</v>
          </cell>
          <cell r="BI683" t="str">
            <v>-</v>
          </cell>
          <cell r="BJ683" t="str">
            <v>Propio</v>
          </cell>
          <cell r="BP683" t="str">
            <v>-</v>
          </cell>
          <cell r="BQ683" t="str">
            <v>-</v>
          </cell>
          <cell r="BR683" t="str">
            <v>-</v>
          </cell>
          <cell r="BS683" t="str">
            <v>-</v>
          </cell>
          <cell r="BT683" t="str">
            <v>-</v>
          </cell>
          <cell r="BU683" t="str">
            <v>-</v>
          </cell>
          <cell r="BV683" t="str">
            <v>-</v>
          </cell>
          <cell r="BW683" t="str">
            <v>-</v>
          </cell>
          <cell r="BX683" t="str">
            <v>-</v>
          </cell>
          <cell r="BY683" t="str">
            <v>-</v>
          </cell>
          <cell r="BZ683" t="str">
            <v>-</v>
          </cell>
          <cell r="CA683" t="str">
            <v>-</v>
          </cell>
          <cell r="CB683" t="str">
            <v>-</v>
          </cell>
          <cell r="CC683" t="str">
            <v>Viernes</v>
          </cell>
          <cell r="CD683" t="str">
            <v>569</v>
          </cell>
          <cell r="CE683" t="str">
            <v>9</v>
          </cell>
          <cell r="CF683" t="str">
            <v>Azul</v>
          </cell>
          <cell r="CG683" t="str">
            <v>5o Sábado</v>
          </cell>
          <cell r="CH683" t="str">
            <v>May y Jun</v>
          </cell>
          <cell r="CI683" t="str">
            <v>Nov y Dic</v>
          </cell>
          <cell r="CJ683" t="str">
            <v>-</v>
          </cell>
          <cell r="CK683">
            <v>92</v>
          </cell>
          <cell r="CL683" t="str">
            <v>101 - MAGNA</v>
          </cell>
          <cell r="CM683" t="str">
            <v>11030</v>
          </cell>
          <cell r="CP683" t="str">
            <v>-</v>
          </cell>
        </row>
        <row r="684">
          <cell r="A684" t="str">
            <v>11031</v>
          </cell>
          <cell r="B684" t="str">
            <v>594XUB</v>
          </cell>
          <cell r="C684" t="str">
            <v>Distrito Federal</v>
          </cell>
          <cell r="D684" t="str">
            <v>No aplica</v>
          </cell>
          <cell r="E684" t="str">
            <v>Chevy</v>
          </cell>
          <cell r="F684" t="str">
            <v>Automóvil</v>
          </cell>
          <cell r="G684" t="str">
            <v>Chevrolet</v>
          </cell>
          <cell r="H684" t="str">
            <v>Chevy 3 puertas T/M, D/H, A/A, Paquete M</v>
          </cell>
          <cell r="I684" t="str">
            <v>3G1SF21X2BS132292</v>
          </cell>
          <cell r="J684" t="str">
            <v>Hecho en México</v>
          </cell>
          <cell r="K684" t="str">
            <v>Magna</v>
          </cell>
          <cell r="L684">
            <v>4</v>
          </cell>
          <cell r="M684">
            <v>46</v>
          </cell>
          <cell r="N684">
            <v>2011</v>
          </cell>
          <cell r="O684" t="str">
            <v>Ciudad de México</v>
          </cell>
          <cell r="P684" t="str">
            <v>Ciudad de México</v>
          </cell>
          <cell r="Q684" t="str">
            <v>Zona Metropolitana</v>
          </cell>
          <cell r="R684" t="str">
            <v>Baja</v>
          </cell>
          <cell r="S684" t="str">
            <v>PT por Siniestro</v>
          </cell>
          <cell r="T684" t="str">
            <v>GNP</v>
          </cell>
          <cell r="U684" t="str">
            <v>Grupo Nacional Provincial, S.A.B.</v>
          </cell>
          <cell r="V684" t="str">
            <v>Asesor de Servicio</v>
          </cell>
          <cell r="W684" t="str">
            <v>351</v>
          </cell>
          <cell r="X684" t="str">
            <v>-</v>
          </cell>
          <cell r="Y684" t="str">
            <v>Asignado</v>
          </cell>
          <cell r="Z684" t="str">
            <v>N88180</v>
          </cell>
          <cell r="AA684" t="str">
            <v>-</v>
          </cell>
          <cell r="AB684" t="str">
            <v>-</v>
          </cell>
          <cell r="AC684" t="str">
            <v>-</v>
          </cell>
          <cell r="AD684" t="str">
            <v>-</v>
          </cell>
          <cell r="AE684" t="str">
            <v>-</v>
          </cell>
          <cell r="AF684" t="str">
            <v>-</v>
          </cell>
          <cell r="AG684" t="str">
            <v>-</v>
          </cell>
          <cell r="AH684" t="str">
            <v>-</v>
          </cell>
          <cell r="AI684" t="str">
            <v>C6705</v>
          </cell>
          <cell r="AJ684" t="str">
            <v>Ramirez Granados Arturo</v>
          </cell>
          <cell r="AK684" t="str">
            <v>-</v>
          </cell>
          <cell r="AL684" t="str">
            <v>-</v>
          </cell>
          <cell r="AM684" t="str">
            <v>-</v>
          </cell>
          <cell r="AN684">
            <v>0</v>
          </cell>
          <cell r="AO684" t="str">
            <v>-</v>
          </cell>
          <cell r="AQ684">
            <v>5535228258</v>
          </cell>
          <cell r="AR684" t="str">
            <v>-</v>
          </cell>
          <cell r="AS684" t="str">
            <v>-</v>
          </cell>
          <cell r="AT684" t="str">
            <v>-</v>
          </cell>
          <cell r="AU684" t="str">
            <v>-</v>
          </cell>
          <cell r="AV684" t="str">
            <v>-</v>
          </cell>
          <cell r="AW684" t="str">
            <v>-</v>
          </cell>
          <cell r="AX684" t="str">
            <v>-</v>
          </cell>
          <cell r="AY684" t="str">
            <v>No</v>
          </cell>
          <cell r="AZ684" t="str">
            <v>-</v>
          </cell>
          <cell r="BA684" t="str">
            <v>-</v>
          </cell>
          <cell r="BB684" t="str">
            <v>-</v>
          </cell>
          <cell r="BC684" t="str">
            <v>-</v>
          </cell>
          <cell r="BD684" t="str">
            <v>-</v>
          </cell>
          <cell r="BE684" t="str">
            <v>-</v>
          </cell>
          <cell r="BF684" t="str">
            <v>-</v>
          </cell>
          <cell r="BG684">
            <v>3</v>
          </cell>
          <cell r="BH684" t="str">
            <v>-</v>
          </cell>
          <cell r="BI684" t="str">
            <v>-</v>
          </cell>
          <cell r="BJ684" t="str">
            <v>Propio</v>
          </cell>
          <cell r="BP684" t="str">
            <v>-</v>
          </cell>
          <cell r="BQ684" t="str">
            <v>-</v>
          </cell>
          <cell r="BR684" t="str">
            <v>-</v>
          </cell>
          <cell r="BS684" t="str">
            <v>-</v>
          </cell>
          <cell r="BT684" t="str">
            <v>-</v>
          </cell>
          <cell r="BU684" t="str">
            <v>-</v>
          </cell>
          <cell r="BV684" t="str">
            <v>-</v>
          </cell>
          <cell r="BW684" t="str">
            <v>-</v>
          </cell>
          <cell r="BX684" t="str">
            <v>-</v>
          </cell>
          <cell r="BY684" t="str">
            <v>-</v>
          </cell>
          <cell r="BZ684" t="str">
            <v>-</v>
          </cell>
          <cell r="CA684" t="str">
            <v>-</v>
          </cell>
          <cell r="CB684" t="str">
            <v>-</v>
          </cell>
          <cell r="CC684" t="str">
            <v>Miércoles</v>
          </cell>
          <cell r="CD684" t="str">
            <v>594</v>
          </cell>
          <cell r="CE684" t="str">
            <v>4</v>
          </cell>
          <cell r="CF684" t="str">
            <v>Rojo</v>
          </cell>
          <cell r="CG684" t="str">
            <v>3er Sábado</v>
          </cell>
          <cell r="CH684" t="str">
            <v>Mzo y Abr</v>
          </cell>
          <cell r="CI684" t="str">
            <v>Sep y Oct</v>
          </cell>
          <cell r="CJ684" t="str">
            <v>-</v>
          </cell>
          <cell r="CK684">
            <v>92</v>
          </cell>
          <cell r="CL684" t="str">
            <v>101 - MAGNA</v>
          </cell>
          <cell r="CM684" t="str">
            <v>11031</v>
          </cell>
          <cell r="CP684" t="str">
            <v>-</v>
          </cell>
        </row>
        <row r="685">
          <cell r="A685" t="str">
            <v>11032</v>
          </cell>
          <cell r="B685" t="str">
            <v>849XUB</v>
          </cell>
          <cell r="C685" t="str">
            <v>Distrito Federal</v>
          </cell>
          <cell r="D685" t="str">
            <v>No aplica</v>
          </cell>
          <cell r="E685" t="str">
            <v>Chevy</v>
          </cell>
          <cell r="F685" t="str">
            <v>Automóvil</v>
          </cell>
          <cell r="G685" t="str">
            <v>Chevrolet</v>
          </cell>
          <cell r="H685" t="str">
            <v>Chevy 3 puertas T/M, D/H, A/A, Paquete M</v>
          </cell>
          <cell r="I685" t="str">
            <v>3G1SF21X2BS132504</v>
          </cell>
          <cell r="J685" t="str">
            <v>Hecho en México</v>
          </cell>
          <cell r="K685" t="str">
            <v>Magna</v>
          </cell>
          <cell r="L685">
            <v>4</v>
          </cell>
          <cell r="M685">
            <v>46</v>
          </cell>
          <cell r="N685">
            <v>2011</v>
          </cell>
          <cell r="O685" t="str">
            <v>Ciudad de México</v>
          </cell>
          <cell r="P685" t="str">
            <v>Ciudad de México</v>
          </cell>
          <cell r="Q685" t="str">
            <v>Zona Metropolitana</v>
          </cell>
          <cell r="R685" t="str">
            <v>Baja</v>
          </cell>
          <cell r="S685" t="str">
            <v>Venta a empleado</v>
          </cell>
          <cell r="T685" t="str">
            <v>GNP</v>
          </cell>
          <cell r="U685" t="str">
            <v>Grupo Nacional Provincial, S.A.B.</v>
          </cell>
          <cell r="V685" t="str">
            <v>Asesor de Servicio</v>
          </cell>
          <cell r="W685" t="str">
            <v>537</v>
          </cell>
          <cell r="X685" t="str">
            <v>-</v>
          </cell>
          <cell r="Y685" t="str">
            <v>Asignado</v>
          </cell>
          <cell r="Z685" t="str">
            <v>N90796</v>
          </cell>
          <cell r="AA685" t="str">
            <v>-</v>
          </cell>
          <cell r="AB685" t="str">
            <v>-</v>
          </cell>
          <cell r="AC685" t="str">
            <v>-</v>
          </cell>
          <cell r="AD685" t="str">
            <v>-</v>
          </cell>
          <cell r="AE685" t="str">
            <v>-</v>
          </cell>
          <cell r="AF685" t="str">
            <v>-</v>
          </cell>
          <cell r="AG685" t="str">
            <v>-</v>
          </cell>
          <cell r="AH685" t="str">
            <v>-</v>
          </cell>
          <cell r="AI685" t="str">
            <v>C6705</v>
          </cell>
          <cell r="AJ685" t="str">
            <v>Ramirez Granados Arturo</v>
          </cell>
          <cell r="AK685" t="str">
            <v>-</v>
          </cell>
          <cell r="AL685" t="str">
            <v>-</v>
          </cell>
          <cell r="AM685" t="str">
            <v>-</v>
          </cell>
          <cell r="AN685">
            <v>0</v>
          </cell>
          <cell r="AO685" t="str">
            <v>-</v>
          </cell>
          <cell r="AQ685">
            <v>5535228613</v>
          </cell>
          <cell r="AR685" t="str">
            <v>-</v>
          </cell>
          <cell r="AS685" t="str">
            <v>-</v>
          </cell>
          <cell r="AT685" t="str">
            <v>-</v>
          </cell>
          <cell r="AU685" t="str">
            <v>-</v>
          </cell>
          <cell r="AV685" t="str">
            <v>-</v>
          </cell>
          <cell r="AW685" t="str">
            <v>IMDM20155825..</v>
          </cell>
          <cell r="AX685" t="str">
            <v>Inactivo</v>
          </cell>
          <cell r="AY685" t="str">
            <v>No</v>
          </cell>
          <cell r="AZ685" t="str">
            <v>-</v>
          </cell>
          <cell r="BA685" t="str">
            <v>-</v>
          </cell>
          <cell r="BB685" t="str">
            <v>-</v>
          </cell>
          <cell r="BC685" t="str">
            <v>-</v>
          </cell>
          <cell r="BD685" t="str">
            <v>-</v>
          </cell>
          <cell r="BE685" t="str">
            <v>-</v>
          </cell>
          <cell r="BF685" t="str">
            <v>-</v>
          </cell>
          <cell r="BG685">
            <v>3</v>
          </cell>
          <cell r="BH685" t="str">
            <v>-</v>
          </cell>
          <cell r="BI685" t="str">
            <v>-</v>
          </cell>
          <cell r="BJ685" t="str">
            <v>Propio</v>
          </cell>
          <cell r="BP685" t="str">
            <v>-</v>
          </cell>
          <cell r="BQ685" t="str">
            <v>-</v>
          </cell>
          <cell r="BR685" t="str">
            <v>-</v>
          </cell>
          <cell r="BS685" t="str">
            <v>-</v>
          </cell>
          <cell r="BT685" t="str">
            <v>-</v>
          </cell>
          <cell r="BU685" t="str">
            <v>-</v>
          </cell>
          <cell r="BV685" t="str">
            <v>-</v>
          </cell>
          <cell r="BW685" t="str">
            <v>-</v>
          </cell>
          <cell r="BX685" t="str">
            <v>-</v>
          </cell>
          <cell r="BY685" t="str">
            <v>-</v>
          </cell>
          <cell r="BZ685" t="str">
            <v>-</v>
          </cell>
          <cell r="CA685" t="str">
            <v>-</v>
          </cell>
          <cell r="CB685" t="str">
            <v>-</v>
          </cell>
          <cell r="CC685" t="str">
            <v>Viernes</v>
          </cell>
          <cell r="CD685" t="str">
            <v>849</v>
          </cell>
          <cell r="CE685" t="str">
            <v>9</v>
          </cell>
          <cell r="CF685" t="str">
            <v>Azul</v>
          </cell>
          <cell r="CG685" t="str">
            <v>5o Sábado</v>
          </cell>
          <cell r="CH685" t="str">
            <v>May y Jun</v>
          </cell>
          <cell r="CI685" t="str">
            <v>Nov y Dic</v>
          </cell>
          <cell r="CJ685" t="str">
            <v>-</v>
          </cell>
          <cell r="CK685">
            <v>92</v>
          </cell>
          <cell r="CL685" t="str">
            <v>101 - MAGNA</v>
          </cell>
          <cell r="CM685" t="str">
            <v>11032</v>
          </cell>
          <cell r="CP685" t="str">
            <v>-</v>
          </cell>
        </row>
        <row r="686">
          <cell r="A686" t="str">
            <v>11033</v>
          </cell>
          <cell r="B686" t="str">
            <v>989ZUY</v>
          </cell>
          <cell r="C686" t="str">
            <v>Distrito Federal</v>
          </cell>
          <cell r="D686" t="str">
            <v>737XUB</v>
          </cell>
          <cell r="E686" t="str">
            <v>Chevy</v>
          </cell>
          <cell r="F686" t="str">
            <v>Automóvil</v>
          </cell>
          <cell r="G686" t="str">
            <v>Chevrolet</v>
          </cell>
          <cell r="H686" t="str">
            <v>Chevy 3 puertas T/M, D/H, A/A, Paquete M</v>
          </cell>
          <cell r="I686" t="str">
            <v>3G1SF21X2BS132714</v>
          </cell>
          <cell r="J686" t="str">
            <v>Hecho en México</v>
          </cell>
          <cell r="K686" t="str">
            <v>Magna</v>
          </cell>
          <cell r="L686">
            <v>4</v>
          </cell>
          <cell r="M686">
            <v>46</v>
          </cell>
          <cell r="N686">
            <v>2011</v>
          </cell>
          <cell r="O686" t="str">
            <v>Ciudad de México</v>
          </cell>
          <cell r="P686" t="str">
            <v>Ciudad de México</v>
          </cell>
          <cell r="Q686" t="str">
            <v>Zona Metropolitana</v>
          </cell>
          <cell r="R686" t="str">
            <v>Baja</v>
          </cell>
          <cell r="S686" t="str">
            <v>Devolución Salvamentos</v>
          </cell>
          <cell r="T686" t="str">
            <v>GNP</v>
          </cell>
          <cell r="U686" t="str">
            <v>Grupo Nacional Provincial, S.A.B.</v>
          </cell>
          <cell r="V686" t="str">
            <v>Pool Administrativo</v>
          </cell>
          <cell r="W686" t="str">
            <v>Pool Administrativo</v>
          </cell>
          <cell r="X686" t="str">
            <v>Metro Sur</v>
          </cell>
          <cell r="Y686" t="str">
            <v>Pool</v>
          </cell>
          <cell r="Z686" t="str">
            <v>N38132</v>
          </cell>
          <cell r="AA686" t="str">
            <v>-</v>
          </cell>
          <cell r="AB686" t="str">
            <v>-</v>
          </cell>
          <cell r="AC686" t="str">
            <v>-</v>
          </cell>
          <cell r="AD686" t="str">
            <v>-</v>
          </cell>
          <cell r="AE686" t="str">
            <v>-</v>
          </cell>
          <cell r="AF686" t="str">
            <v>-</v>
          </cell>
          <cell r="AG686" t="str">
            <v>-</v>
          </cell>
          <cell r="AH686" t="str">
            <v>-</v>
          </cell>
          <cell r="AI686" t="str">
            <v>C6705</v>
          </cell>
          <cell r="AJ686" t="str">
            <v>Ramirez Granados Arturo</v>
          </cell>
          <cell r="AK686" t="str">
            <v>-</v>
          </cell>
          <cell r="AL686" t="str">
            <v>-</v>
          </cell>
          <cell r="AM686" t="str">
            <v>-</v>
          </cell>
          <cell r="AN686">
            <v>0</v>
          </cell>
          <cell r="AO686" t="str">
            <v>-</v>
          </cell>
          <cell r="AQ686">
            <v>5545001393</v>
          </cell>
          <cell r="AR686" t="str">
            <v>-</v>
          </cell>
          <cell r="AS686" t="str">
            <v>-</v>
          </cell>
          <cell r="AT686" t="str">
            <v>-</v>
          </cell>
          <cell r="AU686" t="str">
            <v>-</v>
          </cell>
          <cell r="AV686" t="str">
            <v>-</v>
          </cell>
          <cell r="AW686" t="str">
            <v>IMDM20226639..</v>
          </cell>
          <cell r="AX686" t="str">
            <v>Inactivo</v>
          </cell>
          <cell r="AY686" t="str">
            <v>No</v>
          </cell>
          <cell r="AZ686" t="str">
            <v>-</v>
          </cell>
          <cell r="BA686" t="str">
            <v>-</v>
          </cell>
          <cell r="BB686" t="str">
            <v>-</v>
          </cell>
          <cell r="BC686" t="str">
            <v>-</v>
          </cell>
          <cell r="BD686" t="str">
            <v>-</v>
          </cell>
          <cell r="BE686" t="str">
            <v>-</v>
          </cell>
          <cell r="BF686" t="str">
            <v>-</v>
          </cell>
          <cell r="BG686" t="str">
            <v>-</v>
          </cell>
          <cell r="BH686" t="str">
            <v>-</v>
          </cell>
          <cell r="BI686" t="str">
            <v>-</v>
          </cell>
          <cell r="BJ686" t="str">
            <v>Propio</v>
          </cell>
          <cell r="BP686" t="str">
            <v>-</v>
          </cell>
          <cell r="BQ686" t="str">
            <v>-</v>
          </cell>
          <cell r="BR686" t="str">
            <v>-</v>
          </cell>
          <cell r="BS686" t="str">
            <v>-</v>
          </cell>
          <cell r="BT686" t="str">
            <v>-</v>
          </cell>
          <cell r="BU686" t="str">
            <v>-</v>
          </cell>
          <cell r="BV686" t="str">
            <v>-</v>
          </cell>
          <cell r="BW686" t="str">
            <v>-</v>
          </cell>
          <cell r="BX686" t="str">
            <v>-</v>
          </cell>
          <cell r="BY686" t="str">
            <v>-</v>
          </cell>
          <cell r="BZ686" t="str">
            <v>-</v>
          </cell>
          <cell r="CA686" t="str">
            <v>-</v>
          </cell>
          <cell r="CB686" t="str">
            <v>-</v>
          </cell>
          <cell r="CC686" t="str">
            <v>Viernes</v>
          </cell>
          <cell r="CD686" t="str">
            <v>989</v>
          </cell>
          <cell r="CE686" t="str">
            <v>9</v>
          </cell>
          <cell r="CF686" t="str">
            <v>Azul</v>
          </cell>
          <cell r="CG686" t="str">
            <v>5o Sábado</v>
          </cell>
          <cell r="CH686" t="str">
            <v>May y Jun</v>
          </cell>
          <cell r="CI686" t="str">
            <v>Nov y Dic</v>
          </cell>
          <cell r="CJ686" t="str">
            <v>-</v>
          </cell>
          <cell r="CK686">
            <v>92</v>
          </cell>
          <cell r="CL686" t="str">
            <v>101 - MAGNA</v>
          </cell>
          <cell r="CM686" t="str">
            <v>11033</v>
          </cell>
          <cell r="CP686" t="str">
            <v>-</v>
          </cell>
        </row>
        <row r="687">
          <cell r="A687" t="str">
            <v>11034</v>
          </cell>
          <cell r="B687" t="str">
            <v>582XUB</v>
          </cell>
          <cell r="C687" t="str">
            <v>Distrito Federal</v>
          </cell>
          <cell r="D687" t="str">
            <v>No aplica</v>
          </cell>
          <cell r="E687" t="str">
            <v>Chevy</v>
          </cell>
          <cell r="F687" t="str">
            <v>Automóvil</v>
          </cell>
          <cell r="G687" t="str">
            <v>Chevrolet</v>
          </cell>
          <cell r="H687" t="str">
            <v>Chevy 3 puertas T/M, D/H, A/A, Paquete M</v>
          </cell>
          <cell r="I687" t="str">
            <v>3G1SF21X3BS132513</v>
          </cell>
          <cell r="J687" t="str">
            <v>Hecho en México</v>
          </cell>
          <cell r="K687" t="str">
            <v>Magna</v>
          </cell>
          <cell r="L687">
            <v>4</v>
          </cell>
          <cell r="M687">
            <v>46</v>
          </cell>
          <cell r="N687">
            <v>2011</v>
          </cell>
          <cell r="O687" t="str">
            <v>Ciudad de México</v>
          </cell>
          <cell r="P687" t="str">
            <v>Ciudad de México</v>
          </cell>
          <cell r="Q687" t="str">
            <v>Zona Metropolitana</v>
          </cell>
          <cell r="R687" t="str">
            <v>Baja</v>
          </cell>
          <cell r="S687" t="str">
            <v>Venta a empleado</v>
          </cell>
          <cell r="T687" t="str">
            <v>GNP</v>
          </cell>
          <cell r="U687" t="str">
            <v>Grupo Nacional Provincial, S.A.B.</v>
          </cell>
          <cell r="V687" t="str">
            <v>Asesor de Servicio</v>
          </cell>
          <cell r="W687" t="str">
            <v>440</v>
          </cell>
          <cell r="X687" t="str">
            <v>-</v>
          </cell>
          <cell r="Y687" t="str">
            <v>Asignado</v>
          </cell>
          <cell r="Z687" t="str">
            <v>N87531</v>
          </cell>
          <cell r="AA687" t="str">
            <v>Hernandez Cordero Marco Antonio</v>
          </cell>
          <cell r="AB687" t="str">
            <v>Grupo Nacional Provincial, S.A.B.</v>
          </cell>
          <cell r="AC687" t="str">
            <v>HECM620307NM9</v>
          </cell>
          <cell r="AD687" t="str">
            <v>Operativo</v>
          </cell>
          <cell r="AE687" t="str">
            <v>Asesor de Servicio Automovil</v>
          </cell>
          <cell r="AF687" t="str">
            <v>Unidad Operativa</v>
          </cell>
          <cell r="AG687" t="str">
            <v>Dirección Servicio y Operaciones</v>
          </cell>
          <cell r="AH687" t="str">
            <v>Subdir. Siniestros CDMX y Sureste</v>
          </cell>
          <cell r="AI687" t="str">
            <v>C9215</v>
          </cell>
          <cell r="AJ687" t="str">
            <v>Moreno Alvárez Elvia Citlalli</v>
          </cell>
          <cell r="AK687" t="str">
            <v>Tlalnepantla</v>
          </cell>
          <cell r="AL687" t="str">
            <v>Tlalnepantla</v>
          </cell>
          <cell r="AM687">
            <v>0</v>
          </cell>
          <cell r="AN687" t="str">
            <v>marco.cordero@gnp.com.mx</v>
          </cell>
          <cell r="AO687" t="str">
            <v>marco.cordero@gnp.com.mx</v>
          </cell>
          <cell r="AQ687">
            <v>5535228588</v>
          </cell>
          <cell r="AR687" t="str">
            <v>-</v>
          </cell>
          <cell r="AS687" t="str">
            <v>-</v>
          </cell>
          <cell r="AT687" t="str">
            <v>-</v>
          </cell>
          <cell r="AU687" t="str">
            <v>-</v>
          </cell>
          <cell r="AV687" t="str">
            <v>-</v>
          </cell>
          <cell r="AW687" t="str">
            <v>IMDM20226629..</v>
          </cell>
          <cell r="AX687" t="str">
            <v>Inactivo</v>
          </cell>
          <cell r="AY687" t="str">
            <v>Si</v>
          </cell>
          <cell r="AZ687">
            <v>1229.17</v>
          </cell>
          <cell r="BA687">
            <v>43708</v>
          </cell>
          <cell r="BB687">
            <v>7375.02</v>
          </cell>
          <cell r="BC687">
            <v>110624.98</v>
          </cell>
          <cell r="BD687">
            <v>118000</v>
          </cell>
          <cell r="BE687">
            <v>43631</v>
          </cell>
          <cell r="BF687">
            <v>45076</v>
          </cell>
          <cell r="BG687">
            <v>3</v>
          </cell>
          <cell r="BH687" t="str">
            <v>-</v>
          </cell>
          <cell r="BI687" t="str">
            <v>-</v>
          </cell>
          <cell r="BJ687" t="str">
            <v>Propio</v>
          </cell>
          <cell r="BP687" t="str">
            <v>-</v>
          </cell>
          <cell r="BQ687" t="str">
            <v>-</v>
          </cell>
          <cell r="BR687" t="str">
            <v>-</v>
          </cell>
          <cell r="BS687" t="str">
            <v>-</v>
          </cell>
          <cell r="BT687" t="str">
            <v>-</v>
          </cell>
          <cell r="BU687" t="str">
            <v>-</v>
          </cell>
          <cell r="BV687" t="str">
            <v>-</v>
          </cell>
          <cell r="BW687" t="str">
            <v>-</v>
          </cell>
          <cell r="BX687" t="str">
            <v>-</v>
          </cell>
          <cell r="BY687" t="str">
            <v>-</v>
          </cell>
          <cell r="BZ687" t="str">
            <v>-</v>
          </cell>
          <cell r="CA687" t="str">
            <v>-</v>
          </cell>
          <cell r="CB687" t="str">
            <v>-</v>
          </cell>
          <cell r="CC687" t="str">
            <v>Jueves</v>
          </cell>
          <cell r="CD687" t="str">
            <v>582</v>
          </cell>
          <cell r="CE687" t="str">
            <v>2</v>
          </cell>
          <cell r="CF687" t="str">
            <v>Verde</v>
          </cell>
          <cell r="CG687" t="str">
            <v>4o Sábado</v>
          </cell>
          <cell r="CH687" t="str">
            <v>Abr y May</v>
          </cell>
          <cell r="CI687" t="str">
            <v>Oct y Nov</v>
          </cell>
          <cell r="CJ687" t="str">
            <v>-</v>
          </cell>
          <cell r="CK687">
            <v>92</v>
          </cell>
          <cell r="CL687" t="str">
            <v>101 - MAGNA</v>
          </cell>
          <cell r="CM687" t="str">
            <v>11034</v>
          </cell>
          <cell r="CP687" t="str">
            <v>-</v>
          </cell>
        </row>
        <row r="688">
          <cell r="A688" t="str">
            <v>11035</v>
          </cell>
          <cell r="B688" t="str">
            <v>809XUB</v>
          </cell>
          <cell r="C688" t="str">
            <v>Distrito Federal</v>
          </cell>
          <cell r="D688" t="str">
            <v>No aplica</v>
          </cell>
          <cell r="E688" t="str">
            <v>Chevy</v>
          </cell>
          <cell r="F688" t="str">
            <v>Automóvil</v>
          </cell>
          <cell r="G688" t="str">
            <v>Chevrolet</v>
          </cell>
          <cell r="H688" t="str">
            <v>Chevy 3 puertas T/M, D/H, A/A, Paquete M</v>
          </cell>
          <cell r="I688" t="str">
            <v>3G1SF21X4BS132083</v>
          </cell>
          <cell r="J688" t="str">
            <v>Hecho en México</v>
          </cell>
          <cell r="K688" t="str">
            <v>Magna</v>
          </cell>
          <cell r="L688">
            <v>4</v>
          </cell>
          <cell r="M688">
            <v>46</v>
          </cell>
          <cell r="N688">
            <v>2011</v>
          </cell>
          <cell r="O688" t="str">
            <v>Ciudad de México</v>
          </cell>
          <cell r="P688" t="str">
            <v>Ciudad de México</v>
          </cell>
          <cell r="Q688" t="str">
            <v>Zona Metropolitana</v>
          </cell>
          <cell r="R688" t="str">
            <v>Baja</v>
          </cell>
          <cell r="S688" t="str">
            <v>Venta a empleado</v>
          </cell>
          <cell r="T688" t="str">
            <v>GNP</v>
          </cell>
          <cell r="U688" t="str">
            <v>Grupo Nacional Provincial, S.A.B.</v>
          </cell>
          <cell r="V688" t="str">
            <v>Asesor de Servicio</v>
          </cell>
          <cell r="W688" t="str">
            <v>477</v>
          </cell>
          <cell r="X688" t="str">
            <v>-</v>
          </cell>
          <cell r="Y688" t="str">
            <v>Asignado</v>
          </cell>
          <cell r="Z688" t="str">
            <v>N87802</v>
          </cell>
          <cell r="AA688" t="str">
            <v>Alfonso Balderas Rufino</v>
          </cell>
          <cell r="AB688" t="str">
            <v>Grupo Nacional Provincial, S.A.B.</v>
          </cell>
          <cell r="AC688" t="str">
            <v>AOBR730719MC9</v>
          </cell>
          <cell r="AD688" t="str">
            <v>Operativo</v>
          </cell>
          <cell r="AE688" t="str">
            <v>Asesor de Servicio Automovil</v>
          </cell>
          <cell r="AF688" t="str">
            <v>Unidad Operativa</v>
          </cell>
          <cell r="AG688" t="str">
            <v>Dirección Servicio y Operaciones</v>
          </cell>
          <cell r="AH688" t="str">
            <v>Subdir. Siniestros CDMX y Sureste</v>
          </cell>
          <cell r="AI688" t="str">
            <v>C9208</v>
          </cell>
          <cell r="AJ688" t="str">
            <v>Lasa Estrada Antxon</v>
          </cell>
          <cell r="AK688" t="str">
            <v>Tlalnepantla</v>
          </cell>
          <cell r="AL688" t="str">
            <v>Tlalnepantla</v>
          </cell>
          <cell r="AM688">
            <v>0</v>
          </cell>
          <cell r="AN688" t="str">
            <v>rufino.alfonso@gnp.com.mx</v>
          </cell>
          <cell r="AO688" t="str">
            <v>rufino.alfonso@gnp.com.mx</v>
          </cell>
          <cell r="AQ688">
            <v>5535228247</v>
          </cell>
          <cell r="AR688" t="str">
            <v>-</v>
          </cell>
          <cell r="AS688" t="str">
            <v>-</v>
          </cell>
          <cell r="AT688" t="str">
            <v>-</v>
          </cell>
          <cell r="AU688" t="str">
            <v>-</v>
          </cell>
          <cell r="AV688" t="str">
            <v>-</v>
          </cell>
          <cell r="AW688" t="str">
            <v>IMDM20226504..</v>
          </cell>
          <cell r="AX688" t="str">
            <v>Inactivo</v>
          </cell>
          <cell r="AY688" t="str">
            <v>Si</v>
          </cell>
          <cell r="AZ688">
            <v>1229.17</v>
          </cell>
          <cell r="BA688">
            <v>43708</v>
          </cell>
          <cell r="BB688">
            <v>7375.02</v>
          </cell>
          <cell r="BC688">
            <v>110624.98</v>
          </cell>
          <cell r="BD688">
            <v>118000</v>
          </cell>
          <cell r="BE688">
            <v>43631</v>
          </cell>
          <cell r="BF688">
            <v>45076</v>
          </cell>
          <cell r="BG688">
            <v>3</v>
          </cell>
          <cell r="BH688" t="str">
            <v>-</v>
          </cell>
          <cell r="BI688" t="str">
            <v>-</v>
          </cell>
          <cell r="BJ688" t="str">
            <v>Propio</v>
          </cell>
          <cell r="BP688" t="str">
            <v>-</v>
          </cell>
          <cell r="BQ688" t="str">
            <v>-</v>
          </cell>
          <cell r="BR688" t="str">
            <v>-</v>
          </cell>
          <cell r="BS688" t="str">
            <v>-</v>
          </cell>
          <cell r="BT688" t="str">
            <v>-</v>
          </cell>
          <cell r="BU688" t="str">
            <v>-</v>
          </cell>
          <cell r="BV688" t="str">
            <v>-</v>
          </cell>
          <cell r="BW688" t="str">
            <v>-</v>
          </cell>
          <cell r="BX688" t="str">
            <v>-</v>
          </cell>
          <cell r="BY688" t="str">
            <v>-</v>
          </cell>
          <cell r="BZ688" t="str">
            <v>-</v>
          </cell>
          <cell r="CA688" t="str">
            <v>-</v>
          </cell>
          <cell r="CB688" t="str">
            <v>-</v>
          </cell>
          <cell r="CC688" t="str">
            <v>Viernes</v>
          </cell>
          <cell r="CD688" t="str">
            <v>809</v>
          </cell>
          <cell r="CE688" t="str">
            <v>9</v>
          </cell>
          <cell r="CF688" t="str">
            <v>Azul</v>
          </cell>
          <cell r="CG688" t="str">
            <v>5o Sábado</v>
          </cell>
          <cell r="CH688" t="str">
            <v>May y Jun</v>
          </cell>
          <cell r="CI688" t="str">
            <v>Nov y Dic</v>
          </cell>
          <cell r="CJ688" t="str">
            <v>-</v>
          </cell>
          <cell r="CK688">
            <v>92</v>
          </cell>
          <cell r="CL688" t="str">
            <v>101 - MAGNA</v>
          </cell>
          <cell r="CM688" t="str">
            <v>11035</v>
          </cell>
          <cell r="CP688" t="str">
            <v>-</v>
          </cell>
        </row>
        <row r="689">
          <cell r="A689" t="str">
            <v>11036</v>
          </cell>
          <cell r="B689" t="str">
            <v>976XUB</v>
          </cell>
          <cell r="C689" t="str">
            <v>Distrito Federal</v>
          </cell>
          <cell r="D689" t="str">
            <v>No aplica</v>
          </cell>
          <cell r="E689" t="str">
            <v>Chevy</v>
          </cell>
          <cell r="F689" t="str">
            <v>Automóvil</v>
          </cell>
          <cell r="G689" t="str">
            <v>Chevrolet</v>
          </cell>
          <cell r="H689" t="str">
            <v>Chevy 3 puertas T/M, D/H, A/A, Paquete M</v>
          </cell>
          <cell r="I689" t="str">
            <v>3G1SF21X4BS132293</v>
          </cell>
          <cell r="J689" t="str">
            <v>Hecho en México</v>
          </cell>
          <cell r="K689" t="str">
            <v>Magna</v>
          </cell>
          <cell r="L689">
            <v>4</v>
          </cell>
          <cell r="M689">
            <v>46</v>
          </cell>
          <cell r="N689">
            <v>2011</v>
          </cell>
          <cell r="O689" t="str">
            <v>Ciudad de México</v>
          </cell>
          <cell r="P689" t="str">
            <v>Ciudad de México</v>
          </cell>
          <cell r="Q689" t="str">
            <v>Zona Metropolitana</v>
          </cell>
          <cell r="R689" t="str">
            <v>Baja</v>
          </cell>
          <cell r="S689" t="str">
            <v>Venta a empleado</v>
          </cell>
          <cell r="T689" t="str">
            <v>GNP</v>
          </cell>
          <cell r="U689" t="str">
            <v>Grupo Nacional Provincial, S.A.B.</v>
          </cell>
          <cell r="V689" t="str">
            <v>Asesor de Servicio</v>
          </cell>
          <cell r="W689" t="str">
            <v>548</v>
          </cell>
          <cell r="X689" t="str">
            <v>-</v>
          </cell>
          <cell r="Y689" t="str">
            <v>Asignado</v>
          </cell>
          <cell r="Z689" t="str">
            <v>N88178</v>
          </cell>
          <cell r="AA689" t="str">
            <v>Gamboa Ballado Jhonatan Carlos</v>
          </cell>
          <cell r="AB689" t="str">
            <v>Grupo Nacional Provincial, S.A.B.</v>
          </cell>
          <cell r="AC689" t="str">
            <v>GABJ790809GFA</v>
          </cell>
          <cell r="AD689" t="str">
            <v>Operativo</v>
          </cell>
          <cell r="AE689" t="str">
            <v>Asesor de Servicio Automovil</v>
          </cell>
          <cell r="AF689" t="str">
            <v>Unidad Operativa</v>
          </cell>
          <cell r="AG689" t="str">
            <v>Dirección Servicio y Operaciones</v>
          </cell>
          <cell r="AH689" t="str">
            <v>Subdir. Siniestros CDMX y Sureste</v>
          </cell>
          <cell r="AI689" t="str">
            <v>C9208</v>
          </cell>
          <cell r="AJ689" t="str">
            <v>Lasa Estrada Antxon</v>
          </cell>
          <cell r="AK689" t="str">
            <v>Tlalnepantla</v>
          </cell>
          <cell r="AL689" t="str">
            <v>Tlalnepantla</v>
          </cell>
          <cell r="AM689">
            <v>0</v>
          </cell>
          <cell r="AN689" t="str">
            <v>jhonatan.gamboa@gnp.com.mx</v>
          </cell>
          <cell r="AO689" t="str">
            <v>jhonatan.gamboa@gnp.com.mx</v>
          </cell>
          <cell r="AQ689">
            <v>5535228429</v>
          </cell>
          <cell r="AR689" t="str">
            <v>-</v>
          </cell>
          <cell r="AS689" t="str">
            <v>-</v>
          </cell>
          <cell r="AT689" t="str">
            <v>-</v>
          </cell>
          <cell r="AU689" t="str">
            <v>-</v>
          </cell>
          <cell r="AV689" t="str">
            <v>-</v>
          </cell>
          <cell r="AW689" t="str">
            <v>IMDM20155823..</v>
          </cell>
          <cell r="AX689" t="str">
            <v>Inactivo</v>
          </cell>
          <cell r="AY689" t="str">
            <v>Si</v>
          </cell>
          <cell r="AZ689">
            <v>1229.17</v>
          </cell>
          <cell r="BA689">
            <v>43708</v>
          </cell>
          <cell r="BB689">
            <v>7375.02</v>
          </cell>
          <cell r="BC689">
            <v>110624.98</v>
          </cell>
          <cell r="BD689">
            <v>118000</v>
          </cell>
          <cell r="BE689">
            <v>43631</v>
          </cell>
          <cell r="BF689">
            <v>45076</v>
          </cell>
          <cell r="BG689">
            <v>3</v>
          </cell>
          <cell r="BH689" t="str">
            <v>-</v>
          </cell>
          <cell r="BI689" t="str">
            <v>-</v>
          </cell>
          <cell r="BJ689" t="str">
            <v>Propio</v>
          </cell>
          <cell r="BP689" t="str">
            <v>-</v>
          </cell>
          <cell r="BQ689" t="str">
            <v>-</v>
          </cell>
          <cell r="BR689" t="str">
            <v>-</v>
          </cell>
          <cell r="BS689" t="str">
            <v>-</v>
          </cell>
          <cell r="BT689" t="str">
            <v>-</v>
          </cell>
          <cell r="BU689" t="str">
            <v>-</v>
          </cell>
          <cell r="BV689" t="str">
            <v>-</v>
          </cell>
          <cell r="BW689" t="str">
            <v>-</v>
          </cell>
          <cell r="BX689" t="str">
            <v>-</v>
          </cell>
          <cell r="BY689" t="str">
            <v>-</v>
          </cell>
          <cell r="BZ689" t="str">
            <v>-</v>
          </cell>
          <cell r="CA689" t="str">
            <v>-</v>
          </cell>
          <cell r="CB689" t="str">
            <v>-</v>
          </cell>
          <cell r="CC689" t="str">
            <v>Lunes</v>
          </cell>
          <cell r="CD689" t="str">
            <v>976</v>
          </cell>
          <cell r="CE689" t="str">
            <v>6</v>
          </cell>
          <cell r="CF689" t="str">
            <v>Amarillo</v>
          </cell>
          <cell r="CG689" t="str">
            <v>1er Sábado</v>
          </cell>
          <cell r="CH689" t="str">
            <v>Ene y Feb</v>
          </cell>
          <cell r="CI689" t="str">
            <v>Jul y Ago</v>
          </cell>
          <cell r="CJ689" t="str">
            <v>-</v>
          </cell>
          <cell r="CK689">
            <v>92</v>
          </cell>
          <cell r="CL689" t="str">
            <v>101 - MAGNA</v>
          </cell>
          <cell r="CM689" t="str">
            <v>11036</v>
          </cell>
          <cell r="CP689" t="str">
            <v>-</v>
          </cell>
        </row>
        <row r="690">
          <cell r="A690" t="str">
            <v>11037</v>
          </cell>
          <cell r="B690" t="str">
            <v>505XUB</v>
          </cell>
          <cell r="C690" t="str">
            <v>Distrito Federal</v>
          </cell>
          <cell r="D690" t="str">
            <v>No aplica</v>
          </cell>
          <cell r="E690" t="str">
            <v>Chevy</v>
          </cell>
          <cell r="F690" t="str">
            <v>Automóvil</v>
          </cell>
          <cell r="G690" t="str">
            <v>Chevrolet</v>
          </cell>
          <cell r="H690" t="str">
            <v>Chevy 3 puertas T/M, D/H, A/A, Paquete M</v>
          </cell>
          <cell r="I690" t="str">
            <v>3G1SF21X4BS132472</v>
          </cell>
          <cell r="J690" t="str">
            <v>Hecho en México</v>
          </cell>
          <cell r="K690" t="str">
            <v>Magna</v>
          </cell>
          <cell r="L690">
            <v>4</v>
          </cell>
          <cell r="M690">
            <v>46</v>
          </cell>
          <cell r="N690">
            <v>2011</v>
          </cell>
          <cell r="O690" t="str">
            <v>Guadalajara</v>
          </cell>
          <cell r="P690" t="str">
            <v>Jalisco</v>
          </cell>
          <cell r="Q690" t="str">
            <v>Occidente</v>
          </cell>
          <cell r="R690" t="str">
            <v>Baja</v>
          </cell>
          <cell r="S690" t="str">
            <v>Venta a empleado</v>
          </cell>
          <cell r="T690" t="str">
            <v>GNP</v>
          </cell>
          <cell r="U690" t="str">
            <v>Grupo Nacional Provincial, S.A.B.</v>
          </cell>
          <cell r="V690" t="str">
            <v>Asesor de Servicio</v>
          </cell>
          <cell r="W690" t="str">
            <v>-</v>
          </cell>
          <cell r="X690" t="str">
            <v>-</v>
          </cell>
          <cell r="Y690" t="str">
            <v>Asignado</v>
          </cell>
          <cell r="Z690">
            <v>40048001</v>
          </cell>
          <cell r="AA690" t="str">
            <v>-</v>
          </cell>
          <cell r="AB690" t="str">
            <v>-</v>
          </cell>
          <cell r="AC690" t="str">
            <v>-</v>
          </cell>
          <cell r="AD690" t="str">
            <v>-</v>
          </cell>
          <cell r="AE690" t="str">
            <v>-</v>
          </cell>
          <cell r="AF690" t="str">
            <v>-</v>
          </cell>
          <cell r="AG690" t="str">
            <v>-</v>
          </cell>
          <cell r="AH690" t="str">
            <v>-</v>
          </cell>
          <cell r="AI690" t="str">
            <v>C6705</v>
          </cell>
          <cell r="AJ690" t="str">
            <v>Ramirez Granados Arturo</v>
          </cell>
          <cell r="AK690" t="str">
            <v>-</v>
          </cell>
          <cell r="AL690" t="str">
            <v>-</v>
          </cell>
          <cell r="AM690" t="str">
            <v>-</v>
          </cell>
          <cell r="AN690">
            <v>0</v>
          </cell>
          <cell r="AO690" t="str">
            <v>-</v>
          </cell>
          <cell r="AQ690">
            <v>3310204569</v>
          </cell>
          <cell r="AR690" t="str">
            <v>-</v>
          </cell>
          <cell r="AS690" t="str">
            <v>-</v>
          </cell>
          <cell r="AT690" t="str">
            <v>-</v>
          </cell>
          <cell r="AU690" t="str">
            <v>-</v>
          </cell>
          <cell r="AV690" t="str">
            <v>-</v>
          </cell>
          <cell r="AW690" t="str">
            <v>-</v>
          </cell>
          <cell r="AX690" t="str">
            <v>-</v>
          </cell>
          <cell r="AY690" t="str">
            <v>No</v>
          </cell>
          <cell r="AZ690" t="str">
            <v>-</v>
          </cell>
          <cell r="BA690" t="str">
            <v>-</v>
          </cell>
          <cell r="BB690" t="str">
            <v>-</v>
          </cell>
          <cell r="BC690" t="str">
            <v>-</v>
          </cell>
          <cell r="BD690" t="str">
            <v>-</v>
          </cell>
          <cell r="BE690" t="str">
            <v>-</v>
          </cell>
          <cell r="BF690" t="str">
            <v>-</v>
          </cell>
          <cell r="BG690">
            <v>3</v>
          </cell>
          <cell r="BH690" t="str">
            <v>-</v>
          </cell>
          <cell r="BI690" t="str">
            <v>-</v>
          </cell>
          <cell r="BJ690" t="str">
            <v>Propio</v>
          </cell>
          <cell r="BP690" t="str">
            <v>-</v>
          </cell>
          <cell r="BQ690" t="str">
            <v>-</v>
          </cell>
          <cell r="BR690" t="str">
            <v>-</v>
          </cell>
          <cell r="BS690" t="str">
            <v>-</v>
          </cell>
          <cell r="BT690" t="str">
            <v>-</v>
          </cell>
          <cell r="BU690" t="str">
            <v>-</v>
          </cell>
          <cell r="BV690" t="str">
            <v>-</v>
          </cell>
          <cell r="BW690" t="str">
            <v>-</v>
          </cell>
          <cell r="BX690" t="str">
            <v>-</v>
          </cell>
          <cell r="BY690" t="str">
            <v>-</v>
          </cell>
          <cell r="BZ690" t="str">
            <v>-</v>
          </cell>
          <cell r="CA690" t="str">
            <v>-</v>
          </cell>
          <cell r="CB690" t="str">
            <v>-</v>
          </cell>
          <cell r="CC690" t="str">
            <v>Lunes</v>
          </cell>
          <cell r="CD690" t="str">
            <v>505</v>
          </cell>
          <cell r="CE690" t="str">
            <v>5</v>
          </cell>
          <cell r="CF690" t="str">
            <v>Amarillo</v>
          </cell>
          <cell r="CG690" t="str">
            <v>1er Sábado</v>
          </cell>
          <cell r="CH690" t="str">
            <v>Ene y Feb</v>
          </cell>
          <cell r="CI690" t="str">
            <v>Jul y Ago</v>
          </cell>
          <cell r="CJ690" t="str">
            <v>-</v>
          </cell>
          <cell r="CK690">
            <v>92</v>
          </cell>
          <cell r="CL690" t="str">
            <v>101 - MAGNA</v>
          </cell>
          <cell r="CM690" t="str">
            <v>11037</v>
          </cell>
          <cell r="CP690" t="str">
            <v>-</v>
          </cell>
        </row>
        <row r="691">
          <cell r="A691" t="str">
            <v>11038</v>
          </cell>
          <cell r="B691" t="str">
            <v>817XUB</v>
          </cell>
          <cell r="C691" t="str">
            <v>Distrito Federal</v>
          </cell>
          <cell r="D691" t="str">
            <v>No aplica</v>
          </cell>
          <cell r="E691" t="str">
            <v>Chevy</v>
          </cell>
          <cell r="F691" t="str">
            <v>Automóvil</v>
          </cell>
          <cell r="G691" t="str">
            <v>Chevrolet</v>
          </cell>
          <cell r="H691" t="str">
            <v>Chevy 3 puertas T/M, D/H, A/A, Paquete M</v>
          </cell>
          <cell r="I691" t="str">
            <v>3G1SF21X4BS132505</v>
          </cell>
          <cell r="J691" t="str">
            <v>Hecho en México</v>
          </cell>
          <cell r="K691" t="str">
            <v>Magna</v>
          </cell>
          <cell r="L691">
            <v>4</v>
          </cell>
          <cell r="M691">
            <v>46</v>
          </cell>
          <cell r="N691">
            <v>2011</v>
          </cell>
          <cell r="O691" t="str">
            <v>Guadalajara</v>
          </cell>
          <cell r="P691" t="str">
            <v>Jalisco</v>
          </cell>
          <cell r="Q691" t="str">
            <v>Occidente</v>
          </cell>
          <cell r="R691" t="str">
            <v>Baja</v>
          </cell>
          <cell r="S691" t="str">
            <v>Venta a empleado</v>
          </cell>
          <cell r="T691" t="str">
            <v>GNP</v>
          </cell>
          <cell r="U691" t="str">
            <v>Grupo Nacional Provincial, S.A.B.</v>
          </cell>
          <cell r="V691" t="str">
            <v>Asesor de Servicio</v>
          </cell>
          <cell r="W691" t="str">
            <v>-</v>
          </cell>
          <cell r="X691" t="str">
            <v>-</v>
          </cell>
          <cell r="Y691" t="str">
            <v>Asignado</v>
          </cell>
          <cell r="Z691">
            <v>40043001</v>
          </cell>
          <cell r="AA691" t="str">
            <v>-</v>
          </cell>
          <cell r="AB691" t="str">
            <v>-</v>
          </cell>
          <cell r="AC691" t="str">
            <v>-</v>
          </cell>
          <cell r="AD691" t="str">
            <v>-</v>
          </cell>
          <cell r="AE691" t="str">
            <v>-</v>
          </cell>
          <cell r="AF691" t="str">
            <v>-</v>
          </cell>
          <cell r="AG691" t="str">
            <v>-</v>
          </cell>
          <cell r="AH691" t="str">
            <v>-</v>
          </cell>
          <cell r="AI691" t="str">
            <v>C6705</v>
          </cell>
          <cell r="AJ691" t="str">
            <v>Ramirez Granados Arturo</v>
          </cell>
          <cell r="AK691" t="str">
            <v>-</v>
          </cell>
          <cell r="AL691" t="str">
            <v>-</v>
          </cell>
          <cell r="AM691" t="str">
            <v>-</v>
          </cell>
          <cell r="AN691">
            <v>0</v>
          </cell>
          <cell r="AO691" t="str">
            <v>-</v>
          </cell>
          <cell r="AQ691">
            <v>3310204558</v>
          </cell>
          <cell r="AR691" t="str">
            <v>-</v>
          </cell>
          <cell r="AS691" t="str">
            <v>-</v>
          </cell>
          <cell r="AT691" t="str">
            <v>-</v>
          </cell>
          <cell r="AU691" t="str">
            <v>-</v>
          </cell>
          <cell r="AV691" t="str">
            <v>-</v>
          </cell>
          <cell r="AW691" t="str">
            <v>-</v>
          </cell>
          <cell r="AX691" t="str">
            <v>-</v>
          </cell>
          <cell r="AY691" t="str">
            <v>No</v>
          </cell>
          <cell r="AZ691" t="str">
            <v>-</v>
          </cell>
          <cell r="BA691" t="str">
            <v>-</v>
          </cell>
          <cell r="BB691" t="str">
            <v>-</v>
          </cell>
          <cell r="BC691" t="str">
            <v>-</v>
          </cell>
          <cell r="BD691" t="str">
            <v>-</v>
          </cell>
          <cell r="BE691" t="str">
            <v>-</v>
          </cell>
          <cell r="BF691" t="str">
            <v>-</v>
          </cell>
          <cell r="BG691">
            <v>3</v>
          </cell>
          <cell r="BH691" t="str">
            <v>-</v>
          </cell>
          <cell r="BI691" t="str">
            <v>-</v>
          </cell>
          <cell r="BJ691" t="str">
            <v>Propio</v>
          </cell>
          <cell r="BP691" t="str">
            <v>-</v>
          </cell>
          <cell r="BQ691" t="str">
            <v>-</v>
          </cell>
          <cell r="BR691" t="str">
            <v>-</v>
          </cell>
          <cell r="BS691" t="str">
            <v>-</v>
          </cell>
          <cell r="BT691" t="str">
            <v>-</v>
          </cell>
          <cell r="BU691" t="str">
            <v>-</v>
          </cell>
          <cell r="BV691" t="str">
            <v>-</v>
          </cell>
          <cell r="BW691" t="str">
            <v>-</v>
          </cell>
          <cell r="BX691" t="str">
            <v>-</v>
          </cell>
          <cell r="BY691" t="str">
            <v>-</v>
          </cell>
          <cell r="BZ691" t="str">
            <v>-</v>
          </cell>
          <cell r="CA691" t="str">
            <v>-</v>
          </cell>
          <cell r="CB691" t="str">
            <v>-</v>
          </cell>
          <cell r="CC691" t="str">
            <v>Martes</v>
          </cell>
          <cell r="CD691" t="str">
            <v>817</v>
          </cell>
          <cell r="CE691" t="str">
            <v>7</v>
          </cell>
          <cell r="CF691" t="str">
            <v>Rosa</v>
          </cell>
          <cell r="CG691" t="str">
            <v>2o Sábado</v>
          </cell>
          <cell r="CH691" t="str">
            <v>Feb y Mzo</v>
          </cell>
          <cell r="CI691" t="str">
            <v>Ago y Sep</v>
          </cell>
          <cell r="CJ691" t="str">
            <v>-</v>
          </cell>
          <cell r="CK691">
            <v>92</v>
          </cell>
          <cell r="CL691" t="str">
            <v>101 - MAGNA</v>
          </cell>
          <cell r="CM691" t="str">
            <v>11038</v>
          </cell>
          <cell r="CP691" t="str">
            <v>-</v>
          </cell>
        </row>
        <row r="692">
          <cell r="A692" t="str">
            <v>11039</v>
          </cell>
          <cell r="B692" t="str">
            <v>547XUB</v>
          </cell>
          <cell r="C692" t="str">
            <v>Distrito Federal</v>
          </cell>
          <cell r="D692" t="str">
            <v>No aplica</v>
          </cell>
          <cell r="E692" t="str">
            <v>Chevy</v>
          </cell>
          <cell r="F692" t="str">
            <v>Automóvil</v>
          </cell>
          <cell r="G692" t="str">
            <v>Chevrolet</v>
          </cell>
          <cell r="H692" t="str">
            <v>Chevy 3 puertas T/M, D/H, A/A, Paquete M</v>
          </cell>
          <cell r="I692" t="str">
            <v>3G1SF21X4BS132696</v>
          </cell>
          <cell r="J692" t="str">
            <v>Hecho en México</v>
          </cell>
          <cell r="K692" t="str">
            <v>Magna</v>
          </cell>
          <cell r="L692">
            <v>4</v>
          </cell>
          <cell r="M692">
            <v>46</v>
          </cell>
          <cell r="N692">
            <v>2011</v>
          </cell>
          <cell r="O692" t="str">
            <v>Guadalajara</v>
          </cell>
          <cell r="P692" t="str">
            <v>Jalisco</v>
          </cell>
          <cell r="Q692" t="str">
            <v>Occidente</v>
          </cell>
          <cell r="R692" t="str">
            <v>Baja</v>
          </cell>
          <cell r="S692" t="str">
            <v>Venta a empleado</v>
          </cell>
          <cell r="T692" t="str">
            <v>GNP</v>
          </cell>
          <cell r="U692" t="str">
            <v>Grupo Nacional Provincial, S.A.B.</v>
          </cell>
          <cell r="V692" t="str">
            <v>Asesor de Servicio</v>
          </cell>
          <cell r="W692" t="str">
            <v>-</v>
          </cell>
          <cell r="X692" t="str">
            <v>-</v>
          </cell>
          <cell r="Y692" t="str">
            <v>Asignado</v>
          </cell>
          <cell r="Z692">
            <v>40342001</v>
          </cell>
          <cell r="AA692" t="str">
            <v>-</v>
          </cell>
          <cell r="AB692" t="str">
            <v>-</v>
          </cell>
          <cell r="AC692" t="str">
            <v>-</v>
          </cell>
          <cell r="AD692" t="str">
            <v>-</v>
          </cell>
          <cell r="AE692" t="str">
            <v>-</v>
          </cell>
          <cell r="AF692" t="str">
            <v>-</v>
          </cell>
          <cell r="AG692" t="str">
            <v>-</v>
          </cell>
          <cell r="AH692" t="str">
            <v>-</v>
          </cell>
          <cell r="AI692" t="str">
            <v>C6705</v>
          </cell>
          <cell r="AJ692" t="str">
            <v>Ramirez Granados Arturo</v>
          </cell>
          <cell r="AK692" t="str">
            <v>-</v>
          </cell>
          <cell r="AL692" t="str">
            <v>-</v>
          </cell>
          <cell r="AM692" t="str">
            <v>-</v>
          </cell>
          <cell r="AN692">
            <v>0</v>
          </cell>
          <cell r="AO692" t="str">
            <v>-</v>
          </cell>
          <cell r="AQ692">
            <v>3310204550</v>
          </cell>
          <cell r="AR692" t="str">
            <v>-</v>
          </cell>
          <cell r="AS692" t="str">
            <v>-</v>
          </cell>
          <cell r="AT692" t="str">
            <v>-</v>
          </cell>
          <cell r="AU692" t="str">
            <v>-</v>
          </cell>
          <cell r="AV692" t="str">
            <v>-</v>
          </cell>
          <cell r="AW692" t="str">
            <v>-</v>
          </cell>
          <cell r="AX692" t="str">
            <v>-</v>
          </cell>
          <cell r="AY692" t="str">
            <v>No</v>
          </cell>
          <cell r="AZ692" t="str">
            <v>-</v>
          </cell>
          <cell r="BA692" t="str">
            <v>-</v>
          </cell>
          <cell r="BB692" t="str">
            <v>-</v>
          </cell>
          <cell r="BC692" t="str">
            <v>-</v>
          </cell>
          <cell r="BD692" t="str">
            <v>-</v>
          </cell>
          <cell r="BE692" t="str">
            <v>-</v>
          </cell>
          <cell r="BF692" t="str">
            <v>-</v>
          </cell>
          <cell r="BG692">
            <v>3</v>
          </cell>
          <cell r="BH692" t="str">
            <v>-</v>
          </cell>
          <cell r="BI692" t="str">
            <v>-</v>
          </cell>
          <cell r="BJ692" t="str">
            <v>Propio</v>
          </cell>
          <cell r="BP692" t="str">
            <v>-</v>
          </cell>
          <cell r="BQ692" t="str">
            <v>-</v>
          </cell>
          <cell r="BR692" t="str">
            <v>-</v>
          </cell>
          <cell r="BS692" t="str">
            <v>-</v>
          </cell>
          <cell r="BT692" t="str">
            <v>-</v>
          </cell>
          <cell r="BU692" t="str">
            <v>-</v>
          </cell>
          <cell r="BV692" t="str">
            <v>-</v>
          </cell>
          <cell r="BW692" t="str">
            <v>-</v>
          </cell>
          <cell r="BX692" t="str">
            <v>-</v>
          </cell>
          <cell r="BY692" t="str">
            <v>-</v>
          </cell>
          <cell r="BZ692" t="str">
            <v>-</v>
          </cell>
          <cell r="CA692" t="str">
            <v>-</v>
          </cell>
          <cell r="CB692" t="str">
            <v>-</v>
          </cell>
          <cell r="CC692" t="str">
            <v>Martes</v>
          </cell>
          <cell r="CD692" t="str">
            <v>547</v>
          </cell>
          <cell r="CE692" t="str">
            <v>7</v>
          </cell>
          <cell r="CF692" t="str">
            <v>Rosa</v>
          </cell>
          <cell r="CG692" t="str">
            <v>2o Sábado</v>
          </cell>
          <cell r="CH692" t="str">
            <v>Feb y Mzo</v>
          </cell>
          <cell r="CI692" t="str">
            <v>Ago y Sep</v>
          </cell>
          <cell r="CJ692" t="str">
            <v>-</v>
          </cell>
          <cell r="CK692">
            <v>92</v>
          </cell>
          <cell r="CL692" t="str">
            <v>101 - MAGNA</v>
          </cell>
          <cell r="CM692" t="str">
            <v>11039</v>
          </cell>
          <cell r="CP692" t="str">
            <v>-</v>
          </cell>
        </row>
        <row r="693">
          <cell r="A693" t="str">
            <v>11040</v>
          </cell>
          <cell r="B693" t="str">
            <v>961XUB</v>
          </cell>
          <cell r="C693" t="str">
            <v>Distrito Federal</v>
          </cell>
          <cell r="D693" t="str">
            <v>No aplica</v>
          </cell>
          <cell r="E693" t="str">
            <v>Chevy</v>
          </cell>
          <cell r="F693" t="str">
            <v>Automóvil</v>
          </cell>
          <cell r="G693" t="str">
            <v>Chevrolet</v>
          </cell>
          <cell r="H693" t="str">
            <v>Chevy 3 puertas T/M, D/H, A/A, Paquete M</v>
          </cell>
          <cell r="I693" t="str">
            <v>3G1SF21X7BS132286</v>
          </cell>
          <cell r="J693" t="str">
            <v>Hecho en México</v>
          </cell>
          <cell r="K693" t="str">
            <v>Magna</v>
          </cell>
          <cell r="L693">
            <v>4</v>
          </cell>
          <cell r="M693">
            <v>46</v>
          </cell>
          <cell r="N693">
            <v>2011</v>
          </cell>
          <cell r="O693" t="str">
            <v>Guadalajara</v>
          </cell>
          <cell r="P693" t="str">
            <v>Jalisco</v>
          </cell>
          <cell r="Q693" t="str">
            <v>Occidente</v>
          </cell>
          <cell r="R693" t="str">
            <v>Baja</v>
          </cell>
          <cell r="S693" t="str">
            <v>Venta a empleado</v>
          </cell>
          <cell r="T693" t="str">
            <v>GNP</v>
          </cell>
          <cell r="U693" t="str">
            <v>Grupo Nacional Provincial, S.A.B.</v>
          </cell>
          <cell r="V693" t="str">
            <v>Asesor de Servicio</v>
          </cell>
          <cell r="W693" t="str">
            <v>-</v>
          </cell>
          <cell r="X693" t="str">
            <v>-</v>
          </cell>
          <cell r="Y693" t="str">
            <v>Asignado</v>
          </cell>
          <cell r="Z693">
            <v>40341001</v>
          </cell>
          <cell r="AA693" t="str">
            <v>-</v>
          </cell>
          <cell r="AB693" t="str">
            <v>-</v>
          </cell>
          <cell r="AC693" t="str">
            <v>-</v>
          </cell>
          <cell r="AD693" t="str">
            <v>-</v>
          </cell>
          <cell r="AE693" t="str">
            <v>-</v>
          </cell>
          <cell r="AF693" t="str">
            <v>-</v>
          </cell>
          <cell r="AG693" t="str">
            <v>-</v>
          </cell>
          <cell r="AH693" t="str">
            <v>-</v>
          </cell>
          <cell r="AI693" t="str">
            <v>C6705</v>
          </cell>
          <cell r="AJ693" t="str">
            <v>Ramirez Granados Arturo</v>
          </cell>
          <cell r="AK693" t="str">
            <v>-</v>
          </cell>
          <cell r="AL693" t="str">
            <v>-</v>
          </cell>
          <cell r="AM693" t="str">
            <v>-</v>
          </cell>
          <cell r="AN693">
            <v>0</v>
          </cell>
          <cell r="AO693" t="str">
            <v>-</v>
          </cell>
          <cell r="AQ693">
            <v>3310204549</v>
          </cell>
          <cell r="AR693" t="str">
            <v>-</v>
          </cell>
          <cell r="AS693" t="str">
            <v>-</v>
          </cell>
          <cell r="AT693" t="str">
            <v>-</v>
          </cell>
          <cell r="AU693" t="str">
            <v>-</v>
          </cell>
          <cell r="AV693" t="str">
            <v>-</v>
          </cell>
          <cell r="AW693" t="str">
            <v>-</v>
          </cell>
          <cell r="AX693" t="str">
            <v>-</v>
          </cell>
          <cell r="AY693" t="str">
            <v>No</v>
          </cell>
          <cell r="AZ693" t="str">
            <v>-</v>
          </cell>
          <cell r="BA693" t="str">
            <v>-</v>
          </cell>
          <cell r="BB693" t="str">
            <v>-</v>
          </cell>
          <cell r="BC693" t="str">
            <v>-</v>
          </cell>
          <cell r="BD693" t="str">
            <v>-</v>
          </cell>
          <cell r="BE693" t="str">
            <v>-</v>
          </cell>
          <cell r="BF693" t="str">
            <v>-</v>
          </cell>
          <cell r="BG693">
            <v>3</v>
          </cell>
          <cell r="BH693" t="str">
            <v>-</v>
          </cell>
          <cell r="BI693" t="str">
            <v>-</v>
          </cell>
          <cell r="BJ693" t="str">
            <v>Propio</v>
          </cell>
          <cell r="BP693" t="str">
            <v>-</v>
          </cell>
          <cell r="BQ693" t="str">
            <v>-</v>
          </cell>
          <cell r="BR693" t="str">
            <v>-</v>
          </cell>
          <cell r="BS693" t="str">
            <v>-</v>
          </cell>
          <cell r="BT693" t="str">
            <v>-</v>
          </cell>
          <cell r="BU693" t="str">
            <v>-</v>
          </cell>
          <cell r="BV693" t="str">
            <v>-</v>
          </cell>
          <cell r="BW693" t="str">
            <v>-</v>
          </cell>
          <cell r="BX693" t="str">
            <v>-</v>
          </cell>
          <cell r="BY693" t="str">
            <v>-</v>
          </cell>
          <cell r="BZ693" t="str">
            <v>-</v>
          </cell>
          <cell r="CA693" t="str">
            <v>-</v>
          </cell>
          <cell r="CB693" t="str">
            <v>-</v>
          </cell>
          <cell r="CC693" t="str">
            <v>Jueves</v>
          </cell>
          <cell r="CD693" t="str">
            <v>961</v>
          </cell>
          <cell r="CE693" t="str">
            <v>1</v>
          </cell>
          <cell r="CF693" t="str">
            <v>Verde</v>
          </cell>
          <cell r="CG693" t="str">
            <v>4o Sábado</v>
          </cell>
          <cell r="CH693" t="str">
            <v>Abr y May</v>
          </cell>
          <cell r="CI693" t="str">
            <v>Oct y Nov</v>
          </cell>
          <cell r="CJ693" t="str">
            <v>-</v>
          </cell>
          <cell r="CK693">
            <v>92</v>
          </cell>
          <cell r="CL693" t="str">
            <v>101 - MAGNA</v>
          </cell>
          <cell r="CM693" t="str">
            <v>11040</v>
          </cell>
          <cell r="CP693" t="str">
            <v>-</v>
          </cell>
        </row>
        <row r="694">
          <cell r="A694" t="str">
            <v>11041</v>
          </cell>
          <cell r="B694" t="str">
            <v>565XUB</v>
          </cell>
          <cell r="C694" t="str">
            <v>Distrito Federal</v>
          </cell>
          <cell r="D694" t="str">
            <v>No aplica</v>
          </cell>
          <cell r="E694" t="str">
            <v>Chevy</v>
          </cell>
          <cell r="F694" t="str">
            <v>Automóvil</v>
          </cell>
          <cell r="G694" t="str">
            <v>Chevrolet</v>
          </cell>
          <cell r="H694" t="str">
            <v>Chevy 3 puertas T/M, D/H, A/A, Paquete M</v>
          </cell>
          <cell r="I694" t="str">
            <v>3G1SF21X7BS132501</v>
          </cell>
          <cell r="J694" t="str">
            <v>Hecho en México</v>
          </cell>
          <cell r="K694" t="str">
            <v>Magna</v>
          </cell>
          <cell r="L694">
            <v>4</v>
          </cell>
          <cell r="M694">
            <v>46</v>
          </cell>
          <cell r="N694">
            <v>2011</v>
          </cell>
          <cell r="O694" t="str">
            <v>Guadalajara</v>
          </cell>
          <cell r="P694" t="str">
            <v>Jalisco</v>
          </cell>
          <cell r="Q694" t="str">
            <v>Occidente</v>
          </cell>
          <cell r="R694" t="str">
            <v>Baja</v>
          </cell>
          <cell r="S694" t="str">
            <v>Venta a empleado</v>
          </cell>
          <cell r="T694" t="str">
            <v>GNP</v>
          </cell>
          <cell r="U694" t="str">
            <v>Grupo Nacional Provincial, S.A.B.</v>
          </cell>
          <cell r="V694" t="str">
            <v>Asesor de Servicio</v>
          </cell>
          <cell r="W694" t="str">
            <v>-</v>
          </cell>
          <cell r="X694" t="str">
            <v>-</v>
          </cell>
          <cell r="Y694" t="str">
            <v>Asignado</v>
          </cell>
          <cell r="Z694">
            <v>40075001</v>
          </cell>
          <cell r="AA694" t="str">
            <v>Viera Soto Carlos Jonathan</v>
          </cell>
          <cell r="AB694" t="str">
            <v>Servicios Administrativos en Reclamaciones, S.A. de C.V.</v>
          </cell>
          <cell r="AC694" t="str">
            <v>VISC831026VA7</v>
          </cell>
          <cell r="AD694" t="str">
            <v>Operativo</v>
          </cell>
          <cell r="AE694" t="str">
            <v>Asesor de Servicio</v>
          </cell>
          <cell r="AF694" t="str">
            <v>Unidad Operativa</v>
          </cell>
          <cell r="AG694" t="str">
            <v>Dirección Servicio y Operaciones</v>
          </cell>
          <cell r="AH694" t="str">
            <v>Subdirección Siniestros Norte y Occidente</v>
          </cell>
          <cell r="AI694" t="str">
            <v>C9179</v>
          </cell>
          <cell r="AJ694" t="str">
            <v>Moya Urdiales Idalia Leticia</v>
          </cell>
          <cell r="AK694" t="str">
            <v>Oficina central Guadalajara</v>
          </cell>
          <cell r="AL694" t="str">
            <v>Guadalajara</v>
          </cell>
          <cell r="AM694">
            <v>0</v>
          </cell>
          <cell r="AN694" t="str">
            <v>carlos.viera@gnp.com.mx</v>
          </cell>
          <cell r="AO694" t="str">
            <v>carlos.viera@gnp.com.mx</v>
          </cell>
          <cell r="AQ694">
            <v>3310204557</v>
          </cell>
          <cell r="AR694" t="str">
            <v>-</v>
          </cell>
          <cell r="AS694" t="str">
            <v>-</v>
          </cell>
          <cell r="AT694" t="str">
            <v>-</v>
          </cell>
          <cell r="AU694" t="str">
            <v>-</v>
          </cell>
          <cell r="AV694" t="str">
            <v>-</v>
          </cell>
          <cell r="AW694" t="str">
            <v>-</v>
          </cell>
          <cell r="AX694" t="str">
            <v>-</v>
          </cell>
          <cell r="AY694" t="str">
            <v>No</v>
          </cell>
          <cell r="AZ694" t="str">
            <v>-</v>
          </cell>
          <cell r="BA694" t="str">
            <v>-</v>
          </cell>
          <cell r="BB694" t="str">
            <v>-</v>
          </cell>
          <cell r="BC694" t="str">
            <v>-</v>
          </cell>
          <cell r="BD694" t="str">
            <v>-</v>
          </cell>
          <cell r="BE694" t="str">
            <v>-</v>
          </cell>
          <cell r="BF694" t="str">
            <v>-</v>
          </cell>
          <cell r="BG694">
            <v>3</v>
          </cell>
          <cell r="BH694" t="str">
            <v>-</v>
          </cell>
          <cell r="BI694" t="str">
            <v>-</v>
          </cell>
          <cell r="BJ694" t="str">
            <v>Propio</v>
          </cell>
          <cell r="BP694" t="str">
            <v>-</v>
          </cell>
          <cell r="BQ694" t="str">
            <v>-</v>
          </cell>
          <cell r="BR694" t="str">
            <v>-</v>
          </cell>
          <cell r="BS694" t="str">
            <v>-</v>
          </cell>
          <cell r="BT694" t="str">
            <v>-</v>
          </cell>
          <cell r="BU694" t="str">
            <v>-</v>
          </cell>
          <cell r="BV694" t="str">
            <v>-</v>
          </cell>
          <cell r="BW694" t="str">
            <v>-</v>
          </cell>
          <cell r="BX694" t="str">
            <v>-</v>
          </cell>
          <cell r="BY694" t="str">
            <v>-</v>
          </cell>
          <cell r="BZ694" t="str">
            <v>-</v>
          </cell>
          <cell r="CA694" t="str">
            <v>-</v>
          </cell>
          <cell r="CB694" t="str">
            <v>-</v>
          </cell>
          <cell r="CC694" t="str">
            <v>Lunes</v>
          </cell>
          <cell r="CD694" t="str">
            <v>565</v>
          </cell>
          <cell r="CE694" t="str">
            <v>5</v>
          </cell>
          <cell r="CF694" t="str">
            <v>Amarillo</v>
          </cell>
          <cell r="CG694" t="str">
            <v>1er Sábado</v>
          </cell>
          <cell r="CH694" t="str">
            <v>Ene y Feb</v>
          </cell>
          <cell r="CI694" t="str">
            <v>Jul y Ago</v>
          </cell>
          <cell r="CJ694" t="str">
            <v>-</v>
          </cell>
          <cell r="CK694">
            <v>92</v>
          </cell>
          <cell r="CL694" t="str">
            <v>101 - MAGNA</v>
          </cell>
          <cell r="CM694" t="str">
            <v>11041</v>
          </cell>
          <cell r="CP694" t="str">
            <v>-</v>
          </cell>
        </row>
        <row r="695">
          <cell r="A695" t="str">
            <v>11042</v>
          </cell>
          <cell r="B695" t="str">
            <v>808XUB</v>
          </cell>
          <cell r="C695" t="str">
            <v>Distrito Federal</v>
          </cell>
          <cell r="D695" t="str">
            <v>No aplica</v>
          </cell>
          <cell r="E695" t="str">
            <v>Chevy</v>
          </cell>
          <cell r="F695" t="str">
            <v>Automóvil</v>
          </cell>
          <cell r="G695" t="str">
            <v>Chevrolet</v>
          </cell>
          <cell r="H695" t="str">
            <v>Chevy 3 puertas T/M, D/H, A/A, Paquete M</v>
          </cell>
          <cell r="I695" t="str">
            <v>3G1SF21X7BS132515</v>
          </cell>
          <cell r="J695" t="str">
            <v>Hecho en México</v>
          </cell>
          <cell r="K695" t="str">
            <v>Magna</v>
          </cell>
          <cell r="L695">
            <v>4</v>
          </cell>
          <cell r="M695">
            <v>46</v>
          </cell>
          <cell r="N695">
            <v>2011</v>
          </cell>
          <cell r="O695" t="str">
            <v>Guadalajara</v>
          </cell>
          <cell r="P695" t="str">
            <v>Jalisco</v>
          </cell>
          <cell r="Q695" t="str">
            <v>Occidente</v>
          </cell>
          <cell r="R695" t="str">
            <v>Baja</v>
          </cell>
          <cell r="S695" t="str">
            <v>Venta a empleado</v>
          </cell>
          <cell r="T695" t="str">
            <v>GNP</v>
          </cell>
          <cell r="U695" t="str">
            <v>Grupo Nacional Provincial, S.A.B.</v>
          </cell>
          <cell r="V695" t="str">
            <v>Asesor de Servicio</v>
          </cell>
          <cell r="W695" t="str">
            <v>-</v>
          </cell>
          <cell r="X695" t="str">
            <v>-</v>
          </cell>
          <cell r="Y695" t="str">
            <v>Asignado</v>
          </cell>
          <cell r="Z695">
            <v>40191001</v>
          </cell>
          <cell r="AA695" t="str">
            <v>-</v>
          </cell>
          <cell r="AB695" t="str">
            <v>-</v>
          </cell>
          <cell r="AC695" t="str">
            <v>-</v>
          </cell>
          <cell r="AD695" t="str">
            <v>-</v>
          </cell>
          <cell r="AE695" t="str">
            <v>-</v>
          </cell>
          <cell r="AF695" t="str">
            <v>-</v>
          </cell>
          <cell r="AG695" t="str">
            <v>-</v>
          </cell>
          <cell r="AH695" t="str">
            <v>-</v>
          </cell>
          <cell r="AI695" t="str">
            <v>C6705</v>
          </cell>
          <cell r="AJ695" t="str">
            <v>Ramirez Granados Arturo</v>
          </cell>
          <cell r="AK695" t="str">
            <v>-</v>
          </cell>
          <cell r="AL695" t="str">
            <v>-</v>
          </cell>
          <cell r="AM695" t="str">
            <v>-</v>
          </cell>
          <cell r="AN695">
            <v>0</v>
          </cell>
          <cell r="AO695" t="str">
            <v>-</v>
          </cell>
          <cell r="AQ695">
            <v>3310204553</v>
          </cell>
          <cell r="AR695" t="str">
            <v>-</v>
          </cell>
          <cell r="AS695" t="str">
            <v>-</v>
          </cell>
          <cell r="AT695" t="str">
            <v>-</v>
          </cell>
          <cell r="AU695" t="str">
            <v>-</v>
          </cell>
          <cell r="AV695" t="str">
            <v>-</v>
          </cell>
          <cell r="AW695" t="str">
            <v>-</v>
          </cell>
          <cell r="AX695" t="str">
            <v>-</v>
          </cell>
          <cell r="AY695" t="str">
            <v>No</v>
          </cell>
          <cell r="AZ695" t="str">
            <v>-</v>
          </cell>
          <cell r="BA695" t="str">
            <v>-</v>
          </cell>
          <cell r="BB695" t="str">
            <v>-</v>
          </cell>
          <cell r="BC695" t="str">
            <v>-</v>
          </cell>
          <cell r="BD695" t="str">
            <v>-</v>
          </cell>
          <cell r="BE695" t="str">
            <v>-</v>
          </cell>
          <cell r="BF695" t="str">
            <v>-</v>
          </cell>
          <cell r="BG695">
            <v>3</v>
          </cell>
          <cell r="BH695" t="str">
            <v>-</v>
          </cell>
          <cell r="BI695" t="str">
            <v>-</v>
          </cell>
          <cell r="BJ695" t="str">
            <v>Propio</v>
          </cell>
          <cell r="BP695" t="str">
            <v>-</v>
          </cell>
          <cell r="BQ695" t="str">
            <v>-</v>
          </cell>
          <cell r="BR695" t="str">
            <v>-</v>
          </cell>
          <cell r="BS695" t="str">
            <v>-</v>
          </cell>
          <cell r="BT695" t="str">
            <v>-</v>
          </cell>
          <cell r="BU695" t="str">
            <v>-</v>
          </cell>
          <cell r="BV695" t="str">
            <v>-</v>
          </cell>
          <cell r="BW695" t="str">
            <v>-</v>
          </cell>
          <cell r="BX695" t="str">
            <v>-</v>
          </cell>
          <cell r="BY695" t="str">
            <v>-</v>
          </cell>
          <cell r="BZ695" t="str">
            <v>-</v>
          </cell>
          <cell r="CA695" t="str">
            <v>-</v>
          </cell>
          <cell r="CB695" t="str">
            <v>-</v>
          </cell>
          <cell r="CC695" t="str">
            <v>Martes</v>
          </cell>
          <cell r="CD695" t="str">
            <v>808</v>
          </cell>
          <cell r="CE695" t="str">
            <v>8</v>
          </cell>
          <cell r="CF695" t="str">
            <v>Rosa</v>
          </cell>
          <cell r="CG695" t="str">
            <v>2o Sábado</v>
          </cell>
          <cell r="CH695" t="str">
            <v>Feb y Mzo</v>
          </cell>
          <cell r="CI695" t="str">
            <v>Ago y Sep</v>
          </cell>
          <cell r="CJ695" t="str">
            <v>-</v>
          </cell>
          <cell r="CK695">
            <v>92</v>
          </cell>
          <cell r="CL695" t="str">
            <v>101 - MAGNA</v>
          </cell>
          <cell r="CM695" t="str">
            <v>11042</v>
          </cell>
          <cell r="CP695" t="str">
            <v>-</v>
          </cell>
        </row>
        <row r="696">
          <cell r="A696" t="str">
            <v>11043</v>
          </cell>
          <cell r="B696" t="str">
            <v>551XUB</v>
          </cell>
          <cell r="C696" t="str">
            <v>Distrito Federal</v>
          </cell>
          <cell r="D696" t="str">
            <v>No aplica</v>
          </cell>
          <cell r="E696" t="str">
            <v>Chevy</v>
          </cell>
          <cell r="F696" t="str">
            <v>Automóvil</v>
          </cell>
          <cell r="G696" t="str">
            <v>Chevrolet</v>
          </cell>
          <cell r="H696" t="str">
            <v>Chevy 3 puertas T/M, D/H, A/A, Paquete M</v>
          </cell>
          <cell r="I696" t="str">
            <v>3G1SF21X9BS132287</v>
          </cell>
          <cell r="J696" t="str">
            <v>Hecho en México</v>
          </cell>
          <cell r="K696" t="str">
            <v>Magna</v>
          </cell>
          <cell r="L696">
            <v>4</v>
          </cell>
          <cell r="M696">
            <v>46</v>
          </cell>
          <cell r="N696">
            <v>2011</v>
          </cell>
          <cell r="O696" t="str">
            <v>Guadalajara</v>
          </cell>
          <cell r="P696" t="str">
            <v>Jalisco</v>
          </cell>
          <cell r="Q696" t="str">
            <v>Occidente</v>
          </cell>
          <cell r="R696" t="str">
            <v>Baja</v>
          </cell>
          <cell r="S696" t="str">
            <v>Venta a empleado</v>
          </cell>
          <cell r="T696" t="str">
            <v>GNP</v>
          </cell>
          <cell r="U696" t="str">
            <v>Grupo Nacional Provincial, S.A.B.</v>
          </cell>
          <cell r="V696" t="str">
            <v>Asesor de Servicio</v>
          </cell>
          <cell r="W696" t="str">
            <v>-</v>
          </cell>
          <cell r="X696" t="str">
            <v>-</v>
          </cell>
          <cell r="Y696" t="str">
            <v>Asignado</v>
          </cell>
          <cell r="Z696">
            <v>40042001</v>
          </cell>
          <cell r="AA696" t="str">
            <v>-</v>
          </cell>
          <cell r="AB696" t="str">
            <v>-</v>
          </cell>
          <cell r="AC696" t="str">
            <v>-</v>
          </cell>
          <cell r="AD696" t="str">
            <v>-</v>
          </cell>
          <cell r="AE696" t="str">
            <v>-</v>
          </cell>
          <cell r="AF696" t="str">
            <v>-</v>
          </cell>
          <cell r="AG696" t="str">
            <v>-</v>
          </cell>
          <cell r="AH696" t="str">
            <v>-</v>
          </cell>
          <cell r="AI696" t="str">
            <v>C6705</v>
          </cell>
          <cell r="AJ696" t="str">
            <v>Ramirez Granados Arturo</v>
          </cell>
          <cell r="AK696" t="str">
            <v>-</v>
          </cell>
          <cell r="AL696" t="str">
            <v>-</v>
          </cell>
          <cell r="AM696" t="str">
            <v>-</v>
          </cell>
          <cell r="AN696">
            <v>0</v>
          </cell>
          <cell r="AO696" t="str">
            <v>-</v>
          </cell>
          <cell r="AQ696">
            <v>3310204574</v>
          </cell>
          <cell r="AR696" t="str">
            <v>-</v>
          </cell>
          <cell r="AS696" t="str">
            <v>-</v>
          </cell>
          <cell r="AT696" t="str">
            <v>-</v>
          </cell>
          <cell r="AU696" t="str">
            <v>-</v>
          </cell>
          <cell r="AV696" t="str">
            <v>-</v>
          </cell>
          <cell r="AW696" t="str">
            <v>-</v>
          </cell>
          <cell r="AX696" t="str">
            <v>-</v>
          </cell>
          <cell r="AY696" t="str">
            <v>No</v>
          </cell>
          <cell r="AZ696" t="str">
            <v>-</v>
          </cell>
          <cell r="BA696" t="str">
            <v>-</v>
          </cell>
          <cell r="BB696" t="str">
            <v>-</v>
          </cell>
          <cell r="BC696" t="str">
            <v>-</v>
          </cell>
          <cell r="BD696" t="str">
            <v>-</v>
          </cell>
          <cell r="BE696" t="str">
            <v>-</v>
          </cell>
          <cell r="BF696" t="str">
            <v>-</v>
          </cell>
          <cell r="BG696">
            <v>3</v>
          </cell>
          <cell r="BH696" t="str">
            <v>-</v>
          </cell>
          <cell r="BI696" t="str">
            <v>-</v>
          </cell>
          <cell r="BJ696" t="str">
            <v>Propio</v>
          </cell>
          <cell r="BP696" t="str">
            <v>-</v>
          </cell>
          <cell r="BQ696" t="str">
            <v>-</v>
          </cell>
          <cell r="BR696" t="str">
            <v>-</v>
          </cell>
          <cell r="BS696" t="str">
            <v>-</v>
          </cell>
          <cell r="BT696" t="str">
            <v>-</v>
          </cell>
          <cell r="BU696" t="str">
            <v>-</v>
          </cell>
          <cell r="BV696" t="str">
            <v>-</v>
          </cell>
          <cell r="BW696" t="str">
            <v>-</v>
          </cell>
          <cell r="BX696" t="str">
            <v>-</v>
          </cell>
          <cell r="BY696" t="str">
            <v>-</v>
          </cell>
          <cell r="BZ696" t="str">
            <v>-</v>
          </cell>
          <cell r="CA696" t="str">
            <v>-</v>
          </cell>
          <cell r="CB696" t="str">
            <v>-</v>
          </cell>
          <cell r="CC696" t="str">
            <v>Jueves</v>
          </cell>
          <cell r="CD696" t="str">
            <v>551</v>
          </cell>
          <cell r="CE696" t="str">
            <v>1</v>
          </cell>
          <cell r="CF696" t="str">
            <v>Verde</v>
          </cell>
          <cell r="CG696" t="str">
            <v>4o Sábado</v>
          </cell>
          <cell r="CH696" t="str">
            <v>Abr y May</v>
          </cell>
          <cell r="CI696" t="str">
            <v>Oct y Nov</v>
          </cell>
          <cell r="CJ696" t="str">
            <v>-</v>
          </cell>
          <cell r="CK696">
            <v>92</v>
          </cell>
          <cell r="CL696" t="str">
            <v>101 - MAGNA</v>
          </cell>
          <cell r="CM696" t="str">
            <v>11043</v>
          </cell>
          <cell r="CP696" t="str">
            <v>-</v>
          </cell>
        </row>
        <row r="697">
          <cell r="A697" t="str">
            <v>11044</v>
          </cell>
          <cell r="B697" t="str">
            <v>969ZUY</v>
          </cell>
          <cell r="C697" t="str">
            <v>Distrito Federal</v>
          </cell>
          <cell r="D697" t="str">
            <v>902XUB</v>
          </cell>
          <cell r="E697" t="str">
            <v>Chevy</v>
          </cell>
          <cell r="F697" t="str">
            <v>Automóvil</v>
          </cell>
          <cell r="G697" t="str">
            <v>Chevrolet</v>
          </cell>
          <cell r="H697" t="str">
            <v>Chevy 3 puertas T/M, D/H, A/A, Paquete M</v>
          </cell>
          <cell r="I697" t="str">
            <v>3G1SF21X9BS132502</v>
          </cell>
          <cell r="J697" t="str">
            <v>Hecho en México</v>
          </cell>
          <cell r="K697" t="str">
            <v>Magna</v>
          </cell>
          <cell r="L697">
            <v>4</v>
          </cell>
          <cell r="M697">
            <v>46</v>
          </cell>
          <cell r="N697">
            <v>2011</v>
          </cell>
          <cell r="O697" t="str">
            <v>Guadalajara</v>
          </cell>
          <cell r="P697" t="str">
            <v>Jalisco</v>
          </cell>
          <cell r="Q697" t="str">
            <v>Occidente</v>
          </cell>
          <cell r="R697" t="str">
            <v>Baja</v>
          </cell>
          <cell r="S697" t="str">
            <v>Venta a empleado</v>
          </cell>
          <cell r="T697" t="str">
            <v>GNP</v>
          </cell>
          <cell r="U697" t="str">
            <v>Grupo Nacional Provincial, S.A.B.</v>
          </cell>
          <cell r="V697" t="str">
            <v>Gerente Ajustes</v>
          </cell>
          <cell r="W697" t="str">
            <v>Pool Semiasignado</v>
          </cell>
          <cell r="X697" t="str">
            <v>Supervisoria</v>
          </cell>
          <cell r="Y697" t="str">
            <v>Pool</v>
          </cell>
          <cell r="Z697" t="str">
            <v>N58323</v>
          </cell>
          <cell r="AA697" t="str">
            <v>-</v>
          </cell>
          <cell r="AB697" t="str">
            <v>-</v>
          </cell>
          <cell r="AC697" t="str">
            <v>-</v>
          </cell>
          <cell r="AD697" t="str">
            <v>-</v>
          </cell>
          <cell r="AE697" t="str">
            <v>-</v>
          </cell>
          <cell r="AF697" t="str">
            <v>-</v>
          </cell>
          <cell r="AG697" t="str">
            <v>-</v>
          </cell>
          <cell r="AH697" t="str">
            <v>-</v>
          </cell>
          <cell r="AI697" t="str">
            <v>C6705</v>
          </cell>
          <cell r="AJ697" t="str">
            <v>Ramirez Granados Arturo</v>
          </cell>
          <cell r="AK697" t="str">
            <v>-</v>
          </cell>
          <cell r="AL697" t="str">
            <v>-</v>
          </cell>
          <cell r="AM697" t="str">
            <v>-</v>
          </cell>
          <cell r="AN697">
            <v>0</v>
          </cell>
          <cell r="AO697" t="str">
            <v>-</v>
          </cell>
          <cell r="AQ697">
            <v>3314794621</v>
          </cell>
          <cell r="AR697" t="str">
            <v>-</v>
          </cell>
          <cell r="AS697" t="str">
            <v>-</v>
          </cell>
          <cell r="AT697" t="str">
            <v>-</v>
          </cell>
          <cell r="AU697" t="str">
            <v>-</v>
          </cell>
          <cell r="AV697" t="str">
            <v>-</v>
          </cell>
          <cell r="AW697" t="str">
            <v>-</v>
          </cell>
          <cell r="AX697" t="str">
            <v>-</v>
          </cell>
          <cell r="AY697" t="str">
            <v>No</v>
          </cell>
          <cell r="AZ697" t="str">
            <v>-</v>
          </cell>
          <cell r="BA697" t="str">
            <v>-</v>
          </cell>
          <cell r="BB697" t="str">
            <v>-</v>
          </cell>
          <cell r="BC697" t="str">
            <v>-</v>
          </cell>
          <cell r="BD697" t="str">
            <v>-</v>
          </cell>
          <cell r="BE697" t="str">
            <v>-</v>
          </cell>
          <cell r="BF697" t="str">
            <v>-</v>
          </cell>
          <cell r="BG697" t="str">
            <v>-</v>
          </cell>
          <cell r="BH697" t="str">
            <v>-</v>
          </cell>
          <cell r="BI697" t="str">
            <v>-</v>
          </cell>
          <cell r="BJ697" t="str">
            <v>Propio</v>
          </cell>
          <cell r="BP697" t="str">
            <v>-</v>
          </cell>
          <cell r="BQ697" t="str">
            <v>-</v>
          </cell>
          <cell r="BR697" t="str">
            <v>-</v>
          </cell>
          <cell r="BS697" t="str">
            <v>-</v>
          </cell>
          <cell r="BT697" t="str">
            <v>-</v>
          </cell>
          <cell r="BU697" t="str">
            <v>-</v>
          </cell>
          <cell r="BV697" t="str">
            <v>-</v>
          </cell>
          <cell r="BW697" t="str">
            <v>-</v>
          </cell>
          <cell r="BX697" t="str">
            <v>-</v>
          </cell>
          <cell r="BY697" t="str">
            <v>-</v>
          </cell>
          <cell r="BZ697" t="str">
            <v>-</v>
          </cell>
          <cell r="CA697" t="str">
            <v>-</v>
          </cell>
          <cell r="CB697" t="str">
            <v>-</v>
          </cell>
          <cell r="CC697" t="str">
            <v>Viernes</v>
          </cell>
          <cell r="CD697" t="str">
            <v>969</v>
          </cell>
          <cell r="CE697" t="str">
            <v>9</v>
          </cell>
          <cell r="CF697" t="str">
            <v>Azul</v>
          </cell>
          <cell r="CG697" t="str">
            <v>5o Sábado</v>
          </cell>
          <cell r="CH697" t="str">
            <v>May y Jun</v>
          </cell>
          <cell r="CI697" t="str">
            <v>Nov y Dic</v>
          </cell>
          <cell r="CJ697" t="str">
            <v>-</v>
          </cell>
          <cell r="CK697">
            <v>92</v>
          </cell>
          <cell r="CL697" t="str">
            <v>101 - MAGNA</v>
          </cell>
          <cell r="CM697" t="str">
            <v>11044</v>
          </cell>
          <cell r="CP697" t="str">
            <v>-</v>
          </cell>
        </row>
        <row r="698">
          <cell r="A698" t="str">
            <v>11045</v>
          </cell>
          <cell r="B698" t="str">
            <v>681XUB</v>
          </cell>
          <cell r="C698" t="str">
            <v>Distrito Federal</v>
          </cell>
          <cell r="D698" t="str">
            <v>No aplica</v>
          </cell>
          <cell r="E698" t="str">
            <v>Chevy</v>
          </cell>
          <cell r="F698" t="str">
            <v>Automóvil</v>
          </cell>
          <cell r="G698" t="str">
            <v>Chevrolet</v>
          </cell>
          <cell r="H698" t="str">
            <v>Chevy 3 puertas T/M, D/H, A/A, Paquete M</v>
          </cell>
          <cell r="I698" t="str">
            <v>3G1SF21XXBS132069</v>
          </cell>
          <cell r="J698" t="str">
            <v>Hecho en México</v>
          </cell>
          <cell r="K698" t="str">
            <v>Magna</v>
          </cell>
          <cell r="L698">
            <v>4</v>
          </cell>
          <cell r="M698">
            <v>46</v>
          </cell>
          <cell r="N698">
            <v>2011</v>
          </cell>
          <cell r="O698" t="str">
            <v>Guadalajara</v>
          </cell>
          <cell r="P698" t="str">
            <v>Jalisco</v>
          </cell>
          <cell r="Q698" t="str">
            <v>Occidente</v>
          </cell>
          <cell r="R698" t="str">
            <v>Baja</v>
          </cell>
          <cell r="S698" t="str">
            <v>Venta a empleado</v>
          </cell>
          <cell r="T698" t="str">
            <v>GNP</v>
          </cell>
          <cell r="U698" t="str">
            <v>Grupo Nacional Provincial, S.A.B.</v>
          </cell>
          <cell r="V698" t="str">
            <v>Asesor de Servicio</v>
          </cell>
          <cell r="W698" t="str">
            <v>-</v>
          </cell>
          <cell r="X698" t="str">
            <v>-</v>
          </cell>
          <cell r="Y698" t="str">
            <v>Asignado</v>
          </cell>
          <cell r="Z698">
            <v>40060001</v>
          </cell>
          <cell r="AA698" t="str">
            <v>Maeda Cervantes Carlos Manuel</v>
          </cell>
          <cell r="AB698" t="str">
            <v>Servicios Administrativos en Reclamaciones, S.A. de C.V.</v>
          </cell>
          <cell r="AC698" t="str">
            <v>MACC860727531</v>
          </cell>
          <cell r="AD698" t="str">
            <v>Operativo</v>
          </cell>
          <cell r="AE698" t="str">
            <v>Asesor de Servicio</v>
          </cell>
          <cell r="AF698" t="str">
            <v>Unidad Operativa</v>
          </cell>
          <cell r="AG698" t="str">
            <v>Dirección Servicio y Operaciones</v>
          </cell>
          <cell r="AH698" t="str">
            <v>Subdirección Siniestros Norte y Occidente</v>
          </cell>
          <cell r="AI698" t="str">
            <v>C9179</v>
          </cell>
          <cell r="AJ698" t="str">
            <v>Moya Urdiales Idalia Leticia</v>
          </cell>
          <cell r="AK698" t="str">
            <v>Oficina central Guadalajara</v>
          </cell>
          <cell r="AL698" t="str">
            <v>Guadalajara</v>
          </cell>
          <cell r="AM698">
            <v>0</v>
          </cell>
          <cell r="AN698" t="str">
            <v>carlos.maeda@gnp.com.mx</v>
          </cell>
          <cell r="AO698" t="str">
            <v>carlos.maeda@gnp.com.mx</v>
          </cell>
          <cell r="AQ698">
            <v>3310204575</v>
          </cell>
          <cell r="AR698" t="str">
            <v>-</v>
          </cell>
          <cell r="AS698" t="str">
            <v>-</v>
          </cell>
          <cell r="AT698" t="str">
            <v>-</v>
          </cell>
          <cell r="AU698" t="str">
            <v>-</v>
          </cell>
          <cell r="AV698" t="str">
            <v>-</v>
          </cell>
          <cell r="AW698" t="str">
            <v>-</v>
          </cell>
          <cell r="AX698" t="str">
            <v>-</v>
          </cell>
          <cell r="AY698" t="str">
            <v>No</v>
          </cell>
          <cell r="AZ698" t="str">
            <v>-</v>
          </cell>
          <cell r="BA698" t="str">
            <v>-</v>
          </cell>
          <cell r="BB698" t="str">
            <v>-</v>
          </cell>
          <cell r="BC698" t="str">
            <v>-</v>
          </cell>
          <cell r="BD698" t="str">
            <v>-</v>
          </cell>
          <cell r="BE698" t="str">
            <v>-</v>
          </cell>
          <cell r="BF698" t="str">
            <v>-</v>
          </cell>
          <cell r="BG698">
            <v>3</v>
          </cell>
          <cell r="BH698" t="str">
            <v>-</v>
          </cell>
          <cell r="BI698" t="str">
            <v>-</v>
          </cell>
          <cell r="BJ698" t="str">
            <v>Propio</v>
          </cell>
          <cell r="BP698" t="str">
            <v>-</v>
          </cell>
          <cell r="BQ698" t="str">
            <v>-</v>
          </cell>
          <cell r="BR698" t="str">
            <v>-</v>
          </cell>
          <cell r="BS698" t="str">
            <v>-</v>
          </cell>
          <cell r="BT698" t="str">
            <v>-</v>
          </cell>
          <cell r="BU698" t="str">
            <v>-</v>
          </cell>
          <cell r="BV698" t="str">
            <v>-</v>
          </cell>
          <cell r="BW698" t="str">
            <v>-</v>
          </cell>
          <cell r="BX698" t="str">
            <v>-</v>
          </cell>
          <cell r="BY698" t="str">
            <v>-</v>
          </cell>
          <cell r="BZ698" t="str">
            <v>-</v>
          </cell>
          <cell r="CA698" t="str">
            <v>-</v>
          </cell>
          <cell r="CB698" t="str">
            <v>-</v>
          </cell>
          <cell r="CC698" t="str">
            <v>Jueves</v>
          </cell>
          <cell r="CD698" t="str">
            <v>681</v>
          </cell>
          <cell r="CE698" t="str">
            <v>1</v>
          </cell>
          <cell r="CF698" t="str">
            <v>Verde</v>
          </cell>
          <cell r="CG698" t="str">
            <v>4o Sábado</v>
          </cell>
          <cell r="CH698" t="str">
            <v>Abr y May</v>
          </cell>
          <cell r="CI698" t="str">
            <v>Oct y Nov</v>
          </cell>
          <cell r="CJ698" t="str">
            <v>-</v>
          </cell>
          <cell r="CK698">
            <v>92</v>
          </cell>
          <cell r="CL698" t="str">
            <v>101 - MAGNA</v>
          </cell>
          <cell r="CM698" t="str">
            <v>11045</v>
          </cell>
          <cell r="CP698" t="str">
            <v>-</v>
          </cell>
        </row>
        <row r="699">
          <cell r="A699" t="str">
            <v>11046</v>
          </cell>
          <cell r="B699" t="str">
            <v>556XUB</v>
          </cell>
          <cell r="C699" t="str">
            <v>Distrito Federal</v>
          </cell>
          <cell r="D699" t="str">
            <v>No aplica</v>
          </cell>
          <cell r="E699" t="str">
            <v>Chevy</v>
          </cell>
          <cell r="F699" t="str">
            <v>Automóvil</v>
          </cell>
          <cell r="G699" t="str">
            <v>Chevrolet</v>
          </cell>
          <cell r="H699" t="str">
            <v>Chevy 3 puertas T/M, D/H, A/A, Paquete M</v>
          </cell>
          <cell r="I699" t="str">
            <v>3G1SF21XXBS132282</v>
          </cell>
          <cell r="J699" t="str">
            <v>Hecho en México</v>
          </cell>
          <cell r="K699" t="str">
            <v>Magna</v>
          </cell>
          <cell r="L699">
            <v>4</v>
          </cell>
          <cell r="M699">
            <v>46</v>
          </cell>
          <cell r="N699">
            <v>2011</v>
          </cell>
          <cell r="O699" t="str">
            <v>Guadalajara</v>
          </cell>
          <cell r="P699" t="str">
            <v>Jalisco</v>
          </cell>
          <cell r="Q699" t="str">
            <v>Occidente</v>
          </cell>
          <cell r="R699" t="str">
            <v>Baja</v>
          </cell>
          <cell r="S699" t="str">
            <v>Venta a empleado</v>
          </cell>
          <cell r="T699" t="str">
            <v>GNP</v>
          </cell>
          <cell r="U699" t="str">
            <v>Grupo Nacional Provincial, S.A.B.</v>
          </cell>
          <cell r="V699" t="str">
            <v>Asesor de Servicio</v>
          </cell>
          <cell r="W699" t="str">
            <v>-</v>
          </cell>
          <cell r="X699" t="str">
            <v>-</v>
          </cell>
          <cell r="Y699" t="str">
            <v>Asignado</v>
          </cell>
          <cell r="Z699">
            <v>40070001</v>
          </cell>
          <cell r="AA699" t="str">
            <v>-</v>
          </cell>
          <cell r="AB699" t="str">
            <v>-</v>
          </cell>
          <cell r="AC699" t="str">
            <v>-</v>
          </cell>
          <cell r="AD699" t="str">
            <v>-</v>
          </cell>
          <cell r="AE699" t="str">
            <v>-</v>
          </cell>
          <cell r="AF699" t="str">
            <v>-</v>
          </cell>
          <cell r="AG699" t="str">
            <v>-</v>
          </cell>
          <cell r="AH699" t="str">
            <v>-</v>
          </cell>
          <cell r="AI699" t="str">
            <v>C6705</v>
          </cell>
          <cell r="AJ699" t="str">
            <v>Ramirez Granados Arturo</v>
          </cell>
          <cell r="AK699" t="str">
            <v>-</v>
          </cell>
          <cell r="AL699" t="str">
            <v>-</v>
          </cell>
          <cell r="AM699" t="str">
            <v>-</v>
          </cell>
          <cell r="AN699">
            <v>0</v>
          </cell>
          <cell r="AO699" t="str">
            <v>-</v>
          </cell>
          <cell r="AQ699">
            <v>3310204551</v>
          </cell>
          <cell r="AR699" t="str">
            <v>-</v>
          </cell>
          <cell r="AS699" t="str">
            <v>-</v>
          </cell>
          <cell r="AT699" t="str">
            <v>-</v>
          </cell>
          <cell r="AU699" t="str">
            <v>-</v>
          </cell>
          <cell r="AV699" t="str">
            <v>-</v>
          </cell>
          <cell r="AW699" t="str">
            <v>-</v>
          </cell>
          <cell r="AX699" t="str">
            <v>-</v>
          </cell>
          <cell r="AY699" t="str">
            <v>No</v>
          </cell>
          <cell r="AZ699" t="str">
            <v>-</v>
          </cell>
          <cell r="BA699" t="str">
            <v>-</v>
          </cell>
          <cell r="BB699" t="str">
            <v>-</v>
          </cell>
          <cell r="BC699" t="str">
            <v>-</v>
          </cell>
          <cell r="BD699" t="str">
            <v>-</v>
          </cell>
          <cell r="BE699" t="str">
            <v>-</v>
          </cell>
          <cell r="BF699" t="str">
            <v>-</v>
          </cell>
          <cell r="BG699">
            <v>3</v>
          </cell>
          <cell r="BH699" t="str">
            <v>-</v>
          </cell>
          <cell r="BI699" t="str">
            <v>-</v>
          </cell>
          <cell r="BJ699" t="str">
            <v>Propio</v>
          </cell>
          <cell r="BP699" t="str">
            <v>-</v>
          </cell>
          <cell r="BQ699" t="str">
            <v>-</v>
          </cell>
          <cell r="BR699" t="str">
            <v>-</v>
          </cell>
          <cell r="BS699" t="str">
            <v>-</v>
          </cell>
          <cell r="BT699" t="str">
            <v>-</v>
          </cell>
          <cell r="BU699" t="str">
            <v>-</v>
          </cell>
          <cell r="BV699" t="str">
            <v>-</v>
          </cell>
          <cell r="BW699" t="str">
            <v>-</v>
          </cell>
          <cell r="BX699" t="str">
            <v>-</v>
          </cell>
          <cell r="BY699" t="str">
            <v>-</v>
          </cell>
          <cell r="BZ699" t="str">
            <v>-</v>
          </cell>
          <cell r="CA699" t="str">
            <v>-</v>
          </cell>
          <cell r="CB699" t="str">
            <v>-</v>
          </cell>
          <cell r="CC699" t="str">
            <v>Lunes</v>
          </cell>
          <cell r="CD699" t="str">
            <v>556</v>
          </cell>
          <cell r="CE699" t="str">
            <v>6</v>
          </cell>
          <cell r="CF699" t="str">
            <v>Amarillo</v>
          </cell>
          <cell r="CG699" t="str">
            <v>1er Sábado</v>
          </cell>
          <cell r="CH699" t="str">
            <v>Ene y Feb</v>
          </cell>
          <cell r="CI699" t="str">
            <v>Jul y Ago</v>
          </cell>
          <cell r="CJ699" t="str">
            <v>-</v>
          </cell>
          <cell r="CK699">
            <v>92</v>
          </cell>
          <cell r="CL699" t="str">
            <v>101 - MAGNA</v>
          </cell>
          <cell r="CM699" t="str">
            <v>11046</v>
          </cell>
          <cell r="CP699" t="str">
            <v>-</v>
          </cell>
        </row>
        <row r="700">
          <cell r="A700" t="str">
            <v>11047</v>
          </cell>
          <cell r="B700" t="str">
            <v>116XVJ</v>
          </cell>
          <cell r="C700" t="str">
            <v>Distrito Federal</v>
          </cell>
          <cell r="D700" t="str">
            <v>No aplica</v>
          </cell>
          <cell r="E700" t="str">
            <v>Chevy</v>
          </cell>
          <cell r="F700" t="str">
            <v>Automóvil</v>
          </cell>
          <cell r="G700" t="str">
            <v>Chevrolet</v>
          </cell>
          <cell r="H700" t="str">
            <v>Chevy 3 puertas T/M, D/H, A/A, Paquete M</v>
          </cell>
          <cell r="I700" t="str">
            <v>3G1SF21XXBS132296</v>
          </cell>
          <cell r="J700" t="str">
            <v>Hecho en México</v>
          </cell>
          <cell r="K700" t="str">
            <v>Magna</v>
          </cell>
          <cell r="L700">
            <v>4</v>
          </cell>
          <cell r="M700">
            <v>46</v>
          </cell>
          <cell r="N700">
            <v>2011</v>
          </cell>
          <cell r="O700" t="str">
            <v>Guadalajara</v>
          </cell>
          <cell r="P700" t="str">
            <v>Jalisco</v>
          </cell>
          <cell r="Q700" t="str">
            <v>Occidente</v>
          </cell>
          <cell r="R700" t="str">
            <v>Baja</v>
          </cell>
          <cell r="S700" t="str">
            <v>Venta a empleado</v>
          </cell>
          <cell r="T700" t="str">
            <v>GNP</v>
          </cell>
          <cell r="U700" t="str">
            <v>Grupo Nacional Provincial, S.A.B.</v>
          </cell>
          <cell r="V700" t="str">
            <v>Asesor de Servicio</v>
          </cell>
          <cell r="W700" t="str">
            <v>-</v>
          </cell>
          <cell r="X700" t="str">
            <v>-</v>
          </cell>
          <cell r="Y700" t="str">
            <v>Asignado</v>
          </cell>
          <cell r="Z700">
            <v>40059001</v>
          </cell>
          <cell r="AA700" t="str">
            <v>-</v>
          </cell>
          <cell r="AB700" t="str">
            <v>-</v>
          </cell>
          <cell r="AC700" t="str">
            <v>-</v>
          </cell>
          <cell r="AD700" t="str">
            <v>-</v>
          </cell>
          <cell r="AE700" t="str">
            <v>-</v>
          </cell>
          <cell r="AF700" t="str">
            <v>-</v>
          </cell>
          <cell r="AG700" t="str">
            <v>-</v>
          </cell>
          <cell r="AH700" t="str">
            <v>-</v>
          </cell>
          <cell r="AI700" t="str">
            <v>C6705</v>
          </cell>
          <cell r="AJ700" t="str">
            <v>Ramirez Granados Arturo</v>
          </cell>
          <cell r="AK700" t="str">
            <v>-</v>
          </cell>
          <cell r="AL700" t="str">
            <v>-</v>
          </cell>
          <cell r="AM700" t="str">
            <v>-</v>
          </cell>
          <cell r="AN700">
            <v>0</v>
          </cell>
          <cell r="AO700" t="str">
            <v>-</v>
          </cell>
          <cell r="AQ700">
            <v>3310204570</v>
          </cell>
          <cell r="AR700" t="str">
            <v>-</v>
          </cell>
          <cell r="AS700" t="str">
            <v>-</v>
          </cell>
          <cell r="AT700" t="str">
            <v>-</v>
          </cell>
          <cell r="AU700" t="str">
            <v>-</v>
          </cell>
          <cell r="AV700" t="str">
            <v>-</v>
          </cell>
          <cell r="AW700" t="str">
            <v>-</v>
          </cell>
          <cell r="AX700" t="str">
            <v>-</v>
          </cell>
          <cell r="AY700" t="str">
            <v>No</v>
          </cell>
          <cell r="AZ700" t="str">
            <v>-</v>
          </cell>
          <cell r="BA700" t="str">
            <v>-</v>
          </cell>
          <cell r="BB700" t="str">
            <v>-</v>
          </cell>
          <cell r="BC700" t="str">
            <v>-</v>
          </cell>
          <cell r="BD700" t="str">
            <v>-</v>
          </cell>
          <cell r="BE700" t="str">
            <v>-</v>
          </cell>
          <cell r="BF700" t="str">
            <v>-</v>
          </cell>
          <cell r="BG700" t="str">
            <v>-</v>
          </cell>
          <cell r="BH700" t="str">
            <v>-</v>
          </cell>
          <cell r="BI700" t="str">
            <v>-</v>
          </cell>
          <cell r="BJ700" t="str">
            <v>Propio</v>
          </cell>
          <cell r="BP700" t="str">
            <v>-</v>
          </cell>
          <cell r="BQ700" t="str">
            <v>-</v>
          </cell>
          <cell r="BR700" t="str">
            <v>-</v>
          </cell>
          <cell r="BS700" t="str">
            <v>-</v>
          </cell>
          <cell r="BT700" t="str">
            <v>-</v>
          </cell>
          <cell r="BU700" t="str">
            <v>-</v>
          </cell>
          <cell r="BV700" t="str">
            <v>-</v>
          </cell>
          <cell r="BW700" t="str">
            <v>-</v>
          </cell>
          <cell r="BX700" t="str">
            <v>-</v>
          </cell>
          <cell r="BY700" t="str">
            <v>-</v>
          </cell>
          <cell r="BZ700" t="str">
            <v>-</v>
          </cell>
          <cell r="CA700" t="str">
            <v>-</v>
          </cell>
          <cell r="CB700" t="str">
            <v>-</v>
          </cell>
          <cell r="CC700" t="str">
            <v>Lunes</v>
          </cell>
          <cell r="CD700" t="str">
            <v>116</v>
          </cell>
          <cell r="CE700" t="str">
            <v>6</v>
          </cell>
          <cell r="CF700" t="str">
            <v>Amarillo</v>
          </cell>
          <cell r="CG700" t="str">
            <v>1er Sábado</v>
          </cell>
          <cell r="CH700" t="str">
            <v>Ene y Feb</v>
          </cell>
          <cell r="CI700" t="str">
            <v>Jul y Ago</v>
          </cell>
          <cell r="CJ700" t="str">
            <v>-</v>
          </cell>
          <cell r="CK700">
            <v>92</v>
          </cell>
          <cell r="CL700" t="str">
            <v>101 - MAGNA</v>
          </cell>
          <cell r="CM700" t="str">
            <v>11047</v>
          </cell>
          <cell r="CP700" t="str">
            <v>-</v>
          </cell>
        </row>
        <row r="701">
          <cell r="A701" t="str">
            <v>11048</v>
          </cell>
          <cell r="B701" t="str">
            <v>240XVJ</v>
          </cell>
          <cell r="C701" t="str">
            <v>Distrito Federal</v>
          </cell>
          <cell r="D701" t="str">
            <v>No aplica</v>
          </cell>
          <cell r="E701" t="str">
            <v>Chevy</v>
          </cell>
          <cell r="F701" t="str">
            <v>Automóvil</v>
          </cell>
          <cell r="G701" t="str">
            <v>Chevrolet</v>
          </cell>
          <cell r="H701" t="str">
            <v>Chevy 3 puertas T/M, D/H, A/A, Paquete M</v>
          </cell>
          <cell r="I701" t="str">
            <v>3G1SF21XXBS132301</v>
          </cell>
          <cell r="J701" t="str">
            <v>Hecho en México</v>
          </cell>
          <cell r="K701" t="str">
            <v>Magna</v>
          </cell>
          <cell r="L701">
            <v>4</v>
          </cell>
          <cell r="M701">
            <v>46</v>
          </cell>
          <cell r="N701">
            <v>2011</v>
          </cell>
          <cell r="O701" t="str">
            <v>Guadalajara</v>
          </cell>
          <cell r="P701" t="str">
            <v>Jalisco</v>
          </cell>
          <cell r="Q701" t="str">
            <v>Occidente</v>
          </cell>
          <cell r="R701" t="str">
            <v>Baja</v>
          </cell>
          <cell r="S701" t="str">
            <v>Venta a empleado</v>
          </cell>
          <cell r="T701" t="str">
            <v>GNP</v>
          </cell>
          <cell r="U701" t="str">
            <v>Grupo Nacional Provincial, S.A.B.</v>
          </cell>
          <cell r="V701" t="str">
            <v>Asesor de Servicio</v>
          </cell>
          <cell r="W701" t="str">
            <v>-</v>
          </cell>
          <cell r="X701" t="str">
            <v>-</v>
          </cell>
          <cell r="Y701" t="str">
            <v>Asignado</v>
          </cell>
          <cell r="Z701">
            <v>40052001</v>
          </cell>
          <cell r="AA701" t="str">
            <v>-</v>
          </cell>
          <cell r="AB701" t="str">
            <v>-</v>
          </cell>
          <cell r="AC701" t="str">
            <v>-</v>
          </cell>
          <cell r="AD701" t="str">
            <v>-</v>
          </cell>
          <cell r="AE701" t="str">
            <v>-</v>
          </cell>
          <cell r="AF701" t="str">
            <v>-</v>
          </cell>
          <cell r="AG701" t="str">
            <v>-</v>
          </cell>
          <cell r="AH701" t="str">
            <v>-</v>
          </cell>
          <cell r="AI701" t="str">
            <v>C6705</v>
          </cell>
          <cell r="AJ701" t="str">
            <v>Ramirez Granados Arturo</v>
          </cell>
          <cell r="AK701" t="str">
            <v>-</v>
          </cell>
          <cell r="AL701" t="str">
            <v>-</v>
          </cell>
          <cell r="AM701" t="str">
            <v>-</v>
          </cell>
          <cell r="AN701">
            <v>0</v>
          </cell>
          <cell r="AO701" t="str">
            <v>-</v>
          </cell>
          <cell r="AQ701">
            <v>3312948512</v>
          </cell>
          <cell r="AR701" t="str">
            <v>-</v>
          </cell>
          <cell r="AS701" t="str">
            <v>-</v>
          </cell>
          <cell r="AT701" t="str">
            <v>-</v>
          </cell>
          <cell r="AU701" t="str">
            <v>-</v>
          </cell>
          <cell r="AV701" t="str">
            <v>-</v>
          </cell>
          <cell r="AW701" t="str">
            <v>-</v>
          </cell>
          <cell r="AX701" t="str">
            <v>-</v>
          </cell>
          <cell r="AY701" t="str">
            <v>No</v>
          </cell>
          <cell r="AZ701" t="str">
            <v>-</v>
          </cell>
          <cell r="BA701" t="str">
            <v>-</v>
          </cell>
          <cell r="BB701" t="str">
            <v>-</v>
          </cell>
          <cell r="BC701" t="str">
            <v>-</v>
          </cell>
          <cell r="BD701" t="str">
            <v>-</v>
          </cell>
          <cell r="BE701" t="str">
            <v>-</v>
          </cell>
          <cell r="BF701" t="str">
            <v>-</v>
          </cell>
          <cell r="BG701">
            <v>3</v>
          </cell>
          <cell r="BH701" t="str">
            <v>-</v>
          </cell>
          <cell r="BI701" t="str">
            <v>-</v>
          </cell>
          <cell r="BJ701" t="str">
            <v>Propio</v>
          </cell>
          <cell r="BP701" t="str">
            <v>-</v>
          </cell>
          <cell r="BQ701" t="str">
            <v>-</v>
          </cell>
          <cell r="BR701" t="str">
            <v>-</v>
          </cell>
          <cell r="BS701" t="str">
            <v>-</v>
          </cell>
          <cell r="BT701" t="str">
            <v>-</v>
          </cell>
          <cell r="BU701" t="str">
            <v>-</v>
          </cell>
          <cell r="BV701" t="str">
            <v>-</v>
          </cell>
          <cell r="BW701" t="str">
            <v>-</v>
          </cell>
          <cell r="BX701" t="str">
            <v>-</v>
          </cell>
          <cell r="BY701" t="str">
            <v>-</v>
          </cell>
          <cell r="BZ701" t="str">
            <v>-</v>
          </cell>
          <cell r="CA701" t="str">
            <v>-</v>
          </cell>
          <cell r="CB701" t="str">
            <v>-</v>
          </cell>
          <cell r="CC701" t="str">
            <v>Viernes</v>
          </cell>
          <cell r="CD701" t="str">
            <v>240</v>
          </cell>
          <cell r="CE701" t="str">
            <v>0</v>
          </cell>
          <cell r="CF701" t="str">
            <v>Azul</v>
          </cell>
          <cell r="CG701" t="str">
            <v>5o Sábado</v>
          </cell>
          <cell r="CH701" t="str">
            <v>May y Jun</v>
          </cell>
          <cell r="CI701" t="str">
            <v>Nov y Dic</v>
          </cell>
          <cell r="CJ701" t="str">
            <v>-</v>
          </cell>
          <cell r="CK701">
            <v>92</v>
          </cell>
          <cell r="CL701" t="str">
            <v>101 - MAGNA</v>
          </cell>
          <cell r="CM701" t="str">
            <v>11048</v>
          </cell>
          <cell r="CP701" t="str">
            <v>-</v>
          </cell>
        </row>
        <row r="702">
          <cell r="A702" t="str">
            <v>11049</v>
          </cell>
          <cell r="B702" t="str">
            <v>420XVJ</v>
          </cell>
          <cell r="C702" t="str">
            <v>Distrito Federal</v>
          </cell>
          <cell r="D702" t="str">
            <v>No aplica</v>
          </cell>
          <cell r="E702" t="str">
            <v>Chevy</v>
          </cell>
          <cell r="F702" t="str">
            <v>Automóvil</v>
          </cell>
          <cell r="G702" t="str">
            <v>Chevrolet</v>
          </cell>
          <cell r="H702" t="str">
            <v>Chevy 3 puertas T/M, D/H, A/A, Paquete M</v>
          </cell>
          <cell r="I702" t="str">
            <v>3G1SF21XXBS132508</v>
          </cell>
          <cell r="J702" t="str">
            <v>Hecho en México</v>
          </cell>
          <cell r="K702" t="str">
            <v>Magna</v>
          </cell>
          <cell r="L702">
            <v>4</v>
          </cell>
          <cell r="M702">
            <v>46</v>
          </cell>
          <cell r="N702">
            <v>2011</v>
          </cell>
          <cell r="O702" t="str">
            <v>Guadalajara</v>
          </cell>
          <cell r="P702" t="str">
            <v>Jalisco</v>
          </cell>
          <cell r="Q702" t="str">
            <v>Occidente</v>
          </cell>
          <cell r="R702" t="str">
            <v>Baja</v>
          </cell>
          <cell r="S702" t="str">
            <v>Venta a empleado</v>
          </cell>
          <cell r="T702" t="str">
            <v>GNP</v>
          </cell>
          <cell r="U702" t="str">
            <v>Grupo Nacional Provincial, S.A.B.</v>
          </cell>
          <cell r="V702" t="str">
            <v>Asesor de Servicio</v>
          </cell>
          <cell r="W702" t="str">
            <v>-</v>
          </cell>
          <cell r="X702" t="str">
            <v>-</v>
          </cell>
          <cell r="Y702" t="str">
            <v>Asignado</v>
          </cell>
          <cell r="Z702">
            <v>40159001</v>
          </cell>
          <cell r="AA702" t="str">
            <v>Mariscal Alba Roberto Carlos</v>
          </cell>
          <cell r="AB702" t="str">
            <v>Servicios Administrativos en Reclamaciones, S.A. de C.V.</v>
          </cell>
          <cell r="AC702" t="str">
            <v>MAAR8404048Z9</v>
          </cell>
          <cell r="AD702" t="str">
            <v>Operativo</v>
          </cell>
          <cell r="AE702" t="str">
            <v>Asesor de Servicio</v>
          </cell>
          <cell r="AF702" t="str">
            <v>Unidad Operativa</v>
          </cell>
          <cell r="AG702" t="str">
            <v>Dirección Servicio y Operaciones</v>
          </cell>
          <cell r="AH702" t="str">
            <v>Subdirección Siniestros Norte y Occidente</v>
          </cell>
          <cell r="AI702" t="str">
            <v>C9179</v>
          </cell>
          <cell r="AJ702" t="str">
            <v>Moya Urdiales Idalia Leticia</v>
          </cell>
          <cell r="AK702" t="str">
            <v>Oficina central Guadalajara</v>
          </cell>
          <cell r="AL702" t="str">
            <v>Guadalajara</v>
          </cell>
          <cell r="AM702">
            <v>0</v>
          </cell>
          <cell r="AN702" t="str">
            <v>roberto.mariscal@gnp.com.mx</v>
          </cell>
          <cell r="AO702" t="str">
            <v>roberto.mariscal@gnp.com.mx</v>
          </cell>
          <cell r="AQ702">
            <v>3310204571</v>
          </cell>
          <cell r="AR702" t="str">
            <v>-</v>
          </cell>
          <cell r="AS702" t="str">
            <v>-</v>
          </cell>
          <cell r="AT702" t="str">
            <v>-</v>
          </cell>
          <cell r="AU702" t="str">
            <v>-</v>
          </cell>
          <cell r="AV702" t="str">
            <v>-</v>
          </cell>
          <cell r="AW702" t="str">
            <v>-</v>
          </cell>
          <cell r="AX702" t="str">
            <v>-</v>
          </cell>
          <cell r="AY702" t="str">
            <v>No</v>
          </cell>
          <cell r="AZ702" t="str">
            <v>-</v>
          </cell>
          <cell r="BA702" t="str">
            <v>-</v>
          </cell>
          <cell r="BB702" t="str">
            <v>-</v>
          </cell>
          <cell r="BC702" t="str">
            <v>-</v>
          </cell>
          <cell r="BD702" t="str">
            <v>-</v>
          </cell>
          <cell r="BE702" t="str">
            <v>-</v>
          </cell>
          <cell r="BF702" t="str">
            <v>-</v>
          </cell>
          <cell r="BG702">
            <v>3</v>
          </cell>
          <cell r="BH702" t="str">
            <v>-</v>
          </cell>
          <cell r="BI702" t="str">
            <v>-</v>
          </cell>
          <cell r="BJ702" t="str">
            <v>Propio</v>
          </cell>
          <cell r="BP702" t="str">
            <v>-</v>
          </cell>
          <cell r="BQ702" t="str">
            <v>-</v>
          </cell>
          <cell r="BR702" t="str">
            <v>-</v>
          </cell>
          <cell r="BS702" t="str">
            <v>-</v>
          </cell>
          <cell r="BT702" t="str">
            <v>-</v>
          </cell>
          <cell r="BU702" t="str">
            <v>-</v>
          </cell>
          <cell r="BV702" t="str">
            <v>-</v>
          </cell>
          <cell r="BW702" t="str">
            <v>-</v>
          </cell>
          <cell r="BX702" t="str">
            <v>-</v>
          </cell>
          <cell r="BY702" t="str">
            <v>-</v>
          </cell>
          <cell r="BZ702" t="str">
            <v>-</v>
          </cell>
          <cell r="CA702" t="str">
            <v>-</v>
          </cell>
          <cell r="CB702" t="str">
            <v>-</v>
          </cell>
          <cell r="CC702" t="str">
            <v>Viernes</v>
          </cell>
          <cell r="CD702" t="str">
            <v>420</v>
          </cell>
          <cell r="CE702" t="str">
            <v>0</v>
          </cell>
          <cell r="CF702" t="str">
            <v>Azul</v>
          </cell>
          <cell r="CG702" t="str">
            <v>5o Sábado</v>
          </cell>
          <cell r="CH702" t="str">
            <v>May y Jun</v>
          </cell>
          <cell r="CI702" t="str">
            <v>Nov y Dic</v>
          </cell>
          <cell r="CJ702" t="str">
            <v>-</v>
          </cell>
          <cell r="CK702">
            <v>92</v>
          </cell>
          <cell r="CL702" t="str">
            <v>101 - MAGNA</v>
          </cell>
          <cell r="CM702" t="str">
            <v>11049</v>
          </cell>
          <cell r="CP702" t="str">
            <v>-</v>
          </cell>
        </row>
        <row r="703">
          <cell r="A703" t="str">
            <v>11050</v>
          </cell>
          <cell r="B703" t="str">
            <v>263XVJ</v>
          </cell>
          <cell r="C703" t="str">
            <v>Distrito Federal</v>
          </cell>
          <cell r="D703" t="str">
            <v>No aplica</v>
          </cell>
          <cell r="E703" t="str">
            <v>Chevy</v>
          </cell>
          <cell r="F703" t="str">
            <v>Automóvil</v>
          </cell>
          <cell r="G703" t="str">
            <v>Chevrolet</v>
          </cell>
          <cell r="H703" t="str">
            <v>Chevy 3 puertas T/M, D/H, A/A, Paquete M</v>
          </cell>
          <cell r="I703" t="str">
            <v>3G1SF21XXBS132511</v>
          </cell>
          <cell r="J703" t="str">
            <v>Hecho en México</v>
          </cell>
          <cell r="K703" t="str">
            <v>Magna</v>
          </cell>
          <cell r="L703">
            <v>4</v>
          </cell>
          <cell r="M703">
            <v>46</v>
          </cell>
          <cell r="N703">
            <v>2011</v>
          </cell>
          <cell r="O703" t="str">
            <v>Guadalajara</v>
          </cell>
          <cell r="P703" t="str">
            <v>Jalisco</v>
          </cell>
          <cell r="Q703" t="str">
            <v>Occidente</v>
          </cell>
          <cell r="R703" t="str">
            <v>Baja</v>
          </cell>
          <cell r="S703" t="str">
            <v>Venta a empleado</v>
          </cell>
          <cell r="T703" t="str">
            <v>GNP</v>
          </cell>
          <cell r="U703" t="str">
            <v>Grupo Nacional Provincial, S.A.B.</v>
          </cell>
          <cell r="V703" t="str">
            <v>Asesor de Servicio</v>
          </cell>
          <cell r="W703" t="str">
            <v>-</v>
          </cell>
          <cell r="X703" t="str">
            <v>-</v>
          </cell>
          <cell r="Y703" t="str">
            <v>Asignado</v>
          </cell>
          <cell r="Z703">
            <v>40346001</v>
          </cell>
          <cell r="AA703" t="str">
            <v>-</v>
          </cell>
          <cell r="AB703" t="str">
            <v>-</v>
          </cell>
          <cell r="AC703" t="str">
            <v>-</v>
          </cell>
          <cell r="AD703" t="str">
            <v>-</v>
          </cell>
          <cell r="AE703" t="str">
            <v>-</v>
          </cell>
          <cell r="AF703" t="str">
            <v>-</v>
          </cell>
          <cell r="AG703" t="str">
            <v>-</v>
          </cell>
          <cell r="AH703" t="str">
            <v>-</v>
          </cell>
          <cell r="AI703" t="str">
            <v>C6705</v>
          </cell>
          <cell r="AJ703" t="str">
            <v>Ramirez Granados Arturo</v>
          </cell>
          <cell r="AK703" t="str">
            <v>-</v>
          </cell>
          <cell r="AL703" t="str">
            <v>-</v>
          </cell>
          <cell r="AM703" t="str">
            <v>-</v>
          </cell>
          <cell r="AN703">
            <v>0</v>
          </cell>
          <cell r="AO703" t="str">
            <v>-</v>
          </cell>
          <cell r="AQ703">
            <v>3310204563</v>
          </cell>
          <cell r="AR703" t="str">
            <v>-</v>
          </cell>
          <cell r="AS703" t="str">
            <v>-</v>
          </cell>
          <cell r="AT703" t="str">
            <v>-</v>
          </cell>
          <cell r="AU703" t="str">
            <v>-</v>
          </cell>
          <cell r="AV703" t="str">
            <v>-</v>
          </cell>
          <cell r="AW703" t="str">
            <v>-</v>
          </cell>
          <cell r="AX703" t="str">
            <v>-</v>
          </cell>
          <cell r="AY703" t="str">
            <v>No</v>
          </cell>
          <cell r="AZ703" t="str">
            <v>-</v>
          </cell>
          <cell r="BA703" t="str">
            <v>-</v>
          </cell>
          <cell r="BB703" t="str">
            <v>-</v>
          </cell>
          <cell r="BC703" t="str">
            <v>-</v>
          </cell>
          <cell r="BD703" t="str">
            <v>-</v>
          </cell>
          <cell r="BE703" t="str">
            <v>-</v>
          </cell>
          <cell r="BF703" t="str">
            <v>-</v>
          </cell>
          <cell r="BG703">
            <v>3</v>
          </cell>
          <cell r="BH703" t="str">
            <v>-</v>
          </cell>
          <cell r="BI703" t="str">
            <v>-</v>
          </cell>
          <cell r="BJ703" t="str">
            <v>Propio</v>
          </cell>
          <cell r="BP703" t="str">
            <v>-</v>
          </cell>
          <cell r="BQ703" t="str">
            <v>-</v>
          </cell>
          <cell r="BR703" t="str">
            <v>-</v>
          </cell>
          <cell r="BS703" t="str">
            <v>-</v>
          </cell>
          <cell r="BT703" t="str">
            <v>-</v>
          </cell>
          <cell r="BU703" t="str">
            <v>-</v>
          </cell>
          <cell r="BV703" t="str">
            <v>-</v>
          </cell>
          <cell r="BW703" t="str">
            <v>-</v>
          </cell>
          <cell r="BX703" t="str">
            <v>-</v>
          </cell>
          <cell r="BY703" t="str">
            <v>-</v>
          </cell>
          <cell r="BZ703" t="str">
            <v>-</v>
          </cell>
          <cell r="CA703" t="str">
            <v>-</v>
          </cell>
          <cell r="CB703" t="str">
            <v>-</v>
          </cell>
          <cell r="CC703" t="str">
            <v>Miércoles</v>
          </cell>
          <cell r="CD703" t="str">
            <v>263</v>
          </cell>
          <cell r="CE703" t="str">
            <v>3</v>
          </cell>
          <cell r="CF703" t="str">
            <v>Rojo</v>
          </cell>
          <cell r="CG703" t="str">
            <v>3er Sábado</v>
          </cell>
          <cell r="CH703" t="str">
            <v>Mzo y Abr</v>
          </cell>
          <cell r="CI703" t="str">
            <v>Sep y Oct</v>
          </cell>
          <cell r="CJ703" t="str">
            <v>-</v>
          </cell>
          <cell r="CK703">
            <v>92</v>
          </cell>
          <cell r="CL703" t="str">
            <v>101 - MAGNA</v>
          </cell>
          <cell r="CM703" t="str">
            <v>11050</v>
          </cell>
          <cell r="CP703" t="str">
            <v>-</v>
          </cell>
        </row>
        <row r="704">
          <cell r="A704" t="str">
            <v>11051</v>
          </cell>
          <cell r="B704" t="str">
            <v>147XVJ</v>
          </cell>
          <cell r="C704" t="str">
            <v>Distrito Federal</v>
          </cell>
          <cell r="D704" t="str">
            <v>No aplica</v>
          </cell>
          <cell r="E704" t="str">
            <v>Chevy</v>
          </cell>
          <cell r="F704" t="str">
            <v>Automóvil</v>
          </cell>
          <cell r="G704" t="str">
            <v>Chevrolet</v>
          </cell>
          <cell r="H704" t="str">
            <v>Chevy 3 puertas T/M, D/H, A/A, Paquete M</v>
          </cell>
          <cell r="I704" t="str">
            <v>3G1SF21XXBS132699</v>
          </cell>
          <cell r="J704" t="str">
            <v>Hecho en México</v>
          </cell>
          <cell r="K704" t="str">
            <v>Magna</v>
          </cell>
          <cell r="L704">
            <v>4</v>
          </cell>
          <cell r="M704">
            <v>46</v>
          </cell>
          <cell r="N704">
            <v>2011</v>
          </cell>
          <cell r="O704" t="str">
            <v>Ciudad de México</v>
          </cell>
          <cell r="P704" t="str">
            <v>Ciudad de México</v>
          </cell>
          <cell r="Q704" t="str">
            <v>Zona Metropolitana</v>
          </cell>
          <cell r="R704" t="str">
            <v>Baja</v>
          </cell>
          <cell r="S704" t="str">
            <v>Devolución Salvamentos</v>
          </cell>
          <cell r="T704" t="str">
            <v>Filial / GNP</v>
          </cell>
          <cell r="U704" t="str">
            <v>Médica Móvil, S.A. de C.V.</v>
          </cell>
          <cell r="V704" t="str">
            <v>Servicio de Medico</v>
          </cell>
          <cell r="W704" t="str">
            <v>-</v>
          </cell>
          <cell r="X704" t="str">
            <v>-</v>
          </cell>
          <cell r="Y704" t="str">
            <v>Asignado</v>
          </cell>
          <cell r="Z704">
            <v>131410</v>
          </cell>
          <cell r="AA704" t="str">
            <v>-</v>
          </cell>
          <cell r="AB704" t="str">
            <v>-</v>
          </cell>
          <cell r="AC704" t="str">
            <v>-</v>
          </cell>
          <cell r="AD704" t="str">
            <v>-</v>
          </cell>
          <cell r="AE704" t="str">
            <v>-</v>
          </cell>
          <cell r="AF704" t="str">
            <v>-</v>
          </cell>
          <cell r="AG704" t="str">
            <v>-</v>
          </cell>
          <cell r="AH704" t="str">
            <v>-</v>
          </cell>
          <cell r="AI704" t="str">
            <v>C6705</v>
          </cell>
          <cell r="AJ704" t="str">
            <v>Ramirez Granados Arturo</v>
          </cell>
          <cell r="AK704" t="str">
            <v>-</v>
          </cell>
          <cell r="AL704" t="str">
            <v>-</v>
          </cell>
          <cell r="AM704" t="str">
            <v>-</v>
          </cell>
          <cell r="AN704" t="str">
            <v>gerardo.cabrera@medicamovil.com</v>
          </cell>
          <cell r="AO704" t="str">
            <v>-</v>
          </cell>
          <cell r="AP704" t="str">
            <v>gerardo.cabrera@medicamovil.com</v>
          </cell>
          <cell r="AQ704" t="str">
            <v>-</v>
          </cell>
          <cell r="AR704" t="str">
            <v>-</v>
          </cell>
          <cell r="AS704" t="str">
            <v>-</v>
          </cell>
          <cell r="AT704" t="str">
            <v>-</v>
          </cell>
          <cell r="AU704" t="str">
            <v>-</v>
          </cell>
          <cell r="AV704" t="str">
            <v>-</v>
          </cell>
          <cell r="AW704" t="str">
            <v>-</v>
          </cell>
          <cell r="AX704" t="str">
            <v>-</v>
          </cell>
          <cell r="AY704" t="str">
            <v>No</v>
          </cell>
          <cell r="AZ704" t="str">
            <v>-</v>
          </cell>
          <cell r="BA704" t="str">
            <v>-</v>
          </cell>
          <cell r="BB704" t="str">
            <v>-</v>
          </cell>
          <cell r="BC704" t="str">
            <v>-</v>
          </cell>
          <cell r="BD704" t="str">
            <v>-</v>
          </cell>
          <cell r="BE704" t="str">
            <v>-</v>
          </cell>
          <cell r="BF704" t="str">
            <v>-</v>
          </cell>
          <cell r="BG704" t="str">
            <v>-</v>
          </cell>
          <cell r="BH704" t="str">
            <v>-</v>
          </cell>
          <cell r="BI704" t="str">
            <v>-</v>
          </cell>
          <cell r="BJ704" t="str">
            <v>Propio</v>
          </cell>
          <cell r="BP704" t="str">
            <v>-</v>
          </cell>
          <cell r="BQ704" t="str">
            <v>-</v>
          </cell>
          <cell r="BR704" t="str">
            <v>-</v>
          </cell>
          <cell r="BS704" t="str">
            <v>-</v>
          </cell>
          <cell r="BT704" t="str">
            <v>-</v>
          </cell>
          <cell r="BU704" t="str">
            <v>-</v>
          </cell>
          <cell r="BV704" t="str">
            <v>-</v>
          </cell>
          <cell r="BW704" t="str">
            <v>-</v>
          </cell>
          <cell r="BX704" t="str">
            <v>-</v>
          </cell>
          <cell r="BY704" t="str">
            <v>-</v>
          </cell>
          <cell r="BZ704" t="str">
            <v>-</v>
          </cell>
          <cell r="CA704" t="str">
            <v>-</v>
          </cell>
          <cell r="CB704" t="str">
            <v>-</v>
          </cell>
          <cell r="CC704" t="str">
            <v>Martes</v>
          </cell>
          <cell r="CD704" t="str">
            <v>147</v>
          </cell>
          <cell r="CE704" t="str">
            <v>7</v>
          </cell>
          <cell r="CF704" t="str">
            <v>Rosa</v>
          </cell>
          <cell r="CG704" t="str">
            <v>2o Sábado</v>
          </cell>
          <cell r="CH704" t="str">
            <v>Feb y Mzo</v>
          </cell>
          <cell r="CI704" t="str">
            <v>Ago y Sep</v>
          </cell>
          <cell r="CJ704" t="str">
            <v>-</v>
          </cell>
          <cell r="CK704">
            <v>92</v>
          </cell>
          <cell r="CL704" t="str">
            <v>101 - MAGNA</v>
          </cell>
          <cell r="CM704" t="str">
            <v>11051</v>
          </cell>
          <cell r="CP704" t="str">
            <v>-</v>
          </cell>
        </row>
        <row r="705">
          <cell r="A705" t="str">
            <v>11052</v>
          </cell>
          <cell r="B705" t="str">
            <v>159XVJ</v>
          </cell>
          <cell r="C705" t="str">
            <v>Distrito Federal</v>
          </cell>
          <cell r="D705" t="str">
            <v>No aplica</v>
          </cell>
          <cell r="E705" t="str">
            <v>Chevy</v>
          </cell>
          <cell r="F705" t="str">
            <v>Automóvil</v>
          </cell>
          <cell r="G705" t="str">
            <v>Chevrolet</v>
          </cell>
          <cell r="H705" t="str">
            <v>Chevy 3 puertas T/M, D/H, A/A, Paquete M</v>
          </cell>
          <cell r="I705" t="str">
            <v>3G1SF21X1BS133563</v>
          </cell>
          <cell r="J705" t="str">
            <v>Hecho en México</v>
          </cell>
          <cell r="K705" t="str">
            <v>Magna</v>
          </cell>
          <cell r="L705">
            <v>4</v>
          </cell>
          <cell r="M705">
            <v>46</v>
          </cell>
          <cell r="N705">
            <v>2011</v>
          </cell>
          <cell r="O705" t="str">
            <v>León</v>
          </cell>
          <cell r="P705" t="str">
            <v>Guanajuato</v>
          </cell>
          <cell r="Q705" t="str">
            <v>Occidente</v>
          </cell>
          <cell r="R705" t="str">
            <v>Baja</v>
          </cell>
          <cell r="S705" t="str">
            <v>Venta a empleado</v>
          </cell>
          <cell r="T705" t="str">
            <v>GNP</v>
          </cell>
          <cell r="U705" t="str">
            <v>Grupo Nacional Provincial, S.A.B.</v>
          </cell>
          <cell r="V705" t="str">
            <v>Asesor de Servicio</v>
          </cell>
          <cell r="W705" t="str">
            <v>-</v>
          </cell>
          <cell r="X705" t="str">
            <v>-</v>
          </cell>
          <cell r="Y705" t="str">
            <v>Asignado</v>
          </cell>
          <cell r="Z705">
            <v>40251001</v>
          </cell>
          <cell r="AA705" t="str">
            <v>Méndez Aguilar Ignacio</v>
          </cell>
          <cell r="AB705" t="str">
            <v>Servicios Administrativos en Reclamaciones, S.A. de C.V.</v>
          </cell>
          <cell r="AC705" t="str">
            <v>MEAI670104NQ2</v>
          </cell>
          <cell r="AD705" t="str">
            <v>Operativo</v>
          </cell>
          <cell r="AE705" t="str">
            <v>Asesor de Servicio</v>
          </cell>
          <cell r="AF705" t="str">
            <v>Unidad Operativa</v>
          </cell>
          <cell r="AG705" t="str">
            <v>Dirección Servicio y Operaciones</v>
          </cell>
          <cell r="AH705" t="str">
            <v>Subdirección Siniestros Norte y Occidente</v>
          </cell>
          <cell r="AI705" t="str">
            <v>C9212</v>
          </cell>
          <cell r="AJ705" t="str">
            <v>Colome Pineda Juan Del Carmen</v>
          </cell>
          <cell r="AK705" t="str">
            <v>Oficina de servicio Leon P1</v>
          </cell>
          <cell r="AL705" t="str">
            <v>León</v>
          </cell>
          <cell r="AM705">
            <v>6474</v>
          </cell>
          <cell r="AN705" t="str">
            <v>ignacio.mendez@gnp.com.mx</v>
          </cell>
          <cell r="AO705" t="str">
            <v>ignacio.mendez@gnp.com.mx</v>
          </cell>
          <cell r="AQ705">
            <v>4771312624</v>
          </cell>
          <cell r="AR705" t="str">
            <v>-</v>
          </cell>
          <cell r="AS705" t="str">
            <v>-</v>
          </cell>
          <cell r="AT705" t="str">
            <v>-</v>
          </cell>
          <cell r="AU705" t="str">
            <v>-</v>
          </cell>
          <cell r="AV705" t="str">
            <v>-</v>
          </cell>
          <cell r="AW705" t="str">
            <v>-</v>
          </cell>
          <cell r="AX705" t="str">
            <v>-</v>
          </cell>
          <cell r="AY705" t="str">
            <v>No</v>
          </cell>
          <cell r="AZ705" t="str">
            <v>-</v>
          </cell>
          <cell r="BA705" t="str">
            <v>-</v>
          </cell>
          <cell r="BB705" t="str">
            <v>-</v>
          </cell>
          <cell r="BC705" t="str">
            <v>-</v>
          </cell>
          <cell r="BD705" t="str">
            <v>-</v>
          </cell>
          <cell r="BE705" t="str">
            <v>-</v>
          </cell>
          <cell r="BF705" t="str">
            <v>-</v>
          </cell>
          <cell r="BG705" t="str">
            <v>-</v>
          </cell>
          <cell r="BH705" t="str">
            <v>-</v>
          </cell>
          <cell r="BI705" t="str">
            <v>-</v>
          </cell>
          <cell r="BJ705" t="str">
            <v>Propio</v>
          </cell>
          <cell r="BP705" t="str">
            <v>-</v>
          </cell>
          <cell r="BQ705" t="str">
            <v>-</v>
          </cell>
          <cell r="BR705" t="str">
            <v>-</v>
          </cell>
          <cell r="BS705" t="str">
            <v>-</v>
          </cell>
          <cell r="BT705" t="str">
            <v>-</v>
          </cell>
          <cell r="BU705" t="str">
            <v>-</v>
          </cell>
          <cell r="BV705" t="str">
            <v>-</v>
          </cell>
          <cell r="BW705" t="str">
            <v>-</v>
          </cell>
          <cell r="BX705" t="str">
            <v>-</v>
          </cell>
          <cell r="BY705" t="str">
            <v>-</v>
          </cell>
          <cell r="BZ705" t="str">
            <v>-</v>
          </cell>
          <cell r="CA705" t="str">
            <v>-</v>
          </cell>
          <cell r="CB705" t="str">
            <v>-</v>
          </cell>
          <cell r="CC705" t="str">
            <v>Viernes</v>
          </cell>
          <cell r="CD705" t="str">
            <v>159</v>
          </cell>
          <cell r="CE705" t="str">
            <v>9</v>
          </cell>
          <cell r="CF705" t="str">
            <v>Azul</v>
          </cell>
          <cell r="CG705" t="str">
            <v>5o Sábado</v>
          </cell>
          <cell r="CH705" t="str">
            <v>May y Jun</v>
          </cell>
          <cell r="CI705" t="str">
            <v>Nov y Dic</v>
          </cell>
          <cell r="CJ705" t="str">
            <v>-</v>
          </cell>
          <cell r="CK705">
            <v>92</v>
          </cell>
          <cell r="CL705" t="str">
            <v>101 - MAGNA</v>
          </cell>
          <cell r="CM705" t="str">
            <v>11052</v>
          </cell>
          <cell r="CP705" t="str">
            <v>-</v>
          </cell>
        </row>
        <row r="706">
          <cell r="A706" t="str">
            <v>11053</v>
          </cell>
          <cell r="B706" t="str">
            <v>461XVJ</v>
          </cell>
          <cell r="C706" t="str">
            <v>Distrito Federal</v>
          </cell>
          <cell r="D706" t="str">
            <v>No aplica</v>
          </cell>
          <cell r="E706" t="str">
            <v>Chevy</v>
          </cell>
          <cell r="F706" t="str">
            <v>Automóvil</v>
          </cell>
          <cell r="G706" t="str">
            <v>Chevrolet</v>
          </cell>
          <cell r="H706" t="str">
            <v>Chevy 3 puertas T/M, D/H, A/A, Paquete M</v>
          </cell>
          <cell r="I706" t="str">
            <v>3G1SF21X2BS133054</v>
          </cell>
          <cell r="J706" t="str">
            <v>Hecho en México</v>
          </cell>
          <cell r="K706" t="str">
            <v>Magna</v>
          </cell>
          <cell r="L706">
            <v>4</v>
          </cell>
          <cell r="M706">
            <v>46</v>
          </cell>
          <cell r="N706">
            <v>2011</v>
          </cell>
          <cell r="O706" t="str">
            <v>León</v>
          </cell>
          <cell r="P706" t="str">
            <v>Guanajuato</v>
          </cell>
          <cell r="Q706" t="str">
            <v>Occidente</v>
          </cell>
          <cell r="R706" t="str">
            <v>Baja</v>
          </cell>
          <cell r="S706" t="str">
            <v>Subasta interna</v>
          </cell>
          <cell r="T706" t="str">
            <v>GNP</v>
          </cell>
          <cell r="U706" t="str">
            <v>Grupo Nacional Provincial, S.A.B.</v>
          </cell>
          <cell r="V706" t="str">
            <v>Supervisor de Taller</v>
          </cell>
          <cell r="W706" t="str">
            <v>Pool Semiasignado</v>
          </cell>
          <cell r="X706" t="str">
            <v>-</v>
          </cell>
          <cell r="Y706" t="str">
            <v>Pool</v>
          </cell>
          <cell r="Z706" t="str">
            <v>S01004</v>
          </cell>
          <cell r="AA706" t="str">
            <v>-</v>
          </cell>
          <cell r="AB706" t="str">
            <v>-</v>
          </cell>
          <cell r="AC706" t="str">
            <v>-</v>
          </cell>
          <cell r="AD706" t="str">
            <v>-</v>
          </cell>
          <cell r="AE706" t="str">
            <v>-</v>
          </cell>
          <cell r="AF706" t="str">
            <v>-</v>
          </cell>
          <cell r="AG706" t="str">
            <v>-</v>
          </cell>
          <cell r="AH706" t="str">
            <v>-</v>
          </cell>
          <cell r="AI706" t="str">
            <v>C6705</v>
          </cell>
          <cell r="AJ706" t="str">
            <v>Ramirez Granados Arturo</v>
          </cell>
          <cell r="AK706" t="str">
            <v>-</v>
          </cell>
          <cell r="AL706" t="str">
            <v>-</v>
          </cell>
          <cell r="AM706" t="str">
            <v>-</v>
          </cell>
          <cell r="AN706">
            <v>0</v>
          </cell>
          <cell r="AO706" t="str">
            <v>-</v>
          </cell>
          <cell r="AQ706">
            <v>4777001726</v>
          </cell>
          <cell r="AR706" t="str">
            <v>-</v>
          </cell>
          <cell r="AS706" t="str">
            <v>-</v>
          </cell>
          <cell r="AT706" t="str">
            <v>-</v>
          </cell>
          <cell r="AU706" t="str">
            <v>-</v>
          </cell>
          <cell r="AV706" t="str">
            <v>-</v>
          </cell>
          <cell r="AW706" t="str">
            <v>-</v>
          </cell>
          <cell r="AX706" t="str">
            <v>-</v>
          </cell>
          <cell r="AY706" t="str">
            <v>No</v>
          </cell>
          <cell r="AZ706" t="str">
            <v>-</v>
          </cell>
          <cell r="BA706" t="str">
            <v>-</v>
          </cell>
          <cell r="BB706" t="str">
            <v>-</v>
          </cell>
          <cell r="BC706" t="str">
            <v>-</v>
          </cell>
          <cell r="BD706" t="str">
            <v>-</v>
          </cell>
          <cell r="BE706" t="str">
            <v>-</v>
          </cell>
          <cell r="BF706" t="str">
            <v>-</v>
          </cell>
          <cell r="BG706" t="str">
            <v>-</v>
          </cell>
          <cell r="BH706" t="str">
            <v>-</v>
          </cell>
          <cell r="BI706" t="str">
            <v>-</v>
          </cell>
          <cell r="BJ706" t="str">
            <v>Propio</v>
          </cell>
          <cell r="BP706" t="str">
            <v>-</v>
          </cell>
          <cell r="BQ706" t="str">
            <v>-</v>
          </cell>
          <cell r="BR706" t="str">
            <v>-</v>
          </cell>
          <cell r="BS706" t="str">
            <v>-</v>
          </cell>
          <cell r="BT706" t="str">
            <v>-</v>
          </cell>
          <cell r="BU706" t="str">
            <v>-</v>
          </cell>
          <cell r="BV706" t="str">
            <v>-</v>
          </cell>
          <cell r="BW706" t="str">
            <v>-</v>
          </cell>
          <cell r="BX706" t="str">
            <v>-</v>
          </cell>
          <cell r="BY706" t="str">
            <v>-</v>
          </cell>
          <cell r="BZ706" t="str">
            <v>-</v>
          </cell>
          <cell r="CA706" t="str">
            <v>-</v>
          </cell>
          <cell r="CB706" t="str">
            <v>-</v>
          </cell>
          <cell r="CC706" t="str">
            <v>Jueves</v>
          </cell>
          <cell r="CD706" t="str">
            <v>461</v>
          </cell>
          <cell r="CE706" t="str">
            <v>1</v>
          </cell>
          <cell r="CF706" t="str">
            <v>Verde</v>
          </cell>
          <cell r="CG706" t="str">
            <v>4o Sábado</v>
          </cell>
          <cell r="CH706" t="str">
            <v>Abr y May</v>
          </cell>
          <cell r="CI706" t="str">
            <v>Oct y Nov</v>
          </cell>
          <cell r="CJ706" t="str">
            <v>-</v>
          </cell>
          <cell r="CK706">
            <v>92</v>
          </cell>
          <cell r="CL706" t="str">
            <v>101 - MAGNA</v>
          </cell>
          <cell r="CM706" t="str">
            <v>11053</v>
          </cell>
          <cell r="CP706" t="str">
            <v>-</v>
          </cell>
        </row>
        <row r="707">
          <cell r="A707" t="str">
            <v>11054</v>
          </cell>
          <cell r="B707" t="str">
            <v>270XVJ</v>
          </cell>
          <cell r="C707" t="str">
            <v>Distrito Federal</v>
          </cell>
          <cell r="D707" t="str">
            <v>No aplica</v>
          </cell>
          <cell r="E707" t="str">
            <v>Chevy</v>
          </cell>
          <cell r="F707" t="str">
            <v>Automóvil</v>
          </cell>
          <cell r="G707" t="str">
            <v>Chevrolet</v>
          </cell>
          <cell r="H707" t="str">
            <v>Chevy 3 puertas T/M, D/H, A/A, Paquete M</v>
          </cell>
          <cell r="I707" t="str">
            <v>3G1SF21X2BS133765</v>
          </cell>
          <cell r="J707" t="str">
            <v>Hecho en México</v>
          </cell>
          <cell r="K707" t="str">
            <v>Magna</v>
          </cell>
          <cell r="L707">
            <v>4</v>
          </cell>
          <cell r="M707">
            <v>46</v>
          </cell>
          <cell r="N707">
            <v>2011</v>
          </cell>
          <cell r="O707" t="str">
            <v>Ciudad de México</v>
          </cell>
          <cell r="P707" t="str">
            <v>Ciudad de México</v>
          </cell>
          <cell r="Q707" t="str">
            <v>Zona Metropolitana</v>
          </cell>
          <cell r="R707" t="str">
            <v>Baja</v>
          </cell>
          <cell r="S707" t="str">
            <v>Subasta interna</v>
          </cell>
          <cell r="T707" t="str">
            <v>GNP</v>
          </cell>
          <cell r="U707" t="str">
            <v>Grupo Nacional Provincial, S.A.B.</v>
          </cell>
          <cell r="V707" t="str">
            <v>Pool Administrativo</v>
          </cell>
          <cell r="W707" t="str">
            <v>Pool Administrativo</v>
          </cell>
          <cell r="X707" t="str">
            <v>Plaza GNP</v>
          </cell>
          <cell r="Y707" t="str">
            <v>Pool</v>
          </cell>
          <cell r="Z707" t="str">
            <v>N38132</v>
          </cell>
          <cell r="AA707" t="str">
            <v>-</v>
          </cell>
          <cell r="AB707" t="str">
            <v>-</v>
          </cell>
          <cell r="AC707" t="str">
            <v>-</v>
          </cell>
          <cell r="AD707" t="str">
            <v>-</v>
          </cell>
          <cell r="AE707" t="str">
            <v>-</v>
          </cell>
          <cell r="AF707" t="str">
            <v>-</v>
          </cell>
          <cell r="AG707" t="str">
            <v>-</v>
          </cell>
          <cell r="AH707" t="str">
            <v>-</v>
          </cell>
          <cell r="AI707" t="str">
            <v>C6705</v>
          </cell>
          <cell r="AJ707" t="str">
            <v>Ramirez Granados Arturo</v>
          </cell>
          <cell r="AK707" t="str">
            <v>-</v>
          </cell>
          <cell r="AL707" t="str">
            <v>-</v>
          </cell>
          <cell r="AM707" t="str">
            <v>-</v>
          </cell>
          <cell r="AN707">
            <v>0</v>
          </cell>
          <cell r="AO707" t="str">
            <v>-</v>
          </cell>
          <cell r="AQ707">
            <v>5545001393</v>
          </cell>
          <cell r="AR707" t="str">
            <v>-</v>
          </cell>
          <cell r="AS707" t="str">
            <v>-</v>
          </cell>
          <cell r="AT707" t="str">
            <v>-</v>
          </cell>
          <cell r="AU707" t="str">
            <v>-</v>
          </cell>
          <cell r="AV707" t="str">
            <v>-</v>
          </cell>
          <cell r="AW707" t="str">
            <v>IMDM20226534..</v>
          </cell>
          <cell r="AX707" t="str">
            <v>Inactivo</v>
          </cell>
          <cell r="AY707" t="str">
            <v>No</v>
          </cell>
          <cell r="AZ707" t="str">
            <v>-</v>
          </cell>
          <cell r="BA707" t="str">
            <v>-</v>
          </cell>
          <cell r="BB707" t="str">
            <v>-</v>
          </cell>
          <cell r="BC707" t="str">
            <v>-</v>
          </cell>
          <cell r="BD707" t="str">
            <v>-</v>
          </cell>
          <cell r="BE707" t="str">
            <v>-</v>
          </cell>
          <cell r="BF707" t="str">
            <v>-</v>
          </cell>
          <cell r="BG707" t="str">
            <v>-</v>
          </cell>
          <cell r="BH707" t="str">
            <v>-</v>
          </cell>
          <cell r="BI707" t="str">
            <v>-</v>
          </cell>
          <cell r="BJ707" t="str">
            <v>Propio</v>
          </cell>
          <cell r="BP707" t="str">
            <v>-</v>
          </cell>
          <cell r="BQ707" t="str">
            <v>-</v>
          </cell>
          <cell r="BR707" t="str">
            <v>-</v>
          </cell>
          <cell r="BS707" t="str">
            <v>-</v>
          </cell>
          <cell r="BT707" t="str">
            <v>-</v>
          </cell>
          <cell r="BU707" t="str">
            <v>-</v>
          </cell>
          <cell r="BV707" t="str">
            <v>-</v>
          </cell>
          <cell r="BW707" t="str">
            <v>-</v>
          </cell>
          <cell r="BX707" t="str">
            <v>-</v>
          </cell>
          <cell r="BY707" t="str">
            <v>-</v>
          </cell>
          <cell r="BZ707" t="str">
            <v>-</v>
          </cell>
          <cell r="CA707" t="str">
            <v>-</v>
          </cell>
          <cell r="CB707" t="str">
            <v>-</v>
          </cell>
          <cell r="CC707" t="str">
            <v>Viernes</v>
          </cell>
          <cell r="CD707" t="str">
            <v>270</v>
          </cell>
          <cell r="CE707" t="str">
            <v>0</v>
          </cell>
          <cell r="CF707" t="str">
            <v>Azul</v>
          </cell>
          <cell r="CG707" t="str">
            <v>5o Sábado</v>
          </cell>
          <cell r="CH707" t="str">
            <v>May y Jun</v>
          </cell>
          <cell r="CI707" t="str">
            <v>Nov y Dic</v>
          </cell>
          <cell r="CJ707" t="str">
            <v>-</v>
          </cell>
          <cell r="CK707">
            <v>92</v>
          </cell>
          <cell r="CL707" t="str">
            <v>101 - MAGNA</v>
          </cell>
          <cell r="CM707" t="str">
            <v>11054</v>
          </cell>
          <cell r="CP707" t="str">
            <v>-</v>
          </cell>
        </row>
        <row r="708">
          <cell r="A708" t="str">
            <v>11055</v>
          </cell>
          <cell r="B708" t="str">
            <v>493XVJ</v>
          </cell>
          <cell r="C708" t="str">
            <v>Distrito Federal</v>
          </cell>
          <cell r="D708" t="str">
            <v>No aplica</v>
          </cell>
          <cell r="E708" t="str">
            <v>Chevy</v>
          </cell>
          <cell r="F708" t="str">
            <v>Automóvil</v>
          </cell>
          <cell r="G708" t="str">
            <v>Chevrolet</v>
          </cell>
          <cell r="H708" t="str">
            <v>Chevy 3 puertas T/M, D/H, A/A, Paquete M</v>
          </cell>
          <cell r="I708" t="str">
            <v>3G1SF21X3BS132902</v>
          </cell>
          <cell r="J708" t="str">
            <v>Hecho en México</v>
          </cell>
          <cell r="K708" t="str">
            <v>Magna</v>
          </cell>
          <cell r="L708">
            <v>4</v>
          </cell>
          <cell r="M708">
            <v>46</v>
          </cell>
          <cell r="N708">
            <v>2011</v>
          </cell>
          <cell r="O708" t="str">
            <v>Monterrey</v>
          </cell>
          <cell r="P708" t="str">
            <v>Nuevo León</v>
          </cell>
          <cell r="Q708" t="str">
            <v>Noreste</v>
          </cell>
          <cell r="R708" t="str">
            <v>Baja</v>
          </cell>
          <cell r="S708" t="str">
            <v>Venta a empleado</v>
          </cell>
          <cell r="T708" t="str">
            <v>GNP</v>
          </cell>
          <cell r="U708" t="str">
            <v>Grupo Nacional Provincial, S.A.B.</v>
          </cell>
          <cell r="V708" t="str">
            <v>Asesor de Servicio</v>
          </cell>
          <cell r="W708" t="str">
            <v>-</v>
          </cell>
          <cell r="X708" t="str">
            <v>-</v>
          </cell>
          <cell r="Y708" t="str">
            <v>Asignado</v>
          </cell>
          <cell r="Z708">
            <v>40322001</v>
          </cell>
          <cell r="AA708" t="str">
            <v>-</v>
          </cell>
          <cell r="AB708" t="str">
            <v>-</v>
          </cell>
          <cell r="AC708" t="str">
            <v>-</v>
          </cell>
          <cell r="AD708" t="str">
            <v>-</v>
          </cell>
          <cell r="AE708" t="str">
            <v>-</v>
          </cell>
          <cell r="AF708" t="str">
            <v>-</v>
          </cell>
          <cell r="AG708" t="str">
            <v>-</v>
          </cell>
          <cell r="AH708" t="str">
            <v>-</v>
          </cell>
          <cell r="AI708" t="str">
            <v>C6705</v>
          </cell>
          <cell r="AJ708" t="str">
            <v>Ramirez Granados Arturo</v>
          </cell>
          <cell r="AK708" t="str">
            <v>-</v>
          </cell>
          <cell r="AL708" t="str">
            <v>-</v>
          </cell>
          <cell r="AM708" t="str">
            <v>-</v>
          </cell>
          <cell r="AN708">
            <v>0</v>
          </cell>
          <cell r="AO708" t="str">
            <v>-</v>
          </cell>
          <cell r="AQ708">
            <v>8112443443</v>
          </cell>
          <cell r="AR708" t="str">
            <v>-</v>
          </cell>
          <cell r="AS708" t="str">
            <v>-</v>
          </cell>
          <cell r="AT708" t="str">
            <v>-</v>
          </cell>
          <cell r="AU708" t="str">
            <v>-</v>
          </cell>
          <cell r="AV708" t="str">
            <v>-</v>
          </cell>
          <cell r="AW708" t="str">
            <v>-</v>
          </cell>
          <cell r="AX708" t="str">
            <v>-</v>
          </cell>
          <cell r="AY708" t="str">
            <v>No</v>
          </cell>
          <cell r="AZ708" t="str">
            <v>-</v>
          </cell>
          <cell r="BA708" t="str">
            <v>-</v>
          </cell>
          <cell r="BB708" t="str">
            <v>-</v>
          </cell>
          <cell r="BC708" t="str">
            <v>-</v>
          </cell>
          <cell r="BD708" t="str">
            <v>-</v>
          </cell>
          <cell r="BE708" t="str">
            <v>-</v>
          </cell>
          <cell r="BF708" t="str">
            <v>-</v>
          </cell>
          <cell r="BG708">
            <v>3</v>
          </cell>
          <cell r="BH708" t="str">
            <v>-</v>
          </cell>
          <cell r="BI708" t="str">
            <v>-</v>
          </cell>
          <cell r="BJ708" t="str">
            <v>Propio</v>
          </cell>
          <cell r="BP708" t="str">
            <v>-</v>
          </cell>
          <cell r="BQ708" t="str">
            <v>-</v>
          </cell>
          <cell r="BR708" t="str">
            <v>-</v>
          </cell>
          <cell r="BS708" t="str">
            <v>-</v>
          </cell>
          <cell r="BT708" t="str">
            <v>-</v>
          </cell>
          <cell r="BU708" t="str">
            <v>-</v>
          </cell>
          <cell r="BV708" t="str">
            <v>-</v>
          </cell>
          <cell r="BW708" t="str">
            <v>-</v>
          </cell>
          <cell r="BX708" t="str">
            <v>-</v>
          </cell>
          <cell r="BY708" t="str">
            <v>-</v>
          </cell>
          <cell r="BZ708" t="str">
            <v>-</v>
          </cell>
          <cell r="CA708" t="str">
            <v>-</v>
          </cell>
          <cell r="CB708" t="str">
            <v>-</v>
          </cell>
          <cell r="CC708" t="str">
            <v>Miércoles</v>
          </cell>
          <cell r="CD708" t="str">
            <v>493</v>
          </cell>
          <cell r="CE708" t="str">
            <v>3</v>
          </cell>
          <cell r="CF708" t="str">
            <v>Rojo</v>
          </cell>
          <cell r="CG708" t="str">
            <v>3er Sábado</v>
          </cell>
          <cell r="CH708" t="str">
            <v>Mzo y Abr</v>
          </cell>
          <cell r="CI708" t="str">
            <v>Sep y Oct</v>
          </cell>
          <cell r="CJ708" t="str">
            <v>-</v>
          </cell>
          <cell r="CK708">
            <v>92</v>
          </cell>
          <cell r="CL708" t="str">
            <v>101 - MAGNA</v>
          </cell>
          <cell r="CM708" t="str">
            <v>11055</v>
          </cell>
          <cell r="CP708" t="str">
            <v>-</v>
          </cell>
        </row>
        <row r="709">
          <cell r="A709" t="str">
            <v>11056</v>
          </cell>
          <cell r="B709" t="str">
            <v>428XVJ</v>
          </cell>
          <cell r="C709" t="str">
            <v>Distrito Federal</v>
          </cell>
          <cell r="D709" t="str">
            <v>No aplica</v>
          </cell>
          <cell r="E709" t="str">
            <v>Chevy</v>
          </cell>
          <cell r="F709" t="str">
            <v>Automóvil</v>
          </cell>
          <cell r="G709" t="str">
            <v>Chevrolet</v>
          </cell>
          <cell r="H709" t="str">
            <v>Chevy 3 puertas T/M, D/H, A/A, Paquete M</v>
          </cell>
          <cell r="I709" t="str">
            <v>3G1SF21X3BS133239</v>
          </cell>
          <cell r="J709" t="str">
            <v>Hecho en México</v>
          </cell>
          <cell r="K709" t="str">
            <v>Magna</v>
          </cell>
          <cell r="L709">
            <v>4</v>
          </cell>
          <cell r="M709">
            <v>46</v>
          </cell>
          <cell r="N709">
            <v>2011</v>
          </cell>
          <cell r="O709" t="str">
            <v>León</v>
          </cell>
          <cell r="P709" t="str">
            <v>Guanajuato</v>
          </cell>
          <cell r="Q709" t="str">
            <v>Occidente</v>
          </cell>
          <cell r="R709" t="str">
            <v>Baja</v>
          </cell>
          <cell r="S709" t="str">
            <v>Subasta interna</v>
          </cell>
          <cell r="T709" t="str">
            <v>GNP</v>
          </cell>
          <cell r="U709" t="str">
            <v>Grupo Nacional Provincial, S.A.B.</v>
          </cell>
          <cell r="V709" t="str">
            <v>Asesor de Servicio</v>
          </cell>
          <cell r="W709" t="str">
            <v>-</v>
          </cell>
          <cell r="X709" t="str">
            <v>-</v>
          </cell>
          <cell r="Y709" t="str">
            <v>Asignado</v>
          </cell>
          <cell r="Z709" t="str">
            <v>S01122</v>
          </cell>
          <cell r="AA709" t="str">
            <v>Vargas Rivas Eduardo</v>
          </cell>
          <cell r="AB709" t="str">
            <v>Servicios Administrativos en Reclamaciones, S.A. de C.V.</v>
          </cell>
          <cell r="AC709" t="str">
            <v>VARE690509877</v>
          </cell>
          <cell r="AD709" t="str">
            <v>Operativo</v>
          </cell>
          <cell r="AE709" t="str">
            <v>Asesor de Servicio</v>
          </cell>
          <cell r="AF709" t="str">
            <v>Unidad Operativa</v>
          </cell>
          <cell r="AG709" t="str">
            <v>Dirección Servicio y Operaciones</v>
          </cell>
          <cell r="AH709" t="str">
            <v>Subdirección Siniestros Norte y Occidente</v>
          </cell>
          <cell r="AI709" t="str">
            <v>C9212</v>
          </cell>
          <cell r="AJ709" t="str">
            <v>Colome Pineda Juan Del Carmen</v>
          </cell>
          <cell r="AK709" t="str">
            <v>Oficina de servicio Leon P1</v>
          </cell>
          <cell r="AL709" t="str">
            <v>León</v>
          </cell>
          <cell r="AM709">
            <v>0</v>
          </cell>
          <cell r="AN709" t="str">
            <v>eduardo.vargas@gnp.com.mx</v>
          </cell>
          <cell r="AO709" t="str">
            <v>eduardo.vargas@gnp.com.mx</v>
          </cell>
          <cell r="AQ709">
            <v>4621076201</v>
          </cell>
          <cell r="AR709" t="str">
            <v>-</v>
          </cell>
          <cell r="AS709" t="str">
            <v>-</v>
          </cell>
          <cell r="AT709" t="str">
            <v>-</v>
          </cell>
          <cell r="AU709" t="str">
            <v>-</v>
          </cell>
          <cell r="AV709" t="str">
            <v>-</v>
          </cell>
          <cell r="AW709" t="str">
            <v>-</v>
          </cell>
          <cell r="AX709" t="str">
            <v>-</v>
          </cell>
          <cell r="AY709" t="str">
            <v>No</v>
          </cell>
          <cell r="AZ709" t="str">
            <v>-</v>
          </cell>
          <cell r="BA709" t="str">
            <v>-</v>
          </cell>
          <cell r="BB709" t="str">
            <v>-</v>
          </cell>
          <cell r="BC709" t="str">
            <v>-</v>
          </cell>
          <cell r="BD709" t="str">
            <v>-</v>
          </cell>
          <cell r="BE709" t="str">
            <v>-</v>
          </cell>
          <cell r="BF709" t="str">
            <v>-</v>
          </cell>
          <cell r="BG709" t="str">
            <v>-</v>
          </cell>
          <cell r="BH709" t="str">
            <v>-</v>
          </cell>
          <cell r="BI709" t="str">
            <v>-</v>
          </cell>
          <cell r="BJ709" t="str">
            <v>Propio</v>
          </cell>
          <cell r="BP709" t="str">
            <v>-</v>
          </cell>
          <cell r="BQ709" t="str">
            <v>-</v>
          </cell>
          <cell r="BR709" t="str">
            <v>-</v>
          </cell>
          <cell r="BS709" t="str">
            <v>-</v>
          </cell>
          <cell r="BT709" t="str">
            <v>-</v>
          </cell>
          <cell r="BU709" t="str">
            <v>-</v>
          </cell>
          <cell r="BV709" t="str">
            <v>-</v>
          </cell>
          <cell r="BW709" t="str">
            <v>-</v>
          </cell>
          <cell r="BX709" t="str">
            <v>-</v>
          </cell>
          <cell r="BY709" t="str">
            <v>-</v>
          </cell>
          <cell r="BZ709" t="str">
            <v>-</v>
          </cell>
          <cell r="CA709" t="str">
            <v>-</v>
          </cell>
          <cell r="CB709" t="str">
            <v>-</v>
          </cell>
          <cell r="CC709" t="str">
            <v>Martes</v>
          </cell>
          <cell r="CD709" t="str">
            <v>428</v>
          </cell>
          <cell r="CE709" t="str">
            <v>8</v>
          </cell>
          <cell r="CF709" t="str">
            <v>Rosa</v>
          </cell>
          <cell r="CG709" t="str">
            <v>2o Sábado</v>
          </cell>
          <cell r="CH709" t="str">
            <v>Feb y Mzo</v>
          </cell>
          <cell r="CI709" t="str">
            <v>Ago y Sep</v>
          </cell>
          <cell r="CJ709" t="str">
            <v>-</v>
          </cell>
          <cell r="CK709">
            <v>92</v>
          </cell>
          <cell r="CL709" t="str">
            <v>101 - MAGNA</v>
          </cell>
          <cell r="CM709" t="str">
            <v>11056</v>
          </cell>
          <cell r="CP709" t="str">
            <v>-</v>
          </cell>
        </row>
        <row r="710">
          <cell r="A710" t="str">
            <v>11057</v>
          </cell>
          <cell r="B710" t="str">
            <v>113XVJ</v>
          </cell>
          <cell r="C710" t="str">
            <v>Distrito Federal</v>
          </cell>
          <cell r="D710" t="str">
            <v>No aplica</v>
          </cell>
          <cell r="E710" t="str">
            <v>Chevy</v>
          </cell>
          <cell r="F710" t="str">
            <v>Automóvil</v>
          </cell>
          <cell r="G710" t="str">
            <v>Chevrolet</v>
          </cell>
          <cell r="H710" t="str">
            <v>Chevy 3 puertas T/M, D/H, A/A, Paquete M</v>
          </cell>
          <cell r="I710" t="str">
            <v>3G1SF21X3BS133421</v>
          </cell>
          <cell r="J710" t="str">
            <v>Hecho en México</v>
          </cell>
          <cell r="K710" t="str">
            <v>Magna</v>
          </cell>
          <cell r="L710">
            <v>4</v>
          </cell>
          <cell r="M710">
            <v>46</v>
          </cell>
          <cell r="N710">
            <v>2011</v>
          </cell>
          <cell r="O710" t="str">
            <v>Monterrey</v>
          </cell>
          <cell r="P710" t="str">
            <v>Nuevo León</v>
          </cell>
          <cell r="Q710" t="str">
            <v>Noreste</v>
          </cell>
          <cell r="R710" t="str">
            <v>Baja</v>
          </cell>
          <cell r="S710" t="str">
            <v>Venta a empleado</v>
          </cell>
          <cell r="T710" t="str">
            <v>GNP</v>
          </cell>
          <cell r="U710" t="str">
            <v>Grupo Nacional Provincial, S.A.B.</v>
          </cell>
          <cell r="V710" t="str">
            <v>Asesor de Servicio</v>
          </cell>
          <cell r="W710" t="str">
            <v>-</v>
          </cell>
          <cell r="X710" t="str">
            <v>-</v>
          </cell>
          <cell r="Y710" t="str">
            <v>Asignado</v>
          </cell>
          <cell r="Z710">
            <v>40004001</v>
          </cell>
          <cell r="AA710" t="str">
            <v>-</v>
          </cell>
          <cell r="AB710" t="str">
            <v>-</v>
          </cell>
          <cell r="AC710" t="str">
            <v>-</v>
          </cell>
          <cell r="AD710" t="str">
            <v>-</v>
          </cell>
          <cell r="AE710" t="str">
            <v>-</v>
          </cell>
          <cell r="AF710" t="str">
            <v>-</v>
          </cell>
          <cell r="AG710" t="str">
            <v>-</v>
          </cell>
          <cell r="AH710" t="str">
            <v>-</v>
          </cell>
          <cell r="AI710" t="str">
            <v>C6705</v>
          </cell>
          <cell r="AJ710" t="str">
            <v>Ramirez Granados Arturo</v>
          </cell>
          <cell r="AK710" t="str">
            <v>-</v>
          </cell>
          <cell r="AL710" t="str">
            <v>-</v>
          </cell>
          <cell r="AM710" t="str">
            <v>-</v>
          </cell>
          <cell r="AN710">
            <v>0</v>
          </cell>
          <cell r="AO710" t="str">
            <v>-</v>
          </cell>
          <cell r="AQ710">
            <v>8112444725</v>
          </cell>
          <cell r="AR710" t="str">
            <v>-</v>
          </cell>
          <cell r="AS710" t="str">
            <v>-</v>
          </cell>
          <cell r="AT710" t="str">
            <v>-</v>
          </cell>
          <cell r="AU710" t="str">
            <v>-</v>
          </cell>
          <cell r="AV710" t="str">
            <v>-</v>
          </cell>
          <cell r="AW710" t="str">
            <v>-</v>
          </cell>
          <cell r="AX710" t="str">
            <v>-</v>
          </cell>
          <cell r="AY710" t="str">
            <v>No</v>
          </cell>
          <cell r="AZ710" t="str">
            <v>-</v>
          </cell>
          <cell r="BA710" t="str">
            <v>-</v>
          </cell>
          <cell r="BB710" t="str">
            <v>-</v>
          </cell>
          <cell r="BC710" t="str">
            <v>-</v>
          </cell>
          <cell r="BD710" t="str">
            <v>-</v>
          </cell>
          <cell r="BE710" t="str">
            <v>-</v>
          </cell>
          <cell r="BF710" t="str">
            <v>-</v>
          </cell>
          <cell r="BG710">
            <v>3</v>
          </cell>
          <cell r="BH710" t="str">
            <v>-</v>
          </cell>
          <cell r="BI710" t="str">
            <v>-</v>
          </cell>
          <cell r="BJ710" t="str">
            <v>Propio</v>
          </cell>
          <cell r="BP710" t="str">
            <v>-</v>
          </cell>
          <cell r="BQ710" t="str">
            <v>-</v>
          </cell>
          <cell r="BR710" t="str">
            <v>-</v>
          </cell>
          <cell r="BS710" t="str">
            <v>-</v>
          </cell>
          <cell r="BT710" t="str">
            <v>-</v>
          </cell>
          <cell r="BU710" t="str">
            <v>-</v>
          </cell>
          <cell r="BV710" t="str">
            <v>-</v>
          </cell>
          <cell r="BW710" t="str">
            <v>-</v>
          </cell>
          <cell r="BX710" t="str">
            <v>-</v>
          </cell>
          <cell r="BY710" t="str">
            <v>-</v>
          </cell>
          <cell r="BZ710" t="str">
            <v>-</v>
          </cell>
          <cell r="CA710" t="str">
            <v>-</v>
          </cell>
          <cell r="CB710" t="str">
            <v>-</v>
          </cell>
          <cell r="CC710" t="str">
            <v>Miércoles</v>
          </cell>
          <cell r="CD710" t="str">
            <v>113</v>
          </cell>
          <cell r="CE710" t="str">
            <v>3</v>
          </cell>
          <cell r="CF710" t="str">
            <v>Rojo</v>
          </cell>
          <cell r="CG710" t="str">
            <v>3er Sábado</v>
          </cell>
          <cell r="CH710" t="str">
            <v>Mzo y Abr</v>
          </cell>
          <cell r="CI710" t="str">
            <v>Sep y Oct</v>
          </cell>
          <cell r="CJ710" t="str">
            <v>-</v>
          </cell>
          <cell r="CK710">
            <v>92</v>
          </cell>
          <cell r="CL710" t="str">
            <v>101 - MAGNA</v>
          </cell>
          <cell r="CM710" t="str">
            <v>11057</v>
          </cell>
          <cell r="CP710" t="str">
            <v>-</v>
          </cell>
        </row>
        <row r="711">
          <cell r="A711" t="str">
            <v>11058</v>
          </cell>
          <cell r="B711" t="str">
            <v>441XVJ</v>
          </cell>
          <cell r="C711" t="str">
            <v>Distrito Federal</v>
          </cell>
          <cell r="D711" t="str">
            <v>No aplica</v>
          </cell>
          <cell r="E711" t="str">
            <v>Chevy</v>
          </cell>
          <cell r="F711" t="str">
            <v>Automóvil</v>
          </cell>
          <cell r="G711" t="str">
            <v>Chevrolet</v>
          </cell>
          <cell r="H711" t="str">
            <v>Chevy 3 puertas T/M, D/H, A/A, Paquete M</v>
          </cell>
          <cell r="I711" t="str">
            <v>3G1SF21X4BS133086</v>
          </cell>
          <cell r="J711" t="str">
            <v>Hecho en México</v>
          </cell>
          <cell r="K711" t="str">
            <v>Magna</v>
          </cell>
          <cell r="L711">
            <v>4</v>
          </cell>
          <cell r="M711">
            <v>46</v>
          </cell>
          <cell r="N711">
            <v>2011</v>
          </cell>
          <cell r="O711" t="str">
            <v>Monterrey</v>
          </cell>
          <cell r="P711" t="str">
            <v>Nuevo León</v>
          </cell>
          <cell r="Q711" t="str">
            <v>Noreste</v>
          </cell>
          <cell r="R711" t="str">
            <v>Baja</v>
          </cell>
          <cell r="S711" t="str">
            <v>Venta a empleado</v>
          </cell>
          <cell r="T711" t="str">
            <v>GNP</v>
          </cell>
          <cell r="U711" t="str">
            <v>Grupo Nacional Provincial, S.A.B.</v>
          </cell>
          <cell r="V711" t="str">
            <v>Asesor de Servicio</v>
          </cell>
          <cell r="W711" t="str">
            <v>-</v>
          </cell>
          <cell r="X711" t="str">
            <v>-</v>
          </cell>
          <cell r="Y711" t="str">
            <v>Asignado</v>
          </cell>
          <cell r="Z711">
            <v>40006001</v>
          </cell>
          <cell r="AA711" t="str">
            <v>-</v>
          </cell>
          <cell r="AB711" t="str">
            <v>-</v>
          </cell>
          <cell r="AC711" t="str">
            <v>-</v>
          </cell>
          <cell r="AD711" t="str">
            <v>-</v>
          </cell>
          <cell r="AE711" t="str">
            <v>-</v>
          </cell>
          <cell r="AF711" t="str">
            <v>-</v>
          </cell>
          <cell r="AG711" t="str">
            <v>-</v>
          </cell>
          <cell r="AH711" t="str">
            <v>-</v>
          </cell>
          <cell r="AI711" t="str">
            <v>C6705</v>
          </cell>
          <cell r="AJ711" t="str">
            <v>Ramirez Granados Arturo</v>
          </cell>
          <cell r="AK711" t="str">
            <v>-</v>
          </cell>
          <cell r="AL711" t="str">
            <v>-</v>
          </cell>
          <cell r="AM711" t="str">
            <v>-</v>
          </cell>
          <cell r="AN711">
            <v>0</v>
          </cell>
          <cell r="AO711" t="str">
            <v>-</v>
          </cell>
          <cell r="AQ711">
            <v>8112444726</v>
          </cell>
          <cell r="AR711" t="str">
            <v>-</v>
          </cell>
          <cell r="AS711" t="str">
            <v>-</v>
          </cell>
          <cell r="AT711" t="str">
            <v>-</v>
          </cell>
          <cell r="AU711" t="str">
            <v>-</v>
          </cell>
          <cell r="AV711" t="str">
            <v>-</v>
          </cell>
          <cell r="AW711" t="str">
            <v>-</v>
          </cell>
          <cell r="AX711" t="str">
            <v>-</v>
          </cell>
          <cell r="AY711" t="str">
            <v>No</v>
          </cell>
          <cell r="AZ711" t="str">
            <v>-</v>
          </cell>
          <cell r="BA711" t="str">
            <v>-</v>
          </cell>
          <cell r="BB711" t="str">
            <v>-</v>
          </cell>
          <cell r="BC711" t="str">
            <v>-</v>
          </cell>
          <cell r="BD711" t="str">
            <v>-</v>
          </cell>
          <cell r="BE711" t="str">
            <v>-</v>
          </cell>
          <cell r="BF711" t="str">
            <v>-</v>
          </cell>
          <cell r="BG711">
            <v>3</v>
          </cell>
          <cell r="BH711" t="str">
            <v>-</v>
          </cell>
          <cell r="BI711" t="str">
            <v>-</v>
          </cell>
          <cell r="BJ711" t="str">
            <v>Propio</v>
          </cell>
          <cell r="BP711" t="str">
            <v>-</v>
          </cell>
          <cell r="BQ711" t="str">
            <v>-</v>
          </cell>
          <cell r="BR711" t="str">
            <v>-</v>
          </cell>
          <cell r="BS711" t="str">
            <v>-</v>
          </cell>
          <cell r="BT711" t="str">
            <v>-</v>
          </cell>
          <cell r="BU711" t="str">
            <v>-</v>
          </cell>
          <cell r="BV711" t="str">
            <v>-</v>
          </cell>
          <cell r="BW711" t="str">
            <v>-</v>
          </cell>
          <cell r="BX711" t="str">
            <v>-</v>
          </cell>
          <cell r="BY711" t="str">
            <v>-</v>
          </cell>
          <cell r="BZ711" t="str">
            <v>-</v>
          </cell>
          <cell r="CA711" t="str">
            <v>-</v>
          </cell>
          <cell r="CB711" t="str">
            <v>-</v>
          </cell>
          <cell r="CC711" t="str">
            <v>Jueves</v>
          </cell>
          <cell r="CD711" t="str">
            <v>441</v>
          </cell>
          <cell r="CE711" t="str">
            <v>1</v>
          </cell>
          <cell r="CF711" t="str">
            <v>Verde</v>
          </cell>
          <cell r="CG711" t="str">
            <v>4o Sábado</v>
          </cell>
          <cell r="CH711" t="str">
            <v>Abr y May</v>
          </cell>
          <cell r="CI711" t="str">
            <v>Oct y Nov</v>
          </cell>
          <cell r="CJ711" t="str">
            <v>-</v>
          </cell>
          <cell r="CK711">
            <v>92</v>
          </cell>
          <cell r="CL711" t="str">
            <v>101 - MAGNA</v>
          </cell>
          <cell r="CM711" t="str">
            <v>11058</v>
          </cell>
          <cell r="CP711" t="str">
            <v>-</v>
          </cell>
        </row>
        <row r="712">
          <cell r="A712" t="str">
            <v>11059</v>
          </cell>
          <cell r="B712" t="str">
            <v>397XVJ</v>
          </cell>
          <cell r="C712" t="str">
            <v>Distrito Federal</v>
          </cell>
          <cell r="D712" t="str">
            <v>No aplica</v>
          </cell>
          <cell r="E712" t="str">
            <v>Chevy</v>
          </cell>
          <cell r="F712" t="str">
            <v>Automóvil</v>
          </cell>
          <cell r="G712" t="str">
            <v>Chevrolet</v>
          </cell>
          <cell r="H712" t="str">
            <v>Chevy 3 puertas T/M, D/H, A/A, Paquete M</v>
          </cell>
          <cell r="I712" t="str">
            <v>3G1SF21X4BS133251</v>
          </cell>
          <cell r="J712" t="str">
            <v>Hecho en México</v>
          </cell>
          <cell r="K712" t="str">
            <v>Magna</v>
          </cell>
          <cell r="L712">
            <v>4</v>
          </cell>
          <cell r="M712">
            <v>46</v>
          </cell>
          <cell r="N712">
            <v>2011</v>
          </cell>
          <cell r="O712" t="str">
            <v>Monterrey</v>
          </cell>
          <cell r="P712" t="str">
            <v>Nuevo León</v>
          </cell>
          <cell r="Q712" t="str">
            <v>Noreste</v>
          </cell>
          <cell r="R712" t="str">
            <v>Baja</v>
          </cell>
          <cell r="S712" t="str">
            <v>Venta a empleado</v>
          </cell>
          <cell r="T712" t="str">
            <v>GNP</v>
          </cell>
          <cell r="U712" t="str">
            <v>Grupo Nacional Provincial, S.A.B.</v>
          </cell>
          <cell r="V712" t="str">
            <v>Asesor de Servicio</v>
          </cell>
          <cell r="W712" t="str">
            <v>-</v>
          </cell>
          <cell r="X712" t="str">
            <v>-</v>
          </cell>
          <cell r="Y712" t="str">
            <v>Asignado</v>
          </cell>
          <cell r="Z712">
            <v>40008001</v>
          </cell>
          <cell r="AA712" t="str">
            <v>-</v>
          </cell>
          <cell r="AB712" t="str">
            <v>-</v>
          </cell>
          <cell r="AC712" t="str">
            <v>-</v>
          </cell>
          <cell r="AD712" t="str">
            <v>-</v>
          </cell>
          <cell r="AE712" t="str">
            <v>-</v>
          </cell>
          <cell r="AF712" t="str">
            <v>-</v>
          </cell>
          <cell r="AG712" t="str">
            <v>-</v>
          </cell>
          <cell r="AH712" t="str">
            <v>-</v>
          </cell>
          <cell r="AI712" t="str">
            <v>C6705</v>
          </cell>
          <cell r="AJ712" t="str">
            <v>Ramirez Granados Arturo</v>
          </cell>
          <cell r="AK712" t="str">
            <v>-</v>
          </cell>
          <cell r="AL712" t="str">
            <v>-</v>
          </cell>
          <cell r="AM712" t="str">
            <v>-</v>
          </cell>
          <cell r="AN712">
            <v>0</v>
          </cell>
          <cell r="AO712" t="str">
            <v>-</v>
          </cell>
          <cell r="AQ712">
            <v>8112444728</v>
          </cell>
          <cell r="AR712" t="str">
            <v>-</v>
          </cell>
          <cell r="AS712" t="str">
            <v>-</v>
          </cell>
          <cell r="AT712" t="str">
            <v>-</v>
          </cell>
          <cell r="AU712" t="str">
            <v>-</v>
          </cell>
          <cell r="AV712" t="str">
            <v>-</v>
          </cell>
          <cell r="AW712" t="str">
            <v>-</v>
          </cell>
          <cell r="AX712" t="str">
            <v>-</v>
          </cell>
          <cell r="AY712" t="str">
            <v>No</v>
          </cell>
          <cell r="AZ712" t="str">
            <v>-</v>
          </cell>
          <cell r="BA712" t="str">
            <v>-</v>
          </cell>
          <cell r="BB712" t="str">
            <v>-</v>
          </cell>
          <cell r="BC712" t="str">
            <v>-</v>
          </cell>
          <cell r="BD712" t="str">
            <v>-</v>
          </cell>
          <cell r="BE712" t="str">
            <v>-</v>
          </cell>
          <cell r="BF712" t="str">
            <v>-</v>
          </cell>
          <cell r="BG712">
            <v>3</v>
          </cell>
          <cell r="BH712" t="str">
            <v>-</v>
          </cell>
          <cell r="BI712" t="str">
            <v>-</v>
          </cell>
          <cell r="BJ712" t="str">
            <v>Propio</v>
          </cell>
          <cell r="BP712" t="str">
            <v>-</v>
          </cell>
          <cell r="BQ712" t="str">
            <v>-</v>
          </cell>
          <cell r="BR712" t="str">
            <v>-</v>
          </cell>
          <cell r="BS712" t="str">
            <v>-</v>
          </cell>
          <cell r="BT712" t="str">
            <v>-</v>
          </cell>
          <cell r="BU712" t="str">
            <v>-</v>
          </cell>
          <cell r="BV712" t="str">
            <v>-</v>
          </cell>
          <cell r="BW712" t="str">
            <v>-</v>
          </cell>
          <cell r="BX712" t="str">
            <v>-</v>
          </cell>
          <cell r="BY712" t="str">
            <v>-</v>
          </cell>
          <cell r="BZ712" t="str">
            <v>-</v>
          </cell>
          <cell r="CA712" t="str">
            <v>-</v>
          </cell>
          <cell r="CB712" t="str">
            <v>-</v>
          </cell>
          <cell r="CC712" t="str">
            <v>Martes</v>
          </cell>
          <cell r="CD712" t="str">
            <v>397</v>
          </cell>
          <cell r="CE712" t="str">
            <v>7</v>
          </cell>
          <cell r="CF712" t="str">
            <v>Rosa</v>
          </cell>
          <cell r="CG712" t="str">
            <v>2o Sábado</v>
          </cell>
          <cell r="CH712" t="str">
            <v>Feb y Mzo</v>
          </cell>
          <cell r="CI712" t="str">
            <v>Ago y Sep</v>
          </cell>
          <cell r="CJ712" t="str">
            <v>-</v>
          </cell>
          <cell r="CK712">
            <v>92</v>
          </cell>
          <cell r="CL712" t="str">
            <v>101 - MAGNA</v>
          </cell>
          <cell r="CM712" t="str">
            <v>11059</v>
          </cell>
          <cell r="CP712" t="str">
            <v>-</v>
          </cell>
        </row>
        <row r="713">
          <cell r="A713" t="str">
            <v>11060</v>
          </cell>
          <cell r="B713" t="str">
            <v>130XVJ</v>
          </cell>
          <cell r="C713" t="str">
            <v>Distrito Federal</v>
          </cell>
          <cell r="D713" t="str">
            <v>No aplica</v>
          </cell>
          <cell r="E713" t="str">
            <v>Chevy</v>
          </cell>
          <cell r="F713" t="str">
            <v>Automóvil</v>
          </cell>
          <cell r="G713" t="str">
            <v>Chevrolet</v>
          </cell>
          <cell r="H713" t="str">
            <v>Chevy 3 puertas T/M, D/H, A/A, Paquete M</v>
          </cell>
          <cell r="I713" t="str">
            <v>3G1SF21X4BS133752</v>
          </cell>
          <cell r="J713" t="str">
            <v>Hecho en México</v>
          </cell>
          <cell r="K713" t="str">
            <v>Magna</v>
          </cell>
          <cell r="L713">
            <v>4</v>
          </cell>
          <cell r="M713">
            <v>46</v>
          </cell>
          <cell r="N713">
            <v>2011</v>
          </cell>
          <cell r="O713" t="str">
            <v>Monterrey</v>
          </cell>
          <cell r="P713" t="str">
            <v>Nuevo León</v>
          </cell>
          <cell r="Q713" t="str">
            <v>Noreste</v>
          </cell>
          <cell r="R713" t="str">
            <v>Baja</v>
          </cell>
          <cell r="S713" t="str">
            <v>Venta a empleado</v>
          </cell>
          <cell r="T713" t="str">
            <v>GNP</v>
          </cell>
          <cell r="U713" t="str">
            <v>Grupo Nacional Provincial, S.A.B.</v>
          </cell>
          <cell r="V713" t="str">
            <v>Asesor de Servicio</v>
          </cell>
          <cell r="W713" t="str">
            <v>-</v>
          </cell>
          <cell r="X713" t="str">
            <v>-</v>
          </cell>
          <cell r="Y713" t="str">
            <v>Asignado</v>
          </cell>
          <cell r="Z713">
            <v>40010001</v>
          </cell>
          <cell r="AA713" t="str">
            <v>-</v>
          </cell>
          <cell r="AB713" t="str">
            <v>-</v>
          </cell>
          <cell r="AC713" t="str">
            <v>-</v>
          </cell>
          <cell r="AD713" t="str">
            <v>-</v>
          </cell>
          <cell r="AE713" t="str">
            <v>-</v>
          </cell>
          <cell r="AF713" t="str">
            <v>-</v>
          </cell>
          <cell r="AG713" t="str">
            <v>-</v>
          </cell>
          <cell r="AH713" t="str">
            <v>-</v>
          </cell>
          <cell r="AI713" t="str">
            <v>C6705</v>
          </cell>
          <cell r="AJ713" t="str">
            <v>Ramirez Granados Arturo</v>
          </cell>
          <cell r="AK713" t="str">
            <v>-</v>
          </cell>
          <cell r="AL713" t="str">
            <v>-</v>
          </cell>
          <cell r="AM713" t="str">
            <v>-</v>
          </cell>
          <cell r="AN713">
            <v>0</v>
          </cell>
          <cell r="AO713" t="str">
            <v>-</v>
          </cell>
          <cell r="AQ713">
            <v>8112444727</v>
          </cell>
          <cell r="AR713" t="str">
            <v>-</v>
          </cell>
          <cell r="AS713" t="str">
            <v>-</v>
          </cell>
          <cell r="AT713" t="str">
            <v>-</v>
          </cell>
          <cell r="AU713" t="str">
            <v>-</v>
          </cell>
          <cell r="AV713" t="str">
            <v>-</v>
          </cell>
          <cell r="AW713" t="str">
            <v>-</v>
          </cell>
          <cell r="AX713" t="str">
            <v>-</v>
          </cell>
          <cell r="AY713" t="str">
            <v>No</v>
          </cell>
          <cell r="AZ713" t="str">
            <v>-</v>
          </cell>
          <cell r="BA713" t="str">
            <v>-</v>
          </cell>
          <cell r="BB713" t="str">
            <v>-</v>
          </cell>
          <cell r="BC713" t="str">
            <v>-</v>
          </cell>
          <cell r="BD713" t="str">
            <v>-</v>
          </cell>
          <cell r="BE713" t="str">
            <v>-</v>
          </cell>
          <cell r="BF713" t="str">
            <v>-</v>
          </cell>
          <cell r="BG713">
            <v>3</v>
          </cell>
          <cell r="BH713" t="str">
            <v>-</v>
          </cell>
          <cell r="BI713" t="str">
            <v>-</v>
          </cell>
          <cell r="BJ713" t="str">
            <v>Propio</v>
          </cell>
          <cell r="BP713" t="str">
            <v>-</v>
          </cell>
          <cell r="BQ713" t="str">
            <v>-</v>
          </cell>
          <cell r="BR713" t="str">
            <v>-</v>
          </cell>
          <cell r="BS713" t="str">
            <v>-</v>
          </cell>
          <cell r="BT713" t="str">
            <v>-</v>
          </cell>
          <cell r="BU713" t="str">
            <v>-</v>
          </cell>
          <cell r="BV713" t="str">
            <v>-</v>
          </cell>
          <cell r="BW713" t="str">
            <v>-</v>
          </cell>
          <cell r="BX713" t="str">
            <v>-</v>
          </cell>
          <cell r="BY713" t="str">
            <v>-</v>
          </cell>
          <cell r="BZ713" t="str">
            <v>-</v>
          </cell>
          <cell r="CA713" t="str">
            <v>-</v>
          </cell>
          <cell r="CB713" t="str">
            <v>-</v>
          </cell>
          <cell r="CC713" t="str">
            <v>Viernes</v>
          </cell>
          <cell r="CD713" t="str">
            <v>130</v>
          </cell>
          <cell r="CE713" t="str">
            <v>0</v>
          </cell>
          <cell r="CF713" t="str">
            <v>Azul</v>
          </cell>
          <cell r="CG713" t="str">
            <v>5o Sábado</v>
          </cell>
          <cell r="CH713" t="str">
            <v>May y Jun</v>
          </cell>
          <cell r="CI713" t="str">
            <v>Nov y Dic</v>
          </cell>
          <cell r="CJ713" t="str">
            <v>-</v>
          </cell>
          <cell r="CK713">
            <v>92</v>
          </cell>
          <cell r="CL713" t="str">
            <v>101 - MAGNA</v>
          </cell>
          <cell r="CM713" t="str">
            <v>11060</v>
          </cell>
          <cell r="CP713" t="str">
            <v>-</v>
          </cell>
        </row>
        <row r="714">
          <cell r="A714" t="str">
            <v>11061</v>
          </cell>
          <cell r="B714" t="str">
            <v>162XVJ</v>
          </cell>
          <cell r="C714" t="str">
            <v>Distrito Federal</v>
          </cell>
          <cell r="D714" t="str">
            <v>No aplica</v>
          </cell>
          <cell r="E714" t="str">
            <v>Chevy</v>
          </cell>
          <cell r="F714" t="str">
            <v>Automóvil</v>
          </cell>
          <cell r="G714" t="str">
            <v>Chevrolet</v>
          </cell>
          <cell r="H714" t="str">
            <v>Chevy 3 puertas T/M, D/H, A/A, Paquete M</v>
          </cell>
          <cell r="I714" t="str">
            <v>3G1SF21X5BS133758</v>
          </cell>
          <cell r="J714" t="str">
            <v>Hecho en México</v>
          </cell>
          <cell r="K714" t="str">
            <v>Magna</v>
          </cell>
          <cell r="L714">
            <v>4</v>
          </cell>
          <cell r="M714">
            <v>46</v>
          </cell>
          <cell r="N714">
            <v>2011</v>
          </cell>
          <cell r="O714" t="str">
            <v>Monterrey</v>
          </cell>
          <cell r="P714" t="str">
            <v>Nuevo León</v>
          </cell>
          <cell r="Q714" t="str">
            <v>Noreste</v>
          </cell>
          <cell r="R714" t="str">
            <v>Baja</v>
          </cell>
          <cell r="S714" t="str">
            <v>Venta a empleado</v>
          </cell>
          <cell r="T714" t="str">
            <v>GNP</v>
          </cell>
          <cell r="U714" t="str">
            <v>Grupo Nacional Provincial, S.A.B.</v>
          </cell>
          <cell r="V714" t="str">
            <v>Asesor de Servicio</v>
          </cell>
          <cell r="W714" t="str">
            <v>-</v>
          </cell>
          <cell r="X714" t="str">
            <v>-</v>
          </cell>
          <cell r="Y714" t="str">
            <v>Asignado</v>
          </cell>
          <cell r="Z714">
            <v>40030001</v>
          </cell>
          <cell r="AA714" t="str">
            <v>Delgado Del Rio Abelardo Osiel</v>
          </cell>
          <cell r="AB714" t="str">
            <v>Servicios Administrativos en Reclamaciones, S.A. de C.V.</v>
          </cell>
          <cell r="AC714" t="str">
            <v>DERA820814353</v>
          </cell>
          <cell r="AD714" t="str">
            <v>Operativo</v>
          </cell>
          <cell r="AE714" t="str">
            <v>Asesor de Servicio</v>
          </cell>
          <cell r="AF714" t="str">
            <v>Unidad Operativa</v>
          </cell>
          <cell r="AG714" t="str">
            <v>Dirección Servicio y Operaciones</v>
          </cell>
          <cell r="AH714" t="str">
            <v>Subdirección Siniestros Norte y Occidente</v>
          </cell>
          <cell r="AI714" t="str">
            <v>C9212</v>
          </cell>
          <cell r="AJ714" t="str">
            <v>Colome Pineda Juan Del Carmen</v>
          </cell>
          <cell r="AK714" t="str">
            <v>Oficina de Servicio Monterrey</v>
          </cell>
          <cell r="AL714" t="str">
            <v>Monterrey</v>
          </cell>
          <cell r="AM714">
            <v>0</v>
          </cell>
          <cell r="AN714" t="str">
            <v>abelardo.delgado@gnp.com.mx</v>
          </cell>
          <cell r="AO714" t="str">
            <v>abelardo.delgado@gnp.com.mx</v>
          </cell>
          <cell r="AQ714">
            <v>8112444730</v>
          </cell>
          <cell r="AR714" t="str">
            <v>-</v>
          </cell>
          <cell r="AS714" t="str">
            <v>-</v>
          </cell>
          <cell r="AT714" t="str">
            <v>-</v>
          </cell>
          <cell r="AU714" t="str">
            <v>-</v>
          </cell>
          <cell r="AV714" t="str">
            <v>-</v>
          </cell>
          <cell r="AW714" t="str">
            <v>-</v>
          </cell>
          <cell r="AX714" t="str">
            <v>-</v>
          </cell>
          <cell r="AY714" t="str">
            <v>No</v>
          </cell>
          <cell r="AZ714" t="str">
            <v>-</v>
          </cell>
          <cell r="BA714" t="str">
            <v>-</v>
          </cell>
          <cell r="BB714" t="str">
            <v>-</v>
          </cell>
          <cell r="BC714" t="str">
            <v>-</v>
          </cell>
          <cell r="BD714" t="str">
            <v>-</v>
          </cell>
          <cell r="BE714" t="str">
            <v>-</v>
          </cell>
          <cell r="BF714" t="str">
            <v>-</v>
          </cell>
          <cell r="BG714">
            <v>3</v>
          </cell>
          <cell r="BH714" t="str">
            <v>-</v>
          </cell>
          <cell r="BI714" t="str">
            <v>-</v>
          </cell>
          <cell r="BJ714" t="str">
            <v>Propio</v>
          </cell>
          <cell r="BP714" t="str">
            <v>-</v>
          </cell>
          <cell r="BQ714" t="str">
            <v>-</v>
          </cell>
          <cell r="BR714" t="str">
            <v>-</v>
          </cell>
          <cell r="BS714" t="str">
            <v>-</v>
          </cell>
          <cell r="BT714" t="str">
            <v>-</v>
          </cell>
          <cell r="BU714" t="str">
            <v>-</v>
          </cell>
          <cell r="BV714" t="str">
            <v>-</v>
          </cell>
          <cell r="BW714" t="str">
            <v>-</v>
          </cell>
          <cell r="BX714" t="str">
            <v>-</v>
          </cell>
          <cell r="BY714" t="str">
            <v>-</v>
          </cell>
          <cell r="BZ714" t="str">
            <v>-</v>
          </cell>
          <cell r="CA714" t="str">
            <v>-</v>
          </cell>
          <cell r="CB714" t="str">
            <v>-</v>
          </cell>
          <cell r="CC714" t="str">
            <v>Jueves</v>
          </cell>
          <cell r="CD714" t="str">
            <v>162</v>
          </cell>
          <cell r="CE714" t="str">
            <v>2</v>
          </cell>
          <cell r="CF714" t="str">
            <v>Verde</v>
          </cell>
          <cell r="CG714" t="str">
            <v>4o Sábado</v>
          </cell>
          <cell r="CH714" t="str">
            <v>Abr y May</v>
          </cell>
          <cell r="CI714" t="str">
            <v>Oct y Nov</v>
          </cell>
          <cell r="CJ714" t="str">
            <v>-</v>
          </cell>
          <cell r="CK714">
            <v>92</v>
          </cell>
          <cell r="CL714" t="str">
            <v>101 - MAGNA</v>
          </cell>
          <cell r="CM714" t="str">
            <v>11061</v>
          </cell>
          <cell r="CP714" t="str">
            <v>-</v>
          </cell>
        </row>
        <row r="715">
          <cell r="A715" t="str">
            <v>11062</v>
          </cell>
          <cell r="B715" t="str">
            <v>436XVJ</v>
          </cell>
          <cell r="C715" t="str">
            <v>Distrito Federal</v>
          </cell>
          <cell r="D715" t="str">
            <v>No aplica</v>
          </cell>
          <cell r="E715" t="str">
            <v>Chevy</v>
          </cell>
          <cell r="F715" t="str">
            <v>Automóvil</v>
          </cell>
          <cell r="G715" t="str">
            <v>Chevrolet</v>
          </cell>
          <cell r="H715" t="str">
            <v>Chevy 3 puertas T/M, D/H, A/A, Paquete M</v>
          </cell>
          <cell r="I715" t="str">
            <v>3G1SF21X6BS132876</v>
          </cell>
          <cell r="J715" t="str">
            <v>Hecho en México</v>
          </cell>
          <cell r="K715" t="str">
            <v>Magna</v>
          </cell>
          <cell r="L715">
            <v>4</v>
          </cell>
          <cell r="M715">
            <v>46</v>
          </cell>
          <cell r="N715">
            <v>2011</v>
          </cell>
          <cell r="O715" t="str">
            <v>Monterrey</v>
          </cell>
          <cell r="P715" t="str">
            <v>Nuevo León</v>
          </cell>
          <cell r="Q715" t="str">
            <v>Noreste</v>
          </cell>
          <cell r="R715" t="str">
            <v>Baja</v>
          </cell>
          <cell r="S715" t="str">
            <v>Venta a empleado</v>
          </cell>
          <cell r="T715" t="str">
            <v>GNP</v>
          </cell>
          <cell r="U715" t="str">
            <v>Grupo Nacional Provincial, S.A.B.</v>
          </cell>
          <cell r="V715" t="str">
            <v>Asesor de Servicio</v>
          </cell>
          <cell r="W715" t="str">
            <v>-</v>
          </cell>
          <cell r="X715" t="str">
            <v>-</v>
          </cell>
          <cell r="Y715" t="str">
            <v>Asignado</v>
          </cell>
          <cell r="Z715">
            <v>40005001</v>
          </cell>
          <cell r="AA715" t="str">
            <v>Delgado Castillo José Daniel</v>
          </cell>
          <cell r="AB715" t="str">
            <v>Servicios Administrativos en Reclamaciones, S.A. de C.V.</v>
          </cell>
          <cell r="AC715" t="str">
            <v>DECD810224DC1</v>
          </cell>
          <cell r="AD715" t="str">
            <v>Operativo</v>
          </cell>
          <cell r="AE715" t="str">
            <v>Asesor de Servicio</v>
          </cell>
          <cell r="AF715" t="str">
            <v>Unidad Operativa</v>
          </cell>
          <cell r="AG715" t="str">
            <v>Dirección Servicio y Operaciones</v>
          </cell>
          <cell r="AH715" t="str">
            <v>Subdirección Siniestros Norte y Occidente</v>
          </cell>
          <cell r="AI715" t="str">
            <v>C9212</v>
          </cell>
          <cell r="AJ715" t="str">
            <v>Colome Pineda Juan Del Carmen</v>
          </cell>
          <cell r="AK715" t="str">
            <v>Santa Engracia B P5</v>
          </cell>
          <cell r="AL715" t="str">
            <v>Monterrey</v>
          </cell>
          <cell r="AM715">
            <v>0</v>
          </cell>
          <cell r="AN715" t="str">
            <v>jose.delgado@gnp.com.mx</v>
          </cell>
          <cell r="AO715" t="str">
            <v>jose.delgado@gnp.com.mx</v>
          </cell>
          <cell r="AQ715">
            <v>8110294033</v>
          </cell>
          <cell r="AR715" t="str">
            <v>-</v>
          </cell>
          <cell r="AS715" t="str">
            <v>-</v>
          </cell>
          <cell r="AT715" t="str">
            <v>-</v>
          </cell>
          <cell r="AU715" t="str">
            <v>-</v>
          </cell>
          <cell r="AV715" t="str">
            <v>-</v>
          </cell>
          <cell r="AW715" t="str">
            <v>-</v>
          </cell>
          <cell r="AX715" t="str">
            <v>-</v>
          </cell>
          <cell r="AY715" t="str">
            <v>No</v>
          </cell>
          <cell r="AZ715" t="str">
            <v>-</v>
          </cell>
          <cell r="BA715" t="str">
            <v>-</v>
          </cell>
          <cell r="BB715" t="str">
            <v>-</v>
          </cell>
          <cell r="BC715" t="str">
            <v>-</v>
          </cell>
          <cell r="BD715" t="str">
            <v>-</v>
          </cell>
          <cell r="BE715" t="str">
            <v>-</v>
          </cell>
          <cell r="BF715" t="str">
            <v>-</v>
          </cell>
          <cell r="BG715">
            <v>3</v>
          </cell>
          <cell r="BH715" t="str">
            <v>-</v>
          </cell>
          <cell r="BI715" t="str">
            <v>-</v>
          </cell>
          <cell r="BJ715" t="str">
            <v>Propio</v>
          </cell>
          <cell r="BP715" t="str">
            <v>-</v>
          </cell>
          <cell r="BQ715" t="str">
            <v>-</v>
          </cell>
          <cell r="BR715" t="str">
            <v>-</v>
          </cell>
          <cell r="BS715" t="str">
            <v>-</v>
          </cell>
          <cell r="BT715" t="str">
            <v>-</v>
          </cell>
          <cell r="BU715" t="str">
            <v>-</v>
          </cell>
          <cell r="BV715" t="str">
            <v>-</v>
          </cell>
          <cell r="BW715" t="str">
            <v>-</v>
          </cell>
          <cell r="BX715" t="str">
            <v>-</v>
          </cell>
          <cell r="BY715" t="str">
            <v>-</v>
          </cell>
          <cell r="BZ715" t="str">
            <v>-</v>
          </cell>
          <cell r="CA715" t="str">
            <v>-</v>
          </cell>
          <cell r="CB715" t="str">
            <v>-</v>
          </cell>
          <cell r="CC715" t="str">
            <v>Lunes</v>
          </cell>
          <cell r="CD715" t="str">
            <v>436</v>
          </cell>
          <cell r="CE715" t="str">
            <v>6</v>
          </cell>
          <cell r="CF715" t="str">
            <v>Amarillo</v>
          </cell>
          <cell r="CG715" t="str">
            <v>1er Sábado</v>
          </cell>
          <cell r="CH715" t="str">
            <v>Ene y Feb</v>
          </cell>
          <cell r="CI715" t="str">
            <v>Jul y Ago</v>
          </cell>
          <cell r="CJ715" t="str">
            <v>-</v>
          </cell>
          <cell r="CK715">
            <v>92</v>
          </cell>
          <cell r="CL715" t="str">
            <v>101 - MAGNA</v>
          </cell>
          <cell r="CM715" t="str">
            <v>11062</v>
          </cell>
          <cell r="CP715" t="str">
            <v>-</v>
          </cell>
        </row>
        <row r="716">
          <cell r="A716" t="str">
            <v>11063</v>
          </cell>
          <cell r="B716" t="str">
            <v>387XVJ</v>
          </cell>
          <cell r="C716" t="str">
            <v>Distrito Federal</v>
          </cell>
          <cell r="D716" t="str">
            <v>No aplica</v>
          </cell>
          <cell r="E716" t="str">
            <v>Chevy</v>
          </cell>
          <cell r="F716" t="str">
            <v>Automóvil</v>
          </cell>
          <cell r="G716" t="str">
            <v>Chevrolet</v>
          </cell>
          <cell r="H716" t="str">
            <v>Chevy 3 puertas T/M, D/H, A/A, Paquete M</v>
          </cell>
          <cell r="I716" t="str">
            <v>3G1SF21X6BS133428</v>
          </cell>
          <cell r="J716" t="str">
            <v>Hecho en México</v>
          </cell>
          <cell r="K716" t="str">
            <v>Magna</v>
          </cell>
          <cell r="L716">
            <v>4</v>
          </cell>
          <cell r="M716">
            <v>46</v>
          </cell>
          <cell r="N716">
            <v>2011</v>
          </cell>
          <cell r="O716" t="str">
            <v>León</v>
          </cell>
          <cell r="P716" t="str">
            <v>Guanajuato</v>
          </cell>
          <cell r="Q716" t="str">
            <v>Occidente</v>
          </cell>
          <cell r="R716" t="str">
            <v>Baja</v>
          </cell>
          <cell r="S716" t="str">
            <v>Devolución Salvamentos</v>
          </cell>
          <cell r="T716" t="str">
            <v>GNP</v>
          </cell>
          <cell r="U716" t="str">
            <v>Grupo Nacional Provincial, S.A.B.</v>
          </cell>
          <cell r="V716" t="str">
            <v>Asesor de Servicio</v>
          </cell>
          <cell r="W716" t="str">
            <v>-</v>
          </cell>
          <cell r="X716" t="str">
            <v>-</v>
          </cell>
          <cell r="Y716" t="str">
            <v>Asignado</v>
          </cell>
          <cell r="Z716" t="str">
            <v>S01198</v>
          </cell>
          <cell r="AA716" t="str">
            <v>-</v>
          </cell>
          <cell r="AB716" t="str">
            <v>-</v>
          </cell>
          <cell r="AC716" t="str">
            <v>-</v>
          </cell>
          <cell r="AD716" t="str">
            <v>-</v>
          </cell>
          <cell r="AE716" t="str">
            <v>-</v>
          </cell>
          <cell r="AF716" t="str">
            <v>-</v>
          </cell>
          <cell r="AG716" t="str">
            <v>-</v>
          </cell>
          <cell r="AH716" t="str">
            <v>-</v>
          </cell>
          <cell r="AI716" t="str">
            <v>C6705</v>
          </cell>
          <cell r="AJ716" t="str">
            <v>Ramirez Granados Arturo</v>
          </cell>
          <cell r="AK716" t="str">
            <v>-</v>
          </cell>
          <cell r="AL716" t="str">
            <v>-</v>
          </cell>
          <cell r="AM716" t="str">
            <v>-</v>
          </cell>
          <cell r="AN716">
            <v>0</v>
          </cell>
          <cell r="AO716" t="str">
            <v>-</v>
          </cell>
          <cell r="AQ716" t="str">
            <v>-</v>
          </cell>
          <cell r="AR716" t="str">
            <v>-</v>
          </cell>
          <cell r="AS716" t="str">
            <v>-</v>
          </cell>
          <cell r="AT716" t="str">
            <v>-</v>
          </cell>
          <cell r="AU716" t="str">
            <v>-</v>
          </cell>
          <cell r="AV716" t="str">
            <v>-</v>
          </cell>
          <cell r="AW716" t="str">
            <v>-</v>
          </cell>
          <cell r="AX716" t="str">
            <v>-</v>
          </cell>
          <cell r="AY716" t="str">
            <v>No</v>
          </cell>
          <cell r="AZ716" t="str">
            <v>-</v>
          </cell>
          <cell r="BA716" t="str">
            <v>-</v>
          </cell>
          <cell r="BB716" t="str">
            <v>-</v>
          </cell>
          <cell r="BC716" t="str">
            <v>-</v>
          </cell>
          <cell r="BD716" t="str">
            <v>-</v>
          </cell>
          <cell r="BE716" t="str">
            <v>-</v>
          </cell>
          <cell r="BF716" t="str">
            <v>-</v>
          </cell>
          <cell r="BG716" t="str">
            <v>-</v>
          </cell>
          <cell r="BH716" t="str">
            <v>-</v>
          </cell>
          <cell r="BI716" t="str">
            <v>-</v>
          </cell>
          <cell r="BJ716" t="str">
            <v>Propio</v>
          </cell>
          <cell r="BP716" t="str">
            <v>-</v>
          </cell>
          <cell r="BQ716" t="str">
            <v>-</v>
          </cell>
          <cell r="BR716" t="str">
            <v>-</v>
          </cell>
          <cell r="BS716" t="str">
            <v>-</v>
          </cell>
          <cell r="BT716" t="str">
            <v>-</v>
          </cell>
          <cell r="BU716" t="str">
            <v>-</v>
          </cell>
          <cell r="BV716" t="str">
            <v>-</v>
          </cell>
          <cell r="BW716" t="str">
            <v>-</v>
          </cell>
          <cell r="BX716" t="str">
            <v>-</v>
          </cell>
          <cell r="BY716" t="str">
            <v>-</v>
          </cell>
          <cell r="BZ716" t="str">
            <v>-</v>
          </cell>
          <cell r="CA716" t="str">
            <v>-</v>
          </cell>
          <cell r="CB716" t="str">
            <v>-</v>
          </cell>
          <cell r="CC716" t="str">
            <v>Martes</v>
          </cell>
          <cell r="CD716" t="str">
            <v>387</v>
          </cell>
          <cell r="CE716" t="str">
            <v>7</v>
          </cell>
          <cell r="CF716" t="str">
            <v>Rosa</v>
          </cell>
          <cell r="CG716" t="str">
            <v>2o Sábado</v>
          </cell>
          <cell r="CH716" t="str">
            <v>Feb y Mzo</v>
          </cell>
          <cell r="CI716" t="str">
            <v>Ago y Sep</v>
          </cell>
          <cell r="CJ716" t="str">
            <v>-</v>
          </cell>
          <cell r="CK716">
            <v>92</v>
          </cell>
          <cell r="CL716" t="str">
            <v>101 - MAGNA</v>
          </cell>
          <cell r="CM716" t="str">
            <v>11063</v>
          </cell>
          <cell r="CP716" t="str">
            <v>-</v>
          </cell>
        </row>
        <row r="717">
          <cell r="A717" t="str">
            <v>11064</v>
          </cell>
          <cell r="B717" t="str">
            <v>196XVJ</v>
          </cell>
          <cell r="C717" t="str">
            <v>Distrito Federal</v>
          </cell>
          <cell r="D717" t="str">
            <v>No aplica</v>
          </cell>
          <cell r="E717" t="str">
            <v>Chevy</v>
          </cell>
          <cell r="F717" t="str">
            <v>Automóvil</v>
          </cell>
          <cell r="G717" t="str">
            <v>Chevrolet</v>
          </cell>
          <cell r="H717" t="str">
            <v>Chevy 3 puertas T/M, D/H, A/A, Paquete M</v>
          </cell>
          <cell r="I717" t="str">
            <v>3G1SF21X8BS133219</v>
          </cell>
          <cell r="J717" t="str">
            <v>Hecho en México</v>
          </cell>
          <cell r="K717" t="str">
            <v>Magna</v>
          </cell>
          <cell r="L717">
            <v>4</v>
          </cell>
          <cell r="M717">
            <v>46</v>
          </cell>
          <cell r="N717">
            <v>2011</v>
          </cell>
          <cell r="O717" t="str">
            <v>Monterrey</v>
          </cell>
          <cell r="P717" t="str">
            <v>Nuevo León</v>
          </cell>
          <cell r="Q717" t="str">
            <v>Noreste</v>
          </cell>
          <cell r="R717" t="str">
            <v>Baja</v>
          </cell>
          <cell r="S717" t="str">
            <v>Subasta interna</v>
          </cell>
          <cell r="T717" t="str">
            <v>GNP</v>
          </cell>
          <cell r="U717" t="str">
            <v>Grupo Nacional Provincial, S.A.B.</v>
          </cell>
          <cell r="V717" t="str">
            <v>Asesor de Servicio</v>
          </cell>
          <cell r="W717" t="str">
            <v>-</v>
          </cell>
          <cell r="X717" t="str">
            <v>-</v>
          </cell>
          <cell r="Y717" t="str">
            <v>Asignado</v>
          </cell>
          <cell r="Z717">
            <v>40036001</v>
          </cell>
          <cell r="AA717" t="str">
            <v>Ortiz Navarro Ismael</v>
          </cell>
          <cell r="AB717" t="str">
            <v>Servicios Administrativos en Reclamaciones, S.A. de C.V.</v>
          </cell>
          <cell r="AC717" t="str">
            <v>OINI8608178L2</v>
          </cell>
          <cell r="AD717" t="str">
            <v>Operativo</v>
          </cell>
          <cell r="AE717" t="str">
            <v>Asesor de Servicio</v>
          </cell>
          <cell r="AF717" t="str">
            <v>Unidad Operativa</v>
          </cell>
          <cell r="AG717" t="str">
            <v>Dirección Servicio y Operaciones</v>
          </cell>
          <cell r="AH717" t="str">
            <v>Subdirección Siniestros Norte y Occidente</v>
          </cell>
          <cell r="AI717" t="str">
            <v>C9212</v>
          </cell>
          <cell r="AJ717" t="str">
            <v>Colome Pineda Juan Del Carmen</v>
          </cell>
          <cell r="AK717" t="str">
            <v>Oficina de Servicio Monterrey</v>
          </cell>
          <cell r="AL717" t="str">
            <v>Monterrey</v>
          </cell>
          <cell r="AM717">
            <v>0</v>
          </cell>
          <cell r="AN717" t="str">
            <v>ismael.ortiz@gnp.com.mx</v>
          </cell>
          <cell r="AO717" t="str">
            <v>ismael.ortiz@gnp.com.mx</v>
          </cell>
          <cell r="AQ717">
            <v>8112444744</v>
          </cell>
          <cell r="AR717" t="str">
            <v>-</v>
          </cell>
          <cell r="AS717" t="str">
            <v>-</v>
          </cell>
          <cell r="AT717" t="str">
            <v>-</v>
          </cell>
          <cell r="AU717" t="str">
            <v>-</v>
          </cell>
          <cell r="AV717" t="str">
            <v>-</v>
          </cell>
          <cell r="AW717" t="str">
            <v>-</v>
          </cell>
          <cell r="AX717" t="str">
            <v>-</v>
          </cell>
          <cell r="AY717" t="str">
            <v>No</v>
          </cell>
          <cell r="AZ717" t="str">
            <v>-</v>
          </cell>
          <cell r="BA717" t="str">
            <v>-</v>
          </cell>
          <cell r="BB717" t="str">
            <v>-</v>
          </cell>
          <cell r="BC717" t="str">
            <v>-</v>
          </cell>
          <cell r="BD717" t="str">
            <v>-</v>
          </cell>
          <cell r="BE717" t="str">
            <v>-</v>
          </cell>
          <cell r="BF717" t="str">
            <v>-</v>
          </cell>
          <cell r="BG717">
            <v>3</v>
          </cell>
          <cell r="BH717" t="str">
            <v>-</v>
          </cell>
          <cell r="BI717" t="str">
            <v>-</v>
          </cell>
          <cell r="BJ717" t="str">
            <v>Propio</v>
          </cell>
          <cell r="BP717" t="str">
            <v>-</v>
          </cell>
          <cell r="BQ717" t="str">
            <v>-</v>
          </cell>
          <cell r="BR717" t="str">
            <v>-</v>
          </cell>
          <cell r="BS717" t="str">
            <v>-</v>
          </cell>
          <cell r="BT717" t="str">
            <v>-</v>
          </cell>
          <cell r="BU717" t="str">
            <v>-</v>
          </cell>
          <cell r="BV717" t="str">
            <v>-</v>
          </cell>
          <cell r="BW717" t="str">
            <v>-</v>
          </cell>
          <cell r="BX717" t="str">
            <v>-</v>
          </cell>
          <cell r="BY717" t="str">
            <v>-</v>
          </cell>
          <cell r="BZ717" t="str">
            <v>-</v>
          </cell>
          <cell r="CA717" t="str">
            <v>-</v>
          </cell>
          <cell r="CB717" t="str">
            <v>-</v>
          </cell>
          <cell r="CC717" t="str">
            <v>Lunes</v>
          </cell>
          <cell r="CD717" t="str">
            <v>196</v>
          </cell>
          <cell r="CE717" t="str">
            <v>6</v>
          </cell>
          <cell r="CF717" t="str">
            <v>Amarillo</v>
          </cell>
          <cell r="CG717" t="str">
            <v>1er Sábado</v>
          </cell>
          <cell r="CH717" t="str">
            <v>Ene y Feb</v>
          </cell>
          <cell r="CI717" t="str">
            <v>Jul y Ago</v>
          </cell>
          <cell r="CJ717" t="str">
            <v>-</v>
          </cell>
          <cell r="CK717">
            <v>92</v>
          </cell>
          <cell r="CL717" t="str">
            <v>101 - MAGNA</v>
          </cell>
          <cell r="CM717" t="str">
            <v>11064</v>
          </cell>
          <cell r="CP717" t="str">
            <v>-</v>
          </cell>
        </row>
        <row r="718">
          <cell r="A718" t="str">
            <v>11065</v>
          </cell>
          <cell r="B718" t="str">
            <v>256XVJ</v>
          </cell>
          <cell r="C718" t="str">
            <v>Distrito Federal</v>
          </cell>
          <cell r="D718" t="str">
            <v>No aplica</v>
          </cell>
          <cell r="E718" t="str">
            <v>Chevy</v>
          </cell>
          <cell r="F718" t="str">
            <v>Automóvil</v>
          </cell>
          <cell r="G718" t="str">
            <v>Chevrolet</v>
          </cell>
          <cell r="H718" t="str">
            <v>Chevy 3 puertas T/M, D/H, A/A, Paquete M</v>
          </cell>
          <cell r="I718" t="str">
            <v>3G1SF21X8BS133222</v>
          </cell>
          <cell r="J718" t="str">
            <v>Hecho en México</v>
          </cell>
          <cell r="K718" t="str">
            <v>Magna</v>
          </cell>
          <cell r="L718">
            <v>4</v>
          </cell>
          <cell r="M718">
            <v>46</v>
          </cell>
          <cell r="N718">
            <v>2011</v>
          </cell>
          <cell r="O718" t="str">
            <v>Monterrey</v>
          </cell>
          <cell r="P718" t="str">
            <v>Nuevo León</v>
          </cell>
          <cell r="Q718" t="str">
            <v>Noreste</v>
          </cell>
          <cell r="R718" t="str">
            <v>Baja</v>
          </cell>
          <cell r="S718" t="str">
            <v>Venta a empleado</v>
          </cell>
          <cell r="T718" t="str">
            <v>GNP</v>
          </cell>
          <cell r="U718" t="str">
            <v>Grupo Nacional Provincial, S.A.B.</v>
          </cell>
          <cell r="V718" t="str">
            <v>Asesor de Servicio</v>
          </cell>
          <cell r="W718" t="str">
            <v>-</v>
          </cell>
          <cell r="X718" t="str">
            <v>-</v>
          </cell>
          <cell r="Y718" t="str">
            <v>Asignado</v>
          </cell>
          <cell r="Z718">
            <v>40025001</v>
          </cell>
          <cell r="AA718" t="str">
            <v>Sampayo Hernandez Francisco Javier</v>
          </cell>
          <cell r="AB718" t="str">
            <v>Servicios Administrativos en Reclamaciones, S.A. de C.V.</v>
          </cell>
          <cell r="AC718" t="str">
            <v>SAHF660915Q98</v>
          </cell>
          <cell r="AD718" t="str">
            <v>Operativo</v>
          </cell>
          <cell r="AE718" t="str">
            <v>Asesor de Servicio</v>
          </cell>
          <cell r="AF718" t="str">
            <v>Unidad Operativa</v>
          </cell>
          <cell r="AG718" t="str">
            <v>Dirección Servicio y Operaciones</v>
          </cell>
          <cell r="AH718" t="str">
            <v>Subdirección Siniestros Norte y Occidente</v>
          </cell>
          <cell r="AI718" t="str">
            <v>C9212</v>
          </cell>
          <cell r="AJ718" t="str">
            <v>Colome Pineda Juan Del Carmen</v>
          </cell>
          <cell r="AK718" t="str">
            <v>Oficina de Servicio Monterrey</v>
          </cell>
          <cell r="AL718" t="str">
            <v>Monterrey</v>
          </cell>
          <cell r="AM718">
            <v>0</v>
          </cell>
          <cell r="AN718" t="str">
            <v>francisco.sampayo@gnp.com.mx</v>
          </cell>
          <cell r="AO718" t="str">
            <v>francisco.sampayo@gnp.com.mx</v>
          </cell>
          <cell r="AQ718">
            <v>8112444745</v>
          </cell>
          <cell r="AR718" t="str">
            <v>-</v>
          </cell>
          <cell r="AS718" t="str">
            <v>-</v>
          </cell>
          <cell r="AT718" t="str">
            <v>-</v>
          </cell>
          <cell r="AU718" t="str">
            <v>-</v>
          </cell>
          <cell r="AV718" t="str">
            <v>-</v>
          </cell>
          <cell r="AW718" t="str">
            <v>-</v>
          </cell>
          <cell r="AX718" t="str">
            <v>-</v>
          </cell>
          <cell r="AY718" t="str">
            <v>No</v>
          </cell>
          <cell r="AZ718" t="str">
            <v>-</v>
          </cell>
          <cell r="BA718" t="str">
            <v>-</v>
          </cell>
          <cell r="BB718" t="str">
            <v>-</v>
          </cell>
          <cell r="BC718" t="str">
            <v>-</v>
          </cell>
          <cell r="BD718" t="str">
            <v>-</v>
          </cell>
          <cell r="BE718" t="str">
            <v>-</v>
          </cell>
          <cell r="BF718" t="str">
            <v>-</v>
          </cell>
          <cell r="BG718">
            <v>3</v>
          </cell>
          <cell r="BH718" t="str">
            <v>-</v>
          </cell>
          <cell r="BI718" t="str">
            <v>-</v>
          </cell>
          <cell r="BJ718" t="str">
            <v>Propio</v>
          </cell>
          <cell r="BP718" t="str">
            <v>-</v>
          </cell>
          <cell r="BQ718" t="str">
            <v>-</v>
          </cell>
          <cell r="BR718" t="str">
            <v>-</v>
          </cell>
          <cell r="BS718" t="str">
            <v>-</v>
          </cell>
          <cell r="BT718" t="str">
            <v>-</v>
          </cell>
          <cell r="BU718" t="str">
            <v>-</v>
          </cell>
          <cell r="BV718" t="str">
            <v>-</v>
          </cell>
          <cell r="BW718" t="str">
            <v>-</v>
          </cell>
          <cell r="BX718" t="str">
            <v>-</v>
          </cell>
          <cell r="BY718" t="str">
            <v>-</v>
          </cell>
          <cell r="BZ718" t="str">
            <v>-</v>
          </cell>
          <cell r="CA718" t="str">
            <v>-</v>
          </cell>
          <cell r="CB718" t="str">
            <v>-</v>
          </cell>
          <cell r="CC718" t="str">
            <v>Lunes</v>
          </cell>
          <cell r="CD718" t="str">
            <v>256</v>
          </cell>
          <cell r="CE718" t="str">
            <v>6</v>
          </cell>
          <cell r="CF718" t="str">
            <v>Amarillo</v>
          </cell>
          <cell r="CG718" t="str">
            <v>1er Sábado</v>
          </cell>
          <cell r="CH718" t="str">
            <v>Ene y Feb</v>
          </cell>
          <cell r="CI718" t="str">
            <v>Jul y Ago</v>
          </cell>
          <cell r="CJ718" t="str">
            <v>-</v>
          </cell>
          <cell r="CK718">
            <v>92</v>
          </cell>
          <cell r="CL718" t="str">
            <v>101 - MAGNA</v>
          </cell>
          <cell r="CM718" t="str">
            <v>11065</v>
          </cell>
          <cell r="CP718" t="str">
            <v>-</v>
          </cell>
        </row>
        <row r="719">
          <cell r="A719" t="str">
            <v>11066</v>
          </cell>
          <cell r="B719" t="str">
            <v>348XVJ</v>
          </cell>
          <cell r="C719" t="str">
            <v>Distrito Federal</v>
          </cell>
          <cell r="D719" t="str">
            <v>No aplica</v>
          </cell>
          <cell r="E719" t="str">
            <v>Chevy</v>
          </cell>
          <cell r="F719" t="str">
            <v>Automóvil</v>
          </cell>
          <cell r="G719" t="str">
            <v>Chevrolet</v>
          </cell>
          <cell r="H719" t="str">
            <v>Chevy 3 puertas T/M, D/H, A/A, Paquete M</v>
          </cell>
          <cell r="I719" t="str">
            <v>3G1SF21X8BS133575</v>
          </cell>
          <cell r="J719" t="str">
            <v>Hecho en México</v>
          </cell>
          <cell r="K719" t="str">
            <v>Magna</v>
          </cell>
          <cell r="L719">
            <v>4</v>
          </cell>
          <cell r="M719">
            <v>46</v>
          </cell>
          <cell r="N719">
            <v>2011</v>
          </cell>
          <cell r="O719" t="str">
            <v>Querétaro</v>
          </cell>
          <cell r="P719" t="str">
            <v>Querétaro</v>
          </cell>
          <cell r="Q719" t="str">
            <v>Occidente</v>
          </cell>
          <cell r="R719" t="str">
            <v>Baja</v>
          </cell>
          <cell r="S719" t="str">
            <v>Venta a empleado</v>
          </cell>
          <cell r="T719" t="str">
            <v>GNP</v>
          </cell>
          <cell r="U719" t="str">
            <v>Grupo Nacional Provincial, S.A.B.</v>
          </cell>
          <cell r="V719" t="str">
            <v>Asesor de Servicio</v>
          </cell>
          <cell r="W719" t="str">
            <v>-</v>
          </cell>
          <cell r="X719" t="str">
            <v>-</v>
          </cell>
          <cell r="Y719" t="str">
            <v>Asignado</v>
          </cell>
          <cell r="Z719">
            <v>40119001</v>
          </cell>
          <cell r="AA719" t="str">
            <v>-</v>
          </cell>
          <cell r="AB719" t="str">
            <v>-</v>
          </cell>
          <cell r="AC719" t="str">
            <v>-</v>
          </cell>
          <cell r="AD719" t="str">
            <v>-</v>
          </cell>
          <cell r="AE719" t="str">
            <v>-</v>
          </cell>
          <cell r="AF719" t="str">
            <v>-</v>
          </cell>
          <cell r="AG719" t="str">
            <v>-</v>
          </cell>
          <cell r="AH719" t="str">
            <v>-</v>
          </cell>
          <cell r="AI719" t="str">
            <v>C6705</v>
          </cell>
          <cell r="AJ719" t="str">
            <v>Ramirez Granados Arturo</v>
          </cell>
          <cell r="AK719" t="str">
            <v>-</v>
          </cell>
          <cell r="AL719" t="str">
            <v>-</v>
          </cell>
          <cell r="AM719" t="str">
            <v>-</v>
          </cell>
          <cell r="AN719">
            <v>0</v>
          </cell>
          <cell r="AO719" t="str">
            <v>-</v>
          </cell>
          <cell r="AQ719">
            <v>4423691193</v>
          </cell>
          <cell r="AR719" t="str">
            <v>-</v>
          </cell>
          <cell r="AS719" t="str">
            <v>-</v>
          </cell>
          <cell r="AT719" t="str">
            <v>-</v>
          </cell>
          <cell r="AU719" t="str">
            <v>-</v>
          </cell>
          <cell r="AV719" t="str">
            <v>-</v>
          </cell>
          <cell r="AW719" t="str">
            <v>IMDM20226601..</v>
          </cell>
          <cell r="AX719" t="str">
            <v>Inactivo</v>
          </cell>
          <cell r="AY719" t="str">
            <v>No</v>
          </cell>
          <cell r="AZ719" t="str">
            <v>-</v>
          </cell>
          <cell r="BA719" t="str">
            <v>-</v>
          </cell>
          <cell r="BB719" t="str">
            <v>-</v>
          </cell>
          <cell r="BC719" t="str">
            <v>-</v>
          </cell>
          <cell r="BD719" t="str">
            <v>-</v>
          </cell>
          <cell r="BE719" t="str">
            <v>-</v>
          </cell>
          <cell r="BF719" t="str">
            <v>-</v>
          </cell>
          <cell r="BG719">
            <v>3</v>
          </cell>
          <cell r="BH719" t="str">
            <v>-</v>
          </cell>
          <cell r="BI719" t="str">
            <v>-</v>
          </cell>
          <cell r="BJ719" t="str">
            <v>Propio</v>
          </cell>
          <cell r="BP719" t="str">
            <v>-</v>
          </cell>
          <cell r="BQ719" t="str">
            <v>-</v>
          </cell>
          <cell r="BR719" t="str">
            <v>-</v>
          </cell>
          <cell r="BS719" t="str">
            <v>-</v>
          </cell>
          <cell r="BT719" t="str">
            <v>-</v>
          </cell>
          <cell r="BU719" t="str">
            <v>-</v>
          </cell>
          <cell r="BV719" t="str">
            <v>-</v>
          </cell>
          <cell r="BW719" t="str">
            <v>-</v>
          </cell>
          <cell r="BX719" t="str">
            <v>-</v>
          </cell>
          <cell r="BY719" t="str">
            <v>-</v>
          </cell>
          <cell r="BZ719" t="str">
            <v>-</v>
          </cell>
          <cell r="CA719" t="str">
            <v>-</v>
          </cell>
          <cell r="CB719" t="str">
            <v>-</v>
          </cell>
          <cell r="CC719" t="str">
            <v>Martes</v>
          </cell>
          <cell r="CD719" t="str">
            <v>348</v>
          </cell>
          <cell r="CE719" t="str">
            <v>8</v>
          </cell>
          <cell r="CF719" t="str">
            <v>Rosa</v>
          </cell>
          <cell r="CG719" t="str">
            <v>2o Sábado</v>
          </cell>
          <cell r="CH719" t="str">
            <v>Feb y Mzo</v>
          </cell>
          <cell r="CI719" t="str">
            <v>Ago y Sep</v>
          </cell>
          <cell r="CJ719" t="str">
            <v>-</v>
          </cell>
          <cell r="CK719">
            <v>92</v>
          </cell>
          <cell r="CL719" t="str">
            <v>101 - MAGNA</v>
          </cell>
          <cell r="CM719" t="str">
            <v>11066</v>
          </cell>
          <cell r="CP719" t="str">
            <v>-</v>
          </cell>
        </row>
        <row r="720">
          <cell r="A720" t="str">
            <v>11067</v>
          </cell>
          <cell r="B720" t="str">
            <v>486XVJ</v>
          </cell>
          <cell r="C720" t="str">
            <v>Distrito Federal</v>
          </cell>
          <cell r="D720" t="str">
            <v>No aplica</v>
          </cell>
          <cell r="E720" t="str">
            <v>Chevy</v>
          </cell>
          <cell r="F720" t="str">
            <v>Automóvil</v>
          </cell>
          <cell r="G720" t="str">
            <v>Chevrolet</v>
          </cell>
          <cell r="H720" t="str">
            <v>Chevy 3 puertas T/M, D/H, A/A, Paquete M</v>
          </cell>
          <cell r="I720" t="str">
            <v>3G1SF21X8BS133754</v>
          </cell>
          <cell r="J720" t="str">
            <v>Hecho en México</v>
          </cell>
          <cell r="K720" t="str">
            <v>Magna</v>
          </cell>
          <cell r="L720">
            <v>4</v>
          </cell>
          <cell r="M720">
            <v>46</v>
          </cell>
          <cell r="N720">
            <v>2011</v>
          </cell>
          <cell r="O720" t="str">
            <v>Querétaro</v>
          </cell>
          <cell r="P720" t="str">
            <v>Querétaro</v>
          </cell>
          <cell r="Q720" t="str">
            <v>Occidente</v>
          </cell>
          <cell r="R720" t="str">
            <v>Baja</v>
          </cell>
          <cell r="S720" t="str">
            <v>Venta a empleado</v>
          </cell>
          <cell r="T720" t="str">
            <v>GNP</v>
          </cell>
          <cell r="U720" t="str">
            <v>Grupo Nacional Provincial, S.A.B.</v>
          </cell>
          <cell r="V720" t="str">
            <v>Asesor de Servicio</v>
          </cell>
          <cell r="W720" t="str">
            <v>-</v>
          </cell>
          <cell r="X720" t="str">
            <v>-</v>
          </cell>
          <cell r="Y720" t="str">
            <v>Asignado</v>
          </cell>
          <cell r="Z720">
            <v>40117001</v>
          </cell>
          <cell r="AA720" t="str">
            <v>Olivares Estrada Joel</v>
          </cell>
          <cell r="AB720" t="str">
            <v>Servicios Administrativos en Reclamaciones, S.A. de C.V.</v>
          </cell>
          <cell r="AC720" t="str">
            <v>OIEJ730926910</v>
          </cell>
          <cell r="AD720" t="str">
            <v>Operativo</v>
          </cell>
          <cell r="AE720" t="str">
            <v>Asesor de Servicio</v>
          </cell>
          <cell r="AF720" t="str">
            <v>Unidad Operativa</v>
          </cell>
          <cell r="AG720" t="str">
            <v>Dirección Servicio y Operaciones</v>
          </cell>
          <cell r="AH720" t="str">
            <v>Subdirección Siniestros Norte y Occidente</v>
          </cell>
          <cell r="AI720" t="str">
            <v>C9212</v>
          </cell>
          <cell r="AJ720" t="str">
            <v>Colome Pineda Juan Del Carmen</v>
          </cell>
          <cell r="AK720" t="str">
            <v>Oficina de servicio Queretaro</v>
          </cell>
          <cell r="AL720" t="str">
            <v>Queretaro</v>
          </cell>
          <cell r="AM720">
            <v>52273999</v>
          </cell>
          <cell r="AN720">
            <v>0</v>
          </cell>
          <cell r="AO720">
            <v>0</v>
          </cell>
          <cell r="AQ720">
            <v>4423691180</v>
          </cell>
          <cell r="AR720" t="str">
            <v>-</v>
          </cell>
          <cell r="AS720" t="str">
            <v>-</v>
          </cell>
          <cell r="AT720" t="str">
            <v>-</v>
          </cell>
          <cell r="AU720" t="str">
            <v>-</v>
          </cell>
          <cell r="AV720" t="str">
            <v>-</v>
          </cell>
          <cell r="AW720" t="str">
            <v>IMDM20226599..</v>
          </cell>
          <cell r="AX720" t="str">
            <v>Inactivo</v>
          </cell>
          <cell r="AY720" t="str">
            <v>No</v>
          </cell>
          <cell r="AZ720" t="str">
            <v>-</v>
          </cell>
          <cell r="BA720" t="str">
            <v>-</v>
          </cell>
          <cell r="BB720" t="str">
            <v>-</v>
          </cell>
          <cell r="BC720" t="str">
            <v>-</v>
          </cell>
          <cell r="BD720" t="str">
            <v>-</v>
          </cell>
          <cell r="BE720" t="str">
            <v>-</v>
          </cell>
          <cell r="BF720" t="str">
            <v>-</v>
          </cell>
          <cell r="BG720">
            <v>3</v>
          </cell>
          <cell r="BH720" t="str">
            <v>-</v>
          </cell>
          <cell r="BI720" t="str">
            <v>-</v>
          </cell>
          <cell r="BJ720" t="str">
            <v>Propio</v>
          </cell>
          <cell r="BP720" t="str">
            <v>-</v>
          </cell>
          <cell r="BQ720" t="str">
            <v>-</v>
          </cell>
          <cell r="BR720" t="str">
            <v>-</v>
          </cell>
          <cell r="BS720" t="str">
            <v>-</v>
          </cell>
          <cell r="BT720" t="str">
            <v>-</v>
          </cell>
          <cell r="BU720" t="str">
            <v>-</v>
          </cell>
          <cell r="BV720" t="str">
            <v>-</v>
          </cell>
          <cell r="BW720" t="str">
            <v>-</v>
          </cell>
          <cell r="BX720" t="str">
            <v>-</v>
          </cell>
          <cell r="BY720" t="str">
            <v>-</v>
          </cell>
          <cell r="BZ720" t="str">
            <v>-</v>
          </cell>
          <cell r="CA720" t="str">
            <v>-</v>
          </cell>
          <cell r="CB720" t="str">
            <v>-</v>
          </cell>
          <cell r="CC720" t="str">
            <v>Lunes</v>
          </cell>
          <cell r="CD720" t="str">
            <v>486</v>
          </cell>
          <cell r="CE720" t="str">
            <v>6</v>
          </cell>
          <cell r="CF720" t="str">
            <v>Amarillo</v>
          </cell>
          <cell r="CG720" t="str">
            <v>1er Sábado</v>
          </cell>
          <cell r="CH720" t="str">
            <v>Ene y Feb</v>
          </cell>
          <cell r="CI720" t="str">
            <v>Jul y Ago</v>
          </cell>
          <cell r="CJ720" t="str">
            <v>-</v>
          </cell>
          <cell r="CK720">
            <v>92</v>
          </cell>
          <cell r="CL720" t="str">
            <v>101 - MAGNA</v>
          </cell>
          <cell r="CM720" t="str">
            <v>11067</v>
          </cell>
          <cell r="CP720" t="str">
            <v>-</v>
          </cell>
        </row>
        <row r="721">
          <cell r="A721" t="str">
            <v>11068</v>
          </cell>
          <cell r="B721" t="str">
            <v>426XVJ</v>
          </cell>
          <cell r="C721" t="str">
            <v>Distrito Federal</v>
          </cell>
          <cell r="D721" t="str">
            <v>No aplica</v>
          </cell>
          <cell r="E721" t="str">
            <v>Chevy</v>
          </cell>
          <cell r="F721" t="str">
            <v>Automóvil</v>
          </cell>
          <cell r="G721" t="str">
            <v>Chevrolet</v>
          </cell>
          <cell r="H721" t="str">
            <v>Chevy 3 puertas T/M, D/H, A/A, Paquete M</v>
          </cell>
          <cell r="I721" t="str">
            <v>3G1SF21XXBS133433</v>
          </cell>
          <cell r="J721" t="str">
            <v>Hecho en México</v>
          </cell>
          <cell r="K721" t="str">
            <v>Magna</v>
          </cell>
          <cell r="L721">
            <v>4</v>
          </cell>
          <cell r="M721">
            <v>46</v>
          </cell>
          <cell r="N721">
            <v>2011</v>
          </cell>
          <cell r="O721" t="str">
            <v>Querétaro</v>
          </cell>
          <cell r="P721" t="str">
            <v>Querétaro</v>
          </cell>
          <cell r="Q721" t="str">
            <v>Occidente</v>
          </cell>
          <cell r="R721" t="str">
            <v>Baja</v>
          </cell>
          <cell r="S721" t="str">
            <v>Venta a empleado</v>
          </cell>
          <cell r="T721" t="str">
            <v>GNP</v>
          </cell>
          <cell r="U721" t="str">
            <v>Grupo Nacional Provincial, S.A.B.</v>
          </cell>
          <cell r="V721" t="str">
            <v>Asesor de Servicio</v>
          </cell>
          <cell r="W721" t="str">
            <v>-</v>
          </cell>
          <cell r="X721" t="str">
            <v>-</v>
          </cell>
          <cell r="Y721" t="str">
            <v>Asignado</v>
          </cell>
          <cell r="Z721">
            <v>40373001</v>
          </cell>
          <cell r="AA721" t="str">
            <v>Velazquez Rivera Victor Manuel</v>
          </cell>
          <cell r="AB721" t="str">
            <v>Servicios Administrativos en Reclamaciones, S.A. de C.V.</v>
          </cell>
          <cell r="AC721" t="str">
            <v>VERV7402204W1</v>
          </cell>
          <cell r="AD721" t="str">
            <v>Operativo</v>
          </cell>
          <cell r="AE721" t="str">
            <v>Asesor de Servicio</v>
          </cell>
          <cell r="AF721" t="str">
            <v>Unidad Operativa</v>
          </cell>
          <cell r="AG721" t="str">
            <v>Dirección Servicio y Operaciones</v>
          </cell>
          <cell r="AH721" t="str">
            <v>Subdirección Siniestros Norte y Occidente</v>
          </cell>
          <cell r="AI721" t="str">
            <v>C9212</v>
          </cell>
          <cell r="AJ721" t="str">
            <v>Colome Pineda Juan Del Carmen</v>
          </cell>
          <cell r="AK721" t="str">
            <v>Oficina de servicio Queretaro</v>
          </cell>
          <cell r="AL721" t="str">
            <v>Queretaro</v>
          </cell>
          <cell r="AM721">
            <v>5806</v>
          </cell>
          <cell r="AN721" t="str">
            <v>victor.velazquez@gnp.com.mx</v>
          </cell>
          <cell r="AO721" t="str">
            <v>victor.velazquez@gnp.com.mx</v>
          </cell>
          <cell r="AQ721">
            <v>4423691193</v>
          </cell>
          <cell r="AR721" t="str">
            <v>-</v>
          </cell>
          <cell r="AS721" t="str">
            <v>-</v>
          </cell>
          <cell r="AT721" t="str">
            <v>-</v>
          </cell>
          <cell r="AU721" t="str">
            <v>-</v>
          </cell>
          <cell r="AV721" t="str">
            <v>-</v>
          </cell>
          <cell r="AW721" t="str">
            <v>IMDM20226602..</v>
          </cell>
          <cell r="AX721" t="str">
            <v>Inactivo</v>
          </cell>
          <cell r="AY721" t="str">
            <v>No</v>
          </cell>
          <cell r="AZ721" t="str">
            <v>-</v>
          </cell>
          <cell r="BA721" t="str">
            <v>-</v>
          </cell>
          <cell r="BB721" t="str">
            <v>-</v>
          </cell>
          <cell r="BC721" t="str">
            <v>-</v>
          </cell>
          <cell r="BD721" t="str">
            <v>-</v>
          </cell>
          <cell r="BE721" t="str">
            <v>-</v>
          </cell>
          <cell r="BF721" t="str">
            <v>-</v>
          </cell>
          <cell r="BG721">
            <v>3</v>
          </cell>
          <cell r="BH721" t="str">
            <v>-</v>
          </cell>
          <cell r="BI721" t="str">
            <v>-</v>
          </cell>
          <cell r="BJ721" t="str">
            <v>Propio</v>
          </cell>
          <cell r="BP721" t="str">
            <v>-</v>
          </cell>
          <cell r="BQ721" t="str">
            <v>-</v>
          </cell>
          <cell r="BR721" t="str">
            <v>-</v>
          </cell>
          <cell r="BS721" t="str">
            <v>-</v>
          </cell>
          <cell r="BT721" t="str">
            <v>-</v>
          </cell>
          <cell r="BU721" t="str">
            <v>-</v>
          </cell>
          <cell r="BV721" t="str">
            <v>-</v>
          </cell>
          <cell r="BW721" t="str">
            <v>-</v>
          </cell>
          <cell r="BX721" t="str">
            <v>-</v>
          </cell>
          <cell r="BY721" t="str">
            <v>-</v>
          </cell>
          <cell r="BZ721" t="str">
            <v>-</v>
          </cell>
          <cell r="CA721" t="str">
            <v>-</v>
          </cell>
          <cell r="CB721" t="str">
            <v>-</v>
          </cell>
          <cell r="CC721" t="str">
            <v>Lunes</v>
          </cell>
          <cell r="CD721" t="str">
            <v>426</v>
          </cell>
          <cell r="CE721" t="str">
            <v>6</v>
          </cell>
          <cell r="CF721" t="str">
            <v>Amarillo</v>
          </cell>
          <cell r="CG721" t="str">
            <v>1er Sábado</v>
          </cell>
          <cell r="CH721" t="str">
            <v>Ene y Feb</v>
          </cell>
          <cell r="CI721" t="str">
            <v>Jul y Ago</v>
          </cell>
          <cell r="CJ721" t="str">
            <v>-</v>
          </cell>
          <cell r="CK721">
            <v>92</v>
          </cell>
          <cell r="CL721" t="str">
            <v>101 - MAGNA</v>
          </cell>
          <cell r="CM721" t="str">
            <v>11068</v>
          </cell>
          <cell r="CP721" t="str">
            <v>-</v>
          </cell>
        </row>
        <row r="722">
          <cell r="A722" t="str">
            <v>11069</v>
          </cell>
          <cell r="B722" t="str">
            <v>415XWZ</v>
          </cell>
          <cell r="C722" t="str">
            <v>Distrito Federal</v>
          </cell>
          <cell r="D722" t="str">
            <v>No aplica</v>
          </cell>
          <cell r="E722" t="str">
            <v>Chevy</v>
          </cell>
          <cell r="F722" t="str">
            <v>Automóvil</v>
          </cell>
          <cell r="G722" t="str">
            <v>Chevrolet</v>
          </cell>
          <cell r="H722" t="str">
            <v>Chevy 3 puertas T/M, D/H, A/A, Paquete M</v>
          </cell>
          <cell r="I722" t="str">
            <v>3G1SF21X0BS134767</v>
          </cell>
          <cell r="J722" t="str">
            <v>Hecho en México</v>
          </cell>
          <cell r="K722" t="str">
            <v>Magna</v>
          </cell>
          <cell r="L722">
            <v>4</v>
          </cell>
          <cell r="M722">
            <v>46</v>
          </cell>
          <cell r="N722">
            <v>2011</v>
          </cell>
          <cell r="O722" t="str">
            <v>Chihuahua</v>
          </cell>
          <cell r="P722" t="str">
            <v>Chihuahua</v>
          </cell>
          <cell r="Q722" t="str">
            <v>Noroeste</v>
          </cell>
          <cell r="R722" t="str">
            <v>Baja</v>
          </cell>
          <cell r="S722" t="str">
            <v>Venta a empleado</v>
          </cell>
          <cell r="T722" t="str">
            <v>GNP</v>
          </cell>
          <cell r="U722" t="str">
            <v>Grupo Nacional Provincial, S.A.B.</v>
          </cell>
          <cell r="V722" t="str">
            <v>Asesor de Servicio</v>
          </cell>
          <cell r="W722" t="str">
            <v>-</v>
          </cell>
          <cell r="X722" t="str">
            <v>-</v>
          </cell>
          <cell r="Y722" t="str">
            <v>Asignado</v>
          </cell>
          <cell r="Z722">
            <v>40167001</v>
          </cell>
          <cell r="AA722" t="str">
            <v>Rojo Ortiz Marvin</v>
          </cell>
          <cell r="AB722" t="str">
            <v>Servicios Administrativos en Reclamaciones, S.A. de C.V.</v>
          </cell>
          <cell r="AC722" t="str">
            <v>ROOM810916467</v>
          </cell>
          <cell r="AD722" t="str">
            <v>Operativo</v>
          </cell>
          <cell r="AE722" t="str">
            <v>Asesor de Servicio</v>
          </cell>
          <cell r="AF722" t="str">
            <v>Unidad Operativa</v>
          </cell>
          <cell r="AG722" t="str">
            <v>Dirección Servicio y Operaciones</v>
          </cell>
          <cell r="AH722" t="str">
            <v>Subdirección Siniestros Norte y Occidente</v>
          </cell>
          <cell r="AI722" t="str">
            <v>C9212</v>
          </cell>
          <cell r="AJ722" t="str">
            <v>Colome Pineda Juan Del Carmen</v>
          </cell>
          <cell r="AK722" t="str">
            <v>Chihuahua</v>
          </cell>
          <cell r="AL722" t="str">
            <v>Chihuahua</v>
          </cell>
          <cell r="AM722">
            <v>0</v>
          </cell>
          <cell r="AN722" t="str">
            <v>marvin.rojo@gnp.com.mx</v>
          </cell>
          <cell r="AO722" t="str">
            <v>marvin.rojo@gnp.com.mx</v>
          </cell>
          <cell r="AQ722">
            <v>6141780032</v>
          </cell>
          <cell r="AR722" t="str">
            <v>-</v>
          </cell>
          <cell r="AS722" t="str">
            <v>-</v>
          </cell>
          <cell r="AT722" t="str">
            <v>-</v>
          </cell>
          <cell r="AU722" t="str">
            <v>-</v>
          </cell>
          <cell r="AV722" t="str">
            <v>-</v>
          </cell>
          <cell r="AW722" t="str">
            <v>-</v>
          </cell>
          <cell r="AX722" t="str">
            <v>-</v>
          </cell>
          <cell r="AY722" t="str">
            <v>No</v>
          </cell>
          <cell r="AZ722" t="str">
            <v>-</v>
          </cell>
          <cell r="BA722" t="str">
            <v>-</v>
          </cell>
          <cell r="BB722" t="str">
            <v>-</v>
          </cell>
          <cell r="BC722" t="str">
            <v>-</v>
          </cell>
          <cell r="BD722" t="str">
            <v>-</v>
          </cell>
          <cell r="BE722" t="str">
            <v>-</v>
          </cell>
          <cell r="BF722" t="str">
            <v>-</v>
          </cell>
          <cell r="BG722">
            <v>3</v>
          </cell>
          <cell r="BH722" t="str">
            <v>-</v>
          </cell>
          <cell r="BI722" t="str">
            <v>-</v>
          </cell>
          <cell r="BJ722" t="str">
            <v>Propio</v>
          </cell>
          <cell r="BP722" t="str">
            <v>-</v>
          </cell>
          <cell r="BQ722" t="str">
            <v>-</v>
          </cell>
          <cell r="BR722" t="str">
            <v>-</v>
          </cell>
          <cell r="BS722" t="str">
            <v>-</v>
          </cell>
          <cell r="BT722" t="str">
            <v>-</v>
          </cell>
          <cell r="BU722" t="str">
            <v>-</v>
          </cell>
          <cell r="BV722" t="str">
            <v>-</v>
          </cell>
          <cell r="BW722" t="str">
            <v>-</v>
          </cell>
          <cell r="BX722" t="str">
            <v>-</v>
          </cell>
          <cell r="BY722" t="str">
            <v>-</v>
          </cell>
          <cell r="BZ722" t="str">
            <v>-</v>
          </cell>
          <cell r="CA722" t="str">
            <v>-</v>
          </cell>
          <cell r="CB722" t="str">
            <v>-</v>
          </cell>
          <cell r="CC722" t="str">
            <v>Lunes</v>
          </cell>
          <cell r="CD722" t="str">
            <v>415</v>
          </cell>
          <cell r="CE722" t="str">
            <v>5</v>
          </cell>
          <cell r="CF722" t="str">
            <v>Amarillo</v>
          </cell>
          <cell r="CG722" t="str">
            <v>1er Sábado</v>
          </cell>
          <cell r="CH722" t="str">
            <v>Ene y Feb</v>
          </cell>
          <cell r="CI722" t="str">
            <v>Jul y Ago</v>
          </cell>
          <cell r="CJ722" t="str">
            <v>-</v>
          </cell>
          <cell r="CK722">
            <v>92</v>
          </cell>
          <cell r="CL722" t="str">
            <v>101 - MAGNA</v>
          </cell>
          <cell r="CM722" t="str">
            <v>11069</v>
          </cell>
          <cell r="CP722" t="str">
            <v>-</v>
          </cell>
        </row>
        <row r="723">
          <cell r="A723" t="str">
            <v>11070</v>
          </cell>
          <cell r="B723" t="str">
            <v>435XWZ</v>
          </cell>
          <cell r="C723" t="str">
            <v>Distrito Federal</v>
          </cell>
          <cell r="D723" t="str">
            <v>No aplica</v>
          </cell>
          <cell r="E723" t="str">
            <v>Chevy</v>
          </cell>
          <cell r="F723" t="str">
            <v>Automóvil</v>
          </cell>
          <cell r="G723" t="str">
            <v>Chevrolet</v>
          </cell>
          <cell r="H723" t="str">
            <v>Chevy 3 puertas T/M, D/H, A/A, Paquete M</v>
          </cell>
          <cell r="I723" t="str">
            <v>3G1SF21X0BS134770</v>
          </cell>
          <cell r="J723" t="str">
            <v>Hecho en México</v>
          </cell>
          <cell r="K723" t="str">
            <v>Magna</v>
          </cell>
          <cell r="L723">
            <v>4</v>
          </cell>
          <cell r="M723">
            <v>46</v>
          </cell>
          <cell r="N723">
            <v>2011</v>
          </cell>
          <cell r="O723" t="str">
            <v>Chihuahua</v>
          </cell>
          <cell r="P723" t="str">
            <v>Chihuahua</v>
          </cell>
          <cell r="Q723" t="str">
            <v>Noroeste</v>
          </cell>
          <cell r="R723" t="str">
            <v>Baja</v>
          </cell>
          <cell r="S723" t="str">
            <v>Venta a empleado</v>
          </cell>
          <cell r="T723" t="str">
            <v>GNP</v>
          </cell>
          <cell r="U723" t="str">
            <v>Grupo Nacional Provincial, S.A.B.</v>
          </cell>
          <cell r="V723" t="str">
            <v>Asesor de Servicio</v>
          </cell>
          <cell r="W723" t="str">
            <v>-</v>
          </cell>
          <cell r="X723" t="str">
            <v>-</v>
          </cell>
          <cell r="Y723" t="str">
            <v>Asignado</v>
          </cell>
          <cell r="Z723">
            <v>40165001</v>
          </cell>
          <cell r="AA723" t="str">
            <v>-</v>
          </cell>
          <cell r="AB723" t="str">
            <v>-</v>
          </cell>
          <cell r="AC723" t="str">
            <v>-</v>
          </cell>
          <cell r="AD723" t="str">
            <v>-</v>
          </cell>
          <cell r="AE723" t="str">
            <v>-</v>
          </cell>
          <cell r="AF723" t="str">
            <v>-</v>
          </cell>
          <cell r="AG723" t="str">
            <v>-</v>
          </cell>
          <cell r="AH723" t="str">
            <v>-</v>
          </cell>
          <cell r="AI723" t="str">
            <v>C6705</v>
          </cell>
          <cell r="AJ723" t="str">
            <v>Ramirez Granados Arturo</v>
          </cell>
          <cell r="AK723" t="str">
            <v>-</v>
          </cell>
          <cell r="AL723" t="str">
            <v>-</v>
          </cell>
          <cell r="AM723" t="str">
            <v>-</v>
          </cell>
          <cell r="AN723">
            <v>0</v>
          </cell>
          <cell r="AO723" t="str">
            <v>-</v>
          </cell>
          <cell r="AQ723">
            <v>6141780031</v>
          </cell>
          <cell r="AR723" t="str">
            <v>-</v>
          </cell>
          <cell r="AS723" t="str">
            <v>-</v>
          </cell>
          <cell r="AT723" t="str">
            <v>-</v>
          </cell>
          <cell r="AU723" t="str">
            <v>-</v>
          </cell>
          <cell r="AV723" t="str">
            <v>-</v>
          </cell>
          <cell r="AW723" t="str">
            <v>-</v>
          </cell>
          <cell r="AX723" t="str">
            <v>-</v>
          </cell>
          <cell r="AY723" t="str">
            <v>No</v>
          </cell>
          <cell r="AZ723" t="str">
            <v>-</v>
          </cell>
          <cell r="BA723" t="str">
            <v>-</v>
          </cell>
          <cell r="BB723" t="str">
            <v>-</v>
          </cell>
          <cell r="BC723" t="str">
            <v>-</v>
          </cell>
          <cell r="BD723" t="str">
            <v>-</v>
          </cell>
          <cell r="BE723" t="str">
            <v>-</v>
          </cell>
          <cell r="BF723" t="str">
            <v>-</v>
          </cell>
          <cell r="BG723">
            <v>3</v>
          </cell>
          <cell r="BH723" t="str">
            <v>-</v>
          </cell>
          <cell r="BI723" t="str">
            <v>-</v>
          </cell>
          <cell r="BJ723" t="str">
            <v>Propio</v>
          </cell>
          <cell r="BP723" t="str">
            <v>-</v>
          </cell>
          <cell r="BQ723" t="str">
            <v>-</v>
          </cell>
          <cell r="BR723" t="str">
            <v>-</v>
          </cell>
          <cell r="BS723" t="str">
            <v>-</v>
          </cell>
          <cell r="BT723" t="str">
            <v>-</v>
          </cell>
          <cell r="BU723" t="str">
            <v>-</v>
          </cell>
          <cell r="BV723" t="str">
            <v>-</v>
          </cell>
          <cell r="BW723" t="str">
            <v>-</v>
          </cell>
          <cell r="BX723" t="str">
            <v>-</v>
          </cell>
          <cell r="BY723" t="str">
            <v>-</v>
          </cell>
          <cell r="BZ723" t="str">
            <v>-</v>
          </cell>
          <cell r="CA723" t="str">
            <v>-</v>
          </cell>
          <cell r="CB723" t="str">
            <v>-</v>
          </cell>
          <cell r="CC723" t="str">
            <v>Lunes</v>
          </cell>
          <cell r="CD723" t="str">
            <v>435</v>
          </cell>
          <cell r="CE723" t="str">
            <v>5</v>
          </cell>
          <cell r="CF723" t="str">
            <v>Amarillo</v>
          </cell>
          <cell r="CG723" t="str">
            <v>1er Sábado</v>
          </cell>
          <cell r="CH723" t="str">
            <v>Ene y Feb</v>
          </cell>
          <cell r="CI723" t="str">
            <v>Jul y Ago</v>
          </cell>
          <cell r="CJ723" t="str">
            <v>-</v>
          </cell>
          <cell r="CK723">
            <v>92</v>
          </cell>
          <cell r="CL723" t="str">
            <v>101 - MAGNA</v>
          </cell>
          <cell r="CM723" t="str">
            <v>11070</v>
          </cell>
          <cell r="CP723" t="str">
            <v>-</v>
          </cell>
        </row>
        <row r="724">
          <cell r="A724" t="str">
            <v>11071</v>
          </cell>
          <cell r="B724" t="str">
            <v>414XWZ</v>
          </cell>
          <cell r="C724" t="str">
            <v>Distrito Federal</v>
          </cell>
          <cell r="D724" t="str">
            <v>No aplica</v>
          </cell>
          <cell r="E724" t="str">
            <v>Chevy</v>
          </cell>
          <cell r="F724" t="str">
            <v>Automóvil</v>
          </cell>
          <cell r="G724" t="str">
            <v>Chevrolet</v>
          </cell>
          <cell r="H724" t="str">
            <v>Chevy 3 puertas T/M, D/H, A/A, Paquete M</v>
          </cell>
          <cell r="I724" t="str">
            <v>3G1SF21X0BS134932</v>
          </cell>
          <cell r="J724" t="str">
            <v>Hecho en México</v>
          </cell>
          <cell r="K724" t="str">
            <v>Magna</v>
          </cell>
          <cell r="L724">
            <v>4</v>
          </cell>
          <cell r="M724">
            <v>46</v>
          </cell>
          <cell r="N724">
            <v>2011</v>
          </cell>
          <cell r="O724" t="str">
            <v>Chihuahua</v>
          </cell>
          <cell r="P724" t="str">
            <v>Chihuahua</v>
          </cell>
          <cell r="Q724" t="str">
            <v>Noroeste</v>
          </cell>
          <cell r="R724" t="str">
            <v>Baja</v>
          </cell>
          <cell r="S724" t="str">
            <v>Venta a empleado</v>
          </cell>
          <cell r="T724" t="str">
            <v>GNP</v>
          </cell>
          <cell r="U724" t="str">
            <v>Grupo Nacional Provincial, S.A.B.</v>
          </cell>
          <cell r="V724" t="str">
            <v>Asesor de Servicio</v>
          </cell>
          <cell r="W724" t="str">
            <v>-</v>
          </cell>
          <cell r="X724" t="str">
            <v>-</v>
          </cell>
          <cell r="Y724" t="str">
            <v>Asignado</v>
          </cell>
          <cell r="Z724" t="str">
            <v>S00318</v>
          </cell>
          <cell r="AA724" t="str">
            <v>Gonzalez Ontiveros José Luis</v>
          </cell>
          <cell r="AB724" t="str">
            <v>Servicios Administrativos en Reclamaciones, S.A. de C.V.</v>
          </cell>
          <cell r="AC724" t="str">
            <v>GOOL660222PY3</v>
          </cell>
          <cell r="AD724" t="str">
            <v>Operativo</v>
          </cell>
          <cell r="AE724" t="str">
            <v>Asesor de Servicio</v>
          </cell>
          <cell r="AF724" t="str">
            <v>Unidad Operativa</v>
          </cell>
          <cell r="AG724" t="str">
            <v>Dirección Servicio y Operaciones</v>
          </cell>
          <cell r="AH724" t="str">
            <v>Subdirección Siniestros Norte y Occidente</v>
          </cell>
          <cell r="AI724" t="str">
            <v>C9212</v>
          </cell>
          <cell r="AJ724" t="str">
            <v>Colome Pineda Juan Del Carmen</v>
          </cell>
          <cell r="AK724" t="str">
            <v>Chihuahua</v>
          </cell>
          <cell r="AL724" t="str">
            <v>Chihuahua</v>
          </cell>
          <cell r="AM724">
            <v>7882</v>
          </cell>
          <cell r="AN724" t="str">
            <v>luis.gonzalezontiveros@gnp.com.mx</v>
          </cell>
          <cell r="AO724" t="str">
            <v>luis.gonzalezontiveros@gnp.com.mx</v>
          </cell>
          <cell r="AQ724">
            <v>6141780030</v>
          </cell>
          <cell r="AR724" t="str">
            <v>-</v>
          </cell>
          <cell r="AS724" t="str">
            <v>-</v>
          </cell>
          <cell r="AT724" t="str">
            <v>-</v>
          </cell>
          <cell r="AU724" t="str">
            <v>-</v>
          </cell>
          <cell r="AV724" t="str">
            <v>-</v>
          </cell>
          <cell r="AW724" t="str">
            <v>-</v>
          </cell>
          <cell r="AX724" t="str">
            <v>-</v>
          </cell>
          <cell r="AY724" t="str">
            <v>No</v>
          </cell>
          <cell r="AZ724" t="str">
            <v>-</v>
          </cell>
          <cell r="BA724" t="str">
            <v>-</v>
          </cell>
          <cell r="BB724" t="str">
            <v>-</v>
          </cell>
          <cell r="BC724" t="str">
            <v>-</v>
          </cell>
          <cell r="BD724" t="str">
            <v>-</v>
          </cell>
          <cell r="BE724" t="str">
            <v>-</v>
          </cell>
          <cell r="BF724" t="str">
            <v>-</v>
          </cell>
          <cell r="BG724">
            <v>3</v>
          </cell>
          <cell r="BH724" t="str">
            <v>-</v>
          </cell>
          <cell r="BI724" t="str">
            <v>-</v>
          </cell>
          <cell r="BJ724" t="str">
            <v>Propio</v>
          </cell>
          <cell r="BP724" t="str">
            <v>-</v>
          </cell>
          <cell r="BQ724" t="str">
            <v>-</v>
          </cell>
          <cell r="BR724" t="str">
            <v>-</v>
          </cell>
          <cell r="BS724" t="str">
            <v>-</v>
          </cell>
          <cell r="BT724" t="str">
            <v>-</v>
          </cell>
          <cell r="BU724" t="str">
            <v>-</v>
          </cell>
          <cell r="BV724" t="str">
            <v>-</v>
          </cell>
          <cell r="BW724" t="str">
            <v>-</v>
          </cell>
          <cell r="BX724" t="str">
            <v>-</v>
          </cell>
          <cell r="BY724" t="str">
            <v>-</v>
          </cell>
          <cell r="BZ724" t="str">
            <v>-</v>
          </cell>
          <cell r="CA724" t="str">
            <v>-</v>
          </cell>
          <cell r="CB724" t="str">
            <v>-</v>
          </cell>
          <cell r="CC724" t="str">
            <v>Miércoles</v>
          </cell>
          <cell r="CD724" t="str">
            <v>414</v>
          </cell>
          <cell r="CE724" t="str">
            <v>4</v>
          </cell>
          <cell r="CF724" t="str">
            <v>Rojo</v>
          </cell>
          <cell r="CG724" t="str">
            <v>3er Sábado</v>
          </cell>
          <cell r="CH724" t="str">
            <v>Mzo y Abr</v>
          </cell>
          <cell r="CI724" t="str">
            <v>Sep y Oct</v>
          </cell>
          <cell r="CJ724" t="str">
            <v>-</v>
          </cell>
          <cell r="CK724">
            <v>92</v>
          </cell>
          <cell r="CL724" t="str">
            <v>101 - MAGNA</v>
          </cell>
          <cell r="CM724" t="str">
            <v>11071</v>
          </cell>
          <cell r="CP724" t="str">
            <v>-</v>
          </cell>
        </row>
        <row r="725">
          <cell r="A725" t="str">
            <v>11072</v>
          </cell>
          <cell r="B725" t="str">
            <v>357XWZ</v>
          </cell>
          <cell r="C725" t="str">
            <v>Distrito Federal</v>
          </cell>
          <cell r="D725" t="str">
            <v>No aplica</v>
          </cell>
          <cell r="E725" t="str">
            <v>Chevy</v>
          </cell>
          <cell r="F725" t="str">
            <v>Automóvil</v>
          </cell>
          <cell r="G725" t="str">
            <v>Chevrolet</v>
          </cell>
          <cell r="H725" t="str">
            <v>Chevy 3 puertas T/M, D/H, A/A, Paquete M</v>
          </cell>
          <cell r="I725" t="str">
            <v>3G1SF21X0BS134977</v>
          </cell>
          <cell r="J725" t="str">
            <v>Hecho en México</v>
          </cell>
          <cell r="K725" t="str">
            <v>Magna</v>
          </cell>
          <cell r="L725">
            <v>4</v>
          </cell>
          <cell r="M725">
            <v>46</v>
          </cell>
          <cell r="N725">
            <v>2011</v>
          </cell>
          <cell r="O725" t="str">
            <v>Guadalajara</v>
          </cell>
          <cell r="P725" t="str">
            <v>Jalisco</v>
          </cell>
          <cell r="Q725" t="str">
            <v>Occidente</v>
          </cell>
          <cell r="R725" t="str">
            <v>Baja</v>
          </cell>
          <cell r="S725" t="str">
            <v>Venta a empleado</v>
          </cell>
          <cell r="T725" t="str">
            <v>GNP</v>
          </cell>
          <cell r="U725" t="str">
            <v>Grupo Nacional Provincial, S.A.B.</v>
          </cell>
          <cell r="V725" t="str">
            <v>Supervisor de Taller</v>
          </cell>
          <cell r="W725" t="str">
            <v>Pool Semiasignado</v>
          </cell>
          <cell r="X725" t="str">
            <v>-</v>
          </cell>
          <cell r="Y725" t="str">
            <v>Pool</v>
          </cell>
          <cell r="Z725" t="str">
            <v>N53012</v>
          </cell>
          <cell r="AA725" t="str">
            <v>-</v>
          </cell>
          <cell r="AB725" t="str">
            <v>-</v>
          </cell>
          <cell r="AC725" t="str">
            <v>-</v>
          </cell>
          <cell r="AD725" t="str">
            <v>-</v>
          </cell>
          <cell r="AE725" t="str">
            <v>-</v>
          </cell>
          <cell r="AF725" t="str">
            <v>-</v>
          </cell>
          <cell r="AG725" t="str">
            <v>-</v>
          </cell>
          <cell r="AH725" t="str">
            <v>-</v>
          </cell>
          <cell r="AI725" t="str">
            <v>C6705</v>
          </cell>
          <cell r="AJ725" t="str">
            <v>Ramirez Granados Arturo</v>
          </cell>
          <cell r="AK725" t="str">
            <v>-</v>
          </cell>
          <cell r="AL725" t="str">
            <v>-</v>
          </cell>
          <cell r="AM725" t="str">
            <v>-</v>
          </cell>
          <cell r="AN725">
            <v>0</v>
          </cell>
          <cell r="AO725" t="str">
            <v>-</v>
          </cell>
          <cell r="AQ725">
            <v>3312946211</v>
          </cell>
          <cell r="AR725" t="str">
            <v>-</v>
          </cell>
          <cell r="AS725" t="str">
            <v>-</v>
          </cell>
          <cell r="AT725" t="str">
            <v>-</v>
          </cell>
          <cell r="AU725" t="str">
            <v>-</v>
          </cell>
          <cell r="AV725" t="str">
            <v>-</v>
          </cell>
          <cell r="AW725" t="str">
            <v>-</v>
          </cell>
          <cell r="AX725" t="str">
            <v>-</v>
          </cell>
          <cell r="AY725" t="str">
            <v>No</v>
          </cell>
          <cell r="AZ725" t="str">
            <v>-</v>
          </cell>
          <cell r="BA725" t="str">
            <v>-</v>
          </cell>
          <cell r="BB725" t="str">
            <v>-</v>
          </cell>
          <cell r="BC725" t="str">
            <v>-</v>
          </cell>
          <cell r="BD725" t="str">
            <v>-</v>
          </cell>
          <cell r="BE725" t="str">
            <v>-</v>
          </cell>
          <cell r="BF725" t="str">
            <v>-</v>
          </cell>
          <cell r="BG725" t="str">
            <v>-</v>
          </cell>
          <cell r="BH725" t="str">
            <v>-</v>
          </cell>
          <cell r="BI725" t="str">
            <v>-</v>
          </cell>
          <cell r="BJ725" t="str">
            <v>Propio</v>
          </cell>
          <cell r="BP725" t="str">
            <v>-</v>
          </cell>
          <cell r="BQ725" t="str">
            <v>-</v>
          </cell>
          <cell r="BR725" t="str">
            <v>-</v>
          </cell>
          <cell r="BS725" t="str">
            <v>-</v>
          </cell>
          <cell r="BT725" t="str">
            <v>-</v>
          </cell>
          <cell r="BU725" t="str">
            <v>-</v>
          </cell>
          <cell r="BV725" t="str">
            <v>-</v>
          </cell>
          <cell r="BW725" t="str">
            <v>-</v>
          </cell>
          <cell r="BX725" t="str">
            <v>-</v>
          </cell>
          <cell r="BY725" t="str">
            <v>-</v>
          </cell>
          <cell r="BZ725" t="str">
            <v>-</v>
          </cell>
          <cell r="CA725" t="str">
            <v>-</v>
          </cell>
          <cell r="CB725" t="str">
            <v>-</v>
          </cell>
          <cell r="CC725" t="str">
            <v>Martes</v>
          </cell>
          <cell r="CD725" t="str">
            <v>357</v>
          </cell>
          <cell r="CE725" t="str">
            <v>7</v>
          </cell>
          <cell r="CF725" t="str">
            <v>Rosa</v>
          </cell>
          <cell r="CG725" t="str">
            <v>2o Sábado</v>
          </cell>
          <cell r="CH725" t="str">
            <v>Feb y Mzo</v>
          </cell>
          <cell r="CI725" t="str">
            <v>Ago y Sep</v>
          </cell>
          <cell r="CJ725" t="str">
            <v>-</v>
          </cell>
          <cell r="CK725">
            <v>92</v>
          </cell>
          <cell r="CL725" t="str">
            <v>101 - MAGNA</v>
          </cell>
          <cell r="CM725" t="str">
            <v>11072</v>
          </cell>
          <cell r="CP725" t="str">
            <v>-</v>
          </cell>
        </row>
        <row r="726">
          <cell r="A726" t="str">
            <v>11073</v>
          </cell>
          <cell r="B726" t="str">
            <v>475XWZ</v>
          </cell>
          <cell r="C726" t="str">
            <v>Distrito Federal</v>
          </cell>
          <cell r="D726" t="str">
            <v>No aplica</v>
          </cell>
          <cell r="E726" t="str">
            <v>Chevy</v>
          </cell>
          <cell r="F726" t="str">
            <v>Automóvil</v>
          </cell>
          <cell r="G726" t="str">
            <v>Chevrolet</v>
          </cell>
          <cell r="H726" t="str">
            <v>Chevy 3 puertas T/M, D/H, A/A, Paquete M</v>
          </cell>
          <cell r="I726" t="str">
            <v>3G1SF21X0BS135451</v>
          </cell>
          <cell r="J726" t="str">
            <v>Hecho en México</v>
          </cell>
          <cell r="K726" t="str">
            <v>Magna</v>
          </cell>
          <cell r="L726">
            <v>4</v>
          </cell>
          <cell r="M726">
            <v>46</v>
          </cell>
          <cell r="N726">
            <v>2011</v>
          </cell>
          <cell r="O726" t="str">
            <v>Ciudad de México</v>
          </cell>
          <cell r="P726" t="str">
            <v>Ciudad de México</v>
          </cell>
          <cell r="Q726" t="str">
            <v>Zona Metropolitana</v>
          </cell>
          <cell r="R726" t="str">
            <v>Baja</v>
          </cell>
          <cell r="S726" t="str">
            <v>Venta a empleado</v>
          </cell>
          <cell r="T726" t="str">
            <v>GNP</v>
          </cell>
          <cell r="U726" t="str">
            <v>Grupo Nacional Provincial, S.A.B.</v>
          </cell>
          <cell r="V726" t="str">
            <v>Asesor de Servicio</v>
          </cell>
          <cell r="W726" t="str">
            <v>338</v>
          </cell>
          <cell r="X726" t="str">
            <v>-</v>
          </cell>
          <cell r="Y726" t="str">
            <v>Asignado</v>
          </cell>
          <cell r="Z726" t="str">
            <v>N58440</v>
          </cell>
          <cell r="AA726" t="str">
            <v>Guerrero Moya Salvador</v>
          </cell>
          <cell r="AB726" t="str">
            <v>Grupo Nacional Provincial, S.A.B.</v>
          </cell>
          <cell r="AC726" t="str">
            <v>GUMS611124DG3</v>
          </cell>
          <cell r="AD726" t="str">
            <v>Operativo</v>
          </cell>
          <cell r="AE726" t="str">
            <v>Asesor de Servicio Automovil</v>
          </cell>
          <cell r="AF726" t="str">
            <v>Unidad Operativa</v>
          </cell>
          <cell r="AG726" t="str">
            <v>Dirección Servicio y Operaciones</v>
          </cell>
          <cell r="AH726" t="str">
            <v>Subdir. Siniestros CDMX y Sureste</v>
          </cell>
          <cell r="AI726" t="str">
            <v>C9215</v>
          </cell>
          <cell r="AJ726" t="str">
            <v>Moreno Alvárez Elvia Citlalli</v>
          </cell>
          <cell r="AK726" t="str">
            <v>Tlalnepantla</v>
          </cell>
          <cell r="AL726" t="str">
            <v>Tlalnepantla</v>
          </cell>
          <cell r="AM726">
            <v>0</v>
          </cell>
          <cell r="AN726" t="str">
            <v>salvador.guerrero@gnp.com.mx</v>
          </cell>
          <cell r="AO726" t="str">
            <v>salvador.guerrero@gnp.com.mx</v>
          </cell>
          <cell r="AQ726">
            <v>5535228573</v>
          </cell>
          <cell r="AR726" t="str">
            <v>-</v>
          </cell>
          <cell r="AS726" t="str">
            <v>-</v>
          </cell>
          <cell r="AT726" t="str">
            <v>-</v>
          </cell>
          <cell r="AU726" t="str">
            <v>-</v>
          </cell>
          <cell r="AV726" t="str">
            <v>-</v>
          </cell>
          <cell r="AW726" t="str">
            <v>IMDM20888130..</v>
          </cell>
          <cell r="AX726" t="str">
            <v>Inactivo</v>
          </cell>
          <cell r="AY726" t="str">
            <v>No</v>
          </cell>
          <cell r="AZ726" t="str">
            <v>-</v>
          </cell>
          <cell r="BA726" t="str">
            <v>-</v>
          </cell>
          <cell r="BB726" t="str">
            <v>-</v>
          </cell>
          <cell r="BC726" t="str">
            <v>-</v>
          </cell>
          <cell r="BD726" t="str">
            <v>-</v>
          </cell>
          <cell r="BE726" t="str">
            <v>-</v>
          </cell>
          <cell r="BF726" t="str">
            <v>-</v>
          </cell>
          <cell r="BG726">
            <v>3</v>
          </cell>
          <cell r="BH726" t="str">
            <v>-</v>
          </cell>
          <cell r="BI726" t="str">
            <v>-</v>
          </cell>
          <cell r="BJ726" t="str">
            <v>Propio</v>
          </cell>
          <cell r="BP726" t="str">
            <v>-</v>
          </cell>
          <cell r="BQ726" t="str">
            <v>-</v>
          </cell>
          <cell r="BR726" t="str">
            <v>-</v>
          </cell>
          <cell r="BS726" t="str">
            <v>-</v>
          </cell>
          <cell r="BT726" t="str">
            <v>-</v>
          </cell>
          <cell r="BU726" t="str">
            <v>-</v>
          </cell>
          <cell r="BV726" t="str">
            <v>-</v>
          </cell>
          <cell r="BW726" t="str">
            <v>-</v>
          </cell>
          <cell r="BX726" t="str">
            <v>-</v>
          </cell>
          <cell r="BY726" t="str">
            <v>-</v>
          </cell>
          <cell r="BZ726" t="str">
            <v>-</v>
          </cell>
          <cell r="CA726" t="str">
            <v>-</v>
          </cell>
          <cell r="CB726" t="str">
            <v>-</v>
          </cell>
          <cell r="CC726" t="str">
            <v>Lunes</v>
          </cell>
          <cell r="CD726" t="str">
            <v>475</v>
          </cell>
          <cell r="CE726" t="str">
            <v>5</v>
          </cell>
          <cell r="CF726" t="str">
            <v>Amarillo</v>
          </cell>
          <cell r="CG726" t="str">
            <v>1er Sábado</v>
          </cell>
          <cell r="CH726" t="str">
            <v>Ene y Feb</v>
          </cell>
          <cell r="CI726" t="str">
            <v>Jul y Ago</v>
          </cell>
          <cell r="CJ726" t="str">
            <v>-</v>
          </cell>
          <cell r="CK726">
            <v>92</v>
          </cell>
          <cell r="CL726" t="str">
            <v>101 - MAGNA</v>
          </cell>
          <cell r="CM726" t="str">
            <v>11073</v>
          </cell>
          <cell r="CP726" t="str">
            <v>-</v>
          </cell>
        </row>
        <row r="727">
          <cell r="A727" t="str">
            <v>11074</v>
          </cell>
          <cell r="B727" t="str">
            <v>335XWZ</v>
          </cell>
          <cell r="C727" t="str">
            <v>Distrito Federal</v>
          </cell>
          <cell r="D727" t="str">
            <v>No aplica</v>
          </cell>
          <cell r="E727" t="str">
            <v>Chevy</v>
          </cell>
          <cell r="F727" t="str">
            <v>Automóvil</v>
          </cell>
          <cell r="G727" t="str">
            <v>Chevrolet</v>
          </cell>
          <cell r="H727" t="str">
            <v>Chevy 3 puertas T/M, D/H, A/A, Paquete M</v>
          </cell>
          <cell r="I727" t="str">
            <v>3G1SF21X0BS135823</v>
          </cell>
          <cell r="J727" t="str">
            <v>Hecho en México</v>
          </cell>
          <cell r="K727" t="str">
            <v>Magna</v>
          </cell>
          <cell r="L727">
            <v>4</v>
          </cell>
          <cell r="M727">
            <v>46</v>
          </cell>
          <cell r="N727">
            <v>2011</v>
          </cell>
          <cell r="O727" t="str">
            <v>Mérida</v>
          </cell>
          <cell r="P727" t="str">
            <v>Yucatán</v>
          </cell>
          <cell r="Q727" t="str">
            <v>Sureste</v>
          </cell>
          <cell r="R727" t="str">
            <v>Baja</v>
          </cell>
          <cell r="S727" t="str">
            <v>Venta a empleado</v>
          </cell>
          <cell r="T727" t="str">
            <v>GNP</v>
          </cell>
          <cell r="U727" t="str">
            <v>Grupo Nacional Provincial, S.A.B.</v>
          </cell>
          <cell r="V727" t="str">
            <v>Asesor de Servicio</v>
          </cell>
          <cell r="W727" t="str">
            <v>-</v>
          </cell>
          <cell r="X727" t="str">
            <v>-</v>
          </cell>
          <cell r="Y727" t="str">
            <v>Asignado</v>
          </cell>
          <cell r="Z727">
            <v>40086001</v>
          </cell>
          <cell r="AA727" t="str">
            <v>Rubio Ham Edgar Francisco</v>
          </cell>
          <cell r="AB727" t="str">
            <v>Servicios Administrativos en Reclamaciones, S.A. de C.V.</v>
          </cell>
          <cell r="AC727" t="str">
            <v>RUHE740129V70</v>
          </cell>
          <cell r="AD727" t="str">
            <v>Operativo</v>
          </cell>
          <cell r="AE727" t="str">
            <v>Asesor de Servicio</v>
          </cell>
          <cell r="AF727" t="str">
            <v>Unidad Operativa</v>
          </cell>
          <cell r="AG727" t="str">
            <v>Dirección Servicio y Operaciones</v>
          </cell>
          <cell r="AH727" t="str">
            <v>Subdir. Siniestros CDMX y Sureste</v>
          </cell>
          <cell r="AI727" t="str">
            <v>C9208</v>
          </cell>
          <cell r="AJ727" t="str">
            <v>Lasa Estrada Antxon</v>
          </cell>
          <cell r="AK727" t="str">
            <v>Casona</v>
          </cell>
          <cell r="AL727" t="str">
            <v>Mérida</v>
          </cell>
          <cell r="AM727">
            <v>6845</v>
          </cell>
          <cell r="AN727" t="str">
            <v>edgar.rubio@gnp.com.mx</v>
          </cell>
          <cell r="AO727" t="str">
            <v>edgar.rubio@gnp.com.mx</v>
          </cell>
          <cell r="AQ727">
            <v>9991838441</v>
          </cell>
          <cell r="AR727" t="str">
            <v>-</v>
          </cell>
          <cell r="AS727" t="str">
            <v>-</v>
          </cell>
          <cell r="AT727" t="str">
            <v>-</v>
          </cell>
          <cell r="AU727" t="str">
            <v>-</v>
          </cell>
          <cell r="AV727" t="str">
            <v>-</v>
          </cell>
          <cell r="AW727" t="str">
            <v>-</v>
          </cell>
          <cell r="AX727" t="str">
            <v>-</v>
          </cell>
          <cell r="AY727" t="str">
            <v>No</v>
          </cell>
          <cell r="AZ727" t="str">
            <v>-</v>
          </cell>
          <cell r="BA727" t="str">
            <v>-</v>
          </cell>
          <cell r="BB727" t="str">
            <v>-</v>
          </cell>
          <cell r="BC727" t="str">
            <v>-</v>
          </cell>
          <cell r="BD727" t="str">
            <v>-</v>
          </cell>
          <cell r="BE727" t="str">
            <v>-</v>
          </cell>
          <cell r="BF727" t="str">
            <v>-</v>
          </cell>
          <cell r="BG727">
            <v>3</v>
          </cell>
          <cell r="BH727" t="str">
            <v>-</v>
          </cell>
          <cell r="BI727" t="str">
            <v>-</v>
          </cell>
          <cell r="BJ727" t="str">
            <v>Propio</v>
          </cell>
          <cell r="BP727" t="str">
            <v>-</v>
          </cell>
          <cell r="BQ727" t="str">
            <v>-</v>
          </cell>
          <cell r="BR727" t="str">
            <v>-</v>
          </cell>
          <cell r="BS727" t="str">
            <v>-</v>
          </cell>
          <cell r="BT727" t="str">
            <v>-</v>
          </cell>
          <cell r="BU727" t="str">
            <v>-</v>
          </cell>
          <cell r="BV727" t="str">
            <v>-</v>
          </cell>
          <cell r="BW727" t="str">
            <v>-</v>
          </cell>
          <cell r="BX727" t="str">
            <v>-</v>
          </cell>
          <cell r="BY727" t="str">
            <v>-</v>
          </cell>
          <cell r="BZ727" t="str">
            <v>-</v>
          </cell>
          <cell r="CA727" t="str">
            <v>-</v>
          </cell>
          <cell r="CB727" t="str">
            <v>-</v>
          </cell>
          <cell r="CC727" t="str">
            <v>Lunes</v>
          </cell>
          <cell r="CD727" t="str">
            <v>335</v>
          </cell>
          <cell r="CE727" t="str">
            <v>5</v>
          </cell>
          <cell r="CF727" t="str">
            <v>Amarillo</v>
          </cell>
          <cell r="CG727" t="str">
            <v>1er Sábado</v>
          </cell>
          <cell r="CH727" t="str">
            <v>Ene y Feb</v>
          </cell>
          <cell r="CI727" t="str">
            <v>Jul y Ago</v>
          </cell>
          <cell r="CJ727" t="str">
            <v>-</v>
          </cell>
          <cell r="CK727">
            <v>92</v>
          </cell>
          <cell r="CL727" t="str">
            <v>101 - MAGNA</v>
          </cell>
          <cell r="CM727" t="str">
            <v>11074</v>
          </cell>
          <cell r="CP727" t="str">
            <v>-</v>
          </cell>
        </row>
        <row r="728">
          <cell r="A728" t="str">
            <v>11075</v>
          </cell>
          <cell r="B728" t="str">
            <v>173XWZ</v>
          </cell>
          <cell r="C728" t="str">
            <v>Distrito Federal</v>
          </cell>
          <cell r="D728" t="str">
            <v>No aplica</v>
          </cell>
          <cell r="E728" t="str">
            <v>Chevy</v>
          </cell>
          <cell r="F728" t="str">
            <v>Automóvil</v>
          </cell>
          <cell r="G728" t="str">
            <v>Chevrolet</v>
          </cell>
          <cell r="H728" t="str">
            <v>Chevy 3 puertas T/M, D/H, A/A, Paquete M</v>
          </cell>
          <cell r="I728" t="str">
            <v>3G1SF21X1BS135278</v>
          </cell>
          <cell r="J728" t="str">
            <v>Hecho en México</v>
          </cell>
          <cell r="K728" t="str">
            <v>Magna</v>
          </cell>
          <cell r="L728">
            <v>4</v>
          </cell>
          <cell r="M728">
            <v>46</v>
          </cell>
          <cell r="N728">
            <v>2011</v>
          </cell>
          <cell r="O728" t="str">
            <v>Puebla</v>
          </cell>
          <cell r="P728" t="str">
            <v>Puebla</v>
          </cell>
          <cell r="Q728" t="str">
            <v>Sureste</v>
          </cell>
          <cell r="R728" t="str">
            <v>Baja</v>
          </cell>
          <cell r="S728" t="str">
            <v>PT por Siniestro</v>
          </cell>
          <cell r="T728" t="str">
            <v>GNP</v>
          </cell>
          <cell r="U728" t="str">
            <v>Grupo Nacional Provincial, S.A.B.</v>
          </cell>
          <cell r="V728" t="str">
            <v>Asesor de Servicio</v>
          </cell>
          <cell r="W728" t="str">
            <v>-</v>
          </cell>
          <cell r="X728" t="str">
            <v>-</v>
          </cell>
          <cell r="Y728" t="str">
            <v>Asignado</v>
          </cell>
          <cell r="Z728" t="str">
            <v>S00615</v>
          </cell>
          <cell r="AA728" t="str">
            <v>Rodriguez Herrera Valentín Arturo</v>
          </cell>
          <cell r="AB728" t="str">
            <v>Servicios Administrativos en Reclamaciones, S.A. de C.V.</v>
          </cell>
          <cell r="AC728" t="str">
            <v>ROHV7702149W3</v>
          </cell>
          <cell r="AD728" t="str">
            <v>Operativo</v>
          </cell>
          <cell r="AE728" t="str">
            <v>Asesor de Servicio</v>
          </cell>
          <cell r="AF728" t="str">
            <v>Unidad Operativa</v>
          </cell>
          <cell r="AG728" t="str">
            <v>Dirección Servicio y Operaciones</v>
          </cell>
          <cell r="AH728" t="str">
            <v>Subdir. Siniestros CDMX y Sureste</v>
          </cell>
          <cell r="AI728" t="str">
            <v>C9208</v>
          </cell>
          <cell r="AJ728" t="str">
            <v>Lasa Estrada Antxon</v>
          </cell>
          <cell r="AK728" t="str">
            <v>Paseo Opera</v>
          </cell>
          <cell r="AL728" t="str">
            <v>Puebla</v>
          </cell>
          <cell r="AM728">
            <v>0</v>
          </cell>
          <cell r="AN728" t="str">
            <v>valentin.rodriguez@gnp.com.mx</v>
          </cell>
          <cell r="AO728" t="str">
            <v>valentin.rodriguez@gnp.com.mx</v>
          </cell>
          <cell r="AQ728" t="str">
            <v>-</v>
          </cell>
          <cell r="AR728" t="str">
            <v>-</v>
          </cell>
          <cell r="AS728" t="str">
            <v>-</v>
          </cell>
          <cell r="AT728" t="str">
            <v>-</v>
          </cell>
          <cell r="AU728" t="str">
            <v>-</v>
          </cell>
          <cell r="AV728" t="str">
            <v>-</v>
          </cell>
          <cell r="AW728" t="str">
            <v>IMDM20226625..</v>
          </cell>
          <cell r="AX728" t="str">
            <v>Inactivo</v>
          </cell>
          <cell r="AY728" t="str">
            <v>No</v>
          </cell>
          <cell r="AZ728" t="str">
            <v>-</v>
          </cell>
          <cell r="BA728" t="str">
            <v>-</v>
          </cell>
          <cell r="BB728" t="str">
            <v>-</v>
          </cell>
          <cell r="BC728" t="str">
            <v>-</v>
          </cell>
          <cell r="BD728" t="str">
            <v>-</v>
          </cell>
          <cell r="BE728" t="str">
            <v>-</v>
          </cell>
          <cell r="BF728" t="str">
            <v>-</v>
          </cell>
          <cell r="BG728">
            <v>3</v>
          </cell>
          <cell r="BH728" t="str">
            <v>-</v>
          </cell>
          <cell r="BI728" t="str">
            <v>-</v>
          </cell>
          <cell r="BJ728" t="str">
            <v>Propio</v>
          </cell>
          <cell r="BP728" t="str">
            <v>-</v>
          </cell>
          <cell r="BQ728" t="str">
            <v>-</v>
          </cell>
          <cell r="BR728" t="str">
            <v>-</v>
          </cell>
          <cell r="BS728" t="str">
            <v>-</v>
          </cell>
          <cell r="BT728" t="str">
            <v>-</v>
          </cell>
          <cell r="BU728" t="str">
            <v>-</v>
          </cell>
          <cell r="BV728" t="str">
            <v>-</v>
          </cell>
          <cell r="BW728" t="str">
            <v>-</v>
          </cell>
          <cell r="BX728" t="str">
            <v>-</v>
          </cell>
          <cell r="BY728" t="str">
            <v>-</v>
          </cell>
          <cell r="BZ728" t="str">
            <v>-</v>
          </cell>
          <cell r="CA728" t="str">
            <v>-</v>
          </cell>
          <cell r="CB728" t="str">
            <v>-</v>
          </cell>
          <cell r="CC728" t="str">
            <v>Miércoles</v>
          </cell>
          <cell r="CD728" t="str">
            <v>173</v>
          </cell>
          <cell r="CE728" t="str">
            <v>3</v>
          </cell>
          <cell r="CF728" t="str">
            <v>Rojo</v>
          </cell>
          <cell r="CG728" t="str">
            <v>3er Sábado</v>
          </cell>
          <cell r="CH728" t="str">
            <v>Mzo y Abr</v>
          </cell>
          <cell r="CI728" t="str">
            <v>Sep y Oct</v>
          </cell>
          <cell r="CJ728" t="str">
            <v>-</v>
          </cell>
          <cell r="CK728">
            <v>92</v>
          </cell>
          <cell r="CL728" t="str">
            <v>101 - MAGNA</v>
          </cell>
          <cell r="CM728" t="str">
            <v>11075</v>
          </cell>
          <cell r="CP728" t="str">
            <v>-</v>
          </cell>
        </row>
        <row r="729">
          <cell r="A729" t="str">
            <v>11076</v>
          </cell>
          <cell r="B729" t="str">
            <v>404XWZ</v>
          </cell>
          <cell r="C729" t="str">
            <v>Distrito Federal</v>
          </cell>
          <cell r="D729" t="str">
            <v>No aplica</v>
          </cell>
          <cell r="E729" t="str">
            <v>Chevy</v>
          </cell>
          <cell r="F729" t="str">
            <v>Automóvil</v>
          </cell>
          <cell r="G729" t="str">
            <v>Chevrolet</v>
          </cell>
          <cell r="H729" t="str">
            <v>Chevy 3 puertas T/M, D/H, A/A, Paquete M</v>
          </cell>
          <cell r="I729" t="str">
            <v>3G1SF21X1BS135460</v>
          </cell>
          <cell r="J729" t="str">
            <v>Hecho en México</v>
          </cell>
          <cell r="K729" t="str">
            <v>Magna</v>
          </cell>
          <cell r="L729">
            <v>4</v>
          </cell>
          <cell r="M729">
            <v>46</v>
          </cell>
          <cell r="N729">
            <v>2011</v>
          </cell>
          <cell r="O729" t="str">
            <v>Ciudad de México</v>
          </cell>
          <cell r="P729" t="str">
            <v>Ciudad de México</v>
          </cell>
          <cell r="Q729" t="str">
            <v>Zona Metropolitana</v>
          </cell>
          <cell r="R729" t="str">
            <v>Baja</v>
          </cell>
          <cell r="S729" t="str">
            <v>Venta a empleado</v>
          </cell>
          <cell r="T729" t="str">
            <v>GNP</v>
          </cell>
          <cell r="U729" t="str">
            <v>Grupo Nacional Provincial, S.A.B.</v>
          </cell>
          <cell r="V729" t="str">
            <v>Asesor de Servicio</v>
          </cell>
          <cell r="W729" t="str">
            <v>312</v>
          </cell>
          <cell r="X729" t="str">
            <v>-</v>
          </cell>
          <cell r="Y729" t="str">
            <v>Asignado</v>
          </cell>
          <cell r="Z729" t="str">
            <v>N90791</v>
          </cell>
          <cell r="AA729" t="str">
            <v>Moreno Alvárez Elvia Citlalli</v>
          </cell>
          <cell r="AB729" t="str">
            <v>Grupo Nacional Provincial, S.A.B.</v>
          </cell>
          <cell r="AC729" t="str">
            <v>MOAE830309R32</v>
          </cell>
          <cell r="AD729" t="str">
            <v>Gerente</v>
          </cell>
          <cell r="AE729" t="str">
            <v>Gerencia Ajustes (CDMX)</v>
          </cell>
          <cell r="AF729" t="str">
            <v>Unidad Operativa</v>
          </cell>
          <cell r="AG729" t="str">
            <v>Dirección Servicio y Operaciones</v>
          </cell>
          <cell r="AH729" t="str">
            <v>Subdir. Siniestros CDMX y Sureste</v>
          </cell>
          <cell r="AI729" t="str">
            <v>C9215</v>
          </cell>
          <cell r="AJ729" t="str">
            <v>Moreno Alvárez Elvia Citlalli</v>
          </cell>
          <cell r="AK729" t="str">
            <v>Reforma PB</v>
          </cell>
          <cell r="AL729" t="str">
            <v>Reforma</v>
          </cell>
          <cell r="AM729">
            <v>0</v>
          </cell>
          <cell r="AN729" t="str">
            <v>citlalli.moreno@gnp.com.mx</v>
          </cell>
          <cell r="AO729" t="str">
            <v>citlalli.moreno@gnp.com.mx</v>
          </cell>
          <cell r="AP729" t="str">
            <v>siklabum@hotmail.com</v>
          </cell>
          <cell r="AQ729">
            <v>5535228986</v>
          </cell>
          <cell r="AR729" t="str">
            <v>-</v>
          </cell>
          <cell r="AS729" t="str">
            <v>-</v>
          </cell>
          <cell r="AT729" t="str">
            <v>-</v>
          </cell>
          <cell r="AU729" t="str">
            <v>-</v>
          </cell>
          <cell r="AV729" t="str">
            <v>-</v>
          </cell>
          <cell r="AW729" t="str">
            <v>IMDM20226563..</v>
          </cell>
          <cell r="AX729" t="str">
            <v>Inactivo</v>
          </cell>
          <cell r="AY729" t="str">
            <v>No</v>
          </cell>
          <cell r="AZ729" t="str">
            <v>-</v>
          </cell>
          <cell r="BA729" t="str">
            <v>-</v>
          </cell>
          <cell r="BB729" t="str">
            <v>-</v>
          </cell>
          <cell r="BC729" t="str">
            <v>-</v>
          </cell>
          <cell r="BD729" t="str">
            <v>-</v>
          </cell>
          <cell r="BE729" t="str">
            <v>-</v>
          </cell>
          <cell r="BF729" t="str">
            <v>-</v>
          </cell>
          <cell r="BG729">
            <v>3</v>
          </cell>
          <cell r="BH729" t="str">
            <v>-</v>
          </cell>
          <cell r="BI729" t="str">
            <v>-</v>
          </cell>
          <cell r="BJ729" t="str">
            <v>Propio</v>
          </cell>
          <cell r="BP729" t="str">
            <v>-</v>
          </cell>
          <cell r="BQ729" t="str">
            <v>-</v>
          </cell>
          <cell r="BR729" t="str">
            <v>-</v>
          </cell>
          <cell r="BS729" t="str">
            <v>-</v>
          </cell>
          <cell r="BT729" t="str">
            <v>-</v>
          </cell>
          <cell r="BU729" t="str">
            <v>-</v>
          </cell>
          <cell r="BV729" t="str">
            <v>-</v>
          </cell>
          <cell r="BW729" t="str">
            <v>-</v>
          </cell>
          <cell r="BX729" t="str">
            <v>-</v>
          </cell>
          <cell r="BY729" t="str">
            <v>-</v>
          </cell>
          <cell r="BZ729" t="str">
            <v>-</v>
          </cell>
          <cell r="CA729" t="str">
            <v>-</v>
          </cell>
          <cell r="CB729" t="str">
            <v>-</v>
          </cell>
          <cell r="CC729" t="str">
            <v>Miércoles</v>
          </cell>
          <cell r="CD729" t="str">
            <v>404</v>
          </cell>
          <cell r="CE729" t="str">
            <v>4</v>
          </cell>
          <cell r="CF729" t="str">
            <v>Rojo</v>
          </cell>
          <cell r="CG729" t="str">
            <v>3er Sábado</v>
          </cell>
          <cell r="CH729" t="str">
            <v>Mzo y Abr</v>
          </cell>
          <cell r="CI729" t="str">
            <v>Sep y Oct</v>
          </cell>
          <cell r="CJ729" t="str">
            <v>-</v>
          </cell>
          <cell r="CK729">
            <v>92</v>
          </cell>
          <cell r="CL729" t="str">
            <v>101 - MAGNA</v>
          </cell>
          <cell r="CM729" t="str">
            <v>11076</v>
          </cell>
          <cell r="CP729" t="str">
            <v>-</v>
          </cell>
        </row>
        <row r="730">
          <cell r="A730" t="str">
            <v>11077</v>
          </cell>
          <cell r="B730" t="str">
            <v>303XWZ</v>
          </cell>
          <cell r="C730" t="str">
            <v>Distrito Federal</v>
          </cell>
          <cell r="D730" t="str">
            <v>No aplica</v>
          </cell>
          <cell r="E730" t="str">
            <v>Chevy</v>
          </cell>
          <cell r="F730" t="str">
            <v>Automóvil</v>
          </cell>
          <cell r="G730" t="str">
            <v>Chevrolet</v>
          </cell>
          <cell r="H730" t="str">
            <v>Chevy 3 puertas T/M, D/H, A/A, Paquete M</v>
          </cell>
          <cell r="I730" t="str">
            <v>3G1SF21X1BS135815</v>
          </cell>
          <cell r="J730" t="str">
            <v>Hecho en México</v>
          </cell>
          <cell r="K730" t="str">
            <v>Magna</v>
          </cell>
          <cell r="L730">
            <v>4</v>
          </cell>
          <cell r="M730">
            <v>46</v>
          </cell>
          <cell r="N730">
            <v>2011</v>
          </cell>
          <cell r="O730" t="str">
            <v>Puebla</v>
          </cell>
          <cell r="P730" t="str">
            <v>Puebla</v>
          </cell>
          <cell r="Q730" t="str">
            <v>Sureste</v>
          </cell>
          <cell r="R730" t="str">
            <v>Baja</v>
          </cell>
          <cell r="S730" t="str">
            <v>Subasta interna</v>
          </cell>
          <cell r="T730" t="str">
            <v>GNP</v>
          </cell>
          <cell r="U730" t="str">
            <v>Grupo Nacional Provincial, S.A.B.</v>
          </cell>
          <cell r="V730" t="str">
            <v>Supervisor de Taller</v>
          </cell>
          <cell r="W730" t="str">
            <v>Pool Semiasignado</v>
          </cell>
          <cell r="X730" t="str">
            <v>Supervisoria</v>
          </cell>
          <cell r="Y730" t="str">
            <v>Pool</v>
          </cell>
          <cell r="Z730" t="str">
            <v>N91605</v>
          </cell>
          <cell r="AA730" t="str">
            <v>Cruz Pérez Diego Alejandro</v>
          </cell>
          <cell r="AB730" t="str">
            <v>Grupo Nacional Provincial, S.A.B.</v>
          </cell>
          <cell r="AC730" t="str">
            <v>CUPD910317QU5</v>
          </cell>
          <cell r="AD730" t="str">
            <v>Jefe de departamento</v>
          </cell>
          <cell r="AE730" t="str">
            <v>Supervisor Taller</v>
          </cell>
          <cell r="AF730" t="str">
            <v>Unidad Operativa</v>
          </cell>
          <cell r="AG730" t="str">
            <v>Dirección Servicio y Operaciones</v>
          </cell>
          <cell r="AH730" t="str">
            <v>Subdir. Siniestros CDMX y Sureste</v>
          </cell>
          <cell r="AI730" t="str">
            <v>C9208</v>
          </cell>
          <cell r="AJ730" t="str">
            <v>Lasa Estrada Antxon</v>
          </cell>
          <cell r="AK730" t="str">
            <v>Paseo Jardin</v>
          </cell>
          <cell r="AL730" t="str">
            <v>Veracruz</v>
          </cell>
          <cell r="AM730">
            <v>6658</v>
          </cell>
          <cell r="AN730" t="str">
            <v>diego.cruz@gnp.com.mx</v>
          </cell>
          <cell r="AO730" t="str">
            <v>diego.cruz@gnp.com.mx</v>
          </cell>
          <cell r="AQ730">
            <v>2223585585</v>
          </cell>
          <cell r="AR730" t="str">
            <v>-</v>
          </cell>
          <cell r="AS730" t="str">
            <v>-</v>
          </cell>
          <cell r="AT730" t="str">
            <v>-</v>
          </cell>
          <cell r="AU730" t="str">
            <v>-</v>
          </cell>
          <cell r="AV730" t="str">
            <v>-</v>
          </cell>
          <cell r="AW730" t="str">
            <v>IMDM20226642..</v>
          </cell>
          <cell r="AX730" t="str">
            <v>Inactivo</v>
          </cell>
          <cell r="AY730" t="str">
            <v>Si</v>
          </cell>
          <cell r="AZ730">
            <v>500</v>
          </cell>
          <cell r="BA730">
            <v>43708</v>
          </cell>
          <cell r="BB730">
            <v>24000</v>
          </cell>
          <cell r="BC730" t="str">
            <v>-</v>
          </cell>
          <cell r="BD730">
            <v>47000</v>
          </cell>
          <cell r="BE730">
            <v>42993</v>
          </cell>
          <cell r="BF730">
            <v>44439</v>
          </cell>
          <cell r="BG730" t="str">
            <v>-</v>
          </cell>
          <cell r="BH730" t="str">
            <v>-</v>
          </cell>
          <cell r="BI730" t="str">
            <v>-</v>
          </cell>
          <cell r="BJ730" t="str">
            <v>Propio</v>
          </cell>
          <cell r="BP730" t="str">
            <v>-</v>
          </cell>
          <cell r="BQ730" t="str">
            <v>-</v>
          </cell>
          <cell r="BR730" t="str">
            <v>-</v>
          </cell>
          <cell r="BS730" t="str">
            <v>-</v>
          </cell>
          <cell r="BT730" t="str">
            <v>-</v>
          </cell>
          <cell r="BU730" t="str">
            <v>-</v>
          </cell>
          <cell r="BV730" t="str">
            <v>-</v>
          </cell>
          <cell r="BW730" t="str">
            <v>-</v>
          </cell>
          <cell r="BX730" t="str">
            <v>-</v>
          </cell>
          <cell r="BY730" t="str">
            <v>-</v>
          </cell>
          <cell r="BZ730" t="str">
            <v>-</v>
          </cell>
          <cell r="CA730" t="str">
            <v>-</v>
          </cell>
          <cell r="CB730" t="str">
            <v>-</v>
          </cell>
          <cell r="CC730" t="str">
            <v>Miércoles</v>
          </cell>
          <cell r="CD730" t="str">
            <v>303</v>
          </cell>
          <cell r="CE730" t="str">
            <v>3</v>
          </cell>
          <cell r="CF730" t="str">
            <v>Rojo</v>
          </cell>
          <cell r="CG730" t="str">
            <v>3er Sábado</v>
          </cell>
          <cell r="CH730" t="str">
            <v>Mzo y Abr</v>
          </cell>
          <cell r="CI730" t="str">
            <v>Sep y Oct</v>
          </cell>
          <cell r="CJ730" t="str">
            <v>-</v>
          </cell>
          <cell r="CK730">
            <v>92</v>
          </cell>
          <cell r="CL730" t="str">
            <v>101 - MAGNA</v>
          </cell>
          <cell r="CM730" t="str">
            <v>11077</v>
          </cell>
          <cell r="CP730" t="str">
            <v>-</v>
          </cell>
        </row>
        <row r="731">
          <cell r="A731" t="str">
            <v>11078</v>
          </cell>
          <cell r="B731" t="str">
            <v>329XWZ</v>
          </cell>
          <cell r="C731" t="str">
            <v>Distrito Federal</v>
          </cell>
          <cell r="D731" t="str">
            <v>No aplica</v>
          </cell>
          <cell r="E731" t="str">
            <v>Chevy</v>
          </cell>
          <cell r="F731" t="str">
            <v>Automóvil</v>
          </cell>
          <cell r="G731" t="str">
            <v>Chevrolet</v>
          </cell>
          <cell r="H731" t="str">
            <v>Chevy 3 puertas T/M, D/H, A/A, Paquete M</v>
          </cell>
          <cell r="I731" t="str">
            <v>3G1SF21X1BS136110</v>
          </cell>
          <cell r="J731" t="str">
            <v>Hecho en México</v>
          </cell>
          <cell r="K731" t="str">
            <v>Magna</v>
          </cell>
          <cell r="L731">
            <v>4</v>
          </cell>
          <cell r="M731">
            <v>46</v>
          </cell>
          <cell r="N731">
            <v>2011</v>
          </cell>
          <cell r="O731" t="str">
            <v>Ciudad de México</v>
          </cell>
          <cell r="P731" t="str">
            <v>Ciudad de México</v>
          </cell>
          <cell r="Q731" t="str">
            <v>Zona Metropolitana</v>
          </cell>
          <cell r="R731" t="str">
            <v>Baja</v>
          </cell>
          <cell r="S731" t="str">
            <v>Venta a empleado</v>
          </cell>
          <cell r="T731" t="str">
            <v>GNP</v>
          </cell>
          <cell r="U731" t="str">
            <v>Grupo Nacional Provincial, S.A.B.</v>
          </cell>
          <cell r="V731" t="str">
            <v>Asesor de Servicio</v>
          </cell>
          <cell r="W731" t="str">
            <v>363</v>
          </cell>
          <cell r="X731" t="str">
            <v>-</v>
          </cell>
          <cell r="Y731" t="str">
            <v>Asignado</v>
          </cell>
          <cell r="Z731" t="str">
            <v>N90532</v>
          </cell>
          <cell r="AA731" t="str">
            <v>Rioja Delgado Juan Luis</v>
          </cell>
          <cell r="AB731" t="str">
            <v>Grupo Nacional Provincial, S.A.B.</v>
          </cell>
          <cell r="AC731" t="str">
            <v>RIDJ7611206E7</v>
          </cell>
          <cell r="AD731" t="str">
            <v>Operativo</v>
          </cell>
          <cell r="AE731" t="str">
            <v>Asesor de Servicio Automovil</v>
          </cell>
          <cell r="AF731" t="str">
            <v>Unidad Operativa</v>
          </cell>
          <cell r="AG731" t="str">
            <v>Dirección Servicio y Operaciones</v>
          </cell>
          <cell r="AH731" t="str">
            <v>Subdir. Siniestros CDMX y Sureste</v>
          </cell>
          <cell r="AI731" t="str">
            <v>C9208</v>
          </cell>
          <cell r="AJ731" t="str">
            <v>Lasa Estrada Antxon</v>
          </cell>
          <cell r="AK731" t="str">
            <v>Tlalnepantla</v>
          </cell>
          <cell r="AL731" t="str">
            <v>Tlalnepantla</v>
          </cell>
          <cell r="AM731">
            <v>0</v>
          </cell>
          <cell r="AN731" t="str">
            <v>juan.rioja@gnp.com.mx</v>
          </cell>
          <cell r="AO731" t="str">
            <v>juan.rioja@gnp.com.mx</v>
          </cell>
          <cell r="AQ731">
            <v>5535228255</v>
          </cell>
          <cell r="AR731" t="str">
            <v>-</v>
          </cell>
          <cell r="AS731" t="str">
            <v>-</v>
          </cell>
          <cell r="AT731" t="str">
            <v>-</v>
          </cell>
          <cell r="AU731" t="str">
            <v>-</v>
          </cell>
          <cell r="AV731" t="str">
            <v>-</v>
          </cell>
          <cell r="AW731" t="str">
            <v>IMDM20888124..</v>
          </cell>
          <cell r="AX731" t="str">
            <v>Inactivo</v>
          </cell>
          <cell r="AY731" t="str">
            <v>No</v>
          </cell>
          <cell r="AZ731" t="str">
            <v>-</v>
          </cell>
          <cell r="BA731" t="str">
            <v>-</v>
          </cell>
          <cell r="BB731" t="str">
            <v>-</v>
          </cell>
          <cell r="BC731" t="str">
            <v>-</v>
          </cell>
          <cell r="BD731" t="str">
            <v>-</v>
          </cell>
          <cell r="BE731" t="str">
            <v>-</v>
          </cell>
          <cell r="BF731" t="str">
            <v>-</v>
          </cell>
          <cell r="BG731">
            <v>3</v>
          </cell>
          <cell r="BH731" t="str">
            <v>-</v>
          </cell>
          <cell r="BI731" t="str">
            <v>-</v>
          </cell>
          <cell r="BJ731" t="str">
            <v>Propio</v>
          </cell>
          <cell r="BP731" t="str">
            <v>-</v>
          </cell>
          <cell r="BQ731" t="str">
            <v>-</v>
          </cell>
          <cell r="BR731" t="str">
            <v>-</v>
          </cell>
          <cell r="BS731" t="str">
            <v>-</v>
          </cell>
          <cell r="BT731" t="str">
            <v>-</v>
          </cell>
          <cell r="BU731" t="str">
            <v>-</v>
          </cell>
          <cell r="BV731" t="str">
            <v>-</v>
          </cell>
          <cell r="BW731" t="str">
            <v>-</v>
          </cell>
          <cell r="BX731" t="str">
            <v>-</v>
          </cell>
          <cell r="BY731" t="str">
            <v>-</v>
          </cell>
          <cell r="BZ731" t="str">
            <v>-</v>
          </cell>
          <cell r="CA731" t="str">
            <v>-</v>
          </cell>
          <cell r="CB731" t="str">
            <v>-</v>
          </cell>
          <cell r="CC731" t="str">
            <v>Viernes</v>
          </cell>
          <cell r="CD731" t="str">
            <v>329</v>
          </cell>
          <cell r="CE731" t="str">
            <v>9</v>
          </cell>
          <cell r="CF731" t="str">
            <v>Azul</v>
          </cell>
          <cell r="CG731" t="str">
            <v>5o Sábado</v>
          </cell>
          <cell r="CH731" t="str">
            <v>May y Jun</v>
          </cell>
          <cell r="CI731" t="str">
            <v>Nov y Dic</v>
          </cell>
          <cell r="CJ731" t="str">
            <v>-</v>
          </cell>
          <cell r="CK731">
            <v>92</v>
          </cell>
          <cell r="CL731" t="str">
            <v>101 - MAGNA</v>
          </cell>
          <cell r="CM731" t="str">
            <v>11078</v>
          </cell>
          <cell r="CP731" t="str">
            <v>-</v>
          </cell>
        </row>
        <row r="732">
          <cell r="A732" t="str">
            <v>11079</v>
          </cell>
          <cell r="B732" t="str">
            <v>310XWZ</v>
          </cell>
          <cell r="C732" t="str">
            <v>Distrito Federal</v>
          </cell>
          <cell r="D732" t="str">
            <v>No aplica</v>
          </cell>
          <cell r="E732" t="str">
            <v>Chevy</v>
          </cell>
          <cell r="F732" t="str">
            <v>Automóvil</v>
          </cell>
          <cell r="G732" t="str">
            <v>Chevrolet</v>
          </cell>
          <cell r="H732" t="str">
            <v>Chevy 3 puertas T/M, D/H, A/A, Paquete M</v>
          </cell>
          <cell r="I732" t="str">
            <v>3G1SF21X2BS134950</v>
          </cell>
          <cell r="J732" t="str">
            <v>Hecho en México</v>
          </cell>
          <cell r="K732" t="str">
            <v>Magna</v>
          </cell>
          <cell r="L732">
            <v>4</v>
          </cell>
          <cell r="M732">
            <v>46</v>
          </cell>
          <cell r="N732">
            <v>2011</v>
          </cell>
          <cell r="O732" t="str">
            <v>Ciudad de México</v>
          </cell>
          <cell r="P732" t="str">
            <v>Ciudad de México</v>
          </cell>
          <cell r="Q732" t="str">
            <v>Zona Metropolitana</v>
          </cell>
          <cell r="R732" t="str">
            <v>Baja</v>
          </cell>
          <cell r="S732" t="str">
            <v>Venta a empleado</v>
          </cell>
          <cell r="T732" t="str">
            <v>GNP</v>
          </cell>
          <cell r="U732" t="str">
            <v>Grupo Nacional Provincial, S.A.B.</v>
          </cell>
          <cell r="V732" t="str">
            <v>Asesor de Servicio</v>
          </cell>
          <cell r="W732" t="str">
            <v>436</v>
          </cell>
          <cell r="X732" t="str">
            <v>-</v>
          </cell>
          <cell r="Y732" t="str">
            <v>Asignado</v>
          </cell>
          <cell r="Z732" t="str">
            <v>N87462</v>
          </cell>
          <cell r="AA732" t="str">
            <v>Aguilar Miranda Alfredo</v>
          </cell>
          <cell r="AB732" t="str">
            <v>Grupo Nacional Provincial, S.A.B.</v>
          </cell>
          <cell r="AC732" t="str">
            <v>AUMA610112I94</v>
          </cell>
          <cell r="AD732" t="str">
            <v>Operativo</v>
          </cell>
          <cell r="AE732" t="str">
            <v>Asesor de Servicio Automovil</v>
          </cell>
          <cell r="AF732" t="str">
            <v>Unidad Operativa</v>
          </cell>
          <cell r="AG732" t="str">
            <v>Dirección Servicio y Operaciones</v>
          </cell>
          <cell r="AH732" t="str">
            <v>Subdir. Siniestros CDMX y Sureste</v>
          </cell>
          <cell r="AI732" t="str">
            <v>C9215</v>
          </cell>
          <cell r="AJ732" t="str">
            <v>Moreno Alvárez Elvia Citlalli</v>
          </cell>
          <cell r="AK732" t="str">
            <v>Tlalnepantla</v>
          </cell>
          <cell r="AL732" t="str">
            <v>Tlalnepantla</v>
          </cell>
          <cell r="AM732">
            <v>0</v>
          </cell>
          <cell r="AN732" t="str">
            <v>alfredo.aguilar@gnp.com.mx</v>
          </cell>
          <cell r="AO732" t="str">
            <v>alfredo.aguilar@gnp.com.mx</v>
          </cell>
          <cell r="AQ732">
            <v>5535228221</v>
          </cell>
          <cell r="AR732" t="str">
            <v>-</v>
          </cell>
          <cell r="AS732" t="str">
            <v>-</v>
          </cell>
          <cell r="AT732" t="str">
            <v>-</v>
          </cell>
          <cell r="AU732" t="str">
            <v>-</v>
          </cell>
          <cell r="AV732" t="str">
            <v>-</v>
          </cell>
          <cell r="AW732" t="str">
            <v>IMDM20226617..</v>
          </cell>
          <cell r="AX732" t="str">
            <v>Inactivo</v>
          </cell>
          <cell r="AY732" t="str">
            <v>Si</v>
          </cell>
          <cell r="AZ732">
            <v>764</v>
          </cell>
          <cell r="BA732">
            <v>43708</v>
          </cell>
          <cell r="BB732">
            <v>36672</v>
          </cell>
          <cell r="BC732">
            <v>16808</v>
          </cell>
          <cell r="BD732">
            <v>53480</v>
          </cell>
          <cell r="BE732">
            <v>42993</v>
          </cell>
          <cell r="BF732">
            <v>44439</v>
          </cell>
          <cell r="BG732">
            <v>3</v>
          </cell>
          <cell r="BH732" t="str">
            <v>-</v>
          </cell>
          <cell r="BI732" t="str">
            <v>-</v>
          </cell>
          <cell r="BJ732" t="str">
            <v>Propio</v>
          </cell>
          <cell r="BP732" t="str">
            <v>-</v>
          </cell>
          <cell r="BQ732" t="str">
            <v>-</v>
          </cell>
          <cell r="BR732" t="str">
            <v>-</v>
          </cell>
          <cell r="BS732" t="str">
            <v>-</v>
          </cell>
          <cell r="BT732" t="str">
            <v>-</v>
          </cell>
          <cell r="BU732" t="str">
            <v>-</v>
          </cell>
          <cell r="BV732" t="str">
            <v>-</v>
          </cell>
          <cell r="BW732" t="str">
            <v>-</v>
          </cell>
          <cell r="BX732" t="str">
            <v>-</v>
          </cell>
          <cell r="BY732" t="str">
            <v>-</v>
          </cell>
          <cell r="BZ732" t="str">
            <v>-</v>
          </cell>
          <cell r="CA732" t="str">
            <v>-</v>
          </cell>
          <cell r="CB732" t="str">
            <v>-</v>
          </cell>
          <cell r="CC732" t="str">
            <v>Viernes</v>
          </cell>
          <cell r="CD732" t="str">
            <v>310</v>
          </cell>
          <cell r="CE732" t="str">
            <v>0</v>
          </cell>
          <cell r="CF732" t="str">
            <v>Azul</v>
          </cell>
          <cell r="CG732" t="str">
            <v>5o Sábado</v>
          </cell>
          <cell r="CH732" t="str">
            <v>May y Jun</v>
          </cell>
          <cell r="CI732" t="str">
            <v>Nov y Dic</v>
          </cell>
          <cell r="CJ732" t="str">
            <v>-</v>
          </cell>
          <cell r="CK732">
            <v>92</v>
          </cell>
          <cell r="CL732" t="str">
            <v>101 - MAGNA</v>
          </cell>
          <cell r="CM732" t="str">
            <v>11079</v>
          </cell>
          <cell r="CP732" t="str">
            <v>-</v>
          </cell>
        </row>
        <row r="733">
          <cell r="A733" t="str">
            <v>11080</v>
          </cell>
          <cell r="B733" t="str">
            <v>358XWZ</v>
          </cell>
          <cell r="C733" t="str">
            <v>Distrito Federal</v>
          </cell>
          <cell r="D733" t="str">
            <v>No aplica</v>
          </cell>
          <cell r="E733" t="str">
            <v>Chevy</v>
          </cell>
          <cell r="F733" t="str">
            <v>Automóvil</v>
          </cell>
          <cell r="G733" t="str">
            <v>Chevrolet</v>
          </cell>
          <cell r="H733" t="str">
            <v>Chevy 3 puertas T/M, D/H, A/A, Paquete M</v>
          </cell>
          <cell r="I733" t="str">
            <v>3G1SF21X2BS134981</v>
          </cell>
          <cell r="J733" t="str">
            <v>Hecho en México</v>
          </cell>
          <cell r="K733" t="str">
            <v>Magna</v>
          </cell>
          <cell r="L733">
            <v>4</v>
          </cell>
          <cell r="M733">
            <v>46</v>
          </cell>
          <cell r="N733">
            <v>2011</v>
          </cell>
          <cell r="O733" t="str">
            <v>Ciudad de México</v>
          </cell>
          <cell r="P733" t="str">
            <v>Ciudad de México</v>
          </cell>
          <cell r="Q733" t="str">
            <v>Zona Metropolitana</v>
          </cell>
          <cell r="R733" t="str">
            <v>Baja</v>
          </cell>
          <cell r="S733" t="str">
            <v>Venta a empleado</v>
          </cell>
          <cell r="T733" t="str">
            <v>GNP</v>
          </cell>
          <cell r="U733" t="str">
            <v>Grupo Nacional Provincial, S.A.B.</v>
          </cell>
          <cell r="V733" t="str">
            <v>Asesor de Servicio</v>
          </cell>
          <cell r="W733" t="str">
            <v>535</v>
          </cell>
          <cell r="X733" t="str">
            <v>-</v>
          </cell>
          <cell r="Y733" t="str">
            <v>Asignado</v>
          </cell>
          <cell r="Z733" t="str">
            <v>N88532</v>
          </cell>
          <cell r="AA733" t="str">
            <v>Carrillo Espinosa Gustavo</v>
          </cell>
          <cell r="AB733" t="str">
            <v>Grupo Nacional Provincial, S.A.B.</v>
          </cell>
          <cell r="AC733" t="str">
            <v>CAEG730723KF5</v>
          </cell>
          <cell r="AD733" t="str">
            <v>Operativo</v>
          </cell>
          <cell r="AE733" t="str">
            <v>Asesor de Servicio Automovil</v>
          </cell>
          <cell r="AF733" t="str">
            <v>Unidad Operativa</v>
          </cell>
          <cell r="AG733" t="str">
            <v>Dirección Servicio y Operaciones</v>
          </cell>
          <cell r="AH733" t="str">
            <v>Subdir. Siniestros CDMX y Sureste</v>
          </cell>
          <cell r="AI733" t="str">
            <v>C9215</v>
          </cell>
          <cell r="AJ733" t="str">
            <v>Moreno Alvárez Elvia Citlalli</v>
          </cell>
          <cell r="AK733" t="str">
            <v>Tlalnepantla</v>
          </cell>
          <cell r="AL733" t="str">
            <v>Tlalnepantla</v>
          </cell>
          <cell r="AM733">
            <v>0</v>
          </cell>
          <cell r="AN733" t="str">
            <v>gustavo.carrillo@gnp.com.mx</v>
          </cell>
          <cell r="AO733" t="str">
            <v>gustavo.carrillo@gnp.com.mx</v>
          </cell>
          <cell r="AQ733">
            <v>5535228387</v>
          </cell>
          <cell r="AR733" t="str">
            <v>-</v>
          </cell>
          <cell r="AS733" t="str">
            <v>-</v>
          </cell>
          <cell r="AT733" t="str">
            <v>-</v>
          </cell>
          <cell r="AU733" t="str">
            <v>-</v>
          </cell>
          <cell r="AV733" t="str">
            <v>-</v>
          </cell>
          <cell r="AW733" t="str">
            <v>IMDM20226637..</v>
          </cell>
          <cell r="AX733" t="str">
            <v>Inactivo</v>
          </cell>
          <cell r="AY733" t="str">
            <v>Si</v>
          </cell>
          <cell r="AZ733">
            <v>1229.17</v>
          </cell>
          <cell r="BA733">
            <v>43708</v>
          </cell>
          <cell r="BB733">
            <v>7375.02</v>
          </cell>
          <cell r="BC733">
            <v>110624.98</v>
          </cell>
          <cell r="BD733">
            <v>118000</v>
          </cell>
          <cell r="BE733">
            <v>43631</v>
          </cell>
          <cell r="BF733">
            <v>45076</v>
          </cell>
          <cell r="BG733">
            <v>3</v>
          </cell>
          <cell r="BH733" t="str">
            <v>-</v>
          </cell>
          <cell r="BI733" t="str">
            <v>-</v>
          </cell>
          <cell r="BJ733" t="str">
            <v>Propio</v>
          </cell>
          <cell r="BP733" t="str">
            <v>-</v>
          </cell>
          <cell r="BQ733" t="str">
            <v>-</v>
          </cell>
          <cell r="BR733" t="str">
            <v>-</v>
          </cell>
          <cell r="BS733" t="str">
            <v>-</v>
          </cell>
          <cell r="BT733" t="str">
            <v>-</v>
          </cell>
          <cell r="BU733" t="str">
            <v>-</v>
          </cell>
          <cell r="BV733" t="str">
            <v>-</v>
          </cell>
          <cell r="BW733" t="str">
            <v>-</v>
          </cell>
          <cell r="BX733" t="str">
            <v>-</v>
          </cell>
          <cell r="BY733" t="str">
            <v>-</v>
          </cell>
          <cell r="BZ733" t="str">
            <v>-</v>
          </cell>
          <cell r="CA733" t="str">
            <v>-</v>
          </cell>
          <cell r="CB733" t="str">
            <v>-</v>
          </cell>
          <cell r="CC733" t="str">
            <v>Martes</v>
          </cell>
          <cell r="CD733" t="str">
            <v>358</v>
          </cell>
          <cell r="CE733" t="str">
            <v>8</v>
          </cell>
          <cell r="CF733" t="str">
            <v>Rosa</v>
          </cell>
          <cell r="CG733" t="str">
            <v>2o Sábado</v>
          </cell>
          <cell r="CH733" t="str">
            <v>Feb y Mzo</v>
          </cell>
          <cell r="CI733" t="str">
            <v>Ago y Sep</v>
          </cell>
          <cell r="CJ733" t="str">
            <v>-</v>
          </cell>
          <cell r="CK733">
            <v>92</v>
          </cell>
          <cell r="CL733" t="str">
            <v>101 - MAGNA</v>
          </cell>
          <cell r="CM733" t="str">
            <v>11080</v>
          </cell>
          <cell r="CP733" t="str">
            <v>-</v>
          </cell>
        </row>
        <row r="734">
          <cell r="A734" t="str">
            <v>11081</v>
          </cell>
          <cell r="B734" t="str">
            <v>184XWZ</v>
          </cell>
          <cell r="C734" t="str">
            <v>Distrito Federal</v>
          </cell>
          <cell r="D734" t="str">
            <v>No aplica</v>
          </cell>
          <cell r="E734" t="str">
            <v>Chevy</v>
          </cell>
          <cell r="F734" t="str">
            <v>Automóvil</v>
          </cell>
          <cell r="G734" t="str">
            <v>Chevrolet</v>
          </cell>
          <cell r="H734" t="str">
            <v>Chevy 3 puertas T/M, D/H, A/A, Paquete M</v>
          </cell>
          <cell r="I734" t="str">
            <v>3G1SF21X3BS135086</v>
          </cell>
          <cell r="J734" t="str">
            <v>Hecho en México</v>
          </cell>
          <cell r="K734" t="str">
            <v>Magna</v>
          </cell>
          <cell r="L734">
            <v>4</v>
          </cell>
          <cell r="M734">
            <v>46</v>
          </cell>
          <cell r="N734">
            <v>2011</v>
          </cell>
          <cell r="O734" t="str">
            <v>Ciudad de México</v>
          </cell>
          <cell r="P734" t="str">
            <v>Ciudad de México</v>
          </cell>
          <cell r="Q734" t="str">
            <v>Zona Metropolitana</v>
          </cell>
          <cell r="R734" t="str">
            <v>Baja</v>
          </cell>
          <cell r="S734" t="str">
            <v>Venta a empleado</v>
          </cell>
          <cell r="T734" t="str">
            <v>GNP</v>
          </cell>
          <cell r="U734" t="str">
            <v>Grupo Nacional Provincial, S.A.B.</v>
          </cell>
          <cell r="V734" t="str">
            <v>Asesor de Servicio</v>
          </cell>
          <cell r="W734" t="str">
            <v>347</v>
          </cell>
          <cell r="X734" t="str">
            <v>-</v>
          </cell>
          <cell r="Y734" t="str">
            <v>Asignado</v>
          </cell>
          <cell r="Z734" t="str">
            <v>N88469</v>
          </cell>
          <cell r="AA734" t="str">
            <v>-</v>
          </cell>
          <cell r="AB734" t="str">
            <v>-</v>
          </cell>
          <cell r="AC734" t="str">
            <v>-</v>
          </cell>
          <cell r="AD734" t="str">
            <v>-</v>
          </cell>
          <cell r="AE734" t="str">
            <v>-</v>
          </cell>
          <cell r="AF734" t="str">
            <v>-</v>
          </cell>
          <cell r="AG734" t="str">
            <v>-</v>
          </cell>
          <cell r="AH734" t="str">
            <v>-</v>
          </cell>
          <cell r="AI734" t="str">
            <v>C6705</v>
          </cell>
          <cell r="AJ734" t="str">
            <v>Ramirez Granados Arturo</v>
          </cell>
          <cell r="AK734" t="str">
            <v>-</v>
          </cell>
          <cell r="AL734" t="str">
            <v>-</v>
          </cell>
          <cell r="AM734" t="str">
            <v>-</v>
          </cell>
          <cell r="AN734">
            <v>0</v>
          </cell>
          <cell r="AO734" t="str">
            <v>-</v>
          </cell>
          <cell r="AQ734">
            <v>5535228659</v>
          </cell>
          <cell r="AR734" t="str">
            <v>-</v>
          </cell>
          <cell r="AS734" t="str">
            <v>-</v>
          </cell>
          <cell r="AT734" t="str">
            <v>-</v>
          </cell>
          <cell r="AU734" t="str">
            <v>-</v>
          </cell>
          <cell r="AV734" t="str">
            <v>-</v>
          </cell>
          <cell r="AW734" t="str">
            <v>IMDM20226626..</v>
          </cell>
          <cell r="AX734" t="str">
            <v>Inactivo</v>
          </cell>
          <cell r="AY734" t="str">
            <v>No</v>
          </cell>
          <cell r="AZ734" t="str">
            <v>-</v>
          </cell>
          <cell r="BA734" t="str">
            <v>-</v>
          </cell>
          <cell r="BB734" t="str">
            <v>-</v>
          </cell>
          <cell r="BC734" t="str">
            <v>-</v>
          </cell>
          <cell r="BD734" t="str">
            <v>-</v>
          </cell>
          <cell r="BE734" t="str">
            <v>-</v>
          </cell>
          <cell r="BF734" t="str">
            <v>-</v>
          </cell>
          <cell r="BG734">
            <v>3</v>
          </cell>
          <cell r="BH734" t="str">
            <v>-</v>
          </cell>
          <cell r="BI734" t="str">
            <v>-</v>
          </cell>
          <cell r="BJ734" t="str">
            <v>Propio</v>
          </cell>
          <cell r="BP734" t="str">
            <v>-</v>
          </cell>
          <cell r="BQ734" t="str">
            <v>-</v>
          </cell>
          <cell r="BR734" t="str">
            <v>-</v>
          </cell>
          <cell r="BS734" t="str">
            <v>-</v>
          </cell>
          <cell r="BT734" t="str">
            <v>-</v>
          </cell>
          <cell r="BU734" t="str">
            <v>-</v>
          </cell>
          <cell r="BV734" t="str">
            <v>-</v>
          </cell>
          <cell r="BW734" t="str">
            <v>-</v>
          </cell>
          <cell r="BX734" t="str">
            <v>-</v>
          </cell>
          <cell r="BY734" t="str">
            <v>-</v>
          </cell>
          <cell r="BZ734" t="str">
            <v>-</v>
          </cell>
          <cell r="CA734" t="str">
            <v>-</v>
          </cell>
          <cell r="CB734" t="str">
            <v>-</v>
          </cell>
          <cell r="CC734" t="str">
            <v>Miércoles</v>
          </cell>
          <cell r="CD734" t="str">
            <v>184</v>
          </cell>
          <cell r="CE734" t="str">
            <v>4</v>
          </cell>
          <cell r="CF734" t="str">
            <v>Rojo</v>
          </cell>
          <cell r="CG734" t="str">
            <v>3er Sábado</v>
          </cell>
          <cell r="CH734" t="str">
            <v>Mzo y Abr</v>
          </cell>
          <cell r="CI734" t="str">
            <v>Sep y Oct</v>
          </cell>
          <cell r="CJ734" t="str">
            <v>-</v>
          </cell>
          <cell r="CK734">
            <v>92</v>
          </cell>
          <cell r="CL734" t="str">
            <v>101 - MAGNA</v>
          </cell>
          <cell r="CM734" t="str">
            <v>11081</v>
          </cell>
          <cell r="CP734" t="str">
            <v>-</v>
          </cell>
        </row>
        <row r="735">
          <cell r="A735" t="str">
            <v>11082</v>
          </cell>
          <cell r="B735" t="str">
            <v>487XWZ</v>
          </cell>
          <cell r="C735" t="str">
            <v>Distrito Federal</v>
          </cell>
          <cell r="D735" t="str">
            <v>No aplica</v>
          </cell>
          <cell r="E735" t="str">
            <v>Chevy</v>
          </cell>
          <cell r="F735" t="str">
            <v>Automóvil</v>
          </cell>
          <cell r="G735" t="str">
            <v>Chevrolet</v>
          </cell>
          <cell r="H735" t="str">
            <v>Chevy 3 puertas T/M, D/H, A/A, Paquete M</v>
          </cell>
          <cell r="I735" t="str">
            <v>3G1SF21X3BS136111</v>
          </cell>
          <cell r="J735" t="str">
            <v>Hecho en México</v>
          </cell>
          <cell r="K735" t="str">
            <v>Magna</v>
          </cell>
          <cell r="L735">
            <v>4</v>
          </cell>
          <cell r="M735">
            <v>46</v>
          </cell>
          <cell r="N735">
            <v>2011</v>
          </cell>
          <cell r="O735" t="str">
            <v>Ciudad de México</v>
          </cell>
          <cell r="P735" t="str">
            <v>Ciudad de México</v>
          </cell>
          <cell r="Q735" t="str">
            <v>Zona Metropolitana</v>
          </cell>
          <cell r="R735" t="str">
            <v>Baja</v>
          </cell>
          <cell r="S735" t="str">
            <v>Venta a empleado</v>
          </cell>
          <cell r="T735" t="str">
            <v>GNP</v>
          </cell>
          <cell r="U735" t="str">
            <v>Grupo Nacional Provincial, S.A.B.</v>
          </cell>
          <cell r="V735" t="str">
            <v>Asesor de Servicio</v>
          </cell>
          <cell r="W735" t="str">
            <v>330</v>
          </cell>
          <cell r="X735" t="str">
            <v>-</v>
          </cell>
          <cell r="Y735" t="str">
            <v>Asignado</v>
          </cell>
          <cell r="Z735" t="str">
            <v>N84308</v>
          </cell>
          <cell r="AA735" t="str">
            <v>-</v>
          </cell>
          <cell r="AB735" t="str">
            <v>-</v>
          </cell>
          <cell r="AC735" t="str">
            <v>-</v>
          </cell>
          <cell r="AD735" t="str">
            <v>-</v>
          </cell>
          <cell r="AE735" t="str">
            <v>-</v>
          </cell>
          <cell r="AF735" t="str">
            <v>-</v>
          </cell>
          <cell r="AG735" t="str">
            <v>-</v>
          </cell>
          <cell r="AH735" t="str">
            <v>-</v>
          </cell>
          <cell r="AI735" t="str">
            <v>C6705</v>
          </cell>
          <cell r="AJ735" t="str">
            <v>Ramirez Granados Arturo</v>
          </cell>
          <cell r="AK735" t="str">
            <v>-</v>
          </cell>
          <cell r="AL735" t="str">
            <v>-</v>
          </cell>
          <cell r="AM735" t="str">
            <v>-</v>
          </cell>
          <cell r="AN735">
            <v>0</v>
          </cell>
          <cell r="AO735" t="str">
            <v>-</v>
          </cell>
          <cell r="AQ735">
            <v>5535228406</v>
          </cell>
          <cell r="AR735" t="str">
            <v>-</v>
          </cell>
          <cell r="AS735" t="str">
            <v>-</v>
          </cell>
          <cell r="AT735" t="str">
            <v>-</v>
          </cell>
          <cell r="AU735" t="str">
            <v>-</v>
          </cell>
          <cell r="AV735" t="str">
            <v>-</v>
          </cell>
          <cell r="AW735" t="str">
            <v>IMDM20226483..</v>
          </cell>
          <cell r="AX735" t="str">
            <v>Inactivo</v>
          </cell>
          <cell r="AY735" t="str">
            <v>No</v>
          </cell>
          <cell r="AZ735" t="str">
            <v>-</v>
          </cell>
          <cell r="BA735" t="str">
            <v>-</v>
          </cell>
          <cell r="BB735" t="str">
            <v>-</v>
          </cell>
          <cell r="BC735" t="str">
            <v>-</v>
          </cell>
          <cell r="BD735" t="str">
            <v>-</v>
          </cell>
          <cell r="BE735" t="str">
            <v>-</v>
          </cell>
          <cell r="BF735" t="str">
            <v>-</v>
          </cell>
          <cell r="BG735">
            <v>3</v>
          </cell>
          <cell r="BH735" t="str">
            <v>-</v>
          </cell>
          <cell r="BI735" t="str">
            <v>-</v>
          </cell>
          <cell r="BJ735" t="str">
            <v>Propio</v>
          </cell>
          <cell r="BP735" t="str">
            <v>-</v>
          </cell>
          <cell r="BQ735" t="str">
            <v>-</v>
          </cell>
          <cell r="BR735" t="str">
            <v>-</v>
          </cell>
          <cell r="BS735" t="str">
            <v>-</v>
          </cell>
          <cell r="BT735" t="str">
            <v>-</v>
          </cell>
          <cell r="BU735" t="str">
            <v>-</v>
          </cell>
          <cell r="BV735" t="str">
            <v>-</v>
          </cell>
          <cell r="BW735" t="str">
            <v>-</v>
          </cell>
          <cell r="BX735" t="str">
            <v>-</v>
          </cell>
          <cell r="BY735" t="str">
            <v>-</v>
          </cell>
          <cell r="BZ735" t="str">
            <v>-</v>
          </cell>
          <cell r="CA735" t="str">
            <v>-</v>
          </cell>
          <cell r="CB735" t="str">
            <v>-</v>
          </cell>
          <cell r="CC735" t="str">
            <v>Martes</v>
          </cell>
          <cell r="CD735" t="str">
            <v>487</v>
          </cell>
          <cell r="CE735" t="str">
            <v>7</v>
          </cell>
          <cell r="CF735" t="str">
            <v>Rosa</v>
          </cell>
          <cell r="CG735" t="str">
            <v>2o Sábado</v>
          </cell>
          <cell r="CH735" t="str">
            <v>Feb y Mzo</v>
          </cell>
          <cell r="CI735" t="str">
            <v>Ago y Sep</v>
          </cell>
          <cell r="CJ735" t="str">
            <v>-</v>
          </cell>
          <cell r="CK735">
            <v>92</v>
          </cell>
          <cell r="CL735" t="str">
            <v>101 - MAGNA</v>
          </cell>
          <cell r="CM735" t="str">
            <v>11082</v>
          </cell>
          <cell r="CP735" t="str">
            <v>-</v>
          </cell>
        </row>
        <row r="736">
          <cell r="A736" t="str">
            <v>11083</v>
          </cell>
          <cell r="B736" t="str">
            <v>300XWZ</v>
          </cell>
          <cell r="C736" t="str">
            <v>Distrito Federal</v>
          </cell>
          <cell r="D736" t="str">
            <v>No aplica</v>
          </cell>
          <cell r="E736" t="str">
            <v>Chevy</v>
          </cell>
          <cell r="F736" t="str">
            <v>Automóvil</v>
          </cell>
          <cell r="G736" t="str">
            <v>Chevrolet</v>
          </cell>
          <cell r="H736" t="str">
            <v>Chevy 3 puertas T/M, D/H, A/A, Paquete M</v>
          </cell>
          <cell r="I736" t="str">
            <v>3G1SF21X4BS134934</v>
          </cell>
          <cell r="J736" t="str">
            <v>Hecho en México</v>
          </cell>
          <cell r="K736" t="str">
            <v>Magna</v>
          </cell>
          <cell r="L736">
            <v>4</v>
          </cell>
          <cell r="M736">
            <v>46</v>
          </cell>
          <cell r="N736">
            <v>2011</v>
          </cell>
          <cell r="O736" t="str">
            <v>Ciudad de México</v>
          </cell>
          <cell r="P736" t="str">
            <v>Ciudad de México</v>
          </cell>
          <cell r="Q736" t="str">
            <v>Zona Metropolitana</v>
          </cell>
          <cell r="R736" t="str">
            <v>Baja</v>
          </cell>
          <cell r="S736" t="str">
            <v>Venta a empleado</v>
          </cell>
          <cell r="T736" t="str">
            <v>GNP</v>
          </cell>
          <cell r="U736" t="str">
            <v>Grupo Nacional Provincial, S.A.B.</v>
          </cell>
          <cell r="V736" t="str">
            <v>Asesor de Servicio</v>
          </cell>
          <cell r="W736" t="str">
            <v>368</v>
          </cell>
          <cell r="X736" t="str">
            <v>-</v>
          </cell>
          <cell r="Y736" t="str">
            <v>Asignado</v>
          </cell>
          <cell r="Z736" t="str">
            <v>P64357</v>
          </cell>
          <cell r="AA736" t="str">
            <v>Perez Estrada Cutberto Gabriel</v>
          </cell>
          <cell r="AB736" t="str">
            <v>Grupo Nacional Provincial, S.A.B.</v>
          </cell>
          <cell r="AC736" t="str">
            <v>PEEC6403205I1</v>
          </cell>
          <cell r="AD736" t="str">
            <v>Operativo</v>
          </cell>
          <cell r="AE736" t="str">
            <v>Asesor de Servicio Automovil</v>
          </cell>
          <cell r="AF736" t="str">
            <v>Unidad Operativa</v>
          </cell>
          <cell r="AG736" t="str">
            <v>Dirección Servicio y Operaciones</v>
          </cell>
          <cell r="AH736" t="str">
            <v>Subdir. Siniestros CDMX y Sureste</v>
          </cell>
          <cell r="AI736" t="str">
            <v>C9215</v>
          </cell>
          <cell r="AJ736" t="str">
            <v>Moreno Alvárez Elvia Citlalli</v>
          </cell>
          <cell r="AK736" t="str">
            <v>Tlalnepantla</v>
          </cell>
          <cell r="AL736" t="str">
            <v>Tlalnepantla</v>
          </cell>
          <cell r="AM736">
            <v>0</v>
          </cell>
          <cell r="AN736" t="str">
            <v>cutberto.perez@gnp.com.mx</v>
          </cell>
          <cell r="AO736" t="str">
            <v>cutberto.perez@gnp.com.mx</v>
          </cell>
          <cell r="AQ736">
            <v>5535228906</v>
          </cell>
          <cell r="AR736" t="str">
            <v>-</v>
          </cell>
          <cell r="AS736" t="str">
            <v>-</v>
          </cell>
          <cell r="AT736" t="str">
            <v>-</v>
          </cell>
          <cell r="AU736" t="str">
            <v>-</v>
          </cell>
          <cell r="AV736" t="str">
            <v>-</v>
          </cell>
          <cell r="AW736" t="str">
            <v>IMDM20226484..</v>
          </cell>
          <cell r="AX736" t="str">
            <v>Inactivo</v>
          </cell>
          <cell r="AY736" t="str">
            <v>Si</v>
          </cell>
          <cell r="AZ736">
            <v>1229.17</v>
          </cell>
          <cell r="BA736">
            <v>43708</v>
          </cell>
          <cell r="BB736">
            <v>7375.02</v>
          </cell>
          <cell r="BC736" t="str">
            <v>-</v>
          </cell>
          <cell r="BD736">
            <v>118000</v>
          </cell>
          <cell r="BE736">
            <v>43631</v>
          </cell>
          <cell r="BF736">
            <v>45076</v>
          </cell>
          <cell r="BG736">
            <v>3</v>
          </cell>
          <cell r="BH736" t="str">
            <v>-</v>
          </cell>
          <cell r="BI736" t="str">
            <v>-</v>
          </cell>
          <cell r="BJ736" t="str">
            <v>Propio</v>
          </cell>
          <cell r="BP736" t="str">
            <v>-</v>
          </cell>
          <cell r="BQ736" t="str">
            <v>-</v>
          </cell>
          <cell r="BR736" t="str">
            <v>-</v>
          </cell>
          <cell r="BS736" t="str">
            <v>-</v>
          </cell>
          <cell r="BT736" t="str">
            <v>-</v>
          </cell>
          <cell r="BU736" t="str">
            <v>-</v>
          </cell>
          <cell r="BV736" t="str">
            <v>-</v>
          </cell>
          <cell r="BW736" t="str">
            <v>-</v>
          </cell>
          <cell r="BX736" t="str">
            <v>-</v>
          </cell>
          <cell r="BY736" t="str">
            <v>-</v>
          </cell>
          <cell r="BZ736" t="str">
            <v>-</v>
          </cell>
          <cell r="CA736" t="str">
            <v>-</v>
          </cell>
          <cell r="CB736" t="str">
            <v>-</v>
          </cell>
          <cell r="CC736" t="str">
            <v>Viernes</v>
          </cell>
          <cell r="CD736" t="str">
            <v>300</v>
          </cell>
          <cell r="CE736" t="str">
            <v>0</v>
          </cell>
          <cell r="CF736" t="str">
            <v>Azul</v>
          </cell>
          <cell r="CG736" t="str">
            <v>5o Sábado</v>
          </cell>
          <cell r="CH736" t="str">
            <v>May y Jun</v>
          </cell>
          <cell r="CI736" t="str">
            <v>Nov y Dic</v>
          </cell>
          <cell r="CJ736" t="str">
            <v>-</v>
          </cell>
          <cell r="CK736">
            <v>92</v>
          </cell>
          <cell r="CL736" t="str">
            <v>101 - MAGNA</v>
          </cell>
          <cell r="CM736" t="str">
            <v>11083</v>
          </cell>
          <cell r="CP736" t="str">
            <v>-</v>
          </cell>
        </row>
        <row r="737">
          <cell r="A737" t="str">
            <v>11084</v>
          </cell>
          <cell r="B737" t="str">
            <v>207XWZ</v>
          </cell>
          <cell r="C737" t="str">
            <v>Distrito Federal</v>
          </cell>
          <cell r="D737" t="str">
            <v>No aplica</v>
          </cell>
          <cell r="E737" t="str">
            <v>Chevy</v>
          </cell>
          <cell r="F737" t="str">
            <v>Automóvil</v>
          </cell>
          <cell r="G737" t="str">
            <v>Chevrolet</v>
          </cell>
          <cell r="H737" t="str">
            <v>Chevy 3 puertas T/M, D/H, A/A, Paquete M</v>
          </cell>
          <cell r="I737" t="str">
            <v>3G1SF21X4BS135131</v>
          </cell>
          <cell r="J737" t="str">
            <v>Hecho en México</v>
          </cell>
          <cell r="K737" t="str">
            <v>Magna</v>
          </cell>
          <cell r="L737">
            <v>4</v>
          </cell>
          <cell r="M737">
            <v>46</v>
          </cell>
          <cell r="N737">
            <v>2011</v>
          </cell>
          <cell r="O737" t="str">
            <v>Ciudad de México</v>
          </cell>
          <cell r="P737" t="str">
            <v>Ciudad de México</v>
          </cell>
          <cell r="Q737" t="str">
            <v>Zona Metropolitana</v>
          </cell>
          <cell r="R737" t="str">
            <v>Baja</v>
          </cell>
          <cell r="S737" t="str">
            <v>Venta a empleado</v>
          </cell>
          <cell r="T737" t="str">
            <v>GNP</v>
          </cell>
          <cell r="U737" t="str">
            <v>Grupo Nacional Provincial, S.A.B.</v>
          </cell>
          <cell r="V737" t="str">
            <v>Asesor de Servicio</v>
          </cell>
          <cell r="W737" t="str">
            <v>417</v>
          </cell>
          <cell r="X737" t="str">
            <v>-</v>
          </cell>
          <cell r="Y737" t="str">
            <v>Asignado</v>
          </cell>
          <cell r="Z737" t="str">
            <v>N87527</v>
          </cell>
          <cell r="AA737" t="str">
            <v>-</v>
          </cell>
          <cell r="AB737" t="str">
            <v>-</v>
          </cell>
          <cell r="AC737" t="str">
            <v>-</v>
          </cell>
          <cell r="AD737" t="str">
            <v>-</v>
          </cell>
          <cell r="AE737" t="str">
            <v>-</v>
          </cell>
          <cell r="AF737" t="str">
            <v>-</v>
          </cell>
          <cell r="AG737" t="str">
            <v>-</v>
          </cell>
          <cell r="AH737" t="str">
            <v>-</v>
          </cell>
          <cell r="AI737" t="str">
            <v>C6705</v>
          </cell>
          <cell r="AJ737" t="str">
            <v>Ramirez Granados Arturo</v>
          </cell>
          <cell r="AK737" t="str">
            <v>-</v>
          </cell>
          <cell r="AL737" t="str">
            <v>-</v>
          </cell>
          <cell r="AM737" t="str">
            <v>-</v>
          </cell>
          <cell r="AN737">
            <v>0</v>
          </cell>
          <cell r="AO737" t="str">
            <v>-</v>
          </cell>
          <cell r="AQ737">
            <v>5535229109</v>
          </cell>
          <cell r="AR737" t="str">
            <v>-</v>
          </cell>
          <cell r="AS737" t="str">
            <v>-</v>
          </cell>
          <cell r="AT737" t="str">
            <v>-</v>
          </cell>
          <cell r="AU737" t="str">
            <v>-</v>
          </cell>
          <cell r="AV737" t="str">
            <v>-</v>
          </cell>
          <cell r="AW737" t="str">
            <v>IMDM20888131..</v>
          </cell>
          <cell r="AX737" t="str">
            <v>Inactivo</v>
          </cell>
          <cell r="AY737" t="str">
            <v>No</v>
          </cell>
          <cell r="AZ737" t="str">
            <v>-</v>
          </cell>
          <cell r="BA737" t="str">
            <v>-</v>
          </cell>
          <cell r="BB737" t="str">
            <v>-</v>
          </cell>
          <cell r="BC737" t="str">
            <v>-</v>
          </cell>
          <cell r="BD737" t="str">
            <v>-</v>
          </cell>
          <cell r="BE737" t="str">
            <v>-</v>
          </cell>
          <cell r="BF737" t="str">
            <v>-</v>
          </cell>
          <cell r="BG737">
            <v>3</v>
          </cell>
          <cell r="BH737" t="str">
            <v>-</v>
          </cell>
          <cell r="BI737" t="str">
            <v>-</v>
          </cell>
          <cell r="BJ737" t="str">
            <v>Propio</v>
          </cell>
          <cell r="BP737" t="str">
            <v>-</v>
          </cell>
          <cell r="BQ737" t="str">
            <v>-</v>
          </cell>
          <cell r="BR737" t="str">
            <v>-</v>
          </cell>
          <cell r="BS737" t="str">
            <v>-</v>
          </cell>
          <cell r="BT737" t="str">
            <v>-</v>
          </cell>
          <cell r="BU737" t="str">
            <v>-</v>
          </cell>
          <cell r="BV737" t="str">
            <v>-</v>
          </cell>
          <cell r="BW737" t="str">
            <v>-</v>
          </cell>
          <cell r="BX737" t="str">
            <v>-</v>
          </cell>
          <cell r="BY737" t="str">
            <v>-</v>
          </cell>
          <cell r="BZ737" t="str">
            <v>-</v>
          </cell>
          <cell r="CA737" t="str">
            <v>-</v>
          </cell>
          <cell r="CB737" t="str">
            <v>-</v>
          </cell>
          <cell r="CC737" t="str">
            <v>Martes</v>
          </cell>
          <cell r="CD737" t="str">
            <v>207</v>
          </cell>
          <cell r="CE737" t="str">
            <v>7</v>
          </cell>
          <cell r="CF737" t="str">
            <v>Rosa</v>
          </cell>
          <cell r="CG737" t="str">
            <v>2o Sábado</v>
          </cell>
          <cell r="CH737" t="str">
            <v>Feb y Mzo</v>
          </cell>
          <cell r="CI737" t="str">
            <v>Ago y Sep</v>
          </cell>
          <cell r="CJ737" t="str">
            <v>-</v>
          </cell>
          <cell r="CK737">
            <v>92</v>
          </cell>
          <cell r="CL737" t="str">
            <v>101 - MAGNA</v>
          </cell>
          <cell r="CM737" t="str">
            <v>11084</v>
          </cell>
          <cell r="CP737" t="str">
            <v>-</v>
          </cell>
        </row>
        <row r="738">
          <cell r="A738" t="str">
            <v>11085</v>
          </cell>
          <cell r="B738" t="str">
            <v>322XWZ</v>
          </cell>
          <cell r="C738" t="str">
            <v>Distrito Federal</v>
          </cell>
          <cell r="D738" t="str">
            <v>No aplica</v>
          </cell>
          <cell r="E738" t="str">
            <v>Chevy</v>
          </cell>
          <cell r="F738" t="str">
            <v>Automóvil</v>
          </cell>
          <cell r="G738" t="str">
            <v>Chevrolet</v>
          </cell>
          <cell r="H738" t="str">
            <v>Chevy 3 puertas T/M, D/H, A/A, Paquete M</v>
          </cell>
          <cell r="I738" t="str">
            <v>3G1SF21X4BS135288</v>
          </cell>
          <cell r="J738" t="str">
            <v>Hecho en México</v>
          </cell>
          <cell r="K738" t="str">
            <v>Magna</v>
          </cell>
          <cell r="L738">
            <v>4</v>
          </cell>
          <cell r="M738">
            <v>46</v>
          </cell>
          <cell r="N738">
            <v>2011</v>
          </cell>
          <cell r="O738" t="str">
            <v>Ciudad de México</v>
          </cell>
          <cell r="P738" t="str">
            <v>Ciudad de México</v>
          </cell>
          <cell r="Q738" t="str">
            <v>Zona Metropolitana</v>
          </cell>
          <cell r="R738" t="str">
            <v>Baja</v>
          </cell>
          <cell r="S738" t="str">
            <v>Venta a empleado</v>
          </cell>
          <cell r="T738" t="str">
            <v>GNP</v>
          </cell>
          <cell r="U738" t="str">
            <v>Grupo Nacional Provincial, S.A.B.</v>
          </cell>
          <cell r="V738" t="str">
            <v>Supervisor Ajustes</v>
          </cell>
          <cell r="W738" t="str">
            <v>006</v>
          </cell>
          <cell r="X738" t="str">
            <v>-</v>
          </cell>
          <cell r="Y738" t="str">
            <v>Asignado</v>
          </cell>
          <cell r="Z738" t="str">
            <v>N58424</v>
          </cell>
          <cell r="AA738" t="str">
            <v>Benitez Baltazar Mauro</v>
          </cell>
          <cell r="AB738" t="str">
            <v>Grupo Nacional Provincial, S.A.B.</v>
          </cell>
          <cell r="AC738" t="str">
            <v>BEBM600311MX2</v>
          </cell>
          <cell r="AD738" t="str">
            <v>Gerente</v>
          </cell>
          <cell r="AE738" t="str">
            <v>Gerencia Ajustes (CDMX)</v>
          </cell>
          <cell r="AF738" t="str">
            <v>Unidad Operativa</v>
          </cell>
          <cell r="AG738" t="str">
            <v>Dirección Servicio y Operaciones</v>
          </cell>
          <cell r="AH738" t="str">
            <v>Subdir. Siniestros CDMX y Sureste</v>
          </cell>
          <cell r="AI738" t="str">
            <v>C9208</v>
          </cell>
          <cell r="AJ738" t="str">
            <v>Lasa Estrada Antxon</v>
          </cell>
          <cell r="AK738" t="str">
            <v>Amores A1 PB</v>
          </cell>
          <cell r="AL738" t="str">
            <v>Amores</v>
          </cell>
          <cell r="AM738" t="str">
            <v>-------</v>
          </cell>
          <cell r="AN738" t="str">
            <v>mauro.benitez@gnp.com.mx</v>
          </cell>
          <cell r="AO738" t="str">
            <v>mauro.benitez@gnp.com.mx</v>
          </cell>
          <cell r="AQ738">
            <v>5535228299</v>
          </cell>
          <cell r="AR738" t="str">
            <v>-</v>
          </cell>
          <cell r="AS738" t="str">
            <v>-</v>
          </cell>
          <cell r="AT738" t="str">
            <v>-</v>
          </cell>
          <cell r="AU738" t="str">
            <v>-</v>
          </cell>
          <cell r="AV738" t="str">
            <v>-</v>
          </cell>
          <cell r="AW738" t="str">
            <v>IMDM20888127..</v>
          </cell>
          <cell r="AX738" t="str">
            <v>Inactivo</v>
          </cell>
          <cell r="AY738" t="str">
            <v>No</v>
          </cell>
          <cell r="AZ738" t="str">
            <v>-</v>
          </cell>
          <cell r="BA738" t="str">
            <v>-</v>
          </cell>
          <cell r="BB738" t="str">
            <v>-</v>
          </cell>
          <cell r="BC738" t="str">
            <v>-</v>
          </cell>
          <cell r="BD738" t="str">
            <v>-</v>
          </cell>
          <cell r="BE738" t="str">
            <v>-</v>
          </cell>
          <cell r="BF738" t="str">
            <v>-</v>
          </cell>
          <cell r="BG738">
            <v>3</v>
          </cell>
          <cell r="BH738" t="str">
            <v>-</v>
          </cell>
          <cell r="BI738" t="str">
            <v>-</v>
          </cell>
          <cell r="BJ738" t="str">
            <v>Propio</v>
          </cell>
          <cell r="BP738" t="str">
            <v>-</v>
          </cell>
          <cell r="BQ738" t="str">
            <v>-</v>
          </cell>
          <cell r="BR738" t="str">
            <v>-</v>
          </cell>
          <cell r="BS738" t="str">
            <v>-</v>
          </cell>
          <cell r="BT738" t="str">
            <v>-</v>
          </cell>
          <cell r="BU738" t="str">
            <v>-</v>
          </cell>
          <cell r="BV738" t="str">
            <v>-</v>
          </cell>
          <cell r="BW738" t="str">
            <v>-</v>
          </cell>
          <cell r="BX738" t="str">
            <v>-</v>
          </cell>
          <cell r="BY738" t="str">
            <v>-</v>
          </cell>
          <cell r="BZ738" t="str">
            <v>-</v>
          </cell>
          <cell r="CA738" t="str">
            <v>-</v>
          </cell>
          <cell r="CB738" t="str">
            <v>-</v>
          </cell>
          <cell r="CC738" t="str">
            <v>Jueves</v>
          </cell>
          <cell r="CD738" t="str">
            <v>322</v>
          </cell>
          <cell r="CE738" t="str">
            <v>2</v>
          </cell>
          <cell r="CF738" t="str">
            <v>Verde</v>
          </cell>
          <cell r="CG738" t="str">
            <v>4o Sábado</v>
          </cell>
          <cell r="CH738" t="str">
            <v>Abr y May</v>
          </cell>
          <cell r="CI738" t="str">
            <v>Oct y Nov</v>
          </cell>
          <cell r="CJ738" t="str">
            <v>-</v>
          </cell>
          <cell r="CK738">
            <v>92</v>
          </cell>
          <cell r="CL738" t="str">
            <v>101 - MAGNA</v>
          </cell>
          <cell r="CM738" t="str">
            <v>11085</v>
          </cell>
          <cell r="CP738" t="str">
            <v>-</v>
          </cell>
        </row>
        <row r="739">
          <cell r="A739" t="str">
            <v>11086</v>
          </cell>
          <cell r="B739" t="str">
            <v>194XWZ</v>
          </cell>
          <cell r="C739" t="str">
            <v>Distrito Federal</v>
          </cell>
          <cell r="D739" t="str">
            <v>No aplica</v>
          </cell>
          <cell r="E739" t="str">
            <v>Chevy</v>
          </cell>
          <cell r="F739" t="str">
            <v>Automóvil</v>
          </cell>
          <cell r="G739" t="str">
            <v>Chevrolet</v>
          </cell>
          <cell r="H739" t="str">
            <v>Chevy 3 puertas T/M, D/H, A/A, Paquete M</v>
          </cell>
          <cell r="I739" t="str">
            <v>3G1SF21X4BS135436</v>
          </cell>
          <cell r="J739" t="str">
            <v>Hecho en México</v>
          </cell>
          <cell r="K739" t="str">
            <v>Magna</v>
          </cell>
          <cell r="L739">
            <v>4</v>
          </cell>
          <cell r="M739">
            <v>46</v>
          </cell>
          <cell r="N739">
            <v>2011</v>
          </cell>
          <cell r="O739" t="str">
            <v>Ciudad de México</v>
          </cell>
          <cell r="P739" t="str">
            <v>Ciudad de México</v>
          </cell>
          <cell r="Q739" t="str">
            <v>Zona Metropolitana</v>
          </cell>
          <cell r="R739" t="str">
            <v>Baja</v>
          </cell>
          <cell r="S739" t="str">
            <v>Venta a empleado</v>
          </cell>
          <cell r="T739" t="str">
            <v>GNP</v>
          </cell>
          <cell r="U739" t="str">
            <v>Grupo Nacional Provincial, S.A.B.</v>
          </cell>
          <cell r="V739" t="str">
            <v>Asesor de Servicio</v>
          </cell>
          <cell r="W739" t="str">
            <v>454</v>
          </cell>
          <cell r="X739" t="str">
            <v>-</v>
          </cell>
          <cell r="Y739" t="str">
            <v>Asignado</v>
          </cell>
          <cell r="Z739" t="str">
            <v>N87562</v>
          </cell>
          <cell r="AA739" t="str">
            <v>-</v>
          </cell>
          <cell r="AB739" t="str">
            <v>-</v>
          </cell>
          <cell r="AC739" t="str">
            <v>-</v>
          </cell>
          <cell r="AD739" t="str">
            <v>-</v>
          </cell>
          <cell r="AE739" t="str">
            <v>-</v>
          </cell>
          <cell r="AF739" t="str">
            <v>-</v>
          </cell>
          <cell r="AG739" t="str">
            <v>-</v>
          </cell>
          <cell r="AH739" t="str">
            <v>-</v>
          </cell>
          <cell r="AI739" t="str">
            <v>C6705</v>
          </cell>
          <cell r="AJ739" t="str">
            <v>Ramirez Granados Arturo</v>
          </cell>
          <cell r="AK739" t="str">
            <v>-</v>
          </cell>
          <cell r="AL739" t="str">
            <v>-</v>
          </cell>
          <cell r="AM739" t="str">
            <v>-</v>
          </cell>
          <cell r="AN739">
            <v>0</v>
          </cell>
          <cell r="AO739" t="str">
            <v>-</v>
          </cell>
          <cell r="AQ739">
            <v>5535667105</v>
          </cell>
          <cell r="AR739" t="str">
            <v>-</v>
          </cell>
          <cell r="AS739" t="str">
            <v>-</v>
          </cell>
          <cell r="AT739" t="str">
            <v>-</v>
          </cell>
          <cell r="AU739" t="str">
            <v>-</v>
          </cell>
          <cell r="AV739" t="str">
            <v>-</v>
          </cell>
          <cell r="AW739" t="str">
            <v>CPFI01080729..</v>
          </cell>
          <cell r="AX739" t="str">
            <v>Inactivo</v>
          </cell>
          <cell r="AY739" t="str">
            <v>No</v>
          </cell>
          <cell r="AZ739" t="str">
            <v>-</v>
          </cell>
          <cell r="BA739" t="str">
            <v>-</v>
          </cell>
          <cell r="BB739" t="str">
            <v>-</v>
          </cell>
          <cell r="BC739" t="str">
            <v>-</v>
          </cell>
          <cell r="BD739" t="str">
            <v>-</v>
          </cell>
          <cell r="BE739" t="str">
            <v>-</v>
          </cell>
          <cell r="BF739" t="str">
            <v>-</v>
          </cell>
          <cell r="BG739">
            <v>3</v>
          </cell>
          <cell r="BH739" t="str">
            <v>-</v>
          </cell>
          <cell r="BI739" t="str">
            <v>-</v>
          </cell>
          <cell r="BJ739" t="str">
            <v>Propio</v>
          </cell>
          <cell r="BP739" t="str">
            <v>-</v>
          </cell>
          <cell r="BQ739" t="str">
            <v>-</v>
          </cell>
          <cell r="BR739" t="str">
            <v>-</v>
          </cell>
          <cell r="BS739" t="str">
            <v>-</v>
          </cell>
          <cell r="BT739" t="str">
            <v>-</v>
          </cell>
          <cell r="BU739" t="str">
            <v>-</v>
          </cell>
          <cell r="BV739" t="str">
            <v>-</v>
          </cell>
          <cell r="BW739" t="str">
            <v>-</v>
          </cell>
          <cell r="BX739" t="str">
            <v>-</v>
          </cell>
          <cell r="BY739" t="str">
            <v>-</v>
          </cell>
          <cell r="BZ739" t="str">
            <v>-</v>
          </cell>
          <cell r="CA739" t="str">
            <v>-</v>
          </cell>
          <cell r="CB739" t="str">
            <v>-</v>
          </cell>
          <cell r="CC739" t="str">
            <v>Miércoles</v>
          </cell>
          <cell r="CD739" t="str">
            <v>194</v>
          </cell>
          <cell r="CE739" t="str">
            <v>4</v>
          </cell>
          <cell r="CF739" t="str">
            <v>Rojo</v>
          </cell>
          <cell r="CG739" t="str">
            <v>3er Sábado</v>
          </cell>
          <cell r="CH739" t="str">
            <v>Mzo y Abr</v>
          </cell>
          <cell r="CI739" t="str">
            <v>Sep y Oct</v>
          </cell>
          <cell r="CJ739" t="str">
            <v>-</v>
          </cell>
          <cell r="CK739">
            <v>92</v>
          </cell>
          <cell r="CL739" t="str">
            <v>101 - MAGNA</v>
          </cell>
          <cell r="CM739" t="str">
            <v>11086</v>
          </cell>
          <cell r="CP739" t="str">
            <v>-</v>
          </cell>
        </row>
        <row r="740">
          <cell r="A740" t="str">
            <v>11087</v>
          </cell>
          <cell r="B740" t="str">
            <v>250XWZ</v>
          </cell>
          <cell r="C740" t="str">
            <v>Distrito Federal</v>
          </cell>
          <cell r="D740" t="str">
            <v>No aplica</v>
          </cell>
          <cell r="E740" t="str">
            <v>Chevy</v>
          </cell>
          <cell r="F740" t="str">
            <v>Automóvil</v>
          </cell>
          <cell r="G740" t="str">
            <v>Chevrolet</v>
          </cell>
          <cell r="H740" t="str">
            <v>Chevy 3 puertas T/M, D/H, A/A, Paquete M</v>
          </cell>
          <cell r="I740" t="str">
            <v>3G1SF21X4BS135808</v>
          </cell>
          <cell r="J740" t="str">
            <v>Hecho en México</v>
          </cell>
          <cell r="K740" t="str">
            <v>Magna</v>
          </cell>
          <cell r="L740">
            <v>4</v>
          </cell>
          <cell r="M740">
            <v>46</v>
          </cell>
          <cell r="N740">
            <v>2011</v>
          </cell>
          <cell r="O740" t="str">
            <v>Ciudad de México</v>
          </cell>
          <cell r="P740" t="str">
            <v>Ciudad de México</v>
          </cell>
          <cell r="Q740" t="str">
            <v>Zona Metropolitana</v>
          </cell>
          <cell r="R740" t="str">
            <v>Baja</v>
          </cell>
          <cell r="S740" t="str">
            <v>Venta a empleado</v>
          </cell>
          <cell r="T740" t="str">
            <v>GNP</v>
          </cell>
          <cell r="U740" t="str">
            <v>Grupo Nacional Provincial, S.A.B.</v>
          </cell>
          <cell r="V740" t="str">
            <v>Asesor de Servicio</v>
          </cell>
          <cell r="W740" t="str">
            <v>541</v>
          </cell>
          <cell r="X740" t="str">
            <v>-</v>
          </cell>
          <cell r="Y740" t="str">
            <v>Asignado</v>
          </cell>
          <cell r="Z740" t="str">
            <v>N91199</v>
          </cell>
          <cell r="AA740" t="str">
            <v>Avila Pineda Edgar</v>
          </cell>
          <cell r="AB740" t="str">
            <v>Grupo Nacional Provincial, S.A.B.</v>
          </cell>
          <cell r="AC740" t="str">
            <v>AIPE690429F77</v>
          </cell>
          <cell r="AD740" t="str">
            <v>Operativo</v>
          </cell>
          <cell r="AE740" t="str">
            <v>Asesor de Servicio Automovil</v>
          </cell>
          <cell r="AF740" t="str">
            <v>Unidad Operativa</v>
          </cell>
          <cell r="AG740" t="str">
            <v>Dirección Servicio y Operaciones</v>
          </cell>
          <cell r="AH740" t="str">
            <v>Subdir. Siniestros CDMX y Sureste</v>
          </cell>
          <cell r="AI740" t="str">
            <v>C9215</v>
          </cell>
          <cell r="AJ740" t="str">
            <v>Moreno Alvárez Elvia Citlalli</v>
          </cell>
          <cell r="AK740" t="str">
            <v>Tlalnepantla</v>
          </cell>
          <cell r="AL740" t="str">
            <v>Tlalnepantla</v>
          </cell>
          <cell r="AM740">
            <v>0</v>
          </cell>
          <cell r="AN740" t="str">
            <v>edgar.avila@gnp.com.mx</v>
          </cell>
          <cell r="AO740" t="str">
            <v>edgar.avila@gnp.com.mx</v>
          </cell>
          <cell r="AQ740">
            <v>5528984138</v>
          </cell>
          <cell r="AR740" t="str">
            <v>-</v>
          </cell>
          <cell r="AS740" t="str">
            <v>-</v>
          </cell>
          <cell r="AT740" t="str">
            <v>-</v>
          </cell>
          <cell r="AU740" t="str">
            <v>-</v>
          </cell>
          <cell r="AV740" t="str">
            <v>-</v>
          </cell>
          <cell r="AW740" t="str">
            <v>CPFI01080706..</v>
          </cell>
          <cell r="AX740" t="str">
            <v>Inactivo</v>
          </cell>
          <cell r="AY740" t="str">
            <v>Si</v>
          </cell>
          <cell r="AZ740">
            <v>1229.17</v>
          </cell>
          <cell r="BA740">
            <v>43708</v>
          </cell>
          <cell r="BB740">
            <v>7375.02</v>
          </cell>
          <cell r="BC740" t="str">
            <v>-</v>
          </cell>
          <cell r="BD740">
            <v>118000</v>
          </cell>
          <cell r="BE740">
            <v>43631</v>
          </cell>
          <cell r="BF740">
            <v>45076</v>
          </cell>
          <cell r="BG740">
            <v>3</v>
          </cell>
          <cell r="BH740" t="str">
            <v>-</v>
          </cell>
          <cell r="BI740" t="str">
            <v>-</v>
          </cell>
          <cell r="BJ740" t="str">
            <v>Propio</v>
          </cell>
          <cell r="BP740" t="str">
            <v>-</v>
          </cell>
          <cell r="BQ740" t="str">
            <v>-</v>
          </cell>
          <cell r="BR740" t="str">
            <v>-</v>
          </cell>
          <cell r="BS740" t="str">
            <v>-</v>
          </cell>
          <cell r="BT740" t="str">
            <v>-</v>
          </cell>
          <cell r="BU740" t="str">
            <v>-</v>
          </cell>
          <cell r="BV740" t="str">
            <v>-</v>
          </cell>
          <cell r="BW740" t="str">
            <v>-</v>
          </cell>
          <cell r="BX740" t="str">
            <v>-</v>
          </cell>
          <cell r="BY740" t="str">
            <v>-</v>
          </cell>
          <cell r="BZ740" t="str">
            <v>-</v>
          </cell>
          <cell r="CA740" t="str">
            <v>-</v>
          </cell>
          <cell r="CB740" t="str">
            <v>-</v>
          </cell>
          <cell r="CC740" t="str">
            <v>Viernes</v>
          </cell>
          <cell r="CD740" t="str">
            <v>250</v>
          </cell>
          <cell r="CE740" t="str">
            <v>0</v>
          </cell>
          <cell r="CF740" t="str">
            <v>Azul</v>
          </cell>
          <cell r="CG740" t="str">
            <v>5o Sábado</v>
          </cell>
          <cell r="CH740" t="str">
            <v>May y Jun</v>
          </cell>
          <cell r="CI740" t="str">
            <v>Nov y Dic</v>
          </cell>
          <cell r="CJ740" t="str">
            <v>-</v>
          </cell>
          <cell r="CK740">
            <v>92</v>
          </cell>
          <cell r="CL740" t="str">
            <v>101 - MAGNA</v>
          </cell>
          <cell r="CM740" t="str">
            <v>11087</v>
          </cell>
          <cell r="CP740" t="str">
            <v>-</v>
          </cell>
        </row>
        <row r="741">
          <cell r="A741" t="str">
            <v>11088</v>
          </cell>
          <cell r="B741" t="str">
            <v>363XWZ</v>
          </cell>
          <cell r="C741" t="str">
            <v>Distrito Federal</v>
          </cell>
          <cell r="D741" t="str">
            <v>No aplica</v>
          </cell>
          <cell r="E741" t="str">
            <v>Chevy</v>
          </cell>
          <cell r="F741" t="str">
            <v>Automóvil</v>
          </cell>
          <cell r="G741" t="str">
            <v>Chevrolet</v>
          </cell>
          <cell r="H741" t="str">
            <v>Chevy 3 puertas T/M, D/H, A/A, Paquete M</v>
          </cell>
          <cell r="I741" t="str">
            <v>3G1SF21X4BS135971</v>
          </cell>
          <cell r="J741" t="str">
            <v>Hecho en México</v>
          </cell>
          <cell r="K741" t="str">
            <v>Magna</v>
          </cell>
          <cell r="L741">
            <v>4</v>
          </cell>
          <cell r="M741">
            <v>46</v>
          </cell>
          <cell r="N741">
            <v>2011</v>
          </cell>
          <cell r="O741" t="str">
            <v>Ciudad de México</v>
          </cell>
          <cell r="P741" t="str">
            <v>Ciudad de México</v>
          </cell>
          <cell r="Q741" t="str">
            <v>Zona Metropolitana</v>
          </cell>
          <cell r="R741" t="str">
            <v>Baja</v>
          </cell>
          <cell r="S741" t="str">
            <v>Venta a empleado</v>
          </cell>
          <cell r="T741" t="str">
            <v>GNP</v>
          </cell>
          <cell r="U741" t="str">
            <v>Grupo Nacional Provincial, S.A.B.</v>
          </cell>
          <cell r="V741" t="str">
            <v>Asesor de Servicio</v>
          </cell>
          <cell r="W741" t="str">
            <v>428</v>
          </cell>
          <cell r="X741" t="str">
            <v>-</v>
          </cell>
          <cell r="Y741" t="str">
            <v>Asignado</v>
          </cell>
          <cell r="Z741" t="str">
            <v>N87506</v>
          </cell>
          <cell r="AA741" t="str">
            <v>-</v>
          </cell>
          <cell r="AB741" t="str">
            <v>-</v>
          </cell>
          <cell r="AC741" t="str">
            <v>-</v>
          </cell>
          <cell r="AD741" t="str">
            <v>-</v>
          </cell>
          <cell r="AE741" t="str">
            <v>-</v>
          </cell>
          <cell r="AF741" t="str">
            <v>-</v>
          </cell>
          <cell r="AG741" t="str">
            <v>-</v>
          </cell>
          <cell r="AH741" t="str">
            <v>-</v>
          </cell>
          <cell r="AI741" t="str">
            <v>C6705</v>
          </cell>
          <cell r="AJ741" t="str">
            <v>Ramirez Granados Arturo</v>
          </cell>
          <cell r="AK741" t="str">
            <v>-</v>
          </cell>
          <cell r="AL741" t="str">
            <v>-</v>
          </cell>
          <cell r="AM741" t="str">
            <v>-</v>
          </cell>
          <cell r="AN741">
            <v>0</v>
          </cell>
          <cell r="AO741" t="str">
            <v>-</v>
          </cell>
          <cell r="AQ741">
            <v>5535228639</v>
          </cell>
          <cell r="AR741" t="str">
            <v>-</v>
          </cell>
          <cell r="AS741" t="str">
            <v>-</v>
          </cell>
          <cell r="AT741" t="str">
            <v>-</v>
          </cell>
          <cell r="AU741" t="str">
            <v>-</v>
          </cell>
          <cell r="AV741" t="str">
            <v>-</v>
          </cell>
          <cell r="AW741" t="str">
            <v>IMDM20155824..</v>
          </cell>
          <cell r="AX741" t="str">
            <v>Inactivo</v>
          </cell>
          <cell r="AY741" t="str">
            <v>No</v>
          </cell>
          <cell r="AZ741" t="str">
            <v>-</v>
          </cell>
          <cell r="BA741" t="str">
            <v>-</v>
          </cell>
          <cell r="BB741" t="str">
            <v>-</v>
          </cell>
          <cell r="BC741" t="str">
            <v>-</v>
          </cell>
          <cell r="BD741" t="str">
            <v>-</v>
          </cell>
          <cell r="BE741" t="str">
            <v>-</v>
          </cell>
          <cell r="BF741" t="str">
            <v>-</v>
          </cell>
          <cell r="BG741">
            <v>3</v>
          </cell>
          <cell r="BH741" t="str">
            <v>-</v>
          </cell>
          <cell r="BI741" t="str">
            <v>-</v>
          </cell>
          <cell r="BJ741" t="str">
            <v>Propio</v>
          </cell>
          <cell r="BP741" t="str">
            <v>-</v>
          </cell>
          <cell r="BQ741" t="str">
            <v>-</v>
          </cell>
          <cell r="BR741" t="str">
            <v>-</v>
          </cell>
          <cell r="BS741" t="str">
            <v>-</v>
          </cell>
          <cell r="BT741" t="str">
            <v>-</v>
          </cell>
          <cell r="BU741" t="str">
            <v>-</v>
          </cell>
          <cell r="BV741" t="str">
            <v>-</v>
          </cell>
          <cell r="BW741" t="str">
            <v>-</v>
          </cell>
          <cell r="BX741" t="str">
            <v>-</v>
          </cell>
          <cell r="BY741" t="str">
            <v>-</v>
          </cell>
          <cell r="BZ741" t="str">
            <v>-</v>
          </cell>
          <cell r="CA741" t="str">
            <v>-</v>
          </cell>
          <cell r="CB741" t="str">
            <v>-</v>
          </cell>
          <cell r="CC741" t="str">
            <v>Miércoles</v>
          </cell>
          <cell r="CD741" t="str">
            <v>363</v>
          </cell>
          <cell r="CE741" t="str">
            <v>3</v>
          </cell>
          <cell r="CF741" t="str">
            <v>Rojo</v>
          </cell>
          <cell r="CG741" t="str">
            <v>3er Sábado</v>
          </cell>
          <cell r="CH741" t="str">
            <v>Mzo y Abr</v>
          </cell>
          <cell r="CI741" t="str">
            <v>Sep y Oct</v>
          </cell>
          <cell r="CJ741" t="str">
            <v>-</v>
          </cell>
          <cell r="CK741">
            <v>92</v>
          </cell>
          <cell r="CL741" t="str">
            <v>101 - MAGNA</v>
          </cell>
          <cell r="CM741" t="str">
            <v>11088</v>
          </cell>
          <cell r="CP741" t="str">
            <v>-</v>
          </cell>
        </row>
        <row r="742">
          <cell r="A742" t="str">
            <v>11089</v>
          </cell>
          <cell r="B742" t="str">
            <v>237XWZ</v>
          </cell>
          <cell r="C742" t="str">
            <v>Distrito Federal</v>
          </cell>
          <cell r="D742" t="str">
            <v>No aplica</v>
          </cell>
          <cell r="E742" t="str">
            <v>Chevy</v>
          </cell>
          <cell r="F742" t="str">
            <v>Automóvil</v>
          </cell>
          <cell r="G742" t="str">
            <v>Chevrolet</v>
          </cell>
          <cell r="H742" t="str">
            <v>Chevy 3 puertas T/M, D/H, A/A, Paquete M</v>
          </cell>
          <cell r="I742" t="str">
            <v>3G1SF21X4BS136117</v>
          </cell>
          <cell r="J742" t="str">
            <v>Hecho en México</v>
          </cell>
          <cell r="K742" t="str">
            <v>Magna</v>
          </cell>
          <cell r="L742">
            <v>4</v>
          </cell>
          <cell r="M742">
            <v>46</v>
          </cell>
          <cell r="N742">
            <v>2011</v>
          </cell>
          <cell r="O742" t="str">
            <v>Ciudad de México</v>
          </cell>
          <cell r="P742" t="str">
            <v>Ciudad de México</v>
          </cell>
          <cell r="Q742" t="str">
            <v>Zona Metropolitana</v>
          </cell>
          <cell r="R742" t="str">
            <v>Baja</v>
          </cell>
          <cell r="S742" t="str">
            <v>Venta a empleado</v>
          </cell>
          <cell r="T742" t="str">
            <v>GNP</v>
          </cell>
          <cell r="U742" t="str">
            <v>Grupo Nacional Provincial, S.A.B.</v>
          </cell>
          <cell r="V742" t="str">
            <v>Asesor de Servicio</v>
          </cell>
          <cell r="W742" t="str">
            <v>453</v>
          </cell>
          <cell r="X742" t="str">
            <v>-</v>
          </cell>
          <cell r="Y742" t="str">
            <v>Asignado</v>
          </cell>
          <cell r="Z742" t="str">
            <v>N87501</v>
          </cell>
          <cell r="AA742" t="str">
            <v>Jiménez Reyes Martin</v>
          </cell>
          <cell r="AB742" t="str">
            <v>Grupo Nacional Provincial, S.A.B.</v>
          </cell>
          <cell r="AC742" t="str">
            <v>JIRM7202232Z6</v>
          </cell>
          <cell r="AD742" t="str">
            <v>Operativo</v>
          </cell>
          <cell r="AE742" t="str">
            <v>Asesor de Servicio Automovil</v>
          </cell>
          <cell r="AF742" t="str">
            <v>Unidad Operativa</v>
          </cell>
          <cell r="AG742" t="str">
            <v>Dirección Servicio y Operaciones</v>
          </cell>
          <cell r="AH742" t="str">
            <v>Subdir. Siniestros CDMX y Sureste</v>
          </cell>
          <cell r="AI742" t="str">
            <v>C9208</v>
          </cell>
          <cell r="AJ742" t="str">
            <v>Lasa Estrada Antxon</v>
          </cell>
          <cell r="AK742" t="str">
            <v>Tlalnepantla</v>
          </cell>
          <cell r="AL742" t="str">
            <v>Tlalnepantla</v>
          </cell>
          <cell r="AM742">
            <v>0</v>
          </cell>
          <cell r="AN742" t="str">
            <v>martin.jimenez@gnp.com.mx</v>
          </cell>
          <cell r="AO742" t="str">
            <v>martin.jimenez@gnp.com.mx</v>
          </cell>
          <cell r="AQ742">
            <v>5535667128</v>
          </cell>
          <cell r="AR742" t="str">
            <v>-</v>
          </cell>
          <cell r="AS742" t="str">
            <v>-</v>
          </cell>
          <cell r="AT742" t="str">
            <v>-</v>
          </cell>
          <cell r="AU742" t="str">
            <v>-</v>
          </cell>
          <cell r="AV742" t="str">
            <v>-</v>
          </cell>
          <cell r="AW742" t="str">
            <v>IMDM20226510..</v>
          </cell>
          <cell r="AX742" t="str">
            <v>Inactivo</v>
          </cell>
          <cell r="AY742" t="str">
            <v>Si</v>
          </cell>
          <cell r="AZ742">
            <v>1229.17</v>
          </cell>
          <cell r="BA742">
            <v>43708</v>
          </cell>
          <cell r="BB742">
            <v>7375.02</v>
          </cell>
          <cell r="BC742">
            <v>110624.98</v>
          </cell>
          <cell r="BD742">
            <v>118000</v>
          </cell>
          <cell r="BE742">
            <v>43631</v>
          </cell>
          <cell r="BF742">
            <v>45076</v>
          </cell>
          <cell r="BG742">
            <v>3</v>
          </cell>
          <cell r="BH742" t="str">
            <v>-</v>
          </cell>
          <cell r="BI742" t="str">
            <v>-</v>
          </cell>
          <cell r="BJ742" t="str">
            <v>Propio</v>
          </cell>
          <cell r="BP742" t="str">
            <v>-</v>
          </cell>
          <cell r="BQ742" t="str">
            <v>-</v>
          </cell>
          <cell r="BR742" t="str">
            <v>-</v>
          </cell>
          <cell r="BS742" t="str">
            <v>-</v>
          </cell>
          <cell r="BT742" t="str">
            <v>-</v>
          </cell>
          <cell r="BU742" t="str">
            <v>-</v>
          </cell>
          <cell r="BV742" t="str">
            <v>-</v>
          </cell>
          <cell r="BW742" t="str">
            <v>-</v>
          </cell>
          <cell r="BX742" t="str">
            <v>-</v>
          </cell>
          <cell r="BY742" t="str">
            <v>-</v>
          </cell>
          <cell r="BZ742" t="str">
            <v>-</v>
          </cell>
          <cell r="CA742" t="str">
            <v>-</v>
          </cell>
          <cell r="CB742" t="str">
            <v>-</v>
          </cell>
          <cell r="CC742" t="str">
            <v>Martes</v>
          </cell>
          <cell r="CD742" t="str">
            <v>237</v>
          </cell>
          <cell r="CE742" t="str">
            <v>7</v>
          </cell>
          <cell r="CF742" t="str">
            <v>Rosa</v>
          </cell>
          <cell r="CG742" t="str">
            <v>2o Sábado</v>
          </cell>
          <cell r="CH742" t="str">
            <v>Feb y Mzo</v>
          </cell>
          <cell r="CI742" t="str">
            <v>Ago y Sep</v>
          </cell>
          <cell r="CJ742" t="str">
            <v>-</v>
          </cell>
          <cell r="CK742">
            <v>92</v>
          </cell>
          <cell r="CL742" t="str">
            <v>101 - MAGNA</v>
          </cell>
          <cell r="CM742" t="str">
            <v>11089</v>
          </cell>
          <cell r="CP742" t="str">
            <v>-</v>
          </cell>
        </row>
        <row r="743">
          <cell r="A743" t="str">
            <v>11090</v>
          </cell>
          <cell r="B743" t="str">
            <v>409XWZ</v>
          </cell>
          <cell r="C743" t="str">
            <v>Distrito Federal</v>
          </cell>
          <cell r="D743" t="str">
            <v>No aplica</v>
          </cell>
          <cell r="E743" t="str">
            <v>Chevy</v>
          </cell>
          <cell r="F743" t="str">
            <v>Automóvil</v>
          </cell>
          <cell r="G743" t="str">
            <v>Chevrolet</v>
          </cell>
          <cell r="H743" t="str">
            <v>Chevy 3 puertas T/M, D/H, A/A, Paquete M</v>
          </cell>
          <cell r="I743" t="str">
            <v>3G1SF21X5BS134778</v>
          </cell>
          <cell r="J743" t="str">
            <v>Hecho en México</v>
          </cell>
          <cell r="K743" t="str">
            <v>Magna</v>
          </cell>
          <cell r="L743">
            <v>4</v>
          </cell>
          <cell r="M743">
            <v>46</v>
          </cell>
          <cell r="N743">
            <v>2011</v>
          </cell>
          <cell r="O743" t="str">
            <v>Ciudad de México</v>
          </cell>
          <cell r="P743" t="str">
            <v>Ciudad de México</v>
          </cell>
          <cell r="Q743" t="str">
            <v>Zona Metropolitana</v>
          </cell>
          <cell r="R743" t="str">
            <v>Baja</v>
          </cell>
          <cell r="S743" t="str">
            <v>Venta a empleado</v>
          </cell>
          <cell r="T743" t="str">
            <v>GNP</v>
          </cell>
          <cell r="U743" t="str">
            <v>Grupo Nacional Provincial, S.A.B.</v>
          </cell>
          <cell r="V743" t="str">
            <v>Asesor de Servicio</v>
          </cell>
          <cell r="W743" t="str">
            <v>364</v>
          </cell>
          <cell r="X743" t="str">
            <v>-</v>
          </cell>
          <cell r="Y743" t="str">
            <v>Asignado</v>
          </cell>
          <cell r="Z743" t="str">
            <v>N90530</v>
          </cell>
          <cell r="AA743" t="str">
            <v>Rodríguez Olvera Frank Jonathan</v>
          </cell>
          <cell r="AB743" t="str">
            <v>Grupo Nacional Provincial, S.A.B.</v>
          </cell>
          <cell r="AC743" t="str">
            <v>ROOF791206LCA</v>
          </cell>
          <cell r="AD743" t="str">
            <v>Operativo</v>
          </cell>
          <cell r="AE743" t="str">
            <v>Asesor de Servicio Automovil</v>
          </cell>
          <cell r="AF743" t="str">
            <v>Unidad Operativa</v>
          </cell>
          <cell r="AG743" t="str">
            <v>Dirección Servicio y Operaciones</v>
          </cell>
          <cell r="AH743" t="str">
            <v>Subdir. Siniestros CDMX y Sureste</v>
          </cell>
          <cell r="AI743" t="str">
            <v>C9215</v>
          </cell>
          <cell r="AJ743" t="str">
            <v>Moreno Alvárez Elvia Citlalli</v>
          </cell>
          <cell r="AK743" t="str">
            <v>Tlalnepantla</v>
          </cell>
          <cell r="AL743" t="str">
            <v>Tlalnepantla</v>
          </cell>
          <cell r="AM743">
            <v>0</v>
          </cell>
          <cell r="AN743" t="str">
            <v>frank.rodriguez@gnp.com.mx</v>
          </cell>
          <cell r="AO743" t="str">
            <v>frank.rodriguez@gnp.com.mx</v>
          </cell>
          <cell r="AQ743">
            <v>5535228912</v>
          </cell>
          <cell r="AR743" t="str">
            <v>-</v>
          </cell>
          <cell r="AS743" t="str">
            <v>-</v>
          </cell>
          <cell r="AT743" t="str">
            <v>-</v>
          </cell>
          <cell r="AU743" t="str">
            <v>-</v>
          </cell>
          <cell r="AV743" t="str">
            <v>-</v>
          </cell>
          <cell r="AW743" t="str">
            <v>IMDM20226649..</v>
          </cell>
          <cell r="AX743" t="str">
            <v>Inactivo</v>
          </cell>
          <cell r="AY743" t="str">
            <v>Si</v>
          </cell>
          <cell r="AZ743">
            <v>1229.17</v>
          </cell>
          <cell r="BA743">
            <v>43708</v>
          </cell>
          <cell r="BB743">
            <v>7375.02</v>
          </cell>
          <cell r="BC743" t="str">
            <v>-</v>
          </cell>
          <cell r="BD743">
            <v>118000</v>
          </cell>
          <cell r="BE743">
            <v>43631</v>
          </cell>
          <cell r="BF743">
            <v>45076</v>
          </cell>
          <cell r="BG743">
            <v>3</v>
          </cell>
          <cell r="BH743" t="str">
            <v>-</v>
          </cell>
          <cell r="BI743" t="str">
            <v>-</v>
          </cell>
          <cell r="BJ743" t="str">
            <v>Propio</v>
          </cell>
          <cell r="BP743" t="str">
            <v>-</v>
          </cell>
          <cell r="BQ743" t="str">
            <v>-</v>
          </cell>
          <cell r="BR743" t="str">
            <v>-</v>
          </cell>
          <cell r="BS743" t="str">
            <v>-</v>
          </cell>
          <cell r="BT743" t="str">
            <v>-</v>
          </cell>
          <cell r="BU743" t="str">
            <v>-</v>
          </cell>
          <cell r="BV743" t="str">
            <v>-</v>
          </cell>
          <cell r="BW743" t="str">
            <v>-</v>
          </cell>
          <cell r="BX743" t="str">
            <v>-</v>
          </cell>
          <cell r="BY743" t="str">
            <v>-</v>
          </cell>
          <cell r="BZ743" t="str">
            <v>-</v>
          </cell>
          <cell r="CA743" t="str">
            <v>-</v>
          </cell>
          <cell r="CB743" t="str">
            <v>-</v>
          </cell>
          <cell r="CC743" t="str">
            <v>Viernes</v>
          </cell>
          <cell r="CD743" t="str">
            <v>409</v>
          </cell>
          <cell r="CE743" t="str">
            <v>9</v>
          </cell>
          <cell r="CF743" t="str">
            <v>Azul</v>
          </cell>
          <cell r="CG743" t="str">
            <v>5o Sábado</v>
          </cell>
          <cell r="CH743" t="str">
            <v>May y Jun</v>
          </cell>
          <cell r="CI743" t="str">
            <v>Nov y Dic</v>
          </cell>
          <cell r="CJ743" t="str">
            <v>-</v>
          </cell>
          <cell r="CK743">
            <v>92</v>
          </cell>
          <cell r="CL743" t="str">
            <v>101 - MAGNA</v>
          </cell>
          <cell r="CM743" t="str">
            <v>11090</v>
          </cell>
          <cell r="CP743" t="str">
            <v>-</v>
          </cell>
        </row>
        <row r="744">
          <cell r="A744" t="str">
            <v>11091</v>
          </cell>
          <cell r="B744" t="str">
            <v>217XWZ</v>
          </cell>
          <cell r="C744" t="str">
            <v>Distrito Federal</v>
          </cell>
          <cell r="D744" t="str">
            <v>No aplica</v>
          </cell>
          <cell r="E744" t="str">
            <v>Chevy</v>
          </cell>
          <cell r="F744" t="str">
            <v>Automóvil</v>
          </cell>
          <cell r="G744" t="str">
            <v>Chevrolet</v>
          </cell>
          <cell r="H744" t="str">
            <v>Chevy 3 puertas T/M, D/H, A/A, Paquete M</v>
          </cell>
          <cell r="I744" t="str">
            <v>3G1SF21X5BS134974</v>
          </cell>
          <cell r="J744" t="str">
            <v>Hecho en México</v>
          </cell>
          <cell r="K744" t="str">
            <v>Magna</v>
          </cell>
          <cell r="L744">
            <v>4</v>
          </cell>
          <cell r="M744">
            <v>46</v>
          </cell>
          <cell r="N744">
            <v>2011</v>
          </cell>
          <cell r="O744" t="str">
            <v>Ciudad de México</v>
          </cell>
          <cell r="P744" t="str">
            <v>Ciudad de México</v>
          </cell>
          <cell r="Q744" t="str">
            <v>Zona Metropolitana</v>
          </cell>
          <cell r="R744" t="str">
            <v>Baja</v>
          </cell>
          <cell r="S744" t="str">
            <v>Venta a empleado</v>
          </cell>
          <cell r="T744" t="str">
            <v>GNP</v>
          </cell>
          <cell r="U744" t="str">
            <v>Grupo Nacional Provincial, S.A.B.</v>
          </cell>
          <cell r="V744" t="str">
            <v>Asesor de Servicio</v>
          </cell>
          <cell r="W744" t="str">
            <v>525</v>
          </cell>
          <cell r="X744" t="str">
            <v>-</v>
          </cell>
          <cell r="Y744" t="str">
            <v>Asignado</v>
          </cell>
          <cell r="Z744" t="str">
            <v>N88506</v>
          </cell>
          <cell r="AA744" t="str">
            <v>-</v>
          </cell>
          <cell r="AB744" t="str">
            <v>-</v>
          </cell>
          <cell r="AC744" t="str">
            <v>-</v>
          </cell>
          <cell r="AD744" t="str">
            <v>-</v>
          </cell>
          <cell r="AE744" t="str">
            <v>-</v>
          </cell>
          <cell r="AF744" t="str">
            <v>-</v>
          </cell>
          <cell r="AG744" t="str">
            <v>-</v>
          </cell>
          <cell r="AH744" t="str">
            <v>-</v>
          </cell>
          <cell r="AI744" t="str">
            <v>C6705</v>
          </cell>
          <cell r="AJ744" t="str">
            <v>Ramirez Granados Arturo</v>
          </cell>
          <cell r="AK744" t="str">
            <v>-</v>
          </cell>
          <cell r="AL744" t="str">
            <v>-</v>
          </cell>
          <cell r="AM744" t="str">
            <v>-</v>
          </cell>
          <cell r="AN744">
            <v>0</v>
          </cell>
          <cell r="AO744" t="str">
            <v>-</v>
          </cell>
          <cell r="AQ744">
            <v>5535667099</v>
          </cell>
          <cell r="AR744" t="str">
            <v>-</v>
          </cell>
          <cell r="AS744" t="str">
            <v>-</v>
          </cell>
          <cell r="AT744" t="str">
            <v>-</v>
          </cell>
          <cell r="AU744" t="str">
            <v>-</v>
          </cell>
          <cell r="AV744" t="str">
            <v>-</v>
          </cell>
          <cell r="AW744" t="str">
            <v>IMDM20226568..</v>
          </cell>
          <cell r="AX744" t="str">
            <v>Inactivo</v>
          </cell>
          <cell r="AY744" t="str">
            <v>No</v>
          </cell>
          <cell r="AZ744" t="str">
            <v>-</v>
          </cell>
          <cell r="BA744" t="str">
            <v>-</v>
          </cell>
          <cell r="BB744" t="str">
            <v>-</v>
          </cell>
          <cell r="BC744" t="str">
            <v>-</v>
          </cell>
          <cell r="BD744" t="str">
            <v>-</v>
          </cell>
          <cell r="BE744" t="str">
            <v>-</v>
          </cell>
          <cell r="BF744" t="str">
            <v>-</v>
          </cell>
          <cell r="BG744">
            <v>3</v>
          </cell>
          <cell r="BH744" t="str">
            <v>-</v>
          </cell>
          <cell r="BI744" t="str">
            <v>-</v>
          </cell>
          <cell r="BJ744" t="str">
            <v>Propio</v>
          </cell>
          <cell r="BP744" t="str">
            <v>-</v>
          </cell>
          <cell r="BQ744" t="str">
            <v>-</v>
          </cell>
          <cell r="BR744" t="str">
            <v>-</v>
          </cell>
          <cell r="BS744" t="str">
            <v>-</v>
          </cell>
          <cell r="BT744" t="str">
            <v>-</v>
          </cell>
          <cell r="BU744" t="str">
            <v>-</v>
          </cell>
          <cell r="BV744" t="str">
            <v>-</v>
          </cell>
          <cell r="BW744" t="str">
            <v>-</v>
          </cell>
          <cell r="BX744" t="str">
            <v>-</v>
          </cell>
          <cell r="BY744" t="str">
            <v>-</v>
          </cell>
          <cell r="BZ744" t="str">
            <v>-</v>
          </cell>
          <cell r="CA744" t="str">
            <v>-</v>
          </cell>
          <cell r="CB744" t="str">
            <v>-</v>
          </cell>
          <cell r="CC744" t="str">
            <v>Martes</v>
          </cell>
          <cell r="CD744" t="str">
            <v>217</v>
          </cell>
          <cell r="CE744" t="str">
            <v>7</v>
          </cell>
          <cell r="CF744" t="str">
            <v>Rosa</v>
          </cell>
          <cell r="CG744" t="str">
            <v>2o Sábado</v>
          </cell>
          <cell r="CH744" t="str">
            <v>Feb y Mzo</v>
          </cell>
          <cell r="CI744" t="str">
            <v>Ago y Sep</v>
          </cell>
          <cell r="CJ744" t="str">
            <v>-</v>
          </cell>
          <cell r="CK744">
            <v>92</v>
          </cell>
          <cell r="CL744" t="str">
            <v>101 - MAGNA</v>
          </cell>
          <cell r="CM744" t="str">
            <v>11091</v>
          </cell>
          <cell r="CP744" t="str">
            <v>-</v>
          </cell>
        </row>
        <row r="745">
          <cell r="A745" t="str">
            <v>11092</v>
          </cell>
          <cell r="B745" t="str">
            <v>189XWZ</v>
          </cell>
          <cell r="C745" t="str">
            <v>Distrito Federal</v>
          </cell>
          <cell r="D745" t="str">
            <v>No aplica</v>
          </cell>
          <cell r="E745" t="str">
            <v>Chevy</v>
          </cell>
          <cell r="F745" t="str">
            <v>Automóvil</v>
          </cell>
          <cell r="G745" t="str">
            <v>Chevrolet</v>
          </cell>
          <cell r="H745" t="str">
            <v>Chevy 3 puertas T/M, D/H, A/A, Paquete M</v>
          </cell>
          <cell r="I745" t="str">
            <v>3G1SF21X5BS135123</v>
          </cell>
          <cell r="J745" t="str">
            <v>Hecho en México</v>
          </cell>
          <cell r="K745" t="str">
            <v>Magna</v>
          </cell>
          <cell r="L745">
            <v>4</v>
          </cell>
          <cell r="M745">
            <v>46</v>
          </cell>
          <cell r="N745">
            <v>2011</v>
          </cell>
          <cell r="O745" t="str">
            <v>Torreón</v>
          </cell>
          <cell r="P745" t="str">
            <v>Coahuila</v>
          </cell>
          <cell r="Q745" t="str">
            <v>Noreste</v>
          </cell>
          <cell r="R745" t="str">
            <v>Baja</v>
          </cell>
          <cell r="S745" t="str">
            <v>Venta a empleado</v>
          </cell>
          <cell r="T745" t="str">
            <v>GNP</v>
          </cell>
          <cell r="U745" t="str">
            <v>Grupo Nacional Provincial, S.A.B.</v>
          </cell>
          <cell r="V745" t="str">
            <v>Asesor de Servicio</v>
          </cell>
          <cell r="W745" t="str">
            <v>-</v>
          </cell>
          <cell r="X745" t="str">
            <v>-</v>
          </cell>
          <cell r="Y745" t="str">
            <v>Asignado</v>
          </cell>
          <cell r="Z745">
            <v>40122001</v>
          </cell>
          <cell r="AA745" t="str">
            <v>Chávez Favila José Enrique</v>
          </cell>
          <cell r="AB745" t="str">
            <v>Servicios Administrativos en Reclamaciones, S.A. de C.V.</v>
          </cell>
          <cell r="AC745" t="str">
            <v>CAFE830118EB8</v>
          </cell>
          <cell r="AD745" t="str">
            <v>Operativo</v>
          </cell>
          <cell r="AE745" t="str">
            <v>Asesor de Servicio</v>
          </cell>
          <cell r="AF745" t="str">
            <v>Unidad Operativa</v>
          </cell>
          <cell r="AG745" t="str">
            <v>Dirección Servicio y Operaciones</v>
          </cell>
          <cell r="AH745" t="str">
            <v>Subdirección Siniestros Norte y Occidente</v>
          </cell>
          <cell r="AI745" t="str">
            <v>C9212</v>
          </cell>
          <cell r="AJ745" t="str">
            <v>Colome Pineda Juan Del Carmen</v>
          </cell>
          <cell r="AK745" t="str">
            <v>Torreon</v>
          </cell>
          <cell r="AL745" t="str">
            <v>Torreón</v>
          </cell>
          <cell r="AM745">
            <v>0</v>
          </cell>
          <cell r="AN745" t="str">
            <v>jose.chavezfavila@gnp.com.mx</v>
          </cell>
          <cell r="AO745" t="str">
            <v>jose.chavezfavila@gnp.com.mx</v>
          </cell>
          <cell r="AQ745" t="str">
            <v>-</v>
          </cell>
          <cell r="AR745" t="str">
            <v>-</v>
          </cell>
          <cell r="AS745" t="str">
            <v>-</v>
          </cell>
          <cell r="AT745" t="str">
            <v>-</v>
          </cell>
          <cell r="AU745" t="str">
            <v>-</v>
          </cell>
          <cell r="AV745" t="str">
            <v>-</v>
          </cell>
          <cell r="AW745" t="str">
            <v>-</v>
          </cell>
          <cell r="AX745" t="str">
            <v>-</v>
          </cell>
          <cell r="AY745" t="str">
            <v>No</v>
          </cell>
          <cell r="AZ745" t="str">
            <v>-</v>
          </cell>
          <cell r="BA745" t="str">
            <v>-</v>
          </cell>
          <cell r="BB745" t="str">
            <v>-</v>
          </cell>
          <cell r="BC745" t="str">
            <v>-</v>
          </cell>
          <cell r="BD745" t="str">
            <v>-</v>
          </cell>
          <cell r="BE745" t="str">
            <v>-</v>
          </cell>
          <cell r="BF745" t="str">
            <v>-</v>
          </cell>
          <cell r="BG745">
            <v>3</v>
          </cell>
          <cell r="BH745" t="str">
            <v>-</v>
          </cell>
          <cell r="BI745" t="str">
            <v>-</v>
          </cell>
          <cell r="BJ745" t="str">
            <v>Propio</v>
          </cell>
          <cell r="BP745" t="str">
            <v>-</v>
          </cell>
          <cell r="BQ745" t="str">
            <v>-</v>
          </cell>
          <cell r="BR745" t="str">
            <v>-</v>
          </cell>
          <cell r="BS745" t="str">
            <v>-</v>
          </cell>
          <cell r="BT745" t="str">
            <v>-</v>
          </cell>
          <cell r="BU745" t="str">
            <v>-</v>
          </cell>
          <cell r="BV745" t="str">
            <v>-</v>
          </cell>
          <cell r="BW745" t="str">
            <v>-</v>
          </cell>
          <cell r="BX745" t="str">
            <v>-</v>
          </cell>
          <cell r="BY745" t="str">
            <v>-</v>
          </cell>
          <cell r="BZ745" t="str">
            <v>-</v>
          </cell>
          <cell r="CA745" t="str">
            <v>-</v>
          </cell>
          <cell r="CB745" t="str">
            <v>-</v>
          </cell>
          <cell r="CC745" t="str">
            <v>Viernes</v>
          </cell>
          <cell r="CD745" t="str">
            <v>189</v>
          </cell>
          <cell r="CE745" t="str">
            <v>9</v>
          </cell>
          <cell r="CF745" t="str">
            <v>Azul</v>
          </cell>
          <cell r="CG745" t="str">
            <v>5o Sábado</v>
          </cell>
          <cell r="CH745" t="str">
            <v>May y Jun</v>
          </cell>
          <cell r="CI745" t="str">
            <v>Nov y Dic</v>
          </cell>
          <cell r="CJ745" t="str">
            <v>-</v>
          </cell>
          <cell r="CK745">
            <v>92</v>
          </cell>
          <cell r="CL745" t="str">
            <v>101 - MAGNA</v>
          </cell>
          <cell r="CM745" t="str">
            <v>11092</v>
          </cell>
          <cell r="CP745" t="str">
            <v>-</v>
          </cell>
        </row>
        <row r="746">
          <cell r="A746" t="str">
            <v>11093</v>
          </cell>
          <cell r="B746" t="str">
            <v>314XWZ</v>
          </cell>
          <cell r="C746" t="str">
            <v>Distrito Federal</v>
          </cell>
          <cell r="D746" t="str">
            <v>No aplica</v>
          </cell>
          <cell r="E746" t="str">
            <v>Chevy</v>
          </cell>
          <cell r="F746" t="str">
            <v>Automóvil</v>
          </cell>
          <cell r="G746" t="str">
            <v>Chevrolet</v>
          </cell>
          <cell r="H746" t="str">
            <v>Chevy 3 puertas T/M, D/H, A/A, Paquete M</v>
          </cell>
          <cell r="I746" t="str">
            <v>3G1SF21X5BS135655</v>
          </cell>
          <cell r="J746" t="str">
            <v>Hecho en México</v>
          </cell>
          <cell r="K746" t="str">
            <v>Magna</v>
          </cell>
          <cell r="L746">
            <v>4</v>
          </cell>
          <cell r="M746">
            <v>46</v>
          </cell>
          <cell r="N746">
            <v>2011</v>
          </cell>
          <cell r="O746" t="str">
            <v>Ciudad de México</v>
          </cell>
          <cell r="P746" t="str">
            <v>Ciudad de México</v>
          </cell>
          <cell r="Q746" t="str">
            <v>Zona Metropolitana</v>
          </cell>
          <cell r="R746" t="str">
            <v>Baja</v>
          </cell>
          <cell r="S746" t="str">
            <v>Devolución Salvamentos</v>
          </cell>
          <cell r="T746" t="str">
            <v>Filial / GNP</v>
          </cell>
          <cell r="U746" t="str">
            <v>Médica Móvil, S.A. de C.V.</v>
          </cell>
          <cell r="V746" t="str">
            <v>Servicio de Medico</v>
          </cell>
          <cell r="W746" t="str">
            <v>-</v>
          </cell>
          <cell r="X746" t="str">
            <v>-</v>
          </cell>
          <cell r="Y746" t="str">
            <v>Asignado</v>
          </cell>
          <cell r="Z746">
            <v>131410</v>
          </cell>
          <cell r="AA746" t="str">
            <v>-</v>
          </cell>
          <cell r="AB746" t="str">
            <v>-</v>
          </cell>
          <cell r="AC746" t="str">
            <v>-</v>
          </cell>
          <cell r="AD746" t="str">
            <v>-</v>
          </cell>
          <cell r="AE746" t="str">
            <v>-</v>
          </cell>
          <cell r="AF746" t="str">
            <v>-</v>
          </cell>
          <cell r="AG746" t="str">
            <v>-</v>
          </cell>
          <cell r="AH746" t="str">
            <v>-</v>
          </cell>
          <cell r="AI746" t="str">
            <v>C6705</v>
          </cell>
          <cell r="AJ746" t="str">
            <v>Ramirez Granados Arturo</v>
          </cell>
          <cell r="AK746" t="str">
            <v>-</v>
          </cell>
          <cell r="AL746" t="str">
            <v>-</v>
          </cell>
          <cell r="AM746" t="str">
            <v>-</v>
          </cell>
          <cell r="AN746" t="str">
            <v>gerardo.cabrera@medicamovil.com</v>
          </cell>
          <cell r="AO746" t="str">
            <v>-</v>
          </cell>
          <cell r="AP746" t="str">
            <v>gerardo.cabrera@medicamovil.com</v>
          </cell>
          <cell r="AQ746" t="str">
            <v>-</v>
          </cell>
          <cell r="AR746" t="str">
            <v>-</v>
          </cell>
          <cell r="AS746" t="str">
            <v>-</v>
          </cell>
          <cell r="AT746" t="str">
            <v>-</v>
          </cell>
          <cell r="AU746" t="str">
            <v>-</v>
          </cell>
          <cell r="AV746" t="str">
            <v>-</v>
          </cell>
          <cell r="AW746" t="str">
            <v>CPFI00887765..</v>
          </cell>
          <cell r="AX746" t="str">
            <v>Inactivo</v>
          </cell>
          <cell r="AY746" t="str">
            <v>No</v>
          </cell>
          <cell r="AZ746" t="str">
            <v>-</v>
          </cell>
          <cell r="BA746" t="str">
            <v>-</v>
          </cell>
          <cell r="BB746" t="str">
            <v>-</v>
          </cell>
          <cell r="BC746" t="str">
            <v>-</v>
          </cell>
          <cell r="BD746" t="str">
            <v>-</v>
          </cell>
          <cell r="BE746" t="str">
            <v>-</v>
          </cell>
          <cell r="BF746" t="str">
            <v>-</v>
          </cell>
          <cell r="BG746" t="str">
            <v>-</v>
          </cell>
          <cell r="BH746" t="str">
            <v>-</v>
          </cell>
          <cell r="BI746" t="str">
            <v>-</v>
          </cell>
          <cell r="BJ746" t="str">
            <v>Propio</v>
          </cell>
          <cell r="BP746" t="str">
            <v>-</v>
          </cell>
          <cell r="BQ746" t="str">
            <v>-</v>
          </cell>
          <cell r="BR746" t="str">
            <v>-</v>
          </cell>
          <cell r="BS746" t="str">
            <v>-</v>
          </cell>
          <cell r="BT746" t="str">
            <v>-</v>
          </cell>
          <cell r="BU746" t="str">
            <v>-</v>
          </cell>
          <cell r="BV746" t="str">
            <v>-</v>
          </cell>
          <cell r="BW746" t="str">
            <v>-</v>
          </cell>
          <cell r="BX746" t="str">
            <v>-</v>
          </cell>
          <cell r="BY746" t="str">
            <v>-</v>
          </cell>
          <cell r="BZ746" t="str">
            <v>-</v>
          </cell>
          <cell r="CA746" t="str">
            <v>-</v>
          </cell>
          <cell r="CB746" t="str">
            <v>-</v>
          </cell>
          <cell r="CC746" t="str">
            <v>Miércoles</v>
          </cell>
          <cell r="CD746" t="str">
            <v>314</v>
          </cell>
          <cell r="CE746" t="str">
            <v>4</v>
          </cell>
          <cell r="CF746" t="str">
            <v>Rojo</v>
          </cell>
          <cell r="CG746" t="str">
            <v>3er Sábado</v>
          </cell>
          <cell r="CH746" t="str">
            <v>Mzo y Abr</v>
          </cell>
          <cell r="CI746" t="str">
            <v>Sep y Oct</v>
          </cell>
          <cell r="CJ746" t="str">
            <v>-</v>
          </cell>
          <cell r="CK746">
            <v>92</v>
          </cell>
          <cell r="CL746" t="str">
            <v>101 - MAGNA</v>
          </cell>
          <cell r="CM746" t="str">
            <v>11093</v>
          </cell>
          <cell r="CP746" t="str">
            <v>-</v>
          </cell>
        </row>
        <row r="747">
          <cell r="A747" t="str">
            <v>11094</v>
          </cell>
          <cell r="B747" t="str">
            <v>267XWZ</v>
          </cell>
          <cell r="C747" t="str">
            <v>Distrito Federal</v>
          </cell>
          <cell r="D747" t="str">
            <v>No aplica</v>
          </cell>
          <cell r="E747" t="str">
            <v>Chevy</v>
          </cell>
          <cell r="F747" t="str">
            <v>Automóvil</v>
          </cell>
          <cell r="G747" t="str">
            <v>Chevrolet</v>
          </cell>
          <cell r="H747" t="str">
            <v>Chevy 3 puertas T/M, D/H, A/A, Paquete M</v>
          </cell>
          <cell r="I747" t="str">
            <v>3G1SF21X6BS135292</v>
          </cell>
          <cell r="J747" t="str">
            <v>Hecho en México</v>
          </cell>
          <cell r="K747" t="str">
            <v>Magna</v>
          </cell>
          <cell r="L747">
            <v>4</v>
          </cell>
          <cell r="M747">
            <v>46</v>
          </cell>
          <cell r="N747">
            <v>2011</v>
          </cell>
          <cell r="O747" t="str">
            <v>Saltillo</v>
          </cell>
          <cell r="P747" t="str">
            <v>Coahuila</v>
          </cell>
          <cell r="Q747" t="str">
            <v>Noreste</v>
          </cell>
          <cell r="R747" t="str">
            <v>Baja</v>
          </cell>
          <cell r="S747" t="str">
            <v>Devolución Salvamentos</v>
          </cell>
          <cell r="T747" t="str">
            <v>GNP</v>
          </cell>
          <cell r="U747" t="str">
            <v>Grupo Nacional Provincial, S.A.B.</v>
          </cell>
          <cell r="V747" t="str">
            <v>Asesor de Servicio</v>
          </cell>
          <cell r="W747" t="str">
            <v>Honorarios</v>
          </cell>
          <cell r="X747" t="str">
            <v>-</v>
          </cell>
          <cell r="Y747" t="str">
            <v>Asignado</v>
          </cell>
          <cell r="Z747" t="str">
            <v>N90138</v>
          </cell>
          <cell r="AA747" t="str">
            <v>Arias Fuentes Pedro Alberto</v>
          </cell>
          <cell r="AB747" t="str">
            <v>Grupo Nacional Provincial, S.A.B.</v>
          </cell>
          <cell r="AC747" t="str">
            <v>AIFP800827ES5</v>
          </cell>
          <cell r="AD747" t="str">
            <v>Gerente</v>
          </cell>
          <cell r="AE747" t="str">
            <v>Gerencia Ajustes (Noreste)</v>
          </cell>
          <cell r="AF747" t="str">
            <v>Unidad Operativa</v>
          </cell>
          <cell r="AG747" t="str">
            <v>Dirección Servicio y Operaciones</v>
          </cell>
          <cell r="AH747" t="str">
            <v>Subdirección Siniestros Norte y Occidente</v>
          </cell>
          <cell r="AI747" t="str">
            <v>C9212</v>
          </cell>
          <cell r="AJ747" t="str">
            <v>Colome Pineda Juan Del Carmen</v>
          </cell>
          <cell r="AK747" t="str">
            <v>Santa Engracia B P5</v>
          </cell>
          <cell r="AL747" t="str">
            <v>Monterrey</v>
          </cell>
          <cell r="AM747">
            <v>5652</v>
          </cell>
          <cell r="AN747" t="str">
            <v>pedro.arias@gnp.com.mx</v>
          </cell>
          <cell r="AO747" t="str">
            <v>pedro.arias@gnp.com.mx</v>
          </cell>
          <cell r="AQ747">
            <v>8441390058</v>
          </cell>
          <cell r="AR747" t="str">
            <v>-</v>
          </cell>
          <cell r="AS747" t="str">
            <v>-</v>
          </cell>
          <cell r="AT747" t="str">
            <v>-</v>
          </cell>
          <cell r="AU747" t="str">
            <v>-</v>
          </cell>
          <cell r="AV747" t="str">
            <v>-</v>
          </cell>
          <cell r="AW747" t="str">
            <v>-</v>
          </cell>
          <cell r="AX747" t="str">
            <v>-</v>
          </cell>
          <cell r="AY747" t="str">
            <v>No</v>
          </cell>
          <cell r="AZ747" t="str">
            <v>-</v>
          </cell>
          <cell r="BA747" t="str">
            <v>-</v>
          </cell>
          <cell r="BB747" t="str">
            <v>-</v>
          </cell>
          <cell r="BC747" t="str">
            <v>-</v>
          </cell>
          <cell r="BD747" t="str">
            <v>-</v>
          </cell>
          <cell r="BE747" t="str">
            <v>-</v>
          </cell>
          <cell r="BF747" t="str">
            <v>-</v>
          </cell>
          <cell r="BG747">
            <v>3</v>
          </cell>
          <cell r="BH747" t="str">
            <v>-</v>
          </cell>
          <cell r="BI747" t="str">
            <v>-</v>
          </cell>
          <cell r="BJ747" t="str">
            <v>Propio</v>
          </cell>
          <cell r="BP747" t="str">
            <v>-</v>
          </cell>
          <cell r="BQ747" t="str">
            <v>-</v>
          </cell>
          <cell r="BR747" t="str">
            <v>-</v>
          </cell>
          <cell r="BS747" t="str">
            <v>-</v>
          </cell>
          <cell r="BT747" t="str">
            <v>-</v>
          </cell>
          <cell r="BU747" t="str">
            <v>-</v>
          </cell>
          <cell r="BV747" t="str">
            <v>-</v>
          </cell>
          <cell r="BW747" t="str">
            <v>-</v>
          </cell>
          <cell r="BX747" t="str">
            <v>-</v>
          </cell>
          <cell r="BY747" t="str">
            <v>-</v>
          </cell>
          <cell r="BZ747" t="str">
            <v>-</v>
          </cell>
          <cell r="CA747" t="str">
            <v>-</v>
          </cell>
          <cell r="CB747" t="str">
            <v>-</v>
          </cell>
          <cell r="CC747" t="str">
            <v>Martes</v>
          </cell>
          <cell r="CD747" t="str">
            <v>267</v>
          </cell>
          <cell r="CE747" t="str">
            <v>7</v>
          </cell>
          <cell r="CF747" t="str">
            <v>Rosa</v>
          </cell>
          <cell r="CG747" t="str">
            <v>2o Sábado</v>
          </cell>
          <cell r="CH747" t="str">
            <v>Feb y Mzo</v>
          </cell>
          <cell r="CI747" t="str">
            <v>Ago y Sep</v>
          </cell>
          <cell r="CJ747" t="str">
            <v>-</v>
          </cell>
          <cell r="CK747">
            <v>92</v>
          </cell>
          <cell r="CL747" t="str">
            <v>101 - MAGNA</v>
          </cell>
          <cell r="CM747" t="str">
            <v>11094</v>
          </cell>
          <cell r="CP747" t="str">
            <v>-</v>
          </cell>
        </row>
        <row r="748">
          <cell r="A748" t="str">
            <v>11095</v>
          </cell>
          <cell r="B748" t="str">
            <v>276XWZ</v>
          </cell>
          <cell r="C748" t="str">
            <v>Distrito Federal</v>
          </cell>
          <cell r="D748" t="str">
            <v>No aplica</v>
          </cell>
          <cell r="E748" t="str">
            <v>Chevy</v>
          </cell>
          <cell r="F748" t="str">
            <v>Automóvil</v>
          </cell>
          <cell r="G748" t="str">
            <v>Chevrolet</v>
          </cell>
          <cell r="H748" t="str">
            <v>Chevy 3 puertas T/M, D/H, A/A, Paquete M</v>
          </cell>
          <cell r="I748" t="str">
            <v>3G1SF21X6BS135440</v>
          </cell>
          <cell r="J748" t="str">
            <v>Hecho en México</v>
          </cell>
          <cell r="K748" t="str">
            <v>Magna</v>
          </cell>
          <cell r="L748">
            <v>4</v>
          </cell>
          <cell r="M748">
            <v>46</v>
          </cell>
          <cell r="N748">
            <v>2011</v>
          </cell>
          <cell r="O748" t="str">
            <v>Mérida</v>
          </cell>
          <cell r="P748" t="str">
            <v>Yucatán</v>
          </cell>
          <cell r="Q748" t="str">
            <v>Sureste</v>
          </cell>
          <cell r="R748" t="str">
            <v>Baja</v>
          </cell>
          <cell r="S748" t="str">
            <v>Venta a empleado</v>
          </cell>
          <cell r="T748" t="str">
            <v>GNP</v>
          </cell>
          <cell r="U748" t="str">
            <v>Grupo Nacional Provincial, S.A.B.</v>
          </cell>
          <cell r="V748" t="str">
            <v>Asesor de Servicio</v>
          </cell>
          <cell r="W748" t="str">
            <v>-</v>
          </cell>
          <cell r="X748" t="str">
            <v>-</v>
          </cell>
          <cell r="Y748" t="str">
            <v>Asignado</v>
          </cell>
          <cell r="Z748" t="str">
            <v>S02621</v>
          </cell>
          <cell r="AA748" t="str">
            <v>-</v>
          </cell>
          <cell r="AB748" t="str">
            <v>-</v>
          </cell>
          <cell r="AC748" t="str">
            <v>-</v>
          </cell>
          <cell r="AD748" t="str">
            <v>-</v>
          </cell>
          <cell r="AE748" t="str">
            <v>-</v>
          </cell>
          <cell r="AF748" t="str">
            <v>-</v>
          </cell>
          <cell r="AG748" t="str">
            <v>-</v>
          </cell>
          <cell r="AH748" t="str">
            <v>-</v>
          </cell>
          <cell r="AI748" t="str">
            <v>C6705</v>
          </cell>
          <cell r="AJ748" t="str">
            <v>Ramirez Granados Arturo</v>
          </cell>
          <cell r="AK748" t="str">
            <v>-</v>
          </cell>
          <cell r="AL748" t="str">
            <v>-</v>
          </cell>
          <cell r="AM748" t="str">
            <v>-</v>
          </cell>
          <cell r="AN748">
            <v>0</v>
          </cell>
          <cell r="AO748" t="str">
            <v>-</v>
          </cell>
          <cell r="AQ748">
            <v>9991838439</v>
          </cell>
          <cell r="AR748" t="str">
            <v>-</v>
          </cell>
          <cell r="AS748" t="str">
            <v>-</v>
          </cell>
          <cell r="AT748" t="str">
            <v>-</v>
          </cell>
          <cell r="AU748" t="str">
            <v>-</v>
          </cell>
          <cell r="AV748" t="str">
            <v>-</v>
          </cell>
          <cell r="AW748" t="str">
            <v>-</v>
          </cell>
          <cell r="AX748" t="str">
            <v>-</v>
          </cell>
          <cell r="AY748" t="str">
            <v>No</v>
          </cell>
          <cell r="AZ748" t="str">
            <v>-</v>
          </cell>
          <cell r="BA748" t="str">
            <v>-</v>
          </cell>
          <cell r="BB748" t="str">
            <v>-</v>
          </cell>
          <cell r="BC748" t="str">
            <v>-</v>
          </cell>
          <cell r="BD748" t="str">
            <v>-</v>
          </cell>
          <cell r="BE748" t="str">
            <v>-</v>
          </cell>
          <cell r="BF748" t="str">
            <v>-</v>
          </cell>
          <cell r="BG748">
            <v>3</v>
          </cell>
          <cell r="BH748" t="str">
            <v>-</v>
          </cell>
          <cell r="BI748" t="str">
            <v>-</v>
          </cell>
          <cell r="BJ748" t="str">
            <v>Propio</v>
          </cell>
          <cell r="BP748" t="str">
            <v>-</v>
          </cell>
          <cell r="BQ748" t="str">
            <v>-</v>
          </cell>
          <cell r="BR748" t="str">
            <v>-</v>
          </cell>
          <cell r="BS748" t="str">
            <v>-</v>
          </cell>
          <cell r="BT748" t="str">
            <v>-</v>
          </cell>
          <cell r="BU748" t="str">
            <v>-</v>
          </cell>
          <cell r="BV748" t="str">
            <v>-</v>
          </cell>
          <cell r="BW748" t="str">
            <v>-</v>
          </cell>
          <cell r="BX748" t="str">
            <v>-</v>
          </cell>
          <cell r="BY748" t="str">
            <v>-</v>
          </cell>
          <cell r="BZ748" t="str">
            <v>-</v>
          </cell>
          <cell r="CA748" t="str">
            <v>-</v>
          </cell>
          <cell r="CB748" t="str">
            <v>-</v>
          </cell>
          <cell r="CC748" t="str">
            <v>Lunes</v>
          </cell>
          <cell r="CD748" t="str">
            <v>276</v>
          </cell>
          <cell r="CE748" t="str">
            <v>6</v>
          </cell>
          <cell r="CF748" t="str">
            <v>Amarillo</v>
          </cell>
          <cell r="CG748" t="str">
            <v>1er Sábado</v>
          </cell>
          <cell r="CH748" t="str">
            <v>Ene y Feb</v>
          </cell>
          <cell r="CI748" t="str">
            <v>Jul y Ago</v>
          </cell>
          <cell r="CJ748" t="str">
            <v>-</v>
          </cell>
          <cell r="CK748">
            <v>92</v>
          </cell>
          <cell r="CL748" t="str">
            <v>101 - MAGNA</v>
          </cell>
          <cell r="CM748" t="str">
            <v>11095</v>
          </cell>
          <cell r="CP748" t="str">
            <v>-</v>
          </cell>
        </row>
        <row r="749">
          <cell r="A749" t="str">
            <v>11096</v>
          </cell>
          <cell r="B749" t="str">
            <v>914ZUY</v>
          </cell>
          <cell r="C749" t="str">
            <v>Distrito Federal</v>
          </cell>
          <cell r="D749" t="str">
            <v>496XWZ</v>
          </cell>
          <cell r="E749" t="str">
            <v>Chevy</v>
          </cell>
          <cell r="F749" t="str">
            <v>Automóvil</v>
          </cell>
          <cell r="G749" t="str">
            <v>Chevrolet</v>
          </cell>
          <cell r="H749" t="str">
            <v>Chevy 3 puertas T/M, D/H, A/A, Paquete M</v>
          </cell>
          <cell r="I749" t="str">
            <v>3G1SF21X7BS135317</v>
          </cell>
          <cell r="J749" t="str">
            <v>Hecho en México</v>
          </cell>
          <cell r="K749" t="str">
            <v>Magna</v>
          </cell>
          <cell r="L749">
            <v>4</v>
          </cell>
          <cell r="M749">
            <v>46</v>
          </cell>
          <cell r="N749">
            <v>2011</v>
          </cell>
          <cell r="O749" t="str">
            <v>Saltillo</v>
          </cell>
          <cell r="P749" t="str">
            <v>Coahuila</v>
          </cell>
          <cell r="Q749" t="str">
            <v>Noreste</v>
          </cell>
          <cell r="R749" t="str">
            <v>Baja</v>
          </cell>
          <cell r="S749" t="str">
            <v>Devolución Salvamentos</v>
          </cell>
          <cell r="T749" t="str">
            <v>GNP</v>
          </cell>
          <cell r="U749" t="str">
            <v>Grupo Nacional Provincial, S.A.B.</v>
          </cell>
          <cell r="V749" t="str">
            <v>Supervisor de Taller</v>
          </cell>
          <cell r="W749" t="str">
            <v>Pool Semiasignado</v>
          </cell>
          <cell r="X749" t="str">
            <v>Supervisoria</v>
          </cell>
          <cell r="Y749" t="str">
            <v>Pool</v>
          </cell>
          <cell r="Z749" t="str">
            <v>N93470</v>
          </cell>
          <cell r="AA749" t="str">
            <v>-</v>
          </cell>
          <cell r="AB749" t="str">
            <v>-</v>
          </cell>
          <cell r="AC749" t="str">
            <v>-</v>
          </cell>
          <cell r="AD749" t="str">
            <v>-</v>
          </cell>
          <cell r="AE749" t="str">
            <v>-</v>
          </cell>
          <cell r="AF749" t="str">
            <v>-</v>
          </cell>
          <cell r="AG749" t="str">
            <v>-</v>
          </cell>
          <cell r="AH749" t="str">
            <v>-</v>
          </cell>
          <cell r="AI749" t="str">
            <v>C6705</v>
          </cell>
          <cell r="AJ749" t="str">
            <v>Ramirez Granados Arturo</v>
          </cell>
          <cell r="AK749" t="str">
            <v>-</v>
          </cell>
          <cell r="AL749" t="str">
            <v>-</v>
          </cell>
          <cell r="AM749" t="str">
            <v>-</v>
          </cell>
          <cell r="AN749">
            <v>0</v>
          </cell>
          <cell r="AO749" t="str">
            <v>-</v>
          </cell>
          <cell r="AQ749">
            <v>8441390420</v>
          </cell>
          <cell r="AR749" t="str">
            <v>-</v>
          </cell>
          <cell r="AS749" t="str">
            <v>-</v>
          </cell>
          <cell r="AT749" t="str">
            <v>-</v>
          </cell>
          <cell r="AU749" t="str">
            <v>-</v>
          </cell>
          <cell r="AV749" t="str">
            <v>-</v>
          </cell>
          <cell r="AW749" t="str">
            <v>IMDM20226621..</v>
          </cell>
          <cell r="AX749" t="str">
            <v>Inactivo</v>
          </cell>
          <cell r="AY749" t="str">
            <v>No</v>
          </cell>
          <cell r="AZ749" t="str">
            <v>-</v>
          </cell>
          <cell r="BA749" t="str">
            <v>-</v>
          </cell>
          <cell r="BB749" t="str">
            <v>-</v>
          </cell>
          <cell r="BC749" t="str">
            <v>-</v>
          </cell>
          <cell r="BD749" t="str">
            <v>-</v>
          </cell>
          <cell r="BE749" t="str">
            <v>-</v>
          </cell>
          <cell r="BF749" t="str">
            <v>-</v>
          </cell>
          <cell r="BG749" t="str">
            <v>-</v>
          </cell>
          <cell r="BH749" t="str">
            <v>-</v>
          </cell>
          <cell r="BI749" t="str">
            <v>-</v>
          </cell>
          <cell r="BJ749" t="str">
            <v>Propio</v>
          </cell>
          <cell r="BP749" t="str">
            <v>-</v>
          </cell>
          <cell r="BQ749" t="str">
            <v>-</v>
          </cell>
          <cell r="BR749" t="str">
            <v>-</v>
          </cell>
          <cell r="BS749" t="str">
            <v>-</v>
          </cell>
          <cell r="BT749" t="str">
            <v>-</v>
          </cell>
          <cell r="BU749" t="str">
            <v>-</v>
          </cell>
          <cell r="BV749" t="str">
            <v>-</v>
          </cell>
          <cell r="BW749" t="str">
            <v>-</v>
          </cell>
          <cell r="BX749" t="str">
            <v>-</v>
          </cell>
          <cell r="BY749" t="str">
            <v>-</v>
          </cell>
          <cell r="BZ749" t="str">
            <v>-</v>
          </cell>
          <cell r="CA749" t="str">
            <v>-</v>
          </cell>
          <cell r="CB749" t="str">
            <v>-</v>
          </cell>
          <cell r="CC749" t="str">
            <v>Miércoles</v>
          </cell>
          <cell r="CD749" t="str">
            <v>914</v>
          </cell>
          <cell r="CE749" t="str">
            <v>4</v>
          </cell>
          <cell r="CF749" t="str">
            <v>Rojo</v>
          </cell>
          <cell r="CG749" t="str">
            <v>3er Sábado</v>
          </cell>
          <cell r="CH749" t="str">
            <v>Mzo y Abr</v>
          </cell>
          <cell r="CI749" t="str">
            <v>Sep y Oct</v>
          </cell>
          <cell r="CJ749" t="str">
            <v>-</v>
          </cell>
          <cell r="CK749">
            <v>92</v>
          </cell>
          <cell r="CL749" t="str">
            <v>101 - MAGNA</v>
          </cell>
          <cell r="CM749" t="str">
            <v>11096</v>
          </cell>
          <cell r="CP749" t="str">
            <v>-</v>
          </cell>
        </row>
        <row r="750">
          <cell r="A750" t="str">
            <v>11097</v>
          </cell>
          <cell r="B750" t="str">
            <v>127XWZ</v>
          </cell>
          <cell r="C750" t="str">
            <v>Distrito Federal</v>
          </cell>
          <cell r="D750" t="str">
            <v>No aplica</v>
          </cell>
          <cell r="E750" t="str">
            <v>Chevy</v>
          </cell>
          <cell r="F750" t="str">
            <v>Automóvil</v>
          </cell>
          <cell r="G750" t="str">
            <v>Chevrolet</v>
          </cell>
          <cell r="H750" t="str">
            <v>Chevy 3 puertas T/M, D/H, A/A, Paquete M</v>
          </cell>
          <cell r="I750" t="str">
            <v>3G1SF21X7BS134765</v>
          </cell>
          <cell r="J750" t="str">
            <v>Hecho en México</v>
          </cell>
          <cell r="K750" t="str">
            <v>Magna</v>
          </cell>
          <cell r="L750">
            <v>4</v>
          </cell>
          <cell r="M750">
            <v>46</v>
          </cell>
          <cell r="N750">
            <v>2011</v>
          </cell>
          <cell r="O750" t="str">
            <v>Ciudad de México</v>
          </cell>
          <cell r="P750" t="str">
            <v>Ciudad de México</v>
          </cell>
          <cell r="Q750" t="str">
            <v>Zona Metropolitana</v>
          </cell>
          <cell r="R750" t="str">
            <v>Baja</v>
          </cell>
          <cell r="S750" t="str">
            <v>Subasta interna</v>
          </cell>
          <cell r="T750" t="str">
            <v>GNP</v>
          </cell>
          <cell r="U750" t="str">
            <v>Grupo Nacional Provincial, S.A.B.</v>
          </cell>
          <cell r="V750" t="str">
            <v>Pool Administrativo</v>
          </cell>
          <cell r="W750" t="str">
            <v>Pool Administrativo</v>
          </cell>
          <cell r="X750" t="str">
            <v>Plaza GNP</v>
          </cell>
          <cell r="Y750" t="str">
            <v>Pool</v>
          </cell>
          <cell r="Z750" t="str">
            <v>N38132</v>
          </cell>
          <cell r="AA750" t="str">
            <v>-</v>
          </cell>
          <cell r="AB750" t="str">
            <v>-</v>
          </cell>
          <cell r="AC750" t="str">
            <v>-</v>
          </cell>
          <cell r="AD750" t="str">
            <v>-</v>
          </cell>
          <cell r="AE750" t="str">
            <v>-</v>
          </cell>
          <cell r="AF750" t="str">
            <v>-</v>
          </cell>
          <cell r="AG750" t="str">
            <v>-</v>
          </cell>
          <cell r="AH750" t="str">
            <v>-</v>
          </cell>
          <cell r="AI750" t="str">
            <v>C6705</v>
          </cell>
          <cell r="AJ750" t="str">
            <v>Ramirez Granados Arturo</v>
          </cell>
          <cell r="AK750" t="str">
            <v>-</v>
          </cell>
          <cell r="AL750" t="str">
            <v>-</v>
          </cell>
          <cell r="AM750" t="str">
            <v>-</v>
          </cell>
          <cell r="AN750">
            <v>0</v>
          </cell>
          <cell r="AO750" t="str">
            <v>-</v>
          </cell>
          <cell r="AQ750">
            <v>5545001393</v>
          </cell>
          <cell r="AR750" t="str">
            <v>-</v>
          </cell>
          <cell r="AS750" t="str">
            <v>-</v>
          </cell>
          <cell r="AT750" t="str">
            <v>-</v>
          </cell>
          <cell r="AU750" t="str">
            <v>-</v>
          </cell>
          <cell r="AV750" t="str">
            <v>-</v>
          </cell>
          <cell r="AW750" t="str">
            <v>-</v>
          </cell>
          <cell r="AX750" t="str">
            <v>-</v>
          </cell>
          <cell r="AY750" t="str">
            <v>No</v>
          </cell>
          <cell r="AZ750" t="str">
            <v>-</v>
          </cell>
          <cell r="BA750" t="str">
            <v>-</v>
          </cell>
          <cell r="BB750" t="str">
            <v>-</v>
          </cell>
          <cell r="BC750" t="str">
            <v>-</v>
          </cell>
          <cell r="BD750" t="str">
            <v>-</v>
          </cell>
          <cell r="BE750" t="str">
            <v>-</v>
          </cell>
          <cell r="BF750" t="str">
            <v>-</v>
          </cell>
          <cell r="BG750" t="str">
            <v>-</v>
          </cell>
          <cell r="BH750" t="str">
            <v>-</v>
          </cell>
          <cell r="BI750" t="str">
            <v>-</v>
          </cell>
          <cell r="BJ750" t="str">
            <v>Propio</v>
          </cell>
          <cell r="BP750" t="str">
            <v>-</v>
          </cell>
          <cell r="BQ750" t="str">
            <v>-</v>
          </cell>
          <cell r="BR750" t="str">
            <v>-</v>
          </cell>
          <cell r="BS750" t="str">
            <v>-</v>
          </cell>
          <cell r="BT750" t="str">
            <v>-</v>
          </cell>
          <cell r="BU750" t="str">
            <v>-</v>
          </cell>
          <cell r="BV750" t="str">
            <v>-</v>
          </cell>
          <cell r="BW750" t="str">
            <v>-</v>
          </cell>
          <cell r="BX750" t="str">
            <v>-</v>
          </cell>
          <cell r="BY750" t="str">
            <v>-</v>
          </cell>
          <cell r="BZ750" t="str">
            <v>-</v>
          </cell>
          <cell r="CA750" t="str">
            <v>-</v>
          </cell>
          <cell r="CB750" t="str">
            <v>-</v>
          </cell>
          <cell r="CC750" t="str">
            <v>Martes</v>
          </cell>
          <cell r="CD750" t="str">
            <v>127</v>
          </cell>
          <cell r="CE750" t="str">
            <v>7</v>
          </cell>
          <cell r="CF750" t="str">
            <v>Rosa</v>
          </cell>
          <cell r="CG750" t="str">
            <v>2o Sábado</v>
          </cell>
          <cell r="CH750" t="str">
            <v>Feb y Mzo</v>
          </cell>
          <cell r="CI750" t="str">
            <v>Ago y Sep</v>
          </cell>
          <cell r="CJ750" t="str">
            <v>-</v>
          </cell>
          <cell r="CK750">
            <v>92</v>
          </cell>
          <cell r="CL750" t="str">
            <v>101 - MAGNA</v>
          </cell>
          <cell r="CM750" t="str">
            <v>11097</v>
          </cell>
          <cell r="CP750" t="str">
            <v>-</v>
          </cell>
        </row>
        <row r="751">
          <cell r="A751" t="str">
            <v>11098</v>
          </cell>
          <cell r="B751" t="str">
            <v>151XWZ</v>
          </cell>
          <cell r="C751" t="str">
            <v>Distrito Federal</v>
          </cell>
          <cell r="D751" t="str">
            <v>No aplica</v>
          </cell>
          <cell r="E751" t="str">
            <v>Chevy</v>
          </cell>
          <cell r="F751" t="str">
            <v>Automóvil</v>
          </cell>
          <cell r="G751" t="str">
            <v>Chevrolet</v>
          </cell>
          <cell r="H751" t="str">
            <v>Chevy 3 puertas T/M, D/H, A/A, Paquete M</v>
          </cell>
          <cell r="I751" t="str">
            <v>3G1SF21X7BS135446</v>
          </cell>
          <cell r="J751" t="str">
            <v>Hecho en México</v>
          </cell>
          <cell r="K751" t="str">
            <v>Magna</v>
          </cell>
          <cell r="L751">
            <v>4</v>
          </cell>
          <cell r="M751">
            <v>46</v>
          </cell>
          <cell r="N751">
            <v>2011</v>
          </cell>
          <cell r="O751" t="str">
            <v>Puebla</v>
          </cell>
          <cell r="P751" t="str">
            <v>Puebla</v>
          </cell>
          <cell r="Q751" t="str">
            <v>Sureste</v>
          </cell>
          <cell r="R751" t="str">
            <v>Baja</v>
          </cell>
          <cell r="S751" t="str">
            <v>Venta a empleado</v>
          </cell>
          <cell r="T751" t="str">
            <v>GNP</v>
          </cell>
          <cell r="U751" t="str">
            <v>Grupo Nacional Provincial, S.A.B.</v>
          </cell>
          <cell r="V751" t="str">
            <v>Asesor de Servicio</v>
          </cell>
          <cell r="W751" t="str">
            <v>-</v>
          </cell>
          <cell r="X751" t="str">
            <v>-</v>
          </cell>
          <cell r="Y751" t="str">
            <v>Asignado</v>
          </cell>
          <cell r="Z751">
            <v>40332001</v>
          </cell>
          <cell r="AA751" t="str">
            <v>-</v>
          </cell>
          <cell r="AB751" t="str">
            <v>-</v>
          </cell>
          <cell r="AC751" t="str">
            <v>-</v>
          </cell>
          <cell r="AD751" t="str">
            <v>-</v>
          </cell>
          <cell r="AE751" t="str">
            <v>-</v>
          </cell>
          <cell r="AF751" t="str">
            <v>-</v>
          </cell>
          <cell r="AG751" t="str">
            <v>-</v>
          </cell>
          <cell r="AH751" t="str">
            <v>-</v>
          </cell>
          <cell r="AI751" t="str">
            <v>C6705</v>
          </cell>
          <cell r="AJ751" t="str">
            <v>Ramirez Granados Arturo</v>
          </cell>
          <cell r="AK751" t="str">
            <v>-</v>
          </cell>
          <cell r="AL751" t="str">
            <v>-</v>
          </cell>
          <cell r="AM751" t="str">
            <v>-</v>
          </cell>
          <cell r="AN751">
            <v>0</v>
          </cell>
          <cell r="AO751" t="str">
            <v>-</v>
          </cell>
          <cell r="AQ751" t="str">
            <v>-</v>
          </cell>
          <cell r="AR751" t="str">
            <v>-</v>
          </cell>
          <cell r="AS751" t="str">
            <v>-</v>
          </cell>
          <cell r="AT751" t="str">
            <v>-</v>
          </cell>
          <cell r="AU751" t="str">
            <v>-</v>
          </cell>
          <cell r="AV751" t="str">
            <v>-</v>
          </cell>
          <cell r="AW751" t="str">
            <v>-</v>
          </cell>
          <cell r="AX751" t="str">
            <v>-</v>
          </cell>
          <cell r="AY751" t="str">
            <v>No</v>
          </cell>
          <cell r="AZ751" t="str">
            <v>-</v>
          </cell>
          <cell r="BA751" t="str">
            <v>-</v>
          </cell>
          <cell r="BB751" t="str">
            <v>-</v>
          </cell>
          <cell r="BC751" t="str">
            <v>-</v>
          </cell>
          <cell r="BD751" t="str">
            <v>-</v>
          </cell>
          <cell r="BE751" t="str">
            <v>-</v>
          </cell>
          <cell r="BF751" t="str">
            <v>-</v>
          </cell>
          <cell r="BG751">
            <v>3</v>
          </cell>
          <cell r="BH751" t="str">
            <v>-</v>
          </cell>
          <cell r="BI751" t="str">
            <v>-</v>
          </cell>
          <cell r="BJ751" t="str">
            <v>Propio</v>
          </cell>
          <cell r="BP751" t="str">
            <v>-</v>
          </cell>
          <cell r="BQ751" t="str">
            <v>-</v>
          </cell>
          <cell r="BR751" t="str">
            <v>-</v>
          </cell>
          <cell r="BS751" t="str">
            <v>-</v>
          </cell>
          <cell r="BT751" t="str">
            <v>-</v>
          </cell>
          <cell r="BU751" t="str">
            <v>-</v>
          </cell>
          <cell r="BV751" t="str">
            <v>-</v>
          </cell>
          <cell r="BW751" t="str">
            <v>-</v>
          </cell>
          <cell r="BX751" t="str">
            <v>-</v>
          </cell>
          <cell r="BY751" t="str">
            <v>-</v>
          </cell>
          <cell r="BZ751" t="str">
            <v>-</v>
          </cell>
          <cell r="CA751" t="str">
            <v>-</v>
          </cell>
          <cell r="CB751" t="str">
            <v>-</v>
          </cell>
          <cell r="CC751" t="str">
            <v>Jueves</v>
          </cell>
          <cell r="CD751" t="str">
            <v>151</v>
          </cell>
          <cell r="CE751" t="str">
            <v>1</v>
          </cell>
          <cell r="CF751" t="str">
            <v>Verde</v>
          </cell>
          <cell r="CG751" t="str">
            <v>4o Sábado</v>
          </cell>
          <cell r="CH751" t="str">
            <v>Abr y May</v>
          </cell>
          <cell r="CI751" t="str">
            <v>Oct y Nov</v>
          </cell>
          <cell r="CJ751" t="str">
            <v>-</v>
          </cell>
          <cell r="CK751">
            <v>92</v>
          </cell>
          <cell r="CL751" t="str">
            <v>101 - MAGNA</v>
          </cell>
          <cell r="CM751" t="str">
            <v>11098</v>
          </cell>
          <cell r="CP751" t="str">
            <v>-</v>
          </cell>
        </row>
        <row r="752">
          <cell r="A752" t="str">
            <v>11099</v>
          </cell>
          <cell r="B752" t="str">
            <v>418XWZ</v>
          </cell>
          <cell r="C752" t="str">
            <v>Distrito Federal</v>
          </cell>
          <cell r="D752" t="str">
            <v>No aplica</v>
          </cell>
          <cell r="E752" t="str">
            <v>Chevy</v>
          </cell>
          <cell r="F752" t="str">
            <v>Automóvil</v>
          </cell>
          <cell r="G752" t="str">
            <v>Chevrolet</v>
          </cell>
          <cell r="H752" t="str">
            <v>Chevy 3 puertas T/M, D/H, A/A, Paquete M</v>
          </cell>
          <cell r="I752" t="str">
            <v>3G1SF21X8BS134788</v>
          </cell>
          <cell r="J752" t="str">
            <v>Hecho en México</v>
          </cell>
          <cell r="K752" t="str">
            <v>Magna</v>
          </cell>
          <cell r="L752">
            <v>4</v>
          </cell>
          <cell r="M752">
            <v>46</v>
          </cell>
          <cell r="N752">
            <v>2011</v>
          </cell>
          <cell r="O752" t="str">
            <v>Puebla</v>
          </cell>
          <cell r="P752" t="str">
            <v>Puebla</v>
          </cell>
          <cell r="Q752" t="str">
            <v>Sureste</v>
          </cell>
          <cell r="R752" t="str">
            <v>Baja</v>
          </cell>
          <cell r="S752" t="str">
            <v>Venta a empleado</v>
          </cell>
          <cell r="T752" t="str">
            <v>GNP</v>
          </cell>
          <cell r="U752" t="str">
            <v>Grupo Nacional Provincial, S.A.B.</v>
          </cell>
          <cell r="V752" t="str">
            <v>Asesor de Servicio</v>
          </cell>
          <cell r="W752" t="str">
            <v>-</v>
          </cell>
          <cell r="X752" t="str">
            <v>-</v>
          </cell>
          <cell r="Y752" t="str">
            <v>Asignado</v>
          </cell>
          <cell r="Z752">
            <v>40335001</v>
          </cell>
          <cell r="AA752" t="str">
            <v>-</v>
          </cell>
          <cell r="AB752" t="str">
            <v>-</v>
          </cell>
          <cell r="AC752" t="str">
            <v>-</v>
          </cell>
          <cell r="AD752" t="str">
            <v>-</v>
          </cell>
          <cell r="AE752" t="str">
            <v>-</v>
          </cell>
          <cell r="AF752" t="str">
            <v>-</v>
          </cell>
          <cell r="AG752" t="str">
            <v>-</v>
          </cell>
          <cell r="AH752" t="str">
            <v>-</v>
          </cell>
          <cell r="AI752" t="str">
            <v>C6705</v>
          </cell>
          <cell r="AJ752" t="str">
            <v>Ramirez Granados Arturo</v>
          </cell>
          <cell r="AK752" t="str">
            <v>-</v>
          </cell>
          <cell r="AL752" t="str">
            <v>-</v>
          </cell>
          <cell r="AM752" t="str">
            <v>-</v>
          </cell>
          <cell r="AN752">
            <v>0</v>
          </cell>
          <cell r="AO752" t="str">
            <v>-</v>
          </cell>
          <cell r="AQ752" t="str">
            <v>-</v>
          </cell>
          <cell r="AR752" t="str">
            <v>-</v>
          </cell>
          <cell r="AS752" t="str">
            <v>-</v>
          </cell>
          <cell r="AT752" t="str">
            <v>-</v>
          </cell>
          <cell r="AU752" t="str">
            <v>-</v>
          </cell>
          <cell r="AV752" t="str">
            <v>-</v>
          </cell>
          <cell r="AW752" t="str">
            <v>-</v>
          </cell>
          <cell r="AX752" t="str">
            <v>-</v>
          </cell>
          <cell r="AY752" t="str">
            <v>No</v>
          </cell>
          <cell r="AZ752" t="str">
            <v>-</v>
          </cell>
          <cell r="BA752" t="str">
            <v>-</v>
          </cell>
          <cell r="BB752" t="str">
            <v>-</v>
          </cell>
          <cell r="BC752" t="str">
            <v>-</v>
          </cell>
          <cell r="BD752" t="str">
            <v>-</v>
          </cell>
          <cell r="BE752" t="str">
            <v>-</v>
          </cell>
          <cell r="BF752" t="str">
            <v>-</v>
          </cell>
          <cell r="BG752">
            <v>3</v>
          </cell>
          <cell r="BH752" t="str">
            <v>-</v>
          </cell>
          <cell r="BI752" t="str">
            <v>-</v>
          </cell>
          <cell r="BJ752" t="str">
            <v>Propio</v>
          </cell>
          <cell r="BP752" t="str">
            <v>-</v>
          </cell>
          <cell r="BQ752" t="str">
            <v>-</v>
          </cell>
          <cell r="BR752" t="str">
            <v>-</v>
          </cell>
          <cell r="BS752" t="str">
            <v>-</v>
          </cell>
          <cell r="BT752" t="str">
            <v>-</v>
          </cell>
          <cell r="BU752" t="str">
            <v>-</v>
          </cell>
          <cell r="BV752" t="str">
            <v>-</v>
          </cell>
          <cell r="BW752" t="str">
            <v>-</v>
          </cell>
          <cell r="BX752" t="str">
            <v>-</v>
          </cell>
          <cell r="BY752" t="str">
            <v>-</v>
          </cell>
          <cell r="BZ752" t="str">
            <v>-</v>
          </cell>
          <cell r="CA752" t="str">
            <v>-</v>
          </cell>
          <cell r="CB752" t="str">
            <v>-</v>
          </cell>
          <cell r="CC752" t="str">
            <v>Martes</v>
          </cell>
          <cell r="CD752" t="str">
            <v>418</v>
          </cell>
          <cell r="CE752" t="str">
            <v>8</v>
          </cell>
          <cell r="CF752" t="str">
            <v>Rosa</v>
          </cell>
          <cell r="CG752" t="str">
            <v>2o Sábado</v>
          </cell>
          <cell r="CH752" t="str">
            <v>Feb y Mzo</v>
          </cell>
          <cell r="CI752" t="str">
            <v>Ago y Sep</v>
          </cell>
          <cell r="CJ752" t="str">
            <v>-</v>
          </cell>
          <cell r="CK752">
            <v>92</v>
          </cell>
          <cell r="CL752" t="str">
            <v>101 - MAGNA</v>
          </cell>
          <cell r="CM752" t="str">
            <v>11099</v>
          </cell>
          <cell r="CP752" t="str">
            <v>-</v>
          </cell>
        </row>
        <row r="753">
          <cell r="A753" t="str">
            <v>11100</v>
          </cell>
          <cell r="B753" t="str">
            <v>187XWZ</v>
          </cell>
          <cell r="C753" t="str">
            <v>Distrito Federal</v>
          </cell>
          <cell r="D753" t="str">
            <v>No aplica</v>
          </cell>
          <cell r="E753" t="str">
            <v>Chevy</v>
          </cell>
          <cell r="F753" t="str">
            <v>Automóvil</v>
          </cell>
          <cell r="G753" t="str">
            <v>Chevrolet</v>
          </cell>
          <cell r="H753" t="str">
            <v>Chevy 3 puertas T/M, D/H, A/A, Paquete M</v>
          </cell>
          <cell r="I753" t="str">
            <v>3G1SF21X8BS135293</v>
          </cell>
          <cell r="J753" t="str">
            <v>Hecho en México</v>
          </cell>
          <cell r="K753" t="str">
            <v>Magna</v>
          </cell>
          <cell r="L753">
            <v>4</v>
          </cell>
          <cell r="M753">
            <v>46</v>
          </cell>
          <cell r="N753">
            <v>2011</v>
          </cell>
          <cell r="O753" t="str">
            <v>Toluca</v>
          </cell>
          <cell r="P753" t="str">
            <v>Estado de México</v>
          </cell>
          <cell r="Q753" t="str">
            <v>Centro</v>
          </cell>
          <cell r="R753" t="str">
            <v>Baja</v>
          </cell>
          <cell r="S753" t="str">
            <v>Venta a empleado</v>
          </cell>
          <cell r="T753" t="str">
            <v>GNP</v>
          </cell>
          <cell r="U753" t="str">
            <v>Grupo Nacional Provincial, S.A.B.</v>
          </cell>
          <cell r="V753" t="str">
            <v>Asesor de Servicio</v>
          </cell>
          <cell r="W753" t="str">
            <v>-</v>
          </cell>
          <cell r="X753" t="str">
            <v>-</v>
          </cell>
          <cell r="Y753" t="str">
            <v>Asignado</v>
          </cell>
          <cell r="Z753">
            <v>40224001</v>
          </cell>
          <cell r="AA753" t="str">
            <v>-</v>
          </cell>
          <cell r="AB753" t="str">
            <v>-</v>
          </cell>
          <cell r="AC753" t="str">
            <v>-</v>
          </cell>
          <cell r="AD753" t="str">
            <v>-</v>
          </cell>
          <cell r="AE753" t="str">
            <v>-</v>
          </cell>
          <cell r="AF753" t="str">
            <v>-</v>
          </cell>
          <cell r="AG753" t="str">
            <v>-</v>
          </cell>
          <cell r="AH753" t="str">
            <v>-</v>
          </cell>
          <cell r="AI753" t="str">
            <v>C6705</v>
          </cell>
          <cell r="AJ753" t="str">
            <v>Ramirez Granados Arturo</v>
          </cell>
          <cell r="AK753" t="str">
            <v>-</v>
          </cell>
          <cell r="AL753" t="str">
            <v>-</v>
          </cell>
          <cell r="AM753" t="str">
            <v>-</v>
          </cell>
          <cell r="AN753">
            <v>0</v>
          </cell>
          <cell r="AO753" t="str">
            <v>-</v>
          </cell>
          <cell r="AQ753">
            <v>7223508855</v>
          </cell>
          <cell r="AR753" t="str">
            <v>-</v>
          </cell>
          <cell r="AS753" t="str">
            <v>-</v>
          </cell>
          <cell r="AT753" t="str">
            <v>-</v>
          </cell>
          <cell r="AU753" t="str">
            <v>-</v>
          </cell>
          <cell r="AV753" t="str">
            <v>-</v>
          </cell>
          <cell r="AW753" t="str">
            <v>CPFI00887781..</v>
          </cell>
          <cell r="AX753" t="str">
            <v>Inactivo</v>
          </cell>
          <cell r="AY753" t="str">
            <v>No</v>
          </cell>
          <cell r="AZ753" t="str">
            <v>-</v>
          </cell>
          <cell r="BA753" t="str">
            <v>-</v>
          </cell>
          <cell r="BB753" t="str">
            <v>-</v>
          </cell>
          <cell r="BC753" t="str">
            <v>-</v>
          </cell>
          <cell r="BD753" t="str">
            <v>-</v>
          </cell>
          <cell r="BE753" t="str">
            <v>-</v>
          </cell>
          <cell r="BF753" t="str">
            <v>-</v>
          </cell>
          <cell r="BG753">
            <v>3</v>
          </cell>
          <cell r="BH753" t="str">
            <v>-</v>
          </cell>
          <cell r="BI753" t="str">
            <v>-</v>
          </cell>
          <cell r="BJ753" t="str">
            <v>Propio</v>
          </cell>
          <cell r="BP753" t="str">
            <v>-</v>
          </cell>
          <cell r="BQ753" t="str">
            <v>-</v>
          </cell>
          <cell r="BR753" t="str">
            <v>-</v>
          </cell>
          <cell r="BS753" t="str">
            <v>-</v>
          </cell>
          <cell r="BT753" t="str">
            <v>-</v>
          </cell>
          <cell r="BU753" t="str">
            <v>-</v>
          </cell>
          <cell r="BV753" t="str">
            <v>-</v>
          </cell>
          <cell r="BW753" t="str">
            <v>-</v>
          </cell>
          <cell r="BX753" t="str">
            <v>-</v>
          </cell>
          <cell r="BY753" t="str">
            <v>-</v>
          </cell>
          <cell r="BZ753" t="str">
            <v>-</v>
          </cell>
          <cell r="CA753" t="str">
            <v>-</v>
          </cell>
          <cell r="CB753" t="str">
            <v>-</v>
          </cell>
          <cell r="CC753" t="str">
            <v>Martes</v>
          </cell>
          <cell r="CD753" t="str">
            <v>187</v>
          </cell>
          <cell r="CE753" t="str">
            <v>7</v>
          </cell>
          <cell r="CF753" t="str">
            <v>Rosa</v>
          </cell>
          <cell r="CG753" t="str">
            <v>2o Sábado</v>
          </cell>
          <cell r="CH753" t="str">
            <v>Feb y Mzo</v>
          </cell>
          <cell r="CI753" t="str">
            <v>Ago y Sep</v>
          </cell>
          <cell r="CJ753" t="str">
            <v>-</v>
          </cell>
          <cell r="CK753">
            <v>92</v>
          </cell>
          <cell r="CL753" t="str">
            <v>101 - MAGNA</v>
          </cell>
          <cell r="CM753" t="str">
            <v>11100</v>
          </cell>
          <cell r="CP753" t="str">
            <v>-</v>
          </cell>
        </row>
        <row r="754">
          <cell r="A754" t="str">
            <v>11101</v>
          </cell>
          <cell r="B754" t="str">
            <v>318XWZ</v>
          </cell>
          <cell r="C754" t="str">
            <v>Distrito Federal</v>
          </cell>
          <cell r="D754" t="str">
            <v>No aplica</v>
          </cell>
          <cell r="E754" t="str">
            <v>Chevy</v>
          </cell>
          <cell r="F754" t="str">
            <v>Automóvil</v>
          </cell>
          <cell r="G754" t="str">
            <v>Chevrolet</v>
          </cell>
          <cell r="H754" t="str">
            <v>Chevy 3 puertas T/M, D/H, A/A, Paquete M</v>
          </cell>
          <cell r="I754" t="str">
            <v>3G1SF21X8BS135309</v>
          </cell>
          <cell r="J754" t="str">
            <v>Hecho en México</v>
          </cell>
          <cell r="K754" t="str">
            <v>Magna</v>
          </cell>
          <cell r="L754">
            <v>4</v>
          </cell>
          <cell r="M754">
            <v>46</v>
          </cell>
          <cell r="N754">
            <v>2011</v>
          </cell>
          <cell r="O754" t="str">
            <v>Toluca</v>
          </cell>
          <cell r="P754" t="str">
            <v>Estado de México</v>
          </cell>
          <cell r="Q754" t="str">
            <v>Centro</v>
          </cell>
          <cell r="R754" t="str">
            <v>Baja</v>
          </cell>
          <cell r="S754" t="str">
            <v>Venta a empleado</v>
          </cell>
          <cell r="T754" t="str">
            <v>GNP</v>
          </cell>
          <cell r="U754" t="str">
            <v>Grupo Nacional Provincial, S.A.B.</v>
          </cell>
          <cell r="V754" t="str">
            <v>Asesor de Servicio</v>
          </cell>
          <cell r="W754" t="str">
            <v>-</v>
          </cell>
          <cell r="X754" t="str">
            <v>-</v>
          </cell>
          <cell r="Y754" t="str">
            <v>Asignado</v>
          </cell>
          <cell r="Z754">
            <v>40268001</v>
          </cell>
          <cell r="AA754" t="str">
            <v>Rivera Pena Oscar</v>
          </cell>
          <cell r="AB754" t="str">
            <v>Servicios Administrativos en Reclamaciones, S.A. de C.V.</v>
          </cell>
          <cell r="AC754" t="str">
            <v>RIPO800926U22</v>
          </cell>
          <cell r="AD754" t="str">
            <v>Operativo</v>
          </cell>
          <cell r="AE754" t="str">
            <v>Asesor de Servicio</v>
          </cell>
          <cell r="AF754" t="str">
            <v>Unidad Operativa</v>
          </cell>
          <cell r="AG754" t="str">
            <v>Dirección Servicio y Operaciones</v>
          </cell>
          <cell r="AH754" t="str">
            <v>Subdir. Siniestros CDMX y Sureste</v>
          </cell>
          <cell r="AI754" t="str">
            <v>C9208</v>
          </cell>
          <cell r="AJ754" t="str">
            <v>Lasa Estrada Antxon</v>
          </cell>
          <cell r="AK754" t="str">
            <v>Toluca</v>
          </cell>
          <cell r="AL754" t="str">
            <v>Toluca</v>
          </cell>
          <cell r="AM754">
            <v>0</v>
          </cell>
          <cell r="AN754" t="str">
            <v>oscar.rivera@gnp.com.mx</v>
          </cell>
          <cell r="AO754" t="str">
            <v>oscar.rivera@gnp.com.mx</v>
          </cell>
          <cell r="AQ754">
            <v>7225108159</v>
          </cell>
          <cell r="AR754" t="str">
            <v>-</v>
          </cell>
          <cell r="AS754" t="str">
            <v>-</v>
          </cell>
          <cell r="AT754" t="str">
            <v>-</v>
          </cell>
          <cell r="AU754" t="str">
            <v>-</v>
          </cell>
          <cell r="AV754" t="str">
            <v>-</v>
          </cell>
          <cell r="AW754" t="str">
            <v>IMDM20226615..</v>
          </cell>
          <cell r="AX754" t="str">
            <v>Inactivo</v>
          </cell>
          <cell r="AY754" t="str">
            <v>No</v>
          </cell>
          <cell r="AZ754" t="str">
            <v>-</v>
          </cell>
          <cell r="BA754" t="str">
            <v>-</v>
          </cell>
          <cell r="BB754" t="str">
            <v>-</v>
          </cell>
          <cell r="BC754" t="str">
            <v>-</v>
          </cell>
          <cell r="BD754" t="str">
            <v>-</v>
          </cell>
          <cell r="BE754" t="str">
            <v>-</v>
          </cell>
          <cell r="BF754" t="str">
            <v>-</v>
          </cell>
          <cell r="BG754">
            <v>3</v>
          </cell>
          <cell r="BH754" t="str">
            <v>-</v>
          </cell>
          <cell r="BI754" t="str">
            <v>-</v>
          </cell>
          <cell r="BJ754" t="str">
            <v>Propio</v>
          </cell>
          <cell r="BP754" t="str">
            <v>-</v>
          </cell>
          <cell r="BQ754" t="str">
            <v>-</v>
          </cell>
          <cell r="BR754" t="str">
            <v>-</v>
          </cell>
          <cell r="BS754" t="str">
            <v>-</v>
          </cell>
          <cell r="BT754" t="str">
            <v>-</v>
          </cell>
          <cell r="BU754" t="str">
            <v>-</v>
          </cell>
          <cell r="BV754" t="str">
            <v>-</v>
          </cell>
          <cell r="BW754" t="str">
            <v>-</v>
          </cell>
          <cell r="BX754" t="str">
            <v>-</v>
          </cell>
          <cell r="BY754" t="str">
            <v>-</v>
          </cell>
          <cell r="BZ754" t="str">
            <v>-</v>
          </cell>
          <cell r="CA754" t="str">
            <v>-</v>
          </cell>
          <cell r="CB754" t="str">
            <v>-</v>
          </cell>
          <cell r="CC754" t="str">
            <v>Martes</v>
          </cell>
          <cell r="CD754" t="str">
            <v>318</v>
          </cell>
          <cell r="CE754" t="str">
            <v>8</v>
          </cell>
          <cell r="CF754" t="str">
            <v>Rosa</v>
          </cell>
          <cell r="CG754" t="str">
            <v>2o Sábado</v>
          </cell>
          <cell r="CH754" t="str">
            <v>Feb y Mzo</v>
          </cell>
          <cell r="CI754" t="str">
            <v>Ago y Sep</v>
          </cell>
          <cell r="CJ754" t="str">
            <v>-</v>
          </cell>
          <cell r="CK754">
            <v>92</v>
          </cell>
          <cell r="CL754" t="str">
            <v>101 - MAGNA</v>
          </cell>
          <cell r="CM754" t="str">
            <v>11101</v>
          </cell>
          <cell r="CP754" t="str">
            <v>-</v>
          </cell>
        </row>
        <row r="755">
          <cell r="A755" t="str">
            <v>11102</v>
          </cell>
          <cell r="B755" t="str">
            <v>425XWZ</v>
          </cell>
          <cell r="C755" t="str">
            <v>Distrito Federal</v>
          </cell>
          <cell r="D755" t="str">
            <v>No aplica</v>
          </cell>
          <cell r="E755" t="str">
            <v>Chevy</v>
          </cell>
          <cell r="F755" t="str">
            <v>Automóvil</v>
          </cell>
          <cell r="G755" t="str">
            <v>Chevrolet</v>
          </cell>
          <cell r="H755" t="str">
            <v>Chevy 3 puertas T/M, D/H, A/A, Paquete M</v>
          </cell>
          <cell r="I755" t="str">
            <v>3G1SF21X8BS135312</v>
          </cell>
          <cell r="J755" t="str">
            <v>Hecho en México</v>
          </cell>
          <cell r="K755" t="str">
            <v>Magna</v>
          </cell>
          <cell r="L755">
            <v>4</v>
          </cell>
          <cell r="M755">
            <v>46</v>
          </cell>
          <cell r="N755">
            <v>2011</v>
          </cell>
          <cell r="O755" t="str">
            <v>Torreón</v>
          </cell>
          <cell r="P755" t="str">
            <v>Coahuila</v>
          </cell>
          <cell r="Q755" t="str">
            <v>Noreste</v>
          </cell>
          <cell r="R755" t="str">
            <v>Baja</v>
          </cell>
          <cell r="S755" t="str">
            <v>Venta a empleado</v>
          </cell>
          <cell r="T755" t="str">
            <v>GNP</v>
          </cell>
          <cell r="U755" t="str">
            <v>Grupo Nacional Provincial, S.A.B.</v>
          </cell>
          <cell r="V755" t="str">
            <v>Supervisor de Taller</v>
          </cell>
          <cell r="W755" t="str">
            <v>Pool Semiasignado</v>
          </cell>
          <cell r="X755" t="str">
            <v>-</v>
          </cell>
          <cell r="Y755" t="str">
            <v>Pool</v>
          </cell>
          <cell r="Z755">
            <v>40124001</v>
          </cell>
          <cell r="AA755" t="str">
            <v>-</v>
          </cell>
          <cell r="AB755" t="str">
            <v>-</v>
          </cell>
          <cell r="AC755" t="str">
            <v>-</v>
          </cell>
          <cell r="AD755" t="str">
            <v>-</v>
          </cell>
          <cell r="AE755" t="str">
            <v>-</v>
          </cell>
          <cell r="AF755" t="str">
            <v>-</v>
          </cell>
          <cell r="AG755" t="str">
            <v>-</v>
          </cell>
          <cell r="AH755" t="str">
            <v>-</v>
          </cell>
          <cell r="AI755" t="str">
            <v>C6705</v>
          </cell>
          <cell r="AJ755" t="str">
            <v>Ramirez Granados Arturo</v>
          </cell>
          <cell r="AK755" t="str">
            <v>-</v>
          </cell>
          <cell r="AL755" t="str">
            <v>-</v>
          </cell>
          <cell r="AM755" t="str">
            <v>-</v>
          </cell>
          <cell r="AN755">
            <v>0</v>
          </cell>
          <cell r="AO755" t="str">
            <v>-</v>
          </cell>
          <cell r="AQ755" t="str">
            <v>-</v>
          </cell>
          <cell r="AR755" t="str">
            <v>-</v>
          </cell>
          <cell r="AS755" t="str">
            <v>-</v>
          </cell>
          <cell r="AT755" t="str">
            <v>-</v>
          </cell>
          <cell r="AU755" t="str">
            <v>-</v>
          </cell>
          <cell r="AV755" t="str">
            <v>-</v>
          </cell>
          <cell r="AW755" t="str">
            <v>-</v>
          </cell>
          <cell r="AX755" t="str">
            <v>-</v>
          </cell>
          <cell r="AY755" t="str">
            <v>No</v>
          </cell>
          <cell r="AZ755" t="str">
            <v>-</v>
          </cell>
          <cell r="BA755" t="str">
            <v>-</v>
          </cell>
          <cell r="BB755" t="str">
            <v>-</v>
          </cell>
          <cell r="BC755" t="str">
            <v>-</v>
          </cell>
          <cell r="BD755" t="str">
            <v>-</v>
          </cell>
          <cell r="BE755" t="str">
            <v>-</v>
          </cell>
          <cell r="BF755" t="str">
            <v>-</v>
          </cell>
          <cell r="BG755" t="str">
            <v>-</v>
          </cell>
          <cell r="BH755" t="str">
            <v>-</v>
          </cell>
          <cell r="BI755" t="str">
            <v>-</v>
          </cell>
          <cell r="BJ755" t="str">
            <v>Propio</v>
          </cell>
          <cell r="BP755" t="str">
            <v>-</v>
          </cell>
          <cell r="BQ755" t="str">
            <v>-</v>
          </cell>
          <cell r="BR755" t="str">
            <v>-</v>
          </cell>
          <cell r="BS755" t="str">
            <v>-</v>
          </cell>
          <cell r="BT755" t="str">
            <v>-</v>
          </cell>
          <cell r="BU755" t="str">
            <v>-</v>
          </cell>
          <cell r="BV755" t="str">
            <v>-</v>
          </cell>
          <cell r="BW755" t="str">
            <v>-</v>
          </cell>
          <cell r="BX755" t="str">
            <v>-</v>
          </cell>
          <cell r="BY755" t="str">
            <v>-</v>
          </cell>
          <cell r="BZ755" t="str">
            <v>-</v>
          </cell>
          <cell r="CA755" t="str">
            <v>-</v>
          </cell>
          <cell r="CB755" t="str">
            <v>-</v>
          </cell>
          <cell r="CC755" t="str">
            <v>Lunes</v>
          </cell>
          <cell r="CD755" t="str">
            <v>425</v>
          </cell>
          <cell r="CE755" t="str">
            <v>5</v>
          </cell>
          <cell r="CF755" t="str">
            <v>Amarillo</v>
          </cell>
          <cell r="CG755" t="str">
            <v>1er Sábado</v>
          </cell>
          <cell r="CH755" t="str">
            <v>Ene y Feb</v>
          </cell>
          <cell r="CI755" t="str">
            <v>Jul y Ago</v>
          </cell>
          <cell r="CJ755" t="str">
            <v>-</v>
          </cell>
          <cell r="CK755">
            <v>92</v>
          </cell>
          <cell r="CL755" t="str">
            <v>101 - MAGNA</v>
          </cell>
          <cell r="CM755" t="str">
            <v>11102</v>
          </cell>
          <cell r="CP755" t="str">
            <v>-</v>
          </cell>
        </row>
        <row r="756">
          <cell r="A756" t="str">
            <v>11103</v>
          </cell>
          <cell r="B756" t="str">
            <v>454XWZ</v>
          </cell>
          <cell r="C756" t="str">
            <v>Distrito Federal</v>
          </cell>
          <cell r="D756" t="str">
            <v>No aplica</v>
          </cell>
          <cell r="E756" t="str">
            <v>Chevy</v>
          </cell>
          <cell r="F756" t="str">
            <v>Automóvil</v>
          </cell>
          <cell r="G756" t="str">
            <v>Chevrolet</v>
          </cell>
          <cell r="H756" t="str">
            <v>Chevy 3 puertas T/M, D/H, A/A, Paquete M</v>
          </cell>
          <cell r="I756" t="str">
            <v>3G1SF21X8BS135441</v>
          </cell>
          <cell r="J756" t="str">
            <v>Hecho en México</v>
          </cell>
          <cell r="K756" t="str">
            <v>Magna</v>
          </cell>
          <cell r="L756">
            <v>4</v>
          </cell>
          <cell r="M756">
            <v>46</v>
          </cell>
          <cell r="N756">
            <v>2011</v>
          </cell>
          <cell r="O756" t="str">
            <v>Villahermosa</v>
          </cell>
          <cell r="P756" t="str">
            <v>Tabasco</v>
          </cell>
          <cell r="Q756" t="str">
            <v>Sureste</v>
          </cell>
          <cell r="R756" t="str">
            <v>Baja</v>
          </cell>
          <cell r="S756" t="str">
            <v>Venta a empleado</v>
          </cell>
          <cell r="T756" t="str">
            <v>GNP</v>
          </cell>
          <cell r="U756" t="str">
            <v>Grupo Nacional Provincial, S.A.B.</v>
          </cell>
          <cell r="V756" t="str">
            <v>Asesor de Servicio</v>
          </cell>
          <cell r="W756" t="str">
            <v>-</v>
          </cell>
          <cell r="X756" t="str">
            <v>-</v>
          </cell>
          <cell r="Y756" t="str">
            <v>Asignado</v>
          </cell>
          <cell r="Z756">
            <v>40144001</v>
          </cell>
          <cell r="AA756" t="str">
            <v>Giorgana Ballhaus Carlos Arturo</v>
          </cell>
          <cell r="AB756" t="str">
            <v>Servicios Administrativos en Reclamaciones, S.A. de C.V.</v>
          </cell>
          <cell r="AC756" t="str">
            <v>GIBC7101046S2</v>
          </cell>
          <cell r="AD756" t="str">
            <v>Operativo</v>
          </cell>
          <cell r="AE756" t="str">
            <v>Asesor de Servicio</v>
          </cell>
          <cell r="AF756" t="str">
            <v>Unidad Operativa</v>
          </cell>
          <cell r="AG756" t="str">
            <v>Dirección Servicio y Operaciones</v>
          </cell>
          <cell r="AH756" t="str">
            <v>Subdir. Siniestros CDMX y Sureste</v>
          </cell>
          <cell r="AI756" t="str">
            <v>C9208</v>
          </cell>
          <cell r="AJ756" t="str">
            <v>Lasa Estrada Antxon</v>
          </cell>
          <cell r="AK756" t="str">
            <v>Paseo Tabasco</v>
          </cell>
          <cell r="AL756" t="str">
            <v>Villahermosa</v>
          </cell>
          <cell r="AM756">
            <v>0</v>
          </cell>
          <cell r="AN756" t="str">
            <v>carlos.giorgana@gnp.com.mx</v>
          </cell>
          <cell r="AO756" t="str">
            <v>carlos.giorgana@gnp.com.mx</v>
          </cell>
          <cell r="AQ756">
            <v>9935903564</v>
          </cell>
          <cell r="AR756" t="str">
            <v>-</v>
          </cell>
          <cell r="AS756" t="str">
            <v>-</v>
          </cell>
          <cell r="AT756" t="str">
            <v>-</v>
          </cell>
          <cell r="AU756" t="str">
            <v>-</v>
          </cell>
          <cell r="AV756" t="str">
            <v>-</v>
          </cell>
          <cell r="AW756" t="str">
            <v>-</v>
          </cell>
          <cell r="AX756" t="str">
            <v>-</v>
          </cell>
          <cell r="AY756" t="str">
            <v>No</v>
          </cell>
          <cell r="AZ756" t="str">
            <v>-</v>
          </cell>
          <cell r="BA756" t="str">
            <v>-</v>
          </cell>
          <cell r="BB756" t="str">
            <v>-</v>
          </cell>
          <cell r="BC756" t="str">
            <v>-</v>
          </cell>
          <cell r="BD756" t="str">
            <v>-</v>
          </cell>
          <cell r="BE756" t="str">
            <v>-</v>
          </cell>
          <cell r="BF756" t="str">
            <v>-</v>
          </cell>
          <cell r="BG756">
            <v>3</v>
          </cell>
          <cell r="BH756" t="str">
            <v>-</v>
          </cell>
          <cell r="BI756" t="str">
            <v>-</v>
          </cell>
          <cell r="BJ756" t="str">
            <v>Propio</v>
          </cell>
          <cell r="BP756" t="str">
            <v>-</v>
          </cell>
          <cell r="BQ756" t="str">
            <v>-</v>
          </cell>
          <cell r="BR756" t="str">
            <v>-</v>
          </cell>
          <cell r="BS756" t="str">
            <v>-</v>
          </cell>
          <cell r="BT756" t="str">
            <v>-</v>
          </cell>
          <cell r="BU756" t="str">
            <v>-</v>
          </cell>
          <cell r="BV756" t="str">
            <v>-</v>
          </cell>
          <cell r="BW756" t="str">
            <v>-</v>
          </cell>
          <cell r="BX756" t="str">
            <v>-</v>
          </cell>
          <cell r="BY756" t="str">
            <v>-</v>
          </cell>
          <cell r="BZ756" t="str">
            <v>-</v>
          </cell>
          <cell r="CA756" t="str">
            <v>-</v>
          </cell>
          <cell r="CB756" t="str">
            <v>-</v>
          </cell>
          <cell r="CC756" t="str">
            <v>Miércoles</v>
          </cell>
          <cell r="CD756" t="str">
            <v>454</v>
          </cell>
          <cell r="CE756" t="str">
            <v>4</v>
          </cell>
          <cell r="CF756" t="str">
            <v>Rojo</v>
          </cell>
          <cell r="CG756" t="str">
            <v>3er Sábado</v>
          </cell>
          <cell r="CH756" t="str">
            <v>Mzo y Abr</v>
          </cell>
          <cell r="CI756" t="str">
            <v>Sep y Oct</v>
          </cell>
          <cell r="CJ756" t="str">
            <v>-</v>
          </cell>
          <cell r="CK756">
            <v>92</v>
          </cell>
          <cell r="CL756" t="str">
            <v>101 - MAGNA</v>
          </cell>
          <cell r="CM756" t="str">
            <v>11103</v>
          </cell>
          <cell r="CP756" t="str">
            <v>-</v>
          </cell>
        </row>
        <row r="757">
          <cell r="A757" t="str">
            <v>11104</v>
          </cell>
          <cell r="B757" t="str">
            <v>336XWZ</v>
          </cell>
          <cell r="C757" t="str">
            <v>Distrito Federal</v>
          </cell>
          <cell r="D757" t="str">
            <v>No aplica</v>
          </cell>
          <cell r="E757" t="str">
            <v>Chevy</v>
          </cell>
          <cell r="F757" t="str">
            <v>Automóvil</v>
          </cell>
          <cell r="G757" t="str">
            <v>Chevrolet</v>
          </cell>
          <cell r="H757" t="str">
            <v>Chevy 3 puertas T/M, D/H, A/A, Paquete M</v>
          </cell>
          <cell r="I757" t="str">
            <v>3G1SF21X8BS135469</v>
          </cell>
          <cell r="J757" t="str">
            <v>Hecho en México</v>
          </cell>
          <cell r="K757" t="str">
            <v>Magna</v>
          </cell>
          <cell r="L757">
            <v>4</v>
          </cell>
          <cell r="M757">
            <v>46</v>
          </cell>
          <cell r="N757">
            <v>2011</v>
          </cell>
          <cell r="O757" t="str">
            <v>Puebla</v>
          </cell>
          <cell r="P757" t="str">
            <v>Puebla</v>
          </cell>
          <cell r="Q757" t="str">
            <v>Sureste</v>
          </cell>
          <cell r="R757" t="str">
            <v>Baja</v>
          </cell>
          <cell r="S757" t="str">
            <v>Venta a empleado</v>
          </cell>
          <cell r="T757" t="str">
            <v>GNP</v>
          </cell>
          <cell r="U757" t="str">
            <v>Grupo Nacional Provincial, S.A.B.</v>
          </cell>
          <cell r="V757" t="str">
            <v>Asesor de Servicio</v>
          </cell>
          <cell r="W757" t="str">
            <v>-</v>
          </cell>
          <cell r="X757" t="str">
            <v>-</v>
          </cell>
          <cell r="Y757" t="str">
            <v>Asignado</v>
          </cell>
          <cell r="Z757" t="str">
            <v>S00450</v>
          </cell>
          <cell r="AA757" t="str">
            <v>-</v>
          </cell>
          <cell r="AB757" t="str">
            <v>-</v>
          </cell>
          <cell r="AC757" t="str">
            <v>-</v>
          </cell>
          <cell r="AD757" t="str">
            <v>-</v>
          </cell>
          <cell r="AE757" t="str">
            <v>-</v>
          </cell>
          <cell r="AF757" t="str">
            <v>-</v>
          </cell>
          <cell r="AG757" t="str">
            <v>-</v>
          </cell>
          <cell r="AH757" t="str">
            <v>-</v>
          </cell>
          <cell r="AI757" t="str">
            <v>C6705</v>
          </cell>
          <cell r="AJ757" t="str">
            <v>Ramirez Granados Arturo</v>
          </cell>
          <cell r="AK757" t="str">
            <v>-</v>
          </cell>
          <cell r="AL757" t="str">
            <v>-</v>
          </cell>
          <cell r="AM757" t="str">
            <v>-</v>
          </cell>
          <cell r="AN757">
            <v>0</v>
          </cell>
          <cell r="AO757" t="str">
            <v>-</v>
          </cell>
          <cell r="AQ757" t="str">
            <v>-</v>
          </cell>
          <cell r="AR757" t="str">
            <v>-</v>
          </cell>
          <cell r="AS757" t="str">
            <v>-</v>
          </cell>
          <cell r="AT757" t="str">
            <v>-</v>
          </cell>
          <cell r="AU757" t="str">
            <v>-</v>
          </cell>
          <cell r="AV757" t="str">
            <v>-</v>
          </cell>
          <cell r="AW757" t="str">
            <v>-</v>
          </cell>
          <cell r="AX757" t="str">
            <v>-</v>
          </cell>
          <cell r="AY757" t="str">
            <v>No</v>
          </cell>
          <cell r="AZ757" t="str">
            <v>-</v>
          </cell>
          <cell r="BA757" t="str">
            <v>-</v>
          </cell>
          <cell r="BB757" t="str">
            <v>-</v>
          </cell>
          <cell r="BC757" t="str">
            <v>-</v>
          </cell>
          <cell r="BD757" t="str">
            <v>-</v>
          </cell>
          <cell r="BE757" t="str">
            <v>-</v>
          </cell>
          <cell r="BF757" t="str">
            <v>-</v>
          </cell>
          <cell r="BG757">
            <v>3</v>
          </cell>
          <cell r="BH757" t="str">
            <v>-</v>
          </cell>
          <cell r="BI757" t="str">
            <v>-</v>
          </cell>
          <cell r="BJ757" t="str">
            <v>Propio</v>
          </cell>
          <cell r="BP757" t="str">
            <v>-</v>
          </cell>
          <cell r="BQ757" t="str">
            <v>-</v>
          </cell>
          <cell r="BR757" t="str">
            <v>-</v>
          </cell>
          <cell r="BS757" t="str">
            <v>-</v>
          </cell>
          <cell r="BT757" t="str">
            <v>-</v>
          </cell>
          <cell r="BU757" t="str">
            <v>-</v>
          </cell>
          <cell r="BV757" t="str">
            <v>-</v>
          </cell>
          <cell r="BW757" t="str">
            <v>-</v>
          </cell>
          <cell r="BX757" t="str">
            <v>-</v>
          </cell>
          <cell r="BY757" t="str">
            <v>-</v>
          </cell>
          <cell r="BZ757" t="str">
            <v>-</v>
          </cell>
          <cell r="CA757" t="str">
            <v>-</v>
          </cell>
          <cell r="CB757" t="str">
            <v>-</v>
          </cell>
          <cell r="CC757" t="str">
            <v>Lunes</v>
          </cell>
          <cell r="CD757" t="str">
            <v>336</v>
          </cell>
          <cell r="CE757" t="str">
            <v>6</v>
          </cell>
          <cell r="CF757" t="str">
            <v>Amarillo</v>
          </cell>
          <cell r="CG757" t="str">
            <v>1er Sábado</v>
          </cell>
          <cell r="CH757" t="str">
            <v>Ene y Feb</v>
          </cell>
          <cell r="CI757" t="str">
            <v>Jul y Ago</v>
          </cell>
          <cell r="CJ757" t="str">
            <v>-</v>
          </cell>
          <cell r="CK757">
            <v>92</v>
          </cell>
          <cell r="CL757" t="str">
            <v>101 - MAGNA</v>
          </cell>
          <cell r="CM757" t="str">
            <v>11104</v>
          </cell>
          <cell r="CP757" t="str">
            <v>-</v>
          </cell>
        </row>
        <row r="758">
          <cell r="A758" t="str">
            <v>11105</v>
          </cell>
          <cell r="B758" t="str">
            <v>148XWZ</v>
          </cell>
          <cell r="C758" t="str">
            <v>Distrito Federal</v>
          </cell>
          <cell r="D758" t="str">
            <v>No aplica</v>
          </cell>
          <cell r="E758" t="str">
            <v>Chevy</v>
          </cell>
          <cell r="F758" t="str">
            <v>Automóvil</v>
          </cell>
          <cell r="G758" t="str">
            <v>Chevrolet</v>
          </cell>
          <cell r="H758" t="str">
            <v>Chevy 3 puertas T/M, D/H, A/A, Paquete M</v>
          </cell>
          <cell r="I758" t="str">
            <v>3G1SF21X5BS135106</v>
          </cell>
          <cell r="J758" t="str">
            <v>Hecho en México</v>
          </cell>
          <cell r="K758" t="str">
            <v>Magna</v>
          </cell>
          <cell r="L758">
            <v>4</v>
          </cell>
          <cell r="M758">
            <v>46</v>
          </cell>
          <cell r="N758">
            <v>2011</v>
          </cell>
          <cell r="O758" t="str">
            <v>Ciudad de México</v>
          </cell>
          <cell r="P758" t="str">
            <v>Ciudad de México</v>
          </cell>
          <cell r="Q758" t="str">
            <v>Zona Metropolitana</v>
          </cell>
          <cell r="R758" t="str">
            <v>Baja</v>
          </cell>
          <cell r="S758" t="str">
            <v>Venta a empleado</v>
          </cell>
          <cell r="T758" t="str">
            <v>GNP</v>
          </cell>
          <cell r="U758" t="str">
            <v>Grupo Nacional Provincial, S.A.B.</v>
          </cell>
          <cell r="V758" t="str">
            <v>Asesor de Servicio</v>
          </cell>
          <cell r="W758" t="str">
            <v>344</v>
          </cell>
          <cell r="X758" t="str">
            <v>-</v>
          </cell>
          <cell r="Y758" t="str">
            <v>Asignado</v>
          </cell>
          <cell r="Z758" t="str">
            <v>N87497</v>
          </cell>
          <cell r="AA758" t="str">
            <v>Hernandez Valente Rigoberto</v>
          </cell>
          <cell r="AB758" t="str">
            <v>Grupo Nacional Provincial, S.A.B.</v>
          </cell>
          <cell r="AC758" t="str">
            <v>HEVR690313537</v>
          </cell>
          <cell r="AD758" t="str">
            <v>Operativo</v>
          </cell>
          <cell r="AE758" t="str">
            <v>Asesor de Servicio Automovil</v>
          </cell>
          <cell r="AF758" t="str">
            <v>Unidad Operativa</v>
          </cell>
          <cell r="AG758" t="str">
            <v>Dirección Servicio y Operaciones</v>
          </cell>
          <cell r="AH758" t="str">
            <v>Subdir. Siniestros CDMX y Sureste</v>
          </cell>
          <cell r="AI758" t="str">
            <v>C9215</v>
          </cell>
          <cell r="AJ758" t="str">
            <v>Moreno Alvárez Elvia Citlalli</v>
          </cell>
          <cell r="AK758" t="str">
            <v>Tlalnepantla</v>
          </cell>
          <cell r="AL758" t="str">
            <v>Tlalnepantla</v>
          </cell>
          <cell r="AM758">
            <v>0</v>
          </cell>
          <cell r="AN758" t="str">
            <v>rigoberto.hernandez@gnp.com.mx</v>
          </cell>
          <cell r="AO758" t="str">
            <v>rigoberto.hernandez@gnp.com.mx</v>
          </cell>
          <cell r="AQ758">
            <v>5535228624</v>
          </cell>
          <cell r="AR758" t="str">
            <v>-</v>
          </cell>
          <cell r="AS758" t="str">
            <v>-</v>
          </cell>
          <cell r="AT758" t="str">
            <v>-</v>
          </cell>
          <cell r="AU758" t="str">
            <v>-</v>
          </cell>
          <cell r="AV758" t="str">
            <v>-</v>
          </cell>
          <cell r="AW758" t="str">
            <v>CPFI01080734..</v>
          </cell>
          <cell r="AX758" t="str">
            <v>Inactivo</v>
          </cell>
          <cell r="AY758" t="str">
            <v>Si</v>
          </cell>
          <cell r="AZ758">
            <v>-32083.38</v>
          </cell>
          <cell r="BA758">
            <v>43708</v>
          </cell>
          <cell r="BB758">
            <v>-32083.38</v>
          </cell>
          <cell r="BC758">
            <v>0</v>
          </cell>
          <cell r="BD758">
            <v>-32083.38</v>
          </cell>
          <cell r="BE758">
            <v>43069</v>
          </cell>
          <cell r="BF758">
            <v>44135</v>
          </cell>
          <cell r="BG758">
            <v>3</v>
          </cell>
          <cell r="BH758" t="str">
            <v>-</v>
          </cell>
          <cell r="BI758" t="str">
            <v>-</v>
          </cell>
          <cell r="BJ758" t="str">
            <v>Propio</v>
          </cell>
          <cell r="BK758" t="str">
            <v>DAN 578</v>
          </cell>
          <cell r="BL758" t="str">
            <v>Distribuidora Chevrolet S.A de C.V</v>
          </cell>
          <cell r="BO758">
            <v>94928.45</v>
          </cell>
          <cell r="BP758" t="str">
            <v>-</v>
          </cell>
          <cell r="BQ758" t="str">
            <v>-</v>
          </cell>
          <cell r="BR758" t="str">
            <v>-</v>
          </cell>
          <cell r="BS758" t="str">
            <v>-</v>
          </cell>
          <cell r="BT758" t="str">
            <v>-</v>
          </cell>
          <cell r="BU758" t="str">
            <v>-</v>
          </cell>
          <cell r="BV758" t="str">
            <v>-</v>
          </cell>
          <cell r="BW758" t="str">
            <v>-</v>
          </cell>
          <cell r="BX758" t="str">
            <v>-</v>
          </cell>
          <cell r="BY758" t="str">
            <v>-</v>
          </cell>
          <cell r="BZ758" t="str">
            <v>-</v>
          </cell>
          <cell r="CA758" t="str">
            <v>-</v>
          </cell>
          <cell r="CB758" t="str">
            <v>-</v>
          </cell>
          <cell r="CC758" t="str">
            <v>Martes</v>
          </cell>
          <cell r="CD758" t="str">
            <v>148</v>
          </cell>
          <cell r="CE758" t="str">
            <v>8</v>
          </cell>
          <cell r="CF758" t="str">
            <v>Rosa</v>
          </cell>
          <cell r="CG758" t="str">
            <v>2o Sábado</v>
          </cell>
          <cell r="CH758" t="str">
            <v>Feb y Mzo</v>
          </cell>
          <cell r="CI758" t="str">
            <v>Ago y Sep</v>
          </cell>
          <cell r="CJ758" t="str">
            <v>-</v>
          </cell>
          <cell r="CK758">
            <v>92</v>
          </cell>
          <cell r="CL758" t="str">
            <v>101 - MAGNA</v>
          </cell>
          <cell r="CM758" t="str">
            <v>11105</v>
          </cell>
          <cell r="CP758" t="str">
            <v>-</v>
          </cell>
        </row>
        <row r="759">
          <cell r="A759" t="str">
            <v>11106</v>
          </cell>
          <cell r="B759" t="str">
            <v>359XWZ</v>
          </cell>
          <cell r="C759" t="str">
            <v>Distrito Federal</v>
          </cell>
          <cell r="D759" t="str">
            <v>No aplica</v>
          </cell>
          <cell r="E759" t="str">
            <v>Chevy</v>
          </cell>
          <cell r="F759" t="str">
            <v>Automóvil</v>
          </cell>
          <cell r="G759" t="str">
            <v>Chevrolet</v>
          </cell>
          <cell r="H759" t="str">
            <v>Chevy 3 puertas T/M, D/H, A/A, Paquete M</v>
          </cell>
          <cell r="I759" t="str">
            <v>3G1SF21X9BS135450</v>
          </cell>
          <cell r="J759" t="str">
            <v>Hecho en México</v>
          </cell>
          <cell r="K759" t="str">
            <v>Magna</v>
          </cell>
          <cell r="L759">
            <v>4</v>
          </cell>
          <cell r="M759">
            <v>46</v>
          </cell>
          <cell r="N759">
            <v>2011</v>
          </cell>
          <cell r="O759" t="str">
            <v>Chihuahua</v>
          </cell>
          <cell r="P759" t="str">
            <v>Chihuahua</v>
          </cell>
          <cell r="Q759" t="str">
            <v>Noroeste</v>
          </cell>
          <cell r="R759" t="str">
            <v>Baja</v>
          </cell>
          <cell r="S759" t="str">
            <v>Venta a empleado</v>
          </cell>
          <cell r="T759" t="str">
            <v>GNP</v>
          </cell>
          <cell r="U759" t="str">
            <v>Grupo Nacional Provincial, S.A.B.</v>
          </cell>
          <cell r="V759" t="str">
            <v>Supervisor Ajustes</v>
          </cell>
          <cell r="W759" t="str">
            <v>-</v>
          </cell>
          <cell r="X759" t="str">
            <v>-</v>
          </cell>
          <cell r="Y759" t="str">
            <v>Asignado</v>
          </cell>
          <cell r="Z759" t="str">
            <v>N66559</v>
          </cell>
          <cell r="AA759" t="str">
            <v>Murguía Acosta Abel</v>
          </cell>
          <cell r="AB759" t="str">
            <v>Grupo Nacional Provincial, S.A.B.</v>
          </cell>
          <cell r="AC759" t="str">
            <v>MUAA640601K53</v>
          </cell>
          <cell r="AD759" t="str">
            <v>Jefe de departamento</v>
          </cell>
          <cell r="AE759" t="str">
            <v>Supervisor Siniestros Autos</v>
          </cell>
          <cell r="AF759" t="str">
            <v>Unidad Operativa</v>
          </cell>
          <cell r="AG759" t="str">
            <v>Dirección Servicio y Operaciones</v>
          </cell>
          <cell r="AH759" t="str">
            <v>Subdirección Siniestros Norte y Occidente</v>
          </cell>
          <cell r="AI759" t="str">
            <v>C9212</v>
          </cell>
          <cell r="AJ759" t="str">
            <v>Colome Pineda Juan Del Carmen</v>
          </cell>
          <cell r="AK759" t="str">
            <v>Ciudad Juárez</v>
          </cell>
          <cell r="AL759" t="str">
            <v>Ciudad Juárez</v>
          </cell>
          <cell r="AM759">
            <v>7888</v>
          </cell>
          <cell r="AN759" t="str">
            <v>abel.murguia@gnp.com.mx</v>
          </cell>
          <cell r="AO759" t="str">
            <v>abel.murguia@gnp.com.mx</v>
          </cell>
          <cell r="AQ759">
            <v>6141780034</v>
          </cell>
          <cell r="AR759" t="str">
            <v>-</v>
          </cell>
          <cell r="AS759" t="str">
            <v>-</v>
          </cell>
          <cell r="AT759" t="str">
            <v>-</v>
          </cell>
          <cell r="AU759" t="str">
            <v>-</v>
          </cell>
          <cell r="AV759" t="str">
            <v>-</v>
          </cell>
          <cell r="AW759" t="str">
            <v>-</v>
          </cell>
          <cell r="AX759" t="str">
            <v>-</v>
          </cell>
          <cell r="AY759" t="str">
            <v>Si</v>
          </cell>
          <cell r="AZ759">
            <v>763.89</v>
          </cell>
          <cell r="BA759">
            <v>43708</v>
          </cell>
          <cell r="BB759">
            <v>35902.83</v>
          </cell>
          <cell r="BC759">
            <v>19097.169999999998</v>
          </cell>
          <cell r="BD759">
            <v>55000</v>
          </cell>
          <cell r="BE759">
            <v>43008</v>
          </cell>
          <cell r="BF759">
            <v>44089</v>
          </cell>
          <cell r="BG759">
            <v>3</v>
          </cell>
          <cell r="BH759" t="str">
            <v>-</v>
          </cell>
          <cell r="BI759" t="str">
            <v>-</v>
          </cell>
          <cell r="BJ759" t="str">
            <v>Propio</v>
          </cell>
          <cell r="BP759" t="str">
            <v>-</v>
          </cell>
          <cell r="BQ759" t="str">
            <v>-</v>
          </cell>
          <cell r="BR759" t="str">
            <v>-</v>
          </cell>
          <cell r="BS759" t="str">
            <v>-</v>
          </cell>
          <cell r="BT759" t="str">
            <v>-</v>
          </cell>
          <cell r="BU759" t="str">
            <v>-</v>
          </cell>
          <cell r="BV759" t="str">
            <v>-</v>
          </cell>
          <cell r="BW759" t="str">
            <v>-</v>
          </cell>
          <cell r="BX759" t="str">
            <v>-</v>
          </cell>
          <cell r="BY759" t="str">
            <v>-</v>
          </cell>
          <cell r="BZ759" t="str">
            <v>-</v>
          </cell>
          <cell r="CA759" t="str">
            <v>-</v>
          </cell>
          <cell r="CB759" t="str">
            <v>-</v>
          </cell>
          <cell r="CC759" t="str">
            <v>Viernes</v>
          </cell>
          <cell r="CD759" t="str">
            <v>359</v>
          </cell>
          <cell r="CE759" t="str">
            <v>9</v>
          </cell>
          <cell r="CF759" t="str">
            <v>Azul</v>
          </cell>
          <cell r="CG759" t="str">
            <v>5o Sábado</v>
          </cell>
          <cell r="CH759" t="str">
            <v>May y Jun</v>
          </cell>
          <cell r="CI759" t="str">
            <v>Nov y Dic</v>
          </cell>
          <cell r="CJ759" t="str">
            <v>-</v>
          </cell>
          <cell r="CK759">
            <v>92</v>
          </cell>
          <cell r="CL759" t="str">
            <v>101 - MAGNA</v>
          </cell>
          <cell r="CM759" t="str">
            <v>11106</v>
          </cell>
          <cell r="CP759" t="str">
            <v>-</v>
          </cell>
        </row>
        <row r="760">
          <cell r="A760" t="str">
            <v>11107</v>
          </cell>
          <cell r="B760" t="str">
            <v>266XWZ</v>
          </cell>
          <cell r="C760" t="str">
            <v>Distrito Federal</v>
          </cell>
          <cell r="D760" t="str">
            <v>No aplica</v>
          </cell>
          <cell r="E760" t="str">
            <v>Chevy</v>
          </cell>
          <cell r="F760" t="str">
            <v>Automóvil</v>
          </cell>
          <cell r="G760" t="str">
            <v>Chevrolet</v>
          </cell>
          <cell r="H760" t="str">
            <v>Chevy 3 puertas T/M, D/H, A/A, Paquete M</v>
          </cell>
          <cell r="I760" t="str">
            <v>3G1SF21X9BS135125</v>
          </cell>
          <cell r="J760" t="str">
            <v>Hecho en México</v>
          </cell>
          <cell r="K760" t="str">
            <v>Magna</v>
          </cell>
          <cell r="L760">
            <v>4</v>
          </cell>
          <cell r="M760">
            <v>46</v>
          </cell>
          <cell r="N760">
            <v>2011</v>
          </cell>
          <cell r="O760" t="str">
            <v>Ciudad Juárez</v>
          </cell>
          <cell r="P760" t="str">
            <v>Chihuahua</v>
          </cell>
          <cell r="Q760" t="str">
            <v>Noroeste</v>
          </cell>
          <cell r="R760" t="str">
            <v>Baja</v>
          </cell>
          <cell r="S760" t="str">
            <v>Venta a empleado</v>
          </cell>
          <cell r="T760" t="str">
            <v>GNP</v>
          </cell>
          <cell r="U760" t="str">
            <v>Grupo Nacional Provincial, S.A.B.</v>
          </cell>
          <cell r="V760" t="str">
            <v>Supervisor Ajustes</v>
          </cell>
          <cell r="W760" t="str">
            <v>-</v>
          </cell>
          <cell r="X760" t="str">
            <v>-</v>
          </cell>
          <cell r="Y760" t="str">
            <v>Asignado</v>
          </cell>
          <cell r="Z760" t="str">
            <v>N64159</v>
          </cell>
          <cell r="AA760" t="str">
            <v>Salcido Acevedo José De Jesús</v>
          </cell>
          <cell r="AB760" t="str">
            <v>Grupo Nacional Provincial, S.A.B.</v>
          </cell>
          <cell r="AC760" t="str">
            <v>SAAJ6510219K0</v>
          </cell>
          <cell r="AD760" t="str">
            <v>Jefe de departamento</v>
          </cell>
          <cell r="AE760" t="str">
            <v>Supervisor Siniestros Autos</v>
          </cell>
          <cell r="AF760" t="str">
            <v>Unidad Operativa</v>
          </cell>
          <cell r="AG760" t="str">
            <v>Dirección Servicio y Operaciones</v>
          </cell>
          <cell r="AH760" t="str">
            <v>Subdirección Siniestros Norte y Occidente</v>
          </cell>
          <cell r="AI760" t="str">
            <v>C9178</v>
          </cell>
          <cell r="AJ760" t="str">
            <v>Cárdenas Guzmán Adriel</v>
          </cell>
          <cell r="AK760" t="str">
            <v>Ciudad Juárez</v>
          </cell>
          <cell r="AL760" t="str">
            <v>Ciudad Juárez</v>
          </cell>
          <cell r="AM760">
            <v>7827</v>
          </cell>
          <cell r="AN760" t="str">
            <v>josedejesus.salcido@gnp.com.mx</v>
          </cell>
          <cell r="AO760" t="str">
            <v>josedejesus.salcido@gnp.com.mx</v>
          </cell>
          <cell r="AQ760">
            <v>6563018753</v>
          </cell>
          <cell r="AR760" t="str">
            <v>-</v>
          </cell>
          <cell r="AS760" t="str">
            <v>-</v>
          </cell>
          <cell r="AT760" t="str">
            <v>-</v>
          </cell>
          <cell r="AU760" t="str">
            <v>-</v>
          </cell>
          <cell r="AV760" t="str">
            <v>-</v>
          </cell>
          <cell r="AW760" t="str">
            <v>-</v>
          </cell>
          <cell r="AX760" t="str">
            <v>-</v>
          </cell>
          <cell r="AY760" t="str">
            <v>Si</v>
          </cell>
          <cell r="AZ760">
            <v>764</v>
          </cell>
          <cell r="BA760">
            <v>43708</v>
          </cell>
          <cell r="BB760">
            <v>36672</v>
          </cell>
          <cell r="BC760">
            <v>16808</v>
          </cell>
          <cell r="BD760">
            <v>53480</v>
          </cell>
          <cell r="BE760">
            <v>42993</v>
          </cell>
          <cell r="BF760">
            <v>44439</v>
          </cell>
          <cell r="BG760">
            <v>3</v>
          </cell>
          <cell r="BH760" t="str">
            <v>-</v>
          </cell>
          <cell r="BI760" t="str">
            <v>-</v>
          </cell>
          <cell r="BJ760" t="str">
            <v>Propio</v>
          </cell>
          <cell r="BP760" t="str">
            <v>-</v>
          </cell>
          <cell r="BQ760" t="str">
            <v>-</v>
          </cell>
          <cell r="BR760" t="str">
            <v>-</v>
          </cell>
          <cell r="BS760" t="str">
            <v>-</v>
          </cell>
          <cell r="BT760" t="str">
            <v>-</v>
          </cell>
          <cell r="BU760" t="str">
            <v>-</v>
          </cell>
          <cell r="BV760" t="str">
            <v>-</v>
          </cell>
          <cell r="BW760" t="str">
            <v>-</v>
          </cell>
          <cell r="BX760" t="str">
            <v>-</v>
          </cell>
          <cell r="BY760" t="str">
            <v>-</v>
          </cell>
          <cell r="BZ760" t="str">
            <v>-</v>
          </cell>
          <cell r="CA760" t="str">
            <v>-</v>
          </cell>
          <cell r="CB760" t="str">
            <v>-</v>
          </cell>
          <cell r="CC760" t="str">
            <v>Lunes</v>
          </cell>
          <cell r="CD760" t="str">
            <v>266</v>
          </cell>
          <cell r="CE760" t="str">
            <v>6</v>
          </cell>
          <cell r="CF760" t="str">
            <v>Amarillo</v>
          </cell>
          <cell r="CG760" t="str">
            <v>1er Sábado</v>
          </cell>
          <cell r="CH760" t="str">
            <v>Ene y Feb</v>
          </cell>
          <cell r="CI760" t="str">
            <v>Jul y Ago</v>
          </cell>
          <cell r="CJ760" t="str">
            <v>-</v>
          </cell>
          <cell r="CK760">
            <v>92</v>
          </cell>
          <cell r="CL760" t="str">
            <v>101 - MAGNA</v>
          </cell>
          <cell r="CM760" t="str">
            <v>11107</v>
          </cell>
          <cell r="CP760" t="str">
            <v>-</v>
          </cell>
        </row>
        <row r="761">
          <cell r="A761" t="str">
            <v>11108</v>
          </cell>
          <cell r="B761" t="str">
            <v>781ZSN</v>
          </cell>
          <cell r="C761" t="str">
            <v>Distrito Federal</v>
          </cell>
          <cell r="D761" t="str">
            <v>356XWZ</v>
          </cell>
          <cell r="E761" t="str">
            <v>Chevy</v>
          </cell>
          <cell r="F761" t="str">
            <v>Automóvil</v>
          </cell>
          <cell r="G761" t="str">
            <v>Chevrolet</v>
          </cell>
          <cell r="H761" t="str">
            <v>Chevy 3 puertas T/M, D/H, A/A, Paquete M</v>
          </cell>
          <cell r="I761" t="str">
            <v>3G1SF21X9BS135285</v>
          </cell>
          <cell r="J761" t="str">
            <v>Hecho en México</v>
          </cell>
          <cell r="K761" t="str">
            <v>Magna</v>
          </cell>
          <cell r="L761">
            <v>4</v>
          </cell>
          <cell r="M761">
            <v>46</v>
          </cell>
          <cell r="N761">
            <v>2011</v>
          </cell>
          <cell r="O761" t="str">
            <v>Ciudad de México</v>
          </cell>
          <cell r="P761" t="str">
            <v>Ciudad de México</v>
          </cell>
          <cell r="Q761" t="str">
            <v>Zona Metropolitana</v>
          </cell>
          <cell r="R761" t="str">
            <v>Baja</v>
          </cell>
          <cell r="S761" t="str">
            <v>Devolución Salvamentos</v>
          </cell>
          <cell r="T761" t="str">
            <v>GNP</v>
          </cell>
          <cell r="U761" t="str">
            <v>Grupo Nacional Provincial, S.A.B.</v>
          </cell>
          <cell r="V761" t="str">
            <v>Pool Administrativo</v>
          </cell>
          <cell r="W761" t="str">
            <v>Pool Administrativo</v>
          </cell>
          <cell r="X761" t="str">
            <v>Viena</v>
          </cell>
          <cell r="Y761" t="str">
            <v>Pool</v>
          </cell>
          <cell r="Z761" t="str">
            <v>N38132</v>
          </cell>
          <cell r="AA761" t="str">
            <v>-</v>
          </cell>
          <cell r="AB761" t="str">
            <v>-</v>
          </cell>
          <cell r="AC761" t="str">
            <v>-</v>
          </cell>
          <cell r="AD761" t="str">
            <v>-</v>
          </cell>
          <cell r="AE761" t="str">
            <v>-</v>
          </cell>
          <cell r="AF761" t="str">
            <v>-</v>
          </cell>
          <cell r="AG761" t="str">
            <v>-</v>
          </cell>
          <cell r="AH761" t="str">
            <v>-</v>
          </cell>
          <cell r="AI761" t="str">
            <v>C6705</v>
          </cell>
          <cell r="AJ761" t="str">
            <v>Ramirez Granados Arturo</v>
          </cell>
          <cell r="AK761" t="str">
            <v>-</v>
          </cell>
          <cell r="AL761" t="str">
            <v>-</v>
          </cell>
          <cell r="AM761" t="str">
            <v>-</v>
          </cell>
          <cell r="AN761">
            <v>0</v>
          </cell>
          <cell r="AO761" t="str">
            <v>-</v>
          </cell>
          <cell r="AQ761">
            <v>5545001393</v>
          </cell>
          <cell r="AR761" t="str">
            <v>-</v>
          </cell>
          <cell r="AS761" t="str">
            <v>-</v>
          </cell>
          <cell r="AT761" t="str">
            <v>-</v>
          </cell>
          <cell r="AU761" t="str">
            <v>-</v>
          </cell>
          <cell r="AV761" t="str">
            <v>-</v>
          </cell>
          <cell r="AW761" t="str">
            <v>IMDM20888070..</v>
          </cell>
          <cell r="AX761" t="str">
            <v>Inactivo</v>
          </cell>
          <cell r="AY761" t="str">
            <v>No</v>
          </cell>
          <cell r="AZ761" t="str">
            <v>-</v>
          </cell>
          <cell r="BA761" t="str">
            <v>-</v>
          </cell>
          <cell r="BB761" t="str">
            <v>-</v>
          </cell>
          <cell r="BC761" t="str">
            <v>-</v>
          </cell>
          <cell r="BD761" t="str">
            <v>-</v>
          </cell>
          <cell r="BE761" t="str">
            <v>-</v>
          </cell>
          <cell r="BF761" t="str">
            <v>-</v>
          </cell>
          <cell r="BG761" t="str">
            <v>-</v>
          </cell>
          <cell r="BH761" t="str">
            <v>-</v>
          </cell>
          <cell r="BI761" t="str">
            <v>-</v>
          </cell>
          <cell r="BJ761" t="str">
            <v>Propio</v>
          </cell>
          <cell r="BK761" t="str">
            <v>DAN 578</v>
          </cell>
          <cell r="BL761" t="str">
            <v>Distribuidora Chevrolet S.A de C.V</v>
          </cell>
          <cell r="BO761">
            <v>94928.45</v>
          </cell>
          <cell r="BP761" t="str">
            <v>-</v>
          </cell>
          <cell r="BQ761" t="str">
            <v>-</v>
          </cell>
          <cell r="BR761" t="str">
            <v>-</v>
          </cell>
          <cell r="BS761" t="str">
            <v>-</v>
          </cell>
          <cell r="BT761" t="str">
            <v>-</v>
          </cell>
          <cell r="BU761" t="str">
            <v>-</v>
          </cell>
          <cell r="BV761" t="str">
            <v>-</v>
          </cell>
          <cell r="BW761" t="str">
            <v>-</v>
          </cell>
          <cell r="BX761" t="str">
            <v>-</v>
          </cell>
          <cell r="BY761" t="str">
            <v>-</v>
          </cell>
          <cell r="BZ761" t="str">
            <v>-</v>
          </cell>
          <cell r="CA761" t="str">
            <v>-</v>
          </cell>
          <cell r="CB761" t="str">
            <v>-</v>
          </cell>
          <cell r="CC761" t="str">
            <v>Jueves</v>
          </cell>
          <cell r="CD761" t="str">
            <v>781</v>
          </cell>
          <cell r="CE761" t="str">
            <v>1</v>
          </cell>
          <cell r="CF761" t="str">
            <v>Verde</v>
          </cell>
          <cell r="CG761" t="str">
            <v>4o Sábado</v>
          </cell>
          <cell r="CH761" t="str">
            <v>Abr y May</v>
          </cell>
          <cell r="CI761" t="str">
            <v>Oct y Nov</v>
          </cell>
          <cell r="CJ761" t="str">
            <v>-</v>
          </cell>
          <cell r="CK761">
            <v>92</v>
          </cell>
          <cell r="CL761" t="str">
            <v>101 - MAGNA</v>
          </cell>
          <cell r="CM761" t="str">
            <v>11108</v>
          </cell>
          <cell r="CP761" t="str">
            <v>-</v>
          </cell>
        </row>
        <row r="762">
          <cell r="A762" t="str">
            <v>11109</v>
          </cell>
          <cell r="B762" t="str">
            <v>4DLT</v>
          </cell>
          <cell r="C762" t="str">
            <v>Distrito Federal</v>
          </cell>
          <cell r="D762" t="str">
            <v>No aplica</v>
          </cell>
          <cell r="E762" t="str">
            <v>Econoline</v>
          </cell>
          <cell r="F762" t="str">
            <v>Ambulancia</v>
          </cell>
          <cell r="G762" t="str">
            <v>Ford</v>
          </cell>
          <cell r="H762" t="str">
            <v>Econoline 350 SD</v>
          </cell>
          <cell r="I762" t="str">
            <v>1FDSS34P27DA75003</v>
          </cell>
          <cell r="K762" t="str">
            <v>Diésel</v>
          </cell>
          <cell r="L762">
            <v>8</v>
          </cell>
          <cell r="M762">
            <v>120</v>
          </cell>
          <cell r="N762">
            <v>2007</v>
          </cell>
          <cell r="O762" t="str">
            <v>Monterrey</v>
          </cell>
          <cell r="P762" t="str">
            <v>Nuevo León</v>
          </cell>
          <cell r="Q762" t="str">
            <v>Noreste</v>
          </cell>
          <cell r="R762" t="str">
            <v>Baja</v>
          </cell>
          <cell r="S762" t="str">
            <v>Devolución Valmex</v>
          </cell>
          <cell r="T762" t="str">
            <v>Filial</v>
          </cell>
          <cell r="U762" t="str">
            <v>Médica Móvil, S.A. de C.V.</v>
          </cell>
          <cell r="V762" t="str">
            <v>Servicio de Medico</v>
          </cell>
          <cell r="W762" t="str">
            <v>Unidad Móvil M77/106</v>
          </cell>
          <cell r="X762" t="str">
            <v>-</v>
          </cell>
          <cell r="Y762" t="str">
            <v>Asignado</v>
          </cell>
          <cell r="Z762">
            <v>131410</v>
          </cell>
          <cell r="AA762" t="str">
            <v>-</v>
          </cell>
          <cell r="AB762" t="str">
            <v>-</v>
          </cell>
          <cell r="AC762" t="str">
            <v>-</v>
          </cell>
          <cell r="AD762" t="str">
            <v>-</v>
          </cell>
          <cell r="AE762" t="str">
            <v>-</v>
          </cell>
          <cell r="AF762" t="str">
            <v>-</v>
          </cell>
          <cell r="AG762" t="str">
            <v>-</v>
          </cell>
          <cell r="AH762" t="str">
            <v>-</v>
          </cell>
          <cell r="AI762" t="str">
            <v>C6705</v>
          </cell>
          <cell r="AJ762" t="str">
            <v>Ramirez Granados Arturo</v>
          </cell>
          <cell r="AK762" t="str">
            <v>-</v>
          </cell>
          <cell r="AL762" t="str">
            <v>-</v>
          </cell>
          <cell r="AM762" t="str">
            <v>-</v>
          </cell>
          <cell r="AN762" t="str">
            <v>gerardo.cabrera@medicamovil.com</v>
          </cell>
          <cell r="AO762" t="str">
            <v>-</v>
          </cell>
          <cell r="AP762" t="str">
            <v>gerardo.cabrera@medicamovil.com</v>
          </cell>
          <cell r="AQ762" t="str">
            <v>-</v>
          </cell>
          <cell r="AR762" t="str">
            <v>-</v>
          </cell>
          <cell r="AS762" t="str">
            <v>-</v>
          </cell>
          <cell r="AT762" t="str">
            <v>-</v>
          </cell>
          <cell r="AU762" t="str">
            <v>-</v>
          </cell>
          <cell r="AV762" t="str">
            <v>-</v>
          </cell>
          <cell r="AW762" t="str">
            <v>-</v>
          </cell>
          <cell r="AX762" t="str">
            <v>-</v>
          </cell>
          <cell r="AY762" t="str">
            <v>No</v>
          </cell>
          <cell r="AZ762" t="str">
            <v>-</v>
          </cell>
          <cell r="BA762" t="str">
            <v>-</v>
          </cell>
          <cell r="BB762" t="str">
            <v>-</v>
          </cell>
          <cell r="BC762" t="str">
            <v>-</v>
          </cell>
          <cell r="BD762" t="str">
            <v>-</v>
          </cell>
          <cell r="BE762" t="str">
            <v>-</v>
          </cell>
          <cell r="BF762" t="str">
            <v>-</v>
          </cell>
          <cell r="BG762" t="str">
            <v>-</v>
          </cell>
          <cell r="BH762" t="str">
            <v>-</v>
          </cell>
          <cell r="BI762" t="str">
            <v>-</v>
          </cell>
          <cell r="BJ762" t="str">
            <v>Arrendado</v>
          </cell>
          <cell r="BP762" t="str">
            <v>-</v>
          </cell>
          <cell r="BQ762" t="str">
            <v>-</v>
          </cell>
          <cell r="BR762" t="str">
            <v>-</v>
          </cell>
          <cell r="BS762" t="str">
            <v>-</v>
          </cell>
          <cell r="BT762" t="str">
            <v>-</v>
          </cell>
          <cell r="BU762" t="str">
            <v>-</v>
          </cell>
          <cell r="BV762" t="str">
            <v>-</v>
          </cell>
          <cell r="BW762" t="str">
            <v>-</v>
          </cell>
          <cell r="BX762" t="str">
            <v>-</v>
          </cell>
          <cell r="BY762" t="str">
            <v>-</v>
          </cell>
          <cell r="BZ762" t="str">
            <v>-</v>
          </cell>
          <cell r="CA762" t="str">
            <v>-</v>
          </cell>
          <cell r="CB762" t="str">
            <v>-</v>
          </cell>
          <cell r="CC762" t="str">
            <v>Miércoles</v>
          </cell>
          <cell r="CD762" t="str">
            <v>4</v>
          </cell>
          <cell r="CE762" t="str">
            <v>4</v>
          </cell>
          <cell r="CF762" t="str">
            <v>Rojo</v>
          </cell>
          <cell r="CG762" t="str">
            <v>3er Sábado</v>
          </cell>
          <cell r="CH762" t="str">
            <v>Mzo y Abr</v>
          </cell>
          <cell r="CI762" t="str">
            <v>Sep y Oct</v>
          </cell>
          <cell r="CJ762" t="str">
            <v>-</v>
          </cell>
          <cell r="CK762">
            <v>240</v>
          </cell>
          <cell r="CL762" t="str">
            <v>103 - DIESEL</v>
          </cell>
          <cell r="CM762" t="str">
            <v>11109</v>
          </cell>
          <cell r="CP762" t="str">
            <v>-</v>
          </cell>
        </row>
        <row r="763">
          <cell r="A763" t="str">
            <v>11110</v>
          </cell>
          <cell r="B763" t="str">
            <v>3DLT</v>
          </cell>
          <cell r="C763" t="str">
            <v>Distrito Federal</v>
          </cell>
          <cell r="D763" t="str">
            <v>No aplica</v>
          </cell>
          <cell r="E763" t="str">
            <v>Econoline</v>
          </cell>
          <cell r="F763" t="str">
            <v>Ambulancia</v>
          </cell>
          <cell r="G763" t="str">
            <v>Ford</v>
          </cell>
          <cell r="H763" t="str">
            <v>Econoline 350 SD</v>
          </cell>
          <cell r="I763" t="str">
            <v>1FDSS34P07DA75002</v>
          </cell>
          <cell r="K763" t="str">
            <v>Diésel</v>
          </cell>
          <cell r="L763">
            <v>8</v>
          </cell>
          <cell r="M763">
            <v>120</v>
          </cell>
          <cell r="N763">
            <v>2007</v>
          </cell>
          <cell r="O763" t="str">
            <v>Ciudad de México</v>
          </cell>
          <cell r="P763" t="str">
            <v>Ciudad de México</v>
          </cell>
          <cell r="Q763" t="str">
            <v>Zona Metropolitana</v>
          </cell>
          <cell r="R763" t="str">
            <v>Baja</v>
          </cell>
          <cell r="S763" t="str">
            <v>Devolución Valmex</v>
          </cell>
          <cell r="T763" t="str">
            <v>Filial</v>
          </cell>
          <cell r="U763" t="str">
            <v>Médica Móvil, S.A. de C.V.</v>
          </cell>
          <cell r="V763" t="str">
            <v>Servicio de Medico</v>
          </cell>
          <cell r="W763" t="str">
            <v>Unidad Móvil M78/105</v>
          </cell>
          <cell r="X763" t="str">
            <v>-</v>
          </cell>
          <cell r="Y763" t="str">
            <v>Asignado</v>
          </cell>
          <cell r="Z763">
            <v>131410</v>
          </cell>
          <cell r="AA763" t="str">
            <v>-</v>
          </cell>
          <cell r="AB763" t="str">
            <v>-</v>
          </cell>
          <cell r="AC763" t="str">
            <v>-</v>
          </cell>
          <cell r="AD763" t="str">
            <v>-</v>
          </cell>
          <cell r="AE763" t="str">
            <v>-</v>
          </cell>
          <cell r="AF763" t="str">
            <v>-</v>
          </cell>
          <cell r="AG763" t="str">
            <v>-</v>
          </cell>
          <cell r="AH763" t="str">
            <v>-</v>
          </cell>
          <cell r="AI763" t="str">
            <v>C6705</v>
          </cell>
          <cell r="AJ763" t="str">
            <v>Ramirez Granados Arturo</v>
          </cell>
          <cell r="AK763" t="str">
            <v>-</v>
          </cell>
          <cell r="AL763" t="str">
            <v>-</v>
          </cell>
          <cell r="AM763" t="str">
            <v>-</v>
          </cell>
          <cell r="AN763" t="str">
            <v>gerardo.cabrera@medicamovil.com</v>
          </cell>
          <cell r="AO763" t="str">
            <v>-</v>
          </cell>
          <cell r="AP763" t="str">
            <v>gerardo.cabrera@medicamovil.com</v>
          </cell>
          <cell r="AQ763" t="str">
            <v>-</v>
          </cell>
          <cell r="AR763" t="str">
            <v>-</v>
          </cell>
          <cell r="AS763" t="str">
            <v>-</v>
          </cell>
          <cell r="AT763" t="str">
            <v>-</v>
          </cell>
          <cell r="AU763" t="str">
            <v>-</v>
          </cell>
          <cell r="AV763" t="str">
            <v>-</v>
          </cell>
          <cell r="AW763" t="str">
            <v>-</v>
          </cell>
          <cell r="AX763" t="str">
            <v>-</v>
          </cell>
          <cell r="AY763" t="str">
            <v>No</v>
          </cell>
          <cell r="AZ763" t="str">
            <v>-</v>
          </cell>
          <cell r="BA763" t="str">
            <v>-</v>
          </cell>
          <cell r="BB763" t="str">
            <v>-</v>
          </cell>
          <cell r="BC763" t="str">
            <v>-</v>
          </cell>
          <cell r="BD763" t="str">
            <v>-</v>
          </cell>
          <cell r="BE763" t="str">
            <v>-</v>
          </cell>
          <cell r="BF763" t="str">
            <v>-</v>
          </cell>
          <cell r="BG763" t="str">
            <v>-</v>
          </cell>
          <cell r="BH763" t="str">
            <v>-</v>
          </cell>
          <cell r="BI763" t="str">
            <v>-</v>
          </cell>
          <cell r="BJ763" t="str">
            <v>Arrendado</v>
          </cell>
          <cell r="BP763" t="str">
            <v>-</v>
          </cell>
          <cell r="BQ763" t="str">
            <v>-</v>
          </cell>
          <cell r="BR763" t="str">
            <v>-</v>
          </cell>
          <cell r="BS763" t="str">
            <v>-</v>
          </cell>
          <cell r="BT763" t="str">
            <v>-</v>
          </cell>
          <cell r="BU763" t="str">
            <v>-</v>
          </cell>
          <cell r="BV763" t="str">
            <v>-</v>
          </cell>
          <cell r="BW763" t="str">
            <v>-</v>
          </cell>
          <cell r="BX763" t="str">
            <v>-</v>
          </cell>
          <cell r="BY763" t="str">
            <v>-</v>
          </cell>
          <cell r="BZ763" t="str">
            <v>-</v>
          </cell>
          <cell r="CA763" t="str">
            <v>-</v>
          </cell>
          <cell r="CB763" t="str">
            <v>-</v>
          </cell>
          <cell r="CC763" t="str">
            <v>Miércoles</v>
          </cell>
          <cell r="CD763" t="str">
            <v>3</v>
          </cell>
          <cell r="CE763" t="str">
            <v>3</v>
          </cell>
          <cell r="CF763" t="str">
            <v>Rojo</v>
          </cell>
          <cell r="CG763" t="str">
            <v>3er Sábado</v>
          </cell>
          <cell r="CH763" t="str">
            <v>Mzo y Abr</v>
          </cell>
          <cell r="CI763" t="str">
            <v>Sep y Oct</v>
          </cell>
          <cell r="CJ763" t="str">
            <v>-</v>
          </cell>
          <cell r="CK763">
            <v>240</v>
          </cell>
          <cell r="CL763" t="str">
            <v>103 - DIESEL</v>
          </cell>
          <cell r="CM763" t="str">
            <v>11110</v>
          </cell>
          <cell r="CP763" t="str">
            <v>-</v>
          </cell>
        </row>
        <row r="764">
          <cell r="A764" t="str">
            <v>11111</v>
          </cell>
          <cell r="B764" t="str">
            <v>AM3608</v>
          </cell>
          <cell r="C764" t="str">
            <v>Distrito Federal</v>
          </cell>
          <cell r="D764" t="str">
            <v>2DLT</v>
          </cell>
          <cell r="E764" t="str">
            <v>Econoline</v>
          </cell>
          <cell r="F764" t="str">
            <v>Ambulancia</v>
          </cell>
          <cell r="G764" t="str">
            <v>Ford</v>
          </cell>
          <cell r="H764" t="str">
            <v>Econoline 350 SD</v>
          </cell>
          <cell r="I764" t="str">
            <v>1FDSS34P57DA74993</v>
          </cell>
          <cell r="K764" t="str">
            <v>Diésel</v>
          </cell>
          <cell r="L764">
            <v>8</v>
          </cell>
          <cell r="M764">
            <v>120</v>
          </cell>
          <cell r="N764">
            <v>2007</v>
          </cell>
          <cell r="O764" t="str">
            <v>Ciudad de México</v>
          </cell>
          <cell r="P764" t="str">
            <v>Ciudad de México</v>
          </cell>
          <cell r="Q764" t="str">
            <v>Zona Metropolitana</v>
          </cell>
          <cell r="R764" t="str">
            <v>Baja</v>
          </cell>
          <cell r="S764" t="str">
            <v>Devolución Valmex</v>
          </cell>
          <cell r="T764" t="str">
            <v>Filial</v>
          </cell>
          <cell r="U764" t="str">
            <v>Médica Móvil, S.A. de C.V.</v>
          </cell>
          <cell r="V764" t="str">
            <v>Servicio de Medico</v>
          </cell>
          <cell r="W764" t="str">
            <v>Unidad Móvil M79/104</v>
          </cell>
          <cell r="X764" t="str">
            <v>-</v>
          </cell>
          <cell r="Y764" t="str">
            <v>Asignado</v>
          </cell>
          <cell r="Z764">
            <v>131410</v>
          </cell>
          <cell r="AA764" t="str">
            <v>-</v>
          </cell>
          <cell r="AB764" t="str">
            <v>-</v>
          </cell>
          <cell r="AC764" t="str">
            <v>-</v>
          </cell>
          <cell r="AD764" t="str">
            <v>-</v>
          </cell>
          <cell r="AE764" t="str">
            <v>-</v>
          </cell>
          <cell r="AF764" t="str">
            <v>-</v>
          </cell>
          <cell r="AG764" t="str">
            <v>-</v>
          </cell>
          <cell r="AH764" t="str">
            <v>-</v>
          </cell>
          <cell r="AI764" t="str">
            <v>C6705</v>
          </cell>
          <cell r="AJ764" t="str">
            <v>Ramirez Granados Arturo</v>
          </cell>
          <cell r="AK764" t="str">
            <v>-</v>
          </cell>
          <cell r="AL764" t="str">
            <v>-</v>
          </cell>
          <cell r="AM764" t="str">
            <v>-</v>
          </cell>
          <cell r="AN764" t="str">
            <v>gerardo.cabrera@medicamovil.com</v>
          </cell>
          <cell r="AO764" t="str">
            <v>-</v>
          </cell>
          <cell r="AP764" t="str">
            <v>gerardo.cabrera@medicamovil.com</v>
          </cell>
          <cell r="AQ764" t="str">
            <v>-</v>
          </cell>
          <cell r="AR764" t="str">
            <v>-</v>
          </cell>
          <cell r="AS764" t="str">
            <v>-</v>
          </cell>
          <cell r="AT764" t="str">
            <v>-</v>
          </cell>
          <cell r="AU764" t="str">
            <v>-</v>
          </cell>
          <cell r="AV764" t="str">
            <v>-</v>
          </cell>
          <cell r="AW764" t="str">
            <v>-</v>
          </cell>
          <cell r="AX764" t="str">
            <v>-</v>
          </cell>
          <cell r="AY764" t="str">
            <v>No</v>
          </cell>
          <cell r="AZ764" t="str">
            <v>-</v>
          </cell>
          <cell r="BA764" t="str">
            <v>-</v>
          </cell>
          <cell r="BB764" t="str">
            <v>-</v>
          </cell>
          <cell r="BC764" t="str">
            <v>-</v>
          </cell>
          <cell r="BD764" t="str">
            <v>-</v>
          </cell>
          <cell r="BE764" t="str">
            <v>-</v>
          </cell>
          <cell r="BF764" t="str">
            <v>-</v>
          </cell>
          <cell r="BG764" t="str">
            <v>-</v>
          </cell>
          <cell r="BH764" t="str">
            <v>-</v>
          </cell>
          <cell r="BI764" t="str">
            <v>-</v>
          </cell>
          <cell r="BJ764" t="str">
            <v>Arrendado</v>
          </cell>
          <cell r="BP764" t="str">
            <v>-</v>
          </cell>
          <cell r="BQ764" t="str">
            <v>-</v>
          </cell>
          <cell r="BR764" t="str">
            <v>-</v>
          </cell>
          <cell r="BS764" t="str">
            <v>-</v>
          </cell>
          <cell r="BT764" t="str">
            <v>-</v>
          </cell>
          <cell r="BU764" t="str">
            <v>-</v>
          </cell>
          <cell r="BV764" t="str">
            <v>-</v>
          </cell>
          <cell r="BW764" t="str">
            <v>-</v>
          </cell>
          <cell r="BX764" t="str">
            <v>-</v>
          </cell>
          <cell r="BY764" t="str">
            <v>-</v>
          </cell>
          <cell r="BZ764" t="str">
            <v>-</v>
          </cell>
          <cell r="CA764" t="str">
            <v>-</v>
          </cell>
          <cell r="CB764" t="str">
            <v>-</v>
          </cell>
          <cell r="CC764" t="str">
            <v>Martes</v>
          </cell>
          <cell r="CD764" t="str">
            <v>3608</v>
          </cell>
          <cell r="CE764" t="str">
            <v>8</v>
          </cell>
          <cell r="CF764" t="str">
            <v>Rosa</v>
          </cell>
          <cell r="CG764" t="str">
            <v>2o Sábado</v>
          </cell>
          <cell r="CH764" t="str">
            <v>Feb y Mzo</v>
          </cell>
          <cell r="CI764" t="str">
            <v>Ago y Sep</v>
          </cell>
          <cell r="CJ764" t="str">
            <v>-</v>
          </cell>
          <cell r="CK764">
            <v>240</v>
          </cell>
          <cell r="CL764" t="str">
            <v>103 - DIESEL</v>
          </cell>
          <cell r="CM764" t="str">
            <v>11111</v>
          </cell>
          <cell r="CP764" t="str">
            <v>-</v>
          </cell>
        </row>
        <row r="765">
          <cell r="A765" t="str">
            <v>11112</v>
          </cell>
          <cell r="B765" t="str">
            <v>AM3601</v>
          </cell>
          <cell r="C765" t="str">
            <v>Distrito Federal</v>
          </cell>
          <cell r="D765" t="str">
            <v>9DLS</v>
          </cell>
          <cell r="E765" t="str">
            <v>Econoline</v>
          </cell>
          <cell r="F765" t="str">
            <v>Ambulancia</v>
          </cell>
          <cell r="G765" t="str">
            <v>Ford</v>
          </cell>
          <cell r="H765" t="str">
            <v>Econoline 350 SD</v>
          </cell>
          <cell r="I765" t="str">
            <v>1FDSS34P17DA54434</v>
          </cell>
          <cell r="K765" t="str">
            <v>Diésel</v>
          </cell>
          <cell r="L765">
            <v>8</v>
          </cell>
          <cell r="M765">
            <v>120</v>
          </cell>
          <cell r="N765">
            <v>2007</v>
          </cell>
          <cell r="O765" t="str">
            <v>Ciudad de México</v>
          </cell>
          <cell r="P765" t="str">
            <v>Ciudad de México</v>
          </cell>
          <cell r="Q765" t="str">
            <v>Zona Metropolitana</v>
          </cell>
          <cell r="R765" t="str">
            <v>Baja</v>
          </cell>
          <cell r="S765" t="str">
            <v>Devolución Valmex</v>
          </cell>
          <cell r="T765" t="str">
            <v>Filial</v>
          </cell>
          <cell r="U765" t="str">
            <v>Médica Móvil, S.A. de C.V.</v>
          </cell>
          <cell r="V765" t="str">
            <v>Servicio de Medico</v>
          </cell>
          <cell r="W765" t="str">
            <v>Unidad Móvil M80/107</v>
          </cell>
          <cell r="X765" t="str">
            <v>-</v>
          </cell>
          <cell r="Y765" t="str">
            <v>Asignado</v>
          </cell>
          <cell r="Z765">
            <v>131410</v>
          </cell>
          <cell r="AA765" t="str">
            <v>-</v>
          </cell>
          <cell r="AB765" t="str">
            <v>-</v>
          </cell>
          <cell r="AC765" t="str">
            <v>-</v>
          </cell>
          <cell r="AD765" t="str">
            <v>-</v>
          </cell>
          <cell r="AE765" t="str">
            <v>-</v>
          </cell>
          <cell r="AF765" t="str">
            <v>-</v>
          </cell>
          <cell r="AG765" t="str">
            <v>-</v>
          </cell>
          <cell r="AH765" t="str">
            <v>-</v>
          </cell>
          <cell r="AI765" t="str">
            <v>C6705</v>
          </cell>
          <cell r="AJ765" t="str">
            <v>Ramirez Granados Arturo</v>
          </cell>
          <cell r="AK765" t="str">
            <v>-</v>
          </cell>
          <cell r="AL765" t="str">
            <v>-</v>
          </cell>
          <cell r="AM765" t="str">
            <v>-</v>
          </cell>
          <cell r="AN765" t="str">
            <v>gerardo.cabrera@medicamovil.com</v>
          </cell>
          <cell r="AO765" t="str">
            <v>-</v>
          </cell>
          <cell r="AP765" t="str">
            <v>gerardo.cabrera@medicamovil.com</v>
          </cell>
          <cell r="AQ765" t="str">
            <v>-</v>
          </cell>
          <cell r="AR765" t="str">
            <v>-</v>
          </cell>
          <cell r="AS765" t="str">
            <v>-</v>
          </cell>
          <cell r="AT765" t="str">
            <v>-</v>
          </cell>
          <cell r="AU765" t="str">
            <v>-</v>
          </cell>
          <cell r="AV765" t="str">
            <v>-</v>
          </cell>
          <cell r="AW765" t="str">
            <v>-</v>
          </cell>
          <cell r="AX765" t="str">
            <v>-</v>
          </cell>
          <cell r="AY765" t="str">
            <v>No</v>
          </cell>
          <cell r="AZ765" t="str">
            <v>-</v>
          </cell>
          <cell r="BA765" t="str">
            <v>-</v>
          </cell>
          <cell r="BB765" t="str">
            <v>-</v>
          </cell>
          <cell r="BC765" t="str">
            <v>-</v>
          </cell>
          <cell r="BD765" t="str">
            <v>-</v>
          </cell>
          <cell r="BE765" t="str">
            <v>-</v>
          </cell>
          <cell r="BF765" t="str">
            <v>-</v>
          </cell>
          <cell r="BG765" t="str">
            <v>-</v>
          </cell>
          <cell r="BH765" t="str">
            <v>-</v>
          </cell>
          <cell r="BI765" t="str">
            <v>-</v>
          </cell>
          <cell r="BJ765" t="str">
            <v>Arrendado</v>
          </cell>
          <cell r="BP765" t="str">
            <v>-</v>
          </cell>
          <cell r="BQ765" t="str">
            <v>-</v>
          </cell>
          <cell r="BR765" t="str">
            <v>-</v>
          </cell>
          <cell r="BS765" t="str">
            <v>-</v>
          </cell>
          <cell r="BT765" t="str">
            <v>-</v>
          </cell>
          <cell r="BU765" t="str">
            <v>-</v>
          </cell>
          <cell r="BV765" t="str">
            <v>-</v>
          </cell>
          <cell r="BW765" t="str">
            <v>-</v>
          </cell>
          <cell r="BX765" t="str">
            <v>-</v>
          </cell>
          <cell r="BY765" t="str">
            <v>-</v>
          </cell>
          <cell r="BZ765" t="str">
            <v>-</v>
          </cell>
          <cell r="CA765" t="str">
            <v>-</v>
          </cell>
          <cell r="CB765" t="str">
            <v>-</v>
          </cell>
          <cell r="CC765" t="str">
            <v>Jueves</v>
          </cell>
          <cell r="CD765" t="str">
            <v>3601</v>
          </cell>
          <cell r="CE765" t="str">
            <v>1</v>
          </cell>
          <cell r="CF765" t="str">
            <v>Verde</v>
          </cell>
          <cell r="CG765" t="str">
            <v>4o Sábado</v>
          </cell>
          <cell r="CH765" t="str">
            <v>Abr y May</v>
          </cell>
          <cell r="CI765" t="str">
            <v>Oct y Nov</v>
          </cell>
          <cell r="CJ765" t="str">
            <v>-</v>
          </cell>
          <cell r="CK765">
            <v>240</v>
          </cell>
          <cell r="CL765" t="str">
            <v>103 - DIESEL</v>
          </cell>
          <cell r="CM765" t="str">
            <v>11112</v>
          </cell>
          <cell r="CP765" t="str">
            <v>-</v>
          </cell>
        </row>
        <row r="766">
          <cell r="A766" t="str">
            <v>11113</v>
          </cell>
          <cell r="B766" t="str">
            <v>AM3591</v>
          </cell>
          <cell r="C766" t="str">
            <v>Distrito Federal</v>
          </cell>
          <cell r="D766" t="str">
            <v>1DLT</v>
          </cell>
          <cell r="E766" t="str">
            <v>Econoline</v>
          </cell>
          <cell r="F766" t="str">
            <v>Ambulancia</v>
          </cell>
          <cell r="G766" t="str">
            <v>Ford</v>
          </cell>
          <cell r="H766" t="str">
            <v>Econoline 350 SD</v>
          </cell>
          <cell r="I766" t="str">
            <v>1FDSS34PX7DA54433</v>
          </cell>
          <cell r="K766" t="str">
            <v>Diésel</v>
          </cell>
          <cell r="L766">
            <v>8</v>
          </cell>
          <cell r="M766">
            <v>120</v>
          </cell>
          <cell r="N766">
            <v>2007</v>
          </cell>
          <cell r="O766" t="str">
            <v>Ciudad de México</v>
          </cell>
          <cell r="P766" t="str">
            <v>Ciudad de México</v>
          </cell>
          <cell r="Q766" t="str">
            <v>Zona Metropolitana</v>
          </cell>
          <cell r="R766" t="str">
            <v>Baja</v>
          </cell>
          <cell r="S766" t="str">
            <v>Devolución Valmex</v>
          </cell>
          <cell r="T766" t="str">
            <v>Filial</v>
          </cell>
          <cell r="U766" t="str">
            <v>Médica Móvil, S.A. de C.V.</v>
          </cell>
          <cell r="V766" t="str">
            <v>Servicio de Medico</v>
          </cell>
          <cell r="W766" t="str">
            <v>Unidad Móvil M103</v>
          </cell>
          <cell r="X766" t="str">
            <v>-</v>
          </cell>
          <cell r="Y766" t="str">
            <v>Asignado</v>
          </cell>
          <cell r="Z766">
            <v>131410</v>
          </cell>
          <cell r="AA766" t="str">
            <v>-</v>
          </cell>
          <cell r="AB766" t="str">
            <v>-</v>
          </cell>
          <cell r="AC766" t="str">
            <v>-</v>
          </cell>
          <cell r="AD766" t="str">
            <v>-</v>
          </cell>
          <cell r="AE766" t="str">
            <v>-</v>
          </cell>
          <cell r="AF766" t="str">
            <v>-</v>
          </cell>
          <cell r="AG766" t="str">
            <v>-</v>
          </cell>
          <cell r="AH766" t="str">
            <v>-</v>
          </cell>
          <cell r="AI766" t="str">
            <v>C6705</v>
          </cell>
          <cell r="AJ766" t="str">
            <v>Ramirez Granados Arturo</v>
          </cell>
          <cell r="AK766" t="str">
            <v>-</v>
          </cell>
          <cell r="AL766" t="str">
            <v>-</v>
          </cell>
          <cell r="AM766" t="str">
            <v>-</v>
          </cell>
          <cell r="AN766" t="str">
            <v>gerardo.cabrera@medicamovil.com</v>
          </cell>
          <cell r="AO766" t="str">
            <v>-</v>
          </cell>
          <cell r="AP766" t="str">
            <v>gerardo.cabrera@medicamovil.com</v>
          </cell>
          <cell r="AQ766" t="str">
            <v>-</v>
          </cell>
          <cell r="AR766" t="str">
            <v>-</v>
          </cell>
          <cell r="AS766" t="str">
            <v>-</v>
          </cell>
          <cell r="AT766" t="str">
            <v>-</v>
          </cell>
          <cell r="AU766" t="str">
            <v>-</v>
          </cell>
          <cell r="AV766" t="str">
            <v>-</v>
          </cell>
          <cell r="AW766" t="str">
            <v>-</v>
          </cell>
          <cell r="AX766" t="str">
            <v>-</v>
          </cell>
          <cell r="AY766" t="str">
            <v>No</v>
          </cell>
          <cell r="AZ766" t="str">
            <v>-</v>
          </cell>
          <cell r="BA766" t="str">
            <v>-</v>
          </cell>
          <cell r="BB766" t="str">
            <v>-</v>
          </cell>
          <cell r="BC766" t="str">
            <v>-</v>
          </cell>
          <cell r="BD766" t="str">
            <v>-</v>
          </cell>
          <cell r="BE766" t="str">
            <v>-</v>
          </cell>
          <cell r="BF766" t="str">
            <v>-</v>
          </cell>
          <cell r="BG766" t="str">
            <v>-</v>
          </cell>
          <cell r="BH766" t="str">
            <v>-</v>
          </cell>
          <cell r="BI766" t="str">
            <v>-</v>
          </cell>
          <cell r="BJ766" t="str">
            <v>Arrendado</v>
          </cell>
          <cell r="BP766" t="str">
            <v>-</v>
          </cell>
          <cell r="BQ766" t="str">
            <v>-</v>
          </cell>
          <cell r="BR766" t="str">
            <v>-</v>
          </cell>
          <cell r="BS766" t="str">
            <v>-</v>
          </cell>
          <cell r="BT766" t="str">
            <v>-</v>
          </cell>
          <cell r="BU766" t="str">
            <v>-</v>
          </cell>
          <cell r="BV766" t="str">
            <v>-</v>
          </cell>
          <cell r="BW766" t="str">
            <v>-</v>
          </cell>
          <cell r="BX766" t="str">
            <v>-</v>
          </cell>
          <cell r="BY766" t="str">
            <v>-</v>
          </cell>
          <cell r="BZ766" t="str">
            <v>-</v>
          </cell>
          <cell r="CA766" t="str">
            <v>-</v>
          </cell>
          <cell r="CB766" t="str">
            <v>-</v>
          </cell>
          <cell r="CC766" t="str">
            <v>Jueves</v>
          </cell>
          <cell r="CD766" t="str">
            <v>3591</v>
          </cell>
          <cell r="CE766" t="str">
            <v>1</v>
          </cell>
          <cell r="CF766" t="str">
            <v>Verde</v>
          </cell>
          <cell r="CG766" t="str">
            <v>4o Sábado</v>
          </cell>
          <cell r="CH766" t="str">
            <v>Abr y May</v>
          </cell>
          <cell r="CI766" t="str">
            <v>Oct y Nov</v>
          </cell>
          <cell r="CJ766" t="str">
            <v>-</v>
          </cell>
          <cell r="CK766">
            <v>240</v>
          </cell>
          <cell r="CL766" t="str">
            <v>103 - DIESEL</v>
          </cell>
          <cell r="CM766" t="str">
            <v>11113</v>
          </cell>
          <cell r="CP766" t="str">
            <v>-</v>
          </cell>
        </row>
        <row r="767">
          <cell r="A767" t="str">
            <v>11114</v>
          </cell>
          <cell r="B767" t="str">
            <v>AM3610</v>
          </cell>
          <cell r="C767" t="str">
            <v>Distrito Federal</v>
          </cell>
          <cell r="D767" t="str">
            <v>6DLT</v>
          </cell>
          <cell r="E767" t="str">
            <v>Econoline</v>
          </cell>
          <cell r="F767" t="str">
            <v>Ambulancia</v>
          </cell>
          <cell r="G767" t="str">
            <v>Ford</v>
          </cell>
          <cell r="H767" t="str">
            <v>Econoline 350 SD</v>
          </cell>
          <cell r="I767" t="str">
            <v>1FDSS34P87DA54432</v>
          </cell>
          <cell r="K767" t="str">
            <v>Diésel</v>
          </cell>
          <cell r="L767">
            <v>8</v>
          </cell>
          <cell r="M767">
            <v>120</v>
          </cell>
          <cell r="N767">
            <v>2007</v>
          </cell>
          <cell r="O767" t="str">
            <v>Ciudad de México</v>
          </cell>
          <cell r="P767" t="str">
            <v>Ciudad de México</v>
          </cell>
          <cell r="Q767" t="str">
            <v>Zona Metropolitana</v>
          </cell>
          <cell r="R767" t="str">
            <v>Baja</v>
          </cell>
          <cell r="S767" t="str">
            <v>Devolución Valmex</v>
          </cell>
          <cell r="T767" t="str">
            <v>Filial</v>
          </cell>
          <cell r="U767" t="str">
            <v>Médica Móvil, S.A. de C.V.</v>
          </cell>
          <cell r="V767" t="str">
            <v>Servicio de Medico</v>
          </cell>
          <cell r="W767" t="str">
            <v>Unidad Móvil M108</v>
          </cell>
          <cell r="X767" t="str">
            <v>-</v>
          </cell>
          <cell r="Y767" t="str">
            <v>Asignado</v>
          </cell>
          <cell r="Z767">
            <v>131410</v>
          </cell>
          <cell r="AA767" t="str">
            <v>-</v>
          </cell>
          <cell r="AB767" t="str">
            <v>-</v>
          </cell>
          <cell r="AC767" t="str">
            <v>-</v>
          </cell>
          <cell r="AD767" t="str">
            <v>-</v>
          </cell>
          <cell r="AE767" t="str">
            <v>-</v>
          </cell>
          <cell r="AF767" t="str">
            <v>-</v>
          </cell>
          <cell r="AG767" t="str">
            <v>-</v>
          </cell>
          <cell r="AH767" t="str">
            <v>-</v>
          </cell>
          <cell r="AI767" t="str">
            <v>C6705</v>
          </cell>
          <cell r="AJ767" t="str">
            <v>Ramirez Granados Arturo</v>
          </cell>
          <cell r="AK767" t="str">
            <v>-</v>
          </cell>
          <cell r="AL767" t="str">
            <v>-</v>
          </cell>
          <cell r="AM767" t="str">
            <v>-</v>
          </cell>
          <cell r="AN767" t="str">
            <v>gerardo.cabrera@medicamovil.com</v>
          </cell>
          <cell r="AO767" t="str">
            <v>-</v>
          </cell>
          <cell r="AP767" t="str">
            <v>gerardo.cabrera@medicamovil.com</v>
          </cell>
          <cell r="AQ767" t="str">
            <v>-</v>
          </cell>
          <cell r="AR767" t="str">
            <v>-</v>
          </cell>
          <cell r="AS767" t="str">
            <v>-</v>
          </cell>
          <cell r="AT767" t="str">
            <v>-</v>
          </cell>
          <cell r="AU767" t="str">
            <v>-</v>
          </cell>
          <cell r="AV767" t="str">
            <v>-</v>
          </cell>
          <cell r="AW767" t="str">
            <v>-</v>
          </cell>
          <cell r="AX767" t="str">
            <v>-</v>
          </cell>
          <cell r="AY767" t="str">
            <v>No</v>
          </cell>
          <cell r="AZ767" t="str">
            <v>-</v>
          </cell>
          <cell r="BA767" t="str">
            <v>-</v>
          </cell>
          <cell r="BB767" t="str">
            <v>-</v>
          </cell>
          <cell r="BC767" t="str">
            <v>-</v>
          </cell>
          <cell r="BD767" t="str">
            <v>-</v>
          </cell>
          <cell r="BE767" t="str">
            <v>-</v>
          </cell>
          <cell r="BF767" t="str">
            <v>-</v>
          </cell>
          <cell r="BG767" t="str">
            <v>-</v>
          </cell>
          <cell r="BH767" t="str">
            <v>-</v>
          </cell>
          <cell r="BI767" t="str">
            <v>-</v>
          </cell>
          <cell r="BJ767" t="str">
            <v>Arrendado</v>
          </cell>
          <cell r="BP767" t="str">
            <v>-</v>
          </cell>
          <cell r="BQ767" t="str">
            <v>-</v>
          </cell>
          <cell r="BR767" t="str">
            <v>-</v>
          </cell>
          <cell r="BS767" t="str">
            <v>-</v>
          </cell>
          <cell r="BT767" t="str">
            <v>-</v>
          </cell>
          <cell r="BU767" t="str">
            <v>-</v>
          </cell>
          <cell r="BV767" t="str">
            <v>-</v>
          </cell>
          <cell r="BW767" t="str">
            <v>-</v>
          </cell>
          <cell r="BX767" t="str">
            <v>-</v>
          </cell>
          <cell r="BY767" t="str">
            <v>-</v>
          </cell>
          <cell r="BZ767" t="str">
            <v>-</v>
          </cell>
          <cell r="CA767" t="str">
            <v>-</v>
          </cell>
          <cell r="CB767" t="str">
            <v>-</v>
          </cell>
          <cell r="CC767" t="str">
            <v>Viernes</v>
          </cell>
          <cell r="CD767" t="str">
            <v>3610</v>
          </cell>
          <cell r="CE767" t="str">
            <v>0</v>
          </cell>
          <cell r="CF767" t="str">
            <v>Azul</v>
          </cell>
          <cell r="CG767" t="str">
            <v>5o Sábado</v>
          </cell>
          <cell r="CH767" t="str">
            <v>May y Jun</v>
          </cell>
          <cell r="CI767" t="str">
            <v>Nov y Dic</v>
          </cell>
          <cell r="CJ767" t="str">
            <v>-</v>
          </cell>
          <cell r="CK767">
            <v>240</v>
          </cell>
          <cell r="CL767" t="str">
            <v>103 - DIESEL</v>
          </cell>
          <cell r="CM767" t="str">
            <v>11114</v>
          </cell>
          <cell r="CP767" t="str">
            <v>-</v>
          </cell>
        </row>
        <row r="768">
          <cell r="A768" t="str">
            <v>11115</v>
          </cell>
          <cell r="B768" t="str">
            <v>95976RE</v>
          </cell>
          <cell r="C768" t="str">
            <v>Nuevo León</v>
          </cell>
          <cell r="D768" t="str">
            <v>No aplica</v>
          </cell>
          <cell r="E768" t="str">
            <v>Econoline</v>
          </cell>
          <cell r="F768" t="str">
            <v>Ambulancia</v>
          </cell>
          <cell r="G768" t="str">
            <v>Ford</v>
          </cell>
          <cell r="H768" t="str">
            <v>Econoline 350 SD</v>
          </cell>
          <cell r="I768" t="str">
            <v>1FDSS34P97DA74995</v>
          </cell>
          <cell r="K768" t="str">
            <v>Diésel</v>
          </cell>
          <cell r="L768">
            <v>8</v>
          </cell>
          <cell r="M768">
            <v>120</v>
          </cell>
          <cell r="N768">
            <v>2007</v>
          </cell>
          <cell r="O768" t="str">
            <v>Monterrey</v>
          </cell>
          <cell r="P768" t="str">
            <v>Nuevo León</v>
          </cell>
          <cell r="Q768" t="str">
            <v>Noreste</v>
          </cell>
          <cell r="R768" t="str">
            <v>Baja</v>
          </cell>
          <cell r="S768" t="str">
            <v>Devolución Valmex</v>
          </cell>
          <cell r="T768" t="str">
            <v>Filial</v>
          </cell>
          <cell r="U768" t="str">
            <v>Médica Móvil, S.A. de C.V.</v>
          </cell>
          <cell r="V768" t="str">
            <v>Servicio de Medico</v>
          </cell>
          <cell r="W768" t="str">
            <v>Unidad Móvil M83</v>
          </cell>
          <cell r="X768" t="str">
            <v>-</v>
          </cell>
          <cell r="Y768" t="str">
            <v>Asignado</v>
          </cell>
          <cell r="Z768">
            <v>131410</v>
          </cell>
          <cell r="AA768" t="str">
            <v>-</v>
          </cell>
          <cell r="AB768" t="str">
            <v>-</v>
          </cell>
          <cell r="AC768" t="str">
            <v>-</v>
          </cell>
          <cell r="AD768" t="str">
            <v>-</v>
          </cell>
          <cell r="AE768" t="str">
            <v>-</v>
          </cell>
          <cell r="AF768" t="str">
            <v>-</v>
          </cell>
          <cell r="AG768" t="str">
            <v>-</v>
          </cell>
          <cell r="AH768" t="str">
            <v>-</v>
          </cell>
          <cell r="AI768" t="str">
            <v>C6705</v>
          </cell>
          <cell r="AJ768" t="str">
            <v>Ramirez Granados Arturo</v>
          </cell>
          <cell r="AK768" t="str">
            <v>-</v>
          </cell>
          <cell r="AL768" t="str">
            <v>-</v>
          </cell>
          <cell r="AM768" t="str">
            <v>-</v>
          </cell>
          <cell r="AN768" t="str">
            <v>gerardo.cabrera@medicamovil.com</v>
          </cell>
          <cell r="AO768" t="str">
            <v>-</v>
          </cell>
          <cell r="AP768" t="str">
            <v>gerardo.cabrera@medicamovil.com</v>
          </cell>
          <cell r="AQ768" t="str">
            <v>-</v>
          </cell>
          <cell r="AR768" t="str">
            <v>-</v>
          </cell>
          <cell r="AS768" t="str">
            <v>-</v>
          </cell>
          <cell r="AT768" t="str">
            <v>-</v>
          </cell>
          <cell r="AU768" t="str">
            <v>-</v>
          </cell>
          <cell r="AV768" t="str">
            <v>-</v>
          </cell>
          <cell r="AW768" t="str">
            <v>-</v>
          </cell>
          <cell r="AX768" t="str">
            <v>-</v>
          </cell>
          <cell r="AY768" t="str">
            <v>No</v>
          </cell>
          <cell r="AZ768" t="str">
            <v>-</v>
          </cell>
          <cell r="BA768" t="str">
            <v>-</v>
          </cell>
          <cell r="BB768" t="str">
            <v>-</v>
          </cell>
          <cell r="BC768" t="str">
            <v>-</v>
          </cell>
          <cell r="BD768" t="str">
            <v>-</v>
          </cell>
          <cell r="BE768" t="str">
            <v>-</v>
          </cell>
          <cell r="BF768" t="str">
            <v>-</v>
          </cell>
          <cell r="BG768" t="str">
            <v>-</v>
          </cell>
          <cell r="BH768" t="str">
            <v>-</v>
          </cell>
          <cell r="BI768" t="str">
            <v>-</v>
          </cell>
          <cell r="BJ768" t="str">
            <v>Arrendado</v>
          </cell>
          <cell r="BP768" t="str">
            <v>-</v>
          </cell>
          <cell r="BQ768" t="str">
            <v>-</v>
          </cell>
          <cell r="BR768" t="str">
            <v>-</v>
          </cell>
          <cell r="BS768" t="str">
            <v>-</v>
          </cell>
          <cell r="BT768" t="str">
            <v>-</v>
          </cell>
          <cell r="BU768" t="str">
            <v>-</v>
          </cell>
          <cell r="BV768" t="str">
            <v>-</v>
          </cell>
          <cell r="BW768" t="str">
            <v>-</v>
          </cell>
          <cell r="BX768" t="str">
            <v>-</v>
          </cell>
          <cell r="BY768" t="str">
            <v>-</v>
          </cell>
          <cell r="BZ768" t="str">
            <v>-</v>
          </cell>
          <cell r="CA768" t="str">
            <v>-</v>
          </cell>
          <cell r="CB768" t="str">
            <v>-</v>
          </cell>
          <cell r="CC768" t="str">
            <v>Lunes</v>
          </cell>
          <cell r="CD768" t="str">
            <v>95976</v>
          </cell>
          <cell r="CE768" t="str">
            <v>6</v>
          </cell>
          <cell r="CF768" t="str">
            <v>Amarillo</v>
          </cell>
          <cell r="CG768" t="str">
            <v>1er Sábado</v>
          </cell>
          <cell r="CH768" t="str">
            <v>Ene y Feb</v>
          </cell>
          <cell r="CI768" t="str">
            <v>Jul y Ago</v>
          </cell>
          <cell r="CJ768" t="str">
            <v>-</v>
          </cell>
          <cell r="CK768">
            <v>240</v>
          </cell>
          <cell r="CL768" t="str">
            <v>103 - DIESEL</v>
          </cell>
          <cell r="CM768" t="str">
            <v>11115</v>
          </cell>
          <cell r="CP768" t="str">
            <v>-</v>
          </cell>
        </row>
        <row r="769">
          <cell r="A769" t="str">
            <v>11116</v>
          </cell>
          <cell r="B769" t="str">
            <v>95975RE</v>
          </cell>
          <cell r="C769" t="str">
            <v>Nuevo León</v>
          </cell>
          <cell r="D769" t="str">
            <v>No aplica</v>
          </cell>
          <cell r="E769" t="str">
            <v>Econoline</v>
          </cell>
          <cell r="F769" t="str">
            <v>Ambulancia</v>
          </cell>
          <cell r="G769" t="str">
            <v>Ford</v>
          </cell>
          <cell r="H769" t="str">
            <v>Econoline 350 SD</v>
          </cell>
          <cell r="I769" t="str">
            <v>1FDSS34P07DA74996</v>
          </cell>
          <cell r="K769" t="str">
            <v>Diésel</v>
          </cell>
          <cell r="L769">
            <v>8</v>
          </cell>
          <cell r="M769">
            <v>120</v>
          </cell>
          <cell r="N769">
            <v>2007</v>
          </cell>
          <cell r="O769" t="str">
            <v>Monterrey</v>
          </cell>
          <cell r="P769" t="str">
            <v>Nuevo León</v>
          </cell>
          <cell r="Q769" t="str">
            <v>Noreste</v>
          </cell>
          <cell r="R769" t="str">
            <v>Baja</v>
          </cell>
          <cell r="S769" t="str">
            <v>Devolución Valmex</v>
          </cell>
          <cell r="T769" t="str">
            <v>Filial</v>
          </cell>
          <cell r="U769" t="str">
            <v>Médica Móvil, S.A. de C.V.</v>
          </cell>
          <cell r="V769" t="str">
            <v>Servicio de Medico</v>
          </cell>
          <cell r="W769" t="str">
            <v>Unidad Móvil M84/102</v>
          </cell>
          <cell r="X769" t="str">
            <v>-</v>
          </cell>
          <cell r="Y769" t="str">
            <v>Asignado</v>
          </cell>
          <cell r="Z769">
            <v>131410</v>
          </cell>
          <cell r="AA769" t="str">
            <v>-</v>
          </cell>
          <cell r="AB769" t="str">
            <v>-</v>
          </cell>
          <cell r="AC769" t="str">
            <v>-</v>
          </cell>
          <cell r="AD769" t="str">
            <v>-</v>
          </cell>
          <cell r="AE769" t="str">
            <v>-</v>
          </cell>
          <cell r="AF769" t="str">
            <v>-</v>
          </cell>
          <cell r="AG769" t="str">
            <v>-</v>
          </cell>
          <cell r="AH769" t="str">
            <v>-</v>
          </cell>
          <cell r="AI769" t="str">
            <v>C6705</v>
          </cell>
          <cell r="AJ769" t="str">
            <v>Ramirez Granados Arturo</v>
          </cell>
          <cell r="AK769" t="str">
            <v>-</v>
          </cell>
          <cell r="AL769" t="str">
            <v>-</v>
          </cell>
          <cell r="AM769" t="str">
            <v>-</v>
          </cell>
          <cell r="AN769" t="str">
            <v>gerardo.cabrera@medicamovil.com</v>
          </cell>
          <cell r="AO769" t="str">
            <v>-</v>
          </cell>
          <cell r="AP769" t="str">
            <v>gerardo.cabrera@medicamovil.com</v>
          </cell>
          <cell r="AQ769" t="str">
            <v>-</v>
          </cell>
          <cell r="AR769" t="str">
            <v>-</v>
          </cell>
          <cell r="AS769" t="str">
            <v>-</v>
          </cell>
          <cell r="AT769" t="str">
            <v>-</v>
          </cell>
          <cell r="AU769" t="str">
            <v>-</v>
          </cell>
          <cell r="AV769" t="str">
            <v>-</v>
          </cell>
          <cell r="AW769" t="str">
            <v>-</v>
          </cell>
          <cell r="AX769" t="str">
            <v>-</v>
          </cell>
          <cell r="AY769" t="str">
            <v>No</v>
          </cell>
          <cell r="AZ769" t="str">
            <v>-</v>
          </cell>
          <cell r="BA769" t="str">
            <v>-</v>
          </cell>
          <cell r="BB769" t="str">
            <v>-</v>
          </cell>
          <cell r="BC769" t="str">
            <v>-</v>
          </cell>
          <cell r="BD769" t="str">
            <v>-</v>
          </cell>
          <cell r="BE769" t="str">
            <v>-</v>
          </cell>
          <cell r="BF769" t="str">
            <v>-</v>
          </cell>
          <cell r="BG769" t="str">
            <v>-</v>
          </cell>
          <cell r="BH769" t="str">
            <v>-</v>
          </cell>
          <cell r="BI769" t="str">
            <v>-</v>
          </cell>
          <cell r="BJ769" t="str">
            <v>Arrendado</v>
          </cell>
          <cell r="BP769" t="str">
            <v>-</v>
          </cell>
          <cell r="BQ769" t="str">
            <v>-</v>
          </cell>
          <cell r="BR769" t="str">
            <v>-</v>
          </cell>
          <cell r="BS769" t="str">
            <v>-</v>
          </cell>
          <cell r="BT769" t="str">
            <v>-</v>
          </cell>
          <cell r="BU769" t="str">
            <v>-</v>
          </cell>
          <cell r="BV769" t="str">
            <v>-</v>
          </cell>
          <cell r="BW769" t="str">
            <v>-</v>
          </cell>
          <cell r="BX769" t="str">
            <v>-</v>
          </cell>
          <cell r="BY769" t="str">
            <v>-</v>
          </cell>
          <cell r="BZ769" t="str">
            <v>-</v>
          </cell>
          <cell r="CA769" t="str">
            <v>-</v>
          </cell>
          <cell r="CB769" t="str">
            <v>-</v>
          </cell>
          <cell r="CC769" t="str">
            <v>Lunes</v>
          </cell>
          <cell r="CD769" t="str">
            <v>95975</v>
          </cell>
          <cell r="CE769" t="str">
            <v>5</v>
          </cell>
          <cell r="CF769" t="str">
            <v>Amarillo</v>
          </cell>
          <cell r="CG769" t="str">
            <v>1er Sábado</v>
          </cell>
          <cell r="CH769" t="str">
            <v>Ene y Feb</v>
          </cell>
          <cell r="CI769" t="str">
            <v>Jul y Ago</v>
          </cell>
          <cell r="CJ769" t="str">
            <v>-</v>
          </cell>
          <cell r="CK769">
            <v>240</v>
          </cell>
          <cell r="CL769" t="str">
            <v>103 - DIESEL</v>
          </cell>
          <cell r="CM769" t="str">
            <v>11116</v>
          </cell>
          <cell r="CP769" t="str">
            <v>-</v>
          </cell>
        </row>
        <row r="770">
          <cell r="A770" t="str">
            <v>11117</v>
          </cell>
          <cell r="B770" t="str">
            <v>575YCY</v>
          </cell>
          <cell r="C770" t="str">
            <v>Distrito Federal</v>
          </cell>
          <cell r="D770" t="str">
            <v>No aplica</v>
          </cell>
          <cell r="E770" t="str">
            <v>Chevy</v>
          </cell>
          <cell r="F770" t="str">
            <v>Automóvil</v>
          </cell>
          <cell r="G770" t="str">
            <v>Chevrolet</v>
          </cell>
          <cell r="H770" t="str">
            <v>Chevy 3 puertas T/M, D/H, A/A, Paquete M</v>
          </cell>
          <cell r="I770" t="str">
            <v>3G1SF2ZA4CS117343</v>
          </cell>
          <cell r="J770" t="str">
            <v>Hecho en México</v>
          </cell>
          <cell r="K770" t="str">
            <v>Magna</v>
          </cell>
          <cell r="L770">
            <v>4</v>
          </cell>
          <cell r="M770">
            <v>46</v>
          </cell>
          <cell r="N770">
            <v>2012</v>
          </cell>
          <cell r="O770" t="str">
            <v>Guadalajara</v>
          </cell>
          <cell r="P770" t="str">
            <v>Jalisco</v>
          </cell>
          <cell r="Q770" t="str">
            <v>Occidente</v>
          </cell>
          <cell r="R770" t="str">
            <v>Baja</v>
          </cell>
          <cell r="S770" t="str">
            <v>Venta a empleado</v>
          </cell>
          <cell r="T770" t="str">
            <v>GNP</v>
          </cell>
          <cell r="U770" t="str">
            <v>Grupo Nacional Provincial, S.A.B.</v>
          </cell>
          <cell r="V770" t="str">
            <v>Asesor de Servicio</v>
          </cell>
          <cell r="W770" t="str">
            <v>M17</v>
          </cell>
          <cell r="X770" t="str">
            <v>Célula Sol</v>
          </cell>
          <cell r="Y770" t="str">
            <v>Asignado</v>
          </cell>
          <cell r="Z770">
            <v>40074001</v>
          </cell>
          <cell r="AA770" t="str">
            <v>Ulloa Rocha Cesar Arturo</v>
          </cell>
          <cell r="AB770" t="str">
            <v>Servicios Administrativos en Reclamaciones, S.A. de C.V.</v>
          </cell>
          <cell r="AC770" t="str">
            <v>UORC780821UQ7</v>
          </cell>
          <cell r="AD770" t="str">
            <v>Operativo</v>
          </cell>
          <cell r="AE770" t="str">
            <v>Asesor de Servicio</v>
          </cell>
          <cell r="AF770" t="str">
            <v>Unidad Operativa</v>
          </cell>
          <cell r="AG770" t="str">
            <v>Dirección Servicio y Operaciones</v>
          </cell>
          <cell r="AH770" t="str">
            <v>Subdirección Siniestros Norte y Occidente</v>
          </cell>
          <cell r="AI770" t="str">
            <v>C9179</v>
          </cell>
          <cell r="AJ770" t="str">
            <v>Moya Urdiales Idalia Leticia</v>
          </cell>
          <cell r="AK770" t="str">
            <v>Oficina central Guadalajara</v>
          </cell>
          <cell r="AL770" t="str">
            <v>Guadalajara</v>
          </cell>
          <cell r="AM770">
            <v>0</v>
          </cell>
          <cell r="AN770" t="str">
            <v>cesar.ulloa@gnp.com.mx</v>
          </cell>
          <cell r="AO770" t="str">
            <v>cesar.ulloa@gnp.com.mx</v>
          </cell>
          <cell r="AP770" t="str">
            <v>ajustes314gnp@gmail.com</v>
          </cell>
          <cell r="AQ770">
            <v>3310204577</v>
          </cell>
          <cell r="AR770" t="str">
            <v>-</v>
          </cell>
          <cell r="AS770" t="str">
            <v>-</v>
          </cell>
          <cell r="AT770" t="str">
            <v>-</v>
          </cell>
          <cell r="AU770" t="str">
            <v>-</v>
          </cell>
          <cell r="AV770" t="str">
            <v>-</v>
          </cell>
          <cell r="AW770" t="str">
            <v>-</v>
          </cell>
          <cell r="AX770" t="str">
            <v>-</v>
          </cell>
          <cell r="AY770" t="str">
            <v>No</v>
          </cell>
          <cell r="AZ770" t="str">
            <v>-</v>
          </cell>
          <cell r="BA770" t="str">
            <v>-</v>
          </cell>
          <cell r="BB770" t="str">
            <v>-</v>
          </cell>
          <cell r="BC770" t="str">
            <v>-</v>
          </cell>
          <cell r="BD770" t="str">
            <v>-</v>
          </cell>
          <cell r="BE770" t="str">
            <v>-</v>
          </cell>
          <cell r="BF770" t="str">
            <v>-</v>
          </cell>
          <cell r="BG770" t="str">
            <v>-</v>
          </cell>
          <cell r="BH770" t="str">
            <v>-</v>
          </cell>
          <cell r="BI770" t="str">
            <v>-</v>
          </cell>
          <cell r="BJ770" t="str">
            <v>Arrendado</v>
          </cell>
          <cell r="BP770" t="str">
            <v>-</v>
          </cell>
          <cell r="BQ770" t="str">
            <v>-</v>
          </cell>
          <cell r="BR770" t="str">
            <v>-</v>
          </cell>
          <cell r="BS770" t="str">
            <v>-</v>
          </cell>
          <cell r="BT770" t="str">
            <v>-</v>
          </cell>
          <cell r="BU770" t="str">
            <v>-</v>
          </cell>
          <cell r="BV770" t="str">
            <v>-</v>
          </cell>
          <cell r="BW770" t="str">
            <v>-</v>
          </cell>
          <cell r="BX770" t="str">
            <v>-</v>
          </cell>
          <cell r="BY770" t="str">
            <v>-</v>
          </cell>
          <cell r="BZ770" t="str">
            <v>-</v>
          </cell>
          <cell r="CA770" t="str">
            <v>-</v>
          </cell>
          <cell r="CB770" t="str">
            <v>-</v>
          </cell>
          <cell r="CC770" t="str">
            <v>Lunes</v>
          </cell>
          <cell r="CD770" t="str">
            <v>575</v>
          </cell>
          <cell r="CE770" t="str">
            <v>5</v>
          </cell>
          <cell r="CF770" t="str">
            <v>Amarillo</v>
          </cell>
          <cell r="CG770" t="str">
            <v>1er Sábado</v>
          </cell>
          <cell r="CH770" t="str">
            <v>Ene y Feb</v>
          </cell>
          <cell r="CI770" t="str">
            <v>Jul y Ago</v>
          </cell>
          <cell r="CJ770" t="str">
            <v>-</v>
          </cell>
          <cell r="CK770">
            <v>92</v>
          </cell>
          <cell r="CL770" t="str">
            <v>101 - MAGNA</v>
          </cell>
          <cell r="CM770" t="str">
            <v>11117</v>
          </cell>
          <cell r="CP770" t="str">
            <v>-</v>
          </cell>
        </row>
        <row r="771">
          <cell r="A771" t="str">
            <v>11118</v>
          </cell>
          <cell r="B771" t="str">
            <v>641YCY</v>
          </cell>
          <cell r="C771" t="str">
            <v>Distrito Federal</v>
          </cell>
          <cell r="D771" t="str">
            <v>No aplica</v>
          </cell>
          <cell r="E771" t="str">
            <v>Chevy</v>
          </cell>
          <cell r="F771" t="str">
            <v>Automóvil</v>
          </cell>
          <cell r="G771" t="str">
            <v>Chevrolet</v>
          </cell>
          <cell r="H771" t="str">
            <v>Chevy 3 puertas T/M, D/H, A/A, Paquete M</v>
          </cell>
          <cell r="I771" t="str">
            <v>3G1SF2ZAXCS116200</v>
          </cell>
          <cell r="J771" t="str">
            <v>Hecho en México</v>
          </cell>
          <cell r="K771" t="str">
            <v>Magna</v>
          </cell>
          <cell r="L771">
            <v>4</v>
          </cell>
          <cell r="M771">
            <v>46</v>
          </cell>
          <cell r="N771">
            <v>2012</v>
          </cell>
          <cell r="O771" t="str">
            <v>Ciudad de México</v>
          </cell>
          <cell r="P771" t="str">
            <v>Ciudad de México</v>
          </cell>
          <cell r="Q771" t="str">
            <v>Zona Metropolitana</v>
          </cell>
          <cell r="R771" t="str">
            <v>Baja</v>
          </cell>
          <cell r="S771" t="str">
            <v>Venta a empleado</v>
          </cell>
          <cell r="T771" t="str">
            <v>GNP</v>
          </cell>
          <cell r="U771" t="str">
            <v>Grupo Nacional Provincial, S.A.B.</v>
          </cell>
          <cell r="V771" t="str">
            <v>Gerente Ajustes</v>
          </cell>
          <cell r="W771" t="str">
            <v>Pool Semiasignado</v>
          </cell>
          <cell r="X771" t="str">
            <v>-</v>
          </cell>
          <cell r="Y771" t="str">
            <v>Pool</v>
          </cell>
          <cell r="Z771" t="str">
            <v>P75162</v>
          </cell>
          <cell r="AA771" t="str">
            <v>-</v>
          </cell>
          <cell r="AB771" t="str">
            <v>-</v>
          </cell>
          <cell r="AC771" t="str">
            <v>-</v>
          </cell>
          <cell r="AD771" t="str">
            <v>-</v>
          </cell>
          <cell r="AE771" t="str">
            <v>-</v>
          </cell>
          <cell r="AF771" t="str">
            <v>-</v>
          </cell>
          <cell r="AG771" t="str">
            <v>-</v>
          </cell>
          <cell r="AH771" t="str">
            <v>-</v>
          </cell>
          <cell r="AI771" t="str">
            <v>C6705</v>
          </cell>
          <cell r="AJ771" t="str">
            <v>Ramirez Granados Arturo</v>
          </cell>
          <cell r="AK771" t="str">
            <v>-</v>
          </cell>
          <cell r="AL771" t="str">
            <v>-</v>
          </cell>
          <cell r="AM771" t="str">
            <v>-</v>
          </cell>
          <cell r="AN771">
            <v>0</v>
          </cell>
          <cell r="AO771" t="str">
            <v>-</v>
          </cell>
          <cell r="AQ771">
            <v>5535228307</v>
          </cell>
          <cell r="AR771" t="str">
            <v>-</v>
          </cell>
          <cell r="AS771" t="str">
            <v>-</v>
          </cell>
          <cell r="AT771" t="str">
            <v>-</v>
          </cell>
          <cell r="AU771" t="str">
            <v>-</v>
          </cell>
          <cell r="AV771" t="str">
            <v>-</v>
          </cell>
          <cell r="AW771" t="str">
            <v>IMDM20888080..</v>
          </cell>
          <cell r="AX771" t="str">
            <v>Inactivo</v>
          </cell>
          <cell r="AY771" t="str">
            <v>No</v>
          </cell>
          <cell r="AZ771" t="str">
            <v>-</v>
          </cell>
          <cell r="BA771" t="str">
            <v>-</v>
          </cell>
          <cell r="BB771" t="str">
            <v>-</v>
          </cell>
          <cell r="BC771" t="str">
            <v>-</v>
          </cell>
          <cell r="BD771" t="str">
            <v>-</v>
          </cell>
          <cell r="BE771" t="str">
            <v>-</v>
          </cell>
          <cell r="BF771" t="str">
            <v>-</v>
          </cell>
          <cell r="BG771">
            <v>3</v>
          </cell>
          <cell r="BH771" t="str">
            <v>-</v>
          </cell>
          <cell r="BI771" t="str">
            <v>-</v>
          </cell>
          <cell r="BJ771" t="str">
            <v>Arrendado</v>
          </cell>
          <cell r="BP771" t="str">
            <v>-</v>
          </cell>
          <cell r="BQ771" t="str">
            <v>-</v>
          </cell>
          <cell r="BR771" t="str">
            <v>-</v>
          </cell>
          <cell r="BS771" t="str">
            <v>-</v>
          </cell>
          <cell r="BT771" t="str">
            <v>-</v>
          </cell>
          <cell r="BU771" t="str">
            <v>-</v>
          </cell>
          <cell r="BV771" t="str">
            <v>-</v>
          </cell>
          <cell r="BW771" t="str">
            <v>-</v>
          </cell>
          <cell r="BX771" t="str">
            <v>-</v>
          </cell>
          <cell r="BY771" t="str">
            <v>-</v>
          </cell>
          <cell r="BZ771" t="str">
            <v>-</v>
          </cell>
          <cell r="CA771" t="str">
            <v>-</v>
          </cell>
          <cell r="CB771" t="str">
            <v>-</v>
          </cell>
          <cell r="CC771" t="str">
            <v>Jueves</v>
          </cell>
          <cell r="CD771" t="str">
            <v>641</v>
          </cell>
          <cell r="CE771" t="str">
            <v>1</v>
          </cell>
          <cell r="CF771" t="str">
            <v>Verde</v>
          </cell>
          <cell r="CG771" t="str">
            <v>4o Sábado</v>
          </cell>
          <cell r="CH771" t="str">
            <v>Abr y May</v>
          </cell>
          <cell r="CI771" t="str">
            <v>Oct y Nov</v>
          </cell>
          <cell r="CJ771" t="str">
            <v>-</v>
          </cell>
          <cell r="CK771">
            <v>92</v>
          </cell>
          <cell r="CL771" t="str">
            <v>101 - MAGNA</v>
          </cell>
          <cell r="CM771" t="str">
            <v>11118</v>
          </cell>
          <cell r="CP771" t="str">
            <v>-</v>
          </cell>
        </row>
        <row r="772">
          <cell r="A772" t="str">
            <v>11119</v>
          </cell>
          <cell r="B772" t="str">
            <v>546YCY</v>
          </cell>
          <cell r="C772" t="str">
            <v>Distrito Federal</v>
          </cell>
          <cell r="D772" t="str">
            <v>No aplica</v>
          </cell>
          <cell r="E772" t="str">
            <v>Chevy</v>
          </cell>
          <cell r="F772" t="str">
            <v>Automóvil</v>
          </cell>
          <cell r="G772" t="str">
            <v>Chevrolet</v>
          </cell>
          <cell r="H772" t="str">
            <v>Chevy 3 puertas T/M, D/H, A/A, Paquete M</v>
          </cell>
          <cell r="I772" t="str">
            <v>3G1SF2ZA6CS116369</v>
          </cell>
          <cell r="J772" t="str">
            <v>Hecho en México</v>
          </cell>
          <cell r="K772" t="str">
            <v>Magna</v>
          </cell>
          <cell r="L772">
            <v>4</v>
          </cell>
          <cell r="M772">
            <v>46</v>
          </cell>
          <cell r="N772">
            <v>2012</v>
          </cell>
          <cell r="O772" t="str">
            <v>Ciudad de México</v>
          </cell>
          <cell r="P772" t="str">
            <v>Ciudad de México</v>
          </cell>
          <cell r="Q772" t="str">
            <v>Zona Metropolitana</v>
          </cell>
          <cell r="R772" t="str">
            <v>Baja</v>
          </cell>
          <cell r="S772" t="str">
            <v>Venta a empleado</v>
          </cell>
          <cell r="T772" t="str">
            <v>GNP</v>
          </cell>
          <cell r="U772" t="str">
            <v>Grupo Nacional Provincial, S.A.B.</v>
          </cell>
          <cell r="V772" t="str">
            <v>Gerente Ajustes</v>
          </cell>
          <cell r="W772" t="str">
            <v>Pool Semiasignado</v>
          </cell>
          <cell r="X772" t="str">
            <v>-</v>
          </cell>
          <cell r="Y772" t="str">
            <v>Pool</v>
          </cell>
          <cell r="Z772" t="str">
            <v>N87552</v>
          </cell>
          <cell r="AA772" t="str">
            <v>-</v>
          </cell>
          <cell r="AB772" t="str">
            <v>-</v>
          </cell>
          <cell r="AC772" t="str">
            <v>-</v>
          </cell>
          <cell r="AD772" t="str">
            <v>-</v>
          </cell>
          <cell r="AE772" t="str">
            <v>-</v>
          </cell>
          <cell r="AF772" t="str">
            <v>-</v>
          </cell>
          <cell r="AG772" t="str">
            <v>-</v>
          </cell>
          <cell r="AH772" t="str">
            <v>-</v>
          </cell>
          <cell r="AI772" t="str">
            <v>C6705</v>
          </cell>
          <cell r="AJ772" t="str">
            <v>Ramirez Granados Arturo</v>
          </cell>
          <cell r="AK772" t="str">
            <v>-</v>
          </cell>
          <cell r="AL772" t="str">
            <v>-</v>
          </cell>
          <cell r="AM772" t="str">
            <v>-</v>
          </cell>
          <cell r="AN772">
            <v>0</v>
          </cell>
          <cell r="AO772" t="str">
            <v>-</v>
          </cell>
          <cell r="AQ772">
            <v>5535228253</v>
          </cell>
          <cell r="AR772" t="str">
            <v>-</v>
          </cell>
          <cell r="AS772" t="str">
            <v>-</v>
          </cell>
          <cell r="AT772" t="str">
            <v>-</v>
          </cell>
          <cell r="AU772" t="str">
            <v>-</v>
          </cell>
          <cell r="AV772" t="str">
            <v>-</v>
          </cell>
          <cell r="AW772" t="str">
            <v>-</v>
          </cell>
          <cell r="AX772" t="str">
            <v>-</v>
          </cell>
          <cell r="AY772" t="str">
            <v>No</v>
          </cell>
          <cell r="AZ772" t="str">
            <v>-</v>
          </cell>
          <cell r="BA772" t="str">
            <v>-</v>
          </cell>
          <cell r="BB772" t="str">
            <v>-</v>
          </cell>
          <cell r="BC772" t="str">
            <v>-</v>
          </cell>
          <cell r="BD772" t="str">
            <v>-</v>
          </cell>
          <cell r="BE772" t="str">
            <v>-</v>
          </cell>
          <cell r="BF772" t="str">
            <v>-</v>
          </cell>
          <cell r="BG772" t="str">
            <v>-</v>
          </cell>
          <cell r="BH772" t="str">
            <v>-</v>
          </cell>
          <cell r="BI772" t="str">
            <v>-</v>
          </cell>
          <cell r="BJ772" t="str">
            <v>Arrendado</v>
          </cell>
          <cell r="BP772" t="str">
            <v>-</v>
          </cell>
          <cell r="BQ772" t="str">
            <v>-</v>
          </cell>
          <cell r="BR772" t="str">
            <v>-</v>
          </cell>
          <cell r="BS772" t="str">
            <v>-</v>
          </cell>
          <cell r="BT772" t="str">
            <v>-</v>
          </cell>
          <cell r="BU772" t="str">
            <v>-</v>
          </cell>
          <cell r="BV772" t="str">
            <v>-</v>
          </cell>
          <cell r="BW772" t="str">
            <v>-</v>
          </cell>
          <cell r="BX772" t="str">
            <v>-</v>
          </cell>
          <cell r="BY772" t="str">
            <v>-</v>
          </cell>
          <cell r="BZ772" t="str">
            <v>-</v>
          </cell>
          <cell r="CA772" t="str">
            <v>-</v>
          </cell>
          <cell r="CB772" t="str">
            <v>-</v>
          </cell>
          <cell r="CC772" t="str">
            <v>Lunes</v>
          </cell>
          <cell r="CD772" t="str">
            <v>546</v>
          </cell>
          <cell r="CE772" t="str">
            <v>6</v>
          </cell>
          <cell r="CF772" t="str">
            <v>Amarillo</v>
          </cell>
          <cell r="CG772" t="str">
            <v>1er Sábado</v>
          </cell>
          <cell r="CH772" t="str">
            <v>Ene y Feb</v>
          </cell>
          <cell r="CI772" t="str">
            <v>Jul y Ago</v>
          </cell>
          <cell r="CJ772" t="str">
            <v>-</v>
          </cell>
          <cell r="CK772">
            <v>92</v>
          </cell>
          <cell r="CL772" t="str">
            <v>101 - MAGNA</v>
          </cell>
          <cell r="CM772" t="str">
            <v>11119</v>
          </cell>
          <cell r="CP772" t="str">
            <v>-</v>
          </cell>
        </row>
        <row r="773">
          <cell r="A773" t="str">
            <v>12001</v>
          </cell>
          <cell r="B773" t="str">
            <v>929YFN</v>
          </cell>
          <cell r="C773" t="str">
            <v>Distrito Federal</v>
          </cell>
          <cell r="D773" t="str">
            <v>No aplica</v>
          </cell>
          <cell r="E773" t="str">
            <v>Aveo</v>
          </cell>
          <cell r="F773" t="str">
            <v>Automóvil</v>
          </cell>
          <cell r="G773" t="str">
            <v>Chevrolet</v>
          </cell>
          <cell r="H773" t="str">
            <v>Aveo LS 4 puertas T/M, D/H, A/A, Paquete M</v>
          </cell>
          <cell r="I773" t="str">
            <v>3G1TA5AF9CL140512</v>
          </cell>
          <cell r="J773" t="str">
            <v>Hecho en México</v>
          </cell>
          <cell r="K773" t="str">
            <v>Magna</v>
          </cell>
          <cell r="L773">
            <v>4</v>
          </cell>
          <cell r="M773">
            <v>45</v>
          </cell>
          <cell r="N773">
            <v>2012</v>
          </cell>
          <cell r="O773" t="str">
            <v>Ciudad de México</v>
          </cell>
          <cell r="P773" t="str">
            <v>Ciudad de México</v>
          </cell>
          <cell r="Q773" t="str">
            <v>Zona Metropolitana</v>
          </cell>
          <cell r="R773" t="str">
            <v>Baja</v>
          </cell>
          <cell r="S773" t="str">
            <v>Venta a empleado</v>
          </cell>
          <cell r="T773" t="str">
            <v>GNP</v>
          </cell>
          <cell r="U773" t="str">
            <v>Grupo Nacional Provincial, S.A.B.</v>
          </cell>
          <cell r="V773" t="str">
            <v>Supervisor Ajustes</v>
          </cell>
          <cell r="W773" t="str">
            <v>009</v>
          </cell>
          <cell r="X773" t="str">
            <v>Célula 5</v>
          </cell>
          <cell r="Y773" t="str">
            <v>Asignado</v>
          </cell>
          <cell r="Z773" t="str">
            <v>P74345</v>
          </cell>
          <cell r="AA773" t="str">
            <v>Poblano Sandoval Alejandro</v>
          </cell>
          <cell r="AB773" t="str">
            <v>Grupo Nacional Provincial, S.A.B.</v>
          </cell>
          <cell r="AC773" t="str">
            <v>POSA630227HI4</v>
          </cell>
          <cell r="AD773" t="str">
            <v>Jefe de departamento</v>
          </cell>
          <cell r="AE773" t="str">
            <v>Coordinador de Célula</v>
          </cell>
          <cell r="AF773" t="str">
            <v>Unidad Operativa</v>
          </cell>
          <cell r="AG773" t="str">
            <v>Dirección Servicio y Operaciones</v>
          </cell>
          <cell r="AH773" t="str">
            <v>Subdir. Siniestros CDMX y Sureste</v>
          </cell>
          <cell r="AI773" t="str">
            <v>C9215</v>
          </cell>
          <cell r="AJ773" t="str">
            <v>Moreno Alvárez Elvia Citlalli</v>
          </cell>
          <cell r="AK773" t="str">
            <v>Reforma PB</v>
          </cell>
          <cell r="AL773" t="str">
            <v>Reforma</v>
          </cell>
          <cell r="AM773">
            <v>4042</v>
          </cell>
          <cell r="AN773" t="str">
            <v>alejandro.poblano@gnp.com.mx</v>
          </cell>
          <cell r="AO773" t="str">
            <v>alejandro.poblano@gnp.com.mx</v>
          </cell>
          <cell r="AQ773">
            <v>5548703612</v>
          </cell>
          <cell r="AR773" t="str">
            <v>-</v>
          </cell>
          <cell r="AS773" t="str">
            <v>-</v>
          </cell>
          <cell r="AT773" t="str">
            <v>-</v>
          </cell>
          <cell r="AU773" t="str">
            <v>-</v>
          </cell>
          <cell r="AV773" t="str">
            <v>-</v>
          </cell>
          <cell r="AW773" t="str">
            <v>IMDM20281308..</v>
          </cell>
          <cell r="AX773" t="str">
            <v>Inactivo</v>
          </cell>
          <cell r="AY773" t="str">
            <v>Si</v>
          </cell>
          <cell r="AZ773">
            <v>1229.17</v>
          </cell>
          <cell r="BA773">
            <v>43708</v>
          </cell>
          <cell r="BB773">
            <v>7375.02</v>
          </cell>
          <cell r="BC773" t="str">
            <v>-</v>
          </cell>
          <cell r="BD773">
            <v>118000</v>
          </cell>
          <cell r="BE773">
            <v>43631</v>
          </cell>
          <cell r="BF773">
            <v>45076</v>
          </cell>
          <cell r="BG773">
            <v>3</v>
          </cell>
          <cell r="BH773" t="str">
            <v>-</v>
          </cell>
          <cell r="BI773" t="str">
            <v>-</v>
          </cell>
          <cell r="BJ773" t="str">
            <v>Arrendado</v>
          </cell>
          <cell r="BL773" t="str">
            <v>Américas Motors, S.A. de C.V.</v>
          </cell>
          <cell r="BP773" t="str">
            <v>-</v>
          </cell>
          <cell r="BQ773" t="str">
            <v>-</v>
          </cell>
          <cell r="BR773" t="str">
            <v>-</v>
          </cell>
          <cell r="BS773" t="str">
            <v>-</v>
          </cell>
          <cell r="BT773" t="str">
            <v>-</v>
          </cell>
          <cell r="BU773" t="str">
            <v>-</v>
          </cell>
          <cell r="BV773" t="str">
            <v>-</v>
          </cell>
          <cell r="BW773" t="str">
            <v>-</v>
          </cell>
          <cell r="BX773" t="str">
            <v>-</v>
          </cell>
          <cell r="BY773" t="str">
            <v>-</v>
          </cell>
          <cell r="BZ773" t="str">
            <v>-</v>
          </cell>
          <cell r="CA773" t="str">
            <v>-</v>
          </cell>
          <cell r="CB773" t="str">
            <v>-</v>
          </cell>
          <cell r="CC773" t="str">
            <v>Viernes</v>
          </cell>
          <cell r="CD773" t="str">
            <v>929</v>
          </cell>
          <cell r="CE773" t="str">
            <v>9</v>
          </cell>
          <cell r="CF773" t="str">
            <v>Azul</v>
          </cell>
          <cell r="CG773" t="str">
            <v>5o Sábado</v>
          </cell>
          <cell r="CH773" t="str">
            <v>May y Jun</v>
          </cell>
          <cell r="CI773" t="str">
            <v>Nov y Dic</v>
          </cell>
          <cell r="CJ773" t="str">
            <v>-</v>
          </cell>
          <cell r="CK773">
            <v>90</v>
          </cell>
          <cell r="CL773" t="str">
            <v>101 - MAGNA</v>
          </cell>
          <cell r="CM773" t="str">
            <v>12001</v>
          </cell>
          <cell r="CP773" t="str">
            <v>-</v>
          </cell>
        </row>
        <row r="774">
          <cell r="A774" t="str">
            <v>12002</v>
          </cell>
          <cell r="B774" t="str">
            <v>304YFX</v>
          </cell>
          <cell r="C774" t="str">
            <v>Distrito Federal</v>
          </cell>
          <cell r="D774" t="str">
            <v>No aplica</v>
          </cell>
          <cell r="E774" t="str">
            <v>Aveo</v>
          </cell>
          <cell r="F774" t="str">
            <v>Automóvil</v>
          </cell>
          <cell r="G774" t="str">
            <v>Chevrolet</v>
          </cell>
          <cell r="H774" t="str">
            <v>Aveo LS 4 puertas T/M, D/H, A/A, Paquete M</v>
          </cell>
          <cell r="I774" t="str">
            <v>3G1TA5AF3CL147164</v>
          </cell>
          <cell r="J774" t="str">
            <v>Hecho en México</v>
          </cell>
          <cell r="K774" t="str">
            <v>Magna</v>
          </cell>
          <cell r="L774">
            <v>4</v>
          </cell>
          <cell r="M774">
            <v>45</v>
          </cell>
          <cell r="N774">
            <v>2012</v>
          </cell>
          <cell r="O774" t="str">
            <v>Ciudad de México</v>
          </cell>
          <cell r="P774" t="str">
            <v>Ciudad de México</v>
          </cell>
          <cell r="Q774" t="str">
            <v>Zona Metropolitana</v>
          </cell>
          <cell r="R774" t="str">
            <v>Baja</v>
          </cell>
          <cell r="S774" t="str">
            <v>Subasta interna</v>
          </cell>
          <cell r="T774" t="str">
            <v>GNP</v>
          </cell>
          <cell r="U774" t="str">
            <v>Grupo Nacional Provincial, S.A.B.</v>
          </cell>
          <cell r="V774" t="str">
            <v>Pool Administrativo</v>
          </cell>
          <cell r="W774" t="str">
            <v>Pool Administrativo</v>
          </cell>
          <cell r="X774" t="str">
            <v>Metro Sur</v>
          </cell>
          <cell r="Y774" t="str">
            <v>Pool</v>
          </cell>
          <cell r="Z774" t="str">
            <v>N38132</v>
          </cell>
          <cell r="AA774" t="str">
            <v>-</v>
          </cell>
          <cell r="AB774" t="str">
            <v>-</v>
          </cell>
          <cell r="AC774" t="str">
            <v>-</v>
          </cell>
          <cell r="AD774" t="str">
            <v>-</v>
          </cell>
          <cell r="AE774" t="str">
            <v>-</v>
          </cell>
          <cell r="AF774" t="str">
            <v>-</v>
          </cell>
          <cell r="AG774" t="str">
            <v>-</v>
          </cell>
          <cell r="AH774" t="str">
            <v>-</v>
          </cell>
          <cell r="AI774" t="str">
            <v>C6705</v>
          </cell>
          <cell r="AJ774" t="str">
            <v>Ramirez Granados Arturo</v>
          </cell>
          <cell r="AK774" t="str">
            <v>-</v>
          </cell>
          <cell r="AL774" t="str">
            <v>-</v>
          </cell>
          <cell r="AM774" t="str">
            <v>-</v>
          </cell>
          <cell r="AN774">
            <v>0</v>
          </cell>
          <cell r="AO774" t="str">
            <v>-</v>
          </cell>
          <cell r="AQ774">
            <v>5545001393</v>
          </cell>
          <cell r="AR774" t="str">
            <v>-</v>
          </cell>
          <cell r="AS774" t="str">
            <v>-</v>
          </cell>
          <cell r="AT774" t="str">
            <v>-</v>
          </cell>
          <cell r="AU774" t="str">
            <v>-</v>
          </cell>
          <cell r="AV774" t="str">
            <v>-</v>
          </cell>
          <cell r="AW774" t="str">
            <v>IMDM20322142..</v>
          </cell>
          <cell r="AX774" t="str">
            <v>Inactivo</v>
          </cell>
          <cell r="AY774" t="str">
            <v>No</v>
          </cell>
          <cell r="AZ774" t="str">
            <v>-</v>
          </cell>
          <cell r="BA774" t="str">
            <v>-</v>
          </cell>
          <cell r="BB774" t="str">
            <v>-</v>
          </cell>
          <cell r="BC774" t="str">
            <v>-</v>
          </cell>
          <cell r="BD774" t="str">
            <v>-</v>
          </cell>
          <cell r="BE774" t="str">
            <v>-</v>
          </cell>
          <cell r="BF774" t="str">
            <v>-</v>
          </cell>
          <cell r="BG774" t="str">
            <v>-</v>
          </cell>
          <cell r="BH774" t="str">
            <v>-</v>
          </cell>
          <cell r="BI774" t="str">
            <v>-</v>
          </cell>
          <cell r="BJ774" t="str">
            <v>Arrendado</v>
          </cell>
          <cell r="BL774" t="str">
            <v>Américas Motors, S.A. de C.V.</v>
          </cell>
          <cell r="BP774" t="str">
            <v>-</v>
          </cell>
          <cell r="BQ774" t="str">
            <v>-</v>
          </cell>
          <cell r="BR774" t="str">
            <v>-</v>
          </cell>
          <cell r="BS774" t="str">
            <v>-</v>
          </cell>
          <cell r="BT774" t="str">
            <v>-</v>
          </cell>
          <cell r="BU774" t="str">
            <v>-</v>
          </cell>
          <cell r="BV774" t="str">
            <v>-</v>
          </cell>
          <cell r="BW774" t="str">
            <v>-</v>
          </cell>
          <cell r="BX774" t="str">
            <v>-</v>
          </cell>
          <cell r="BY774" t="str">
            <v>-</v>
          </cell>
          <cell r="BZ774" t="str">
            <v>-</v>
          </cell>
          <cell r="CA774" t="str">
            <v>-</v>
          </cell>
          <cell r="CB774" t="str">
            <v>-</v>
          </cell>
          <cell r="CC774" t="str">
            <v>Miércoles</v>
          </cell>
          <cell r="CD774" t="str">
            <v>304</v>
          </cell>
          <cell r="CE774" t="str">
            <v>4</v>
          </cell>
          <cell r="CF774" t="str">
            <v>Rojo</v>
          </cell>
          <cell r="CG774" t="str">
            <v>3er Sábado</v>
          </cell>
          <cell r="CH774" t="str">
            <v>Mzo y Abr</v>
          </cell>
          <cell r="CI774" t="str">
            <v>Sep y Oct</v>
          </cell>
          <cell r="CJ774" t="str">
            <v>-</v>
          </cell>
          <cell r="CK774">
            <v>90</v>
          </cell>
          <cell r="CL774" t="str">
            <v>101 - MAGNA</v>
          </cell>
          <cell r="CM774" t="str">
            <v>12002</v>
          </cell>
          <cell r="CP774" t="str">
            <v>-</v>
          </cell>
        </row>
        <row r="775">
          <cell r="A775" t="str">
            <v>12003</v>
          </cell>
          <cell r="B775" t="str">
            <v>397YFX</v>
          </cell>
          <cell r="C775" t="str">
            <v>Distrito Federal</v>
          </cell>
          <cell r="D775" t="str">
            <v>No aplica</v>
          </cell>
          <cell r="E775" t="str">
            <v>Aveo</v>
          </cell>
          <cell r="F775" t="str">
            <v>Automóvil</v>
          </cell>
          <cell r="G775" t="str">
            <v>Chevrolet</v>
          </cell>
          <cell r="H775" t="str">
            <v>Aveo LS 4 puertas T/M, D/H, A/A, Paquete M</v>
          </cell>
          <cell r="I775" t="str">
            <v>3G1TA5AF0CL149258</v>
          </cell>
          <cell r="J775" t="str">
            <v>Hecho en México</v>
          </cell>
          <cell r="K775" t="str">
            <v>Magna</v>
          </cell>
          <cell r="L775">
            <v>4</v>
          </cell>
          <cell r="M775">
            <v>45</v>
          </cell>
          <cell r="N775">
            <v>2012</v>
          </cell>
          <cell r="O775" t="str">
            <v>Ciudad de México</v>
          </cell>
          <cell r="P775" t="str">
            <v>Ciudad de México</v>
          </cell>
          <cell r="Q775" t="str">
            <v>Zona Metropolitana</v>
          </cell>
          <cell r="R775" t="str">
            <v>Baja</v>
          </cell>
          <cell r="S775" t="str">
            <v>Subasta interna</v>
          </cell>
          <cell r="T775" t="str">
            <v>GNP</v>
          </cell>
          <cell r="U775" t="str">
            <v>Grupo Nacional Provincial, S.A.B.</v>
          </cell>
          <cell r="V775" t="str">
            <v>Pool Administrativo</v>
          </cell>
          <cell r="W775" t="str">
            <v>Pool Administrativo</v>
          </cell>
          <cell r="X775" t="str">
            <v>Plaza GNP</v>
          </cell>
          <cell r="Y775" t="str">
            <v>Pool</v>
          </cell>
          <cell r="Z775" t="str">
            <v>N38132</v>
          </cell>
          <cell r="AA775" t="str">
            <v>-</v>
          </cell>
          <cell r="AB775" t="str">
            <v>-</v>
          </cell>
          <cell r="AC775" t="str">
            <v>-</v>
          </cell>
          <cell r="AD775" t="str">
            <v>-</v>
          </cell>
          <cell r="AE775" t="str">
            <v>-</v>
          </cell>
          <cell r="AF775" t="str">
            <v>-</v>
          </cell>
          <cell r="AG775" t="str">
            <v>-</v>
          </cell>
          <cell r="AH775" t="str">
            <v>-</v>
          </cell>
          <cell r="AI775" t="str">
            <v>C6705</v>
          </cell>
          <cell r="AJ775" t="str">
            <v>Ramirez Granados Arturo</v>
          </cell>
          <cell r="AK775" t="str">
            <v>-</v>
          </cell>
          <cell r="AL775" t="str">
            <v>-</v>
          </cell>
          <cell r="AM775" t="str">
            <v>-</v>
          </cell>
          <cell r="AN775">
            <v>0</v>
          </cell>
          <cell r="AO775" t="str">
            <v>-</v>
          </cell>
          <cell r="AQ775">
            <v>5545001393</v>
          </cell>
          <cell r="AR775" t="str">
            <v>-</v>
          </cell>
          <cell r="AS775" t="str">
            <v>-</v>
          </cell>
          <cell r="AT775" t="str">
            <v>-</v>
          </cell>
          <cell r="AU775" t="str">
            <v>-</v>
          </cell>
          <cell r="AV775" t="str">
            <v>-</v>
          </cell>
          <cell r="AW775" t="str">
            <v>IMDM20322132..</v>
          </cell>
          <cell r="AX775" t="str">
            <v>Inactivo</v>
          </cell>
          <cell r="AY775" t="str">
            <v>No</v>
          </cell>
          <cell r="AZ775" t="str">
            <v>-</v>
          </cell>
          <cell r="BA775" t="str">
            <v>-</v>
          </cell>
          <cell r="BB775" t="str">
            <v>-</v>
          </cell>
          <cell r="BC775" t="str">
            <v>-</v>
          </cell>
          <cell r="BD775" t="str">
            <v>-</v>
          </cell>
          <cell r="BE775" t="str">
            <v>-</v>
          </cell>
          <cell r="BF775" t="str">
            <v>-</v>
          </cell>
          <cell r="BG775" t="str">
            <v>-</v>
          </cell>
          <cell r="BH775" t="str">
            <v>-</v>
          </cell>
          <cell r="BI775" t="str">
            <v>-</v>
          </cell>
          <cell r="BJ775" t="str">
            <v>Arrendado</v>
          </cell>
          <cell r="BL775" t="str">
            <v>Américas Motors, S.A. de C.V.</v>
          </cell>
          <cell r="BP775" t="str">
            <v>-</v>
          </cell>
          <cell r="BQ775" t="str">
            <v>-</v>
          </cell>
          <cell r="BR775" t="str">
            <v>-</v>
          </cell>
          <cell r="BS775" t="str">
            <v>-</v>
          </cell>
          <cell r="BT775" t="str">
            <v>-</v>
          </cell>
          <cell r="BU775" t="str">
            <v>-</v>
          </cell>
          <cell r="BV775" t="str">
            <v>-</v>
          </cell>
          <cell r="BW775" t="str">
            <v>-</v>
          </cell>
          <cell r="BX775" t="str">
            <v>-</v>
          </cell>
          <cell r="BY775" t="str">
            <v>-</v>
          </cell>
          <cell r="BZ775" t="str">
            <v>-</v>
          </cell>
          <cell r="CA775" t="str">
            <v>-</v>
          </cell>
          <cell r="CB775" t="str">
            <v>-</v>
          </cell>
          <cell r="CC775" t="str">
            <v>Martes</v>
          </cell>
          <cell r="CD775" t="str">
            <v>397</v>
          </cell>
          <cell r="CE775" t="str">
            <v>7</v>
          </cell>
          <cell r="CF775" t="str">
            <v>Rosa</v>
          </cell>
          <cell r="CG775" t="str">
            <v>2o Sábado</v>
          </cell>
          <cell r="CH775" t="str">
            <v>Feb y Mzo</v>
          </cell>
          <cell r="CI775" t="str">
            <v>Ago y Sep</v>
          </cell>
          <cell r="CJ775" t="str">
            <v>-</v>
          </cell>
          <cell r="CK775">
            <v>90</v>
          </cell>
          <cell r="CL775" t="str">
            <v>101 - MAGNA</v>
          </cell>
          <cell r="CM775" t="str">
            <v>12003</v>
          </cell>
          <cell r="CP775" t="str">
            <v>-</v>
          </cell>
        </row>
        <row r="776">
          <cell r="A776" t="str">
            <v>12004</v>
          </cell>
          <cell r="B776" t="str">
            <v>931YFN</v>
          </cell>
          <cell r="C776" t="str">
            <v>Distrito Federal</v>
          </cell>
          <cell r="D776" t="str">
            <v>No aplica</v>
          </cell>
          <cell r="E776" t="str">
            <v>Aveo</v>
          </cell>
          <cell r="F776" t="str">
            <v>Automóvil</v>
          </cell>
          <cell r="G776" t="str">
            <v>Chevrolet</v>
          </cell>
          <cell r="H776" t="str">
            <v>Aveo LS 4 puertas T/M, D/H, A/A, Paquete M</v>
          </cell>
          <cell r="I776" t="str">
            <v>3G1TA5AFXCL149445</v>
          </cell>
          <cell r="J776" t="str">
            <v>Hecho en México</v>
          </cell>
          <cell r="K776" t="str">
            <v>Magna</v>
          </cell>
          <cell r="L776">
            <v>4</v>
          </cell>
          <cell r="M776">
            <v>45</v>
          </cell>
          <cell r="N776">
            <v>2012</v>
          </cell>
          <cell r="O776" t="str">
            <v>Ciudad de México</v>
          </cell>
          <cell r="P776" t="str">
            <v>Ciudad de México</v>
          </cell>
          <cell r="Q776" t="str">
            <v>Zona Metropolitana</v>
          </cell>
          <cell r="R776" t="str">
            <v>Baja</v>
          </cell>
          <cell r="S776" t="str">
            <v>PT por Siniestro</v>
          </cell>
          <cell r="T776" t="str">
            <v>GNP</v>
          </cell>
          <cell r="U776" t="str">
            <v>Grupo Nacional Provincial, S.A.B.</v>
          </cell>
          <cell r="V776" t="str">
            <v>Asesor de Servicio</v>
          </cell>
          <cell r="W776" t="str">
            <v>549</v>
          </cell>
          <cell r="X776" t="str">
            <v>-</v>
          </cell>
          <cell r="Y776" t="str">
            <v>Asignado</v>
          </cell>
          <cell r="Z776" t="str">
            <v>N88432</v>
          </cell>
          <cell r="AA776" t="str">
            <v>-</v>
          </cell>
          <cell r="AB776" t="str">
            <v>-</v>
          </cell>
          <cell r="AC776" t="str">
            <v>-</v>
          </cell>
          <cell r="AD776" t="str">
            <v>-</v>
          </cell>
          <cell r="AE776" t="str">
            <v>-</v>
          </cell>
          <cell r="AF776" t="str">
            <v>-</v>
          </cell>
          <cell r="AG776" t="str">
            <v>-</v>
          </cell>
          <cell r="AH776" t="str">
            <v>-</v>
          </cell>
          <cell r="AI776" t="str">
            <v>C6705</v>
          </cell>
          <cell r="AJ776" t="str">
            <v>Ramirez Granados Arturo</v>
          </cell>
          <cell r="AK776" t="str">
            <v>-</v>
          </cell>
          <cell r="AL776" t="str">
            <v>-</v>
          </cell>
          <cell r="AM776" t="str">
            <v>-</v>
          </cell>
          <cell r="AN776">
            <v>0</v>
          </cell>
          <cell r="AO776" t="str">
            <v>-</v>
          </cell>
          <cell r="AQ776">
            <v>5545108130</v>
          </cell>
          <cell r="AR776" t="str">
            <v>-</v>
          </cell>
          <cell r="AS776" t="str">
            <v>-</v>
          </cell>
          <cell r="AT776" t="str">
            <v>-</v>
          </cell>
          <cell r="AU776" t="str">
            <v>-</v>
          </cell>
          <cell r="AV776" t="str">
            <v>-</v>
          </cell>
          <cell r="AW776" t="str">
            <v>-</v>
          </cell>
          <cell r="AX776" t="str">
            <v>-</v>
          </cell>
          <cell r="AY776" t="str">
            <v>No</v>
          </cell>
          <cell r="AZ776" t="str">
            <v>-</v>
          </cell>
          <cell r="BA776" t="str">
            <v>-</v>
          </cell>
          <cell r="BB776" t="str">
            <v>-</v>
          </cell>
          <cell r="BC776" t="str">
            <v>-</v>
          </cell>
          <cell r="BD776" t="str">
            <v>-</v>
          </cell>
          <cell r="BE776" t="str">
            <v>-</v>
          </cell>
          <cell r="BF776" t="str">
            <v>-</v>
          </cell>
          <cell r="BG776" t="str">
            <v>-</v>
          </cell>
          <cell r="BH776" t="str">
            <v>-</v>
          </cell>
          <cell r="BI776" t="str">
            <v>-</v>
          </cell>
          <cell r="BJ776" t="str">
            <v>Arrendado</v>
          </cell>
          <cell r="BL776" t="str">
            <v>Américas Motors, S.A. de C.V.</v>
          </cell>
          <cell r="BP776" t="str">
            <v>-</v>
          </cell>
          <cell r="BQ776" t="str">
            <v>-</v>
          </cell>
          <cell r="BR776" t="str">
            <v>-</v>
          </cell>
          <cell r="BS776" t="str">
            <v>-</v>
          </cell>
          <cell r="BT776" t="str">
            <v>-</v>
          </cell>
          <cell r="BU776" t="str">
            <v>-</v>
          </cell>
          <cell r="BV776" t="str">
            <v>-</v>
          </cell>
          <cell r="BW776" t="str">
            <v>-</v>
          </cell>
          <cell r="BX776" t="str">
            <v>-</v>
          </cell>
          <cell r="BY776" t="str">
            <v>-</v>
          </cell>
          <cell r="BZ776" t="str">
            <v>-</v>
          </cell>
          <cell r="CA776" t="str">
            <v>-</v>
          </cell>
          <cell r="CB776" t="str">
            <v>-</v>
          </cell>
          <cell r="CC776" t="str">
            <v>Jueves</v>
          </cell>
          <cell r="CD776" t="str">
            <v>931</v>
          </cell>
          <cell r="CE776" t="str">
            <v>1</v>
          </cell>
          <cell r="CF776" t="str">
            <v>Verde</v>
          </cell>
          <cell r="CG776" t="str">
            <v>4o Sábado</v>
          </cell>
          <cell r="CH776" t="str">
            <v>Abr y May</v>
          </cell>
          <cell r="CI776" t="str">
            <v>Oct y Nov</v>
          </cell>
          <cell r="CJ776" t="str">
            <v>-</v>
          </cell>
          <cell r="CK776">
            <v>90</v>
          </cell>
          <cell r="CL776" t="str">
            <v>101 - MAGNA</v>
          </cell>
          <cell r="CM776" t="str">
            <v>12004</v>
          </cell>
          <cell r="CP776" t="str">
            <v>-</v>
          </cell>
        </row>
        <row r="777">
          <cell r="A777" t="str">
            <v>12005</v>
          </cell>
          <cell r="B777" t="str">
            <v>910YFN</v>
          </cell>
          <cell r="C777" t="str">
            <v>Distrito Federal</v>
          </cell>
          <cell r="D777" t="str">
            <v>No aplica</v>
          </cell>
          <cell r="E777" t="str">
            <v>Aveo</v>
          </cell>
          <cell r="F777" t="str">
            <v>Automóvil</v>
          </cell>
          <cell r="G777" t="str">
            <v>Chevrolet</v>
          </cell>
          <cell r="H777" t="str">
            <v>Aveo LS 4 puertas T/M, D/H, A/A, Paquete M</v>
          </cell>
          <cell r="I777" t="str">
            <v>3G1TA5AF3CL149156</v>
          </cell>
          <cell r="J777" t="str">
            <v>Hecho en México</v>
          </cell>
          <cell r="K777" t="str">
            <v>Magna</v>
          </cell>
          <cell r="L777">
            <v>4</v>
          </cell>
          <cell r="M777">
            <v>45</v>
          </cell>
          <cell r="N777">
            <v>2012</v>
          </cell>
          <cell r="O777" t="str">
            <v>Ciudad de México</v>
          </cell>
          <cell r="P777" t="str">
            <v>Ciudad de México</v>
          </cell>
          <cell r="Q777" t="str">
            <v>Zona Metropolitana</v>
          </cell>
          <cell r="R777" t="str">
            <v>Baja</v>
          </cell>
          <cell r="S777" t="str">
            <v>Venta a empleado</v>
          </cell>
          <cell r="T777" t="str">
            <v>GNP</v>
          </cell>
          <cell r="U777" t="str">
            <v>Grupo Nacional Provincial, S.A.B.</v>
          </cell>
          <cell r="V777" t="str">
            <v>Asesor de Servicio</v>
          </cell>
          <cell r="W777" t="str">
            <v>511</v>
          </cell>
          <cell r="X777" t="str">
            <v>Célula 6</v>
          </cell>
          <cell r="Y777" t="str">
            <v>Asignado</v>
          </cell>
          <cell r="Z777" t="str">
            <v>N88071</v>
          </cell>
          <cell r="AA777" t="str">
            <v>Vázquez Ramos Isaac Erick</v>
          </cell>
          <cell r="AB777" t="str">
            <v>Grupo Nacional Provincial, S.A.B.</v>
          </cell>
          <cell r="AC777" t="str">
            <v>VARI720413II9</v>
          </cell>
          <cell r="AD777" t="str">
            <v>Operativo</v>
          </cell>
          <cell r="AE777" t="str">
            <v>Asesor de Servicio Automovil</v>
          </cell>
          <cell r="AF777" t="str">
            <v>Unidad Operativa</v>
          </cell>
          <cell r="AG777" t="str">
            <v>Dirección Servicio y Operaciones</v>
          </cell>
          <cell r="AH777" t="str">
            <v>Subdir. Siniestros CDMX y Sureste</v>
          </cell>
          <cell r="AI777" t="str">
            <v>C9208</v>
          </cell>
          <cell r="AJ777" t="str">
            <v>Lasa Estrada Antxon</v>
          </cell>
          <cell r="AK777" t="str">
            <v>Tlalnepantla</v>
          </cell>
          <cell r="AL777" t="str">
            <v>Tlalnepantla</v>
          </cell>
          <cell r="AM777">
            <v>0</v>
          </cell>
          <cell r="AN777" t="str">
            <v>isaac.vazquez@gnp.com.mx</v>
          </cell>
          <cell r="AO777" t="str">
            <v>isaac.vazquez@gnp.com.mx</v>
          </cell>
          <cell r="AQ777">
            <v>5535667103</v>
          </cell>
          <cell r="AR777" t="str">
            <v>-</v>
          </cell>
          <cell r="AS777" t="str">
            <v>-</v>
          </cell>
          <cell r="AT777" t="str">
            <v>-</v>
          </cell>
          <cell r="AU777" t="str">
            <v>-</v>
          </cell>
          <cell r="AV777" t="str">
            <v>-</v>
          </cell>
          <cell r="AW777" t="str">
            <v>IMDM20226569..</v>
          </cell>
          <cell r="AX777" t="str">
            <v>Inactivo</v>
          </cell>
          <cell r="AY777" t="str">
            <v>Si</v>
          </cell>
          <cell r="AZ777">
            <v>1229.17</v>
          </cell>
          <cell r="BA777">
            <v>43708</v>
          </cell>
          <cell r="BB777">
            <v>7375.02</v>
          </cell>
          <cell r="BC777">
            <v>110624.98</v>
          </cell>
          <cell r="BD777">
            <v>118000</v>
          </cell>
          <cell r="BE777">
            <v>43631</v>
          </cell>
          <cell r="BF777">
            <v>45076</v>
          </cell>
          <cell r="BG777">
            <v>3</v>
          </cell>
          <cell r="BH777" t="str">
            <v>-</v>
          </cell>
          <cell r="BI777" t="str">
            <v>-</v>
          </cell>
          <cell r="BJ777" t="str">
            <v>Arrendado</v>
          </cell>
          <cell r="BL777" t="str">
            <v>Américas Motors, S.A. de C.V.</v>
          </cell>
          <cell r="BP777" t="str">
            <v>-</v>
          </cell>
          <cell r="BQ777" t="str">
            <v>-</v>
          </cell>
          <cell r="BR777" t="str">
            <v>-</v>
          </cell>
          <cell r="BS777" t="str">
            <v>-</v>
          </cell>
          <cell r="BT777" t="str">
            <v>-</v>
          </cell>
          <cell r="BU777" t="str">
            <v>-</v>
          </cell>
          <cell r="BV777" t="str">
            <v>-</v>
          </cell>
          <cell r="BW777" t="str">
            <v>-</v>
          </cell>
          <cell r="BX777" t="str">
            <v>-</v>
          </cell>
          <cell r="BY777" t="str">
            <v>-</v>
          </cell>
          <cell r="BZ777" t="str">
            <v>-</v>
          </cell>
          <cell r="CA777" t="str">
            <v>-</v>
          </cell>
          <cell r="CB777" t="str">
            <v>-</v>
          </cell>
          <cell r="CC777" t="str">
            <v>Viernes</v>
          </cell>
          <cell r="CD777" t="str">
            <v>910</v>
          </cell>
          <cell r="CE777" t="str">
            <v>0</v>
          </cell>
          <cell r="CF777" t="str">
            <v>Azul</v>
          </cell>
          <cell r="CG777" t="str">
            <v>5o Sábado</v>
          </cell>
          <cell r="CH777" t="str">
            <v>May y Jun</v>
          </cell>
          <cell r="CI777" t="str">
            <v>Nov y Dic</v>
          </cell>
          <cell r="CJ777" t="str">
            <v>-</v>
          </cell>
          <cell r="CK777">
            <v>90</v>
          </cell>
          <cell r="CL777" t="str">
            <v>101 - MAGNA</v>
          </cell>
          <cell r="CM777" t="str">
            <v>12005</v>
          </cell>
          <cell r="CP777" t="str">
            <v>-</v>
          </cell>
        </row>
        <row r="778">
          <cell r="A778" t="str">
            <v>12006</v>
          </cell>
          <cell r="B778" t="str">
            <v>999YFN</v>
          </cell>
          <cell r="C778" t="str">
            <v>Distrito Federal</v>
          </cell>
          <cell r="D778" t="str">
            <v>No aplica</v>
          </cell>
          <cell r="E778" t="str">
            <v>Aveo</v>
          </cell>
          <cell r="F778" t="str">
            <v>Automóvil</v>
          </cell>
          <cell r="G778" t="str">
            <v>Chevrolet</v>
          </cell>
          <cell r="H778" t="str">
            <v>Aveo LS 4 puertas T/M, D/H, A/A, Paquete M</v>
          </cell>
          <cell r="I778" t="str">
            <v>3G1TA5AF4CL149232</v>
          </cell>
          <cell r="J778" t="str">
            <v>Hecho en México</v>
          </cell>
          <cell r="K778" t="str">
            <v>Magna</v>
          </cell>
          <cell r="L778">
            <v>4</v>
          </cell>
          <cell r="M778">
            <v>45</v>
          </cell>
          <cell r="N778">
            <v>2012</v>
          </cell>
          <cell r="O778" t="str">
            <v>Ciudad de México</v>
          </cell>
          <cell r="P778" t="str">
            <v>Ciudad de México</v>
          </cell>
          <cell r="Q778" t="str">
            <v>Zona Metropolitana</v>
          </cell>
          <cell r="R778" t="str">
            <v>Baja</v>
          </cell>
          <cell r="S778" t="str">
            <v>Subasta interna</v>
          </cell>
          <cell r="T778" t="str">
            <v>GNP</v>
          </cell>
          <cell r="U778" t="str">
            <v>Grupo Nacional Provincial, S.A.B.</v>
          </cell>
          <cell r="V778" t="str">
            <v>Supervisor de Taller</v>
          </cell>
          <cell r="W778" t="str">
            <v>Pool Semiasignado</v>
          </cell>
          <cell r="X778" t="str">
            <v>Plaza GNP</v>
          </cell>
          <cell r="Y778" t="str">
            <v>Pool</v>
          </cell>
          <cell r="Z778" t="str">
            <v>N91698</v>
          </cell>
          <cell r="AA778" t="str">
            <v>-</v>
          </cell>
          <cell r="AB778" t="str">
            <v>-</v>
          </cell>
          <cell r="AC778" t="str">
            <v>-</v>
          </cell>
          <cell r="AD778" t="str">
            <v>-</v>
          </cell>
          <cell r="AE778" t="str">
            <v>-</v>
          </cell>
          <cell r="AF778" t="str">
            <v>-</v>
          </cell>
          <cell r="AG778" t="str">
            <v>-</v>
          </cell>
          <cell r="AH778" t="str">
            <v>-</v>
          </cell>
          <cell r="AI778" t="str">
            <v>C6705</v>
          </cell>
          <cell r="AJ778" t="str">
            <v>Ramirez Granados Arturo</v>
          </cell>
          <cell r="AK778" t="str">
            <v>-</v>
          </cell>
          <cell r="AL778" t="str">
            <v>-</v>
          </cell>
          <cell r="AM778" t="str">
            <v>-</v>
          </cell>
          <cell r="AN778">
            <v>0</v>
          </cell>
          <cell r="AO778" t="str">
            <v>-</v>
          </cell>
          <cell r="AQ778">
            <v>5545304091</v>
          </cell>
          <cell r="AR778" t="str">
            <v>-</v>
          </cell>
          <cell r="AS778" t="str">
            <v>-</v>
          </cell>
          <cell r="AT778" t="str">
            <v>-</v>
          </cell>
          <cell r="AU778" t="str">
            <v>-</v>
          </cell>
          <cell r="AV778" t="str">
            <v>-</v>
          </cell>
          <cell r="AW778" t="str">
            <v>IMDM20226475..</v>
          </cell>
          <cell r="AX778" t="str">
            <v>Inactivo</v>
          </cell>
          <cell r="AY778" t="str">
            <v>No</v>
          </cell>
          <cell r="AZ778" t="str">
            <v>-</v>
          </cell>
          <cell r="BA778" t="str">
            <v>-</v>
          </cell>
          <cell r="BB778" t="str">
            <v>-</v>
          </cell>
          <cell r="BC778" t="str">
            <v>-</v>
          </cell>
          <cell r="BD778" t="str">
            <v>-</v>
          </cell>
          <cell r="BE778" t="str">
            <v>-</v>
          </cell>
          <cell r="BF778" t="str">
            <v>-</v>
          </cell>
          <cell r="BG778">
            <v>4</v>
          </cell>
          <cell r="BH778" t="str">
            <v>-</v>
          </cell>
          <cell r="BI778" t="str">
            <v>-</v>
          </cell>
          <cell r="BJ778" t="str">
            <v>Arrendado</v>
          </cell>
          <cell r="BL778" t="str">
            <v>Américas Motors, S.A. de C.V.</v>
          </cell>
          <cell r="BP778" t="str">
            <v>-</v>
          </cell>
          <cell r="BQ778" t="str">
            <v>-</v>
          </cell>
          <cell r="BR778" t="str">
            <v>-</v>
          </cell>
          <cell r="BS778" t="str">
            <v>-</v>
          </cell>
          <cell r="BT778" t="str">
            <v>-</v>
          </cell>
          <cell r="BU778" t="str">
            <v>-</v>
          </cell>
          <cell r="BV778" t="str">
            <v>-</v>
          </cell>
          <cell r="BW778" t="str">
            <v>-</v>
          </cell>
          <cell r="BX778" t="str">
            <v>-</v>
          </cell>
          <cell r="BY778" t="str">
            <v>-</v>
          </cell>
          <cell r="BZ778" t="str">
            <v>-</v>
          </cell>
          <cell r="CA778" t="str">
            <v>-</v>
          </cell>
          <cell r="CB778" t="str">
            <v>-</v>
          </cell>
          <cell r="CC778" t="str">
            <v>Viernes</v>
          </cell>
          <cell r="CD778" t="str">
            <v>999</v>
          </cell>
          <cell r="CE778" t="str">
            <v>9</v>
          </cell>
          <cell r="CF778" t="str">
            <v>Azul</v>
          </cell>
          <cell r="CG778" t="str">
            <v>5o Sábado</v>
          </cell>
          <cell r="CH778" t="str">
            <v>May y Jun</v>
          </cell>
          <cell r="CI778" t="str">
            <v>Nov y Dic</v>
          </cell>
          <cell r="CJ778" t="str">
            <v>-</v>
          </cell>
          <cell r="CK778">
            <v>90</v>
          </cell>
          <cell r="CL778" t="str">
            <v>101 - MAGNA</v>
          </cell>
          <cell r="CM778" t="str">
            <v>12006</v>
          </cell>
          <cell r="CP778" t="str">
            <v>-</v>
          </cell>
        </row>
        <row r="779">
          <cell r="A779" t="str">
            <v>12007</v>
          </cell>
          <cell r="B779" t="str">
            <v>955YFN</v>
          </cell>
          <cell r="C779" t="str">
            <v>Distrito Federal</v>
          </cell>
          <cell r="D779" t="str">
            <v>No aplica</v>
          </cell>
          <cell r="E779" t="str">
            <v>Aveo</v>
          </cell>
          <cell r="F779" t="str">
            <v>Automóvil</v>
          </cell>
          <cell r="G779" t="str">
            <v>Chevrolet</v>
          </cell>
          <cell r="H779" t="str">
            <v>Aveo LS 4 puertas T/M, D/H, A/A, Paquete M</v>
          </cell>
          <cell r="I779" t="str">
            <v>3G1TA5AFXCL149221</v>
          </cell>
          <cell r="J779" t="str">
            <v>Hecho en México</v>
          </cell>
          <cell r="K779" t="str">
            <v>Magna</v>
          </cell>
          <cell r="L779">
            <v>4</v>
          </cell>
          <cell r="M779">
            <v>45</v>
          </cell>
          <cell r="N779">
            <v>2012</v>
          </cell>
          <cell r="O779" t="str">
            <v>Ciudad de México</v>
          </cell>
          <cell r="P779" t="str">
            <v>Ciudad de México</v>
          </cell>
          <cell r="Q779" t="str">
            <v>Zona Metropolitana</v>
          </cell>
          <cell r="R779" t="str">
            <v>Baja</v>
          </cell>
          <cell r="S779" t="str">
            <v>Venta a empleado</v>
          </cell>
          <cell r="T779" t="str">
            <v>GNP</v>
          </cell>
          <cell r="U779" t="str">
            <v>Grupo Nacional Provincial, S.A.B.</v>
          </cell>
          <cell r="V779" t="str">
            <v>Asesor de Servicio</v>
          </cell>
          <cell r="W779" t="str">
            <v>360</v>
          </cell>
          <cell r="X779" t="str">
            <v>Célula 8</v>
          </cell>
          <cell r="Y779" t="str">
            <v>Asignado</v>
          </cell>
          <cell r="Z779" t="str">
            <v>N89423</v>
          </cell>
          <cell r="AA779" t="str">
            <v>-</v>
          </cell>
          <cell r="AB779" t="str">
            <v>-</v>
          </cell>
          <cell r="AC779" t="str">
            <v>-</v>
          </cell>
          <cell r="AD779" t="str">
            <v>-</v>
          </cell>
          <cell r="AE779" t="str">
            <v>-</v>
          </cell>
          <cell r="AF779" t="str">
            <v>-</v>
          </cell>
          <cell r="AG779" t="str">
            <v>-</v>
          </cell>
          <cell r="AH779" t="str">
            <v>-</v>
          </cell>
          <cell r="AI779" t="str">
            <v>C6705</v>
          </cell>
          <cell r="AJ779" t="str">
            <v>Ramirez Granados Arturo</v>
          </cell>
          <cell r="AK779" t="str">
            <v>-</v>
          </cell>
          <cell r="AL779" t="str">
            <v>-</v>
          </cell>
          <cell r="AM779" t="str">
            <v>-</v>
          </cell>
          <cell r="AN779" t="str">
            <v>isgutierrez1973gnp32@gmail.com</v>
          </cell>
          <cell r="AO779" t="str">
            <v>-</v>
          </cell>
          <cell r="AP779" t="str">
            <v>isgutierrez1973gnp32@gmail.com</v>
          </cell>
          <cell r="AQ779">
            <v>5535667102</v>
          </cell>
          <cell r="AR779" t="str">
            <v>-</v>
          </cell>
          <cell r="AS779" t="str">
            <v>-</v>
          </cell>
          <cell r="AT779" t="str">
            <v>-</v>
          </cell>
          <cell r="AU779" t="str">
            <v>-</v>
          </cell>
          <cell r="AV779" t="str">
            <v>-</v>
          </cell>
          <cell r="AW779" t="str">
            <v>IMDM20226491..</v>
          </cell>
          <cell r="AX779" t="str">
            <v>Inactivo</v>
          </cell>
          <cell r="AY779" t="str">
            <v>No</v>
          </cell>
          <cell r="AZ779" t="str">
            <v>-</v>
          </cell>
          <cell r="BA779" t="str">
            <v>-</v>
          </cell>
          <cell r="BB779" t="str">
            <v>-</v>
          </cell>
          <cell r="BC779" t="str">
            <v>-</v>
          </cell>
          <cell r="BD779" t="str">
            <v>-</v>
          </cell>
          <cell r="BE779" t="str">
            <v>-</v>
          </cell>
          <cell r="BF779" t="str">
            <v>-</v>
          </cell>
          <cell r="BG779">
            <v>3</v>
          </cell>
          <cell r="BH779" t="str">
            <v>-</v>
          </cell>
          <cell r="BI779" t="str">
            <v>-</v>
          </cell>
          <cell r="BJ779" t="str">
            <v>Arrendado</v>
          </cell>
          <cell r="BL779" t="str">
            <v>Américas Motors, S.A. de C.V.</v>
          </cell>
          <cell r="BP779" t="str">
            <v>-</v>
          </cell>
          <cell r="BQ779" t="str">
            <v>-</v>
          </cell>
          <cell r="BR779" t="str">
            <v>-</v>
          </cell>
          <cell r="BS779" t="str">
            <v>-</v>
          </cell>
          <cell r="BT779" t="str">
            <v>-</v>
          </cell>
          <cell r="BU779" t="str">
            <v>-</v>
          </cell>
          <cell r="BV779" t="str">
            <v>-</v>
          </cell>
          <cell r="BW779" t="str">
            <v>-</v>
          </cell>
          <cell r="BX779" t="str">
            <v>-</v>
          </cell>
          <cell r="BY779" t="str">
            <v>-</v>
          </cell>
          <cell r="BZ779" t="str">
            <v>-</v>
          </cell>
          <cell r="CA779" t="str">
            <v>-</v>
          </cell>
          <cell r="CB779" t="str">
            <v>-</v>
          </cell>
          <cell r="CC779" t="str">
            <v>Lunes</v>
          </cell>
          <cell r="CD779" t="str">
            <v>955</v>
          </cell>
          <cell r="CE779" t="str">
            <v>5</v>
          </cell>
          <cell r="CF779" t="str">
            <v>Amarillo</v>
          </cell>
          <cell r="CG779" t="str">
            <v>1er Sábado</v>
          </cell>
          <cell r="CH779" t="str">
            <v>Ene y Feb</v>
          </cell>
          <cell r="CI779" t="str">
            <v>Jul y Ago</v>
          </cell>
          <cell r="CJ779" t="str">
            <v>-</v>
          </cell>
          <cell r="CK779">
            <v>90</v>
          </cell>
          <cell r="CL779" t="str">
            <v>101 - MAGNA</v>
          </cell>
          <cell r="CM779" t="str">
            <v>12007</v>
          </cell>
          <cell r="CP779" t="str">
            <v>-</v>
          </cell>
        </row>
        <row r="780">
          <cell r="A780" t="str">
            <v>12008</v>
          </cell>
          <cell r="B780" t="str">
            <v>961YFN</v>
          </cell>
          <cell r="C780" t="str">
            <v>Distrito Federal</v>
          </cell>
          <cell r="D780" t="str">
            <v>No aplica</v>
          </cell>
          <cell r="E780" t="str">
            <v>Aveo</v>
          </cell>
          <cell r="F780" t="str">
            <v>Automóvil</v>
          </cell>
          <cell r="G780" t="str">
            <v>Chevrolet</v>
          </cell>
          <cell r="H780" t="str">
            <v>Aveo LS 4 puertas T/M, D/H, A/A, Paquete M</v>
          </cell>
          <cell r="I780" t="str">
            <v>3G1TA5AF2CL149228</v>
          </cell>
          <cell r="J780" t="str">
            <v>Hecho en México</v>
          </cell>
          <cell r="K780" t="str">
            <v>Magna</v>
          </cell>
          <cell r="L780">
            <v>4</v>
          </cell>
          <cell r="M780">
            <v>45</v>
          </cell>
          <cell r="N780">
            <v>2012</v>
          </cell>
          <cell r="O780" t="str">
            <v>Ciudad de México</v>
          </cell>
          <cell r="P780" t="str">
            <v>Ciudad de México</v>
          </cell>
          <cell r="Q780" t="str">
            <v>Zona Metropolitana</v>
          </cell>
          <cell r="R780" t="str">
            <v>Baja</v>
          </cell>
          <cell r="S780" t="str">
            <v>PT por Siniestro</v>
          </cell>
          <cell r="T780" t="str">
            <v>GNP</v>
          </cell>
          <cell r="U780" t="str">
            <v>Grupo Nacional Provincial, S.A.B.</v>
          </cell>
          <cell r="V780" t="str">
            <v>Asesor de Servicio</v>
          </cell>
          <cell r="W780" t="str">
            <v>404</v>
          </cell>
          <cell r="X780" t="str">
            <v>-</v>
          </cell>
          <cell r="Y780" t="str">
            <v>Asignado</v>
          </cell>
          <cell r="Z780" t="str">
            <v>N90701</v>
          </cell>
          <cell r="AA780" t="str">
            <v>-</v>
          </cell>
          <cell r="AB780" t="str">
            <v>-</v>
          </cell>
          <cell r="AC780" t="str">
            <v>-</v>
          </cell>
          <cell r="AD780" t="str">
            <v>-</v>
          </cell>
          <cell r="AE780" t="str">
            <v>-</v>
          </cell>
          <cell r="AF780" t="str">
            <v>-</v>
          </cell>
          <cell r="AG780" t="str">
            <v>-</v>
          </cell>
          <cell r="AH780" t="str">
            <v>-</v>
          </cell>
          <cell r="AI780" t="str">
            <v>C6705</v>
          </cell>
          <cell r="AJ780" t="str">
            <v>Ramirez Granados Arturo</v>
          </cell>
          <cell r="AK780" t="str">
            <v>-</v>
          </cell>
          <cell r="AL780" t="str">
            <v>-</v>
          </cell>
          <cell r="AM780" t="str">
            <v>-</v>
          </cell>
          <cell r="AN780">
            <v>0</v>
          </cell>
          <cell r="AO780" t="str">
            <v>-</v>
          </cell>
          <cell r="AQ780">
            <v>5535229030</v>
          </cell>
          <cell r="AR780" t="str">
            <v>-</v>
          </cell>
          <cell r="AS780" t="str">
            <v>-</v>
          </cell>
          <cell r="AT780" t="str">
            <v>-</v>
          </cell>
          <cell r="AU780" t="str">
            <v>-</v>
          </cell>
          <cell r="AV780" t="str">
            <v>-</v>
          </cell>
          <cell r="AW780" t="str">
            <v>IMDM20226635..</v>
          </cell>
          <cell r="AX780" t="str">
            <v>Inactivo</v>
          </cell>
          <cell r="AY780" t="str">
            <v>No</v>
          </cell>
          <cell r="AZ780" t="str">
            <v>-</v>
          </cell>
          <cell r="BA780" t="str">
            <v>-</v>
          </cell>
          <cell r="BB780" t="str">
            <v>-</v>
          </cell>
          <cell r="BC780" t="str">
            <v>-</v>
          </cell>
          <cell r="BD780" t="str">
            <v>-</v>
          </cell>
          <cell r="BE780" t="str">
            <v>-</v>
          </cell>
          <cell r="BF780" t="str">
            <v>-</v>
          </cell>
          <cell r="BG780" t="str">
            <v>-</v>
          </cell>
          <cell r="BH780" t="str">
            <v>-</v>
          </cell>
          <cell r="BI780" t="str">
            <v>-</v>
          </cell>
          <cell r="BJ780" t="str">
            <v>Arrendado</v>
          </cell>
          <cell r="BL780" t="str">
            <v>Américas Motors, S.A. de C.V.</v>
          </cell>
          <cell r="BP780" t="str">
            <v>-</v>
          </cell>
          <cell r="BQ780" t="str">
            <v>-</v>
          </cell>
          <cell r="BR780" t="str">
            <v>-</v>
          </cell>
          <cell r="BS780" t="str">
            <v>-</v>
          </cell>
          <cell r="BT780" t="str">
            <v>-</v>
          </cell>
          <cell r="BU780" t="str">
            <v>-</v>
          </cell>
          <cell r="BV780" t="str">
            <v>-</v>
          </cell>
          <cell r="BW780" t="str">
            <v>-</v>
          </cell>
          <cell r="BX780" t="str">
            <v>-</v>
          </cell>
          <cell r="BY780" t="str">
            <v>-</v>
          </cell>
          <cell r="BZ780" t="str">
            <v>-</v>
          </cell>
          <cell r="CA780" t="str">
            <v>-</v>
          </cell>
          <cell r="CB780" t="str">
            <v>-</v>
          </cell>
          <cell r="CC780" t="str">
            <v>Jueves</v>
          </cell>
          <cell r="CD780" t="str">
            <v>961</v>
          </cell>
          <cell r="CE780" t="str">
            <v>1</v>
          </cell>
          <cell r="CF780" t="str">
            <v>Verde</v>
          </cell>
          <cell r="CG780" t="str">
            <v>4o Sábado</v>
          </cell>
          <cell r="CH780" t="str">
            <v>Abr y May</v>
          </cell>
          <cell r="CI780" t="str">
            <v>Oct y Nov</v>
          </cell>
          <cell r="CJ780" t="str">
            <v>-</v>
          </cell>
          <cell r="CK780">
            <v>90</v>
          </cell>
          <cell r="CL780" t="str">
            <v>101 - MAGNA</v>
          </cell>
          <cell r="CM780" t="str">
            <v>12008</v>
          </cell>
          <cell r="CP780" t="str">
            <v>-</v>
          </cell>
        </row>
        <row r="781">
          <cell r="A781" t="str">
            <v>12009</v>
          </cell>
          <cell r="B781" t="str">
            <v>983YFN</v>
          </cell>
          <cell r="C781" t="str">
            <v>Distrito Federal</v>
          </cell>
          <cell r="D781" t="str">
            <v>No aplica</v>
          </cell>
          <cell r="E781" t="str">
            <v>Aveo</v>
          </cell>
          <cell r="F781" t="str">
            <v>Automóvil</v>
          </cell>
          <cell r="G781" t="str">
            <v>Chevrolet</v>
          </cell>
          <cell r="H781" t="str">
            <v>Aveo LS 4 puertas T/M, D/H, A/A, Paquete M</v>
          </cell>
          <cell r="I781" t="str">
            <v>3G1TA5AF6CL149152</v>
          </cell>
          <cell r="J781" t="str">
            <v>Hecho en México</v>
          </cell>
          <cell r="K781" t="str">
            <v>Magna</v>
          </cell>
          <cell r="L781">
            <v>4</v>
          </cell>
          <cell r="M781">
            <v>45</v>
          </cell>
          <cell r="N781">
            <v>2012</v>
          </cell>
          <cell r="O781" t="str">
            <v>Ciudad de México</v>
          </cell>
          <cell r="P781" t="str">
            <v>Ciudad de México</v>
          </cell>
          <cell r="Q781" t="str">
            <v>Zona Metropolitana</v>
          </cell>
          <cell r="R781" t="str">
            <v>Baja</v>
          </cell>
          <cell r="S781" t="str">
            <v>Venta a empleado</v>
          </cell>
          <cell r="T781" t="str">
            <v>GNP</v>
          </cell>
          <cell r="U781" t="str">
            <v>Grupo Nacional Provincial, S.A.B.</v>
          </cell>
          <cell r="V781" t="str">
            <v>Supervisor Ajustes</v>
          </cell>
          <cell r="W781" t="str">
            <v>002</v>
          </cell>
          <cell r="X781" t="str">
            <v>Célula 10</v>
          </cell>
          <cell r="Y781" t="str">
            <v>Asignado</v>
          </cell>
          <cell r="Z781" t="str">
            <v>N88516</v>
          </cell>
          <cell r="AA781" t="str">
            <v>Barrios Díaz Héctor</v>
          </cell>
          <cell r="AB781" t="str">
            <v>Grupo Nacional Provincial, S.A.B.</v>
          </cell>
          <cell r="AC781" t="str">
            <v>BADH740319IK1</v>
          </cell>
          <cell r="AD781" t="str">
            <v>Jefe de departamento</v>
          </cell>
          <cell r="AE781" t="str">
            <v>Coordinador de Célula</v>
          </cell>
          <cell r="AF781" t="str">
            <v>Unidad Operativa</v>
          </cell>
          <cell r="AG781" t="str">
            <v>Dirección Servicio y Operaciones</v>
          </cell>
          <cell r="AH781" t="str">
            <v>Subdir. Siniestros CDMX y Sureste</v>
          </cell>
          <cell r="AI781" t="str">
            <v>C9215</v>
          </cell>
          <cell r="AJ781" t="str">
            <v>Moreno Alvárez Elvia Citlalli</v>
          </cell>
          <cell r="AK781" t="str">
            <v>Reforma PB</v>
          </cell>
          <cell r="AL781" t="str">
            <v>Reforma</v>
          </cell>
          <cell r="AM781">
            <v>0</v>
          </cell>
          <cell r="AN781" t="str">
            <v>hector.barrios@gnp.com.mx</v>
          </cell>
          <cell r="AO781" t="str">
            <v>hector.barrios@gnp.com.mx</v>
          </cell>
          <cell r="AP781" t="str">
            <v>hecto_bad@yahoo.com</v>
          </cell>
          <cell r="AQ781">
            <v>5535667104</v>
          </cell>
          <cell r="AR781" t="str">
            <v>-</v>
          </cell>
          <cell r="AS781" t="str">
            <v>-</v>
          </cell>
          <cell r="AT781" t="str">
            <v>-</v>
          </cell>
          <cell r="AU781" t="str">
            <v>-</v>
          </cell>
          <cell r="AV781" t="str">
            <v>-</v>
          </cell>
          <cell r="AW781" t="str">
            <v>IMDM20226586..</v>
          </cell>
          <cell r="AX781" t="str">
            <v>Inactivo</v>
          </cell>
          <cell r="AY781" t="str">
            <v>Si</v>
          </cell>
          <cell r="AZ781">
            <v>1229.17</v>
          </cell>
          <cell r="BA781">
            <v>43708</v>
          </cell>
          <cell r="BB781">
            <v>7375.02</v>
          </cell>
          <cell r="BC781">
            <v>110624.98</v>
          </cell>
          <cell r="BD781">
            <v>118000</v>
          </cell>
          <cell r="BE781">
            <v>43631</v>
          </cell>
          <cell r="BF781">
            <v>45076</v>
          </cell>
          <cell r="BG781">
            <v>3</v>
          </cell>
          <cell r="BH781" t="str">
            <v>-</v>
          </cell>
          <cell r="BI781" t="str">
            <v>-</v>
          </cell>
          <cell r="BJ781" t="str">
            <v>Arrendado</v>
          </cell>
          <cell r="BL781" t="str">
            <v>Américas Motors, S.A. de C.V.</v>
          </cell>
          <cell r="BP781" t="str">
            <v>-</v>
          </cell>
          <cell r="BQ781" t="str">
            <v>-</v>
          </cell>
          <cell r="BR781" t="str">
            <v>-</v>
          </cell>
          <cell r="BS781" t="str">
            <v>-</v>
          </cell>
          <cell r="BT781" t="str">
            <v>-</v>
          </cell>
          <cell r="BU781" t="str">
            <v>-</v>
          </cell>
          <cell r="BV781" t="str">
            <v>-</v>
          </cell>
          <cell r="BW781" t="str">
            <v>-</v>
          </cell>
          <cell r="BX781" t="str">
            <v>-</v>
          </cell>
          <cell r="BY781" t="str">
            <v>-</v>
          </cell>
          <cell r="BZ781" t="str">
            <v>-</v>
          </cell>
          <cell r="CA781" t="str">
            <v>-</v>
          </cell>
          <cell r="CB781" t="str">
            <v>-</v>
          </cell>
          <cell r="CC781" t="str">
            <v>Miércoles</v>
          </cell>
          <cell r="CD781" t="str">
            <v>983</v>
          </cell>
          <cell r="CE781" t="str">
            <v>3</v>
          </cell>
          <cell r="CF781" t="str">
            <v>Rojo</v>
          </cell>
          <cell r="CG781" t="str">
            <v>3er Sábado</v>
          </cell>
          <cell r="CH781" t="str">
            <v>Mzo y Abr</v>
          </cell>
          <cell r="CI781" t="str">
            <v>Sep y Oct</v>
          </cell>
          <cell r="CJ781" t="str">
            <v>-</v>
          </cell>
          <cell r="CK781">
            <v>90</v>
          </cell>
          <cell r="CL781" t="str">
            <v>101 - MAGNA</v>
          </cell>
          <cell r="CM781" t="str">
            <v>12009</v>
          </cell>
          <cell r="CP781" t="str">
            <v>-</v>
          </cell>
        </row>
        <row r="782">
          <cell r="A782" t="str">
            <v>12010</v>
          </cell>
          <cell r="B782" t="str">
            <v>932YFN</v>
          </cell>
          <cell r="C782" t="str">
            <v>Distrito Federal</v>
          </cell>
          <cell r="D782" t="str">
            <v>No aplica</v>
          </cell>
          <cell r="E782" t="str">
            <v>Aveo</v>
          </cell>
          <cell r="F782" t="str">
            <v>Automóvil</v>
          </cell>
          <cell r="G782" t="str">
            <v>Chevrolet</v>
          </cell>
          <cell r="H782" t="str">
            <v>Aveo LS 4 puertas T/M, D/H, A/A, Paquete M</v>
          </cell>
          <cell r="I782" t="str">
            <v>3G1TA5AF9CL148996</v>
          </cell>
          <cell r="J782" t="str">
            <v>Hecho en México</v>
          </cell>
          <cell r="K782" t="str">
            <v>Magna</v>
          </cell>
          <cell r="L782">
            <v>4</v>
          </cell>
          <cell r="M782">
            <v>45</v>
          </cell>
          <cell r="N782">
            <v>2012</v>
          </cell>
          <cell r="O782" t="str">
            <v>Ciudad de México</v>
          </cell>
          <cell r="P782" t="str">
            <v>Ciudad de México</v>
          </cell>
          <cell r="Q782" t="str">
            <v>Zona Metropolitana</v>
          </cell>
          <cell r="R782" t="str">
            <v>Baja</v>
          </cell>
          <cell r="S782" t="str">
            <v>Venta a empleado</v>
          </cell>
          <cell r="T782" t="str">
            <v>GNP</v>
          </cell>
          <cell r="U782" t="str">
            <v>Grupo Nacional Provincial, S.A.B.</v>
          </cell>
          <cell r="V782" t="str">
            <v>Asesor de Servicio</v>
          </cell>
          <cell r="W782" t="str">
            <v>508</v>
          </cell>
          <cell r="X782" t="str">
            <v>Célula 9</v>
          </cell>
          <cell r="Y782" t="str">
            <v>Asignado</v>
          </cell>
          <cell r="Z782" t="str">
            <v>N88072</v>
          </cell>
          <cell r="AA782" t="str">
            <v>-</v>
          </cell>
          <cell r="AB782" t="str">
            <v>-</v>
          </cell>
          <cell r="AC782" t="str">
            <v>-</v>
          </cell>
          <cell r="AD782" t="str">
            <v>-</v>
          </cell>
          <cell r="AE782" t="str">
            <v>-</v>
          </cell>
          <cell r="AF782" t="str">
            <v>-</v>
          </cell>
          <cell r="AG782" t="str">
            <v>-</v>
          </cell>
          <cell r="AH782" t="str">
            <v>-</v>
          </cell>
          <cell r="AI782" t="str">
            <v>C6705</v>
          </cell>
          <cell r="AJ782" t="str">
            <v>Ramirez Granados Arturo</v>
          </cell>
          <cell r="AK782" t="str">
            <v>-</v>
          </cell>
          <cell r="AL782" t="str">
            <v>-</v>
          </cell>
          <cell r="AM782" t="str">
            <v>-</v>
          </cell>
          <cell r="AN782">
            <v>0</v>
          </cell>
          <cell r="AO782" t="str">
            <v>-</v>
          </cell>
          <cell r="AQ782">
            <v>5535229098</v>
          </cell>
          <cell r="AR782" t="str">
            <v>-</v>
          </cell>
          <cell r="AS782" t="str">
            <v>-</v>
          </cell>
          <cell r="AT782" t="str">
            <v>-</v>
          </cell>
          <cell r="AU782" t="str">
            <v>-</v>
          </cell>
          <cell r="AV782" t="str">
            <v>-</v>
          </cell>
          <cell r="AW782" t="str">
            <v>IMDM20226507..</v>
          </cell>
          <cell r="AX782" t="str">
            <v>Inactivo</v>
          </cell>
          <cell r="AY782" t="str">
            <v>No</v>
          </cell>
          <cell r="AZ782" t="str">
            <v>-</v>
          </cell>
          <cell r="BA782" t="str">
            <v>-</v>
          </cell>
          <cell r="BB782" t="str">
            <v>-</v>
          </cell>
          <cell r="BC782" t="str">
            <v>-</v>
          </cell>
          <cell r="BD782" t="str">
            <v>-</v>
          </cell>
          <cell r="BE782" t="str">
            <v>-</v>
          </cell>
          <cell r="BF782" t="str">
            <v>-</v>
          </cell>
          <cell r="BG782">
            <v>3</v>
          </cell>
          <cell r="BH782" t="str">
            <v>-</v>
          </cell>
          <cell r="BI782" t="str">
            <v>-</v>
          </cell>
          <cell r="BJ782" t="str">
            <v>Arrendado</v>
          </cell>
          <cell r="BL782" t="str">
            <v>Américas Motors, S.A. de C.V.</v>
          </cell>
          <cell r="BP782" t="str">
            <v>-</v>
          </cell>
          <cell r="BQ782" t="str">
            <v>-</v>
          </cell>
          <cell r="BR782" t="str">
            <v>-</v>
          </cell>
          <cell r="BS782" t="str">
            <v>-</v>
          </cell>
          <cell r="BT782" t="str">
            <v>-</v>
          </cell>
          <cell r="BU782" t="str">
            <v>-</v>
          </cell>
          <cell r="BV782" t="str">
            <v>-</v>
          </cell>
          <cell r="BW782" t="str">
            <v>-</v>
          </cell>
          <cell r="BX782" t="str">
            <v>-</v>
          </cell>
          <cell r="BY782" t="str">
            <v>-</v>
          </cell>
          <cell r="BZ782" t="str">
            <v>-</v>
          </cell>
          <cell r="CA782" t="str">
            <v>-</v>
          </cell>
          <cell r="CB782" t="str">
            <v>-</v>
          </cell>
          <cell r="CC782" t="str">
            <v>Jueves</v>
          </cell>
          <cell r="CD782" t="str">
            <v>932</v>
          </cell>
          <cell r="CE782" t="str">
            <v>2</v>
          </cell>
          <cell r="CF782" t="str">
            <v>Verde</v>
          </cell>
          <cell r="CG782" t="str">
            <v>4o Sábado</v>
          </cell>
          <cell r="CH782" t="str">
            <v>Abr y May</v>
          </cell>
          <cell r="CI782" t="str">
            <v>Oct y Nov</v>
          </cell>
          <cell r="CJ782" t="str">
            <v>-</v>
          </cell>
          <cell r="CK782">
            <v>90</v>
          </cell>
          <cell r="CL782" t="str">
            <v>101 - MAGNA</v>
          </cell>
          <cell r="CM782" t="str">
            <v>12010</v>
          </cell>
          <cell r="CP782" t="str">
            <v>-</v>
          </cell>
        </row>
        <row r="783">
          <cell r="A783" t="str">
            <v>12011</v>
          </cell>
          <cell r="B783" t="str">
            <v>925YFN</v>
          </cell>
          <cell r="C783" t="str">
            <v>Distrito Federal</v>
          </cell>
          <cell r="D783" t="str">
            <v>No aplica</v>
          </cell>
          <cell r="E783" t="str">
            <v>Aveo</v>
          </cell>
          <cell r="F783" t="str">
            <v>Automóvil</v>
          </cell>
          <cell r="G783" t="str">
            <v>Chevrolet</v>
          </cell>
          <cell r="H783" t="str">
            <v>Aveo LS 4 puertas T/M, D/H, A/A, Paquete M</v>
          </cell>
          <cell r="I783" t="str">
            <v>3G1TA5AF8CL149363</v>
          </cell>
          <cell r="J783" t="str">
            <v>Hecho en México</v>
          </cell>
          <cell r="K783" t="str">
            <v>Magna</v>
          </cell>
          <cell r="L783">
            <v>4</v>
          </cell>
          <cell r="M783">
            <v>45</v>
          </cell>
          <cell r="N783">
            <v>2012</v>
          </cell>
          <cell r="O783" t="str">
            <v>Cuernavaca</v>
          </cell>
          <cell r="P783" t="str">
            <v>Morelos</v>
          </cell>
          <cell r="Q783" t="str">
            <v>Centro</v>
          </cell>
          <cell r="R783" t="str">
            <v>Baja</v>
          </cell>
          <cell r="S783" t="str">
            <v>Venta a empleado</v>
          </cell>
          <cell r="T783" t="str">
            <v>GNP</v>
          </cell>
          <cell r="U783" t="str">
            <v>Grupo Nacional Provincial, S.A.B.</v>
          </cell>
          <cell r="V783" t="str">
            <v>Asesor de Servicio</v>
          </cell>
          <cell r="W783" t="str">
            <v>546</v>
          </cell>
          <cell r="X783" t="str">
            <v>Supervisoria</v>
          </cell>
          <cell r="Y783" t="str">
            <v>Asignado</v>
          </cell>
          <cell r="Z783" t="str">
            <v>N91193</v>
          </cell>
          <cell r="AA783" t="str">
            <v>-</v>
          </cell>
          <cell r="AB783" t="str">
            <v>-</v>
          </cell>
          <cell r="AC783" t="str">
            <v>-</v>
          </cell>
          <cell r="AD783" t="str">
            <v>-</v>
          </cell>
          <cell r="AE783" t="str">
            <v>-</v>
          </cell>
          <cell r="AF783" t="str">
            <v>-</v>
          </cell>
          <cell r="AG783" t="str">
            <v>-</v>
          </cell>
          <cell r="AH783" t="str">
            <v>-</v>
          </cell>
          <cell r="AI783" t="str">
            <v>C6705</v>
          </cell>
          <cell r="AJ783" t="str">
            <v>Ramirez Granados Arturo</v>
          </cell>
          <cell r="AK783" t="str">
            <v>-</v>
          </cell>
          <cell r="AL783" t="str">
            <v>-</v>
          </cell>
          <cell r="AM783" t="str">
            <v>-</v>
          </cell>
          <cell r="AN783" t="str">
            <v>mleanosr@hotmail.com</v>
          </cell>
          <cell r="AO783" t="str">
            <v>-</v>
          </cell>
          <cell r="AP783" t="str">
            <v>mleanosr@hotmail.com</v>
          </cell>
          <cell r="AQ783">
            <v>5535228437</v>
          </cell>
          <cell r="AR783" t="str">
            <v>-</v>
          </cell>
          <cell r="AS783" t="str">
            <v>-</v>
          </cell>
          <cell r="AT783" t="str">
            <v>-</v>
          </cell>
          <cell r="AU783" t="str">
            <v>-</v>
          </cell>
          <cell r="AV783" t="str">
            <v>-</v>
          </cell>
          <cell r="AW783" t="str">
            <v>IMDM20888097..</v>
          </cell>
          <cell r="AX783" t="str">
            <v>Inactivo</v>
          </cell>
          <cell r="AY783" t="str">
            <v>No</v>
          </cell>
          <cell r="AZ783" t="str">
            <v>-</v>
          </cell>
          <cell r="BA783" t="str">
            <v>-</v>
          </cell>
          <cell r="BB783" t="str">
            <v>-</v>
          </cell>
          <cell r="BC783" t="str">
            <v>-</v>
          </cell>
          <cell r="BD783" t="str">
            <v>-</v>
          </cell>
          <cell r="BE783" t="str">
            <v>-</v>
          </cell>
          <cell r="BF783" t="str">
            <v>-</v>
          </cell>
          <cell r="BG783">
            <v>3</v>
          </cell>
          <cell r="BH783" t="str">
            <v>-</v>
          </cell>
          <cell r="BI783" t="str">
            <v>-</v>
          </cell>
          <cell r="BJ783" t="str">
            <v>Arrendado</v>
          </cell>
          <cell r="BL783" t="str">
            <v>Américas Motors, S.A. de C.V.</v>
          </cell>
          <cell r="BP783" t="str">
            <v>-</v>
          </cell>
          <cell r="BQ783" t="str">
            <v>-</v>
          </cell>
          <cell r="BR783" t="str">
            <v>-</v>
          </cell>
          <cell r="BS783" t="str">
            <v>-</v>
          </cell>
          <cell r="BT783" t="str">
            <v>-</v>
          </cell>
          <cell r="BU783" t="str">
            <v>-</v>
          </cell>
          <cell r="BV783" t="str">
            <v>-</v>
          </cell>
          <cell r="BW783" t="str">
            <v>-</v>
          </cell>
          <cell r="BX783" t="str">
            <v>-</v>
          </cell>
          <cell r="BY783" t="str">
            <v>-</v>
          </cell>
          <cell r="BZ783" t="str">
            <v>-</v>
          </cell>
          <cell r="CA783" t="str">
            <v>-</v>
          </cell>
          <cell r="CB783" t="str">
            <v>-</v>
          </cell>
          <cell r="CC783" t="str">
            <v>Lunes</v>
          </cell>
          <cell r="CD783" t="str">
            <v>925</v>
          </cell>
          <cell r="CE783" t="str">
            <v>5</v>
          </cell>
          <cell r="CF783" t="str">
            <v>Amarillo</v>
          </cell>
          <cell r="CG783" t="str">
            <v>1er Sábado</v>
          </cell>
          <cell r="CH783" t="str">
            <v>Ene y Feb</v>
          </cell>
          <cell r="CI783" t="str">
            <v>Jul y Ago</v>
          </cell>
          <cell r="CJ783" t="str">
            <v>-</v>
          </cell>
          <cell r="CK783">
            <v>90</v>
          </cell>
          <cell r="CL783" t="str">
            <v>101 - MAGNA</v>
          </cell>
          <cell r="CM783" t="str">
            <v>12011</v>
          </cell>
          <cell r="CP783" t="str">
            <v>-</v>
          </cell>
        </row>
        <row r="784">
          <cell r="A784" t="str">
            <v>12012</v>
          </cell>
          <cell r="B784" t="str">
            <v>319YFX</v>
          </cell>
          <cell r="C784" t="str">
            <v>Distrito Federal</v>
          </cell>
          <cell r="D784" t="str">
            <v>No aplica</v>
          </cell>
          <cell r="E784" t="str">
            <v>Aveo</v>
          </cell>
          <cell r="F784" t="str">
            <v>Automóvil</v>
          </cell>
          <cell r="G784" t="str">
            <v>Chevrolet</v>
          </cell>
          <cell r="H784" t="str">
            <v>Aveo LS 4 puertas T/M, D/H, A/A, Paquete M</v>
          </cell>
          <cell r="I784" t="str">
            <v>3G1TA5AF4CL149442</v>
          </cell>
          <cell r="J784" t="str">
            <v>Hecho en México</v>
          </cell>
          <cell r="K784" t="str">
            <v>Magna</v>
          </cell>
          <cell r="L784">
            <v>4</v>
          </cell>
          <cell r="M784">
            <v>45</v>
          </cell>
          <cell r="N784">
            <v>2012</v>
          </cell>
          <cell r="O784" t="str">
            <v>Ciudad de México</v>
          </cell>
          <cell r="P784" t="str">
            <v>Ciudad de México</v>
          </cell>
          <cell r="Q784" t="str">
            <v>Zona Metropolitana</v>
          </cell>
          <cell r="R784" t="str">
            <v>Baja</v>
          </cell>
          <cell r="S784" t="str">
            <v>Venta a empleado</v>
          </cell>
          <cell r="T784" t="str">
            <v>GNP</v>
          </cell>
          <cell r="U784" t="str">
            <v>Grupo Nacional Provincial, S.A.B.</v>
          </cell>
          <cell r="V784" t="str">
            <v>Asesor de Servicio</v>
          </cell>
          <cell r="W784" t="str">
            <v>442</v>
          </cell>
          <cell r="X784" t="str">
            <v>Célula 6</v>
          </cell>
          <cell r="Y784" t="str">
            <v>Asignado</v>
          </cell>
          <cell r="Z784" t="str">
            <v>N87461</v>
          </cell>
          <cell r="AA784" t="str">
            <v>-</v>
          </cell>
          <cell r="AB784" t="str">
            <v>-</v>
          </cell>
          <cell r="AC784" t="str">
            <v>-</v>
          </cell>
          <cell r="AD784" t="str">
            <v>-</v>
          </cell>
          <cell r="AE784" t="str">
            <v>-</v>
          </cell>
          <cell r="AF784" t="str">
            <v>-</v>
          </cell>
          <cell r="AG784" t="str">
            <v>-</v>
          </cell>
          <cell r="AH784" t="str">
            <v>-</v>
          </cell>
          <cell r="AI784" t="str">
            <v>C6705</v>
          </cell>
          <cell r="AJ784" t="str">
            <v>Ramirez Granados Arturo</v>
          </cell>
          <cell r="AK784" t="str">
            <v>-</v>
          </cell>
          <cell r="AL784" t="str">
            <v>-</v>
          </cell>
          <cell r="AM784" t="str">
            <v>-</v>
          </cell>
          <cell r="AN784">
            <v>0</v>
          </cell>
          <cell r="AO784" t="str">
            <v>-</v>
          </cell>
          <cell r="AQ784">
            <v>5535228799</v>
          </cell>
          <cell r="AR784" t="str">
            <v>-</v>
          </cell>
          <cell r="AS784" t="str">
            <v>-</v>
          </cell>
          <cell r="AT784" t="str">
            <v>-</v>
          </cell>
          <cell r="AU784" t="str">
            <v>-</v>
          </cell>
          <cell r="AV784" t="str">
            <v>-</v>
          </cell>
          <cell r="AW784" t="str">
            <v>IMDM20226616..</v>
          </cell>
          <cell r="AX784" t="str">
            <v>Inactivo</v>
          </cell>
          <cell r="AY784" t="str">
            <v>No</v>
          </cell>
          <cell r="AZ784" t="str">
            <v>-</v>
          </cell>
          <cell r="BA784" t="str">
            <v>-</v>
          </cell>
          <cell r="BB784" t="str">
            <v>-</v>
          </cell>
          <cell r="BC784" t="str">
            <v>-</v>
          </cell>
          <cell r="BD784" t="str">
            <v>-</v>
          </cell>
          <cell r="BE784" t="str">
            <v>-</v>
          </cell>
          <cell r="BF784" t="str">
            <v>-</v>
          </cell>
          <cell r="BG784">
            <v>3</v>
          </cell>
          <cell r="BH784" t="str">
            <v>-</v>
          </cell>
          <cell r="BI784" t="str">
            <v>-</v>
          </cell>
          <cell r="BJ784" t="str">
            <v>Arrendado</v>
          </cell>
          <cell r="BL784" t="str">
            <v>Américas Motors, S.A. de C.V.</v>
          </cell>
          <cell r="BP784" t="str">
            <v>-</v>
          </cell>
          <cell r="BQ784" t="str">
            <v>-</v>
          </cell>
          <cell r="BR784" t="str">
            <v>-</v>
          </cell>
          <cell r="BS784" t="str">
            <v>-</v>
          </cell>
          <cell r="BT784" t="str">
            <v>-</v>
          </cell>
          <cell r="BU784" t="str">
            <v>-</v>
          </cell>
          <cell r="BV784" t="str">
            <v>-</v>
          </cell>
          <cell r="BW784" t="str">
            <v>-</v>
          </cell>
          <cell r="BX784" t="str">
            <v>-</v>
          </cell>
          <cell r="BY784" t="str">
            <v>-</v>
          </cell>
          <cell r="BZ784" t="str">
            <v>-</v>
          </cell>
          <cell r="CA784" t="str">
            <v>-</v>
          </cell>
          <cell r="CB784" t="str">
            <v>-</v>
          </cell>
          <cell r="CC784" t="str">
            <v>Viernes</v>
          </cell>
          <cell r="CD784" t="str">
            <v>319</v>
          </cell>
          <cell r="CE784" t="str">
            <v>9</v>
          </cell>
          <cell r="CF784" t="str">
            <v>Azul</v>
          </cell>
          <cell r="CG784" t="str">
            <v>5o Sábado</v>
          </cell>
          <cell r="CH784" t="str">
            <v>May y Jun</v>
          </cell>
          <cell r="CI784" t="str">
            <v>Nov y Dic</v>
          </cell>
          <cell r="CJ784" t="str">
            <v>-</v>
          </cell>
          <cell r="CK784">
            <v>90</v>
          </cell>
          <cell r="CL784" t="str">
            <v>101 - MAGNA</v>
          </cell>
          <cell r="CM784" t="str">
            <v>12012</v>
          </cell>
          <cell r="CP784" t="str">
            <v>-</v>
          </cell>
        </row>
        <row r="785">
          <cell r="A785" t="str">
            <v>12013</v>
          </cell>
          <cell r="B785" t="str">
            <v>362YFX</v>
          </cell>
          <cell r="C785" t="str">
            <v>Distrito Federal</v>
          </cell>
          <cell r="D785" t="str">
            <v>No aplica</v>
          </cell>
          <cell r="E785" t="str">
            <v>Aveo</v>
          </cell>
          <cell r="F785" t="str">
            <v>Automóvil</v>
          </cell>
          <cell r="G785" t="str">
            <v>Chevrolet</v>
          </cell>
          <cell r="H785" t="str">
            <v>Aveo LS 4 puertas T/M, D/H, A/A, Paquete M</v>
          </cell>
          <cell r="I785" t="str">
            <v>3G1TA5AF9CL149498</v>
          </cell>
          <cell r="J785" t="str">
            <v>Hecho en México</v>
          </cell>
          <cell r="K785" t="str">
            <v>Magna</v>
          </cell>
          <cell r="L785">
            <v>4</v>
          </cell>
          <cell r="M785">
            <v>45</v>
          </cell>
          <cell r="N785">
            <v>2012</v>
          </cell>
          <cell r="O785" t="str">
            <v>Ciudad de México</v>
          </cell>
          <cell r="P785" t="str">
            <v>Ciudad de México</v>
          </cell>
          <cell r="Q785" t="str">
            <v>Zona Metropolitana</v>
          </cell>
          <cell r="R785" t="str">
            <v>Baja</v>
          </cell>
          <cell r="S785" t="str">
            <v>Venta a empleado</v>
          </cell>
          <cell r="T785" t="str">
            <v>GNP</v>
          </cell>
          <cell r="U785" t="str">
            <v>Grupo Nacional Provincial, S.A.B.</v>
          </cell>
          <cell r="V785" t="str">
            <v>Asesor de Servicio</v>
          </cell>
          <cell r="W785" t="str">
            <v>492</v>
          </cell>
          <cell r="X785" t="str">
            <v>Célula 8</v>
          </cell>
          <cell r="Y785" t="str">
            <v>Asignado</v>
          </cell>
          <cell r="Z785" t="str">
            <v>N88060</v>
          </cell>
          <cell r="AA785" t="str">
            <v>Arzate Reyes Enrique</v>
          </cell>
          <cell r="AB785" t="str">
            <v>Grupo Nacional Provincial, S.A.B.</v>
          </cell>
          <cell r="AC785" t="str">
            <v>AARE721107CE9</v>
          </cell>
          <cell r="AD785" t="str">
            <v>Operativo</v>
          </cell>
          <cell r="AE785" t="str">
            <v>Asesor de Servicio Automovil</v>
          </cell>
          <cell r="AF785" t="str">
            <v>Unidad Operativa</v>
          </cell>
          <cell r="AG785" t="str">
            <v>Dirección Servicio y Operaciones</v>
          </cell>
          <cell r="AH785" t="str">
            <v>Subdir. Siniestros CDMX y Sureste</v>
          </cell>
          <cell r="AI785" t="str">
            <v>C9208</v>
          </cell>
          <cell r="AJ785" t="str">
            <v>Lasa Estrada Antxon</v>
          </cell>
          <cell r="AK785" t="str">
            <v>Tlalnepantla</v>
          </cell>
          <cell r="AL785" t="str">
            <v>Tlalnepantla</v>
          </cell>
          <cell r="AM785">
            <v>0</v>
          </cell>
          <cell r="AN785" t="str">
            <v>enrique.arzate@gnp.com.mx</v>
          </cell>
          <cell r="AO785" t="str">
            <v>enrique.arzate@gnp.com.mx</v>
          </cell>
          <cell r="AP785" t="str">
            <v>arzaterivas@gmail.com</v>
          </cell>
          <cell r="AQ785">
            <v>5535228289</v>
          </cell>
          <cell r="AR785" t="str">
            <v>-</v>
          </cell>
          <cell r="AS785" t="str">
            <v>-</v>
          </cell>
          <cell r="AT785" t="str">
            <v>-</v>
          </cell>
          <cell r="AU785" t="str">
            <v>-</v>
          </cell>
          <cell r="AV785" t="str">
            <v>-</v>
          </cell>
          <cell r="AW785" t="str">
            <v>IMDM20226493..</v>
          </cell>
          <cell r="AX785" t="str">
            <v>Inactivo</v>
          </cell>
          <cell r="AY785" t="str">
            <v>Si</v>
          </cell>
          <cell r="AZ785">
            <v>1229.17</v>
          </cell>
          <cell r="BA785">
            <v>43708</v>
          </cell>
          <cell r="BB785">
            <v>2458.34</v>
          </cell>
          <cell r="BC785">
            <v>115541.66</v>
          </cell>
          <cell r="BD785">
            <v>118000</v>
          </cell>
          <cell r="BE785">
            <v>43692</v>
          </cell>
          <cell r="BF785">
            <v>45153</v>
          </cell>
          <cell r="BG785">
            <v>3</v>
          </cell>
          <cell r="BH785" t="str">
            <v>-</v>
          </cell>
          <cell r="BI785" t="str">
            <v>-</v>
          </cell>
          <cell r="BJ785" t="str">
            <v>Arrendado</v>
          </cell>
          <cell r="BL785" t="str">
            <v>Américas Motors, S.A. de C.V.</v>
          </cell>
          <cell r="BP785" t="str">
            <v>-</v>
          </cell>
          <cell r="BQ785" t="str">
            <v>-</v>
          </cell>
          <cell r="BR785" t="str">
            <v>-</v>
          </cell>
          <cell r="BS785" t="str">
            <v>-</v>
          </cell>
          <cell r="BT785" t="str">
            <v>-</v>
          </cell>
          <cell r="BU785" t="str">
            <v>-</v>
          </cell>
          <cell r="BV785" t="str">
            <v>-</v>
          </cell>
          <cell r="BW785" t="str">
            <v>-</v>
          </cell>
          <cell r="BX785" t="str">
            <v>-</v>
          </cell>
          <cell r="BY785" t="str">
            <v>-</v>
          </cell>
          <cell r="BZ785" t="str">
            <v>-</v>
          </cell>
          <cell r="CA785" t="str">
            <v>-</v>
          </cell>
          <cell r="CB785" t="str">
            <v>-</v>
          </cell>
          <cell r="CC785" t="str">
            <v>Jueves</v>
          </cell>
          <cell r="CD785" t="str">
            <v>362</v>
          </cell>
          <cell r="CE785" t="str">
            <v>2</v>
          </cell>
          <cell r="CF785" t="str">
            <v>Verde</v>
          </cell>
          <cell r="CG785" t="str">
            <v>4o Sábado</v>
          </cell>
          <cell r="CH785" t="str">
            <v>Abr y May</v>
          </cell>
          <cell r="CI785" t="str">
            <v>Oct y Nov</v>
          </cell>
          <cell r="CJ785" t="str">
            <v>-</v>
          </cell>
          <cell r="CK785">
            <v>90</v>
          </cell>
          <cell r="CL785" t="str">
            <v>101 - MAGNA</v>
          </cell>
          <cell r="CM785" t="str">
            <v>12013</v>
          </cell>
          <cell r="CP785" t="str">
            <v>-</v>
          </cell>
        </row>
        <row r="786">
          <cell r="A786" t="str">
            <v>12014</v>
          </cell>
          <cell r="B786" t="str">
            <v>912YFN</v>
          </cell>
          <cell r="C786" t="str">
            <v>Distrito Federal</v>
          </cell>
          <cell r="D786" t="str">
            <v>No aplica</v>
          </cell>
          <cell r="E786" t="str">
            <v>Aveo</v>
          </cell>
          <cell r="F786" t="str">
            <v>Automóvil</v>
          </cell>
          <cell r="G786" t="str">
            <v>Chevrolet</v>
          </cell>
          <cell r="H786" t="str">
            <v>Aveo LS 4 puertas T/M, D/H, A/A, Paquete M</v>
          </cell>
          <cell r="I786" t="str">
            <v>3G1TA5AF5CL149627</v>
          </cell>
          <cell r="J786" t="str">
            <v>Hecho en México</v>
          </cell>
          <cell r="K786" t="str">
            <v>Magna</v>
          </cell>
          <cell r="L786">
            <v>4</v>
          </cell>
          <cell r="M786">
            <v>45</v>
          </cell>
          <cell r="N786">
            <v>2012</v>
          </cell>
          <cell r="O786" t="str">
            <v>Ciudad de México</v>
          </cell>
          <cell r="P786" t="str">
            <v>Ciudad de México</v>
          </cell>
          <cell r="Q786" t="str">
            <v>Zona Metropolitana</v>
          </cell>
          <cell r="R786" t="str">
            <v>Baja</v>
          </cell>
          <cell r="S786" t="str">
            <v>Venta a empleado</v>
          </cell>
          <cell r="T786" t="str">
            <v>GNP</v>
          </cell>
          <cell r="U786" t="str">
            <v>Grupo Nacional Provincial, S.A.B.</v>
          </cell>
          <cell r="V786" t="str">
            <v>Asesor de Servicio</v>
          </cell>
          <cell r="W786" t="str">
            <v>483</v>
          </cell>
          <cell r="X786" t="str">
            <v>Célula 9</v>
          </cell>
          <cell r="Y786" t="str">
            <v>Asignado</v>
          </cell>
          <cell r="Z786" t="str">
            <v>N87682</v>
          </cell>
          <cell r="AA786" t="str">
            <v>-</v>
          </cell>
          <cell r="AB786" t="str">
            <v>-</v>
          </cell>
          <cell r="AC786" t="str">
            <v>-</v>
          </cell>
          <cell r="AD786" t="str">
            <v>-</v>
          </cell>
          <cell r="AE786" t="str">
            <v>-</v>
          </cell>
          <cell r="AF786" t="str">
            <v>-</v>
          </cell>
          <cell r="AG786" t="str">
            <v>-</v>
          </cell>
          <cell r="AH786" t="str">
            <v>-</v>
          </cell>
          <cell r="AI786" t="str">
            <v>C6705</v>
          </cell>
          <cell r="AJ786" t="str">
            <v>Ramirez Granados Arturo</v>
          </cell>
          <cell r="AK786" t="str">
            <v>-</v>
          </cell>
          <cell r="AL786" t="str">
            <v>-</v>
          </cell>
          <cell r="AM786" t="str">
            <v>-</v>
          </cell>
          <cell r="AN786">
            <v>0</v>
          </cell>
          <cell r="AO786" t="str">
            <v>-</v>
          </cell>
          <cell r="AQ786">
            <v>5535228546</v>
          </cell>
          <cell r="AR786" t="str">
            <v>-</v>
          </cell>
          <cell r="AS786" t="str">
            <v>-</v>
          </cell>
          <cell r="AT786" t="str">
            <v>-</v>
          </cell>
          <cell r="AU786" t="str">
            <v>-</v>
          </cell>
          <cell r="AV786" t="str">
            <v>-</v>
          </cell>
          <cell r="AW786" t="str">
            <v>IMDM20226508..</v>
          </cell>
          <cell r="AX786" t="str">
            <v>Inactivo</v>
          </cell>
          <cell r="AY786" t="str">
            <v>No</v>
          </cell>
          <cell r="AZ786" t="str">
            <v>-</v>
          </cell>
          <cell r="BA786" t="str">
            <v>-</v>
          </cell>
          <cell r="BB786" t="str">
            <v>-</v>
          </cell>
          <cell r="BC786" t="str">
            <v>-</v>
          </cell>
          <cell r="BD786" t="str">
            <v>-</v>
          </cell>
          <cell r="BE786" t="str">
            <v>-</v>
          </cell>
          <cell r="BF786" t="str">
            <v>-</v>
          </cell>
          <cell r="BG786">
            <v>3</v>
          </cell>
          <cell r="BH786" t="str">
            <v>-</v>
          </cell>
          <cell r="BI786" t="str">
            <v>-</v>
          </cell>
          <cell r="BJ786" t="str">
            <v>Arrendado</v>
          </cell>
          <cell r="BL786" t="str">
            <v>Américas Motors, S.A. de C.V.</v>
          </cell>
          <cell r="BP786" t="str">
            <v>-</v>
          </cell>
          <cell r="BQ786" t="str">
            <v>-</v>
          </cell>
          <cell r="BR786" t="str">
            <v>-</v>
          </cell>
          <cell r="BS786" t="str">
            <v>-</v>
          </cell>
          <cell r="BT786" t="str">
            <v>-</v>
          </cell>
          <cell r="BU786" t="str">
            <v>-</v>
          </cell>
          <cell r="BV786" t="str">
            <v>-</v>
          </cell>
          <cell r="BW786" t="str">
            <v>-</v>
          </cell>
          <cell r="BX786" t="str">
            <v>-</v>
          </cell>
          <cell r="BY786" t="str">
            <v>-</v>
          </cell>
          <cell r="BZ786" t="str">
            <v>-</v>
          </cell>
          <cell r="CA786" t="str">
            <v>-</v>
          </cell>
          <cell r="CB786" t="str">
            <v>-</v>
          </cell>
          <cell r="CC786" t="str">
            <v>Jueves</v>
          </cell>
          <cell r="CD786" t="str">
            <v>912</v>
          </cell>
          <cell r="CE786" t="str">
            <v>2</v>
          </cell>
          <cell r="CF786" t="str">
            <v>Verde</v>
          </cell>
          <cell r="CG786" t="str">
            <v>4o Sábado</v>
          </cell>
          <cell r="CH786" t="str">
            <v>Abr y May</v>
          </cell>
          <cell r="CI786" t="str">
            <v>Oct y Nov</v>
          </cell>
          <cell r="CJ786" t="str">
            <v>-</v>
          </cell>
          <cell r="CK786">
            <v>90</v>
          </cell>
          <cell r="CL786" t="str">
            <v>101 - MAGNA</v>
          </cell>
          <cell r="CM786" t="str">
            <v>12014</v>
          </cell>
          <cell r="CP786" t="str">
            <v>-</v>
          </cell>
        </row>
        <row r="787">
          <cell r="A787" t="str">
            <v>12015</v>
          </cell>
          <cell r="B787" t="str">
            <v>920YFN</v>
          </cell>
          <cell r="C787" t="str">
            <v>Distrito Federal</v>
          </cell>
          <cell r="D787" t="str">
            <v>No aplica</v>
          </cell>
          <cell r="E787" t="str">
            <v>Aveo</v>
          </cell>
          <cell r="F787" t="str">
            <v>Automóvil</v>
          </cell>
          <cell r="G787" t="str">
            <v>Chevrolet</v>
          </cell>
          <cell r="H787" t="str">
            <v>Aveo LS 4 puertas T/M, D/H, A/A, Paquete M</v>
          </cell>
          <cell r="I787" t="str">
            <v>3G1TA5AF9CL149629</v>
          </cell>
          <cell r="J787" t="str">
            <v>Hecho en México</v>
          </cell>
          <cell r="K787" t="str">
            <v>Magna</v>
          </cell>
          <cell r="L787">
            <v>4</v>
          </cell>
          <cell r="M787">
            <v>45</v>
          </cell>
          <cell r="N787">
            <v>2012</v>
          </cell>
          <cell r="O787" t="str">
            <v>Ciudad de México</v>
          </cell>
          <cell r="P787" t="str">
            <v>Ciudad de México</v>
          </cell>
          <cell r="Q787" t="str">
            <v>Zona Metropolitana</v>
          </cell>
          <cell r="R787" t="str">
            <v>Baja</v>
          </cell>
          <cell r="S787" t="str">
            <v>Venta a empleado</v>
          </cell>
          <cell r="T787" t="str">
            <v>GNP</v>
          </cell>
          <cell r="U787" t="str">
            <v>Grupo Nacional Provincial, S.A.B.</v>
          </cell>
          <cell r="V787" t="str">
            <v>Asesor de Servicio</v>
          </cell>
          <cell r="W787" t="str">
            <v>346</v>
          </cell>
          <cell r="X787" t="str">
            <v>Célula 8</v>
          </cell>
          <cell r="Y787" t="str">
            <v>Asignado</v>
          </cell>
          <cell r="Z787" t="str">
            <v>N89418</v>
          </cell>
          <cell r="AA787" t="str">
            <v>Cabrera Soto Luis Alberto</v>
          </cell>
          <cell r="AB787" t="str">
            <v>Grupo Nacional Provincial, S.A.B.</v>
          </cell>
          <cell r="AC787" t="str">
            <v>CASL730617T13</v>
          </cell>
          <cell r="AD787" t="str">
            <v>Operativo</v>
          </cell>
          <cell r="AE787" t="str">
            <v>Asesor de Servicio Automovil</v>
          </cell>
          <cell r="AF787" t="str">
            <v>Unidad Operativa</v>
          </cell>
          <cell r="AG787" t="str">
            <v>Dirección Servicio y Operaciones</v>
          </cell>
          <cell r="AH787" t="str">
            <v>Subdir. Siniestros CDMX y Sureste</v>
          </cell>
          <cell r="AI787" t="str">
            <v>C9208</v>
          </cell>
          <cell r="AJ787" t="str">
            <v>Lasa Estrada Antxon</v>
          </cell>
          <cell r="AK787" t="str">
            <v>Tlalnepantla</v>
          </cell>
          <cell r="AL787" t="str">
            <v>Tlalnepantla</v>
          </cell>
          <cell r="AM787">
            <v>0</v>
          </cell>
          <cell r="AN787" t="str">
            <v>alberto.cabrera@gnp.com.mx</v>
          </cell>
          <cell r="AO787" t="str">
            <v>alberto.cabrera@gnp.com.mx</v>
          </cell>
          <cell r="AQ787">
            <v>5535667176</v>
          </cell>
          <cell r="AR787" t="str">
            <v>-</v>
          </cell>
          <cell r="AS787" t="str">
            <v>-</v>
          </cell>
          <cell r="AT787" t="str">
            <v>-</v>
          </cell>
          <cell r="AU787" t="str">
            <v>-</v>
          </cell>
          <cell r="AV787" t="str">
            <v>-</v>
          </cell>
          <cell r="AW787" t="str">
            <v>IMDM20888078..</v>
          </cell>
          <cell r="AX787" t="str">
            <v>Inactivo</v>
          </cell>
          <cell r="AY787" t="str">
            <v>Si</v>
          </cell>
          <cell r="AZ787">
            <v>1229.17</v>
          </cell>
          <cell r="BA787">
            <v>43708</v>
          </cell>
          <cell r="BB787">
            <v>4916.68</v>
          </cell>
          <cell r="BC787" t="str">
            <v>-</v>
          </cell>
          <cell r="BD787">
            <v>118000</v>
          </cell>
          <cell r="BE787">
            <v>43661</v>
          </cell>
          <cell r="BF787">
            <v>45107</v>
          </cell>
          <cell r="BG787">
            <v>3</v>
          </cell>
          <cell r="BH787" t="str">
            <v>-</v>
          </cell>
          <cell r="BI787" t="str">
            <v>-</v>
          </cell>
          <cell r="BJ787" t="str">
            <v>Arrendado</v>
          </cell>
          <cell r="BL787" t="str">
            <v>Américas Motors, S.A. de C.V.</v>
          </cell>
          <cell r="BP787" t="str">
            <v>-</v>
          </cell>
          <cell r="BQ787" t="str">
            <v>-</v>
          </cell>
          <cell r="BR787" t="str">
            <v>-</v>
          </cell>
          <cell r="BS787" t="str">
            <v>-</v>
          </cell>
          <cell r="BT787" t="str">
            <v>-</v>
          </cell>
          <cell r="BU787" t="str">
            <v>-</v>
          </cell>
          <cell r="BV787" t="str">
            <v>-</v>
          </cell>
          <cell r="BW787" t="str">
            <v>-</v>
          </cell>
          <cell r="BX787" t="str">
            <v>-</v>
          </cell>
          <cell r="BY787" t="str">
            <v>-</v>
          </cell>
          <cell r="BZ787" t="str">
            <v>-</v>
          </cell>
          <cell r="CA787" t="str">
            <v>-</v>
          </cell>
          <cell r="CB787" t="str">
            <v>-</v>
          </cell>
          <cell r="CC787" t="str">
            <v>Viernes</v>
          </cell>
          <cell r="CD787" t="str">
            <v>920</v>
          </cell>
          <cell r="CE787" t="str">
            <v>0</v>
          </cell>
          <cell r="CF787" t="str">
            <v>Azul</v>
          </cell>
          <cell r="CG787" t="str">
            <v>5o Sábado</v>
          </cell>
          <cell r="CH787" t="str">
            <v>May y Jun</v>
          </cell>
          <cell r="CI787" t="str">
            <v>Nov y Dic</v>
          </cell>
          <cell r="CJ787" t="str">
            <v>-</v>
          </cell>
          <cell r="CK787">
            <v>90</v>
          </cell>
          <cell r="CL787" t="str">
            <v>101 - MAGNA</v>
          </cell>
          <cell r="CM787" t="str">
            <v>12015</v>
          </cell>
          <cell r="CP787" t="str">
            <v>-</v>
          </cell>
        </row>
        <row r="788">
          <cell r="A788" t="str">
            <v>12016</v>
          </cell>
          <cell r="B788" t="str">
            <v>997YFN</v>
          </cell>
          <cell r="C788" t="str">
            <v>Distrito Federal</v>
          </cell>
          <cell r="D788" t="str">
            <v>No aplica</v>
          </cell>
          <cell r="E788" t="str">
            <v>Aveo</v>
          </cell>
          <cell r="F788" t="str">
            <v>Automóvil</v>
          </cell>
          <cell r="G788" t="str">
            <v>Chevrolet</v>
          </cell>
          <cell r="H788" t="str">
            <v>Aveo LS 4 puertas T/M, D/H, A/A, Paquete M</v>
          </cell>
          <cell r="I788" t="str">
            <v>3G1TA5AF3CL149593</v>
          </cell>
          <cell r="J788" t="str">
            <v>Hecho en México</v>
          </cell>
          <cell r="K788" t="str">
            <v>Magna</v>
          </cell>
          <cell r="L788">
            <v>4</v>
          </cell>
          <cell r="M788">
            <v>45</v>
          </cell>
          <cell r="N788">
            <v>2012</v>
          </cell>
          <cell r="O788" t="str">
            <v>Ciudad de México</v>
          </cell>
          <cell r="P788" t="str">
            <v>Ciudad de México</v>
          </cell>
          <cell r="Q788" t="str">
            <v>Zona Metropolitana</v>
          </cell>
          <cell r="R788" t="str">
            <v>Baja</v>
          </cell>
          <cell r="S788" t="str">
            <v>Venta a empleado</v>
          </cell>
          <cell r="T788" t="str">
            <v>GNP</v>
          </cell>
          <cell r="U788" t="str">
            <v>Grupo Nacional Provincial, S.A.B.</v>
          </cell>
          <cell r="V788" t="str">
            <v>Asesor de Servicio</v>
          </cell>
          <cell r="W788" t="str">
            <v>410</v>
          </cell>
          <cell r="X788" t="str">
            <v>Célula 9</v>
          </cell>
          <cell r="Y788" t="str">
            <v>Asignado</v>
          </cell>
          <cell r="Z788" t="str">
            <v>N41480</v>
          </cell>
          <cell r="AA788" t="str">
            <v>-</v>
          </cell>
          <cell r="AB788" t="str">
            <v>-</v>
          </cell>
          <cell r="AC788" t="str">
            <v>-</v>
          </cell>
          <cell r="AD788" t="str">
            <v>-</v>
          </cell>
          <cell r="AE788" t="str">
            <v>-</v>
          </cell>
          <cell r="AF788" t="str">
            <v>-</v>
          </cell>
          <cell r="AG788" t="str">
            <v>-</v>
          </cell>
          <cell r="AH788" t="str">
            <v>-</v>
          </cell>
          <cell r="AI788" t="str">
            <v>C6705</v>
          </cell>
          <cell r="AJ788" t="str">
            <v>Ramirez Granados Arturo</v>
          </cell>
          <cell r="AK788" t="str">
            <v>-</v>
          </cell>
          <cell r="AL788" t="str">
            <v>-</v>
          </cell>
          <cell r="AM788" t="str">
            <v>-</v>
          </cell>
          <cell r="AN788">
            <v>0</v>
          </cell>
          <cell r="AO788" t="str">
            <v>-</v>
          </cell>
          <cell r="AQ788">
            <v>5535228529</v>
          </cell>
          <cell r="AR788" t="str">
            <v>-</v>
          </cell>
          <cell r="AS788" t="str">
            <v>-</v>
          </cell>
          <cell r="AT788" t="str">
            <v>-</v>
          </cell>
          <cell r="AU788" t="str">
            <v>-</v>
          </cell>
          <cell r="AV788" t="str">
            <v>-</v>
          </cell>
          <cell r="AW788" t="str">
            <v>IMDM20226515..</v>
          </cell>
          <cell r="AX788" t="str">
            <v>Inactivo</v>
          </cell>
          <cell r="AY788" t="str">
            <v>No</v>
          </cell>
          <cell r="AZ788" t="str">
            <v>-</v>
          </cell>
          <cell r="BA788" t="str">
            <v>-</v>
          </cell>
          <cell r="BB788" t="str">
            <v>-</v>
          </cell>
          <cell r="BC788" t="str">
            <v>-</v>
          </cell>
          <cell r="BD788" t="str">
            <v>-</v>
          </cell>
          <cell r="BE788" t="str">
            <v>-</v>
          </cell>
          <cell r="BF788" t="str">
            <v>-</v>
          </cell>
          <cell r="BG788">
            <v>3</v>
          </cell>
          <cell r="BH788" t="str">
            <v>-</v>
          </cell>
          <cell r="BI788" t="str">
            <v>-</v>
          </cell>
          <cell r="BJ788" t="str">
            <v>Arrendado</v>
          </cell>
          <cell r="BL788" t="str">
            <v>Américas Motors, S.A. de C.V.</v>
          </cell>
          <cell r="BP788" t="str">
            <v>-</v>
          </cell>
          <cell r="BQ788" t="str">
            <v>-</v>
          </cell>
          <cell r="BR788" t="str">
            <v>-</v>
          </cell>
          <cell r="BS788" t="str">
            <v>-</v>
          </cell>
          <cell r="BT788" t="str">
            <v>-</v>
          </cell>
          <cell r="BU788" t="str">
            <v>-</v>
          </cell>
          <cell r="BV788" t="str">
            <v>-</v>
          </cell>
          <cell r="BW788" t="str">
            <v>-</v>
          </cell>
          <cell r="BX788" t="str">
            <v>-</v>
          </cell>
          <cell r="BY788" t="str">
            <v>-</v>
          </cell>
          <cell r="BZ788" t="str">
            <v>-</v>
          </cell>
          <cell r="CA788" t="str">
            <v>-</v>
          </cell>
          <cell r="CB788" t="str">
            <v>-</v>
          </cell>
          <cell r="CC788" t="str">
            <v>Martes</v>
          </cell>
          <cell r="CD788" t="str">
            <v>997</v>
          </cell>
          <cell r="CE788" t="str">
            <v>7</v>
          </cell>
          <cell r="CF788" t="str">
            <v>Rosa</v>
          </cell>
          <cell r="CG788" t="str">
            <v>2o Sábado</v>
          </cell>
          <cell r="CH788" t="str">
            <v>Feb y Mzo</v>
          </cell>
          <cell r="CI788" t="str">
            <v>Ago y Sep</v>
          </cell>
          <cell r="CJ788" t="str">
            <v>-</v>
          </cell>
          <cell r="CK788">
            <v>90</v>
          </cell>
          <cell r="CL788" t="str">
            <v>101 - MAGNA</v>
          </cell>
          <cell r="CM788" t="str">
            <v>12016</v>
          </cell>
          <cell r="CP788" t="str">
            <v>-</v>
          </cell>
        </row>
        <row r="789">
          <cell r="A789" t="str">
            <v>12017</v>
          </cell>
          <cell r="B789" t="str">
            <v>N92AAY</v>
          </cell>
          <cell r="C789" t="str">
            <v>Distrito Federal</v>
          </cell>
          <cell r="D789" t="str">
            <v>956YFN</v>
          </cell>
          <cell r="E789" t="str">
            <v>Aveo</v>
          </cell>
          <cell r="F789" t="str">
            <v>Automóvil</v>
          </cell>
          <cell r="G789" t="str">
            <v>Chevrolet</v>
          </cell>
          <cell r="H789" t="str">
            <v>Aveo LS 4 puertas T/M, D/H, A/A, Paquete M</v>
          </cell>
          <cell r="I789" t="str">
            <v>3G1TA5AF0CL149115</v>
          </cell>
          <cell r="J789" t="str">
            <v>Hecho en México</v>
          </cell>
          <cell r="K789" t="str">
            <v>Magna</v>
          </cell>
          <cell r="L789">
            <v>4</v>
          </cell>
          <cell r="M789">
            <v>45</v>
          </cell>
          <cell r="N789">
            <v>2012</v>
          </cell>
          <cell r="O789" t="str">
            <v>Pachuca</v>
          </cell>
          <cell r="P789" t="str">
            <v>Hidalgo</v>
          </cell>
          <cell r="Q789" t="str">
            <v>Centro</v>
          </cell>
          <cell r="R789" t="str">
            <v>Baja</v>
          </cell>
          <cell r="S789" t="str">
            <v>Devolución Valmex</v>
          </cell>
          <cell r="T789" t="str">
            <v>GNP</v>
          </cell>
          <cell r="U789" t="str">
            <v>Grupo Nacional Provincial, S.A.B.</v>
          </cell>
          <cell r="V789" t="str">
            <v>Asesor de Servicio</v>
          </cell>
          <cell r="W789" t="str">
            <v>P3</v>
          </cell>
          <cell r="X789" t="str">
            <v>Supervisoria</v>
          </cell>
          <cell r="Y789" t="str">
            <v>Asignado</v>
          </cell>
          <cell r="Z789" t="str">
            <v>Por asignar</v>
          </cell>
          <cell r="AA789" t="str">
            <v>-</v>
          </cell>
          <cell r="AB789" t="str">
            <v>-</v>
          </cell>
          <cell r="AC789" t="str">
            <v>-</v>
          </cell>
          <cell r="AD789" t="str">
            <v>-</v>
          </cell>
          <cell r="AE789" t="str">
            <v>-</v>
          </cell>
          <cell r="AF789" t="str">
            <v>-</v>
          </cell>
          <cell r="AG789" t="str">
            <v>-</v>
          </cell>
          <cell r="AH789" t="str">
            <v>-</v>
          </cell>
          <cell r="AI789" t="str">
            <v>C6705</v>
          </cell>
          <cell r="AJ789" t="str">
            <v>Ramirez Granados Arturo</v>
          </cell>
          <cell r="AK789" t="str">
            <v>-</v>
          </cell>
          <cell r="AL789" t="str">
            <v>-</v>
          </cell>
          <cell r="AM789" t="str">
            <v>-</v>
          </cell>
          <cell r="AN789" t="str">
            <v>ordazroque@hotmail.com</v>
          </cell>
          <cell r="AO789" t="str">
            <v>-</v>
          </cell>
          <cell r="AP789" t="str">
            <v>ordazroque@hotmail.com</v>
          </cell>
          <cell r="AQ789">
            <v>7711896781</v>
          </cell>
          <cell r="AR789" t="str">
            <v>-</v>
          </cell>
          <cell r="AS789" t="str">
            <v>-</v>
          </cell>
          <cell r="AT789" t="str">
            <v>-</v>
          </cell>
          <cell r="AU789" t="str">
            <v>-</v>
          </cell>
          <cell r="AV789" t="str">
            <v>-</v>
          </cell>
          <cell r="AW789" t="str">
            <v>IMDM20348929..</v>
          </cell>
          <cell r="AX789" t="str">
            <v>Inactivo</v>
          </cell>
          <cell r="AY789" t="str">
            <v>No</v>
          </cell>
          <cell r="AZ789" t="str">
            <v>-</v>
          </cell>
          <cell r="BA789" t="str">
            <v>-</v>
          </cell>
          <cell r="BB789" t="str">
            <v>-</v>
          </cell>
          <cell r="BC789" t="str">
            <v>-</v>
          </cell>
          <cell r="BD789" t="str">
            <v>-</v>
          </cell>
          <cell r="BE789" t="str">
            <v>-</v>
          </cell>
          <cell r="BF789" t="str">
            <v>-</v>
          </cell>
          <cell r="BG789" t="str">
            <v>-</v>
          </cell>
          <cell r="BH789" t="str">
            <v>-</v>
          </cell>
          <cell r="BI789" t="str">
            <v>-</v>
          </cell>
          <cell r="BJ789" t="str">
            <v>Arrendado</v>
          </cell>
          <cell r="BL789" t="str">
            <v>Américas Motors, S.A. de C.V.</v>
          </cell>
          <cell r="BP789" t="str">
            <v>-</v>
          </cell>
          <cell r="BQ789" t="str">
            <v>-</v>
          </cell>
          <cell r="BR789" t="str">
            <v>-</v>
          </cell>
          <cell r="BS789" t="str">
            <v>-</v>
          </cell>
          <cell r="BT789" t="str">
            <v>-</v>
          </cell>
          <cell r="BU789" t="str">
            <v>-</v>
          </cell>
          <cell r="BV789" t="str">
            <v>-</v>
          </cell>
          <cell r="BW789" t="str">
            <v>-</v>
          </cell>
          <cell r="BX789" t="str">
            <v>-</v>
          </cell>
          <cell r="BY789" t="str">
            <v>-</v>
          </cell>
          <cell r="BZ789" t="str">
            <v>-</v>
          </cell>
          <cell r="CA789" t="str">
            <v>-</v>
          </cell>
          <cell r="CB789" t="str">
            <v>-</v>
          </cell>
          <cell r="CC789" t="str">
            <v>Jueves</v>
          </cell>
          <cell r="CD789" t="str">
            <v>92</v>
          </cell>
          <cell r="CE789" t="str">
            <v>2</v>
          </cell>
          <cell r="CF789" t="str">
            <v>Verde</v>
          </cell>
          <cell r="CG789" t="str">
            <v>4o Sábado</v>
          </cell>
          <cell r="CH789" t="str">
            <v>Abr y May</v>
          </cell>
          <cell r="CI789" t="str">
            <v>Oct y Nov</v>
          </cell>
          <cell r="CJ789" t="str">
            <v>-</v>
          </cell>
          <cell r="CK789">
            <v>90</v>
          </cell>
          <cell r="CL789" t="str">
            <v>101 - MAGNA</v>
          </cell>
          <cell r="CM789" t="str">
            <v>12017</v>
          </cell>
          <cell r="CP789" t="str">
            <v>-</v>
          </cell>
        </row>
        <row r="790">
          <cell r="A790" t="str">
            <v>12018</v>
          </cell>
          <cell r="B790" t="str">
            <v>328YFX</v>
          </cell>
          <cell r="C790" t="str">
            <v>Distrito Federal</v>
          </cell>
          <cell r="D790" t="str">
            <v>No aplica</v>
          </cell>
          <cell r="E790" t="str">
            <v>Aveo</v>
          </cell>
          <cell r="F790" t="str">
            <v>Automóvil</v>
          </cell>
          <cell r="G790" t="str">
            <v>Chevrolet</v>
          </cell>
          <cell r="H790" t="str">
            <v>Aveo LS 4 puertas T/M, D/H, A/A, Paquete M</v>
          </cell>
          <cell r="I790" t="str">
            <v>3G1TA5AF7CL149483</v>
          </cell>
          <cell r="J790" t="str">
            <v>Hecho en México</v>
          </cell>
          <cell r="K790" t="str">
            <v>Magna</v>
          </cell>
          <cell r="L790">
            <v>4</v>
          </cell>
          <cell r="M790">
            <v>45</v>
          </cell>
          <cell r="N790">
            <v>2012</v>
          </cell>
          <cell r="O790" t="str">
            <v>Ciudad de México</v>
          </cell>
          <cell r="P790" t="str">
            <v>Ciudad de México</v>
          </cell>
          <cell r="Q790" t="str">
            <v>Zona Metropolitana</v>
          </cell>
          <cell r="R790" t="str">
            <v>Baja</v>
          </cell>
          <cell r="S790" t="str">
            <v>Devolución Valmex</v>
          </cell>
          <cell r="T790" t="str">
            <v>GNP</v>
          </cell>
          <cell r="U790" t="str">
            <v>Grupo Nacional Provincial, S.A.B.</v>
          </cell>
          <cell r="V790" t="str">
            <v>Pool Administrativo</v>
          </cell>
          <cell r="W790" t="str">
            <v>Pool Administrativo</v>
          </cell>
          <cell r="X790" t="str">
            <v>Plaza GNP</v>
          </cell>
          <cell r="Y790" t="str">
            <v>Pool</v>
          </cell>
          <cell r="Z790" t="str">
            <v>N38132</v>
          </cell>
          <cell r="AA790" t="str">
            <v>-</v>
          </cell>
          <cell r="AB790" t="str">
            <v>-</v>
          </cell>
          <cell r="AC790" t="str">
            <v>-</v>
          </cell>
          <cell r="AD790" t="str">
            <v>-</v>
          </cell>
          <cell r="AE790" t="str">
            <v>-</v>
          </cell>
          <cell r="AF790" t="str">
            <v>-</v>
          </cell>
          <cell r="AG790" t="str">
            <v>-</v>
          </cell>
          <cell r="AH790" t="str">
            <v>-</v>
          </cell>
          <cell r="AI790" t="str">
            <v>C6705</v>
          </cell>
          <cell r="AJ790" t="str">
            <v>Ramirez Granados Arturo</v>
          </cell>
          <cell r="AK790" t="str">
            <v>-</v>
          </cell>
          <cell r="AL790" t="str">
            <v>-</v>
          </cell>
          <cell r="AM790" t="str">
            <v>-</v>
          </cell>
          <cell r="AN790">
            <v>0</v>
          </cell>
          <cell r="AO790" t="str">
            <v>-</v>
          </cell>
          <cell r="AQ790">
            <v>5545001393</v>
          </cell>
          <cell r="AR790" t="str">
            <v>-</v>
          </cell>
          <cell r="AS790" t="str">
            <v>-</v>
          </cell>
          <cell r="AT790" t="str">
            <v>-</v>
          </cell>
          <cell r="AU790" t="str">
            <v>-</v>
          </cell>
          <cell r="AV790" t="str">
            <v>-</v>
          </cell>
          <cell r="AW790" t="str">
            <v>IMDM21470107..</v>
          </cell>
          <cell r="AX790" t="str">
            <v>Inactivo</v>
          </cell>
          <cell r="AY790" t="str">
            <v>No</v>
          </cell>
          <cell r="AZ790" t="str">
            <v>-</v>
          </cell>
          <cell r="BA790" t="str">
            <v>-</v>
          </cell>
          <cell r="BB790" t="str">
            <v>-</v>
          </cell>
          <cell r="BC790" t="str">
            <v>-</v>
          </cell>
          <cell r="BD790" t="str">
            <v>-</v>
          </cell>
          <cell r="BE790" t="str">
            <v>-</v>
          </cell>
          <cell r="BF790" t="str">
            <v>-</v>
          </cell>
          <cell r="BG790" t="str">
            <v>-</v>
          </cell>
          <cell r="BH790" t="str">
            <v>-</v>
          </cell>
          <cell r="BI790" t="str">
            <v>-</v>
          </cell>
          <cell r="BJ790" t="str">
            <v>Arrendado</v>
          </cell>
          <cell r="BL790" t="str">
            <v>Américas Motors, S.A. de C.V.</v>
          </cell>
          <cell r="BP790" t="str">
            <v>-</v>
          </cell>
          <cell r="BQ790" t="str">
            <v>-</v>
          </cell>
          <cell r="BR790" t="str">
            <v>-</v>
          </cell>
          <cell r="BS790" t="str">
            <v>-</v>
          </cell>
          <cell r="BT790" t="str">
            <v>-</v>
          </cell>
          <cell r="BU790" t="str">
            <v>-</v>
          </cell>
          <cell r="BV790" t="str">
            <v>-</v>
          </cell>
          <cell r="BW790" t="str">
            <v>-</v>
          </cell>
          <cell r="BX790" t="str">
            <v>-</v>
          </cell>
          <cell r="BY790" t="str">
            <v>-</v>
          </cell>
          <cell r="BZ790" t="str">
            <v>-</v>
          </cell>
          <cell r="CA790" t="str">
            <v>-</v>
          </cell>
          <cell r="CB790" t="str">
            <v>-</v>
          </cell>
          <cell r="CC790" t="str">
            <v>Martes</v>
          </cell>
          <cell r="CD790" t="str">
            <v>328</v>
          </cell>
          <cell r="CE790" t="str">
            <v>8</v>
          </cell>
          <cell r="CF790" t="str">
            <v>Rosa</v>
          </cell>
          <cell r="CG790" t="str">
            <v>2o Sábado</v>
          </cell>
          <cell r="CH790" t="str">
            <v>Feb y Mzo</v>
          </cell>
          <cell r="CI790" t="str">
            <v>Ago y Sep</v>
          </cell>
          <cell r="CJ790" t="str">
            <v>-</v>
          </cell>
          <cell r="CK790">
            <v>90</v>
          </cell>
          <cell r="CL790" t="str">
            <v>101 - MAGNA</v>
          </cell>
          <cell r="CM790" t="str">
            <v>12018</v>
          </cell>
          <cell r="CP790" t="str">
            <v>-</v>
          </cell>
        </row>
        <row r="791">
          <cell r="A791" t="str">
            <v>12019</v>
          </cell>
          <cell r="B791" t="str">
            <v>360YFX</v>
          </cell>
          <cell r="C791" t="str">
            <v>Distrito Federal</v>
          </cell>
          <cell r="D791" t="str">
            <v>No aplica</v>
          </cell>
          <cell r="E791" t="str">
            <v>Aveo</v>
          </cell>
          <cell r="F791" t="str">
            <v>Automóvil</v>
          </cell>
          <cell r="G791" t="str">
            <v>Chevrolet</v>
          </cell>
          <cell r="H791" t="str">
            <v>Aveo LS 4 puertas T/M, D/H, A/A, Paquete M</v>
          </cell>
          <cell r="I791" t="str">
            <v>3G1TA5AF6CL149555</v>
          </cell>
          <cell r="J791" t="str">
            <v>Hecho en México</v>
          </cell>
          <cell r="K791" t="str">
            <v>Magna</v>
          </cell>
          <cell r="L791">
            <v>4</v>
          </cell>
          <cell r="M791">
            <v>45</v>
          </cell>
          <cell r="N791">
            <v>2012</v>
          </cell>
          <cell r="O791" t="str">
            <v>Ciudad de México</v>
          </cell>
          <cell r="P791" t="str">
            <v>Ciudad de México</v>
          </cell>
          <cell r="Q791" t="str">
            <v>Zona Metropolitana</v>
          </cell>
          <cell r="R791" t="str">
            <v>Baja</v>
          </cell>
          <cell r="S791" t="str">
            <v>Venta a empleado</v>
          </cell>
          <cell r="T791" t="str">
            <v>GNP</v>
          </cell>
          <cell r="U791" t="str">
            <v>Grupo Nacional Provincial, S.A.B.</v>
          </cell>
          <cell r="V791" t="str">
            <v>Asesor de Servicio</v>
          </cell>
          <cell r="W791" t="str">
            <v>540</v>
          </cell>
          <cell r="X791" t="str">
            <v>Célula 4</v>
          </cell>
          <cell r="Y791" t="str">
            <v>Asignado</v>
          </cell>
          <cell r="Z791" t="str">
            <v>N88093</v>
          </cell>
          <cell r="AA791" t="str">
            <v>-</v>
          </cell>
          <cell r="AB791" t="str">
            <v>-</v>
          </cell>
          <cell r="AC791" t="str">
            <v>-</v>
          </cell>
          <cell r="AD791" t="str">
            <v>-</v>
          </cell>
          <cell r="AE791" t="str">
            <v>-</v>
          </cell>
          <cell r="AF791" t="str">
            <v>-</v>
          </cell>
          <cell r="AG791" t="str">
            <v>-</v>
          </cell>
          <cell r="AH791" t="str">
            <v>-</v>
          </cell>
          <cell r="AI791" t="str">
            <v>C6705</v>
          </cell>
          <cell r="AJ791" t="str">
            <v>Ramirez Granados Arturo</v>
          </cell>
          <cell r="AK791" t="str">
            <v>-</v>
          </cell>
          <cell r="AL791" t="str">
            <v>-</v>
          </cell>
          <cell r="AM791" t="str">
            <v>-</v>
          </cell>
          <cell r="AN791">
            <v>0</v>
          </cell>
          <cell r="AO791" t="str">
            <v>-</v>
          </cell>
          <cell r="AQ791">
            <v>5535228280</v>
          </cell>
          <cell r="AR791" t="str">
            <v>-</v>
          </cell>
          <cell r="AS791" t="str">
            <v>-</v>
          </cell>
          <cell r="AT791" t="str">
            <v>-</v>
          </cell>
          <cell r="AU791" t="str">
            <v>-</v>
          </cell>
          <cell r="AV791" t="str">
            <v>-</v>
          </cell>
          <cell r="AW791" t="str">
            <v>IMDM20226564..</v>
          </cell>
          <cell r="AX791" t="str">
            <v>Inactivo</v>
          </cell>
          <cell r="AY791" t="str">
            <v>No</v>
          </cell>
          <cell r="AZ791" t="str">
            <v>-</v>
          </cell>
          <cell r="BA791" t="str">
            <v>-</v>
          </cell>
          <cell r="BB791" t="str">
            <v>-</v>
          </cell>
          <cell r="BC791" t="str">
            <v>-</v>
          </cell>
          <cell r="BD791" t="str">
            <v>-</v>
          </cell>
          <cell r="BE791" t="str">
            <v>-</v>
          </cell>
          <cell r="BF791" t="str">
            <v>-</v>
          </cell>
          <cell r="BG791">
            <v>3</v>
          </cell>
          <cell r="BH791" t="str">
            <v>-</v>
          </cell>
          <cell r="BI791" t="str">
            <v>-</v>
          </cell>
          <cell r="BJ791" t="str">
            <v>Arrendado</v>
          </cell>
          <cell r="BL791" t="str">
            <v>Américas Motors, S.A. de C.V.</v>
          </cell>
          <cell r="BP791" t="str">
            <v>-</v>
          </cell>
          <cell r="BQ791" t="str">
            <v>-</v>
          </cell>
          <cell r="BR791" t="str">
            <v>-</v>
          </cell>
          <cell r="BS791" t="str">
            <v>-</v>
          </cell>
          <cell r="BT791" t="str">
            <v>-</v>
          </cell>
          <cell r="BU791" t="str">
            <v>-</v>
          </cell>
          <cell r="BV791" t="str">
            <v>-</v>
          </cell>
          <cell r="BW791" t="str">
            <v>-</v>
          </cell>
          <cell r="BX791" t="str">
            <v>-</v>
          </cell>
          <cell r="BY791" t="str">
            <v>-</v>
          </cell>
          <cell r="BZ791" t="str">
            <v>-</v>
          </cell>
          <cell r="CA791" t="str">
            <v>-</v>
          </cell>
          <cell r="CB791" t="str">
            <v>-</v>
          </cell>
          <cell r="CC791" t="str">
            <v>Viernes</v>
          </cell>
          <cell r="CD791" t="str">
            <v>360</v>
          </cell>
          <cell r="CE791" t="str">
            <v>0</v>
          </cell>
          <cell r="CF791" t="str">
            <v>Azul</v>
          </cell>
          <cell r="CG791" t="str">
            <v>5o Sábado</v>
          </cell>
          <cell r="CH791" t="str">
            <v>May y Jun</v>
          </cell>
          <cell r="CI791" t="str">
            <v>Nov y Dic</v>
          </cell>
          <cell r="CJ791" t="str">
            <v>-</v>
          </cell>
          <cell r="CK791">
            <v>90</v>
          </cell>
          <cell r="CL791" t="str">
            <v>101 - MAGNA</v>
          </cell>
          <cell r="CM791" t="str">
            <v>12019</v>
          </cell>
          <cell r="CP791" t="str">
            <v>-</v>
          </cell>
        </row>
        <row r="792">
          <cell r="A792" t="str">
            <v>12020</v>
          </cell>
          <cell r="B792" t="str">
            <v>913YFN</v>
          </cell>
          <cell r="C792" t="str">
            <v>Distrito Federal</v>
          </cell>
          <cell r="D792" t="str">
            <v>No aplica</v>
          </cell>
          <cell r="E792" t="str">
            <v>Aveo</v>
          </cell>
          <cell r="F792" t="str">
            <v>Automóvil</v>
          </cell>
          <cell r="G792" t="str">
            <v>Chevrolet</v>
          </cell>
          <cell r="H792" t="str">
            <v>Aveo LS 4 puertas T/M, D/H, A/A, Paquete M</v>
          </cell>
          <cell r="I792" t="str">
            <v>3G1TA5AF0CL149034</v>
          </cell>
          <cell r="J792" t="str">
            <v>Hecho en México</v>
          </cell>
          <cell r="K792" t="str">
            <v>Magna</v>
          </cell>
          <cell r="L792">
            <v>4</v>
          </cell>
          <cell r="M792">
            <v>45</v>
          </cell>
          <cell r="N792">
            <v>2012</v>
          </cell>
          <cell r="O792" t="str">
            <v>Ciudad de México</v>
          </cell>
          <cell r="P792" t="str">
            <v>Ciudad de México</v>
          </cell>
          <cell r="Q792" t="str">
            <v>Zona Metropolitana</v>
          </cell>
          <cell r="R792" t="str">
            <v>Baja</v>
          </cell>
          <cell r="S792" t="str">
            <v>PT por Siniestro</v>
          </cell>
          <cell r="T792" t="str">
            <v>GNP</v>
          </cell>
          <cell r="U792" t="str">
            <v>Grupo Nacional Provincial, S.A.B.</v>
          </cell>
          <cell r="V792" t="str">
            <v>Asesor de Servicio</v>
          </cell>
          <cell r="W792" t="str">
            <v>374</v>
          </cell>
          <cell r="X792" t="str">
            <v>-</v>
          </cell>
          <cell r="Y792" t="str">
            <v>Asignado</v>
          </cell>
          <cell r="Z792" t="str">
            <v>N87486</v>
          </cell>
          <cell r="AA792" t="str">
            <v>López Pérez José Luis</v>
          </cell>
          <cell r="AB792" t="str">
            <v>Grupo Nacional Provincial, S.A.B.</v>
          </cell>
          <cell r="AC792" t="str">
            <v>LOPL7105312R3</v>
          </cell>
          <cell r="AD792" t="str">
            <v>Operativo</v>
          </cell>
          <cell r="AE792" t="str">
            <v>Asesor de Servicio Automovil</v>
          </cell>
          <cell r="AF792" t="str">
            <v>Unidad Operativa</v>
          </cell>
          <cell r="AG792" t="str">
            <v>Dirección Servicio y Operaciones</v>
          </cell>
          <cell r="AH792" t="str">
            <v>Subdir. Siniestros CDMX y Sureste</v>
          </cell>
          <cell r="AI792" t="str">
            <v>C9208</v>
          </cell>
          <cell r="AJ792" t="str">
            <v>Lasa Estrada Antxon</v>
          </cell>
          <cell r="AK792" t="str">
            <v>Tlalnepantla</v>
          </cell>
          <cell r="AL792" t="str">
            <v>Tlalnepantla</v>
          </cell>
          <cell r="AM792">
            <v>0</v>
          </cell>
          <cell r="AN792" t="str">
            <v>luis.lopez@gnp.com.mx</v>
          </cell>
          <cell r="AO792" t="str">
            <v>luis.lopez@gnp.com.mx</v>
          </cell>
          <cell r="AQ792">
            <v>5535228674</v>
          </cell>
          <cell r="AR792" t="str">
            <v>-</v>
          </cell>
          <cell r="AS792" t="str">
            <v>-</v>
          </cell>
          <cell r="AT792" t="str">
            <v>-</v>
          </cell>
          <cell r="AU792" t="str">
            <v>-</v>
          </cell>
          <cell r="AV792" t="str">
            <v>-</v>
          </cell>
          <cell r="AW792" t="str">
            <v>-</v>
          </cell>
          <cell r="AX792" t="str">
            <v>-</v>
          </cell>
          <cell r="AY792" t="str">
            <v>Si</v>
          </cell>
          <cell r="AZ792">
            <v>1229.17</v>
          </cell>
          <cell r="BA792">
            <v>43708</v>
          </cell>
          <cell r="BB792">
            <v>7375.02</v>
          </cell>
          <cell r="BC792">
            <v>110624.98</v>
          </cell>
          <cell r="BD792">
            <v>118000</v>
          </cell>
          <cell r="BE792">
            <v>43631</v>
          </cell>
          <cell r="BF792">
            <v>45076</v>
          </cell>
          <cell r="BG792">
            <v>3</v>
          </cell>
          <cell r="BH792" t="str">
            <v>-</v>
          </cell>
          <cell r="BI792" t="str">
            <v>-</v>
          </cell>
          <cell r="BJ792" t="str">
            <v>Arrendado</v>
          </cell>
          <cell r="BL792" t="str">
            <v>Américas Motors, S.A. de C.V.</v>
          </cell>
          <cell r="BP792" t="str">
            <v>-</v>
          </cell>
          <cell r="BQ792" t="str">
            <v>-</v>
          </cell>
          <cell r="BR792" t="str">
            <v>-</v>
          </cell>
          <cell r="BS792" t="str">
            <v>-</v>
          </cell>
          <cell r="BT792" t="str">
            <v>-</v>
          </cell>
          <cell r="BU792" t="str">
            <v>-</v>
          </cell>
          <cell r="BV792" t="str">
            <v>-</v>
          </cell>
          <cell r="BW792" t="str">
            <v>-</v>
          </cell>
          <cell r="BX792" t="str">
            <v>-</v>
          </cell>
          <cell r="BY792" t="str">
            <v>-</v>
          </cell>
          <cell r="BZ792" t="str">
            <v>-</v>
          </cell>
          <cell r="CA792" t="str">
            <v>-</v>
          </cell>
          <cell r="CB792" t="str">
            <v>-</v>
          </cell>
          <cell r="CC792" t="str">
            <v>Miércoles</v>
          </cell>
          <cell r="CD792" t="str">
            <v>913</v>
          </cell>
          <cell r="CE792" t="str">
            <v>3</v>
          </cell>
          <cell r="CF792" t="str">
            <v>Rojo</v>
          </cell>
          <cell r="CG792" t="str">
            <v>3er Sábado</v>
          </cell>
          <cell r="CH792" t="str">
            <v>Mzo y Abr</v>
          </cell>
          <cell r="CI792" t="str">
            <v>Sep y Oct</v>
          </cell>
          <cell r="CJ792" t="str">
            <v>-</v>
          </cell>
          <cell r="CK792">
            <v>90</v>
          </cell>
          <cell r="CL792" t="str">
            <v>101 - MAGNA</v>
          </cell>
          <cell r="CM792" t="str">
            <v>12020</v>
          </cell>
          <cell r="CP792" t="str">
            <v>-</v>
          </cell>
        </row>
        <row r="793">
          <cell r="A793" t="str">
            <v>12021</v>
          </cell>
          <cell r="B793" t="str">
            <v>995YFN</v>
          </cell>
          <cell r="C793" t="str">
            <v>Distrito Federal</v>
          </cell>
          <cell r="D793" t="str">
            <v>No aplica</v>
          </cell>
          <cell r="E793" t="str">
            <v>Aveo</v>
          </cell>
          <cell r="F793" t="str">
            <v>Automóvil</v>
          </cell>
          <cell r="G793" t="str">
            <v>Chevrolet</v>
          </cell>
          <cell r="H793" t="str">
            <v>Aveo LS 4 puertas T/M, D/H, A/A, Paquete M</v>
          </cell>
          <cell r="I793" t="str">
            <v>3G1TA5AF1CL149592</v>
          </cell>
          <cell r="J793" t="str">
            <v>Hecho en México</v>
          </cell>
          <cell r="K793" t="str">
            <v>Magna</v>
          </cell>
          <cell r="L793">
            <v>4</v>
          </cell>
          <cell r="M793">
            <v>45</v>
          </cell>
          <cell r="N793">
            <v>2012</v>
          </cell>
          <cell r="O793" t="str">
            <v>Ciudad de México</v>
          </cell>
          <cell r="P793" t="str">
            <v>Ciudad de México</v>
          </cell>
          <cell r="Q793" t="str">
            <v>Zona Metropolitana</v>
          </cell>
          <cell r="R793" t="str">
            <v>Baja</v>
          </cell>
          <cell r="S793" t="str">
            <v>Venta a empleado</v>
          </cell>
          <cell r="T793" t="str">
            <v>GNP</v>
          </cell>
          <cell r="U793" t="str">
            <v>Grupo Nacional Provincial, S.A.B.</v>
          </cell>
          <cell r="V793" t="str">
            <v>Asesor de Servicio</v>
          </cell>
          <cell r="W793" t="str">
            <v>474</v>
          </cell>
          <cell r="X793" t="str">
            <v>Célula 8</v>
          </cell>
          <cell r="Y793" t="str">
            <v>Asignado</v>
          </cell>
          <cell r="Z793" t="str">
            <v>N87934</v>
          </cell>
          <cell r="AA793" t="str">
            <v>Arellano Saucedo Carlos</v>
          </cell>
          <cell r="AB793" t="str">
            <v>Grupo Nacional Provincial, S.A.B.</v>
          </cell>
          <cell r="AC793" t="str">
            <v>AESC7402234Q3</v>
          </cell>
          <cell r="AD793" t="str">
            <v>Operativo</v>
          </cell>
          <cell r="AE793" t="str">
            <v>Asesor de Servicio Automovil</v>
          </cell>
          <cell r="AF793" t="str">
            <v>Unidad Operativa</v>
          </cell>
          <cell r="AG793" t="str">
            <v>Dirección Servicio y Operaciones</v>
          </cell>
          <cell r="AH793" t="str">
            <v>Subdir. Siniestros CDMX y Sureste</v>
          </cell>
          <cell r="AI793" t="str">
            <v>C9208</v>
          </cell>
          <cell r="AJ793" t="str">
            <v>Lasa Estrada Antxon</v>
          </cell>
          <cell r="AK793" t="str">
            <v>Tlalnepantla</v>
          </cell>
          <cell r="AL793" t="str">
            <v>Tlalnepantla</v>
          </cell>
          <cell r="AM793">
            <v>0</v>
          </cell>
          <cell r="AN793" t="str">
            <v>carlos.arellano@gnp.com.mx</v>
          </cell>
          <cell r="AO793" t="str">
            <v>carlos.arellano@gnp.com.mx</v>
          </cell>
          <cell r="AP793" t="str">
            <v>jcarlosas74@gmail.com</v>
          </cell>
          <cell r="AQ793">
            <v>5535228261</v>
          </cell>
          <cell r="AR793" t="str">
            <v>-</v>
          </cell>
          <cell r="AS793" t="str">
            <v>-</v>
          </cell>
          <cell r="AT793" t="str">
            <v>-</v>
          </cell>
          <cell r="AU793" t="str">
            <v>-</v>
          </cell>
          <cell r="AV793" t="str">
            <v>-</v>
          </cell>
          <cell r="AW793" t="str">
            <v>IMDM20226492..</v>
          </cell>
          <cell r="AX793" t="str">
            <v>Inactivo</v>
          </cell>
          <cell r="AY793" t="str">
            <v>Si</v>
          </cell>
          <cell r="AZ793">
            <v>1229.17</v>
          </cell>
          <cell r="BA793">
            <v>43708</v>
          </cell>
          <cell r="BB793">
            <v>4916.68</v>
          </cell>
          <cell r="BC793">
            <v>113083.32</v>
          </cell>
          <cell r="BD793">
            <v>118000</v>
          </cell>
          <cell r="BE793">
            <v>43661</v>
          </cell>
          <cell r="BF793">
            <v>45107</v>
          </cell>
          <cell r="BG793">
            <v>3</v>
          </cell>
          <cell r="BH793" t="str">
            <v>-</v>
          </cell>
          <cell r="BI793" t="str">
            <v>-</v>
          </cell>
          <cell r="BJ793" t="str">
            <v>Arrendado</v>
          </cell>
          <cell r="BL793" t="str">
            <v>Américas Motors, S.A. de C.V.</v>
          </cell>
          <cell r="BP793" t="str">
            <v>-</v>
          </cell>
          <cell r="BQ793" t="str">
            <v>-</v>
          </cell>
          <cell r="BR793" t="str">
            <v>-</v>
          </cell>
          <cell r="BS793" t="str">
            <v>-</v>
          </cell>
          <cell r="BT793" t="str">
            <v>-</v>
          </cell>
          <cell r="BU793" t="str">
            <v>-</v>
          </cell>
          <cell r="BV793" t="str">
            <v>-</v>
          </cell>
          <cell r="BW793" t="str">
            <v>-</v>
          </cell>
          <cell r="BX793" t="str">
            <v>-</v>
          </cell>
          <cell r="BY793" t="str">
            <v>-</v>
          </cell>
          <cell r="BZ793" t="str">
            <v>-</v>
          </cell>
          <cell r="CA793" t="str">
            <v>-</v>
          </cell>
          <cell r="CB793" t="str">
            <v>-</v>
          </cell>
          <cell r="CC793" t="str">
            <v>Lunes</v>
          </cell>
          <cell r="CD793" t="str">
            <v>995</v>
          </cell>
          <cell r="CE793" t="str">
            <v>5</v>
          </cell>
          <cell r="CF793" t="str">
            <v>Amarillo</v>
          </cell>
          <cell r="CG793" t="str">
            <v>1er Sábado</v>
          </cell>
          <cell r="CH793" t="str">
            <v>Ene y Feb</v>
          </cell>
          <cell r="CI793" t="str">
            <v>Jul y Ago</v>
          </cell>
          <cell r="CJ793" t="str">
            <v>-</v>
          </cell>
          <cell r="CK793">
            <v>90</v>
          </cell>
          <cell r="CL793" t="str">
            <v>101 - MAGNA</v>
          </cell>
          <cell r="CM793" t="str">
            <v>12021</v>
          </cell>
          <cell r="CP793" t="str">
            <v>-</v>
          </cell>
        </row>
        <row r="794">
          <cell r="A794" t="str">
            <v>12022</v>
          </cell>
          <cell r="B794" t="str">
            <v>950YFN</v>
          </cell>
          <cell r="C794" t="str">
            <v>Distrito Federal</v>
          </cell>
          <cell r="D794" t="str">
            <v>No aplica</v>
          </cell>
          <cell r="E794" t="str">
            <v>Aveo</v>
          </cell>
          <cell r="F794" t="str">
            <v>Automóvil</v>
          </cell>
          <cell r="G794" t="str">
            <v>Chevrolet</v>
          </cell>
          <cell r="H794" t="str">
            <v>Aveo LS 4 puertas T/M, D/H, A/A, Paquete M</v>
          </cell>
          <cell r="I794" t="str">
            <v>3G1TA5AF9CL149405</v>
          </cell>
          <cell r="J794" t="str">
            <v>Hecho en México</v>
          </cell>
          <cell r="K794" t="str">
            <v>Magna</v>
          </cell>
          <cell r="L794">
            <v>4</v>
          </cell>
          <cell r="M794">
            <v>45</v>
          </cell>
          <cell r="N794">
            <v>2012</v>
          </cell>
          <cell r="O794" t="str">
            <v>Ciudad de México</v>
          </cell>
          <cell r="P794" t="str">
            <v>Ciudad de México</v>
          </cell>
          <cell r="Q794" t="str">
            <v>Zona Metropolitana</v>
          </cell>
          <cell r="R794" t="str">
            <v>Baja</v>
          </cell>
          <cell r="S794" t="str">
            <v>Venta a empleado</v>
          </cell>
          <cell r="T794" t="str">
            <v>GNP</v>
          </cell>
          <cell r="U794" t="str">
            <v>Grupo Nacional Provincial, S.A.B.</v>
          </cell>
          <cell r="V794" t="str">
            <v>Asesor de Servicio</v>
          </cell>
          <cell r="W794" t="str">
            <v>547</v>
          </cell>
          <cell r="X794" t="str">
            <v>Célula 7</v>
          </cell>
          <cell r="Y794" t="str">
            <v>Asignado</v>
          </cell>
          <cell r="Z794" t="str">
            <v>N91204</v>
          </cell>
          <cell r="AA794" t="str">
            <v>Márquez Cadena Erick Marlon</v>
          </cell>
          <cell r="AB794" t="str">
            <v>Grupo Nacional Provincial, S.A.B.</v>
          </cell>
          <cell r="AC794" t="str">
            <v>MACE840427G34</v>
          </cell>
          <cell r="AD794" t="str">
            <v>Jefe de departamento</v>
          </cell>
          <cell r="AE794" t="str">
            <v>Coordinador de Célula</v>
          </cell>
          <cell r="AF794" t="str">
            <v>Unidad Operativa</v>
          </cell>
          <cell r="AG794" t="str">
            <v>Dirección Servicio y Operaciones</v>
          </cell>
          <cell r="AH794" t="str">
            <v>Subdir. Siniestros CDMX y Sureste</v>
          </cell>
          <cell r="AI794" t="str">
            <v>C9208</v>
          </cell>
          <cell r="AJ794" t="str">
            <v>Lasa Estrada Antxon</v>
          </cell>
          <cell r="AK794" t="str">
            <v>Poniente Anexo</v>
          </cell>
          <cell r="AL794" t="str">
            <v>Plaza GNP</v>
          </cell>
          <cell r="AM794">
            <v>0</v>
          </cell>
          <cell r="AN794" t="str">
            <v>erick.marquez@gnp.com.mx</v>
          </cell>
          <cell r="AO794" t="str">
            <v>erick.marquez@gnp.com.mx</v>
          </cell>
          <cell r="AQ794">
            <v>5518508452</v>
          </cell>
          <cell r="AR794" t="str">
            <v>-</v>
          </cell>
          <cell r="AS794" t="str">
            <v>-</v>
          </cell>
          <cell r="AT794" t="str">
            <v>-</v>
          </cell>
          <cell r="AU794" t="str">
            <v>-</v>
          </cell>
          <cell r="AV794" t="str">
            <v>-</v>
          </cell>
          <cell r="AW794" t="str">
            <v>IMDM20226577..</v>
          </cell>
          <cell r="AX794" t="str">
            <v>Inactivo</v>
          </cell>
          <cell r="AY794" t="str">
            <v>No</v>
          </cell>
          <cell r="AZ794" t="str">
            <v>-</v>
          </cell>
          <cell r="BA794" t="str">
            <v>-</v>
          </cell>
          <cell r="BB794" t="str">
            <v>-</v>
          </cell>
          <cell r="BC794" t="str">
            <v>-</v>
          </cell>
          <cell r="BD794" t="str">
            <v>-</v>
          </cell>
          <cell r="BE794" t="str">
            <v>-</v>
          </cell>
          <cell r="BF794" t="str">
            <v>-</v>
          </cell>
          <cell r="BG794">
            <v>3</v>
          </cell>
          <cell r="BH794" t="str">
            <v>-</v>
          </cell>
          <cell r="BI794" t="str">
            <v>-</v>
          </cell>
          <cell r="BJ794" t="str">
            <v>Arrendado</v>
          </cell>
          <cell r="BL794" t="str">
            <v>Américas Motors, S.A. de C.V.</v>
          </cell>
          <cell r="BP794" t="str">
            <v>-</v>
          </cell>
          <cell r="BQ794" t="str">
            <v>-</v>
          </cell>
          <cell r="BR794" t="str">
            <v>-</v>
          </cell>
          <cell r="BS794" t="str">
            <v>-</v>
          </cell>
          <cell r="BT794" t="str">
            <v>-</v>
          </cell>
          <cell r="BU794" t="str">
            <v>-</v>
          </cell>
          <cell r="BV794" t="str">
            <v>-</v>
          </cell>
          <cell r="BW794" t="str">
            <v>-</v>
          </cell>
          <cell r="BX794" t="str">
            <v>-</v>
          </cell>
          <cell r="BY794" t="str">
            <v>-</v>
          </cell>
          <cell r="BZ794" t="str">
            <v>-</v>
          </cell>
          <cell r="CA794" t="str">
            <v>-</v>
          </cell>
          <cell r="CB794" t="str">
            <v>-</v>
          </cell>
          <cell r="CC794" t="str">
            <v>Viernes</v>
          </cell>
          <cell r="CD794" t="str">
            <v>950</v>
          </cell>
          <cell r="CE794" t="str">
            <v>0</v>
          </cell>
          <cell r="CF794" t="str">
            <v>Azul</v>
          </cell>
          <cell r="CG794" t="str">
            <v>5o Sábado</v>
          </cell>
          <cell r="CH794" t="str">
            <v>May y Jun</v>
          </cell>
          <cell r="CI794" t="str">
            <v>Nov y Dic</v>
          </cell>
          <cell r="CJ794" t="str">
            <v>-</v>
          </cell>
          <cell r="CK794">
            <v>90</v>
          </cell>
          <cell r="CL794" t="str">
            <v>101 - MAGNA</v>
          </cell>
          <cell r="CM794" t="str">
            <v>12022</v>
          </cell>
          <cell r="CP794" t="str">
            <v>-</v>
          </cell>
        </row>
        <row r="795">
          <cell r="A795" t="str">
            <v>12023</v>
          </cell>
          <cell r="B795" t="str">
            <v>991YFN</v>
          </cell>
          <cell r="C795" t="str">
            <v>Distrito Federal</v>
          </cell>
          <cell r="D795" t="str">
            <v>No aplica</v>
          </cell>
          <cell r="E795" t="str">
            <v>Aveo</v>
          </cell>
          <cell r="F795" t="str">
            <v>Automóvil</v>
          </cell>
          <cell r="G795" t="str">
            <v>Chevrolet</v>
          </cell>
          <cell r="H795" t="str">
            <v>Aveo LS 4 puertas T/M, D/H, A/A, Paquete M</v>
          </cell>
          <cell r="I795" t="str">
            <v>3G1TA5AF5CL151152</v>
          </cell>
          <cell r="J795" t="str">
            <v>Hecho en México</v>
          </cell>
          <cell r="K795" t="str">
            <v>Magna</v>
          </cell>
          <cell r="L795">
            <v>4</v>
          </cell>
          <cell r="M795">
            <v>45</v>
          </cell>
          <cell r="N795">
            <v>2012</v>
          </cell>
          <cell r="O795" t="str">
            <v>Xalapa</v>
          </cell>
          <cell r="P795" t="str">
            <v>Veracruz</v>
          </cell>
          <cell r="Q795" t="str">
            <v>Sureste</v>
          </cell>
          <cell r="R795" t="str">
            <v>Baja</v>
          </cell>
          <cell r="S795" t="str">
            <v>Venta a empleado</v>
          </cell>
          <cell r="T795" t="str">
            <v>GNP</v>
          </cell>
          <cell r="U795" t="str">
            <v>Grupo Nacional Provincial, S.A.B.</v>
          </cell>
          <cell r="V795" t="str">
            <v>Asesor de Servicio</v>
          </cell>
          <cell r="W795" t="str">
            <v>375</v>
          </cell>
          <cell r="X795" t="str">
            <v>Supervisoria</v>
          </cell>
          <cell r="Y795" t="str">
            <v>Asignado</v>
          </cell>
          <cell r="Z795">
            <v>40247001</v>
          </cell>
          <cell r="AA795" t="str">
            <v>-</v>
          </cell>
          <cell r="AB795" t="str">
            <v>-</v>
          </cell>
          <cell r="AC795" t="str">
            <v>-</v>
          </cell>
          <cell r="AD795" t="str">
            <v>-</v>
          </cell>
          <cell r="AE795" t="str">
            <v>-</v>
          </cell>
          <cell r="AF795" t="str">
            <v>-</v>
          </cell>
          <cell r="AG795" t="str">
            <v>-</v>
          </cell>
          <cell r="AH795" t="str">
            <v>-</v>
          </cell>
          <cell r="AI795" t="str">
            <v>C6705</v>
          </cell>
          <cell r="AJ795" t="str">
            <v>Ramirez Granados Arturo</v>
          </cell>
          <cell r="AK795" t="str">
            <v>-</v>
          </cell>
          <cell r="AL795" t="str">
            <v>-</v>
          </cell>
          <cell r="AM795" t="str">
            <v>-</v>
          </cell>
          <cell r="AN795">
            <v>0</v>
          </cell>
          <cell r="AO795" t="str">
            <v>-</v>
          </cell>
          <cell r="AQ795">
            <v>2281044335</v>
          </cell>
          <cell r="AR795" t="str">
            <v>-</v>
          </cell>
          <cell r="AS795" t="str">
            <v>-</v>
          </cell>
          <cell r="AT795" t="str">
            <v>-</v>
          </cell>
          <cell r="AU795" t="str">
            <v>-</v>
          </cell>
          <cell r="AV795" t="str">
            <v>-</v>
          </cell>
          <cell r="AW795" t="str">
            <v>IMDM21470151..</v>
          </cell>
          <cell r="AX795" t="str">
            <v>Inactivo</v>
          </cell>
          <cell r="AY795" t="str">
            <v>No</v>
          </cell>
          <cell r="AZ795" t="str">
            <v>-</v>
          </cell>
          <cell r="BA795" t="str">
            <v>-</v>
          </cell>
          <cell r="BB795" t="str">
            <v>-</v>
          </cell>
          <cell r="BC795" t="str">
            <v>-</v>
          </cell>
          <cell r="BD795" t="str">
            <v>-</v>
          </cell>
          <cell r="BE795" t="str">
            <v>-</v>
          </cell>
          <cell r="BF795" t="str">
            <v>-</v>
          </cell>
          <cell r="BG795">
            <v>3</v>
          </cell>
          <cell r="BH795" t="str">
            <v>-</v>
          </cell>
          <cell r="BI795" t="str">
            <v>-</v>
          </cell>
          <cell r="BJ795" t="str">
            <v>Arrendado</v>
          </cell>
          <cell r="BL795" t="str">
            <v>Américas Motors, S.A. de C.V.</v>
          </cell>
          <cell r="BP795" t="str">
            <v>-</v>
          </cell>
          <cell r="BQ795" t="str">
            <v>-</v>
          </cell>
          <cell r="BR795" t="str">
            <v>-</v>
          </cell>
          <cell r="BS795" t="str">
            <v>-</v>
          </cell>
          <cell r="BT795" t="str">
            <v>-</v>
          </cell>
          <cell r="BU795" t="str">
            <v>-</v>
          </cell>
          <cell r="BV795" t="str">
            <v>-</v>
          </cell>
          <cell r="BW795" t="str">
            <v>-</v>
          </cell>
          <cell r="BX795" t="str">
            <v>-</v>
          </cell>
          <cell r="BY795" t="str">
            <v>-</v>
          </cell>
          <cell r="BZ795" t="str">
            <v>-</v>
          </cell>
          <cell r="CA795" t="str">
            <v>-</v>
          </cell>
          <cell r="CB795" t="str">
            <v>-</v>
          </cell>
          <cell r="CC795" t="str">
            <v>Jueves</v>
          </cell>
          <cell r="CD795" t="str">
            <v>991</v>
          </cell>
          <cell r="CE795" t="str">
            <v>1</v>
          </cell>
          <cell r="CF795" t="str">
            <v>Verde</v>
          </cell>
          <cell r="CG795" t="str">
            <v>4o Sábado</v>
          </cell>
          <cell r="CH795" t="str">
            <v>Abr y May</v>
          </cell>
          <cell r="CI795" t="str">
            <v>Oct y Nov</v>
          </cell>
          <cell r="CJ795" t="str">
            <v>-</v>
          </cell>
          <cell r="CK795">
            <v>90</v>
          </cell>
          <cell r="CL795" t="str">
            <v>101 - MAGNA</v>
          </cell>
          <cell r="CM795" t="str">
            <v>12023</v>
          </cell>
          <cell r="CP795" t="str">
            <v>-</v>
          </cell>
        </row>
        <row r="796">
          <cell r="A796" t="str">
            <v>12024</v>
          </cell>
          <cell r="B796" t="str">
            <v>988YFN</v>
          </cell>
          <cell r="C796" t="str">
            <v>Distrito Federal</v>
          </cell>
          <cell r="D796" t="str">
            <v>No aplica</v>
          </cell>
          <cell r="E796" t="str">
            <v>Aveo</v>
          </cell>
          <cell r="F796" t="str">
            <v>Automóvil</v>
          </cell>
          <cell r="G796" t="str">
            <v>Chevrolet</v>
          </cell>
          <cell r="H796" t="str">
            <v>Aveo LS 4 puertas T/M, D/H, A/A, Paquete M</v>
          </cell>
          <cell r="I796" t="str">
            <v>3G1TA5AF3CL151067</v>
          </cell>
          <cell r="J796" t="str">
            <v>Hecho en México</v>
          </cell>
          <cell r="K796" t="str">
            <v>Magna</v>
          </cell>
          <cell r="L796">
            <v>4</v>
          </cell>
          <cell r="M796">
            <v>45</v>
          </cell>
          <cell r="N796">
            <v>2012</v>
          </cell>
          <cell r="O796" t="str">
            <v>Ciudad de México</v>
          </cell>
          <cell r="P796" t="str">
            <v>Ciudad de México</v>
          </cell>
          <cell r="Q796" t="str">
            <v>Zona Metropolitana</v>
          </cell>
          <cell r="R796" t="str">
            <v>Baja</v>
          </cell>
          <cell r="S796" t="str">
            <v>Venta a empleado</v>
          </cell>
          <cell r="T796" t="str">
            <v>GNP</v>
          </cell>
          <cell r="U796" t="str">
            <v>Grupo Nacional Provincial, S.A.B.</v>
          </cell>
          <cell r="V796" t="str">
            <v>Asesor de Servicio</v>
          </cell>
          <cell r="W796" t="str">
            <v>458</v>
          </cell>
          <cell r="X796" t="str">
            <v>Célula 9</v>
          </cell>
          <cell r="Y796" t="str">
            <v>Asignado</v>
          </cell>
          <cell r="Z796" t="str">
            <v>N87579</v>
          </cell>
          <cell r="AA796" t="str">
            <v>Arroyo Castro Hugo Wilfrido</v>
          </cell>
          <cell r="AB796" t="str">
            <v>Grupo Nacional Provincial, S.A.B.</v>
          </cell>
          <cell r="AC796" t="str">
            <v>AOCH760928NS1</v>
          </cell>
          <cell r="AD796" t="str">
            <v>Operativo</v>
          </cell>
          <cell r="AE796" t="str">
            <v>Asesor de Servicio Automovil</v>
          </cell>
          <cell r="AF796" t="str">
            <v>Unidad Operativa</v>
          </cell>
          <cell r="AG796" t="str">
            <v>Dirección Servicio y Operaciones</v>
          </cell>
          <cell r="AH796" t="str">
            <v>Subdir. Siniestros CDMX y Sureste</v>
          </cell>
          <cell r="AI796" t="str">
            <v>C9215</v>
          </cell>
          <cell r="AJ796" t="str">
            <v>Moreno Alvárez Elvia Citlalli</v>
          </cell>
          <cell r="AK796" t="str">
            <v>Tlalnepantla</v>
          </cell>
          <cell r="AL796" t="str">
            <v>Tlalnepantla</v>
          </cell>
          <cell r="AM796">
            <v>0</v>
          </cell>
          <cell r="AN796" t="str">
            <v>hugo.arroyo@gnp.com.mx</v>
          </cell>
          <cell r="AO796" t="str">
            <v>hugo.arroyo@gnp.com.mx</v>
          </cell>
          <cell r="AQ796">
            <v>5535667125</v>
          </cell>
          <cell r="AR796" t="str">
            <v>-</v>
          </cell>
          <cell r="AS796" t="str">
            <v>-</v>
          </cell>
          <cell r="AT796" t="str">
            <v>-</v>
          </cell>
          <cell r="AU796" t="str">
            <v>-</v>
          </cell>
          <cell r="AV796" t="str">
            <v>-</v>
          </cell>
          <cell r="AW796" t="str">
            <v>IMDM20226505..</v>
          </cell>
          <cell r="AX796" t="str">
            <v>Inactivo</v>
          </cell>
          <cell r="AY796" t="str">
            <v>Si</v>
          </cell>
          <cell r="AZ796">
            <v>1229.17</v>
          </cell>
          <cell r="BA796">
            <v>43708</v>
          </cell>
          <cell r="BB796">
            <v>7375.02</v>
          </cell>
          <cell r="BC796">
            <v>110624.98</v>
          </cell>
          <cell r="BD796">
            <v>118000</v>
          </cell>
          <cell r="BE796">
            <v>43631</v>
          </cell>
          <cell r="BF796">
            <v>45076</v>
          </cell>
          <cell r="BG796">
            <v>3</v>
          </cell>
          <cell r="BH796" t="str">
            <v>-</v>
          </cell>
          <cell r="BI796" t="str">
            <v>-</v>
          </cell>
          <cell r="BJ796" t="str">
            <v>Arrendado</v>
          </cell>
          <cell r="BL796" t="str">
            <v>Américas Motors, S.A. de C.V.</v>
          </cell>
          <cell r="BP796" t="str">
            <v>-</v>
          </cell>
          <cell r="BQ796" t="str">
            <v>-</v>
          </cell>
          <cell r="BR796" t="str">
            <v>-</v>
          </cell>
          <cell r="BS796" t="str">
            <v>-</v>
          </cell>
          <cell r="BT796" t="str">
            <v>-</v>
          </cell>
          <cell r="BU796" t="str">
            <v>-</v>
          </cell>
          <cell r="BV796" t="str">
            <v>-</v>
          </cell>
          <cell r="BW796" t="str">
            <v>-</v>
          </cell>
          <cell r="BX796" t="str">
            <v>-</v>
          </cell>
          <cell r="BY796" t="str">
            <v>-</v>
          </cell>
          <cell r="BZ796" t="str">
            <v>-</v>
          </cell>
          <cell r="CA796" t="str">
            <v>-</v>
          </cell>
          <cell r="CB796" t="str">
            <v>-</v>
          </cell>
          <cell r="CC796" t="str">
            <v>Martes</v>
          </cell>
          <cell r="CD796" t="str">
            <v>988</v>
          </cell>
          <cell r="CE796" t="str">
            <v>8</v>
          </cell>
          <cell r="CF796" t="str">
            <v>Rosa</v>
          </cell>
          <cell r="CG796" t="str">
            <v>2o Sábado</v>
          </cell>
          <cell r="CH796" t="str">
            <v>Feb y Mzo</v>
          </cell>
          <cell r="CI796" t="str">
            <v>Ago y Sep</v>
          </cell>
          <cell r="CJ796" t="str">
            <v>-</v>
          </cell>
          <cell r="CK796">
            <v>90</v>
          </cell>
          <cell r="CL796" t="str">
            <v>101 - MAGNA</v>
          </cell>
          <cell r="CM796" t="str">
            <v>12024</v>
          </cell>
          <cell r="CP796" t="str">
            <v>-</v>
          </cell>
        </row>
        <row r="797">
          <cell r="A797" t="str">
            <v>12025</v>
          </cell>
          <cell r="B797" t="str">
            <v>989YFN</v>
          </cell>
          <cell r="C797" t="str">
            <v>Distrito Federal</v>
          </cell>
          <cell r="D797" t="str">
            <v>No aplica</v>
          </cell>
          <cell r="E797" t="str">
            <v>Aveo</v>
          </cell>
          <cell r="F797" t="str">
            <v>Automóvil</v>
          </cell>
          <cell r="G797" t="str">
            <v>Chevrolet</v>
          </cell>
          <cell r="H797" t="str">
            <v>Aveo LS 4 puertas T/M, D/H, A/A, Paquete M</v>
          </cell>
          <cell r="I797" t="str">
            <v>3G1TA5AF7CL151010</v>
          </cell>
          <cell r="J797" t="str">
            <v>Hecho en México</v>
          </cell>
          <cell r="K797" t="str">
            <v>Magna</v>
          </cell>
          <cell r="L797">
            <v>4</v>
          </cell>
          <cell r="M797">
            <v>45</v>
          </cell>
          <cell r="N797">
            <v>2012</v>
          </cell>
          <cell r="O797" t="str">
            <v>Ciudad de México</v>
          </cell>
          <cell r="P797" t="str">
            <v>Ciudad de México</v>
          </cell>
          <cell r="Q797" t="str">
            <v>Zona Metropolitana</v>
          </cell>
          <cell r="R797" t="str">
            <v>Baja</v>
          </cell>
          <cell r="S797" t="str">
            <v>Venta a empleado</v>
          </cell>
          <cell r="T797" t="str">
            <v>GNP</v>
          </cell>
          <cell r="U797" t="str">
            <v>Grupo Nacional Provincial, S.A.B.</v>
          </cell>
          <cell r="V797" t="str">
            <v>Asesor de Servicio</v>
          </cell>
          <cell r="W797" t="str">
            <v>545</v>
          </cell>
          <cell r="X797" t="str">
            <v>Célula 2</v>
          </cell>
          <cell r="Y797" t="str">
            <v>Asignado</v>
          </cell>
          <cell r="Z797" t="str">
            <v>N91195</v>
          </cell>
          <cell r="AA797" t="str">
            <v>González Bonilla Eduardo</v>
          </cell>
          <cell r="AB797" t="str">
            <v>Grupo Nacional Provincial, S.A.B.</v>
          </cell>
          <cell r="AC797" t="str">
            <v>GOBE8402119F6</v>
          </cell>
          <cell r="AD797" t="str">
            <v>Operativo</v>
          </cell>
          <cell r="AE797" t="str">
            <v>Asesor de Servicio Automovil</v>
          </cell>
          <cell r="AF797" t="str">
            <v>Unidad Operativa</v>
          </cell>
          <cell r="AG797" t="str">
            <v>Dirección Servicio y Operaciones</v>
          </cell>
          <cell r="AH797" t="str">
            <v>Subdir. Siniestros CDMX y Sureste</v>
          </cell>
          <cell r="AI797" t="str">
            <v>C9215</v>
          </cell>
          <cell r="AJ797" t="str">
            <v>Moreno Alvárez Elvia Citlalli</v>
          </cell>
          <cell r="AK797" t="str">
            <v>Tlalnepantla</v>
          </cell>
          <cell r="AL797" t="str">
            <v>Tlalnepantla</v>
          </cell>
          <cell r="AM797">
            <v>0</v>
          </cell>
          <cell r="AN797" t="str">
            <v>eduardo.bonilla@gnp.com.mx</v>
          </cell>
          <cell r="AO797" t="str">
            <v>eduardo.bonilla@gnp.com.mx</v>
          </cell>
          <cell r="AQ797">
            <v>5535228952</v>
          </cell>
          <cell r="AR797" t="str">
            <v>-</v>
          </cell>
          <cell r="AS797" t="str">
            <v>-</v>
          </cell>
          <cell r="AT797" t="str">
            <v>-</v>
          </cell>
          <cell r="AU797" t="str">
            <v>-</v>
          </cell>
          <cell r="AV797" t="str">
            <v>-</v>
          </cell>
          <cell r="AW797" t="str">
            <v>IMDM21470149..</v>
          </cell>
          <cell r="AX797" t="str">
            <v>Inactivo</v>
          </cell>
          <cell r="AY797" t="str">
            <v>No</v>
          </cell>
          <cell r="AZ797" t="str">
            <v>-</v>
          </cell>
          <cell r="BA797" t="str">
            <v>-</v>
          </cell>
          <cell r="BB797" t="str">
            <v>-</v>
          </cell>
          <cell r="BC797" t="str">
            <v>-</v>
          </cell>
          <cell r="BD797" t="str">
            <v>-</v>
          </cell>
          <cell r="BE797" t="str">
            <v>-</v>
          </cell>
          <cell r="BF797" t="str">
            <v>-</v>
          </cell>
          <cell r="BG797">
            <v>3</v>
          </cell>
          <cell r="BH797" t="str">
            <v>-</v>
          </cell>
          <cell r="BI797" t="str">
            <v>-</v>
          </cell>
          <cell r="BJ797" t="str">
            <v>Arrendado</v>
          </cell>
          <cell r="BL797" t="str">
            <v>Américas Motors, S.A. de C.V.</v>
          </cell>
          <cell r="BP797" t="str">
            <v>-</v>
          </cell>
          <cell r="BQ797" t="str">
            <v>-</v>
          </cell>
          <cell r="BR797" t="str">
            <v>-</v>
          </cell>
          <cell r="BS797" t="str">
            <v>-</v>
          </cell>
          <cell r="BT797" t="str">
            <v>-</v>
          </cell>
          <cell r="BU797" t="str">
            <v>-</v>
          </cell>
          <cell r="BV797" t="str">
            <v>-</v>
          </cell>
          <cell r="BW797" t="str">
            <v>-</v>
          </cell>
          <cell r="BX797" t="str">
            <v>-</v>
          </cell>
          <cell r="BY797" t="str">
            <v>-</v>
          </cell>
          <cell r="BZ797" t="str">
            <v>-</v>
          </cell>
          <cell r="CA797" t="str">
            <v>-</v>
          </cell>
          <cell r="CB797" t="str">
            <v>-</v>
          </cell>
          <cell r="CC797" t="str">
            <v>Viernes</v>
          </cell>
          <cell r="CD797" t="str">
            <v>989</v>
          </cell>
          <cell r="CE797" t="str">
            <v>9</v>
          </cell>
          <cell r="CF797" t="str">
            <v>Azul</v>
          </cell>
          <cell r="CG797" t="str">
            <v>5o Sábado</v>
          </cell>
          <cell r="CH797" t="str">
            <v>May y Jun</v>
          </cell>
          <cell r="CI797" t="str">
            <v>Nov y Dic</v>
          </cell>
          <cell r="CJ797" t="str">
            <v>-</v>
          </cell>
          <cell r="CK797">
            <v>90</v>
          </cell>
          <cell r="CL797" t="str">
            <v>101 - MAGNA</v>
          </cell>
          <cell r="CM797" t="str">
            <v>12025</v>
          </cell>
          <cell r="CP797" t="str">
            <v>-</v>
          </cell>
        </row>
        <row r="798">
          <cell r="A798" t="str">
            <v>12026</v>
          </cell>
          <cell r="B798" t="str">
            <v>940YFN</v>
          </cell>
          <cell r="C798" t="str">
            <v>Distrito Federal</v>
          </cell>
          <cell r="D798" t="str">
            <v>No aplica</v>
          </cell>
          <cell r="E798" t="str">
            <v>Aveo</v>
          </cell>
          <cell r="F798" t="str">
            <v>Automóvil</v>
          </cell>
          <cell r="G798" t="str">
            <v>Chevrolet</v>
          </cell>
          <cell r="H798" t="str">
            <v>Aveo LS 4 puertas T/M, D/H, A/A, Paquete M</v>
          </cell>
          <cell r="I798" t="str">
            <v>3G1TA5AF4CL151370</v>
          </cell>
          <cell r="J798" t="str">
            <v>Hecho en México</v>
          </cell>
          <cell r="K798" t="str">
            <v>Magna</v>
          </cell>
          <cell r="L798">
            <v>4</v>
          </cell>
          <cell r="M798">
            <v>45</v>
          </cell>
          <cell r="N798">
            <v>2012</v>
          </cell>
          <cell r="O798" t="str">
            <v>Ciudad de México</v>
          </cell>
          <cell r="P798" t="str">
            <v>Ciudad de México</v>
          </cell>
          <cell r="Q798" t="str">
            <v>Zona Metropolitana</v>
          </cell>
          <cell r="R798" t="str">
            <v>Baja</v>
          </cell>
          <cell r="S798" t="str">
            <v>PT por Siniestro</v>
          </cell>
          <cell r="T798" t="str">
            <v>GNP</v>
          </cell>
          <cell r="U798" t="str">
            <v>Grupo Nacional Provincial, S.A.B.</v>
          </cell>
          <cell r="V798" t="str">
            <v>Asesor de Servicio</v>
          </cell>
          <cell r="W798" t="str">
            <v>328</v>
          </cell>
          <cell r="X798" t="str">
            <v>Célula 6</v>
          </cell>
          <cell r="Y798" t="str">
            <v>Asignado</v>
          </cell>
          <cell r="Z798" t="str">
            <v>N88830</v>
          </cell>
          <cell r="AA798" t="str">
            <v>Silva Méndez Luis Fernando</v>
          </cell>
          <cell r="AB798" t="str">
            <v>Grupo Nacional Provincial, S.A.B.</v>
          </cell>
          <cell r="AC798" t="str">
            <v>SIML800527BL5</v>
          </cell>
          <cell r="AD798" t="str">
            <v>Operativo</v>
          </cell>
          <cell r="AE798" t="str">
            <v>Asesor de Servicio Automovil</v>
          </cell>
          <cell r="AF798" t="str">
            <v>Unidad Operativa</v>
          </cell>
          <cell r="AG798" t="str">
            <v>Dirección Servicio y Operaciones</v>
          </cell>
          <cell r="AH798" t="str">
            <v>Subdir. Siniestros CDMX y Sureste</v>
          </cell>
          <cell r="AI798" t="str">
            <v>C9208</v>
          </cell>
          <cell r="AJ798" t="str">
            <v>Lasa Estrada Antxon</v>
          </cell>
          <cell r="AK798" t="str">
            <v>Tlalnepantla</v>
          </cell>
          <cell r="AL798" t="str">
            <v>Tlalnepantla</v>
          </cell>
          <cell r="AM798">
            <v>0</v>
          </cell>
          <cell r="AN798" t="str">
            <v>luis.silva@gnp.com.mx</v>
          </cell>
          <cell r="AO798" t="str">
            <v>luis.silva@gnp.com.mx</v>
          </cell>
          <cell r="AQ798">
            <v>5535667101</v>
          </cell>
          <cell r="AR798" t="str">
            <v>-</v>
          </cell>
          <cell r="AS798" t="str">
            <v>-</v>
          </cell>
          <cell r="AT798" t="str">
            <v>-</v>
          </cell>
          <cell r="AU798" t="str">
            <v>-</v>
          </cell>
          <cell r="AV798" t="str">
            <v>-</v>
          </cell>
          <cell r="AW798" t="str">
            <v>IMDM20226567..</v>
          </cell>
          <cell r="AX798" t="str">
            <v>Inactivo</v>
          </cell>
          <cell r="AY798" t="str">
            <v>No</v>
          </cell>
          <cell r="AZ798" t="str">
            <v>-</v>
          </cell>
          <cell r="BA798" t="str">
            <v>-</v>
          </cell>
          <cell r="BB798" t="str">
            <v>-</v>
          </cell>
          <cell r="BC798" t="str">
            <v>-</v>
          </cell>
          <cell r="BD798" t="str">
            <v>-</v>
          </cell>
          <cell r="BE798" t="str">
            <v>-</v>
          </cell>
          <cell r="BF798" t="str">
            <v>-</v>
          </cell>
          <cell r="BG798">
            <v>3</v>
          </cell>
          <cell r="BH798" t="str">
            <v>-</v>
          </cell>
          <cell r="BI798" t="str">
            <v>-</v>
          </cell>
          <cell r="BJ798" t="str">
            <v>Arrendado</v>
          </cell>
          <cell r="BL798" t="str">
            <v>Américas Motors, S.A. de C.V.</v>
          </cell>
          <cell r="BP798" t="str">
            <v>-</v>
          </cell>
          <cell r="BQ798" t="str">
            <v>-</v>
          </cell>
          <cell r="BR798" t="str">
            <v>-</v>
          </cell>
          <cell r="BS798" t="str">
            <v>-</v>
          </cell>
          <cell r="BT798" t="str">
            <v>-</v>
          </cell>
          <cell r="BU798" t="str">
            <v>-</v>
          </cell>
          <cell r="BV798" t="str">
            <v>-</v>
          </cell>
          <cell r="BW798" t="str">
            <v>-</v>
          </cell>
          <cell r="BX798" t="str">
            <v>-</v>
          </cell>
          <cell r="BY798" t="str">
            <v>-</v>
          </cell>
          <cell r="BZ798" t="str">
            <v>-</v>
          </cell>
          <cell r="CA798" t="str">
            <v>-</v>
          </cell>
          <cell r="CB798" t="str">
            <v>-</v>
          </cell>
          <cell r="CC798" t="str">
            <v>Viernes</v>
          </cell>
          <cell r="CD798" t="str">
            <v>940</v>
          </cell>
          <cell r="CE798" t="str">
            <v>0</v>
          </cell>
          <cell r="CF798" t="str">
            <v>Azul</v>
          </cell>
          <cell r="CG798" t="str">
            <v>5o Sábado</v>
          </cell>
          <cell r="CH798" t="str">
            <v>May y Jun</v>
          </cell>
          <cell r="CI798" t="str">
            <v>Nov y Dic</v>
          </cell>
          <cell r="CJ798" t="str">
            <v>-</v>
          </cell>
          <cell r="CK798">
            <v>90</v>
          </cell>
          <cell r="CL798" t="str">
            <v>101 - MAGNA</v>
          </cell>
          <cell r="CM798" t="str">
            <v>12026</v>
          </cell>
          <cell r="CP798" t="str">
            <v>-</v>
          </cell>
        </row>
        <row r="799">
          <cell r="A799" t="str">
            <v>12027</v>
          </cell>
          <cell r="B799" t="str">
            <v>276YNA</v>
          </cell>
          <cell r="C799" t="str">
            <v>Distrito Federal</v>
          </cell>
          <cell r="D799" t="str">
            <v>900YFN</v>
          </cell>
          <cell r="E799" t="str">
            <v>Aveo</v>
          </cell>
          <cell r="F799" t="str">
            <v>Automóvil</v>
          </cell>
          <cell r="G799" t="str">
            <v>Chevrolet</v>
          </cell>
          <cell r="H799" t="str">
            <v>Aveo LS 4 puertas T/M, D/H, A/A, Paquete M</v>
          </cell>
          <cell r="I799" t="str">
            <v>3G1TA5AF0CL151012</v>
          </cell>
          <cell r="J799" t="str">
            <v>Hecho en México</v>
          </cell>
          <cell r="K799" t="str">
            <v>Magna</v>
          </cell>
          <cell r="L799">
            <v>4</v>
          </cell>
          <cell r="M799">
            <v>45</v>
          </cell>
          <cell r="N799">
            <v>2012</v>
          </cell>
          <cell r="O799" t="str">
            <v>Ciudad de México</v>
          </cell>
          <cell r="P799" t="str">
            <v>Ciudad de México</v>
          </cell>
          <cell r="Q799" t="str">
            <v>Zona Metropolitana</v>
          </cell>
          <cell r="R799" t="str">
            <v>Baja</v>
          </cell>
          <cell r="S799" t="str">
            <v>Venta a empleado</v>
          </cell>
          <cell r="T799" t="str">
            <v>GNP</v>
          </cell>
          <cell r="U799" t="str">
            <v>Grupo Nacional Provincial, S.A.B.</v>
          </cell>
          <cell r="V799" t="str">
            <v>Asesor de Servicio</v>
          </cell>
          <cell r="W799" t="str">
            <v>520</v>
          </cell>
          <cell r="X799" t="str">
            <v>Célula 4</v>
          </cell>
          <cell r="Y799" t="str">
            <v>Asignado</v>
          </cell>
          <cell r="Z799" t="str">
            <v>N91200</v>
          </cell>
          <cell r="AA799" t="str">
            <v>-</v>
          </cell>
          <cell r="AB799" t="str">
            <v>-</v>
          </cell>
          <cell r="AC799" t="str">
            <v>-</v>
          </cell>
          <cell r="AD799" t="str">
            <v>-</v>
          </cell>
          <cell r="AE799" t="str">
            <v>-</v>
          </cell>
          <cell r="AF799" t="str">
            <v>-</v>
          </cell>
          <cell r="AG799" t="str">
            <v>-</v>
          </cell>
          <cell r="AH799" t="str">
            <v>-</v>
          </cell>
          <cell r="AI799" t="str">
            <v>C6705</v>
          </cell>
          <cell r="AJ799" t="str">
            <v>Ramirez Granados Arturo</v>
          </cell>
          <cell r="AK799" t="str">
            <v>-</v>
          </cell>
          <cell r="AL799" t="str">
            <v>-</v>
          </cell>
          <cell r="AM799" t="str">
            <v>-</v>
          </cell>
          <cell r="AN799">
            <v>0</v>
          </cell>
          <cell r="AO799" t="str">
            <v>-</v>
          </cell>
          <cell r="AQ799">
            <v>5527074325</v>
          </cell>
          <cell r="AR799" t="str">
            <v>-</v>
          </cell>
          <cell r="AS799" t="str">
            <v>-</v>
          </cell>
          <cell r="AT799" t="str">
            <v>-</v>
          </cell>
          <cell r="AU799" t="str">
            <v>-</v>
          </cell>
          <cell r="AV799" t="str">
            <v>-</v>
          </cell>
          <cell r="AW799" t="str">
            <v>IMDM20226579..</v>
          </cell>
          <cell r="AX799" t="str">
            <v>Inactivo</v>
          </cell>
          <cell r="AY799" t="str">
            <v>No</v>
          </cell>
          <cell r="AZ799" t="str">
            <v>-</v>
          </cell>
          <cell r="BA799" t="str">
            <v>-</v>
          </cell>
          <cell r="BB799" t="str">
            <v>-</v>
          </cell>
          <cell r="BC799" t="str">
            <v>-</v>
          </cell>
          <cell r="BD799" t="str">
            <v>-</v>
          </cell>
          <cell r="BE799" t="str">
            <v>-</v>
          </cell>
          <cell r="BF799" t="str">
            <v>-</v>
          </cell>
          <cell r="BG799">
            <v>3</v>
          </cell>
          <cell r="BH799" t="str">
            <v>-</v>
          </cell>
          <cell r="BI799" t="str">
            <v>-</v>
          </cell>
          <cell r="BJ799" t="str">
            <v>Arrendado</v>
          </cell>
          <cell r="BL799" t="str">
            <v>Américas Motors, S.A. de C.V.</v>
          </cell>
          <cell r="BP799" t="str">
            <v>-</v>
          </cell>
          <cell r="BQ799" t="str">
            <v>-</v>
          </cell>
          <cell r="BR799" t="str">
            <v>-</v>
          </cell>
          <cell r="BS799" t="str">
            <v>-</v>
          </cell>
          <cell r="BT799" t="str">
            <v>-</v>
          </cell>
          <cell r="BU799" t="str">
            <v>-</v>
          </cell>
          <cell r="BV799" t="str">
            <v>-</v>
          </cell>
          <cell r="BW799" t="str">
            <v>-</v>
          </cell>
          <cell r="BX799" t="str">
            <v>-</v>
          </cell>
          <cell r="BY799" t="str">
            <v>-</v>
          </cell>
          <cell r="BZ799" t="str">
            <v>-</v>
          </cell>
          <cell r="CA799" t="str">
            <v>-</v>
          </cell>
          <cell r="CB799" t="str">
            <v>-</v>
          </cell>
          <cell r="CC799" t="str">
            <v>Lunes</v>
          </cell>
          <cell r="CD799" t="str">
            <v>276</v>
          </cell>
          <cell r="CE799" t="str">
            <v>6</v>
          </cell>
          <cell r="CF799" t="str">
            <v>Amarillo</v>
          </cell>
          <cell r="CG799" t="str">
            <v>1er Sábado</v>
          </cell>
          <cell r="CH799" t="str">
            <v>Ene y Feb</v>
          </cell>
          <cell r="CI799" t="str">
            <v>Jul y Ago</v>
          </cell>
          <cell r="CJ799" t="str">
            <v>-</v>
          </cell>
          <cell r="CK799">
            <v>90</v>
          </cell>
          <cell r="CL799" t="str">
            <v>101 - MAGNA</v>
          </cell>
          <cell r="CM799" t="str">
            <v>12027</v>
          </cell>
          <cell r="CP799" t="str">
            <v>-</v>
          </cell>
        </row>
        <row r="800">
          <cell r="A800" t="str">
            <v>12028</v>
          </cell>
          <cell r="B800" t="str">
            <v>904YFN</v>
          </cell>
          <cell r="C800" t="str">
            <v>Distrito Federal</v>
          </cell>
          <cell r="D800" t="str">
            <v>No aplica</v>
          </cell>
          <cell r="E800" t="str">
            <v>Aveo</v>
          </cell>
          <cell r="F800" t="str">
            <v>Automóvil</v>
          </cell>
          <cell r="G800" t="str">
            <v>Chevrolet</v>
          </cell>
          <cell r="H800" t="str">
            <v>Aveo LS 4 puertas T/M, D/H, A/A, Paquete M</v>
          </cell>
          <cell r="I800" t="str">
            <v>3G1TA5AF2CL150640</v>
          </cell>
          <cell r="J800" t="str">
            <v>Hecho en México</v>
          </cell>
          <cell r="K800" t="str">
            <v>Magna</v>
          </cell>
          <cell r="L800">
            <v>4</v>
          </cell>
          <cell r="M800">
            <v>45</v>
          </cell>
          <cell r="N800">
            <v>2012</v>
          </cell>
          <cell r="O800" t="str">
            <v>Ciudad de México</v>
          </cell>
          <cell r="P800" t="str">
            <v>Ciudad de México</v>
          </cell>
          <cell r="Q800" t="str">
            <v>Zona Metropolitana</v>
          </cell>
          <cell r="R800" t="str">
            <v>Baja</v>
          </cell>
          <cell r="S800" t="str">
            <v>Venta a empleado</v>
          </cell>
          <cell r="T800" t="str">
            <v>GNP</v>
          </cell>
          <cell r="U800" t="str">
            <v>Grupo Nacional Provincial, S.A.B.</v>
          </cell>
          <cell r="V800" t="str">
            <v>Asesor de Servicio</v>
          </cell>
          <cell r="W800" t="str">
            <v>354</v>
          </cell>
          <cell r="X800" t="str">
            <v>Célula 6</v>
          </cell>
          <cell r="Y800" t="str">
            <v>Asignado</v>
          </cell>
          <cell r="Z800" t="str">
            <v>N87491</v>
          </cell>
          <cell r="AA800" t="str">
            <v>Medina Morales José Antonio</v>
          </cell>
          <cell r="AB800" t="str">
            <v>Grupo Nacional Provincial, S.A.B.</v>
          </cell>
          <cell r="AC800" t="str">
            <v>MEMA7311055P7</v>
          </cell>
          <cell r="AD800" t="str">
            <v>Operativo</v>
          </cell>
          <cell r="AE800" t="str">
            <v>Asesor de Servicio Automovil</v>
          </cell>
          <cell r="AF800" t="str">
            <v>Unidad Operativa</v>
          </cell>
          <cell r="AG800" t="str">
            <v>Dirección Servicio y Operaciones</v>
          </cell>
          <cell r="AH800" t="str">
            <v>Subdir. Siniestros CDMX y Sureste</v>
          </cell>
          <cell r="AI800" t="str">
            <v>C9208</v>
          </cell>
          <cell r="AJ800" t="str">
            <v>Lasa Estrada Antxon</v>
          </cell>
          <cell r="AK800" t="str">
            <v>Tlalnepantla</v>
          </cell>
          <cell r="AL800" t="str">
            <v>Tlalnepantla</v>
          </cell>
          <cell r="AM800">
            <v>0</v>
          </cell>
          <cell r="AN800" t="str">
            <v>jose.medina@gnp.com.mx</v>
          </cell>
          <cell r="AO800" t="str">
            <v>jose.medina@gnp.com.mx</v>
          </cell>
          <cell r="AQ800">
            <v>5535228707</v>
          </cell>
          <cell r="AR800" t="str">
            <v>-</v>
          </cell>
          <cell r="AS800" t="str">
            <v>-</v>
          </cell>
          <cell r="AT800" t="str">
            <v>-</v>
          </cell>
          <cell r="AU800" t="str">
            <v>-</v>
          </cell>
          <cell r="AV800" t="str">
            <v>-</v>
          </cell>
          <cell r="AW800" t="str">
            <v>IMDM20226570..</v>
          </cell>
          <cell r="AX800" t="str">
            <v>Inactivo</v>
          </cell>
          <cell r="AY800" t="str">
            <v>Si</v>
          </cell>
          <cell r="AZ800">
            <v>1229.17</v>
          </cell>
          <cell r="BA800">
            <v>43708</v>
          </cell>
          <cell r="BB800">
            <v>4916.68</v>
          </cell>
          <cell r="BC800">
            <v>113083.32</v>
          </cell>
          <cell r="BD800">
            <v>118000</v>
          </cell>
          <cell r="BE800">
            <v>43661</v>
          </cell>
          <cell r="BF800">
            <v>45107</v>
          </cell>
          <cell r="BG800">
            <v>3</v>
          </cell>
          <cell r="BH800" t="str">
            <v>-</v>
          </cell>
          <cell r="BI800" t="str">
            <v>-</v>
          </cell>
          <cell r="BJ800" t="str">
            <v>Arrendado</v>
          </cell>
          <cell r="BL800" t="str">
            <v>Américas Motors, S.A. de C.V.</v>
          </cell>
          <cell r="BP800" t="str">
            <v>-</v>
          </cell>
          <cell r="BQ800" t="str">
            <v>-</v>
          </cell>
          <cell r="BR800" t="str">
            <v>-</v>
          </cell>
          <cell r="BS800" t="str">
            <v>-</v>
          </cell>
          <cell r="BT800" t="str">
            <v>-</v>
          </cell>
          <cell r="BU800" t="str">
            <v>-</v>
          </cell>
          <cell r="BV800" t="str">
            <v>-</v>
          </cell>
          <cell r="BW800" t="str">
            <v>-</v>
          </cell>
          <cell r="BX800" t="str">
            <v>-</v>
          </cell>
          <cell r="BY800" t="str">
            <v>-</v>
          </cell>
          <cell r="BZ800" t="str">
            <v>-</v>
          </cell>
          <cell r="CA800" t="str">
            <v>-</v>
          </cell>
          <cell r="CB800" t="str">
            <v>-</v>
          </cell>
          <cell r="CC800" t="str">
            <v>Miércoles</v>
          </cell>
          <cell r="CD800" t="str">
            <v>904</v>
          </cell>
          <cell r="CE800" t="str">
            <v>4</v>
          </cell>
          <cell r="CF800" t="str">
            <v>Rojo</v>
          </cell>
          <cell r="CG800" t="str">
            <v>3er Sábado</v>
          </cell>
          <cell r="CH800" t="str">
            <v>Mzo y Abr</v>
          </cell>
          <cell r="CI800" t="str">
            <v>Sep y Oct</v>
          </cell>
          <cell r="CJ800" t="str">
            <v>-</v>
          </cell>
          <cell r="CK800">
            <v>90</v>
          </cell>
          <cell r="CL800" t="str">
            <v>101 - MAGNA</v>
          </cell>
          <cell r="CM800" t="str">
            <v>12028</v>
          </cell>
          <cell r="CP800" t="str">
            <v>-</v>
          </cell>
        </row>
        <row r="801">
          <cell r="A801" t="str">
            <v>12029</v>
          </cell>
          <cell r="B801" t="str">
            <v>313YFX</v>
          </cell>
          <cell r="C801" t="str">
            <v>Distrito Federal</v>
          </cell>
          <cell r="D801" t="str">
            <v>No aplica</v>
          </cell>
          <cell r="E801" t="str">
            <v>Aveo</v>
          </cell>
          <cell r="F801" t="str">
            <v>Automóvil</v>
          </cell>
          <cell r="G801" t="str">
            <v>Chevrolet</v>
          </cell>
          <cell r="H801" t="str">
            <v>Aveo LS 4 puertas T/M, D/H, A/A, Paquete M</v>
          </cell>
          <cell r="I801" t="str">
            <v>3G1TA5AF8CL150013</v>
          </cell>
          <cell r="J801" t="str">
            <v>Hecho en México</v>
          </cell>
          <cell r="K801" t="str">
            <v>Magna</v>
          </cell>
          <cell r="L801">
            <v>4</v>
          </cell>
          <cell r="M801">
            <v>45</v>
          </cell>
          <cell r="N801">
            <v>2012</v>
          </cell>
          <cell r="O801" t="str">
            <v>Ciudad de México</v>
          </cell>
          <cell r="P801" t="str">
            <v>Ciudad de México</v>
          </cell>
          <cell r="Q801" t="str">
            <v>Zona Metropolitana</v>
          </cell>
          <cell r="R801" t="str">
            <v>Baja</v>
          </cell>
          <cell r="S801" t="str">
            <v>Devolución Valmex</v>
          </cell>
          <cell r="T801" t="str">
            <v>GNP</v>
          </cell>
          <cell r="U801" t="str">
            <v>Grupo Nacional Provincial, S.A.B.</v>
          </cell>
          <cell r="V801" t="str">
            <v>Pool Administrativo</v>
          </cell>
          <cell r="W801" t="str">
            <v>Pool Administrativo</v>
          </cell>
          <cell r="X801" t="str">
            <v>Plaza GNP</v>
          </cell>
          <cell r="Y801" t="str">
            <v>Pool</v>
          </cell>
          <cell r="Z801" t="str">
            <v>N38132</v>
          </cell>
          <cell r="AA801" t="str">
            <v>-</v>
          </cell>
          <cell r="AB801" t="str">
            <v>-</v>
          </cell>
          <cell r="AC801" t="str">
            <v>-</v>
          </cell>
          <cell r="AD801" t="str">
            <v>-</v>
          </cell>
          <cell r="AE801" t="str">
            <v>-</v>
          </cell>
          <cell r="AF801" t="str">
            <v>-</v>
          </cell>
          <cell r="AG801" t="str">
            <v>-</v>
          </cell>
          <cell r="AH801" t="str">
            <v>-</v>
          </cell>
          <cell r="AI801" t="str">
            <v>C6705</v>
          </cell>
          <cell r="AJ801" t="str">
            <v>Ramirez Granados Arturo</v>
          </cell>
          <cell r="AK801" t="str">
            <v>-</v>
          </cell>
          <cell r="AL801" t="str">
            <v>-</v>
          </cell>
          <cell r="AM801" t="str">
            <v>-</v>
          </cell>
          <cell r="AN801">
            <v>0</v>
          </cell>
          <cell r="AO801" t="str">
            <v>-</v>
          </cell>
          <cell r="AQ801">
            <v>5545001393</v>
          </cell>
          <cell r="AR801" t="str">
            <v>-</v>
          </cell>
          <cell r="AS801" t="str">
            <v>-</v>
          </cell>
          <cell r="AT801" t="str">
            <v>-</v>
          </cell>
          <cell r="AU801" t="str">
            <v>-</v>
          </cell>
          <cell r="AV801" t="str">
            <v>-</v>
          </cell>
          <cell r="AW801" t="str">
            <v>IMDM20348804..</v>
          </cell>
          <cell r="AX801" t="str">
            <v>Inactivo</v>
          </cell>
          <cell r="AY801" t="str">
            <v>No</v>
          </cell>
          <cell r="AZ801" t="str">
            <v>-</v>
          </cell>
          <cell r="BA801" t="str">
            <v>-</v>
          </cell>
          <cell r="BB801" t="str">
            <v>-</v>
          </cell>
          <cell r="BC801" t="str">
            <v>-</v>
          </cell>
          <cell r="BD801" t="str">
            <v>-</v>
          </cell>
          <cell r="BE801" t="str">
            <v>-</v>
          </cell>
          <cell r="BF801" t="str">
            <v>-</v>
          </cell>
          <cell r="BG801" t="str">
            <v>-</v>
          </cell>
          <cell r="BH801" t="str">
            <v>-</v>
          </cell>
          <cell r="BI801" t="str">
            <v>-</v>
          </cell>
          <cell r="BJ801" t="str">
            <v>Arrendado</v>
          </cell>
          <cell r="BL801" t="str">
            <v>Américas Motors, S.A. de C.V.</v>
          </cell>
          <cell r="BP801" t="str">
            <v>-</v>
          </cell>
          <cell r="BQ801" t="str">
            <v>-</v>
          </cell>
          <cell r="BR801" t="str">
            <v>-</v>
          </cell>
          <cell r="BS801" t="str">
            <v>-</v>
          </cell>
          <cell r="BT801" t="str">
            <v>-</v>
          </cell>
          <cell r="BU801" t="str">
            <v>-</v>
          </cell>
          <cell r="BV801" t="str">
            <v>-</v>
          </cell>
          <cell r="BW801" t="str">
            <v>-</v>
          </cell>
          <cell r="BX801" t="str">
            <v>-</v>
          </cell>
          <cell r="BY801" t="str">
            <v>-</v>
          </cell>
          <cell r="BZ801" t="str">
            <v>-</v>
          </cell>
          <cell r="CA801" t="str">
            <v>-</v>
          </cell>
          <cell r="CB801" t="str">
            <v>-</v>
          </cell>
          <cell r="CC801" t="str">
            <v>Miércoles</v>
          </cell>
          <cell r="CD801" t="str">
            <v>313</v>
          </cell>
          <cell r="CE801" t="str">
            <v>3</v>
          </cell>
          <cell r="CF801" t="str">
            <v>Rojo</v>
          </cell>
          <cell r="CG801" t="str">
            <v>3er Sábado</v>
          </cell>
          <cell r="CH801" t="str">
            <v>Mzo y Abr</v>
          </cell>
          <cell r="CI801" t="str">
            <v>Sep y Oct</v>
          </cell>
          <cell r="CJ801" t="str">
            <v>-</v>
          </cell>
          <cell r="CK801">
            <v>90</v>
          </cell>
          <cell r="CL801" t="str">
            <v>101 - MAGNA</v>
          </cell>
          <cell r="CM801" t="str">
            <v>12029</v>
          </cell>
          <cell r="CP801" t="str">
            <v>-</v>
          </cell>
        </row>
        <row r="802">
          <cell r="A802" t="str">
            <v>12030</v>
          </cell>
          <cell r="B802" t="str">
            <v>308YFX</v>
          </cell>
          <cell r="C802" t="str">
            <v>Distrito Federal</v>
          </cell>
          <cell r="D802" t="str">
            <v>No aplica</v>
          </cell>
          <cell r="E802" t="str">
            <v>Aveo</v>
          </cell>
          <cell r="F802" t="str">
            <v>Automóvil</v>
          </cell>
          <cell r="G802" t="str">
            <v>Chevrolet</v>
          </cell>
          <cell r="H802" t="str">
            <v>Aveo LS 4 puertas T/M, D/H, A/A, Paquete M</v>
          </cell>
          <cell r="I802" t="str">
            <v>3G1TA5AF8CL151341</v>
          </cell>
          <cell r="J802" t="str">
            <v>Hecho en México</v>
          </cell>
          <cell r="K802" t="str">
            <v>Magna</v>
          </cell>
          <cell r="L802">
            <v>4</v>
          </cell>
          <cell r="M802">
            <v>45</v>
          </cell>
          <cell r="N802">
            <v>2012</v>
          </cell>
          <cell r="O802" t="str">
            <v>Ciudad de México</v>
          </cell>
          <cell r="P802" t="str">
            <v>Ciudad de México</v>
          </cell>
          <cell r="Q802" t="str">
            <v>Zona Metropolitana</v>
          </cell>
          <cell r="R802" t="str">
            <v>Baja</v>
          </cell>
          <cell r="S802" t="str">
            <v>Devolución Valmex</v>
          </cell>
          <cell r="T802" t="str">
            <v>GNP</v>
          </cell>
          <cell r="U802" t="str">
            <v>Grupo Nacional Provincial, S.A.B.</v>
          </cell>
          <cell r="V802" t="str">
            <v>Pool Administrativo</v>
          </cell>
          <cell r="W802" t="str">
            <v>Pool Administrativo</v>
          </cell>
          <cell r="X802" t="str">
            <v>Plaza GNP</v>
          </cell>
          <cell r="Y802" t="str">
            <v>Pool</v>
          </cell>
          <cell r="Z802" t="str">
            <v>N38132</v>
          </cell>
          <cell r="AA802" t="str">
            <v>-</v>
          </cell>
          <cell r="AB802" t="str">
            <v>-</v>
          </cell>
          <cell r="AC802" t="str">
            <v>-</v>
          </cell>
          <cell r="AD802" t="str">
            <v>-</v>
          </cell>
          <cell r="AE802" t="str">
            <v>-</v>
          </cell>
          <cell r="AF802" t="str">
            <v>-</v>
          </cell>
          <cell r="AG802" t="str">
            <v>-</v>
          </cell>
          <cell r="AH802" t="str">
            <v>-</v>
          </cell>
          <cell r="AI802" t="str">
            <v>C6705</v>
          </cell>
          <cell r="AJ802" t="str">
            <v>Ramirez Granados Arturo</v>
          </cell>
          <cell r="AK802" t="str">
            <v>-</v>
          </cell>
          <cell r="AL802" t="str">
            <v>-</v>
          </cell>
          <cell r="AM802" t="str">
            <v>-</v>
          </cell>
          <cell r="AN802">
            <v>0</v>
          </cell>
          <cell r="AO802" t="str">
            <v>-</v>
          </cell>
          <cell r="AQ802">
            <v>5545001393</v>
          </cell>
          <cell r="AR802" t="str">
            <v>-</v>
          </cell>
          <cell r="AS802" t="str">
            <v>-</v>
          </cell>
          <cell r="AT802" t="str">
            <v>-</v>
          </cell>
          <cell r="AU802" t="str">
            <v>-</v>
          </cell>
          <cell r="AV802" t="str">
            <v>-</v>
          </cell>
          <cell r="AW802" t="str">
            <v>IMDM20348805..</v>
          </cell>
          <cell r="AX802" t="str">
            <v>Inactivo</v>
          </cell>
          <cell r="AY802" t="str">
            <v>No</v>
          </cell>
          <cell r="AZ802" t="str">
            <v>-</v>
          </cell>
          <cell r="BA802" t="str">
            <v>-</v>
          </cell>
          <cell r="BB802" t="str">
            <v>-</v>
          </cell>
          <cell r="BC802" t="str">
            <v>-</v>
          </cell>
          <cell r="BD802" t="str">
            <v>-</v>
          </cell>
          <cell r="BE802" t="str">
            <v>-</v>
          </cell>
          <cell r="BF802" t="str">
            <v>-</v>
          </cell>
          <cell r="BG802" t="str">
            <v>-</v>
          </cell>
          <cell r="BH802" t="str">
            <v>-</v>
          </cell>
          <cell r="BI802" t="str">
            <v>-</v>
          </cell>
          <cell r="BJ802" t="str">
            <v>Arrendado</v>
          </cell>
          <cell r="BL802" t="str">
            <v>Américas Motors, S.A. de C.V.</v>
          </cell>
          <cell r="BP802" t="str">
            <v>-</v>
          </cell>
          <cell r="BQ802" t="str">
            <v>-</v>
          </cell>
          <cell r="BR802" t="str">
            <v>-</v>
          </cell>
          <cell r="BS802" t="str">
            <v>-</v>
          </cell>
          <cell r="BT802" t="str">
            <v>-</v>
          </cell>
          <cell r="BU802" t="str">
            <v>-</v>
          </cell>
          <cell r="BV802" t="str">
            <v>-</v>
          </cell>
          <cell r="BW802" t="str">
            <v>-</v>
          </cell>
          <cell r="BX802" t="str">
            <v>-</v>
          </cell>
          <cell r="BY802" t="str">
            <v>-</v>
          </cell>
          <cell r="BZ802" t="str">
            <v>-</v>
          </cell>
          <cell r="CA802" t="str">
            <v>-</v>
          </cell>
          <cell r="CB802" t="str">
            <v>-</v>
          </cell>
          <cell r="CC802" t="str">
            <v>Martes</v>
          </cell>
          <cell r="CD802" t="str">
            <v>308</v>
          </cell>
          <cell r="CE802" t="str">
            <v>8</v>
          </cell>
          <cell r="CF802" t="str">
            <v>Rosa</v>
          </cell>
          <cell r="CG802" t="str">
            <v>2o Sábado</v>
          </cell>
          <cell r="CH802" t="str">
            <v>Feb y Mzo</v>
          </cell>
          <cell r="CI802" t="str">
            <v>Ago y Sep</v>
          </cell>
          <cell r="CJ802" t="str">
            <v>-</v>
          </cell>
          <cell r="CK802">
            <v>90</v>
          </cell>
          <cell r="CL802" t="str">
            <v>101 - MAGNA</v>
          </cell>
          <cell r="CM802" t="str">
            <v>12030</v>
          </cell>
          <cell r="CP802" t="str">
            <v>-</v>
          </cell>
        </row>
        <row r="803">
          <cell r="A803" t="str">
            <v>12031</v>
          </cell>
          <cell r="B803" t="str">
            <v>985YFN</v>
          </cell>
          <cell r="C803" t="str">
            <v>Distrito Federal</v>
          </cell>
          <cell r="D803" t="str">
            <v>No aplica</v>
          </cell>
          <cell r="E803" t="str">
            <v>Aveo</v>
          </cell>
          <cell r="F803" t="str">
            <v>Automóvil</v>
          </cell>
          <cell r="G803" t="str">
            <v>Chevrolet</v>
          </cell>
          <cell r="H803" t="str">
            <v>Aveo LS 4 puertas T/M, D/H, A/A, Paquete M</v>
          </cell>
          <cell r="I803" t="str">
            <v>3G1TA5AF2CL149925</v>
          </cell>
          <cell r="J803" t="str">
            <v>Hecho en México</v>
          </cell>
          <cell r="K803" t="str">
            <v>Magna</v>
          </cell>
          <cell r="L803">
            <v>4</v>
          </cell>
          <cell r="M803">
            <v>45</v>
          </cell>
          <cell r="N803">
            <v>2012</v>
          </cell>
          <cell r="O803" t="str">
            <v>Ciudad de México</v>
          </cell>
          <cell r="P803" t="str">
            <v>Ciudad de México</v>
          </cell>
          <cell r="Q803" t="str">
            <v>Zona Metropolitana</v>
          </cell>
          <cell r="R803" t="str">
            <v>Baja</v>
          </cell>
          <cell r="S803" t="str">
            <v>Venta a empleado</v>
          </cell>
          <cell r="T803" t="str">
            <v>GNP</v>
          </cell>
          <cell r="U803" t="str">
            <v>Grupo Nacional Provincial, S.A.B.</v>
          </cell>
          <cell r="V803" t="str">
            <v>Asesor de Servicio</v>
          </cell>
          <cell r="W803" t="str">
            <v>464</v>
          </cell>
          <cell r="X803" t="str">
            <v>Célula 1</v>
          </cell>
          <cell r="Y803" t="str">
            <v>Asignado</v>
          </cell>
          <cell r="Z803" t="str">
            <v>N87725</v>
          </cell>
          <cell r="AA803" t="str">
            <v>García Cabello Ociel Ezequiel</v>
          </cell>
          <cell r="AB803" t="str">
            <v>Grupo Nacional Provincial, S.A.B.</v>
          </cell>
          <cell r="AC803" t="str">
            <v>GACO750306F29</v>
          </cell>
          <cell r="AD803" t="str">
            <v>Operativo</v>
          </cell>
          <cell r="AE803" t="str">
            <v>Asesor de Servicio Automovil</v>
          </cell>
          <cell r="AF803" t="str">
            <v>Unidad Operativa</v>
          </cell>
          <cell r="AG803" t="str">
            <v>Dirección Servicio y Operaciones</v>
          </cell>
          <cell r="AH803" t="str">
            <v>Subdir. Siniestros CDMX y Sureste</v>
          </cell>
          <cell r="AI803" t="str">
            <v>C9215</v>
          </cell>
          <cell r="AJ803" t="str">
            <v>Moreno Alvárez Elvia Citlalli</v>
          </cell>
          <cell r="AK803" t="str">
            <v>Tlalnepantla</v>
          </cell>
          <cell r="AL803" t="str">
            <v>Tlalnepantla</v>
          </cell>
          <cell r="AM803">
            <v>0</v>
          </cell>
          <cell r="AN803" t="str">
            <v>ociel.garcia@gnp.com.mx</v>
          </cell>
          <cell r="AO803" t="str">
            <v>ociel.garcia@gnp.com.mx</v>
          </cell>
          <cell r="AQ803">
            <v>5535228527</v>
          </cell>
          <cell r="AR803" t="str">
            <v>-</v>
          </cell>
          <cell r="AS803" t="str">
            <v>-</v>
          </cell>
          <cell r="AT803" t="str">
            <v>-</v>
          </cell>
          <cell r="AU803" t="str">
            <v>-</v>
          </cell>
          <cell r="AV803" t="str">
            <v>-</v>
          </cell>
          <cell r="AW803" t="str">
            <v>IMDM20226622..</v>
          </cell>
          <cell r="AX803" t="str">
            <v>Inactivo</v>
          </cell>
          <cell r="AY803" t="str">
            <v>Si</v>
          </cell>
          <cell r="AZ803">
            <v>1229.17</v>
          </cell>
          <cell r="BA803">
            <v>43708</v>
          </cell>
          <cell r="BB803">
            <v>7375.02</v>
          </cell>
          <cell r="BC803">
            <v>110624.98</v>
          </cell>
          <cell r="BD803">
            <v>118000</v>
          </cell>
          <cell r="BE803">
            <v>43631</v>
          </cell>
          <cell r="BF803">
            <v>45076</v>
          </cell>
          <cell r="BG803">
            <v>3</v>
          </cell>
          <cell r="BH803" t="str">
            <v>-</v>
          </cell>
          <cell r="BI803" t="str">
            <v>-</v>
          </cell>
          <cell r="BJ803" t="str">
            <v>Arrendado</v>
          </cell>
          <cell r="BL803" t="str">
            <v>Américas Motors, S.A. de C.V.</v>
          </cell>
          <cell r="BP803" t="str">
            <v>-</v>
          </cell>
          <cell r="BQ803" t="str">
            <v>-</v>
          </cell>
          <cell r="BR803" t="str">
            <v>-</v>
          </cell>
          <cell r="BS803" t="str">
            <v>-</v>
          </cell>
          <cell r="BT803" t="str">
            <v>-</v>
          </cell>
          <cell r="BU803" t="str">
            <v>-</v>
          </cell>
          <cell r="BV803" t="str">
            <v>-</v>
          </cell>
          <cell r="BW803" t="str">
            <v>-</v>
          </cell>
          <cell r="BX803" t="str">
            <v>-</v>
          </cell>
          <cell r="BY803" t="str">
            <v>-</v>
          </cell>
          <cell r="BZ803" t="str">
            <v>-</v>
          </cell>
          <cell r="CA803" t="str">
            <v>-</v>
          </cell>
          <cell r="CB803" t="str">
            <v>-</v>
          </cell>
          <cell r="CC803" t="str">
            <v>Lunes</v>
          </cell>
          <cell r="CD803" t="str">
            <v>985</v>
          </cell>
          <cell r="CE803" t="str">
            <v>5</v>
          </cell>
          <cell r="CF803" t="str">
            <v>Amarillo</v>
          </cell>
          <cell r="CG803" t="str">
            <v>1er Sábado</v>
          </cell>
          <cell r="CH803" t="str">
            <v>Ene y Feb</v>
          </cell>
          <cell r="CI803" t="str">
            <v>Jul y Ago</v>
          </cell>
          <cell r="CJ803" t="str">
            <v>-</v>
          </cell>
          <cell r="CK803">
            <v>90</v>
          </cell>
          <cell r="CL803" t="str">
            <v>101 - MAGNA</v>
          </cell>
          <cell r="CM803" t="str">
            <v>12031</v>
          </cell>
          <cell r="CP803" t="str">
            <v>-</v>
          </cell>
        </row>
        <row r="804">
          <cell r="A804" t="str">
            <v>12032</v>
          </cell>
          <cell r="B804" t="str">
            <v>921YFN</v>
          </cell>
          <cell r="C804" t="str">
            <v>Distrito Federal</v>
          </cell>
          <cell r="D804" t="str">
            <v>No aplica</v>
          </cell>
          <cell r="E804" t="str">
            <v>Aveo</v>
          </cell>
          <cell r="F804" t="str">
            <v>Automóvil</v>
          </cell>
          <cell r="G804" t="str">
            <v>Chevrolet</v>
          </cell>
          <cell r="H804" t="str">
            <v>Aveo LS 4 puertas T/M, D/H, A/A, Paquete M</v>
          </cell>
          <cell r="I804" t="str">
            <v>3G1TA5AF9CL150215</v>
          </cell>
          <cell r="J804" t="str">
            <v>Hecho en México</v>
          </cell>
          <cell r="K804" t="str">
            <v>Magna</v>
          </cell>
          <cell r="L804">
            <v>4</v>
          </cell>
          <cell r="M804">
            <v>45</v>
          </cell>
          <cell r="N804">
            <v>2012</v>
          </cell>
          <cell r="O804" t="str">
            <v>Ciudad de México</v>
          </cell>
          <cell r="P804" t="str">
            <v>Ciudad de México</v>
          </cell>
          <cell r="Q804" t="str">
            <v>Zona Metropolitana</v>
          </cell>
          <cell r="R804" t="str">
            <v>Baja</v>
          </cell>
          <cell r="S804" t="str">
            <v>PT por Siniestro</v>
          </cell>
          <cell r="T804" t="str">
            <v>GNP</v>
          </cell>
          <cell r="U804" t="str">
            <v>Grupo Nacional Provincial, S.A.B.</v>
          </cell>
          <cell r="V804" t="str">
            <v>Asesor de Servicio</v>
          </cell>
          <cell r="W804" t="str">
            <v>433</v>
          </cell>
          <cell r="X804" t="str">
            <v>Célula 5</v>
          </cell>
          <cell r="Y804" t="str">
            <v>Asignado</v>
          </cell>
          <cell r="Z804" t="str">
            <v>N91234</v>
          </cell>
          <cell r="AA804" t="str">
            <v>-</v>
          </cell>
          <cell r="AB804" t="str">
            <v>-</v>
          </cell>
          <cell r="AC804" t="str">
            <v>-</v>
          </cell>
          <cell r="AD804" t="str">
            <v>-</v>
          </cell>
          <cell r="AE804" t="str">
            <v>-</v>
          </cell>
          <cell r="AF804" t="str">
            <v>-</v>
          </cell>
          <cell r="AG804" t="str">
            <v>-</v>
          </cell>
          <cell r="AH804" t="str">
            <v>-</v>
          </cell>
          <cell r="AI804" t="str">
            <v>C6705</v>
          </cell>
          <cell r="AJ804" t="str">
            <v>Ramirez Granados Arturo</v>
          </cell>
          <cell r="AK804" t="str">
            <v>-</v>
          </cell>
          <cell r="AL804" t="str">
            <v>-</v>
          </cell>
          <cell r="AM804" t="str">
            <v>-</v>
          </cell>
          <cell r="AN804">
            <v>0</v>
          </cell>
          <cell r="AO804" t="str">
            <v>-</v>
          </cell>
          <cell r="AQ804">
            <v>5535229107</v>
          </cell>
          <cell r="AR804" t="str">
            <v>-</v>
          </cell>
          <cell r="AS804" t="str">
            <v>-</v>
          </cell>
          <cell r="AT804" t="str">
            <v>-</v>
          </cell>
          <cell r="AU804" t="str">
            <v>-</v>
          </cell>
          <cell r="AV804" t="str">
            <v>-</v>
          </cell>
          <cell r="AW804" t="str">
            <v>IMDM20226585..</v>
          </cell>
          <cell r="AX804" t="str">
            <v>Inactivo</v>
          </cell>
          <cell r="AY804" t="str">
            <v>No</v>
          </cell>
          <cell r="AZ804" t="str">
            <v>-</v>
          </cell>
          <cell r="BA804" t="str">
            <v>-</v>
          </cell>
          <cell r="BB804" t="str">
            <v>-</v>
          </cell>
          <cell r="BC804" t="str">
            <v>-</v>
          </cell>
          <cell r="BD804" t="str">
            <v>-</v>
          </cell>
          <cell r="BE804" t="str">
            <v>-</v>
          </cell>
          <cell r="BF804" t="str">
            <v>-</v>
          </cell>
          <cell r="BG804" t="str">
            <v>-</v>
          </cell>
          <cell r="BH804" t="str">
            <v>-</v>
          </cell>
          <cell r="BI804" t="str">
            <v>-</v>
          </cell>
          <cell r="BJ804" t="str">
            <v>Arrendado</v>
          </cell>
          <cell r="BL804" t="str">
            <v>Américas Motors, S.A. de C.V.</v>
          </cell>
          <cell r="BP804" t="str">
            <v>-</v>
          </cell>
          <cell r="BQ804" t="str">
            <v>-</v>
          </cell>
          <cell r="BR804" t="str">
            <v>-</v>
          </cell>
          <cell r="BS804" t="str">
            <v>-</v>
          </cell>
          <cell r="BT804" t="str">
            <v>-</v>
          </cell>
          <cell r="BU804" t="str">
            <v>-</v>
          </cell>
          <cell r="BV804" t="str">
            <v>-</v>
          </cell>
          <cell r="BW804" t="str">
            <v>-</v>
          </cell>
          <cell r="BX804" t="str">
            <v>-</v>
          </cell>
          <cell r="BY804" t="str">
            <v>-</v>
          </cell>
          <cell r="BZ804" t="str">
            <v>-</v>
          </cell>
          <cell r="CA804" t="str">
            <v>-</v>
          </cell>
          <cell r="CB804" t="str">
            <v>-</v>
          </cell>
          <cell r="CC804" t="str">
            <v>Jueves</v>
          </cell>
          <cell r="CD804" t="str">
            <v>921</v>
          </cell>
          <cell r="CE804" t="str">
            <v>1</v>
          </cell>
          <cell r="CF804" t="str">
            <v>Verde</v>
          </cell>
          <cell r="CG804" t="str">
            <v>4o Sábado</v>
          </cell>
          <cell r="CH804" t="str">
            <v>Abr y May</v>
          </cell>
          <cell r="CI804" t="str">
            <v>Oct y Nov</v>
          </cell>
          <cell r="CJ804" t="str">
            <v>-</v>
          </cell>
          <cell r="CK804">
            <v>90</v>
          </cell>
          <cell r="CL804" t="str">
            <v>101 - MAGNA</v>
          </cell>
          <cell r="CM804" t="str">
            <v>12032</v>
          </cell>
          <cell r="CP804" t="str">
            <v>-</v>
          </cell>
        </row>
        <row r="805">
          <cell r="A805" t="str">
            <v>12033</v>
          </cell>
          <cell r="B805" t="str">
            <v>981YFN</v>
          </cell>
          <cell r="C805" t="str">
            <v>Distrito Federal</v>
          </cell>
          <cell r="D805" t="str">
            <v>No aplica</v>
          </cell>
          <cell r="E805" t="str">
            <v>Aveo</v>
          </cell>
          <cell r="F805" t="str">
            <v>Automóvil</v>
          </cell>
          <cell r="G805" t="str">
            <v>Chevrolet</v>
          </cell>
          <cell r="H805" t="str">
            <v>Aveo LS 4 puertas T/M, D/H, A/A, Paquete M</v>
          </cell>
          <cell r="I805" t="str">
            <v>3G1TA5AF3CL151036</v>
          </cell>
          <cell r="J805" t="str">
            <v>Hecho en México</v>
          </cell>
          <cell r="K805" t="str">
            <v>Magna</v>
          </cell>
          <cell r="L805">
            <v>4</v>
          </cell>
          <cell r="M805">
            <v>45</v>
          </cell>
          <cell r="N805">
            <v>2012</v>
          </cell>
          <cell r="O805" t="str">
            <v>Cuernavaca</v>
          </cell>
          <cell r="P805" t="str">
            <v>Morelos</v>
          </cell>
          <cell r="Q805" t="str">
            <v>Centro</v>
          </cell>
          <cell r="R805" t="str">
            <v>Baja</v>
          </cell>
          <cell r="S805" t="str">
            <v>Venta a empleado</v>
          </cell>
          <cell r="T805" t="str">
            <v>GNP</v>
          </cell>
          <cell r="U805" t="str">
            <v>Grupo Nacional Provincial, S.A.B.</v>
          </cell>
          <cell r="V805" t="str">
            <v>Asesor de Servicio</v>
          </cell>
          <cell r="W805" t="str">
            <v>507</v>
          </cell>
          <cell r="X805" t="str">
            <v>Supervisoria</v>
          </cell>
          <cell r="Y805" t="str">
            <v>Asignado</v>
          </cell>
          <cell r="Z805" t="str">
            <v>N88075</v>
          </cell>
          <cell r="AA805" t="str">
            <v>Ortiz Nava Juan Carlos</v>
          </cell>
          <cell r="AB805" t="str">
            <v>Grupo Nacional Provincial, S.A.B.</v>
          </cell>
          <cell r="AC805" t="str">
            <v>OINJ771005M38</v>
          </cell>
          <cell r="AD805" t="str">
            <v>Operativo</v>
          </cell>
          <cell r="AE805" t="str">
            <v>Asesor de Servicio Automovil</v>
          </cell>
          <cell r="AF805" t="str">
            <v>Unidad Operativa</v>
          </cell>
          <cell r="AG805" t="str">
            <v>Dirección Servicio y Operaciones</v>
          </cell>
          <cell r="AH805" t="str">
            <v>Subdir. Siniestros CDMX y Sureste</v>
          </cell>
          <cell r="AI805" t="str">
            <v>C9215</v>
          </cell>
          <cell r="AJ805" t="str">
            <v>Moreno Alvárez Elvia Citlalli</v>
          </cell>
          <cell r="AK805" t="str">
            <v>Tlalnepantla</v>
          </cell>
          <cell r="AL805" t="str">
            <v>Tlalnepantla</v>
          </cell>
          <cell r="AM805">
            <v>0</v>
          </cell>
          <cell r="AN805" t="str">
            <v>juan.ortiz@gnp.com.mx</v>
          </cell>
          <cell r="AO805" t="str">
            <v>juan.ortiz@gnp.com.mx</v>
          </cell>
          <cell r="AQ805">
            <v>5535228868</v>
          </cell>
          <cell r="AR805" t="str">
            <v>-</v>
          </cell>
          <cell r="AS805" t="str">
            <v>-</v>
          </cell>
          <cell r="AT805" t="str">
            <v>-</v>
          </cell>
          <cell r="AU805" t="str">
            <v>-</v>
          </cell>
          <cell r="AV805" t="str">
            <v>-</v>
          </cell>
          <cell r="AW805" t="str">
            <v>IMDM20226511..</v>
          </cell>
          <cell r="AX805" t="str">
            <v>Inactivo</v>
          </cell>
          <cell r="AY805" t="str">
            <v>Si</v>
          </cell>
          <cell r="AZ805">
            <v>819.45</v>
          </cell>
          <cell r="BA805">
            <v>43708</v>
          </cell>
          <cell r="BB805">
            <v>18847.350000000002</v>
          </cell>
          <cell r="BC805">
            <v>40152.649999999994</v>
          </cell>
          <cell r="BD805">
            <v>59000</v>
          </cell>
          <cell r="BE805">
            <v>43373</v>
          </cell>
          <cell r="BF805">
            <v>44454</v>
          </cell>
          <cell r="BG805">
            <v>3</v>
          </cell>
          <cell r="BH805" t="str">
            <v>-</v>
          </cell>
          <cell r="BI805" t="str">
            <v>-</v>
          </cell>
          <cell r="BJ805" t="str">
            <v>Arrendado</v>
          </cell>
          <cell r="BL805" t="str">
            <v>Américas Motors, S.A. de C.V.</v>
          </cell>
          <cell r="BP805" t="str">
            <v>-</v>
          </cell>
          <cell r="BQ805" t="str">
            <v>-</v>
          </cell>
          <cell r="BR805" t="str">
            <v>-</v>
          </cell>
          <cell r="BS805" t="str">
            <v>-</v>
          </cell>
          <cell r="BT805" t="str">
            <v>-</v>
          </cell>
          <cell r="BU805" t="str">
            <v>-</v>
          </cell>
          <cell r="BV805" t="str">
            <v>-</v>
          </cell>
          <cell r="BW805" t="str">
            <v>-</v>
          </cell>
          <cell r="BX805" t="str">
            <v>-</v>
          </cell>
          <cell r="BY805" t="str">
            <v>-</v>
          </cell>
          <cell r="BZ805" t="str">
            <v>-</v>
          </cell>
          <cell r="CA805" t="str">
            <v>-</v>
          </cell>
          <cell r="CB805" t="str">
            <v>-</v>
          </cell>
          <cell r="CC805" t="str">
            <v>Jueves</v>
          </cell>
          <cell r="CD805" t="str">
            <v>981</v>
          </cell>
          <cell r="CE805" t="str">
            <v>1</v>
          </cell>
          <cell r="CF805" t="str">
            <v>Verde</v>
          </cell>
          <cell r="CG805" t="str">
            <v>4o Sábado</v>
          </cell>
          <cell r="CH805" t="str">
            <v>Abr y May</v>
          </cell>
          <cell r="CI805" t="str">
            <v>Oct y Nov</v>
          </cell>
          <cell r="CJ805" t="str">
            <v>-</v>
          </cell>
          <cell r="CK805">
            <v>90</v>
          </cell>
          <cell r="CL805" t="str">
            <v>101 - MAGNA</v>
          </cell>
          <cell r="CM805" t="str">
            <v>12033</v>
          </cell>
          <cell r="CP805" t="str">
            <v>-</v>
          </cell>
        </row>
        <row r="806">
          <cell r="A806" t="str">
            <v>12034</v>
          </cell>
          <cell r="B806" t="str">
            <v>914YFN</v>
          </cell>
          <cell r="C806" t="str">
            <v>Distrito Federal</v>
          </cell>
          <cell r="D806" t="str">
            <v>No aplica</v>
          </cell>
          <cell r="E806" t="str">
            <v>Aveo</v>
          </cell>
          <cell r="F806" t="str">
            <v>Automóvil</v>
          </cell>
          <cell r="G806" t="str">
            <v>Chevrolet</v>
          </cell>
          <cell r="H806" t="str">
            <v>Aveo LS 4 puertas T/M, D/H, A/A, Paquete M</v>
          </cell>
          <cell r="I806" t="str">
            <v>3G1TA5AF8CL151212</v>
          </cell>
          <cell r="J806" t="str">
            <v>Hecho en México</v>
          </cell>
          <cell r="K806" t="str">
            <v>Magna</v>
          </cell>
          <cell r="L806">
            <v>4</v>
          </cell>
          <cell r="M806">
            <v>45</v>
          </cell>
          <cell r="N806">
            <v>2012</v>
          </cell>
          <cell r="O806" t="str">
            <v>Ciudad de México</v>
          </cell>
          <cell r="P806" t="str">
            <v>Ciudad de México</v>
          </cell>
          <cell r="Q806" t="str">
            <v>Zona Metropolitana</v>
          </cell>
          <cell r="R806" t="str">
            <v>Baja</v>
          </cell>
          <cell r="S806" t="str">
            <v>Venta a empleado</v>
          </cell>
          <cell r="T806" t="str">
            <v>GNP</v>
          </cell>
          <cell r="U806" t="str">
            <v>Grupo Nacional Provincial, S.A.B.</v>
          </cell>
          <cell r="V806" t="str">
            <v>Asesor de Servicio</v>
          </cell>
          <cell r="W806" t="str">
            <v>334</v>
          </cell>
          <cell r="X806" t="str">
            <v>Célula 9</v>
          </cell>
          <cell r="Y806" t="str">
            <v>Asignado</v>
          </cell>
          <cell r="Z806" t="str">
            <v>Por asignar</v>
          </cell>
          <cell r="AA806" t="str">
            <v>-</v>
          </cell>
          <cell r="AB806" t="str">
            <v>-</v>
          </cell>
          <cell r="AC806" t="str">
            <v>-</v>
          </cell>
          <cell r="AD806" t="str">
            <v>-</v>
          </cell>
          <cell r="AE806" t="str">
            <v>-</v>
          </cell>
          <cell r="AF806" t="str">
            <v>-</v>
          </cell>
          <cell r="AG806" t="str">
            <v>-</v>
          </cell>
          <cell r="AH806" t="str">
            <v>-</v>
          </cell>
          <cell r="AI806" t="str">
            <v>C6705</v>
          </cell>
          <cell r="AJ806" t="str">
            <v>Ramirez Granados Arturo</v>
          </cell>
          <cell r="AK806" t="str">
            <v>-</v>
          </cell>
          <cell r="AL806" t="str">
            <v>-</v>
          </cell>
          <cell r="AM806" t="str">
            <v>-</v>
          </cell>
          <cell r="AN806">
            <v>0</v>
          </cell>
          <cell r="AO806" t="str">
            <v>-</v>
          </cell>
          <cell r="AQ806">
            <v>5535228383</v>
          </cell>
          <cell r="AR806" t="str">
            <v>-</v>
          </cell>
          <cell r="AS806" t="str">
            <v>-</v>
          </cell>
          <cell r="AT806" t="str">
            <v>-</v>
          </cell>
          <cell r="AU806" t="str">
            <v>-</v>
          </cell>
          <cell r="AV806" t="str">
            <v>-</v>
          </cell>
          <cell r="AW806" t="str">
            <v>IMDM20226482..</v>
          </cell>
          <cell r="AX806" t="str">
            <v>Inactivo</v>
          </cell>
          <cell r="AY806" t="str">
            <v>No</v>
          </cell>
          <cell r="AZ806" t="str">
            <v>-</v>
          </cell>
          <cell r="BA806" t="str">
            <v>-</v>
          </cell>
          <cell r="BB806" t="str">
            <v>-</v>
          </cell>
          <cell r="BC806" t="str">
            <v>-</v>
          </cell>
          <cell r="BD806" t="str">
            <v>-</v>
          </cell>
          <cell r="BE806" t="str">
            <v>-</v>
          </cell>
          <cell r="BF806" t="str">
            <v>-</v>
          </cell>
          <cell r="BG806" t="str">
            <v>-</v>
          </cell>
          <cell r="BH806" t="str">
            <v>-</v>
          </cell>
          <cell r="BI806" t="str">
            <v>-</v>
          </cell>
          <cell r="BJ806" t="str">
            <v>Arrendado</v>
          </cell>
          <cell r="BL806" t="str">
            <v>Américas Motors, S.A. de C.V.</v>
          </cell>
          <cell r="BP806" t="str">
            <v>-</v>
          </cell>
          <cell r="BQ806" t="str">
            <v>-</v>
          </cell>
          <cell r="BR806" t="str">
            <v>-</v>
          </cell>
          <cell r="BS806" t="str">
            <v>-</v>
          </cell>
          <cell r="BT806" t="str">
            <v>-</v>
          </cell>
          <cell r="BU806" t="str">
            <v>-</v>
          </cell>
          <cell r="BV806" t="str">
            <v>-</v>
          </cell>
          <cell r="BW806" t="str">
            <v>-</v>
          </cell>
          <cell r="BX806" t="str">
            <v>-</v>
          </cell>
          <cell r="BY806" t="str">
            <v>-</v>
          </cell>
          <cell r="BZ806" t="str">
            <v>-</v>
          </cell>
          <cell r="CA806" t="str">
            <v>-</v>
          </cell>
          <cell r="CB806" t="str">
            <v>-</v>
          </cell>
          <cell r="CC806" t="str">
            <v>Miércoles</v>
          </cell>
          <cell r="CD806" t="str">
            <v>914</v>
          </cell>
          <cell r="CE806" t="str">
            <v>4</v>
          </cell>
          <cell r="CF806" t="str">
            <v>Rojo</v>
          </cell>
          <cell r="CG806" t="str">
            <v>3er Sábado</v>
          </cell>
          <cell r="CH806" t="str">
            <v>Mzo y Abr</v>
          </cell>
          <cell r="CI806" t="str">
            <v>Sep y Oct</v>
          </cell>
          <cell r="CJ806" t="str">
            <v>-</v>
          </cell>
          <cell r="CK806">
            <v>90</v>
          </cell>
          <cell r="CL806" t="str">
            <v>101 - MAGNA</v>
          </cell>
          <cell r="CM806" t="str">
            <v>12034</v>
          </cell>
          <cell r="CP806" t="str">
            <v>-</v>
          </cell>
        </row>
        <row r="807">
          <cell r="A807" t="str">
            <v>12035</v>
          </cell>
          <cell r="B807" t="str">
            <v>959YFN</v>
          </cell>
          <cell r="C807" t="str">
            <v>Distrito Federal</v>
          </cell>
          <cell r="D807" t="str">
            <v>No aplica</v>
          </cell>
          <cell r="E807" t="str">
            <v>Aveo</v>
          </cell>
          <cell r="F807" t="str">
            <v>Automóvil</v>
          </cell>
          <cell r="G807" t="str">
            <v>Chevrolet</v>
          </cell>
          <cell r="H807" t="str">
            <v>Aveo LS 4 puertas T/M, D/H, A/A, Paquete M</v>
          </cell>
          <cell r="I807" t="str">
            <v>3G1TA5AF3CL150324</v>
          </cell>
          <cell r="J807" t="str">
            <v>Hecho en México</v>
          </cell>
          <cell r="K807" t="str">
            <v>Magna</v>
          </cell>
          <cell r="L807">
            <v>4</v>
          </cell>
          <cell r="M807">
            <v>45</v>
          </cell>
          <cell r="N807">
            <v>2012</v>
          </cell>
          <cell r="O807" t="str">
            <v>Ciudad de México</v>
          </cell>
          <cell r="P807" t="str">
            <v>Ciudad de México</v>
          </cell>
          <cell r="Q807" t="str">
            <v>Zona Metropolitana</v>
          </cell>
          <cell r="R807" t="str">
            <v>Baja</v>
          </cell>
          <cell r="S807" t="str">
            <v>Venta a empleado</v>
          </cell>
          <cell r="T807" t="str">
            <v>GNP</v>
          </cell>
          <cell r="U807" t="str">
            <v>Grupo Nacional Provincial, S.A.B.</v>
          </cell>
          <cell r="V807" t="str">
            <v>Pool Administrativo</v>
          </cell>
          <cell r="W807" t="str">
            <v>Pool Administrativo</v>
          </cell>
          <cell r="X807" t="str">
            <v>Plaza GNP</v>
          </cell>
          <cell r="Y807" t="str">
            <v>Pool</v>
          </cell>
          <cell r="Z807" t="str">
            <v>N38132</v>
          </cell>
          <cell r="AA807" t="str">
            <v>-</v>
          </cell>
          <cell r="AB807" t="str">
            <v>-</v>
          </cell>
          <cell r="AC807" t="str">
            <v>-</v>
          </cell>
          <cell r="AD807" t="str">
            <v>-</v>
          </cell>
          <cell r="AE807" t="str">
            <v>-</v>
          </cell>
          <cell r="AF807" t="str">
            <v>-</v>
          </cell>
          <cell r="AG807" t="str">
            <v>-</v>
          </cell>
          <cell r="AH807" t="str">
            <v>-</v>
          </cell>
          <cell r="AI807" t="str">
            <v>C6705</v>
          </cell>
          <cell r="AJ807" t="str">
            <v>Ramirez Granados Arturo</v>
          </cell>
          <cell r="AK807" t="str">
            <v>-</v>
          </cell>
          <cell r="AL807" t="str">
            <v>-</v>
          </cell>
          <cell r="AM807" t="str">
            <v>-</v>
          </cell>
          <cell r="AN807">
            <v>0</v>
          </cell>
          <cell r="AO807" t="str">
            <v>-</v>
          </cell>
          <cell r="AQ807">
            <v>5545001393</v>
          </cell>
          <cell r="AR807" t="str">
            <v>-</v>
          </cell>
          <cell r="AS807" t="str">
            <v>-</v>
          </cell>
          <cell r="AT807" t="str">
            <v>-</v>
          </cell>
          <cell r="AU807" t="str">
            <v>-</v>
          </cell>
          <cell r="AV807" t="str">
            <v>-</v>
          </cell>
          <cell r="AW807" t="str">
            <v>IMDM20348806..</v>
          </cell>
          <cell r="AX807" t="str">
            <v>Inactivo</v>
          </cell>
          <cell r="AY807" t="str">
            <v>No</v>
          </cell>
          <cell r="AZ807" t="str">
            <v>-</v>
          </cell>
          <cell r="BA807" t="str">
            <v>-</v>
          </cell>
          <cell r="BB807" t="str">
            <v>-</v>
          </cell>
          <cell r="BC807" t="str">
            <v>-</v>
          </cell>
          <cell r="BD807" t="str">
            <v>-</v>
          </cell>
          <cell r="BE807" t="str">
            <v>-</v>
          </cell>
          <cell r="BF807" t="str">
            <v>-</v>
          </cell>
          <cell r="BG807" t="str">
            <v>-</v>
          </cell>
          <cell r="BH807" t="str">
            <v>-</v>
          </cell>
          <cell r="BI807" t="str">
            <v>-</v>
          </cell>
          <cell r="BJ807" t="str">
            <v>Arrendado</v>
          </cell>
          <cell r="BL807" t="str">
            <v>Américas Motors, S.A. de C.V.</v>
          </cell>
          <cell r="BP807" t="str">
            <v>-</v>
          </cell>
          <cell r="BQ807" t="str">
            <v>-</v>
          </cell>
          <cell r="BR807" t="str">
            <v>-</v>
          </cell>
          <cell r="BS807" t="str">
            <v>-</v>
          </cell>
          <cell r="BT807" t="str">
            <v>-</v>
          </cell>
          <cell r="BU807" t="str">
            <v>-</v>
          </cell>
          <cell r="BV807" t="str">
            <v>-</v>
          </cell>
          <cell r="BW807" t="str">
            <v>-</v>
          </cell>
          <cell r="BX807" t="str">
            <v>-</v>
          </cell>
          <cell r="BY807" t="str">
            <v>-</v>
          </cell>
          <cell r="BZ807" t="str">
            <v>-</v>
          </cell>
          <cell r="CA807" t="str">
            <v>-</v>
          </cell>
          <cell r="CB807" t="str">
            <v>-</v>
          </cell>
          <cell r="CC807" t="str">
            <v>Viernes</v>
          </cell>
          <cell r="CD807" t="str">
            <v>959</v>
          </cell>
          <cell r="CE807" t="str">
            <v>9</v>
          </cell>
          <cell r="CF807" t="str">
            <v>Azul</v>
          </cell>
          <cell r="CG807" t="str">
            <v>5o Sábado</v>
          </cell>
          <cell r="CH807" t="str">
            <v>May y Jun</v>
          </cell>
          <cell r="CI807" t="str">
            <v>Nov y Dic</v>
          </cell>
          <cell r="CJ807" t="str">
            <v>-</v>
          </cell>
          <cell r="CK807">
            <v>90</v>
          </cell>
          <cell r="CL807" t="str">
            <v>101 - MAGNA</v>
          </cell>
          <cell r="CM807" t="str">
            <v>12035</v>
          </cell>
          <cell r="CP807" t="str">
            <v>-</v>
          </cell>
        </row>
        <row r="808">
          <cell r="A808" t="str">
            <v>12036</v>
          </cell>
          <cell r="B808" t="str">
            <v>972YFN</v>
          </cell>
          <cell r="C808" t="str">
            <v>Distrito Federal</v>
          </cell>
          <cell r="D808" t="str">
            <v>No aplica</v>
          </cell>
          <cell r="E808" t="str">
            <v>Aveo</v>
          </cell>
          <cell r="F808" t="str">
            <v>Automóvil</v>
          </cell>
          <cell r="G808" t="str">
            <v>Chevrolet</v>
          </cell>
          <cell r="H808" t="str">
            <v>Aveo LS 4 puertas T/M, D/H, A/A, Paquete M</v>
          </cell>
          <cell r="I808" t="str">
            <v>3G1TA5AF5CL149918</v>
          </cell>
          <cell r="J808" t="str">
            <v>Hecho en México</v>
          </cell>
          <cell r="K808" t="str">
            <v>Magna</v>
          </cell>
          <cell r="L808">
            <v>4</v>
          </cell>
          <cell r="M808">
            <v>45</v>
          </cell>
          <cell r="N808">
            <v>2012</v>
          </cell>
          <cell r="O808" t="str">
            <v>La Paz</v>
          </cell>
          <cell r="P808" t="str">
            <v>Baja California Sur</v>
          </cell>
          <cell r="Q808" t="str">
            <v>Noroeste</v>
          </cell>
          <cell r="R808" t="str">
            <v>Baja</v>
          </cell>
          <cell r="S808" t="str">
            <v>Venta a empleado</v>
          </cell>
          <cell r="T808" t="str">
            <v>GNP</v>
          </cell>
          <cell r="U808" t="str">
            <v>Grupo Nacional Provincial, S.A.B.</v>
          </cell>
          <cell r="V808" t="str">
            <v>Asesor de Servicio</v>
          </cell>
          <cell r="W808" t="str">
            <v>-</v>
          </cell>
          <cell r="X808" t="str">
            <v>Supervisoria</v>
          </cell>
          <cell r="Y808" t="str">
            <v>Asignado</v>
          </cell>
          <cell r="Z808" t="str">
            <v>S02759</v>
          </cell>
          <cell r="AA808" t="str">
            <v>-</v>
          </cell>
          <cell r="AB808" t="str">
            <v>-</v>
          </cell>
          <cell r="AC808" t="str">
            <v>-</v>
          </cell>
          <cell r="AD808" t="str">
            <v>-</v>
          </cell>
          <cell r="AE808" t="str">
            <v>-</v>
          </cell>
          <cell r="AF808" t="str">
            <v>-</v>
          </cell>
          <cell r="AG808" t="str">
            <v>-</v>
          </cell>
          <cell r="AH808" t="str">
            <v>-</v>
          </cell>
          <cell r="AI808" t="str">
            <v>C6705</v>
          </cell>
          <cell r="AJ808" t="str">
            <v>Ramirez Granados Arturo</v>
          </cell>
          <cell r="AK808" t="str">
            <v>-</v>
          </cell>
          <cell r="AL808" t="str">
            <v>-</v>
          </cell>
          <cell r="AM808" t="str">
            <v>-</v>
          </cell>
          <cell r="AN808">
            <v>0</v>
          </cell>
          <cell r="AO808" t="str">
            <v>-</v>
          </cell>
          <cell r="AQ808">
            <v>6121375727</v>
          </cell>
          <cell r="AR808" t="str">
            <v>-</v>
          </cell>
          <cell r="AS808" t="str">
            <v>-</v>
          </cell>
          <cell r="AT808" t="str">
            <v>-</v>
          </cell>
          <cell r="AU808" t="str">
            <v>-</v>
          </cell>
          <cell r="AV808" t="str">
            <v>-</v>
          </cell>
          <cell r="AW808" t="str">
            <v>IMDM20226489..</v>
          </cell>
          <cell r="AX808" t="str">
            <v>Inactivo</v>
          </cell>
          <cell r="AY808" t="str">
            <v>No</v>
          </cell>
          <cell r="AZ808" t="str">
            <v>-</v>
          </cell>
          <cell r="BA808" t="str">
            <v>-</v>
          </cell>
          <cell r="BB808" t="str">
            <v>-</v>
          </cell>
          <cell r="BC808" t="str">
            <v>-</v>
          </cell>
          <cell r="BD808" t="str">
            <v>-</v>
          </cell>
          <cell r="BE808" t="str">
            <v>-</v>
          </cell>
          <cell r="BF808" t="str">
            <v>-</v>
          </cell>
          <cell r="BG808">
            <v>3</v>
          </cell>
          <cell r="BH808" t="str">
            <v>-</v>
          </cell>
          <cell r="BI808" t="str">
            <v>-</v>
          </cell>
          <cell r="BJ808" t="str">
            <v>Arrendado</v>
          </cell>
          <cell r="BL808" t="str">
            <v>Américas Motors, S.A. de C.V.</v>
          </cell>
          <cell r="BP808" t="str">
            <v>-</v>
          </cell>
          <cell r="BQ808" t="str">
            <v>-</v>
          </cell>
          <cell r="BR808" t="str">
            <v>-</v>
          </cell>
          <cell r="BS808" t="str">
            <v>-</v>
          </cell>
          <cell r="BT808" t="str">
            <v>-</v>
          </cell>
          <cell r="BU808" t="str">
            <v>-</v>
          </cell>
          <cell r="BV808" t="str">
            <v>-</v>
          </cell>
          <cell r="BW808" t="str">
            <v>-</v>
          </cell>
          <cell r="BX808" t="str">
            <v>-</v>
          </cell>
          <cell r="BY808" t="str">
            <v>-</v>
          </cell>
          <cell r="BZ808" t="str">
            <v>-</v>
          </cell>
          <cell r="CA808" t="str">
            <v>-</v>
          </cell>
          <cell r="CB808" t="str">
            <v>-</v>
          </cell>
          <cell r="CC808" t="str">
            <v>Jueves</v>
          </cell>
          <cell r="CD808" t="str">
            <v>972</v>
          </cell>
          <cell r="CE808" t="str">
            <v>2</v>
          </cell>
          <cell r="CF808" t="str">
            <v>Verde</v>
          </cell>
          <cell r="CG808" t="str">
            <v>4o Sábado</v>
          </cell>
          <cell r="CH808" t="str">
            <v>Abr y May</v>
          </cell>
          <cell r="CI808" t="str">
            <v>Oct y Nov</v>
          </cell>
          <cell r="CJ808" t="str">
            <v>-</v>
          </cell>
          <cell r="CK808">
            <v>90</v>
          </cell>
          <cell r="CL808" t="str">
            <v>101 - MAGNA</v>
          </cell>
          <cell r="CM808" t="str">
            <v>12036</v>
          </cell>
          <cell r="CP808" t="str">
            <v>-</v>
          </cell>
        </row>
        <row r="809">
          <cell r="A809" t="str">
            <v>12037</v>
          </cell>
          <cell r="B809" t="str">
            <v>965YFN</v>
          </cell>
          <cell r="C809" t="str">
            <v>Distrito Federal</v>
          </cell>
          <cell r="D809" t="str">
            <v>No aplica</v>
          </cell>
          <cell r="E809" t="str">
            <v>Aveo</v>
          </cell>
          <cell r="F809" t="str">
            <v>Automóvil</v>
          </cell>
          <cell r="G809" t="str">
            <v>Chevrolet</v>
          </cell>
          <cell r="H809" t="str">
            <v>Aveo LS 4 puertas T/M, D/H, A/A, Paquete M</v>
          </cell>
          <cell r="I809" t="str">
            <v>3G1TA5AF0CL149857</v>
          </cell>
          <cell r="J809" t="str">
            <v>Hecho en México</v>
          </cell>
          <cell r="K809" t="str">
            <v>Magna</v>
          </cell>
          <cell r="L809">
            <v>4</v>
          </cell>
          <cell r="M809">
            <v>45</v>
          </cell>
          <cell r="N809">
            <v>2012</v>
          </cell>
          <cell r="O809" t="str">
            <v>Ciudad de México</v>
          </cell>
          <cell r="P809" t="str">
            <v>Ciudad de México</v>
          </cell>
          <cell r="Q809" t="str">
            <v>Zona Metropolitana</v>
          </cell>
          <cell r="R809" t="str">
            <v>Baja</v>
          </cell>
          <cell r="S809" t="str">
            <v>Venta a empleado</v>
          </cell>
          <cell r="T809" t="str">
            <v>GNP</v>
          </cell>
          <cell r="U809" t="str">
            <v>Grupo Nacional Provincial, S.A.B.</v>
          </cell>
          <cell r="V809" t="str">
            <v>Asesor de Servicio</v>
          </cell>
          <cell r="W809" t="str">
            <v>518</v>
          </cell>
          <cell r="X809" t="str">
            <v>Célula 8</v>
          </cell>
          <cell r="Y809" t="str">
            <v>Asignado</v>
          </cell>
          <cell r="Z809" t="str">
            <v>N88520</v>
          </cell>
          <cell r="AA809" t="str">
            <v>-</v>
          </cell>
          <cell r="AB809" t="str">
            <v>-</v>
          </cell>
          <cell r="AC809" t="str">
            <v>-</v>
          </cell>
          <cell r="AD809" t="str">
            <v>-</v>
          </cell>
          <cell r="AE809" t="str">
            <v>-</v>
          </cell>
          <cell r="AF809" t="str">
            <v>-</v>
          </cell>
          <cell r="AG809" t="str">
            <v>-</v>
          </cell>
          <cell r="AH809" t="str">
            <v>-</v>
          </cell>
          <cell r="AI809" t="str">
            <v>C6705</v>
          </cell>
          <cell r="AJ809" t="str">
            <v>Ramirez Granados Arturo</v>
          </cell>
          <cell r="AK809" t="str">
            <v>-</v>
          </cell>
          <cell r="AL809" t="str">
            <v>-</v>
          </cell>
          <cell r="AM809" t="str">
            <v>-</v>
          </cell>
          <cell r="AN809">
            <v>0</v>
          </cell>
          <cell r="AO809" t="str">
            <v>-</v>
          </cell>
          <cell r="AQ809">
            <v>5535228782</v>
          </cell>
          <cell r="AR809" t="str">
            <v>-</v>
          </cell>
          <cell r="AS809" t="str">
            <v>-</v>
          </cell>
          <cell r="AT809" t="str">
            <v>-</v>
          </cell>
          <cell r="AU809" t="str">
            <v>-</v>
          </cell>
          <cell r="AV809" t="str">
            <v>-</v>
          </cell>
          <cell r="AW809" t="str">
            <v>IMDM20226495..</v>
          </cell>
          <cell r="AX809" t="str">
            <v>Inactivo</v>
          </cell>
          <cell r="AY809" t="str">
            <v>No</v>
          </cell>
          <cell r="AZ809" t="str">
            <v>-</v>
          </cell>
          <cell r="BA809" t="str">
            <v>-</v>
          </cell>
          <cell r="BB809" t="str">
            <v>-</v>
          </cell>
          <cell r="BC809" t="str">
            <v>-</v>
          </cell>
          <cell r="BD809" t="str">
            <v>-</v>
          </cell>
          <cell r="BE809" t="str">
            <v>-</v>
          </cell>
          <cell r="BF809" t="str">
            <v>-</v>
          </cell>
          <cell r="BG809">
            <v>3</v>
          </cell>
          <cell r="BH809" t="str">
            <v>-</v>
          </cell>
          <cell r="BI809" t="str">
            <v>-</v>
          </cell>
          <cell r="BJ809" t="str">
            <v>Arrendado</v>
          </cell>
          <cell r="BL809" t="str">
            <v>Américas Motors, S.A. de C.V.</v>
          </cell>
          <cell r="BP809" t="str">
            <v>-</v>
          </cell>
          <cell r="BQ809" t="str">
            <v>-</v>
          </cell>
          <cell r="BR809" t="str">
            <v>-</v>
          </cell>
          <cell r="BS809" t="str">
            <v>-</v>
          </cell>
          <cell r="BT809" t="str">
            <v>-</v>
          </cell>
          <cell r="BU809" t="str">
            <v>-</v>
          </cell>
          <cell r="BV809" t="str">
            <v>-</v>
          </cell>
          <cell r="BW809" t="str">
            <v>-</v>
          </cell>
          <cell r="BX809" t="str">
            <v>-</v>
          </cell>
          <cell r="BY809" t="str">
            <v>-</v>
          </cell>
          <cell r="BZ809" t="str">
            <v>-</v>
          </cell>
          <cell r="CA809" t="str">
            <v>-</v>
          </cell>
          <cell r="CB809" t="str">
            <v>-</v>
          </cell>
          <cell r="CC809" t="str">
            <v>Lunes</v>
          </cell>
          <cell r="CD809" t="str">
            <v>965</v>
          </cell>
          <cell r="CE809" t="str">
            <v>5</v>
          </cell>
          <cell r="CF809" t="str">
            <v>Amarillo</v>
          </cell>
          <cell r="CG809" t="str">
            <v>1er Sábado</v>
          </cell>
          <cell r="CH809" t="str">
            <v>Ene y Feb</v>
          </cell>
          <cell r="CI809" t="str">
            <v>Jul y Ago</v>
          </cell>
          <cell r="CJ809" t="str">
            <v>-</v>
          </cell>
          <cell r="CK809">
            <v>90</v>
          </cell>
          <cell r="CL809" t="str">
            <v>101 - MAGNA</v>
          </cell>
          <cell r="CM809" t="str">
            <v>12037</v>
          </cell>
          <cell r="CP809" t="str">
            <v>-</v>
          </cell>
        </row>
        <row r="810">
          <cell r="A810" t="str">
            <v>12038</v>
          </cell>
          <cell r="B810" t="str">
            <v>966YFN</v>
          </cell>
          <cell r="C810" t="str">
            <v>Distrito Federal</v>
          </cell>
          <cell r="D810" t="str">
            <v>No aplica</v>
          </cell>
          <cell r="E810" t="str">
            <v>Aveo</v>
          </cell>
          <cell r="F810" t="str">
            <v>Automóvil</v>
          </cell>
          <cell r="G810" t="str">
            <v>Chevrolet</v>
          </cell>
          <cell r="H810" t="str">
            <v>Aveo LS 4 puertas T/M, D/H, A/A, Paquete M</v>
          </cell>
          <cell r="I810" t="str">
            <v>3G1TA5AF9CL151235</v>
          </cell>
          <cell r="J810" t="str">
            <v>Hecho en México</v>
          </cell>
          <cell r="K810" t="str">
            <v>Magna</v>
          </cell>
          <cell r="L810">
            <v>4</v>
          </cell>
          <cell r="M810">
            <v>45</v>
          </cell>
          <cell r="N810">
            <v>2012</v>
          </cell>
          <cell r="O810" t="str">
            <v>Ciudad de México</v>
          </cell>
          <cell r="P810" t="str">
            <v>Ciudad de México</v>
          </cell>
          <cell r="Q810" t="str">
            <v>Zona Metropolitana</v>
          </cell>
          <cell r="R810" t="str">
            <v>Baja</v>
          </cell>
          <cell r="S810" t="str">
            <v>Venta a empleado</v>
          </cell>
          <cell r="T810" t="str">
            <v>GNP</v>
          </cell>
          <cell r="U810" t="str">
            <v>Grupo Nacional Provincial, S.A.B.</v>
          </cell>
          <cell r="V810" t="str">
            <v>Asesor de Servicio</v>
          </cell>
          <cell r="W810" t="str">
            <v>502</v>
          </cell>
          <cell r="X810" t="str">
            <v>Célula 6</v>
          </cell>
          <cell r="Y810" t="str">
            <v>Asignado</v>
          </cell>
          <cell r="Z810" t="str">
            <v>N88094</v>
          </cell>
          <cell r="AA810" t="str">
            <v>-</v>
          </cell>
          <cell r="AB810" t="str">
            <v>-</v>
          </cell>
          <cell r="AC810" t="str">
            <v>-</v>
          </cell>
          <cell r="AD810" t="str">
            <v>-</v>
          </cell>
          <cell r="AE810" t="str">
            <v>-</v>
          </cell>
          <cell r="AF810" t="str">
            <v>-</v>
          </cell>
          <cell r="AG810" t="str">
            <v>-</v>
          </cell>
          <cell r="AH810" t="str">
            <v>-</v>
          </cell>
          <cell r="AI810" t="str">
            <v>C6705</v>
          </cell>
          <cell r="AJ810" t="str">
            <v>Ramirez Granados Arturo</v>
          </cell>
          <cell r="AK810" t="str">
            <v>-</v>
          </cell>
          <cell r="AL810" t="str">
            <v>-</v>
          </cell>
          <cell r="AM810" t="str">
            <v>-</v>
          </cell>
          <cell r="AN810">
            <v>0</v>
          </cell>
          <cell r="AO810" t="str">
            <v>-</v>
          </cell>
          <cell r="AQ810">
            <v>5535228669</v>
          </cell>
          <cell r="AR810" t="str">
            <v>-</v>
          </cell>
          <cell r="AS810" t="str">
            <v>-</v>
          </cell>
          <cell r="AT810" t="str">
            <v>-</v>
          </cell>
          <cell r="AU810" t="str">
            <v>-</v>
          </cell>
          <cell r="AV810" t="str">
            <v>-</v>
          </cell>
          <cell r="AW810" t="str">
            <v>IMDM20226565..</v>
          </cell>
          <cell r="AX810" t="str">
            <v>Inactivo</v>
          </cell>
          <cell r="AY810" t="str">
            <v>No</v>
          </cell>
          <cell r="AZ810" t="str">
            <v>-</v>
          </cell>
          <cell r="BA810" t="str">
            <v>-</v>
          </cell>
          <cell r="BB810" t="str">
            <v>-</v>
          </cell>
          <cell r="BC810" t="str">
            <v>-</v>
          </cell>
          <cell r="BD810" t="str">
            <v>-</v>
          </cell>
          <cell r="BE810" t="str">
            <v>-</v>
          </cell>
          <cell r="BF810" t="str">
            <v>-</v>
          </cell>
          <cell r="BG810">
            <v>3</v>
          </cell>
          <cell r="BH810" t="str">
            <v>-</v>
          </cell>
          <cell r="BI810" t="str">
            <v>-</v>
          </cell>
          <cell r="BJ810" t="str">
            <v>Arrendado</v>
          </cell>
          <cell r="BL810" t="str">
            <v>Américas Motors, S.A. de C.V.</v>
          </cell>
          <cell r="BP810" t="str">
            <v>-</v>
          </cell>
          <cell r="BQ810" t="str">
            <v>-</v>
          </cell>
          <cell r="BR810" t="str">
            <v>-</v>
          </cell>
          <cell r="BS810" t="str">
            <v>-</v>
          </cell>
          <cell r="BT810" t="str">
            <v>-</v>
          </cell>
          <cell r="BU810" t="str">
            <v>-</v>
          </cell>
          <cell r="BV810" t="str">
            <v>-</v>
          </cell>
          <cell r="BW810" t="str">
            <v>-</v>
          </cell>
          <cell r="BX810" t="str">
            <v>-</v>
          </cell>
          <cell r="BY810" t="str">
            <v>-</v>
          </cell>
          <cell r="BZ810" t="str">
            <v>-</v>
          </cell>
          <cell r="CA810" t="str">
            <v>-</v>
          </cell>
          <cell r="CB810" t="str">
            <v>-</v>
          </cell>
          <cell r="CC810" t="str">
            <v>Lunes</v>
          </cell>
          <cell r="CD810" t="str">
            <v>966</v>
          </cell>
          <cell r="CE810" t="str">
            <v>6</v>
          </cell>
          <cell r="CF810" t="str">
            <v>Amarillo</v>
          </cell>
          <cell r="CG810" t="str">
            <v>1er Sábado</v>
          </cell>
          <cell r="CH810" t="str">
            <v>Ene y Feb</v>
          </cell>
          <cell r="CI810" t="str">
            <v>Jul y Ago</v>
          </cell>
          <cell r="CJ810" t="str">
            <v>-</v>
          </cell>
          <cell r="CK810">
            <v>90</v>
          </cell>
          <cell r="CL810" t="str">
            <v>101 - MAGNA</v>
          </cell>
          <cell r="CM810" t="str">
            <v>12038</v>
          </cell>
          <cell r="CP810" t="str">
            <v>-</v>
          </cell>
        </row>
        <row r="811">
          <cell r="A811" t="str">
            <v>12039</v>
          </cell>
          <cell r="B811" t="str">
            <v>933YFN</v>
          </cell>
          <cell r="C811" t="str">
            <v>Distrito Federal</v>
          </cell>
          <cell r="D811" t="str">
            <v>No aplica</v>
          </cell>
          <cell r="E811" t="str">
            <v>Aveo</v>
          </cell>
          <cell r="F811" t="str">
            <v>Automóvil</v>
          </cell>
          <cell r="G811" t="str">
            <v>Chevrolet</v>
          </cell>
          <cell r="H811" t="str">
            <v>Aveo LS 4 puertas T/M, D/H, A/A, Paquete M</v>
          </cell>
          <cell r="I811" t="str">
            <v>3G1TA5AF3CL150551</v>
          </cell>
          <cell r="J811" t="str">
            <v>Hecho en México</v>
          </cell>
          <cell r="K811" t="str">
            <v>Magna</v>
          </cell>
          <cell r="L811">
            <v>4</v>
          </cell>
          <cell r="M811">
            <v>45</v>
          </cell>
          <cell r="N811">
            <v>2012</v>
          </cell>
          <cell r="O811" t="str">
            <v>Ciudad de México</v>
          </cell>
          <cell r="P811" t="str">
            <v>Ciudad de México</v>
          </cell>
          <cell r="Q811" t="str">
            <v>Zona Metropolitana</v>
          </cell>
          <cell r="R811" t="str">
            <v>Baja</v>
          </cell>
          <cell r="S811" t="str">
            <v>Devolución Valmex</v>
          </cell>
          <cell r="T811" t="str">
            <v>GNP</v>
          </cell>
          <cell r="U811" t="str">
            <v>Grupo Nacional Provincial, S.A.B.</v>
          </cell>
          <cell r="V811" t="str">
            <v>Pool Ajustes</v>
          </cell>
          <cell r="W811" t="str">
            <v>Pool Ajustes</v>
          </cell>
          <cell r="X811" t="str">
            <v>Plaza GNP</v>
          </cell>
          <cell r="Y811" t="str">
            <v>Pool</v>
          </cell>
          <cell r="Z811" t="str">
            <v>N38132</v>
          </cell>
          <cell r="AA811" t="str">
            <v>-</v>
          </cell>
          <cell r="AB811" t="str">
            <v>-</v>
          </cell>
          <cell r="AC811" t="str">
            <v>-</v>
          </cell>
          <cell r="AD811" t="str">
            <v>-</v>
          </cell>
          <cell r="AE811" t="str">
            <v>-</v>
          </cell>
          <cell r="AF811" t="str">
            <v>-</v>
          </cell>
          <cell r="AG811" t="str">
            <v>-</v>
          </cell>
          <cell r="AH811" t="str">
            <v>-</v>
          </cell>
          <cell r="AI811" t="str">
            <v>C6705</v>
          </cell>
          <cell r="AJ811" t="str">
            <v>Ramirez Granados Arturo</v>
          </cell>
          <cell r="AK811" t="str">
            <v>-</v>
          </cell>
          <cell r="AL811" t="str">
            <v>-</v>
          </cell>
          <cell r="AM811" t="str">
            <v>-</v>
          </cell>
          <cell r="AN811">
            <v>0</v>
          </cell>
          <cell r="AO811" t="str">
            <v>-</v>
          </cell>
          <cell r="AQ811">
            <v>5545001393</v>
          </cell>
          <cell r="AR811" t="str">
            <v>-</v>
          </cell>
          <cell r="AS811" t="str">
            <v>-</v>
          </cell>
          <cell r="AT811" t="str">
            <v>-</v>
          </cell>
          <cell r="AU811" t="str">
            <v>-</v>
          </cell>
          <cell r="AV811" t="str">
            <v>-</v>
          </cell>
          <cell r="AW811" t="str">
            <v>IMDM20348935..</v>
          </cell>
          <cell r="AX811" t="str">
            <v>Inactivo</v>
          </cell>
          <cell r="AY811" t="str">
            <v>No</v>
          </cell>
          <cell r="AZ811" t="str">
            <v>-</v>
          </cell>
          <cell r="BA811" t="str">
            <v>-</v>
          </cell>
          <cell r="BB811" t="str">
            <v>-</v>
          </cell>
          <cell r="BC811" t="str">
            <v>-</v>
          </cell>
          <cell r="BD811" t="str">
            <v>-</v>
          </cell>
          <cell r="BE811" t="str">
            <v>-</v>
          </cell>
          <cell r="BF811" t="str">
            <v>-</v>
          </cell>
          <cell r="BG811" t="str">
            <v>-</v>
          </cell>
          <cell r="BH811" t="str">
            <v>-</v>
          </cell>
          <cell r="BI811" t="str">
            <v>-</v>
          </cell>
          <cell r="BJ811" t="str">
            <v>Arrendado</v>
          </cell>
          <cell r="BL811" t="str">
            <v>Américas Motors, S.A. de C.V.</v>
          </cell>
          <cell r="BP811" t="str">
            <v>-</v>
          </cell>
          <cell r="BQ811" t="str">
            <v>-</v>
          </cell>
          <cell r="BR811" t="str">
            <v>-</v>
          </cell>
          <cell r="BS811" t="str">
            <v>-</v>
          </cell>
          <cell r="BT811" t="str">
            <v>-</v>
          </cell>
          <cell r="BU811" t="str">
            <v>-</v>
          </cell>
          <cell r="BV811" t="str">
            <v>-</v>
          </cell>
          <cell r="BW811" t="str">
            <v>-</v>
          </cell>
          <cell r="BX811" t="str">
            <v>-</v>
          </cell>
          <cell r="BY811" t="str">
            <v>-</v>
          </cell>
          <cell r="BZ811" t="str">
            <v>-</v>
          </cell>
          <cell r="CA811" t="str">
            <v>-</v>
          </cell>
          <cell r="CB811" t="str">
            <v>-</v>
          </cell>
          <cell r="CC811" t="str">
            <v>Miércoles</v>
          </cell>
          <cell r="CD811" t="str">
            <v>933</v>
          </cell>
          <cell r="CE811" t="str">
            <v>3</v>
          </cell>
          <cell r="CF811" t="str">
            <v>Rojo</v>
          </cell>
          <cell r="CG811" t="str">
            <v>3er Sábado</v>
          </cell>
          <cell r="CH811" t="str">
            <v>Mzo y Abr</v>
          </cell>
          <cell r="CI811" t="str">
            <v>Sep y Oct</v>
          </cell>
          <cell r="CJ811" t="str">
            <v>-</v>
          </cell>
          <cell r="CK811">
            <v>90</v>
          </cell>
          <cell r="CL811" t="str">
            <v>101 - MAGNA</v>
          </cell>
          <cell r="CM811" t="str">
            <v>12039</v>
          </cell>
          <cell r="CP811" t="str">
            <v>-</v>
          </cell>
        </row>
        <row r="812">
          <cell r="A812" t="str">
            <v>12040</v>
          </cell>
          <cell r="B812" t="str">
            <v>907YFN</v>
          </cell>
          <cell r="C812" t="str">
            <v>Distrito Federal</v>
          </cell>
          <cell r="D812" t="str">
            <v>No aplica</v>
          </cell>
          <cell r="E812" t="str">
            <v>Aveo</v>
          </cell>
          <cell r="F812" t="str">
            <v>Automóvil</v>
          </cell>
          <cell r="G812" t="str">
            <v>Chevrolet</v>
          </cell>
          <cell r="H812" t="str">
            <v>Aveo LS 4 puertas T/M, D/H, A/A, Paquete M</v>
          </cell>
          <cell r="I812" t="str">
            <v>3G1TA5AF8CL150383</v>
          </cell>
          <cell r="J812" t="str">
            <v>Hecho en México</v>
          </cell>
          <cell r="K812" t="str">
            <v>Magna</v>
          </cell>
          <cell r="L812">
            <v>4</v>
          </cell>
          <cell r="M812">
            <v>45</v>
          </cell>
          <cell r="N812">
            <v>2012</v>
          </cell>
          <cell r="O812" t="str">
            <v>Ciudad de México</v>
          </cell>
          <cell r="P812" t="str">
            <v>Ciudad de México</v>
          </cell>
          <cell r="Q812" t="str">
            <v>Zona Metropolitana</v>
          </cell>
          <cell r="R812" t="str">
            <v>Baja</v>
          </cell>
          <cell r="S812" t="str">
            <v>Devolución Valmex</v>
          </cell>
          <cell r="T812" t="str">
            <v>GNP</v>
          </cell>
          <cell r="U812" t="str">
            <v>Grupo Nacional Provincial, S.A.B.</v>
          </cell>
          <cell r="V812" t="str">
            <v>Supervisor Ajustes</v>
          </cell>
          <cell r="W812" t="str">
            <v>019</v>
          </cell>
          <cell r="X812" t="str">
            <v>Célula 1 y 2</v>
          </cell>
          <cell r="Y812" t="str">
            <v>Asignado</v>
          </cell>
          <cell r="Z812" t="str">
            <v>N87585</v>
          </cell>
          <cell r="AA812" t="str">
            <v>Villa Lara Ricardo</v>
          </cell>
          <cell r="AB812" t="str">
            <v>Grupo Nacional Provincial, S.A.B.</v>
          </cell>
          <cell r="AC812" t="str">
            <v>VILR741007LT1</v>
          </cell>
          <cell r="AD812" t="str">
            <v>Gerente</v>
          </cell>
          <cell r="AE812" t="str">
            <v>Gerencia Recuperación Autos</v>
          </cell>
          <cell r="AF812" t="str">
            <v>Unidad Operativa</v>
          </cell>
          <cell r="AG812" t="str">
            <v>Dirección Servicio y Operaciones</v>
          </cell>
          <cell r="AH812" t="str">
            <v>Subdir. Pérdidas Mayores</v>
          </cell>
          <cell r="AI812" t="str">
            <v>C9162</v>
          </cell>
          <cell r="AJ812" t="str">
            <v>Cabrera Lopez Ricardo Enrique</v>
          </cell>
          <cell r="AK812" t="str">
            <v>Basalto</v>
          </cell>
          <cell r="AL812" t="str">
            <v>Basalto</v>
          </cell>
          <cell r="AM812">
            <v>81407</v>
          </cell>
          <cell r="AN812" t="str">
            <v>ricardo.villa@gnp.com.mx</v>
          </cell>
          <cell r="AO812" t="str">
            <v>ricardo.villa@gnp.com.mx</v>
          </cell>
          <cell r="AQ812">
            <v>5535228567</v>
          </cell>
          <cell r="AR812" t="str">
            <v>-</v>
          </cell>
          <cell r="AS812" t="str">
            <v>-</v>
          </cell>
          <cell r="AT812" t="str">
            <v>-</v>
          </cell>
          <cell r="AU812" t="str">
            <v>-</v>
          </cell>
          <cell r="AV812" t="str">
            <v>-</v>
          </cell>
          <cell r="AW812" t="str">
            <v>IMDM20226583..</v>
          </cell>
          <cell r="AX812" t="str">
            <v>Inactivo</v>
          </cell>
          <cell r="AY812" t="str">
            <v>No</v>
          </cell>
          <cell r="AZ812" t="str">
            <v>-</v>
          </cell>
          <cell r="BA812" t="str">
            <v>-</v>
          </cell>
          <cell r="BB812" t="str">
            <v>-</v>
          </cell>
          <cell r="BC812" t="str">
            <v>-</v>
          </cell>
          <cell r="BD812" t="str">
            <v>-</v>
          </cell>
          <cell r="BE812" t="str">
            <v>-</v>
          </cell>
          <cell r="BF812" t="str">
            <v>-</v>
          </cell>
          <cell r="BG812">
            <v>3</v>
          </cell>
          <cell r="BH812" t="str">
            <v>-</v>
          </cell>
          <cell r="BI812" t="str">
            <v>-</v>
          </cell>
          <cell r="BJ812" t="str">
            <v>Arrendado</v>
          </cell>
          <cell r="BL812" t="str">
            <v>Américas Motors, S.A. de C.V.</v>
          </cell>
          <cell r="BP812" t="str">
            <v>-</v>
          </cell>
          <cell r="BQ812" t="str">
            <v>-</v>
          </cell>
          <cell r="BR812" t="str">
            <v>-</v>
          </cell>
          <cell r="BS812" t="str">
            <v>-</v>
          </cell>
          <cell r="BT812" t="str">
            <v>-</v>
          </cell>
          <cell r="BU812" t="str">
            <v>-</v>
          </cell>
          <cell r="BV812" t="str">
            <v>-</v>
          </cell>
          <cell r="BW812" t="str">
            <v>-</v>
          </cell>
          <cell r="BX812" t="str">
            <v>-</v>
          </cell>
          <cell r="BY812" t="str">
            <v>-</v>
          </cell>
          <cell r="BZ812" t="str">
            <v>-</v>
          </cell>
          <cell r="CA812" t="str">
            <v>-</v>
          </cell>
          <cell r="CB812" t="str">
            <v>-</v>
          </cell>
          <cell r="CC812" t="str">
            <v>Martes</v>
          </cell>
          <cell r="CD812" t="str">
            <v>907</v>
          </cell>
          <cell r="CE812" t="str">
            <v>7</v>
          </cell>
          <cell r="CF812" t="str">
            <v>Rosa</v>
          </cell>
          <cell r="CG812" t="str">
            <v>2o Sábado</v>
          </cell>
          <cell r="CH812" t="str">
            <v>Feb y Mzo</v>
          </cell>
          <cell r="CI812" t="str">
            <v>Ago y Sep</v>
          </cell>
          <cell r="CJ812" t="str">
            <v>-</v>
          </cell>
          <cell r="CK812">
            <v>90</v>
          </cell>
          <cell r="CL812" t="str">
            <v>101 - MAGNA</v>
          </cell>
          <cell r="CM812" t="str">
            <v>12040</v>
          </cell>
          <cell r="CP812" t="str">
            <v>-</v>
          </cell>
        </row>
        <row r="813">
          <cell r="A813" t="str">
            <v>12041</v>
          </cell>
          <cell r="B813" t="str">
            <v>923YFN</v>
          </cell>
          <cell r="C813" t="str">
            <v>Distrito Federal</v>
          </cell>
          <cell r="D813" t="str">
            <v>No aplica</v>
          </cell>
          <cell r="E813" t="str">
            <v>Aveo</v>
          </cell>
          <cell r="F813" t="str">
            <v>Automóvil</v>
          </cell>
          <cell r="G813" t="str">
            <v>Chevrolet</v>
          </cell>
          <cell r="H813" t="str">
            <v>Aveo LS 4 puertas T/M, D/H, A/A, Paquete M</v>
          </cell>
          <cell r="I813" t="str">
            <v>3G1TA5AF6CL151368</v>
          </cell>
          <cell r="J813" t="str">
            <v>Hecho en México</v>
          </cell>
          <cell r="K813" t="str">
            <v>Magna</v>
          </cell>
          <cell r="L813">
            <v>4</v>
          </cell>
          <cell r="M813">
            <v>45</v>
          </cell>
          <cell r="N813">
            <v>2012</v>
          </cell>
          <cell r="O813" t="str">
            <v>Ciudad de México</v>
          </cell>
          <cell r="P813" t="str">
            <v>Ciudad de México</v>
          </cell>
          <cell r="Q813" t="str">
            <v>Zona Metropolitana</v>
          </cell>
          <cell r="R813" t="str">
            <v>Baja</v>
          </cell>
          <cell r="S813" t="str">
            <v>Venta a empleado</v>
          </cell>
          <cell r="T813" t="str">
            <v>GNP</v>
          </cell>
          <cell r="U813" t="str">
            <v>Grupo Nacional Provincial, S.A.B.</v>
          </cell>
          <cell r="V813" t="str">
            <v>Asesor de Servicio</v>
          </cell>
          <cell r="W813" t="str">
            <v>310</v>
          </cell>
          <cell r="X813" t="str">
            <v>Célula 2</v>
          </cell>
          <cell r="Y813" t="str">
            <v>Asignado</v>
          </cell>
          <cell r="Z813" t="str">
            <v>N91371</v>
          </cell>
          <cell r="AA813" t="str">
            <v>Barrón Arévalo Andrés</v>
          </cell>
          <cell r="AB813" t="str">
            <v>Grupo Nacional Provincial, S.A.B.</v>
          </cell>
          <cell r="AC813" t="str">
            <v>BAAA780418H70</v>
          </cell>
          <cell r="AD813" t="str">
            <v>Operativo</v>
          </cell>
          <cell r="AE813" t="str">
            <v>Asesor de Servicio Automovil</v>
          </cell>
          <cell r="AF813" t="str">
            <v>Unidad Operativa</v>
          </cell>
          <cell r="AG813" t="str">
            <v>Dirección Servicio y Operaciones</v>
          </cell>
          <cell r="AH813" t="str">
            <v>Subdir. Siniestros CDMX y Sureste</v>
          </cell>
          <cell r="AI813" t="str">
            <v>C9215</v>
          </cell>
          <cell r="AJ813" t="str">
            <v>Moreno Alvárez Elvia Citlalli</v>
          </cell>
          <cell r="AK813" t="str">
            <v>Tlalnepantla</v>
          </cell>
          <cell r="AL813" t="str">
            <v>Tlalnepantla</v>
          </cell>
          <cell r="AM813">
            <v>0</v>
          </cell>
          <cell r="AN813" t="str">
            <v>andres.barron@gnp.com.mx</v>
          </cell>
          <cell r="AO813" t="str">
            <v>andres.barron@gnp.com.mx</v>
          </cell>
          <cell r="AQ813">
            <v>5543473138</v>
          </cell>
          <cell r="AR813" t="str">
            <v>-</v>
          </cell>
          <cell r="AS813" t="str">
            <v>-</v>
          </cell>
          <cell r="AT813" t="str">
            <v>-</v>
          </cell>
          <cell r="AU813" t="str">
            <v>-</v>
          </cell>
          <cell r="AV813" t="str">
            <v>-</v>
          </cell>
          <cell r="AW813" t="str">
            <v>IMDM20226627..</v>
          </cell>
          <cell r="AX813" t="str">
            <v>Inactivo</v>
          </cell>
          <cell r="AY813" t="str">
            <v>Si</v>
          </cell>
          <cell r="AZ813">
            <v>1229.17</v>
          </cell>
          <cell r="BA813">
            <v>43708</v>
          </cell>
          <cell r="BB813">
            <v>7375.02</v>
          </cell>
          <cell r="BC813" t="str">
            <v>-</v>
          </cell>
          <cell r="BD813">
            <v>118000</v>
          </cell>
          <cell r="BE813">
            <v>43631</v>
          </cell>
          <cell r="BF813">
            <v>45076</v>
          </cell>
          <cell r="BG813">
            <v>3</v>
          </cell>
          <cell r="BH813" t="str">
            <v>-</v>
          </cell>
          <cell r="BI813" t="str">
            <v>-</v>
          </cell>
          <cell r="BJ813" t="str">
            <v>Arrendado</v>
          </cell>
          <cell r="BL813" t="str">
            <v>Américas Motors, S.A. de C.V.</v>
          </cell>
          <cell r="BP813" t="str">
            <v>-</v>
          </cell>
          <cell r="BQ813" t="str">
            <v>-</v>
          </cell>
          <cell r="BR813" t="str">
            <v>-</v>
          </cell>
          <cell r="BS813" t="str">
            <v>-</v>
          </cell>
          <cell r="BT813" t="str">
            <v>-</v>
          </cell>
          <cell r="BU813" t="str">
            <v>-</v>
          </cell>
          <cell r="BV813" t="str">
            <v>-</v>
          </cell>
          <cell r="BW813" t="str">
            <v>-</v>
          </cell>
          <cell r="BX813" t="str">
            <v>-</v>
          </cell>
          <cell r="BY813" t="str">
            <v>-</v>
          </cell>
          <cell r="BZ813" t="str">
            <v>-</v>
          </cell>
          <cell r="CA813" t="str">
            <v>-</v>
          </cell>
          <cell r="CB813" t="str">
            <v>-</v>
          </cell>
          <cell r="CC813" t="str">
            <v>Miércoles</v>
          </cell>
          <cell r="CD813" t="str">
            <v>923</v>
          </cell>
          <cell r="CE813" t="str">
            <v>3</v>
          </cell>
          <cell r="CF813" t="str">
            <v>Rojo</v>
          </cell>
          <cell r="CG813" t="str">
            <v>3er Sábado</v>
          </cell>
          <cell r="CH813" t="str">
            <v>Mzo y Abr</v>
          </cell>
          <cell r="CI813" t="str">
            <v>Sep y Oct</v>
          </cell>
          <cell r="CJ813" t="str">
            <v>-</v>
          </cell>
          <cell r="CK813">
            <v>90</v>
          </cell>
          <cell r="CL813" t="str">
            <v>101 - MAGNA</v>
          </cell>
          <cell r="CM813" t="str">
            <v>12041</v>
          </cell>
          <cell r="CP813" t="str">
            <v>-</v>
          </cell>
        </row>
        <row r="814">
          <cell r="A814" t="str">
            <v>12042</v>
          </cell>
          <cell r="B814" t="str">
            <v>915YFN</v>
          </cell>
          <cell r="C814" t="str">
            <v>Distrito Federal</v>
          </cell>
          <cell r="D814" t="str">
            <v>No aplica</v>
          </cell>
          <cell r="E814" t="str">
            <v>Aveo</v>
          </cell>
          <cell r="F814" t="str">
            <v>Automóvil</v>
          </cell>
          <cell r="G814" t="str">
            <v>Chevrolet</v>
          </cell>
          <cell r="H814" t="str">
            <v>Aveo LS 4 puertas T/M, D/H, A/A, Paquete M</v>
          </cell>
          <cell r="I814" t="str">
            <v>3G1TA5AF1CL151312</v>
          </cell>
          <cell r="J814" t="str">
            <v>Hecho en México</v>
          </cell>
          <cell r="K814" t="str">
            <v>Magna</v>
          </cell>
          <cell r="L814">
            <v>4</v>
          </cell>
          <cell r="M814">
            <v>45</v>
          </cell>
          <cell r="N814">
            <v>2012</v>
          </cell>
          <cell r="O814" t="str">
            <v>Ciudad de México</v>
          </cell>
          <cell r="P814" t="str">
            <v>Ciudad de México</v>
          </cell>
          <cell r="Q814" t="str">
            <v>Zona Metropolitana</v>
          </cell>
          <cell r="R814" t="str">
            <v>Baja</v>
          </cell>
          <cell r="S814" t="str">
            <v>Venta a empleado</v>
          </cell>
          <cell r="T814" t="str">
            <v>GNP</v>
          </cell>
          <cell r="U814" t="str">
            <v>Grupo Nacional Provincial, S.A.B.</v>
          </cell>
          <cell r="V814" t="str">
            <v>Asesor de Servicio</v>
          </cell>
          <cell r="W814" t="str">
            <v>316</v>
          </cell>
          <cell r="X814" t="str">
            <v>Célula 5</v>
          </cell>
          <cell r="Y814" t="str">
            <v>Asignado</v>
          </cell>
          <cell r="Z814" t="str">
            <v>N89995</v>
          </cell>
          <cell r="AA814" t="str">
            <v>Chavarría Gómez David Alejandro</v>
          </cell>
          <cell r="AB814" t="str">
            <v>Grupo Nacional Provincial, S.A.B.</v>
          </cell>
          <cell r="AC814" t="str">
            <v>CAGD770606TH6</v>
          </cell>
          <cell r="AD814" t="str">
            <v>Jefe de departamento</v>
          </cell>
          <cell r="AE814" t="str">
            <v>Supervisor Siniestros Autos</v>
          </cell>
          <cell r="AF814" t="str">
            <v>Unidad Operativa</v>
          </cell>
          <cell r="AG814" t="str">
            <v>Dirección Servicio y Operaciones</v>
          </cell>
          <cell r="AH814" t="str">
            <v>Subdir. Siniestros CDMX y Sureste</v>
          </cell>
          <cell r="AI814" t="str">
            <v>C9208</v>
          </cell>
          <cell r="AJ814" t="str">
            <v>Lasa Estrada Antxon</v>
          </cell>
          <cell r="AK814" t="str">
            <v>Toluca</v>
          </cell>
          <cell r="AL814" t="str">
            <v>Toluca</v>
          </cell>
          <cell r="AM814">
            <v>0</v>
          </cell>
          <cell r="AN814" t="str">
            <v>david.chavarria@gnp.com.mx</v>
          </cell>
          <cell r="AO814" t="str">
            <v>david.chavarria@gnp.com.mx</v>
          </cell>
          <cell r="AQ814">
            <v>5535228436</v>
          </cell>
          <cell r="AR814" t="str">
            <v>-</v>
          </cell>
          <cell r="AS814" t="str">
            <v>-</v>
          </cell>
          <cell r="AT814" t="str">
            <v>-</v>
          </cell>
          <cell r="AU814" t="str">
            <v>-</v>
          </cell>
          <cell r="AV814" t="str">
            <v>-</v>
          </cell>
          <cell r="AW814" t="str">
            <v>IMDM20226460..</v>
          </cell>
          <cell r="AX814" t="str">
            <v>Inactivo</v>
          </cell>
          <cell r="AY814" t="str">
            <v>Si</v>
          </cell>
          <cell r="AZ814">
            <v>847.22</v>
          </cell>
          <cell r="BA814">
            <v>43708</v>
          </cell>
          <cell r="BB814">
            <v>28805.48</v>
          </cell>
          <cell r="BC814" t="str">
            <v>-</v>
          </cell>
          <cell r="BD814">
            <v>61000</v>
          </cell>
          <cell r="BE814">
            <v>43205</v>
          </cell>
          <cell r="BF814">
            <v>44301</v>
          </cell>
          <cell r="BG814">
            <v>3</v>
          </cell>
          <cell r="BH814" t="str">
            <v>-</v>
          </cell>
          <cell r="BI814" t="str">
            <v>-</v>
          </cell>
          <cell r="BJ814" t="str">
            <v>Arrendado</v>
          </cell>
          <cell r="BL814" t="str">
            <v>Américas Motors, S.A. de C.V.</v>
          </cell>
          <cell r="BP814" t="str">
            <v>-</v>
          </cell>
          <cell r="BQ814" t="str">
            <v>-</v>
          </cell>
          <cell r="BR814" t="str">
            <v>-</v>
          </cell>
          <cell r="BS814" t="str">
            <v>-</v>
          </cell>
          <cell r="BT814" t="str">
            <v>-</v>
          </cell>
          <cell r="BU814" t="str">
            <v>-</v>
          </cell>
          <cell r="BV814" t="str">
            <v>-</v>
          </cell>
          <cell r="BW814" t="str">
            <v>-</v>
          </cell>
          <cell r="BX814" t="str">
            <v>-</v>
          </cell>
          <cell r="BY814" t="str">
            <v>-</v>
          </cell>
          <cell r="BZ814" t="str">
            <v>-</v>
          </cell>
          <cell r="CA814" t="str">
            <v>-</v>
          </cell>
          <cell r="CB814" t="str">
            <v>-</v>
          </cell>
          <cell r="CC814" t="str">
            <v>Lunes</v>
          </cell>
          <cell r="CD814" t="str">
            <v>915</v>
          </cell>
          <cell r="CE814" t="str">
            <v>5</v>
          </cell>
          <cell r="CF814" t="str">
            <v>Amarillo</v>
          </cell>
          <cell r="CG814" t="str">
            <v>1er Sábado</v>
          </cell>
          <cell r="CH814" t="str">
            <v>Ene y Feb</v>
          </cell>
          <cell r="CI814" t="str">
            <v>Jul y Ago</v>
          </cell>
          <cell r="CJ814" t="str">
            <v>-</v>
          </cell>
          <cell r="CK814">
            <v>90</v>
          </cell>
          <cell r="CL814" t="str">
            <v>101 - MAGNA</v>
          </cell>
          <cell r="CM814" t="str">
            <v>12042</v>
          </cell>
          <cell r="CP814" t="str">
            <v>-</v>
          </cell>
        </row>
        <row r="815">
          <cell r="A815" t="str">
            <v>12043</v>
          </cell>
          <cell r="B815" t="str">
            <v>993YFN</v>
          </cell>
          <cell r="C815" t="str">
            <v>Distrito Federal</v>
          </cell>
          <cell r="D815" t="str">
            <v>No aplica</v>
          </cell>
          <cell r="E815" t="str">
            <v>Aveo</v>
          </cell>
          <cell r="F815" t="str">
            <v>Automóvil</v>
          </cell>
          <cell r="G815" t="str">
            <v>Chevrolet</v>
          </cell>
          <cell r="H815" t="str">
            <v>Aveo LS 4 puertas T/M, D/H, A/A, Paquete M</v>
          </cell>
          <cell r="I815" t="str">
            <v>3G1TA5AF4CL151014</v>
          </cell>
          <cell r="J815" t="str">
            <v>Hecho en México</v>
          </cell>
          <cell r="K815" t="str">
            <v>Magna</v>
          </cell>
          <cell r="L815">
            <v>4</v>
          </cell>
          <cell r="M815">
            <v>45</v>
          </cell>
          <cell r="N815">
            <v>2012</v>
          </cell>
          <cell r="O815" t="str">
            <v>Ciudad de México</v>
          </cell>
          <cell r="P815" t="str">
            <v>Ciudad de México</v>
          </cell>
          <cell r="Q815" t="str">
            <v>Zona Metropolitana</v>
          </cell>
          <cell r="R815" t="str">
            <v>Baja</v>
          </cell>
          <cell r="S815" t="str">
            <v>Venta a empleado</v>
          </cell>
          <cell r="T815" t="str">
            <v>GNP</v>
          </cell>
          <cell r="U815" t="str">
            <v>Grupo Nacional Provincial, S.A.B.</v>
          </cell>
          <cell r="V815" t="str">
            <v>Asesor de Servicio</v>
          </cell>
          <cell r="W815" t="str">
            <v>496</v>
          </cell>
          <cell r="X815" t="str">
            <v>Célula 9</v>
          </cell>
          <cell r="Y815" t="str">
            <v>Asignado</v>
          </cell>
          <cell r="Z815" t="str">
            <v>N90495</v>
          </cell>
          <cell r="AA815" t="str">
            <v>Márquez Sepúlveda Gerardo Ivan</v>
          </cell>
          <cell r="AB815" t="str">
            <v>Grupo Nacional Provincial, S.A.B.</v>
          </cell>
          <cell r="AC815" t="str">
            <v>MASG840924JG8</v>
          </cell>
          <cell r="AD815" t="str">
            <v>Operativo</v>
          </cell>
          <cell r="AE815" t="str">
            <v>Asesor de Servicio Automovil</v>
          </cell>
          <cell r="AF815" t="str">
            <v>Unidad Operativa</v>
          </cell>
          <cell r="AG815" t="str">
            <v>Dirección Servicio y Operaciones</v>
          </cell>
          <cell r="AH815" t="str">
            <v>Subdir. Siniestros CDMX y Sureste</v>
          </cell>
          <cell r="AI815" t="str">
            <v>C9208</v>
          </cell>
          <cell r="AJ815" t="str">
            <v>Lasa Estrada Antxon</v>
          </cell>
          <cell r="AK815" t="str">
            <v>Tlalnepantla</v>
          </cell>
          <cell r="AL815" t="str">
            <v>Tlalnepantla</v>
          </cell>
          <cell r="AM815">
            <v>0</v>
          </cell>
          <cell r="AN815" t="str">
            <v>gerardo.marquez@gnp.com.mx</v>
          </cell>
          <cell r="AO815" t="str">
            <v>gerardo.marquez@gnp.com.mx</v>
          </cell>
          <cell r="AQ815">
            <v>5513842988</v>
          </cell>
          <cell r="AR815" t="str">
            <v>-</v>
          </cell>
          <cell r="AS815" t="str">
            <v>-</v>
          </cell>
          <cell r="AT815" t="str">
            <v>-</v>
          </cell>
          <cell r="AU815" t="str">
            <v>-</v>
          </cell>
          <cell r="AV815" t="str">
            <v>-</v>
          </cell>
          <cell r="AW815" t="str">
            <v>IMDM20226612..</v>
          </cell>
          <cell r="AX815" t="str">
            <v>Inactivo</v>
          </cell>
          <cell r="AY815" t="str">
            <v>No</v>
          </cell>
          <cell r="AZ815" t="str">
            <v>-</v>
          </cell>
          <cell r="BA815" t="str">
            <v>-</v>
          </cell>
          <cell r="BB815" t="str">
            <v>-</v>
          </cell>
          <cell r="BC815" t="str">
            <v>-</v>
          </cell>
          <cell r="BD815" t="str">
            <v>-</v>
          </cell>
          <cell r="BE815" t="str">
            <v>-</v>
          </cell>
          <cell r="BF815" t="str">
            <v>-</v>
          </cell>
          <cell r="BG815">
            <v>3</v>
          </cell>
          <cell r="BH815" t="str">
            <v>-</v>
          </cell>
          <cell r="BI815" t="str">
            <v>-</v>
          </cell>
          <cell r="BJ815" t="str">
            <v>Arrendado</v>
          </cell>
          <cell r="BL815" t="str">
            <v>Américas Motors, S.A. de C.V.</v>
          </cell>
          <cell r="BP815" t="str">
            <v>-</v>
          </cell>
          <cell r="BQ815" t="str">
            <v>-</v>
          </cell>
          <cell r="BR815" t="str">
            <v>-</v>
          </cell>
          <cell r="BS815" t="str">
            <v>-</v>
          </cell>
          <cell r="BT815" t="str">
            <v>-</v>
          </cell>
          <cell r="BU815" t="str">
            <v>-</v>
          </cell>
          <cell r="BV815" t="str">
            <v>-</v>
          </cell>
          <cell r="BW815" t="str">
            <v>-</v>
          </cell>
          <cell r="BX815" t="str">
            <v>-</v>
          </cell>
          <cell r="BY815" t="str">
            <v>-</v>
          </cell>
          <cell r="BZ815" t="str">
            <v>-</v>
          </cell>
          <cell r="CA815" t="str">
            <v>-</v>
          </cell>
          <cell r="CB815" t="str">
            <v>-</v>
          </cell>
          <cell r="CC815" t="str">
            <v>Miércoles</v>
          </cell>
          <cell r="CD815" t="str">
            <v>993</v>
          </cell>
          <cell r="CE815" t="str">
            <v>3</v>
          </cell>
          <cell r="CF815" t="str">
            <v>Rojo</v>
          </cell>
          <cell r="CG815" t="str">
            <v>3er Sábado</v>
          </cell>
          <cell r="CH815" t="str">
            <v>Mzo y Abr</v>
          </cell>
          <cell r="CI815" t="str">
            <v>Sep y Oct</v>
          </cell>
          <cell r="CJ815" t="str">
            <v>-</v>
          </cell>
          <cell r="CK815">
            <v>90</v>
          </cell>
          <cell r="CL815" t="str">
            <v>101 - MAGNA</v>
          </cell>
          <cell r="CM815" t="str">
            <v>12043</v>
          </cell>
          <cell r="CP815" t="str">
            <v>-</v>
          </cell>
        </row>
        <row r="816">
          <cell r="A816" t="str">
            <v>12044</v>
          </cell>
          <cell r="B816" t="str">
            <v>975YFN</v>
          </cell>
          <cell r="C816" t="str">
            <v>Distrito Federal</v>
          </cell>
          <cell r="D816" t="str">
            <v>No aplica</v>
          </cell>
          <cell r="E816" t="str">
            <v>Aveo</v>
          </cell>
          <cell r="F816" t="str">
            <v>Automóvil</v>
          </cell>
          <cell r="G816" t="str">
            <v>Chevrolet</v>
          </cell>
          <cell r="H816" t="str">
            <v>Aveo LS 4 puertas T/M, D/H, A/A, Paquete M</v>
          </cell>
          <cell r="I816" t="str">
            <v>3G1TA5AF5CL150633</v>
          </cell>
          <cell r="J816" t="str">
            <v>Hecho en México</v>
          </cell>
          <cell r="K816" t="str">
            <v>Magna</v>
          </cell>
          <cell r="L816">
            <v>4</v>
          </cell>
          <cell r="M816">
            <v>45</v>
          </cell>
          <cell r="N816">
            <v>2012</v>
          </cell>
          <cell r="O816" t="str">
            <v>Ciudad de México</v>
          </cell>
          <cell r="P816" t="str">
            <v>Ciudad de México</v>
          </cell>
          <cell r="Q816" t="str">
            <v>Zona Metropolitana</v>
          </cell>
          <cell r="R816" t="str">
            <v>Baja</v>
          </cell>
          <cell r="S816" t="str">
            <v>Venta a empleado</v>
          </cell>
          <cell r="T816" t="str">
            <v>GNP</v>
          </cell>
          <cell r="U816" t="str">
            <v>Grupo Nacional Provincial, S.A.B.</v>
          </cell>
          <cell r="V816" t="str">
            <v>Asesor de Servicio</v>
          </cell>
          <cell r="W816" t="str">
            <v>342</v>
          </cell>
          <cell r="X816" t="str">
            <v>Célula 6</v>
          </cell>
          <cell r="Y816" t="str">
            <v>Asignado</v>
          </cell>
          <cell r="Z816" t="str">
            <v>N20948</v>
          </cell>
          <cell r="AA816" t="str">
            <v>-</v>
          </cell>
          <cell r="AB816" t="str">
            <v>-</v>
          </cell>
          <cell r="AC816" t="str">
            <v>-</v>
          </cell>
          <cell r="AD816" t="str">
            <v>-</v>
          </cell>
          <cell r="AE816" t="str">
            <v>-</v>
          </cell>
          <cell r="AF816" t="str">
            <v>-</v>
          </cell>
          <cell r="AG816" t="str">
            <v>-</v>
          </cell>
          <cell r="AH816" t="str">
            <v>-</v>
          </cell>
          <cell r="AI816" t="str">
            <v>C6705</v>
          </cell>
          <cell r="AJ816" t="str">
            <v>Ramirez Granados Arturo</v>
          </cell>
          <cell r="AK816" t="str">
            <v>-</v>
          </cell>
          <cell r="AL816" t="str">
            <v>-</v>
          </cell>
          <cell r="AM816" t="str">
            <v>-</v>
          </cell>
          <cell r="AN816">
            <v>0</v>
          </cell>
          <cell r="AO816" t="str">
            <v>-</v>
          </cell>
          <cell r="AQ816">
            <v>5535228586</v>
          </cell>
          <cell r="AR816" t="str">
            <v>-</v>
          </cell>
          <cell r="AS816" t="str">
            <v>-</v>
          </cell>
          <cell r="AT816" t="str">
            <v>-</v>
          </cell>
          <cell r="AU816" t="str">
            <v>-</v>
          </cell>
          <cell r="AV816" t="str">
            <v>-</v>
          </cell>
          <cell r="AW816" t="str">
            <v>IMDM20226559..</v>
          </cell>
          <cell r="AX816" t="str">
            <v>Inactivo</v>
          </cell>
          <cell r="AY816" t="str">
            <v>No</v>
          </cell>
          <cell r="AZ816" t="str">
            <v>-</v>
          </cell>
          <cell r="BA816" t="str">
            <v>-</v>
          </cell>
          <cell r="BB816" t="str">
            <v>-</v>
          </cell>
          <cell r="BC816" t="str">
            <v>-</v>
          </cell>
          <cell r="BD816" t="str">
            <v>-</v>
          </cell>
          <cell r="BE816" t="str">
            <v>-</v>
          </cell>
          <cell r="BF816" t="str">
            <v>-</v>
          </cell>
          <cell r="BG816">
            <v>3</v>
          </cell>
          <cell r="BH816" t="str">
            <v>-</v>
          </cell>
          <cell r="BI816" t="str">
            <v>-</v>
          </cell>
          <cell r="BJ816" t="str">
            <v>Arrendado</v>
          </cell>
          <cell r="BL816" t="str">
            <v>Américas Motors, S.A. de C.V.</v>
          </cell>
          <cell r="BP816" t="str">
            <v>-</v>
          </cell>
          <cell r="BQ816" t="str">
            <v>-</v>
          </cell>
          <cell r="BR816" t="str">
            <v>-</v>
          </cell>
          <cell r="BS816" t="str">
            <v>-</v>
          </cell>
          <cell r="BT816" t="str">
            <v>-</v>
          </cell>
          <cell r="BU816" t="str">
            <v>-</v>
          </cell>
          <cell r="BV816" t="str">
            <v>-</v>
          </cell>
          <cell r="BW816" t="str">
            <v>-</v>
          </cell>
          <cell r="BX816" t="str">
            <v>-</v>
          </cell>
          <cell r="BY816" t="str">
            <v>-</v>
          </cell>
          <cell r="BZ816" t="str">
            <v>-</v>
          </cell>
          <cell r="CA816" t="str">
            <v>-</v>
          </cell>
          <cell r="CB816" t="str">
            <v>-</v>
          </cell>
          <cell r="CC816" t="str">
            <v>Lunes</v>
          </cell>
          <cell r="CD816" t="str">
            <v>975</v>
          </cell>
          <cell r="CE816" t="str">
            <v>5</v>
          </cell>
          <cell r="CF816" t="str">
            <v>Amarillo</v>
          </cell>
          <cell r="CG816" t="str">
            <v>1er Sábado</v>
          </cell>
          <cell r="CH816" t="str">
            <v>Ene y Feb</v>
          </cell>
          <cell r="CI816" t="str">
            <v>Jul y Ago</v>
          </cell>
          <cell r="CJ816" t="str">
            <v>-</v>
          </cell>
          <cell r="CK816">
            <v>90</v>
          </cell>
          <cell r="CL816" t="str">
            <v>101 - MAGNA</v>
          </cell>
          <cell r="CM816" t="str">
            <v>12044</v>
          </cell>
          <cell r="CP816" t="str">
            <v>-</v>
          </cell>
        </row>
        <row r="817">
          <cell r="A817" t="str">
            <v>12045</v>
          </cell>
          <cell r="B817" t="str">
            <v>978YFN</v>
          </cell>
          <cell r="C817" t="str">
            <v>Distrito Federal</v>
          </cell>
          <cell r="D817" t="str">
            <v>No aplica</v>
          </cell>
          <cell r="E817" t="str">
            <v>Aveo</v>
          </cell>
          <cell r="F817" t="str">
            <v>Automóvil</v>
          </cell>
          <cell r="G817" t="str">
            <v>Chevrolet</v>
          </cell>
          <cell r="H817" t="str">
            <v>Aveo LS 4 puertas T/M, D/H, A/A, Paquete M</v>
          </cell>
          <cell r="I817" t="str">
            <v>3G1TA5AF0CL150328</v>
          </cell>
          <cell r="J817" t="str">
            <v>Hecho en México</v>
          </cell>
          <cell r="K817" t="str">
            <v>Magna</v>
          </cell>
          <cell r="L817">
            <v>4</v>
          </cell>
          <cell r="M817">
            <v>45</v>
          </cell>
          <cell r="N817">
            <v>2012</v>
          </cell>
          <cell r="O817" t="str">
            <v>Ciudad de México</v>
          </cell>
          <cell r="P817" t="str">
            <v>Ciudad de México</v>
          </cell>
          <cell r="Q817" t="str">
            <v>Zona Metropolitana</v>
          </cell>
          <cell r="R817" t="str">
            <v>Baja</v>
          </cell>
          <cell r="S817" t="str">
            <v>Venta a empleado</v>
          </cell>
          <cell r="T817" t="str">
            <v>GNP</v>
          </cell>
          <cell r="U817" t="str">
            <v>Grupo Nacional Provincial, S.A.B.</v>
          </cell>
          <cell r="V817" t="str">
            <v>Asesor de Servicio</v>
          </cell>
          <cell r="W817" t="str">
            <v>349</v>
          </cell>
          <cell r="X817" t="str">
            <v>Célula 9</v>
          </cell>
          <cell r="Y817" t="str">
            <v>Asignado</v>
          </cell>
          <cell r="Z817" t="str">
            <v>N89421</v>
          </cell>
          <cell r="AA817" t="str">
            <v>-</v>
          </cell>
          <cell r="AB817" t="str">
            <v>-</v>
          </cell>
          <cell r="AC817" t="str">
            <v>-</v>
          </cell>
          <cell r="AD817" t="str">
            <v>-</v>
          </cell>
          <cell r="AE817" t="str">
            <v>-</v>
          </cell>
          <cell r="AF817" t="str">
            <v>-</v>
          </cell>
          <cell r="AG817" t="str">
            <v>-</v>
          </cell>
          <cell r="AH817" t="str">
            <v>-</v>
          </cell>
          <cell r="AI817" t="str">
            <v>C6705</v>
          </cell>
          <cell r="AJ817" t="str">
            <v>Ramirez Granados Arturo</v>
          </cell>
          <cell r="AK817" t="str">
            <v>-</v>
          </cell>
          <cell r="AL817" t="str">
            <v>-</v>
          </cell>
          <cell r="AM817" t="str">
            <v>-</v>
          </cell>
          <cell r="AN817">
            <v>0</v>
          </cell>
          <cell r="AO817" t="str">
            <v>-</v>
          </cell>
          <cell r="AQ817">
            <v>5535228449</v>
          </cell>
          <cell r="AR817" t="str">
            <v>-</v>
          </cell>
          <cell r="AS817" t="str">
            <v>-</v>
          </cell>
          <cell r="AT817" t="str">
            <v>-</v>
          </cell>
          <cell r="AU817" t="str">
            <v>-</v>
          </cell>
          <cell r="AV817" t="str">
            <v>-</v>
          </cell>
          <cell r="AW817" t="str">
            <v>IMDM20226540..</v>
          </cell>
          <cell r="AX817" t="str">
            <v>Inactivo</v>
          </cell>
          <cell r="AY817" t="str">
            <v>No</v>
          </cell>
          <cell r="AZ817" t="str">
            <v>-</v>
          </cell>
          <cell r="BA817" t="str">
            <v>-</v>
          </cell>
          <cell r="BB817" t="str">
            <v>-</v>
          </cell>
          <cell r="BC817" t="str">
            <v>-</v>
          </cell>
          <cell r="BD817" t="str">
            <v>-</v>
          </cell>
          <cell r="BE817" t="str">
            <v>-</v>
          </cell>
          <cell r="BF817" t="str">
            <v>-</v>
          </cell>
          <cell r="BG817">
            <v>3</v>
          </cell>
          <cell r="BH817" t="str">
            <v>-</v>
          </cell>
          <cell r="BI817" t="str">
            <v>-</v>
          </cell>
          <cell r="BJ817" t="str">
            <v>Arrendado</v>
          </cell>
          <cell r="BL817" t="str">
            <v>Américas Motors, S.A. de C.V.</v>
          </cell>
          <cell r="BP817" t="str">
            <v>-</v>
          </cell>
          <cell r="BQ817" t="str">
            <v>-</v>
          </cell>
          <cell r="BR817" t="str">
            <v>-</v>
          </cell>
          <cell r="BS817" t="str">
            <v>-</v>
          </cell>
          <cell r="BT817" t="str">
            <v>-</v>
          </cell>
          <cell r="BU817" t="str">
            <v>-</v>
          </cell>
          <cell r="BV817" t="str">
            <v>-</v>
          </cell>
          <cell r="BW817" t="str">
            <v>-</v>
          </cell>
          <cell r="BX817" t="str">
            <v>-</v>
          </cell>
          <cell r="BY817" t="str">
            <v>-</v>
          </cell>
          <cell r="BZ817" t="str">
            <v>-</v>
          </cell>
          <cell r="CA817" t="str">
            <v>-</v>
          </cell>
          <cell r="CB817" t="str">
            <v>-</v>
          </cell>
          <cell r="CC817" t="str">
            <v>Martes</v>
          </cell>
          <cell r="CD817" t="str">
            <v>978</v>
          </cell>
          <cell r="CE817" t="str">
            <v>8</v>
          </cell>
          <cell r="CF817" t="str">
            <v>Rosa</v>
          </cell>
          <cell r="CG817" t="str">
            <v>2o Sábado</v>
          </cell>
          <cell r="CH817" t="str">
            <v>Feb y Mzo</v>
          </cell>
          <cell r="CI817" t="str">
            <v>Ago y Sep</v>
          </cell>
          <cell r="CJ817" t="str">
            <v>-</v>
          </cell>
          <cell r="CK817">
            <v>90</v>
          </cell>
          <cell r="CL817" t="str">
            <v>101 - MAGNA</v>
          </cell>
          <cell r="CM817" t="str">
            <v>12045</v>
          </cell>
          <cell r="CP817" t="str">
            <v>-</v>
          </cell>
        </row>
        <row r="818">
          <cell r="A818" t="str">
            <v>12046</v>
          </cell>
          <cell r="B818" t="str">
            <v>944YFN</v>
          </cell>
          <cell r="C818" t="str">
            <v>Distrito Federal</v>
          </cell>
          <cell r="D818" t="str">
            <v>No aplica</v>
          </cell>
          <cell r="E818" t="str">
            <v>Aveo</v>
          </cell>
          <cell r="F818" t="str">
            <v>Automóvil</v>
          </cell>
          <cell r="G818" t="str">
            <v>Chevrolet</v>
          </cell>
          <cell r="H818" t="str">
            <v>Aveo LS 4 puertas T/M, D/H, A/A, Paquete M</v>
          </cell>
          <cell r="I818" t="str">
            <v>3G1TA5AF7CL151069</v>
          </cell>
          <cell r="J818" t="str">
            <v>Hecho en México</v>
          </cell>
          <cell r="K818" t="str">
            <v>Magna</v>
          </cell>
          <cell r="L818">
            <v>4</v>
          </cell>
          <cell r="M818">
            <v>45</v>
          </cell>
          <cell r="N818">
            <v>2012</v>
          </cell>
          <cell r="O818" t="str">
            <v>Ciudad de México</v>
          </cell>
          <cell r="P818" t="str">
            <v>Ciudad de México</v>
          </cell>
          <cell r="Q818" t="str">
            <v>Zona Metropolitana</v>
          </cell>
          <cell r="R818" t="str">
            <v>Baja</v>
          </cell>
          <cell r="S818" t="str">
            <v>Venta a empleado</v>
          </cell>
          <cell r="T818" t="str">
            <v>GNP</v>
          </cell>
          <cell r="U818" t="str">
            <v>Grupo Nacional Provincial, S.A.B.</v>
          </cell>
          <cell r="V818" t="str">
            <v>Asesor de Servicio</v>
          </cell>
          <cell r="W818" t="str">
            <v>352</v>
          </cell>
          <cell r="X818" t="str">
            <v>Célula 9</v>
          </cell>
          <cell r="Y818" t="str">
            <v>Asignado</v>
          </cell>
          <cell r="Z818" t="str">
            <v>N87492</v>
          </cell>
          <cell r="AA818" t="str">
            <v>-</v>
          </cell>
          <cell r="AB818" t="str">
            <v>-</v>
          </cell>
          <cell r="AC818" t="str">
            <v>-</v>
          </cell>
          <cell r="AD818" t="str">
            <v>-</v>
          </cell>
          <cell r="AE818" t="str">
            <v>-</v>
          </cell>
          <cell r="AF818" t="str">
            <v>-</v>
          </cell>
          <cell r="AG818" t="str">
            <v>-</v>
          </cell>
          <cell r="AH818" t="str">
            <v>-</v>
          </cell>
          <cell r="AI818" t="str">
            <v>C6705</v>
          </cell>
          <cell r="AJ818" t="str">
            <v>Ramirez Granados Arturo</v>
          </cell>
          <cell r="AK818" t="str">
            <v>-</v>
          </cell>
          <cell r="AL818" t="str">
            <v>-</v>
          </cell>
          <cell r="AM818" t="str">
            <v>-</v>
          </cell>
          <cell r="AN818">
            <v>0</v>
          </cell>
          <cell r="AO818" t="str">
            <v>-</v>
          </cell>
          <cell r="AQ818">
            <v>5535667132</v>
          </cell>
          <cell r="AR818" t="str">
            <v>-</v>
          </cell>
          <cell r="AS818" t="str">
            <v>-</v>
          </cell>
          <cell r="AT818" t="str">
            <v>-</v>
          </cell>
          <cell r="AU818" t="str">
            <v>-</v>
          </cell>
          <cell r="AV818" t="str">
            <v>-</v>
          </cell>
          <cell r="AW818" t="str">
            <v>IMDM20275535..</v>
          </cell>
          <cell r="AX818" t="str">
            <v>Inactivo</v>
          </cell>
          <cell r="AY818" t="str">
            <v>No</v>
          </cell>
          <cell r="AZ818" t="str">
            <v>-</v>
          </cell>
          <cell r="BA818" t="str">
            <v>-</v>
          </cell>
          <cell r="BB818" t="str">
            <v>-</v>
          </cell>
          <cell r="BC818" t="str">
            <v>-</v>
          </cell>
          <cell r="BD818" t="str">
            <v>-</v>
          </cell>
          <cell r="BE818" t="str">
            <v>-</v>
          </cell>
          <cell r="BF818" t="str">
            <v>-</v>
          </cell>
          <cell r="BG818">
            <v>3</v>
          </cell>
          <cell r="BH818" t="str">
            <v>-</v>
          </cell>
          <cell r="BI818" t="str">
            <v>-</v>
          </cell>
          <cell r="BJ818" t="str">
            <v>Arrendado</v>
          </cell>
          <cell r="BL818" t="str">
            <v>Américas Motors, S.A. de C.V.</v>
          </cell>
          <cell r="BP818" t="str">
            <v>-</v>
          </cell>
          <cell r="BQ818" t="str">
            <v>-</v>
          </cell>
          <cell r="BR818" t="str">
            <v>-</v>
          </cell>
          <cell r="BS818" t="str">
            <v>-</v>
          </cell>
          <cell r="BT818" t="str">
            <v>-</v>
          </cell>
          <cell r="BU818" t="str">
            <v>-</v>
          </cell>
          <cell r="BV818" t="str">
            <v>-</v>
          </cell>
          <cell r="BW818" t="str">
            <v>-</v>
          </cell>
          <cell r="BX818" t="str">
            <v>-</v>
          </cell>
          <cell r="BY818" t="str">
            <v>-</v>
          </cell>
          <cell r="BZ818" t="str">
            <v>-</v>
          </cell>
          <cell r="CA818" t="str">
            <v>-</v>
          </cell>
          <cell r="CB818" t="str">
            <v>-</v>
          </cell>
          <cell r="CC818" t="str">
            <v>Miércoles</v>
          </cell>
          <cell r="CD818" t="str">
            <v>944</v>
          </cell>
          <cell r="CE818" t="str">
            <v>4</v>
          </cell>
          <cell r="CF818" t="str">
            <v>Rojo</v>
          </cell>
          <cell r="CG818" t="str">
            <v>3er Sábado</v>
          </cell>
          <cell r="CH818" t="str">
            <v>Mzo y Abr</v>
          </cell>
          <cell r="CI818" t="str">
            <v>Sep y Oct</v>
          </cell>
          <cell r="CJ818" t="str">
            <v>-</v>
          </cell>
          <cell r="CK818">
            <v>90</v>
          </cell>
          <cell r="CL818" t="str">
            <v>101 - MAGNA</v>
          </cell>
          <cell r="CM818" t="str">
            <v>12046</v>
          </cell>
          <cell r="CP818" t="str">
            <v>-</v>
          </cell>
        </row>
        <row r="819">
          <cell r="A819" t="str">
            <v>12047</v>
          </cell>
          <cell r="B819" t="str">
            <v>926YFN</v>
          </cell>
          <cell r="C819" t="str">
            <v>Distrito Federal</v>
          </cell>
          <cell r="D819" t="str">
            <v>No aplica</v>
          </cell>
          <cell r="E819" t="str">
            <v>Aveo</v>
          </cell>
          <cell r="F819" t="str">
            <v>Automóvil</v>
          </cell>
          <cell r="G819" t="str">
            <v>Chevrolet</v>
          </cell>
          <cell r="H819" t="str">
            <v>Aveo LS 4 puertas T/M, D/H, A/A, Paquete M</v>
          </cell>
          <cell r="I819" t="str">
            <v>3G1TA5AF3CL150498</v>
          </cell>
          <cell r="J819" t="str">
            <v>Hecho en México</v>
          </cell>
          <cell r="K819" t="str">
            <v>Magna</v>
          </cell>
          <cell r="L819">
            <v>4</v>
          </cell>
          <cell r="M819">
            <v>45</v>
          </cell>
          <cell r="N819">
            <v>2012</v>
          </cell>
          <cell r="O819" t="str">
            <v>Ciudad de México</v>
          </cell>
          <cell r="P819" t="str">
            <v>Ciudad de México</v>
          </cell>
          <cell r="Q819" t="str">
            <v>Zona Metropolitana</v>
          </cell>
          <cell r="R819" t="str">
            <v>Baja</v>
          </cell>
          <cell r="S819" t="str">
            <v>PT por Robo</v>
          </cell>
          <cell r="T819" t="str">
            <v>GNP</v>
          </cell>
          <cell r="U819" t="str">
            <v>Grupo Nacional Provincial, S.A.B.</v>
          </cell>
          <cell r="V819" t="str">
            <v>Asesor de Servicio</v>
          </cell>
          <cell r="W819" t="str">
            <v>356</v>
          </cell>
          <cell r="X819" t="str">
            <v>-</v>
          </cell>
          <cell r="Y819" t="str">
            <v>Asignado</v>
          </cell>
          <cell r="Z819" t="str">
            <v>N83640</v>
          </cell>
          <cell r="AA819" t="str">
            <v>-</v>
          </cell>
          <cell r="AB819" t="str">
            <v>-</v>
          </cell>
          <cell r="AC819" t="str">
            <v>-</v>
          </cell>
          <cell r="AD819" t="str">
            <v>-</v>
          </cell>
          <cell r="AE819" t="str">
            <v>-</v>
          </cell>
          <cell r="AF819" t="str">
            <v>-</v>
          </cell>
          <cell r="AG819" t="str">
            <v>-</v>
          </cell>
          <cell r="AH819" t="str">
            <v>-</v>
          </cell>
          <cell r="AI819" t="str">
            <v>C6705</v>
          </cell>
          <cell r="AJ819" t="str">
            <v>Ramirez Granados Arturo</v>
          </cell>
          <cell r="AK819" t="str">
            <v>-</v>
          </cell>
          <cell r="AL819" t="str">
            <v>-</v>
          </cell>
          <cell r="AM819" t="str">
            <v>-</v>
          </cell>
          <cell r="AN819">
            <v>0</v>
          </cell>
          <cell r="AO819" t="str">
            <v>-</v>
          </cell>
          <cell r="AQ819">
            <v>5535228382</v>
          </cell>
          <cell r="AR819" t="str">
            <v>-</v>
          </cell>
          <cell r="AS819" t="str">
            <v>-</v>
          </cell>
          <cell r="AT819" t="str">
            <v>-</v>
          </cell>
          <cell r="AU819" t="str">
            <v>-</v>
          </cell>
          <cell r="AV819" t="str">
            <v>-</v>
          </cell>
          <cell r="AW819" t="str">
            <v>-</v>
          </cell>
          <cell r="AX819" t="str">
            <v>-</v>
          </cell>
          <cell r="AY819" t="str">
            <v>No</v>
          </cell>
          <cell r="AZ819" t="str">
            <v>-</v>
          </cell>
          <cell r="BA819" t="str">
            <v>-</v>
          </cell>
          <cell r="BB819" t="str">
            <v>-</v>
          </cell>
          <cell r="BC819" t="str">
            <v>-</v>
          </cell>
          <cell r="BD819" t="str">
            <v>-</v>
          </cell>
          <cell r="BE819" t="str">
            <v>-</v>
          </cell>
          <cell r="BF819" t="str">
            <v>-</v>
          </cell>
          <cell r="BG819">
            <v>3</v>
          </cell>
          <cell r="BH819" t="str">
            <v>-</v>
          </cell>
          <cell r="BI819" t="str">
            <v>-</v>
          </cell>
          <cell r="BJ819" t="str">
            <v>Arrendado</v>
          </cell>
          <cell r="BL819" t="str">
            <v>Américas Motors, S.A. de C.V.</v>
          </cell>
          <cell r="BP819" t="str">
            <v>-</v>
          </cell>
          <cell r="BQ819" t="str">
            <v>-</v>
          </cell>
          <cell r="BR819" t="str">
            <v>-</v>
          </cell>
          <cell r="BS819" t="str">
            <v>-</v>
          </cell>
          <cell r="BT819" t="str">
            <v>-</v>
          </cell>
          <cell r="BU819" t="str">
            <v>-</v>
          </cell>
          <cell r="BV819" t="str">
            <v>-</v>
          </cell>
          <cell r="BW819" t="str">
            <v>-</v>
          </cell>
          <cell r="BX819" t="str">
            <v>-</v>
          </cell>
          <cell r="BY819" t="str">
            <v>-</v>
          </cell>
          <cell r="BZ819" t="str">
            <v>-</v>
          </cell>
          <cell r="CA819" t="str">
            <v>-</v>
          </cell>
          <cell r="CB819" t="str">
            <v>-</v>
          </cell>
          <cell r="CC819" t="str">
            <v>Lunes</v>
          </cell>
          <cell r="CD819" t="str">
            <v>926</v>
          </cell>
          <cell r="CE819" t="str">
            <v>6</v>
          </cell>
          <cell r="CF819" t="str">
            <v>Amarillo</v>
          </cell>
          <cell r="CG819" t="str">
            <v>1er Sábado</v>
          </cell>
          <cell r="CH819" t="str">
            <v>Ene y Feb</v>
          </cell>
          <cell r="CI819" t="str">
            <v>Jul y Ago</v>
          </cell>
          <cell r="CJ819" t="str">
            <v>-</v>
          </cell>
          <cell r="CK819">
            <v>90</v>
          </cell>
          <cell r="CL819" t="str">
            <v>101 - MAGNA</v>
          </cell>
          <cell r="CM819" t="str">
            <v>12047</v>
          </cell>
          <cell r="CP819" t="str">
            <v>-</v>
          </cell>
        </row>
        <row r="820">
          <cell r="A820" t="str">
            <v>12048</v>
          </cell>
          <cell r="B820" t="str">
            <v>916YFN</v>
          </cell>
          <cell r="C820" t="str">
            <v>Distrito Federal</v>
          </cell>
          <cell r="D820" t="str">
            <v>No aplica</v>
          </cell>
          <cell r="E820" t="str">
            <v>Aveo</v>
          </cell>
          <cell r="F820" t="str">
            <v>Automóvil</v>
          </cell>
          <cell r="G820" t="str">
            <v>Chevrolet</v>
          </cell>
          <cell r="H820" t="str">
            <v>Aveo LS 4 puertas T/M, D/H, A/A, Paquete M</v>
          </cell>
          <cell r="I820" t="str">
            <v>3G1TA5AF1CL149866</v>
          </cell>
          <cell r="J820" t="str">
            <v>Hecho en México</v>
          </cell>
          <cell r="K820" t="str">
            <v>Magna</v>
          </cell>
          <cell r="L820">
            <v>4</v>
          </cell>
          <cell r="M820">
            <v>45</v>
          </cell>
          <cell r="N820">
            <v>2012</v>
          </cell>
          <cell r="O820" t="str">
            <v>Mérida</v>
          </cell>
          <cell r="P820" t="str">
            <v>Yucatán</v>
          </cell>
          <cell r="Q820" t="str">
            <v>Sureste</v>
          </cell>
          <cell r="R820" t="str">
            <v>Baja</v>
          </cell>
          <cell r="S820" t="str">
            <v>Venta a empleado</v>
          </cell>
          <cell r="T820" t="str">
            <v>GNP</v>
          </cell>
          <cell r="U820" t="str">
            <v>Grupo Nacional Provincial, S.A.B.</v>
          </cell>
          <cell r="V820" t="str">
            <v>Asesor de Servicio</v>
          </cell>
          <cell r="W820" t="str">
            <v>-</v>
          </cell>
          <cell r="X820" t="str">
            <v>Supervisoria</v>
          </cell>
          <cell r="Y820" t="str">
            <v>Asignado</v>
          </cell>
          <cell r="Z820">
            <v>40078001</v>
          </cell>
          <cell r="AA820" t="str">
            <v>-</v>
          </cell>
          <cell r="AB820" t="str">
            <v>-</v>
          </cell>
          <cell r="AC820" t="str">
            <v>-</v>
          </cell>
          <cell r="AD820" t="str">
            <v>-</v>
          </cell>
          <cell r="AE820" t="str">
            <v>-</v>
          </cell>
          <cell r="AF820" t="str">
            <v>-</v>
          </cell>
          <cell r="AG820" t="str">
            <v>-</v>
          </cell>
          <cell r="AH820" t="str">
            <v>-</v>
          </cell>
          <cell r="AI820" t="str">
            <v>C6705</v>
          </cell>
          <cell r="AJ820" t="str">
            <v>Ramirez Granados Arturo</v>
          </cell>
          <cell r="AK820" t="str">
            <v>-</v>
          </cell>
          <cell r="AL820" t="str">
            <v>-</v>
          </cell>
          <cell r="AM820" t="str">
            <v>-</v>
          </cell>
          <cell r="AN820">
            <v>0</v>
          </cell>
          <cell r="AO820" t="str">
            <v>-</v>
          </cell>
          <cell r="AQ820">
            <v>9991838438</v>
          </cell>
          <cell r="AR820" t="str">
            <v>-</v>
          </cell>
          <cell r="AS820" t="str">
            <v>-</v>
          </cell>
          <cell r="AT820" t="str">
            <v>-</v>
          </cell>
          <cell r="AU820" t="str">
            <v>-</v>
          </cell>
          <cell r="AV820" t="str">
            <v>-</v>
          </cell>
          <cell r="AW820" t="str">
            <v>IMDM20226589..</v>
          </cell>
          <cell r="AX820" t="str">
            <v>Inactivo</v>
          </cell>
          <cell r="AY820" t="str">
            <v>No</v>
          </cell>
          <cell r="AZ820" t="str">
            <v>-</v>
          </cell>
          <cell r="BA820" t="str">
            <v>-</v>
          </cell>
          <cell r="BB820" t="str">
            <v>-</v>
          </cell>
          <cell r="BC820" t="str">
            <v>-</v>
          </cell>
          <cell r="BD820" t="str">
            <v>-</v>
          </cell>
          <cell r="BE820" t="str">
            <v>-</v>
          </cell>
          <cell r="BF820" t="str">
            <v>-</v>
          </cell>
          <cell r="BG820">
            <v>3</v>
          </cell>
          <cell r="BH820" t="str">
            <v>-</v>
          </cell>
          <cell r="BI820" t="str">
            <v>-</v>
          </cell>
          <cell r="BJ820" t="str">
            <v>Arrendado</v>
          </cell>
          <cell r="BL820" t="str">
            <v>Américas Motors, S.A. de C.V.</v>
          </cell>
          <cell r="BP820" t="str">
            <v>-</v>
          </cell>
          <cell r="BQ820" t="str">
            <v>-</v>
          </cell>
          <cell r="BR820" t="str">
            <v>-</v>
          </cell>
          <cell r="BS820" t="str">
            <v>-</v>
          </cell>
          <cell r="BT820" t="str">
            <v>-</v>
          </cell>
          <cell r="BU820" t="str">
            <v>-</v>
          </cell>
          <cell r="BV820" t="str">
            <v>-</v>
          </cell>
          <cell r="BW820" t="str">
            <v>-</v>
          </cell>
          <cell r="BX820" t="str">
            <v>-</v>
          </cell>
          <cell r="BY820" t="str">
            <v>-</v>
          </cell>
          <cell r="BZ820" t="str">
            <v>-</v>
          </cell>
          <cell r="CA820" t="str">
            <v>-</v>
          </cell>
          <cell r="CB820" t="str">
            <v>-</v>
          </cell>
          <cell r="CC820" t="str">
            <v>Lunes</v>
          </cell>
          <cell r="CD820" t="str">
            <v>916</v>
          </cell>
          <cell r="CE820" t="str">
            <v>6</v>
          </cell>
          <cell r="CF820" t="str">
            <v>Amarillo</v>
          </cell>
          <cell r="CG820" t="str">
            <v>1er Sábado</v>
          </cell>
          <cell r="CH820" t="str">
            <v>Ene y Feb</v>
          </cell>
          <cell r="CI820" t="str">
            <v>Jul y Ago</v>
          </cell>
          <cell r="CJ820" t="str">
            <v>-</v>
          </cell>
          <cell r="CK820">
            <v>90</v>
          </cell>
          <cell r="CL820" t="str">
            <v>101 - MAGNA</v>
          </cell>
          <cell r="CM820" t="str">
            <v>12048</v>
          </cell>
          <cell r="CP820" t="str">
            <v>-</v>
          </cell>
        </row>
        <row r="821">
          <cell r="A821" t="str">
            <v>12049</v>
          </cell>
          <cell r="B821" t="str">
            <v>952YFN</v>
          </cell>
          <cell r="C821" t="str">
            <v>Distrito Federal</v>
          </cell>
          <cell r="D821" t="str">
            <v>No aplica</v>
          </cell>
          <cell r="E821" t="str">
            <v>Aveo</v>
          </cell>
          <cell r="F821" t="str">
            <v>Automóvil</v>
          </cell>
          <cell r="G821" t="str">
            <v>Chevrolet</v>
          </cell>
          <cell r="H821" t="str">
            <v>Aveo LS 4 puertas T/M, D/H, A/A, Paquete M</v>
          </cell>
          <cell r="I821" t="str">
            <v>3G1TA5AF9CL149811</v>
          </cell>
          <cell r="J821" t="str">
            <v>Hecho en México</v>
          </cell>
          <cell r="K821" t="str">
            <v>Magna</v>
          </cell>
          <cell r="L821">
            <v>4</v>
          </cell>
          <cell r="M821">
            <v>45</v>
          </cell>
          <cell r="N821">
            <v>2012</v>
          </cell>
          <cell r="O821" t="str">
            <v>Ciudad de México</v>
          </cell>
          <cell r="P821" t="str">
            <v>Ciudad de México</v>
          </cell>
          <cell r="Q821" t="str">
            <v>Zona Metropolitana</v>
          </cell>
          <cell r="R821" t="str">
            <v>Baja</v>
          </cell>
          <cell r="S821" t="str">
            <v>Venta a empleado</v>
          </cell>
          <cell r="T821" t="str">
            <v>GNP</v>
          </cell>
          <cell r="U821" t="str">
            <v>Grupo Nacional Provincial, S.A.B.</v>
          </cell>
          <cell r="V821" t="str">
            <v>Asesor de Servicio</v>
          </cell>
          <cell r="W821" t="str">
            <v>394</v>
          </cell>
          <cell r="X821" t="str">
            <v>Célula 8</v>
          </cell>
          <cell r="Y821" t="str">
            <v>Asignado</v>
          </cell>
          <cell r="Z821" t="str">
            <v>N87519</v>
          </cell>
          <cell r="AA821" t="str">
            <v>De la Rosa Fuentes Aldo</v>
          </cell>
          <cell r="AB821" t="str">
            <v>Grupo Nacional Provincial, S.A.B.</v>
          </cell>
          <cell r="AC821" t="str">
            <v>ROFA771028UD5</v>
          </cell>
          <cell r="AD821" t="str">
            <v>Operativo</v>
          </cell>
          <cell r="AE821" t="str">
            <v>Asesor de Servicio Automovil</v>
          </cell>
          <cell r="AF821" t="str">
            <v>Unidad Operativa</v>
          </cell>
          <cell r="AG821" t="str">
            <v>Dirección Servicio y Operaciones</v>
          </cell>
          <cell r="AH821" t="str">
            <v>Subdir. Siniestros CDMX y Sureste</v>
          </cell>
          <cell r="AI821" t="str">
            <v>C9208</v>
          </cell>
          <cell r="AJ821" t="str">
            <v>Lasa Estrada Antxon</v>
          </cell>
          <cell r="AK821" t="str">
            <v>Tlalnepantla</v>
          </cell>
          <cell r="AL821" t="str">
            <v>Tlalnepantla</v>
          </cell>
          <cell r="AM821">
            <v>0</v>
          </cell>
          <cell r="AN821" t="str">
            <v>aldo.delarosa@gnp.com.mx</v>
          </cell>
          <cell r="AO821" t="str">
            <v>aldo.delarosa@gnp.com.mx</v>
          </cell>
          <cell r="AQ821">
            <v>5535228438</v>
          </cell>
          <cell r="AR821" t="str">
            <v>-</v>
          </cell>
          <cell r="AS821" t="str">
            <v>-</v>
          </cell>
          <cell r="AT821" t="str">
            <v>-</v>
          </cell>
          <cell r="AU821" t="str">
            <v>-</v>
          </cell>
          <cell r="AV821" t="str">
            <v>-</v>
          </cell>
          <cell r="AW821" t="str">
            <v>IMDM20226514..</v>
          </cell>
          <cell r="AX821" t="str">
            <v>Inactivo</v>
          </cell>
          <cell r="AY821" t="str">
            <v>Si</v>
          </cell>
          <cell r="AZ821">
            <v>1229.17</v>
          </cell>
          <cell r="BA821">
            <v>43708</v>
          </cell>
          <cell r="BB821">
            <v>7375.02</v>
          </cell>
          <cell r="BC821">
            <v>110624.98</v>
          </cell>
          <cell r="BD821">
            <v>118000</v>
          </cell>
          <cell r="BE821">
            <v>43631</v>
          </cell>
          <cell r="BF821">
            <v>45076</v>
          </cell>
          <cell r="BG821">
            <v>3</v>
          </cell>
          <cell r="BH821" t="str">
            <v>-</v>
          </cell>
          <cell r="BI821" t="str">
            <v>-</v>
          </cell>
          <cell r="BJ821" t="str">
            <v>Arrendado</v>
          </cell>
          <cell r="BL821" t="str">
            <v>Américas Motors, S.A. de C.V.</v>
          </cell>
          <cell r="BP821" t="str">
            <v>-</v>
          </cell>
          <cell r="BQ821" t="str">
            <v>-</v>
          </cell>
          <cell r="BR821" t="str">
            <v>-</v>
          </cell>
          <cell r="BS821" t="str">
            <v>-</v>
          </cell>
          <cell r="BT821" t="str">
            <v>-</v>
          </cell>
          <cell r="BU821" t="str">
            <v>-</v>
          </cell>
          <cell r="BV821" t="str">
            <v>-</v>
          </cell>
          <cell r="BW821" t="str">
            <v>-</v>
          </cell>
          <cell r="BX821" t="str">
            <v>-</v>
          </cell>
          <cell r="BY821" t="str">
            <v>-</v>
          </cell>
          <cell r="BZ821" t="str">
            <v>-</v>
          </cell>
          <cell r="CA821" t="str">
            <v>-</v>
          </cell>
          <cell r="CB821" t="str">
            <v>-</v>
          </cell>
          <cell r="CC821" t="str">
            <v>Jueves</v>
          </cell>
          <cell r="CD821" t="str">
            <v>952</v>
          </cell>
          <cell r="CE821" t="str">
            <v>2</v>
          </cell>
          <cell r="CF821" t="str">
            <v>Verde</v>
          </cell>
          <cell r="CG821" t="str">
            <v>4o Sábado</v>
          </cell>
          <cell r="CH821" t="str">
            <v>Abr y May</v>
          </cell>
          <cell r="CI821" t="str">
            <v>Oct y Nov</v>
          </cell>
          <cell r="CJ821" t="str">
            <v>-</v>
          </cell>
          <cell r="CK821">
            <v>90</v>
          </cell>
          <cell r="CL821" t="str">
            <v>101 - MAGNA</v>
          </cell>
          <cell r="CM821" t="str">
            <v>12049</v>
          </cell>
          <cell r="CP821" t="str">
            <v>-</v>
          </cell>
        </row>
        <row r="822">
          <cell r="A822" t="str">
            <v>12050</v>
          </cell>
          <cell r="B822" t="str">
            <v>903YFN</v>
          </cell>
          <cell r="C822" t="str">
            <v>Distrito Federal</v>
          </cell>
          <cell r="D822" t="str">
            <v>No aplica</v>
          </cell>
          <cell r="E822" t="str">
            <v>Aveo</v>
          </cell>
          <cell r="F822" t="str">
            <v>Automóvil</v>
          </cell>
          <cell r="G822" t="str">
            <v>Chevrolet</v>
          </cell>
          <cell r="H822" t="str">
            <v>Aveo LS 4 puertas T/M, D/H, A/A, Paquete M</v>
          </cell>
          <cell r="I822" t="str">
            <v>3G1TA5AF1CL150497</v>
          </cell>
          <cell r="J822" t="str">
            <v>Hecho en México</v>
          </cell>
          <cell r="K822" t="str">
            <v>Magna</v>
          </cell>
          <cell r="L822">
            <v>4</v>
          </cell>
          <cell r="M822">
            <v>45</v>
          </cell>
          <cell r="N822">
            <v>2012</v>
          </cell>
          <cell r="O822" t="str">
            <v>Xalapa</v>
          </cell>
          <cell r="P822" t="str">
            <v>Veracruz</v>
          </cell>
          <cell r="Q822" t="str">
            <v>Sureste</v>
          </cell>
          <cell r="R822" t="str">
            <v>Baja</v>
          </cell>
          <cell r="S822" t="str">
            <v>Venta a empleado</v>
          </cell>
          <cell r="T822" t="str">
            <v>GNP</v>
          </cell>
          <cell r="U822" t="str">
            <v>Grupo Nacional Provincial, S.A.B.</v>
          </cell>
          <cell r="V822" t="str">
            <v>Asesor de Servicio</v>
          </cell>
          <cell r="W822" t="str">
            <v>-</v>
          </cell>
          <cell r="X822" t="str">
            <v>Supervisoria</v>
          </cell>
          <cell r="Y822" t="str">
            <v>Asignado</v>
          </cell>
          <cell r="Z822">
            <v>40249001</v>
          </cell>
          <cell r="AA822" t="str">
            <v>-</v>
          </cell>
          <cell r="AB822" t="str">
            <v>-</v>
          </cell>
          <cell r="AC822" t="str">
            <v>-</v>
          </cell>
          <cell r="AD822" t="str">
            <v>-</v>
          </cell>
          <cell r="AE822" t="str">
            <v>-</v>
          </cell>
          <cell r="AF822" t="str">
            <v>-</v>
          </cell>
          <cell r="AG822" t="str">
            <v>-</v>
          </cell>
          <cell r="AH822" t="str">
            <v>-</v>
          </cell>
          <cell r="AI822" t="str">
            <v>C6705</v>
          </cell>
          <cell r="AJ822" t="str">
            <v>Ramirez Granados Arturo</v>
          </cell>
          <cell r="AK822" t="str">
            <v>-</v>
          </cell>
          <cell r="AL822" t="str">
            <v>-</v>
          </cell>
          <cell r="AM822" t="str">
            <v>-</v>
          </cell>
          <cell r="AN822">
            <v>0</v>
          </cell>
          <cell r="AO822" t="str">
            <v>-</v>
          </cell>
          <cell r="AQ822">
            <v>2281044336</v>
          </cell>
          <cell r="AR822" t="str">
            <v>-</v>
          </cell>
          <cell r="AS822" t="str">
            <v>-</v>
          </cell>
          <cell r="AT822" t="str">
            <v>-</v>
          </cell>
          <cell r="AU822" t="str">
            <v>-</v>
          </cell>
          <cell r="AV822" t="str">
            <v>-</v>
          </cell>
          <cell r="AW822" t="str">
            <v>IMDM21470152..</v>
          </cell>
          <cell r="AX822" t="str">
            <v>Inactivo</v>
          </cell>
          <cell r="AY822" t="str">
            <v>No</v>
          </cell>
          <cell r="AZ822" t="str">
            <v>-</v>
          </cell>
          <cell r="BA822" t="str">
            <v>-</v>
          </cell>
          <cell r="BB822" t="str">
            <v>-</v>
          </cell>
          <cell r="BC822" t="str">
            <v>-</v>
          </cell>
          <cell r="BD822" t="str">
            <v>-</v>
          </cell>
          <cell r="BE822" t="str">
            <v>-</v>
          </cell>
          <cell r="BF822" t="str">
            <v>-</v>
          </cell>
          <cell r="BG822">
            <v>3</v>
          </cell>
          <cell r="BH822" t="str">
            <v>-</v>
          </cell>
          <cell r="BI822" t="str">
            <v>-</v>
          </cell>
          <cell r="BJ822" t="str">
            <v>Arrendado</v>
          </cell>
          <cell r="BL822" t="str">
            <v>Américas Motors, S.A. de C.V.</v>
          </cell>
          <cell r="BP822" t="str">
            <v>-</v>
          </cell>
          <cell r="BQ822" t="str">
            <v>-</v>
          </cell>
          <cell r="BR822" t="str">
            <v>-</v>
          </cell>
          <cell r="BS822" t="str">
            <v>-</v>
          </cell>
          <cell r="BT822" t="str">
            <v>-</v>
          </cell>
          <cell r="BU822" t="str">
            <v>-</v>
          </cell>
          <cell r="BV822" t="str">
            <v>-</v>
          </cell>
          <cell r="BW822" t="str">
            <v>-</v>
          </cell>
          <cell r="BX822" t="str">
            <v>-</v>
          </cell>
          <cell r="BY822" t="str">
            <v>-</v>
          </cell>
          <cell r="BZ822" t="str">
            <v>-</v>
          </cell>
          <cell r="CA822" t="str">
            <v>-</v>
          </cell>
          <cell r="CB822" t="str">
            <v>-</v>
          </cell>
          <cell r="CC822" t="str">
            <v>Miércoles</v>
          </cell>
          <cell r="CD822" t="str">
            <v>903</v>
          </cell>
          <cell r="CE822" t="str">
            <v>3</v>
          </cell>
          <cell r="CF822" t="str">
            <v>Rojo</v>
          </cell>
          <cell r="CG822" t="str">
            <v>3er Sábado</v>
          </cell>
          <cell r="CH822" t="str">
            <v>Mzo y Abr</v>
          </cell>
          <cell r="CI822" t="str">
            <v>Sep y Oct</v>
          </cell>
          <cell r="CJ822" t="str">
            <v>-</v>
          </cell>
          <cell r="CK822">
            <v>90</v>
          </cell>
          <cell r="CL822" t="str">
            <v>101 - MAGNA</v>
          </cell>
          <cell r="CM822" t="str">
            <v>12050</v>
          </cell>
          <cell r="CP822" t="str">
            <v>-</v>
          </cell>
        </row>
        <row r="823">
          <cell r="A823" t="str">
            <v>12051</v>
          </cell>
          <cell r="B823" t="str">
            <v>395YFX</v>
          </cell>
          <cell r="C823" t="str">
            <v>Distrito Federal</v>
          </cell>
          <cell r="D823" t="str">
            <v>No aplica</v>
          </cell>
          <cell r="E823" t="str">
            <v>Aveo</v>
          </cell>
          <cell r="F823" t="str">
            <v>Automóvil</v>
          </cell>
          <cell r="G823" t="str">
            <v>Chevrolet</v>
          </cell>
          <cell r="H823" t="str">
            <v>Aveo LS 4 puertas T/M, D/H, A/A, Paquete M</v>
          </cell>
          <cell r="I823" t="str">
            <v>3G1TA5AF3CL150422</v>
          </cell>
          <cell r="J823" t="str">
            <v>Hecho en México</v>
          </cell>
          <cell r="K823" t="str">
            <v>Magna</v>
          </cell>
          <cell r="L823">
            <v>4</v>
          </cell>
          <cell r="M823">
            <v>45</v>
          </cell>
          <cell r="N823">
            <v>2012</v>
          </cell>
          <cell r="O823" t="str">
            <v>Ciudad de México</v>
          </cell>
          <cell r="P823" t="str">
            <v>Ciudad de México</v>
          </cell>
          <cell r="Q823" t="str">
            <v>Zona Metropolitana</v>
          </cell>
          <cell r="R823" t="str">
            <v>Baja</v>
          </cell>
          <cell r="S823" t="str">
            <v>Venta a empleado</v>
          </cell>
          <cell r="T823" t="str">
            <v>GNP</v>
          </cell>
          <cell r="U823" t="str">
            <v>Grupo Nacional Provincial, S.A.B.</v>
          </cell>
          <cell r="V823" t="str">
            <v>Asesor de Servicio</v>
          </cell>
          <cell r="W823" t="str">
            <v>438</v>
          </cell>
          <cell r="X823" t="str">
            <v>Célula 8</v>
          </cell>
          <cell r="Y823" t="str">
            <v>Asignado</v>
          </cell>
          <cell r="Z823" t="str">
            <v>N90335</v>
          </cell>
          <cell r="AA823" t="str">
            <v>-</v>
          </cell>
          <cell r="AB823" t="str">
            <v>-</v>
          </cell>
          <cell r="AC823" t="str">
            <v>-</v>
          </cell>
          <cell r="AD823" t="str">
            <v>-</v>
          </cell>
          <cell r="AE823" t="str">
            <v>-</v>
          </cell>
          <cell r="AF823" t="str">
            <v>-</v>
          </cell>
          <cell r="AG823" t="str">
            <v>-</v>
          </cell>
          <cell r="AH823" t="str">
            <v>-</v>
          </cell>
          <cell r="AI823" t="str">
            <v>C6705</v>
          </cell>
          <cell r="AJ823" t="str">
            <v>Ramirez Granados Arturo</v>
          </cell>
          <cell r="AK823" t="str">
            <v>-</v>
          </cell>
          <cell r="AL823" t="str">
            <v>-</v>
          </cell>
          <cell r="AM823" t="str">
            <v>-</v>
          </cell>
          <cell r="AN823">
            <v>0</v>
          </cell>
          <cell r="AO823" t="str">
            <v>-</v>
          </cell>
          <cell r="AQ823">
            <v>5535228632</v>
          </cell>
          <cell r="AR823" t="str">
            <v>-</v>
          </cell>
          <cell r="AS823" t="str">
            <v>-</v>
          </cell>
          <cell r="AT823" t="str">
            <v>-</v>
          </cell>
          <cell r="AU823" t="str">
            <v>-</v>
          </cell>
          <cell r="AV823" t="str">
            <v>-</v>
          </cell>
          <cell r="AW823" t="str">
            <v>IMDM20226496..</v>
          </cell>
          <cell r="AX823" t="str">
            <v>Inactivo</v>
          </cell>
          <cell r="AY823" t="str">
            <v>No</v>
          </cell>
          <cell r="AZ823" t="str">
            <v>-</v>
          </cell>
          <cell r="BA823" t="str">
            <v>-</v>
          </cell>
          <cell r="BB823" t="str">
            <v>-</v>
          </cell>
          <cell r="BC823" t="str">
            <v>-</v>
          </cell>
          <cell r="BD823" t="str">
            <v>-</v>
          </cell>
          <cell r="BE823" t="str">
            <v>-</v>
          </cell>
          <cell r="BF823" t="str">
            <v>-</v>
          </cell>
          <cell r="BG823">
            <v>3</v>
          </cell>
          <cell r="BH823" t="str">
            <v>-</v>
          </cell>
          <cell r="BI823" t="str">
            <v>-</v>
          </cell>
          <cell r="BJ823" t="str">
            <v>Arrendado</v>
          </cell>
          <cell r="BL823" t="str">
            <v>Américas Motors, S.A. de C.V.</v>
          </cell>
          <cell r="BP823" t="str">
            <v>-</v>
          </cell>
          <cell r="BQ823" t="str">
            <v>-</v>
          </cell>
          <cell r="BR823" t="str">
            <v>-</v>
          </cell>
          <cell r="BS823" t="str">
            <v>-</v>
          </cell>
          <cell r="BT823" t="str">
            <v>-</v>
          </cell>
          <cell r="BU823" t="str">
            <v>-</v>
          </cell>
          <cell r="BV823" t="str">
            <v>-</v>
          </cell>
          <cell r="BW823" t="str">
            <v>-</v>
          </cell>
          <cell r="BX823" t="str">
            <v>-</v>
          </cell>
          <cell r="BY823" t="str">
            <v>-</v>
          </cell>
          <cell r="BZ823" t="str">
            <v>-</v>
          </cell>
          <cell r="CA823" t="str">
            <v>-</v>
          </cell>
          <cell r="CB823" t="str">
            <v>-</v>
          </cell>
          <cell r="CC823" t="str">
            <v>Lunes</v>
          </cell>
          <cell r="CD823" t="str">
            <v>395</v>
          </cell>
          <cell r="CE823" t="str">
            <v>5</v>
          </cell>
          <cell r="CF823" t="str">
            <v>Amarillo</v>
          </cell>
          <cell r="CG823" t="str">
            <v>1er Sábado</v>
          </cell>
          <cell r="CH823" t="str">
            <v>Ene y Feb</v>
          </cell>
          <cell r="CI823" t="str">
            <v>Jul y Ago</v>
          </cell>
          <cell r="CJ823" t="str">
            <v>-</v>
          </cell>
          <cell r="CK823">
            <v>90</v>
          </cell>
          <cell r="CL823" t="str">
            <v>101 - MAGNA</v>
          </cell>
          <cell r="CM823" t="str">
            <v>12051</v>
          </cell>
          <cell r="CP823" t="str">
            <v>-</v>
          </cell>
        </row>
        <row r="824">
          <cell r="A824" t="str">
            <v>12052</v>
          </cell>
          <cell r="B824" t="str">
            <v>945YFN</v>
          </cell>
          <cell r="C824" t="str">
            <v>Distrito Federal</v>
          </cell>
          <cell r="D824" t="str">
            <v>No aplica</v>
          </cell>
          <cell r="E824" t="str">
            <v>Aveo</v>
          </cell>
          <cell r="F824" t="str">
            <v>Automóvil</v>
          </cell>
          <cell r="G824" t="str">
            <v>Chevrolet</v>
          </cell>
          <cell r="H824" t="str">
            <v>Aveo LS 4 puertas T/M, D/H, A/A, Paquete M</v>
          </cell>
          <cell r="I824" t="str">
            <v>3G1TA5AF0CL151270</v>
          </cell>
          <cell r="J824" t="str">
            <v>Hecho en México</v>
          </cell>
          <cell r="K824" t="str">
            <v>Magna</v>
          </cell>
          <cell r="L824">
            <v>4</v>
          </cell>
          <cell r="M824">
            <v>45</v>
          </cell>
          <cell r="N824">
            <v>2012</v>
          </cell>
          <cell r="O824" t="str">
            <v>Ciudad de México</v>
          </cell>
          <cell r="P824" t="str">
            <v>Ciudad de México</v>
          </cell>
          <cell r="Q824" t="str">
            <v>Zona Metropolitana</v>
          </cell>
          <cell r="R824" t="str">
            <v>Baja</v>
          </cell>
          <cell r="S824" t="str">
            <v>Venta a empleado</v>
          </cell>
          <cell r="T824" t="str">
            <v>GNP</v>
          </cell>
          <cell r="U824" t="str">
            <v>Grupo Nacional Provincial, S.A.B.</v>
          </cell>
          <cell r="V824" t="str">
            <v>Asesor de Servicio</v>
          </cell>
          <cell r="W824" t="str">
            <v>439</v>
          </cell>
          <cell r="X824" t="str">
            <v>Célula 7</v>
          </cell>
          <cell r="Y824" t="str">
            <v>Asignado</v>
          </cell>
          <cell r="Z824" t="str">
            <v>N87464</v>
          </cell>
          <cell r="AA824" t="str">
            <v>Morales Granados Javier Manuel</v>
          </cell>
          <cell r="AB824" t="str">
            <v>Grupo Nacional Provincial, S.A.B.</v>
          </cell>
          <cell r="AC824" t="str">
            <v>MOGJ740621H31</v>
          </cell>
          <cell r="AD824" t="str">
            <v>Operativo</v>
          </cell>
          <cell r="AE824" t="str">
            <v>Asesor de Servicio Automovil</v>
          </cell>
          <cell r="AF824" t="str">
            <v>Unidad Operativa</v>
          </cell>
          <cell r="AG824" t="str">
            <v>Dirección Servicio y Operaciones</v>
          </cell>
          <cell r="AH824" t="str">
            <v>Subdir. Siniestros CDMX y Sureste</v>
          </cell>
          <cell r="AI824" t="str">
            <v>C9208</v>
          </cell>
          <cell r="AJ824" t="str">
            <v>Lasa Estrada Antxon</v>
          </cell>
          <cell r="AK824" t="str">
            <v>Tlalnepantla</v>
          </cell>
          <cell r="AL824" t="str">
            <v>Tlalnepantla</v>
          </cell>
          <cell r="AM824">
            <v>0</v>
          </cell>
          <cell r="AN824" t="str">
            <v>javier.morales@gnp.com.mx</v>
          </cell>
          <cell r="AO824" t="str">
            <v>javier.morales@gnp.com.mx</v>
          </cell>
          <cell r="AQ824">
            <v>5535228778</v>
          </cell>
          <cell r="AR824" t="str">
            <v>-</v>
          </cell>
          <cell r="AS824" t="str">
            <v>-</v>
          </cell>
          <cell r="AT824" t="str">
            <v>-</v>
          </cell>
          <cell r="AU824" t="str">
            <v>-</v>
          </cell>
          <cell r="AV824" t="str">
            <v>-</v>
          </cell>
          <cell r="AW824" t="str">
            <v>IMDM20888090..</v>
          </cell>
          <cell r="AX824" t="str">
            <v>Inactivo</v>
          </cell>
          <cell r="AY824" t="str">
            <v>Si</v>
          </cell>
          <cell r="AZ824">
            <v>1229.17</v>
          </cell>
          <cell r="BA824">
            <v>43708</v>
          </cell>
          <cell r="BB824">
            <v>7375.02</v>
          </cell>
          <cell r="BC824">
            <v>110624.98</v>
          </cell>
          <cell r="BD824">
            <v>118000</v>
          </cell>
          <cell r="BE824">
            <v>43631</v>
          </cell>
          <cell r="BF824">
            <v>45076</v>
          </cell>
          <cell r="BG824">
            <v>3</v>
          </cell>
          <cell r="BH824" t="str">
            <v>-</v>
          </cell>
          <cell r="BI824" t="str">
            <v>-</v>
          </cell>
          <cell r="BJ824" t="str">
            <v>Arrendado</v>
          </cell>
          <cell r="BL824" t="str">
            <v>Américas Motors, S.A. de C.V.</v>
          </cell>
          <cell r="BP824" t="str">
            <v>-</v>
          </cell>
          <cell r="BQ824" t="str">
            <v>-</v>
          </cell>
          <cell r="BR824" t="str">
            <v>-</v>
          </cell>
          <cell r="BS824" t="str">
            <v>-</v>
          </cell>
          <cell r="BT824" t="str">
            <v>-</v>
          </cell>
          <cell r="BU824" t="str">
            <v>-</v>
          </cell>
          <cell r="BV824" t="str">
            <v>-</v>
          </cell>
          <cell r="BW824" t="str">
            <v>-</v>
          </cell>
          <cell r="BX824" t="str">
            <v>-</v>
          </cell>
          <cell r="BY824" t="str">
            <v>-</v>
          </cell>
          <cell r="BZ824" t="str">
            <v>-</v>
          </cell>
          <cell r="CA824" t="str">
            <v>-</v>
          </cell>
          <cell r="CB824" t="str">
            <v>-</v>
          </cell>
          <cell r="CC824" t="str">
            <v>Lunes</v>
          </cell>
          <cell r="CD824" t="str">
            <v>945</v>
          </cell>
          <cell r="CE824" t="str">
            <v>5</v>
          </cell>
          <cell r="CF824" t="str">
            <v>Amarillo</v>
          </cell>
          <cell r="CG824" t="str">
            <v>1er Sábado</v>
          </cell>
          <cell r="CH824" t="str">
            <v>Ene y Feb</v>
          </cell>
          <cell r="CI824" t="str">
            <v>Jul y Ago</v>
          </cell>
          <cell r="CJ824" t="str">
            <v>-</v>
          </cell>
          <cell r="CK824">
            <v>90</v>
          </cell>
          <cell r="CL824" t="str">
            <v>101 - MAGNA</v>
          </cell>
          <cell r="CM824" t="str">
            <v>12052</v>
          </cell>
          <cell r="CP824" t="str">
            <v>-</v>
          </cell>
        </row>
        <row r="825">
          <cell r="A825" t="str">
            <v>12053</v>
          </cell>
          <cell r="B825" t="str">
            <v>973YFN</v>
          </cell>
          <cell r="C825" t="str">
            <v>Distrito Federal</v>
          </cell>
          <cell r="D825" t="str">
            <v>No aplica</v>
          </cell>
          <cell r="E825" t="str">
            <v>Aveo</v>
          </cell>
          <cell r="F825" t="str">
            <v>Automóvil</v>
          </cell>
          <cell r="G825" t="str">
            <v>Chevrolet</v>
          </cell>
          <cell r="H825" t="str">
            <v>Aveo LS 4 puertas T/M, D/H, A/A, Paquete M</v>
          </cell>
          <cell r="I825" t="str">
            <v>3G1TA5AF9CL150957</v>
          </cell>
          <cell r="J825" t="str">
            <v>Hecho en México</v>
          </cell>
          <cell r="K825" t="str">
            <v>Magna</v>
          </cell>
          <cell r="L825">
            <v>4</v>
          </cell>
          <cell r="M825">
            <v>45</v>
          </cell>
          <cell r="N825">
            <v>2012</v>
          </cell>
          <cell r="O825" t="str">
            <v>Ciudad de México</v>
          </cell>
          <cell r="P825" t="str">
            <v>Ciudad de México</v>
          </cell>
          <cell r="Q825" t="str">
            <v>Zona Metropolitana</v>
          </cell>
          <cell r="R825" t="str">
            <v>Baja</v>
          </cell>
          <cell r="S825" t="str">
            <v>Venta a empleado</v>
          </cell>
          <cell r="T825" t="str">
            <v>GNP</v>
          </cell>
          <cell r="U825" t="str">
            <v>Grupo Nacional Provincial, S.A.B.</v>
          </cell>
          <cell r="V825" t="str">
            <v>Asesor de Servicio</v>
          </cell>
          <cell r="W825" t="str">
            <v>444</v>
          </cell>
          <cell r="X825" t="str">
            <v>Célula 8</v>
          </cell>
          <cell r="Y825" t="str">
            <v>Asignado</v>
          </cell>
          <cell r="Z825" t="str">
            <v>N87870</v>
          </cell>
          <cell r="AA825" t="str">
            <v>Palestina Feregrino Néstor Lubin</v>
          </cell>
          <cell r="AB825" t="str">
            <v>Grupo Nacional Provincial, S.A.B.</v>
          </cell>
          <cell r="AC825" t="str">
            <v>PAFN840404MK8</v>
          </cell>
          <cell r="AD825" t="str">
            <v>Operativo</v>
          </cell>
          <cell r="AE825" t="str">
            <v>Asesor de Servicio Automovil</v>
          </cell>
          <cell r="AF825" t="str">
            <v>Unidad Operativa</v>
          </cell>
          <cell r="AG825" t="str">
            <v>Dirección Servicio y Operaciones</v>
          </cell>
          <cell r="AH825" t="str">
            <v>Subdir. Siniestros CDMX y Sureste</v>
          </cell>
          <cell r="AI825" t="str">
            <v>C9208</v>
          </cell>
          <cell r="AJ825" t="str">
            <v>Lasa Estrada Antxon</v>
          </cell>
          <cell r="AK825" t="str">
            <v>Tlalnepantla</v>
          </cell>
          <cell r="AL825" t="str">
            <v>Tlalnepantla</v>
          </cell>
          <cell r="AM825">
            <v>0</v>
          </cell>
          <cell r="AN825" t="str">
            <v>nestor.palestina@gnp.com.mx</v>
          </cell>
          <cell r="AO825" t="str">
            <v>nestor.palestina@gnp.com.mx</v>
          </cell>
          <cell r="AQ825">
            <v>5554344311</v>
          </cell>
          <cell r="AR825" t="str">
            <v>-</v>
          </cell>
          <cell r="AS825" t="str">
            <v>-</v>
          </cell>
          <cell r="AT825" t="str">
            <v>-</v>
          </cell>
          <cell r="AU825" t="str">
            <v>-</v>
          </cell>
          <cell r="AV825" t="str">
            <v>-</v>
          </cell>
          <cell r="AW825" t="str">
            <v>IMDM20226499..</v>
          </cell>
          <cell r="AX825" t="str">
            <v>Inactivo</v>
          </cell>
          <cell r="AY825" t="str">
            <v>Si</v>
          </cell>
          <cell r="AZ825">
            <v>1229.17</v>
          </cell>
          <cell r="BA825">
            <v>43708</v>
          </cell>
          <cell r="BB825">
            <v>7375.02</v>
          </cell>
          <cell r="BC825">
            <v>110624.98</v>
          </cell>
          <cell r="BD825">
            <v>118000</v>
          </cell>
          <cell r="BE825">
            <v>43631</v>
          </cell>
          <cell r="BF825">
            <v>45076</v>
          </cell>
          <cell r="BG825">
            <v>3</v>
          </cell>
          <cell r="BH825" t="str">
            <v>-</v>
          </cell>
          <cell r="BI825" t="str">
            <v>-</v>
          </cell>
          <cell r="BJ825" t="str">
            <v>Arrendado</v>
          </cell>
          <cell r="BL825" t="str">
            <v>Américas Motors, S.A. de C.V.</v>
          </cell>
          <cell r="BP825" t="str">
            <v>-</v>
          </cell>
          <cell r="BQ825" t="str">
            <v>-</v>
          </cell>
          <cell r="BR825" t="str">
            <v>-</v>
          </cell>
          <cell r="BS825" t="str">
            <v>-</v>
          </cell>
          <cell r="BT825" t="str">
            <v>-</v>
          </cell>
          <cell r="BU825" t="str">
            <v>-</v>
          </cell>
          <cell r="BV825" t="str">
            <v>-</v>
          </cell>
          <cell r="BW825" t="str">
            <v>-</v>
          </cell>
          <cell r="BX825" t="str">
            <v>-</v>
          </cell>
          <cell r="BY825" t="str">
            <v>-</v>
          </cell>
          <cell r="BZ825" t="str">
            <v>-</v>
          </cell>
          <cell r="CA825" t="str">
            <v>-</v>
          </cell>
          <cell r="CB825" t="str">
            <v>-</v>
          </cell>
          <cell r="CC825" t="str">
            <v>Miércoles</v>
          </cell>
          <cell r="CD825" t="str">
            <v>973</v>
          </cell>
          <cell r="CE825" t="str">
            <v>3</v>
          </cell>
          <cell r="CF825" t="str">
            <v>Rojo</v>
          </cell>
          <cell r="CG825" t="str">
            <v>3er Sábado</v>
          </cell>
          <cell r="CH825" t="str">
            <v>Mzo y Abr</v>
          </cell>
          <cell r="CI825" t="str">
            <v>Sep y Oct</v>
          </cell>
          <cell r="CJ825" t="str">
            <v>-</v>
          </cell>
          <cell r="CK825">
            <v>90</v>
          </cell>
          <cell r="CL825" t="str">
            <v>101 - MAGNA</v>
          </cell>
          <cell r="CM825" t="str">
            <v>12053</v>
          </cell>
          <cell r="CP825" t="str">
            <v>-</v>
          </cell>
        </row>
        <row r="826">
          <cell r="A826" t="str">
            <v>12054</v>
          </cell>
          <cell r="B826" t="str">
            <v>964YFN</v>
          </cell>
          <cell r="C826" t="str">
            <v>Distrito Federal</v>
          </cell>
          <cell r="D826" t="str">
            <v>No aplica</v>
          </cell>
          <cell r="E826" t="str">
            <v>Aveo</v>
          </cell>
          <cell r="F826" t="str">
            <v>Automóvil</v>
          </cell>
          <cell r="G826" t="str">
            <v>Chevrolet</v>
          </cell>
          <cell r="H826" t="str">
            <v>Aveo LS 4 puertas T/M, D/H, A/A, Paquete M</v>
          </cell>
          <cell r="I826" t="str">
            <v>3G1TA5AF1CL151343</v>
          </cell>
          <cell r="J826" t="str">
            <v>Hecho en México</v>
          </cell>
          <cell r="K826" t="str">
            <v>Magna</v>
          </cell>
          <cell r="L826">
            <v>4</v>
          </cell>
          <cell r="M826">
            <v>45</v>
          </cell>
          <cell r="N826">
            <v>2012</v>
          </cell>
          <cell r="O826" t="str">
            <v>Ciudad de México</v>
          </cell>
          <cell r="P826" t="str">
            <v>Ciudad de México</v>
          </cell>
          <cell r="Q826" t="str">
            <v>Zona Metropolitana</v>
          </cell>
          <cell r="R826" t="str">
            <v>Baja</v>
          </cell>
          <cell r="S826" t="str">
            <v>Venta a empleado</v>
          </cell>
          <cell r="T826" t="str">
            <v>GNP</v>
          </cell>
          <cell r="U826" t="str">
            <v>Grupo Nacional Provincial, S.A.B.</v>
          </cell>
          <cell r="V826" t="str">
            <v>Asesor de Servicio</v>
          </cell>
          <cell r="W826" t="str">
            <v>470</v>
          </cell>
          <cell r="X826" t="str">
            <v>Célula 7</v>
          </cell>
          <cell r="Y826" t="str">
            <v>Asignado</v>
          </cell>
          <cell r="Z826" t="str">
            <v>N87855</v>
          </cell>
          <cell r="AA826" t="str">
            <v>Revuelta Lara Carlos Alberto</v>
          </cell>
          <cell r="AB826" t="str">
            <v>Grupo Nacional Provincial, S.A.B.</v>
          </cell>
          <cell r="AC826" t="str">
            <v>RELC710426CVA</v>
          </cell>
          <cell r="AD826" t="str">
            <v>Operativo</v>
          </cell>
          <cell r="AE826" t="str">
            <v>Asesor de Servicio Automovil</v>
          </cell>
          <cell r="AF826" t="str">
            <v>Unidad Operativa</v>
          </cell>
          <cell r="AG826" t="str">
            <v>Dirección Servicio y Operaciones</v>
          </cell>
          <cell r="AH826" t="str">
            <v>Subdir. Siniestros CDMX y Sureste</v>
          </cell>
          <cell r="AI826" t="str">
            <v>C9208</v>
          </cell>
          <cell r="AJ826" t="str">
            <v>Lasa Estrada Antxon</v>
          </cell>
          <cell r="AK826" t="str">
            <v>Tlalnepantla</v>
          </cell>
          <cell r="AL826" t="str">
            <v>Tlalnepantla</v>
          </cell>
          <cell r="AM826">
            <v>0</v>
          </cell>
          <cell r="AN826" t="str">
            <v>carlos.revuelta@gnp.com.mx</v>
          </cell>
          <cell r="AO826" t="str">
            <v>carlos.revuelta@gnp.com.mx</v>
          </cell>
          <cell r="AQ826">
            <v>5535228955</v>
          </cell>
          <cell r="AR826" t="str">
            <v>-</v>
          </cell>
          <cell r="AS826" t="str">
            <v>-</v>
          </cell>
          <cell r="AT826" t="str">
            <v>-</v>
          </cell>
          <cell r="AU826" t="str">
            <v>-</v>
          </cell>
          <cell r="AV826" t="str">
            <v>-</v>
          </cell>
          <cell r="AW826" t="str">
            <v>IMDM20226634..</v>
          </cell>
          <cell r="AX826" t="str">
            <v>Inactivo</v>
          </cell>
          <cell r="AY826" t="str">
            <v>No</v>
          </cell>
          <cell r="AZ826" t="str">
            <v>-</v>
          </cell>
          <cell r="BA826" t="str">
            <v>-</v>
          </cell>
          <cell r="BB826" t="str">
            <v>-</v>
          </cell>
          <cell r="BC826" t="str">
            <v>-</v>
          </cell>
          <cell r="BD826" t="str">
            <v>-</v>
          </cell>
          <cell r="BE826" t="str">
            <v>-</v>
          </cell>
          <cell r="BF826" t="str">
            <v>-</v>
          </cell>
          <cell r="BG826">
            <v>3</v>
          </cell>
          <cell r="BH826" t="str">
            <v>-</v>
          </cell>
          <cell r="BI826" t="str">
            <v>-</v>
          </cell>
          <cell r="BJ826" t="str">
            <v>Arrendado</v>
          </cell>
          <cell r="BL826" t="str">
            <v>Américas Motors, S.A. de C.V.</v>
          </cell>
          <cell r="BP826" t="str">
            <v>-</v>
          </cell>
          <cell r="BQ826" t="str">
            <v>-</v>
          </cell>
          <cell r="BR826" t="str">
            <v>-</v>
          </cell>
          <cell r="BS826" t="str">
            <v>-</v>
          </cell>
          <cell r="BT826" t="str">
            <v>-</v>
          </cell>
          <cell r="BU826" t="str">
            <v>-</v>
          </cell>
          <cell r="BV826" t="str">
            <v>-</v>
          </cell>
          <cell r="BW826" t="str">
            <v>-</v>
          </cell>
          <cell r="BX826" t="str">
            <v>-</v>
          </cell>
          <cell r="BY826" t="str">
            <v>-</v>
          </cell>
          <cell r="BZ826" t="str">
            <v>-</v>
          </cell>
          <cell r="CA826" t="str">
            <v>-</v>
          </cell>
          <cell r="CB826" t="str">
            <v>-</v>
          </cell>
          <cell r="CC826" t="str">
            <v>Miércoles</v>
          </cell>
          <cell r="CD826" t="str">
            <v>964</v>
          </cell>
          <cell r="CE826" t="str">
            <v>4</v>
          </cell>
          <cell r="CF826" t="str">
            <v>Rojo</v>
          </cell>
          <cell r="CG826" t="str">
            <v>3er Sábado</v>
          </cell>
          <cell r="CH826" t="str">
            <v>Mzo y Abr</v>
          </cell>
          <cell r="CI826" t="str">
            <v>Sep y Oct</v>
          </cell>
          <cell r="CJ826" t="str">
            <v>-</v>
          </cell>
          <cell r="CK826">
            <v>90</v>
          </cell>
          <cell r="CL826" t="str">
            <v>101 - MAGNA</v>
          </cell>
          <cell r="CM826" t="str">
            <v>12054</v>
          </cell>
          <cell r="CP826" t="str">
            <v>-</v>
          </cell>
        </row>
        <row r="827">
          <cell r="A827" t="str">
            <v>12055</v>
          </cell>
          <cell r="B827" t="str">
            <v>986YFN</v>
          </cell>
          <cell r="C827" t="str">
            <v>Distrito Federal</v>
          </cell>
          <cell r="D827" t="str">
            <v>No aplica</v>
          </cell>
          <cell r="E827" t="str">
            <v>Aveo</v>
          </cell>
          <cell r="F827" t="str">
            <v>Automóvil</v>
          </cell>
          <cell r="G827" t="str">
            <v>Chevrolet</v>
          </cell>
          <cell r="H827" t="str">
            <v>Aveo LS 4 puertas T/M, D/H, A/A, Paquete M</v>
          </cell>
          <cell r="I827" t="str">
            <v>3G1TA5AF9CL151266</v>
          </cell>
          <cell r="J827" t="str">
            <v>Hecho en México</v>
          </cell>
          <cell r="K827" t="str">
            <v>Magna</v>
          </cell>
          <cell r="L827">
            <v>4</v>
          </cell>
          <cell r="M827">
            <v>45</v>
          </cell>
          <cell r="N827">
            <v>2012</v>
          </cell>
          <cell r="O827" t="str">
            <v>Ciudad de México</v>
          </cell>
          <cell r="P827" t="str">
            <v>Ciudad de México</v>
          </cell>
          <cell r="Q827" t="str">
            <v>Zona Metropolitana</v>
          </cell>
          <cell r="R827" t="str">
            <v>Baja</v>
          </cell>
          <cell r="S827" t="str">
            <v>Venta a empleado</v>
          </cell>
          <cell r="T827" t="str">
            <v>GNP</v>
          </cell>
          <cell r="U827" t="str">
            <v>Grupo Nacional Provincial, S.A.B.</v>
          </cell>
          <cell r="V827" t="str">
            <v>Asesor de Servicio</v>
          </cell>
          <cell r="W827" t="str">
            <v>536</v>
          </cell>
          <cell r="X827" t="str">
            <v>Célula 1</v>
          </cell>
          <cell r="Y827" t="str">
            <v>Asignado</v>
          </cell>
          <cell r="Z827" t="str">
            <v>N88511</v>
          </cell>
          <cell r="AA827" t="str">
            <v>Hernández Valencia Ivan Israel</v>
          </cell>
          <cell r="AB827" t="str">
            <v>Grupo Nacional Provincial, S.A.B.</v>
          </cell>
          <cell r="AC827" t="str">
            <v>HEVI770613163</v>
          </cell>
          <cell r="AD827" t="str">
            <v>Operativo</v>
          </cell>
          <cell r="AE827" t="str">
            <v>Asesor de Servicio Automovil</v>
          </cell>
          <cell r="AF827" t="str">
            <v>Unidad Operativa</v>
          </cell>
          <cell r="AG827" t="str">
            <v>Dirección Servicio y Operaciones</v>
          </cell>
          <cell r="AH827" t="str">
            <v>Subdir. Siniestros CDMX y Sureste</v>
          </cell>
          <cell r="AI827" t="str">
            <v>C9215</v>
          </cell>
          <cell r="AJ827" t="str">
            <v>Moreno Alvárez Elvia Citlalli</v>
          </cell>
          <cell r="AK827" t="str">
            <v>Tlalnepantla</v>
          </cell>
          <cell r="AL827" t="str">
            <v>Tlalnepantla</v>
          </cell>
          <cell r="AM827">
            <v>0</v>
          </cell>
          <cell r="AN827" t="str">
            <v>ivan.hernandez@gnp.com.mx</v>
          </cell>
          <cell r="AO827" t="str">
            <v>ivan.hernandez@gnp.com.mx</v>
          </cell>
          <cell r="AQ827">
            <v>5535228620</v>
          </cell>
          <cell r="AR827" t="str">
            <v>-</v>
          </cell>
          <cell r="AS827" t="str">
            <v>-</v>
          </cell>
          <cell r="AT827" t="str">
            <v>-</v>
          </cell>
          <cell r="AU827" t="str">
            <v>-</v>
          </cell>
          <cell r="AV827" t="str">
            <v>-</v>
          </cell>
          <cell r="AW827" t="str">
            <v>IMDM20226487..</v>
          </cell>
          <cell r="AX827" t="str">
            <v>Inactivo</v>
          </cell>
          <cell r="AY827" t="str">
            <v>No</v>
          </cell>
          <cell r="AZ827" t="str">
            <v>-</v>
          </cell>
          <cell r="BA827" t="str">
            <v>-</v>
          </cell>
          <cell r="BB827" t="str">
            <v>-</v>
          </cell>
          <cell r="BC827" t="str">
            <v>-</v>
          </cell>
          <cell r="BD827" t="str">
            <v>-</v>
          </cell>
          <cell r="BE827" t="str">
            <v>-</v>
          </cell>
          <cell r="BF827" t="str">
            <v>-</v>
          </cell>
          <cell r="BG827">
            <v>3</v>
          </cell>
          <cell r="BH827" t="str">
            <v>-</v>
          </cell>
          <cell r="BI827" t="str">
            <v>-</v>
          </cell>
          <cell r="BJ827" t="str">
            <v>Arrendado</v>
          </cell>
          <cell r="BL827" t="str">
            <v>Américas Motors, S.A. de C.V.</v>
          </cell>
          <cell r="BP827" t="str">
            <v>-</v>
          </cell>
          <cell r="BQ827" t="str">
            <v>-</v>
          </cell>
          <cell r="BR827" t="str">
            <v>-</v>
          </cell>
          <cell r="BS827" t="str">
            <v>-</v>
          </cell>
          <cell r="BT827" t="str">
            <v>-</v>
          </cell>
          <cell r="BU827" t="str">
            <v>-</v>
          </cell>
          <cell r="BV827" t="str">
            <v>-</v>
          </cell>
          <cell r="BW827" t="str">
            <v>-</v>
          </cell>
          <cell r="BX827" t="str">
            <v>-</v>
          </cell>
          <cell r="BY827" t="str">
            <v>-</v>
          </cell>
          <cell r="BZ827" t="str">
            <v>-</v>
          </cell>
          <cell r="CA827" t="str">
            <v>-</v>
          </cell>
          <cell r="CB827" t="str">
            <v>-</v>
          </cell>
          <cell r="CC827" t="str">
            <v>Lunes</v>
          </cell>
          <cell r="CD827" t="str">
            <v>986</v>
          </cell>
          <cell r="CE827" t="str">
            <v>6</v>
          </cell>
          <cell r="CF827" t="str">
            <v>Amarillo</v>
          </cell>
          <cell r="CG827" t="str">
            <v>1er Sábado</v>
          </cell>
          <cell r="CH827" t="str">
            <v>Ene y Feb</v>
          </cell>
          <cell r="CI827" t="str">
            <v>Jul y Ago</v>
          </cell>
          <cell r="CJ827" t="str">
            <v>-</v>
          </cell>
          <cell r="CK827">
            <v>90</v>
          </cell>
          <cell r="CL827" t="str">
            <v>101 - MAGNA</v>
          </cell>
          <cell r="CM827" t="str">
            <v>12055</v>
          </cell>
          <cell r="CP827" t="str">
            <v>-</v>
          </cell>
        </row>
        <row r="828">
          <cell r="A828" t="str">
            <v>12056</v>
          </cell>
          <cell r="B828" t="str">
            <v>982YFN</v>
          </cell>
          <cell r="C828" t="str">
            <v>Distrito Federal</v>
          </cell>
          <cell r="D828" t="str">
            <v>No aplica</v>
          </cell>
          <cell r="E828" t="str">
            <v>Aveo</v>
          </cell>
          <cell r="F828" t="str">
            <v>Automóvil</v>
          </cell>
          <cell r="G828" t="str">
            <v>Chevrolet</v>
          </cell>
          <cell r="H828" t="str">
            <v>Aveo LS 4 puertas T/M, D/H, A/A, Paquete M</v>
          </cell>
          <cell r="I828" t="str">
            <v>3G1TA5AF6CL150608</v>
          </cell>
          <cell r="J828" t="str">
            <v>Hecho en México</v>
          </cell>
          <cell r="K828" t="str">
            <v>Magna</v>
          </cell>
          <cell r="L828">
            <v>4</v>
          </cell>
          <cell r="M828">
            <v>45</v>
          </cell>
          <cell r="N828">
            <v>2012</v>
          </cell>
          <cell r="O828" t="str">
            <v>Ciudad de México</v>
          </cell>
          <cell r="P828" t="str">
            <v>Ciudad de México</v>
          </cell>
          <cell r="Q828" t="str">
            <v>Zona Metropolitana</v>
          </cell>
          <cell r="R828" t="str">
            <v>Baja</v>
          </cell>
          <cell r="S828" t="str">
            <v>Venta a empleado</v>
          </cell>
          <cell r="T828" t="str">
            <v>GNP</v>
          </cell>
          <cell r="U828" t="str">
            <v>Grupo Nacional Provincial, S.A.B.</v>
          </cell>
          <cell r="V828" t="str">
            <v>Supervisor Ajustes</v>
          </cell>
          <cell r="W828" t="str">
            <v>008</v>
          </cell>
          <cell r="X828" t="str">
            <v>Célula 4</v>
          </cell>
          <cell r="Y828" t="str">
            <v>Asignado</v>
          </cell>
          <cell r="Z828" t="str">
            <v>N87521</v>
          </cell>
          <cell r="AA828" t="str">
            <v>-</v>
          </cell>
          <cell r="AB828" t="str">
            <v>-</v>
          </cell>
          <cell r="AC828" t="str">
            <v>-</v>
          </cell>
          <cell r="AD828" t="str">
            <v>-</v>
          </cell>
          <cell r="AE828" t="str">
            <v>-</v>
          </cell>
          <cell r="AF828" t="str">
            <v>-</v>
          </cell>
          <cell r="AG828" t="str">
            <v>-</v>
          </cell>
          <cell r="AH828" t="str">
            <v>-</v>
          </cell>
          <cell r="AI828" t="str">
            <v>C6705</v>
          </cell>
          <cell r="AJ828" t="str">
            <v>Ramirez Granados Arturo</v>
          </cell>
          <cell r="AK828" t="str">
            <v>-</v>
          </cell>
          <cell r="AL828" t="str">
            <v>-</v>
          </cell>
          <cell r="AM828" t="str">
            <v>-</v>
          </cell>
          <cell r="AN828" t="str">
            <v>galex.castell@gmail.com</v>
          </cell>
          <cell r="AO828" t="str">
            <v>-</v>
          </cell>
          <cell r="AP828" t="str">
            <v>galex.castell@gmail.com</v>
          </cell>
          <cell r="AQ828">
            <v>5535228388</v>
          </cell>
          <cell r="AR828" t="str">
            <v>-</v>
          </cell>
          <cell r="AS828" t="str">
            <v>-</v>
          </cell>
          <cell r="AT828" t="str">
            <v>-</v>
          </cell>
          <cell r="AU828" t="str">
            <v>-</v>
          </cell>
          <cell r="AV828" t="str">
            <v>-</v>
          </cell>
          <cell r="AW828" t="str">
            <v>IMDM20226587..</v>
          </cell>
          <cell r="AX828" t="str">
            <v>Inactivo</v>
          </cell>
          <cell r="AY828" t="str">
            <v>No</v>
          </cell>
          <cell r="AZ828" t="str">
            <v>-</v>
          </cell>
          <cell r="BA828" t="str">
            <v>-</v>
          </cell>
          <cell r="BB828" t="str">
            <v>-</v>
          </cell>
          <cell r="BC828" t="str">
            <v>-</v>
          </cell>
          <cell r="BD828" t="str">
            <v>-</v>
          </cell>
          <cell r="BE828" t="str">
            <v>-</v>
          </cell>
          <cell r="BF828" t="str">
            <v>-</v>
          </cell>
          <cell r="BG828">
            <v>3</v>
          </cell>
          <cell r="BH828" t="str">
            <v>-</v>
          </cell>
          <cell r="BI828" t="str">
            <v>-</v>
          </cell>
          <cell r="BJ828" t="str">
            <v>Arrendado</v>
          </cell>
          <cell r="BL828" t="str">
            <v>Américas Motors, S.A. de C.V.</v>
          </cell>
          <cell r="BP828" t="str">
            <v>-</v>
          </cell>
          <cell r="BQ828" t="str">
            <v>-</v>
          </cell>
          <cell r="BR828" t="str">
            <v>-</v>
          </cell>
          <cell r="BS828" t="str">
            <v>-</v>
          </cell>
          <cell r="BT828" t="str">
            <v>-</v>
          </cell>
          <cell r="BU828" t="str">
            <v>-</v>
          </cell>
          <cell r="BV828" t="str">
            <v>-</v>
          </cell>
          <cell r="BW828" t="str">
            <v>-</v>
          </cell>
          <cell r="BX828" t="str">
            <v>-</v>
          </cell>
          <cell r="BY828" t="str">
            <v>-</v>
          </cell>
          <cell r="BZ828" t="str">
            <v>-</v>
          </cell>
          <cell r="CA828" t="str">
            <v>-</v>
          </cell>
          <cell r="CB828" t="str">
            <v>-</v>
          </cell>
          <cell r="CC828" t="str">
            <v>Jueves</v>
          </cell>
          <cell r="CD828" t="str">
            <v>982</v>
          </cell>
          <cell r="CE828" t="str">
            <v>2</v>
          </cell>
          <cell r="CF828" t="str">
            <v>Verde</v>
          </cell>
          <cell r="CG828" t="str">
            <v>4o Sábado</v>
          </cell>
          <cell r="CH828" t="str">
            <v>Abr y May</v>
          </cell>
          <cell r="CI828" t="str">
            <v>Oct y Nov</v>
          </cell>
          <cell r="CJ828" t="str">
            <v>-</v>
          </cell>
          <cell r="CK828">
            <v>90</v>
          </cell>
          <cell r="CL828" t="str">
            <v>101 - MAGNA</v>
          </cell>
          <cell r="CM828" t="str">
            <v>12056</v>
          </cell>
          <cell r="CP828" t="str">
            <v>-</v>
          </cell>
        </row>
        <row r="829">
          <cell r="A829" t="str">
            <v>12057</v>
          </cell>
          <cell r="B829" t="str">
            <v>326YNA</v>
          </cell>
          <cell r="C829" t="str">
            <v>Distrito Federal</v>
          </cell>
          <cell r="D829" t="str">
            <v>946YFN</v>
          </cell>
          <cell r="E829" t="str">
            <v>Aveo</v>
          </cell>
          <cell r="F829" t="str">
            <v>Automóvil</v>
          </cell>
          <cell r="G829" t="str">
            <v>Chevrolet</v>
          </cell>
          <cell r="H829" t="str">
            <v>Aveo LS 4 puertas T/M, D/H, A/A, Paquete M</v>
          </cell>
          <cell r="I829" t="str">
            <v>3G1TA5AF6CL149863</v>
          </cell>
          <cell r="J829" t="str">
            <v>Hecho en México</v>
          </cell>
          <cell r="K829" t="str">
            <v>Magna</v>
          </cell>
          <cell r="L829">
            <v>4</v>
          </cell>
          <cell r="M829">
            <v>45</v>
          </cell>
          <cell r="N829">
            <v>2012</v>
          </cell>
          <cell r="O829" t="str">
            <v>Ciudad de México</v>
          </cell>
          <cell r="P829" t="str">
            <v>Ciudad de México</v>
          </cell>
          <cell r="Q829" t="str">
            <v>Zona Metropolitana</v>
          </cell>
          <cell r="R829" t="str">
            <v>Baja</v>
          </cell>
          <cell r="S829" t="str">
            <v>Venta a empleado</v>
          </cell>
          <cell r="T829" t="str">
            <v>GNP</v>
          </cell>
          <cell r="U829" t="str">
            <v>Grupo Nacional Provincial, S.A.B.</v>
          </cell>
          <cell r="V829" t="str">
            <v>Asesor de Servicio</v>
          </cell>
          <cell r="W829" t="str">
            <v>313</v>
          </cell>
          <cell r="X829" t="str">
            <v>Célula 3</v>
          </cell>
          <cell r="Y829" t="str">
            <v>Asignado</v>
          </cell>
          <cell r="Z829" t="str">
            <v>N87546</v>
          </cell>
          <cell r="AA829" t="str">
            <v>Bravo Flores Edgar David</v>
          </cell>
          <cell r="AB829" t="str">
            <v>Grupo Nacional Provincial, S.A.B.</v>
          </cell>
          <cell r="AC829" t="str">
            <v>BAFE590527IFA</v>
          </cell>
          <cell r="AD829" t="str">
            <v>Operativo</v>
          </cell>
          <cell r="AE829" t="str">
            <v>Asesor de Servicio Automovil</v>
          </cell>
          <cell r="AF829" t="str">
            <v>Unidad Operativa</v>
          </cell>
          <cell r="AG829" t="str">
            <v>Dirección Servicio y Operaciones</v>
          </cell>
          <cell r="AH829" t="str">
            <v>Subdir. Siniestros CDMX y Sureste</v>
          </cell>
          <cell r="AI829" t="str">
            <v>C9215</v>
          </cell>
          <cell r="AJ829" t="str">
            <v>Moreno Alvárez Elvia Citlalli</v>
          </cell>
          <cell r="AK829" t="str">
            <v>Tlalnepantla</v>
          </cell>
          <cell r="AL829" t="str">
            <v>Tlalnepantla</v>
          </cell>
          <cell r="AM829">
            <v>0</v>
          </cell>
          <cell r="AN829" t="str">
            <v>edgar.bravo@gnp.com.mx</v>
          </cell>
          <cell r="AO829" t="str">
            <v>edgar.bravo@gnp.com.mx</v>
          </cell>
          <cell r="AQ829">
            <v>5535667171</v>
          </cell>
          <cell r="AR829" t="str">
            <v>-</v>
          </cell>
          <cell r="AS829" t="str">
            <v>-</v>
          </cell>
          <cell r="AT829" t="str">
            <v>-</v>
          </cell>
          <cell r="AU829" t="str">
            <v>-</v>
          </cell>
          <cell r="AV829" t="str">
            <v>-</v>
          </cell>
          <cell r="AW829" t="str">
            <v>IMDM20888083..</v>
          </cell>
          <cell r="AX829" t="str">
            <v>Inactivo</v>
          </cell>
          <cell r="AY829" t="str">
            <v>No</v>
          </cell>
          <cell r="AZ829" t="str">
            <v>-</v>
          </cell>
          <cell r="BA829" t="str">
            <v>-</v>
          </cell>
          <cell r="BB829" t="str">
            <v>-</v>
          </cell>
          <cell r="BC829" t="str">
            <v>-</v>
          </cell>
          <cell r="BD829" t="str">
            <v>-</v>
          </cell>
          <cell r="BE829" t="str">
            <v>-</v>
          </cell>
          <cell r="BF829" t="str">
            <v>-</v>
          </cell>
          <cell r="BG829">
            <v>3</v>
          </cell>
          <cell r="BH829" t="str">
            <v>-</v>
          </cell>
          <cell r="BI829" t="str">
            <v>-</v>
          </cell>
          <cell r="BJ829" t="str">
            <v>Arrendado</v>
          </cell>
          <cell r="BL829" t="str">
            <v>Américas Motors, S.A. de C.V.</v>
          </cell>
          <cell r="BP829" t="str">
            <v>-</v>
          </cell>
          <cell r="BQ829" t="str">
            <v>-</v>
          </cell>
          <cell r="BR829" t="str">
            <v>-</v>
          </cell>
          <cell r="BS829" t="str">
            <v>-</v>
          </cell>
          <cell r="BT829" t="str">
            <v>-</v>
          </cell>
          <cell r="BU829" t="str">
            <v>-</v>
          </cell>
          <cell r="BV829" t="str">
            <v>-</v>
          </cell>
          <cell r="BW829" t="str">
            <v>-</v>
          </cell>
          <cell r="BX829" t="str">
            <v>-</v>
          </cell>
          <cell r="BY829" t="str">
            <v>-</v>
          </cell>
          <cell r="BZ829" t="str">
            <v>-</v>
          </cell>
          <cell r="CA829" t="str">
            <v>-</v>
          </cell>
          <cell r="CB829" t="str">
            <v>-</v>
          </cell>
          <cell r="CC829" t="str">
            <v>Lunes</v>
          </cell>
          <cell r="CD829" t="str">
            <v>326</v>
          </cell>
          <cell r="CE829" t="str">
            <v>6</v>
          </cell>
          <cell r="CF829" t="str">
            <v>Amarillo</v>
          </cell>
          <cell r="CG829" t="str">
            <v>1er Sábado</v>
          </cell>
          <cell r="CH829" t="str">
            <v>Ene y Feb</v>
          </cell>
          <cell r="CI829" t="str">
            <v>Jul y Ago</v>
          </cell>
          <cell r="CJ829" t="str">
            <v>-</v>
          </cell>
          <cell r="CK829">
            <v>90</v>
          </cell>
          <cell r="CL829" t="str">
            <v>101 - MAGNA</v>
          </cell>
          <cell r="CM829" t="str">
            <v>12057</v>
          </cell>
          <cell r="CP829" t="str">
            <v>-</v>
          </cell>
        </row>
        <row r="830">
          <cell r="A830" t="str">
            <v>12058</v>
          </cell>
          <cell r="B830" t="str">
            <v>927YFN</v>
          </cell>
          <cell r="C830" t="str">
            <v>Distrito Federal</v>
          </cell>
          <cell r="D830" t="str">
            <v>No aplica</v>
          </cell>
          <cell r="E830" t="str">
            <v>Aveo</v>
          </cell>
          <cell r="F830" t="str">
            <v>Automóvil</v>
          </cell>
          <cell r="G830" t="str">
            <v>Chevrolet</v>
          </cell>
          <cell r="H830" t="str">
            <v>Aveo LS 4 puertas T/M, D/H, A/A, Paquete M</v>
          </cell>
          <cell r="I830" t="str">
            <v>3G1TA5AF4CL150963</v>
          </cell>
          <cell r="J830" t="str">
            <v>Hecho en México</v>
          </cell>
          <cell r="K830" t="str">
            <v>Magna</v>
          </cell>
          <cell r="L830">
            <v>4</v>
          </cell>
          <cell r="M830">
            <v>45</v>
          </cell>
          <cell r="N830">
            <v>2012</v>
          </cell>
          <cell r="O830" t="str">
            <v>Ciudad de México</v>
          </cell>
          <cell r="P830" t="str">
            <v>Ciudad de México</v>
          </cell>
          <cell r="Q830" t="str">
            <v>Zona Metropolitana</v>
          </cell>
          <cell r="R830" t="str">
            <v>Baja</v>
          </cell>
          <cell r="S830" t="str">
            <v>Venta a empleado</v>
          </cell>
          <cell r="T830" t="str">
            <v>GNP</v>
          </cell>
          <cell r="U830" t="str">
            <v>Grupo Nacional Provincial, S.A.B.</v>
          </cell>
          <cell r="V830" t="str">
            <v>Asesor de Servicio</v>
          </cell>
          <cell r="W830" t="str">
            <v>324</v>
          </cell>
          <cell r="X830" t="str">
            <v>Célula 9</v>
          </cell>
          <cell r="Y830" t="str">
            <v>Asignado</v>
          </cell>
          <cell r="Z830" t="str">
            <v>N56561</v>
          </cell>
          <cell r="AA830" t="str">
            <v>-</v>
          </cell>
          <cell r="AB830" t="str">
            <v>-</v>
          </cell>
          <cell r="AC830" t="str">
            <v>-</v>
          </cell>
          <cell r="AD830" t="str">
            <v>-</v>
          </cell>
          <cell r="AE830" t="str">
            <v>-</v>
          </cell>
          <cell r="AF830" t="str">
            <v>-</v>
          </cell>
          <cell r="AG830" t="str">
            <v>-</v>
          </cell>
          <cell r="AH830" t="str">
            <v>-</v>
          </cell>
          <cell r="AI830" t="str">
            <v>C6705</v>
          </cell>
          <cell r="AJ830" t="str">
            <v>Ramirez Granados Arturo</v>
          </cell>
          <cell r="AK830" t="str">
            <v>-</v>
          </cell>
          <cell r="AL830" t="str">
            <v>-</v>
          </cell>
          <cell r="AM830" t="str">
            <v>-</v>
          </cell>
          <cell r="AN830">
            <v>0</v>
          </cell>
          <cell r="AO830" t="str">
            <v>-</v>
          </cell>
          <cell r="AQ830">
            <v>5535228477</v>
          </cell>
          <cell r="AR830" t="str">
            <v>-</v>
          </cell>
          <cell r="AS830" t="str">
            <v>-</v>
          </cell>
          <cell r="AT830" t="str">
            <v>-</v>
          </cell>
          <cell r="AU830" t="str">
            <v>-</v>
          </cell>
          <cell r="AV830" t="str">
            <v>-</v>
          </cell>
          <cell r="AW830" t="str">
            <v>IMDM20281301..</v>
          </cell>
          <cell r="AX830" t="str">
            <v>Inactivo</v>
          </cell>
          <cell r="AY830" t="str">
            <v>No</v>
          </cell>
          <cell r="AZ830" t="str">
            <v>-</v>
          </cell>
          <cell r="BA830" t="str">
            <v>-</v>
          </cell>
          <cell r="BB830" t="str">
            <v>-</v>
          </cell>
          <cell r="BC830" t="str">
            <v>-</v>
          </cell>
          <cell r="BD830" t="str">
            <v>-</v>
          </cell>
          <cell r="BE830" t="str">
            <v>-</v>
          </cell>
          <cell r="BF830" t="str">
            <v>-</v>
          </cell>
          <cell r="BG830">
            <v>3</v>
          </cell>
          <cell r="BH830" t="str">
            <v>-</v>
          </cell>
          <cell r="BI830" t="str">
            <v>-</v>
          </cell>
          <cell r="BJ830" t="str">
            <v>Arrendado</v>
          </cell>
          <cell r="BL830" t="str">
            <v>Américas Motors, S.A. de C.V.</v>
          </cell>
          <cell r="BP830" t="str">
            <v>-</v>
          </cell>
          <cell r="BQ830" t="str">
            <v>-</v>
          </cell>
          <cell r="BR830" t="str">
            <v>-</v>
          </cell>
          <cell r="BS830" t="str">
            <v>-</v>
          </cell>
          <cell r="BT830" t="str">
            <v>-</v>
          </cell>
          <cell r="BU830" t="str">
            <v>-</v>
          </cell>
          <cell r="BV830" t="str">
            <v>-</v>
          </cell>
          <cell r="BW830" t="str">
            <v>-</v>
          </cell>
          <cell r="BX830" t="str">
            <v>-</v>
          </cell>
          <cell r="BY830" t="str">
            <v>-</v>
          </cell>
          <cell r="BZ830" t="str">
            <v>-</v>
          </cell>
          <cell r="CA830" t="str">
            <v>-</v>
          </cell>
          <cell r="CB830" t="str">
            <v>-</v>
          </cell>
          <cell r="CC830" t="str">
            <v>Martes</v>
          </cell>
          <cell r="CD830" t="str">
            <v>927</v>
          </cell>
          <cell r="CE830" t="str">
            <v>7</v>
          </cell>
          <cell r="CF830" t="str">
            <v>Rosa</v>
          </cell>
          <cell r="CG830" t="str">
            <v>2o Sábado</v>
          </cell>
          <cell r="CH830" t="str">
            <v>Feb y Mzo</v>
          </cell>
          <cell r="CI830" t="str">
            <v>Ago y Sep</v>
          </cell>
          <cell r="CJ830" t="str">
            <v>-</v>
          </cell>
          <cell r="CK830">
            <v>90</v>
          </cell>
          <cell r="CL830" t="str">
            <v>101 - MAGNA</v>
          </cell>
          <cell r="CM830" t="str">
            <v>12058</v>
          </cell>
          <cell r="CP830" t="str">
            <v>-</v>
          </cell>
        </row>
        <row r="831">
          <cell r="A831" t="str">
            <v>12059</v>
          </cell>
          <cell r="B831" t="str">
            <v>968YFN</v>
          </cell>
          <cell r="C831" t="str">
            <v>Distrito Federal</v>
          </cell>
          <cell r="D831" t="str">
            <v>No aplica</v>
          </cell>
          <cell r="E831" t="str">
            <v>Aveo</v>
          </cell>
          <cell r="F831" t="str">
            <v>Automóvil</v>
          </cell>
          <cell r="G831" t="str">
            <v>Chevrolet</v>
          </cell>
          <cell r="H831" t="str">
            <v>Aveo LS 4 puertas T/M, D/H, A/A, Paquete M</v>
          </cell>
          <cell r="I831" t="str">
            <v>3G1TA5AF7CL150004</v>
          </cell>
          <cell r="J831" t="str">
            <v>Hecho en México</v>
          </cell>
          <cell r="K831" t="str">
            <v>Magna</v>
          </cell>
          <cell r="L831">
            <v>4</v>
          </cell>
          <cell r="M831">
            <v>45</v>
          </cell>
          <cell r="N831">
            <v>2012</v>
          </cell>
          <cell r="O831" t="str">
            <v>Ciudad de México</v>
          </cell>
          <cell r="P831" t="str">
            <v>Ciudad de México</v>
          </cell>
          <cell r="Q831" t="str">
            <v>Zona Metropolitana</v>
          </cell>
          <cell r="R831" t="str">
            <v>Baja</v>
          </cell>
          <cell r="S831" t="str">
            <v>Venta a empleado</v>
          </cell>
          <cell r="T831" t="str">
            <v>GNP</v>
          </cell>
          <cell r="U831" t="str">
            <v>Grupo Nacional Provincial, S.A.B.</v>
          </cell>
          <cell r="V831" t="str">
            <v>Asesor de Servicio</v>
          </cell>
          <cell r="W831" t="str">
            <v>337</v>
          </cell>
          <cell r="X831" t="str">
            <v>Célula 2</v>
          </cell>
          <cell r="Y831" t="str">
            <v>Asignado</v>
          </cell>
          <cell r="Z831" t="str">
            <v>N89706</v>
          </cell>
          <cell r="AA831" t="str">
            <v>-</v>
          </cell>
          <cell r="AB831" t="str">
            <v>-</v>
          </cell>
          <cell r="AC831" t="str">
            <v>-</v>
          </cell>
          <cell r="AD831" t="str">
            <v>-</v>
          </cell>
          <cell r="AE831" t="str">
            <v>-</v>
          </cell>
          <cell r="AF831" t="str">
            <v>-</v>
          </cell>
          <cell r="AG831" t="str">
            <v>-</v>
          </cell>
          <cell r="AH831" t="str">
            <v>-</v>
          </cell>
          <cell r="AI831" t="str">
            <v>C6705</v>
          </cell>
          <cell r="AJ831" t="str">
            <v>Ramirez Granados Arturo</v>
          </cell>
          <cell r="AK831" t="str">
            <v>-</v>
          </cell>
          <cell r="AL831" t="str">
            <v>-</v>
          </cell>
          <cell r="AM831" t="str">
            <v>-</v>
          </cell>
          <cell r="AN831">
            <v>0</v>
          </cell>
          <cell r="AO831" t="str">
            <v>-</v>
          </cell>
          <cell r="AQ831">
            <v>5535228759</v>
          </cell>
          <cell r="AR831" t="str">
            <v>-</v>
          </cell>
          <cell r="AS831" t="str">
            <v>-</v>
          </cell>
          <cell r="AT831" t="str">
            <v>-</v>
          </cell>
          <cell r="AU831" t="str">
            <v>-</v>
          </cell>
          <cell r="AV831" t="str">
            <v>-</v>
          </cell>
          <cell r="AW831" t="str">
            <v>IMDM20226480..</v>
          </cell>
          <cell r="AX831" t="str">
            <v>Inactivo</v>
          </cell>
          <cell r="AY831" t="str">
            <v>No</v>
          </cell>
          <cell r="AZ831" t="str">
            <v>-</v>
          </cell>
          <cell r="BA831" t="str">
            <v>-</v>
          </cell>
          <cell r="BB831" t="str">
            <v>-</v>
          </cell>
          <cell r="BC831" t="str">
            <v>-</v>
          </cell>
          <cell r="BD831" t="str">
            <v>-</v>
          </cell>
          <cell r="BE831" t="str">
            <v>-</v>
          </cell>
          <cell r="BF831" t="str">
            <v>-</v>
          </cell>
          <cell r="BG831">
            <v>3</v>
          </cell>
          <cell r="BH831" t="str">
            <v>-</v>
          </cell>
          <cell r="BI831" t="str">
            <v>-</v>
          </cell>
          <cell r="BJ831" t="str">
            <v>Arrendado</v>
          </cell>
          <cell r="BL831" t="str">
            <v>Américas Motors, S.A. de C.V.</v>
          </cell>
          <cell r="BP831" t="str">
            <v>-</v>
          </cell>
          <cell r="BQ831" t="str">
            <v>-</v>
          </cell>
          <cell r="BR831" t="str">
            <v>-</v>
          </cell>
          <cell r="BS831" t="str">
            <v>-</v>
          </cell>
          <cell r="BT831" t="str">
            <v>-</v>
          </cell>
          <cell r="BU831" t="str">
            <v>-</v>
          </cell>
          <cell r="BV831" t="str">
            <v>-</v>
          </cell>
          <cell r="BW831" t="str">
            <v>-</v>
          </cell>
          <cell r="BX831" t="str">
            <v>-</v>
          </cell>
          <cell r="BY831" t="str">
            <v>-</v>
          </cell>
          <cell r="BZ831" t="str">
            <v>-</v>
          </cell>
          <cell r="CA831" t="str">
            <v>-</v>
          </cell>
          <cell r="CB831" t="str">
            <v>-</v>
          </cell>
          <cell r="CC831" t="str">
            <v>Martes</v>
          </cell>
          <cell r="CD831" t="str">
            <v>968</v>
          </cell>
          <cell r="CE831" t="str">
            <v>8</v>
          </cell>
          <cell r="CF831" t="str">
            <v>Rosa</v>
          </cell>
          <cell r="CG831" t="str">
            <v>2o Sábado</v>
          </cell>
          <cell r="CH831" t="str">
            <v>Feb y Mzo</v>
          </cell>
          <cell r="CI831" t="str">
            <v>Ago y Sep</v>
          </cell>
          <cell r="CJ831" t="str">
            <v>-</v>
          </cell>
          <cell r="CK831">
            <v>90</v>
          </cell>
          <cell r="CL831" t="str">
            <v>101 - MAGNA</v>
          </cell>
          <cell r="CM831" t="str">
            <v>12059</v>
          </cell>
          <cell r="CP831" t="str">
            <v>-</v>
          </cell>
        </row>
        <row r="832">
          <cell r="A832" t="str">
            <v>12060</v>
          </cell>
          <cell r="B832" t="str">
            <v>992YFN</v>
          </cell>
          <cell r="C832" t="str">
            <v>Distrito Federal</v>
          </cell>
          <cell r="D832" t="str">
            <v>No aplica</v>
          </cell>
          <cell r="E832" t="str">
            <v>Aveo</v>
          </cell>
          <cell r="F832" t="str">
            <v>Automóvil</v>
          </cell>
          <cell r="G832" t="str">
            <v>Chevrolet</v>
          </cell>
          <cell r="H832" t="str">
            <v>Aveo LS 4 puertas T/M, D/H, A/A, Paquete M</v>
          </cell>
          <cell r="I832" t="str">
            <v>3G1TA5AF0CL149745</v>
          </cell>
          <cell r="J832" t="str">
            <v>Hecho en México</v>
          </cell>
          <cell r="K832" t="str">
            <v>Magna</v>
          </cell>
          <cell r="L832">
            <v>4</v>
          </cell>
          <cell r="M832">
            <v>45</v>
          </cell>
          <cell r="N832">
            <v>2012</v>
          </cell>
          <cell r="O832" t="str">
            <v>Ciudad de México</v>
          </cell>
          <cell r="P832" t="str">
            <v>Ciudad de México</v>
          </cell>
          <cell r="Q832" t="str">
            <v>Zona Metropolitana</v>
          </cell>
          <cell r="R832" t="str">
            <v>Baja</v>
          </cell>
          <cell r="S832" t="str">
            <v>Subasta interna</v>
          </cell>
          <cell r="T832" t="str">
            <v>GNP</v>
          </cell>
          <cell r="U832" t="str">
            <v>Grupo Nacional Provincial, S.A.B.</v>
          </cell>
          <cell r="V832" t="str">
            <v>Pool Administrativo</v>
          </cell>
          <cell r="W832" t="str">
            <v>Pool Administrativo</v>
          </cell>
          <cell r="X832" t="str">
            <v>Plaza GNP</v>
          </cell>
          <cell r="Y832" t="str">
            <v>Pool</v>
          </cell>
          <cell r="Z832" t="str">
            <v>N38132</v>
          </cell>
          <cell r="AA832" t="str">
            <v>-</v>
          </cell>
          <cell r="AB832" t="str">
            <v>-</v>
          </cell>
          <cell r="AC832" t="str">
            <v>-</v>
          </cell>
          <cell r="AD832" t="str">
            <v>-</v>
          </cell>
          <cell r="AE832" t="str">
            <v>-</v>
          </cell>
          <cell r="AF832" t="str">
            <v>-</v>
          </cell>
          <cell r="AG832" t="str">
            <v>-</v>
          </cell>
          <cell r="AH832" t="str">
            <v>-</v>
          </cell>
          <cell r="AI832" t="str">
            <v>C6705</v>
          </cell>
          <cell r="AJ832" t="str">
            <v>Ramirez Granados Arturo</v>
          </cell>
          <cell r="AK832" t="str">
            <v>-</v>
          </cell>
          <cell r="AL832" t="str">
            <v>-</v>
          </cell>
          <cell r="AM832" t="str">
            <v>-</v>
          </cell>
          <cell r="AN832">
            <v>0</v>
          </cell>
          <cell r="AO832" t="str">
            <v>-</v>
          </cell>
          <cell r="AQ832">
            <v>5545001393</v>
          </cell>
          <cell r="AR832" t="str">
            <v>-</v>
          </cell>
          <cell r="AS832" t="str">
            <v>-</v>
          </cell>
          <cell r="AT832" t="str">
            <v>-</v>
          </cell>
          <cell r="AU832" t="str">
            <v>-</v>
          </cell>
          <cell r="AV832" t="str">
            <v>-</v>
          </cell>
          <cell r="AW832" t="str">
            <v>IMDM21470109..</v>
          </cell>
          <cell r="AX832" t="str">
            <v>Inactivo</v>
          </cell>
          <cell r="AY832" t="str">
            <v>No</v>
          </cell>
          <cell r="AZ832" t="str">
            <v>-</v>
          </cell>
          <cell r="BA832" t="str">
            <v>-</v>
          </cell>
          <cell r="BB832" t="str">
            <v>-</v>
          </cell>
          <cell r="BC832" t="str">
            <v>-</v>
          </cell>
          <cell r="BD832" t="str">
            <v>-</v>
          </cell>
          <cell r="BE832" t="str">
            <v>-</v>
          </cell>
          <cell r="BF832" t="str">
            <v>-</v>
          </cell>
          <cell r="BG832" t="str">
            <v>-</v>
          </cell>
          <cell r="BH832" t="str">
            <v>-</v>
          </cell>
          <cell r="BI832" t="str">
            <v>-</v>
          </cell>
          <cell r="BJ832" t="str">
            <v>Arrendado</v>
          </cell>
          <cell r="BL832" t="str">
            <v>Américas Motors, S.A. de C.V.</v>
          </cell>
          <cell r="BP832" t="str">
            <v>-</v>
          </cell>
          <cell r="BQ832" t="str">
            <v>-</v>
          </cell>
          <cell r="BR832" t="str">
            <v>-</v>
          </cell>
          <cell r="BS832" t="str">
            <v>-</v>
          </cell>
          <cell r="BT832" t="str">
            <v>-</v>
          </cell>
          <cell r="BU832" t="str">
            <v>-</v>
          </cell>
          <cell r="BV832" t="str">
            <v>-</v>
          </cell>
          <cell r="BW832" t="str">
            <v>-</v>
          </cell>
          <cell r="BX832" t="str">
            <v>-</v>
          </cell>
          <cell r="BY832" t="str">
            <v>-</v>
          </cell>
          <cell r="BZ832" t="str">
            <v>-</v>
          </cell>
          <cell r="CA832" t="str">
            <v>-</v>
          </cell>
          <cell r="CB832" t="str">
            <v>-</v>
          </cell>
          <cell r="CC832" t="str">
            <v>Jueves</v>
          </cell>
          <cell r="CD832" t="str">
            <v>992</v>
          </cell>
          <cell r="CE832" t="str">
            <v>2</v>
          </cell>
          <cell r="CF832" t="str">
            <v>Verde</v>
          </cell>
          <cell r="CG832" t="str">
            <v>4o Sábado</v>
          </cell>
          <cell r="CH832" t="str">
            <v>Abr y May</v>
          </cell>
          <cell r="CI832" t="str">
            <v>Oct y Nov</v>
          </cell>
          <cell r="CJ832" t="str">
            <v>-</v>
          </cell>
          <cell r="CK832">
            <v>90</v>
          </cell>
          <cell r="CL832" t="str">
            <v>101 - MAGNA</v>
          </cell>
          <cell r="CM832" t="str">
            <v>12060</v>
          </cell>
          <cell r="CP832" t="str">
            <v>-</v>
          </cell>
        </row>
        <row r="833">
          <cell r="A833" t="str">
            <v>12061</v>
          </cell>
          <cell r="B833" t="str">
            <v>938YFN</v>
          </cell>
          <cell r="C833" t="str">
            <v>Distrito Federal</v>
          </cell>
          <cell r="D833" t="str">
            <v>No aplica</v>
          </cell>
          <cell r="E833" t="str">
            <v>Aveo</v>
          </cell>
          <cell r="F833" t="str">
            <v>Automóvil</v>
          </cell>
          <cell r="G833" t="str">
            <v>Chevrolet</v>
          </cell>
          <cell r="H833" t="str">
            <v>Aveo LS 4 puertas T/M, D/H, A/A, Paquete M</v>
          </cell>
          <cell r="I833" t="str">
            <v>3G1TA5AF9CL150604</v>
          </cell>
          <cell r="J833" t="str">
            <v>Hecho en México</v>
          </cell>
          <cell r="K833" t="str">
            <v>Magna</v>
          </cell>
          <cell r="L833">
            <v>4</v>
          </cell>
          <cell r="M833">
            <v>45</v>
          </cell>
          <cell r="N833">
            <v>2012</v>
          </cell>
          <cell r="O833" t="str">
            <v>Ciudad de México</v>
          </cell>
          <cell r="P833" t="str">
            <v>Ciudad de México</v>
          </cell>
          <cell r="Q833" t="str">
            <v>Zona Metropolitana</v>
          </cell>
          <cell r="R833" t="str">
            <v>Baja</v>
          </cell>
          <cell r="S833" t="str">
            <v>Venta a empleado</v>
          </cell>
          <cell r="T833" t="str">
            <v>GNP</v>
          </cell>
          <cell r="U833" t="str">
            <v>Grupo Nacional Provincial, S.A.B.</v>
          </cell>
          <cell r="V833" t="str">
            <v>Asesor de Servicio</v>
          </cell>
          <cell r="W833" t="str">
            <v>361</v>
          </cell>
          <cell r="X833" t="str">
            <v>Célula 2</v>
          </cell>
          <cell r="Y833" t="str">
            <v>Asignado</v>
          </cell>
          <cell r="Z833" t="str">
            <v>N90891</v>
          </cell>
          <cell r="AA833" t="str">
            <v>González García Raúl</v>
          </cell>
          <cell r="AB833" t="str">
            <v>Grupo Nacional Provincial, S.A.B.</v>
          </cell>
          <cell r="AC833" t="str">
            <v>GOGR850103IU0</v>
          </cell>
          <cell r="AD833" t="str">
            <v>Operativo</v>
          </cell>
          <cell r="AE833" t="str">
            <v>Asesor de Servicio Automovil</v>
          </cell>
          <cell r="AF833" t="str">
            <v>Unidad Operativa</v>
          </cell>
          <cell r="AG833" t="str">
            <v>Dirección Servicio y Operaciones</v>
          </cell>
          <cell r="AH833" t="str">
            <v>Subdir. Siniestros CDMX y Sureste</v>
          </cell>
          <cell r="AI833" t="str">
            <v>C9208</v>
          </cell>
          <cell r="AJ833" t="str">
            <v>Lasa Estrada Antxon</v>
          </cell>
          <cell r="AK833" t="str">
            <v>Tlalnepantla</v>
          </cell>
          <cell r="AL833" t="str">
            <v>Tlalnepantla</v>
          </cell>
          <cell r="AM833">
            <v>0</v>
          </cell>
          <cell r="AN833" t="str">
            <v>raul.gonzalez@gnp.com.mx</v>
          </cell>
          <cell r="AO833" t="str">
            <v>raul.gonzalez@gnp.com.mx</v>
          </cell>
          <cell r="AQ833">
            <v>5535228260</v>
          </cell>
          <cell r="AR833" t="str">
            <v>-</v>
          </cell>
          <cell r="AS833" t="str">
            <v>-</v>
          </cell>
          <cell r="AT833" t="str">
            <v>-</v>
          </cell>
          <cell r="AU833" t="str">
            <v>-</v>
          </cell>
          <cell r="AV833" t="str">
            <v>-</v>
          </cell>
          <cell r="AW833" t="str">
            <v>IMDM20436259..</v>
          </cell>
          <cell r="AX833" t="str">
            <v>Inactivo</v>
          </cell>
          <cell r="AY833" t="str">
            <v>Si</v>
          </cell>
          <cell r="AZ833">
            <v>1229.17</v>
          </cell>
          <cell r="BA833">
            <v>43708</v>
          </cell>
          <cell r="BB833">
            <v>7375.02</v>
          </cell>
          <cell r="BC833" t="str">
            <v>-</v>
          </cell>
          <cell r="BD833">
            <v>118000</v>
          </cell>
          <cell r="BE833">
            <v>43631</v>
          </cell>
          <cell r="BF833">
            <v>45076</v>
          </cell>
          <cell r="BG833">
            <v>3</v>
          </cell>
          <cell r="BH833" t="str">
            <v>-</v>
          </cell>
          <cell r="BI833" t="str">
            <v>-</v>
          </cell>
          <cell r="BJ833" t="str">
            <v>Arrendado</v>
          </cell>
          <cell r="BL833" t="str">
            <v>Américas Motors, S.A. de C.V.</v>
          </cell>
          <cell r="BP833" t="str">
            <v>-</v>
          </cell>
          <cell r="BQ833" t="str">
            <v>-</v>
          </cell>
          <cell r="BR833" t="str">
            <v>-</v>
          </cell>
          <cell r="BS833" t="str">
            <v>-</v>
          </cell>
          <cell r="BT833" t="str">
            <v>-</v>
          </cell>
          <cell r="BU833" t="str">
            <v>-</v>
          </cell>
          <cell r="BV833" t="str">
            <v>-</v>
          </cell>
          <cell r="BW833" t="str">
            <v>-</v>
          </cell>
          <cell r="BX833" t="str">
            <v>-</v>
          </cell>
          <cell r="BY833" t="str">
            <v>-</v>
          </cell>
          <cell r="BZ833" t="str">
            <v>-</v>
          </cell>
          <cell r="CA833" t="str">
            <v>-</v>
          </cell>
          <cell r="CB833" t="str">
            <v>-</v>
          </cell>
          <cell r="CC833" t="str">
            <v>Martes</v>
          </cell>
          <cell r="CD833" t="str">
            <v>938</v>
          </cell>
          <cell r="CE833" t="str">
            <v>8</v>
          </cell>
          <cell r="CF833" t="str">
            <v>Rosa</v>
          </cell>
          <cell r="CG833" t="str">
            <v>2o Sábado</v>
          </cell>
          <cell r="CH833" t="str">
            <v>Feb y Mzo</v>
          </cell>
          <cell r="CI833" t="str">
            <v>Ago y Sep</v>
          </cell>
          <cell r="CJ833" t="str">
            <v>-</v>
          </cell>
          <cell r="CK833">
            <v>90</v>
          </cell>
          <cell r="CL833" t="str">
            <v>101 - MAGNA</v>
          </cell>
          <cell r="CM833" t="str">
            <v>12061</v>
          </cell>
          <cell r="CP833" t="str">
            <v>-</v>
          </cell>
        </row>
        <row r="834">
          <cell r="A834" t="str">
            <v>12062</v>
          </cell>
          <cell r="B834" t="str">
            <v>942YFN</v>
          </cell>
          <cell r="C834" t="str">
            <v>Distrito Federal</v>
          </cell>
          <cell r="D834" t="str">
            <v>No aplica</v>
          </cell>
          <cell r="E834" t="str">
            <v>Aveo</v>
          </cell>
          <cell r="F834" t="str">
            <v>Automóvil</v>
          </cell>
          <cell r="G834" t="str">
            <v>Chevrolet</v>
          </cell>
          <cell r="H834" t="str">
            <v>Aveo LS 4 puertas T/M, D/H, A/A, Paquete M</v>
          </cell>
          <cell r="I834" t="str">
            <v>3G1TA5AF0CL150099</v>
          </cell>
          <cell r="J834" t="str">
            <v>Hecho en México</v>
          </cell>
          <cell r="K834" t="str">
            <v>Magna</v>
          </cell>
          <cell r="L834">
            <v>4</v>
          </cell>
          <cell r="M834">
            <v>45</v>
          </cell>
          <cell r="N834">
            <v>2012</v>
          </cell>
          <cell r="O834" t="str">
            <v>Ciudad de México</v>
          </cell>
          <cell r="P834" t="str">
            <v>Ciudad de México</v>
          </cell>
          <cell r="Q834" t="str">
            <v>Zona Metropolitana</v>
          </cell>
          <cell r="R834" t="str">
            <v>Baja</v>
          </cell>
          <cell r="S834" t="str">
            <v>Venta a empleado</v>
          </cell>
          <cell r="T834" t="str">
            <v>GNP</v>
          </cell>
          <cell r="U834" t="str">
            <v>Grupo Nacional Provincial, S.A.B.</v>
          </cell>
          <cell r="V834" t="str">
            <v>Supervisor Ajustes</v>
          </cell>
          <cell r="W834" t="str">
            <v>026</v>
          </cell>
          <cell r="X834" t="str">
            <v>Célula 9</v>
          </cell>
          <cell r="Y834" t="str">
            <v>Asignado</v>
          </cell>
          <cell r="Z834" t="str">
            <v>Por asignar</v>
          </cell>
          <cell r="AA834" t="str">
            <v>-</v>
          </cell>
          <cell r="AB834" t="str">
            <v>-</v>
          </cell>
          <cell r="AC834" t="str">
            <v>-</v>
          </cell>
          <cell r="AD834" t="str">
            <v>-</v>
          </cell>
          <cell r="AE834" t="str">
            <v>-</v>
          </cell>
          <cell r="AF834" t="str">
            <v>-</v>
          </cell>
          <cell r="AG834" t="str">
            <v>-</v>
          </cell>
          <cell r="AH834" t="str">
            <v>-</v>
          </cell>
          <cell r="AI834" t="str">
            <v>C6705</v>
          </cell>
          <cell r="AJ834" t="str">
            <v>Ramirez Granados Arturo</v>
          </cell>
          <cell r="AK834" t="str">
            <v>-</v>
          </cell>
          <cell r="AL834" t="str">
            <v>-</v>
          </cell>
          <cell r="AM834" t="str">
            <v>-</v>
          </cell>
          <cell r="AN834">
            <v>0</v>
          </cell>
          <cell r="AO834" t="str">
            <v>-</v>
          </cell>
          <cell r="AQ834">
            <v>5535228375</v>
          </cell>
          <cell r="AR834" t="str">
            <v>-</v>
          </cell>
          <cell r="AS834" t="str">
            <v>-</v>
          </cell>
          <cell r="AT834" t="str">
            <v>-</v>
          </cell>
          <cell r="AU834" t="str">
            <v>-</v>
          </cell>
          <cell r="AV834" t="str">
            <v>-</v>
          </cell>
          <cell r="AW834" t="str">
            <v>IMDM20168625..</v>
          </cell>
          <cell r="AX834" t="str">
            <v>Inactivo</v>
          </cell>
          <cell r="AY834" t="str">
            <v>No</v>
          </cell>
          <cell r="AZ834" t="str">
            <v>-</v>
          </cell>
          <cell r="BA834" t="str">
            <v>-</v>
          </cell>
          <cell r="BB834" t="str">
            <v>-</v>
          </cell>
          <cell r="BC834" t="str">
            <v>-</v>
          </cell>
          <cell r="BD834" t="str">
            <v>-</v>
          </cell>
          <cell r="BE834" t="str">
            <v>-</v>
          </cell>
          <cell r="BF834" t="str">
            <v>-</v>
          </cell>
          <cell r="BG834" t="str">
            <v>-</v>
          </cell>
          <cell r="BH834" t="str">
            <v>-</v>
          </cell>
          <cell r="BI834" t="str">
            <v>-</v>
          </cell>
          <cell r="BJ834" t="str">
            <v>Arrendado</v>
          </cell>
          <cell r="BL834" t="str">
            <v>Américas Motors, S.A. de C.V.</v>
          </cell>
          <cell r="BP834" t="str">
            <v>-</v>
          </cell>
          <cell r="BQ834" t="str">
            <v>-</v>
          </cell>
          <cell r="BR834" t="str">
            <v>-</v>
          </cell>
          <cell r="BS834" t="str">
            <v>-</v>
          </cell>
          <cell r="BT834" t="str">
            <v>-</v>
          </cell>
          <cell r="BU834" t="str">
            <v>-</v>
          </cell>
          <cell r="BV834" t="str">
            <v>-</v>
          </cell>
          <cell r="BW834" t="str">
            <v>-</v>
          </cell>
          <cell r="BX834" t="str">
            <v>-</v>
          </cell>
          <cell r="BY834" t="str">
            <v>-</v>
          </cell>
          <cell r="BZ834" t="str">
            <v>-</v>
          </cell>
          <cell r="CA834" t="str">
            <v>-</v>
          </cell>
          <cell r="CB834" t="str">
            <v>-</v>
          </cell>
          <cell r="CC834" t="str">
            <v>Jueves</v>
          </cell>
          <cell r="CD834" t="str">
            <v>942</v>
          </cell>
          <cell r="CE834" t="str">
            <v>2</v>
          </cell>
          <cell r="CF834" t="str">
            <v>Verde</v>
          </cell>
          <cell r="CG834" t="str">
            <v>4o Sábado</v>
          </cell>
          <cell r="CH834" t="str">
            <v>Abr y May</v>
          </cell>
          <cell r="CI834" t="str">
            <v>Oct y Nov</v>
          </cell>
          <cell r="CJ834" t="str">
            <v>-</v>
          </cell>
          <cell r="CK834">
            <v>90</v>
          </cell>
          <cell r="CL834" t="str">
            <v>101 - MAGNA</v>
          </cell>
          <cell r="CM834" t="str">
            <v>12062</v>
          </cell>
          <cell r="CP834" t="str">
            <v>-</v>
          </cell>
        </row>
        <row r="835">
          <cell r="A835" t="str">
            <v>12063</v>
          </cell>
          <cell r="B835" t="str">
            <v>987YFN</v>
          </cell>
          <cell r="C835" t="str">
            <v>Distrito Federal</v>
          </cell>
          <cell r="D835" t="str">
            <v>No aplica</v>
          </cell>
          <cell r="E835" t="str">
            <v>Aveo</v>
          </cell>
          <cell r="F835" t="str">
            <v>Automóvil</v>
          </cell>
          <cell r="G835" t="str">
            <v>Chevrolet</v>
          </cell>
          <cell r="H835" t="str">
            <v>Aveo LS 4 puertas T/M, D/H, A/A, Paquete M</v>
          </cell>
          <cell r="I835" t="str">
            <v>3G1TA5AF1CL149916</v>
          </cell>
          <cell r="J835" t="str">
            <v>Hecho en México</v>
          </cell>
          <cell r="K835" t="str">
            <v>Magna</v>
          </cell>
          <cell r="L835">
            <v>4</v>
          </cell>
          <cell r="M835">
            <v>45</v>
          </cell>
          <cell r="N835">
            <v>2012</v>
          </cell>
          <cell r="O835" t="str">
            <v>Los Cabos</v>
          </cell>
          <cell r="P835" t="str">
            <v>Baja California Sur</v>
          </cell>
          <cell r="Q835" t="str">
            <v>Noroeste</v>
          </cell>
          <cell r="R835" t="str">
            <v>Baja</v>
          </cell>
          <cell r="S835" t="str">
            <v>Venta a empleado</v>
          </cell>
          <cell r="T835" t="str">
            <v>GNP</v>
          </cell>
          <cell r="U835" t="str">
            <v>Grupo Nacional Provincial, S.A.B.</v>
          </cell>
          <cell r="V835" t="str">
            <v>Asesor de Servicio</v>
          </cell>
          <cell r="W835" t="str">
            <v>-</v>
          </cell>
          <cell r="X835" t="str">
            <v>Supervisoria</v>
          </cell>
          <cell r="Y835" t="str">
            <v>Asignado</v>
          </cell>
          <cell r="Z835" t="str">
            <v>S02618</v>
          </cell>
          <cell r="AA835" t="str">
            <v>Arias Malagón Victor Alfonso</v>
          </cell>
          <cell r="AB835" t="str">
            <v>Servicios Administrativos en Reclamaciones, S.A. de C.V.</v>
          </cell>
          <cell r="AC835" t="str">
            <v>AIMV8406128G5</v>
          </cell>
          <cell r="AD835" t="str">
            <v>Operativo</v>
          </cell>
          <cell r="AE835" t="str">
            <v>Asesor de Servicio</v>
          </cell>
          <cell r="AF835" t="str">
            <v>Unidad Operativa</v>
          </cell>
          <cell r="AG835" t="str">
            <v>Dirección Servicio y Operaciones</v>
          </cell>
          <cell r="AH835" t="str">
            <v>Subdirección Siniestros Norte y Occidente</v>
          </cell>
          <cell r="AI835" t="str">
            <v>C9178</v>
          </cell>
          <cell r="AJ835" t="str">
            <v>Cárdenas Guzmán Adriel</v>
          </cell>
          <cell r="AK835" t="str">
            <v>Los Mochis</v>
          </cell>
          <cell r="AL835" t="str">
            <v>Los Mochis</v>
          </cell>
          <cell r="AM835">
            <v>0</v>
          </cell>
          <cell r="AN835" t="str">
            <v>victor.arias@gnp.com.mx</v>
          </cell>
          <cell r="AO835" t="str">
            <v>victor.arias@gnp.com.mx</v>
          </cell>
          <cell r="AQ835">
            <v>6243580477</v>
          </cell>
          <cell r="AR835" t="str">
            <v>-</v>
          </cell>
          <cell r="AS835" t="str">
            <v>-</v>
          </cell>
          <cell r="AT835" t="str">
            <v>-</v>
          </cell>
          <cell r="AU835" t="str">
            <v>-</v>
          </cell>
          <cell r="AV835" t="str">
            <v>-</v>
          </cell>
          <cell r="AW835" t="str">
            <v>-</v>
          </cell>
          <cell r="AX835" t="str">
            <v>-</v>
          </cell>
          <cell r="AY835" t="str">
            <v>No</v>
          </cell>
          <cell r="AZ835" t="str">
            <v>-</v>
          </cell>
          <cell r="BA835" t="str">
            <v>-</v>
          </cell>
          <cell r="BB835" t="str">
            <v>-</v>
          </cell>
          <cell r="BC835" t="str">
            <v>-</v>
          </cell>
          <cell r="BD835" t="str">
            <v>-</v>
          </cell>
          <cell r="BE835" t="str">
            <v>-</v>
          </cell>
          <cell r="BF835" t="str">
            <v>-</v>
          </cell>
          <cell r="BG835">
            <v>3</v>
          </cell>
          <cell r="BH835" t="str">
            <v>-</v>
          </cell>
          <cell r="BI835" t="str">
            <v>-</v>
          </cell>
          <cell r="BJ835" t="str">
            <v>Arrendado</v>
          </cell>
          <cell r="BL835" t="str">
            <v>Américas Motors, S.A. de C.V.</v>
          </cell>
          <cell r="BP835" t="str">
            <v>-</v>
          </cell>
          <cell r="BQ835" t="str">
            <v>-</v>
          </cell>
          <cell r="BR835" t="str">
            <v>-</v>
          </cell>
          <cell r="BS835" t="str">
            <v>-</v>
          </cell>
          <cell r="BT835" t="str">
            <v>-</v>
          </cell>
          <cell r="BU835" t="str">
            <v>-</v>
          </cell>
          <cell r="BV835" t="str">
            <v>-</v>
          </cell>
          <cell r="BW835" t="str">
            <v>-</v>
          </cell>
          <cell r="BX835" t="str">
            <v>-</v>
          </cell>
          <cell r="BY835" t="str">
            <v>-</v>
          </cell>
          <cell r="BZ835" t="str">
            <v>-</v>
          </cell>
          <cell r="CA835" t="str">
            <v>-</v>
          </cell>
          <cell r="CB835" t="str">
            <v>-</v>
          </cell>
          <cell r="CC835" t="str">
            <v>Martes</v>
          </cell>
          <cell r="CD835" t="str">
            <v>987</v>
          </cell>
          <cell r="CE835" t="str">
            <v>7</v>
          </cell>
          <cell r="CF835" t="str">
            <v>Rosa</v>
          </cell>
          <cell r="CG835" t="str">
            <v>2o Sábado</v>
          </cell>
          <cell r="CH835" t="str">
            <v>Feb y Mzo</v>
          </cell>
          <cell r="CI835" t="str">
            <v>Ago y Sep</v>
          </cell>
          <cell r="CJ835" t="str">
            <v>-</v>
          </cell>
          <cell r="CK835">
            <v>90</v>
          </cell>
          <cell r="CL835" t="str">
            <v>101 - MAGNA</v>
          </cell>
          <cell r="CM835" t="str">
            <v>12063</v>
          </cell>
          <cell r="CP835" t="str">
            <v>-</v>
          </cell>
        </row>
        <row r="836">
          <cell r="A836" t="str">
            <v>12064</v>
          </cell>
          <cell r="B836" t="str">
            <v>971YFN</v>
          </cell>
          <cell r="C836" t="str">
            <v>Distrito Federal</v>
          </cell>
          <cell r="D836" t="str">
            <v>No aplica</v>
          </cell>
          <cell r="E836" t="str">
            <v>Aveo</v>
          </cell>
          <cell r="F836" t="str">
            <v>Automóvil</v>
          </cell>
          <cell r="G836" t="str">
            <v>Chevrolet</v>
          </cell>
          <cell r="H836" t="str">
            <v>Aveo LS 4 puertas T/M, D/H, A/A, Paquete M</v>
          </cell>
          <cell r="I836" t="str">
            <v>3G1TA5AF9CL151154</v>
          </cell>
          <cell r="J836" t="str">
            <v>Hecho en México</v>
          </cell>
          <cell r="K836" t="str">
            <v>Magna</v>
          </cell>
          <cell r="L836">
            <v>4</v>
          </cell>
          <cell r="M836">
            <v>45</v>
          </cell>
          <cell r="N836">
            <v>2012</v>
          </cell>
          <cell r="O836" t="str">
            <v>Ciudad de México</v>
          </cell>
          <cell r="P836" t="str">
            <v>Ciudad de México</v>
          </cell>
          <cell r="Q836" t="str">
            <v>Zona Metropolitana</v>
          </cell>
          <cell r="R836" t="str">
            <v>Baja</v>
          </cell>
          <cell r="S836" t="str">
            <v>Venta a empleado</v>
          </cell>
          <cell r="T836" t="str">
            <v>GNP</v>
          </cell>
          <cell r="U836" t="str">
            <v>Grupo Nacional Provincial, S.A.B.</v>
          </cell>
          <cell r="V836" t="str">
            <v>Asesor de Servicio</v>
          </cell>
          <cell r="W836" t="str">
            <v>526</v>
          </cell>
          <cell r="X836" t="str">
            <v>Célula 6</v>
          </cell>
          <cell r="Y836" t="str">
            <v>Asignado</v>
          </cell>
          <cell r="Z836" t="str">
            <v>N88536</v>
          </cell>
          <cell r="AA836" t="str">
            <v>-</v>
          </cell>
          <cell r="AB836" t="str">
            <v>-</v>
          </cell>
          <cell r="AC836" t="str">
            <v>-</v>
          </cell>
          <cell r="AD836" t="str">
            <v>-</v>
          </cell>
          <cell r="AE836" t="str">
            <v>-</v>
          </cell>
          <cell r="AF836" t="str">
            <v>-</v>
          </cell>
          <cell r="AG836" t="str">
            <v>-</v>
          </cell>
          <cell r="AH836" t="str">
            <v>-</v>
          </cell>
          <cell r="AI836" t="str">
            <v>C6705</v>
          </cell>
          <cell r="AJ836" t="str">
            <v>Ramirez Granados Arturo</v>
          </cell>
          <cell r="AK836" t="str">
            <v>-</v>
          </cell>
          <cell r="AL836" t="str">
            <v>-</v>
          </cell>
          <cell r="AM836" t="str">
            <v>-</v>
          </cell>
          <cell r="AN836">
            <v>0</v>
          </cell>
          <cell r="AO836" t="str">
            <v>-</v>
          </cell>
          <cell r="AQ836">
            <v>5535228512</v>
          </cell>
          <cell r="AR836" t="str">
            <v>-</v>
          </cell>
          <cell r="AS836" t="str">
            <v>-</v>
          </cell>
          <cell r="AT836" t="str">
            <v>-</v>
          </cell>
          <cell r="AU836" t="str">
            <v>-</v>
          </cell>
          <cell r="AV836" t="str">
            <v>-</v>
          </cell>
          <cell r="AW836" t="str">
            <v>IMDM20226566..</v>
          </cell>
          <cell r="AX836" t="str">
            <v>Inactivo</v>
          </cell>
          <cell r="AY836" t="str">
            <v>No</v>
          </cell>
          <cell r="AZ836" t="str">
            <v>-</v>
          </cell>
          <cell r="BA836" t="str">
            <v>-</v>
          </cell>
          <cell r="BB836" t="str">
            <v>-</v>
          </cell>
          <cell r="BC836" t="str">
            <v>-</v>
          </cell>
          <cell r="BD836" t="str">
            <v>-</v>
          </cell>
          <cell r="BE836" t="str">
            <v>-</v>
          </cell>
          <cell r="BF836" t="str">
            <v>-</v>
          </cell>
          <cell r="BG836">
            <v>3</v>
          </cell>
          <cell r="BH836" t="str">
            <v>-</v>
          </cell>
          <cell r="BI836" t="str">
            <v>-</v>
          </cell>
          <cell r="BJ836" t="str">
            <v>Arrendado</v>
          </cell>
          <cell r="BL836" t="str">
            <v>Américas Motors, S.A. de C.V.</v>
          </cell>
          <cell r="BP836" t="str">
            <v>-</v>
          </cell>
          <cell r="BQ836" t="str">
            <v>-</v>
          </cell>
          <cell r="BR836" t="str">
            <v>-</v>
          </cell>
          <cell r="BS836" t="str">
            <v>-</v>
          </cell>
          <cell r="BT836" t="str">
            <v>-</v>
          </cell>
          <cell r="BU836" t="str">
            <v>-</v>
          </cell>
          <cell r="BV836" t="str">
            <v>-</v>
          </cell>
          <cell r="BW836" t="str">
            <v>-</v>
          </cell>
          <cell r="BX836" t="str">
            <v>-</v>
          </cell>
          <cell r="BY836" t="str">
            <v>-</v>
          </cell>
          <cell r="BZ836" t="str">
            <v>-</v>
          </cell>
          <cell r="CA836" t="str">
            <v>-</v>
          </cell>
          <cell r="CB836" t="str">
            <v>-</v>
          </cell>
          <cell r="CC836" t="str">
            <v>Jueves</v>
          </cell>
          <cell r="CD836" t="str">
            <v>971</v>
          </cell>
          <cell r="CE836" t="str">
            <v>1</v>
          </cell>
          <cell r="CF836" t="str">
            <v>Verde</v>
          </cell>
          <cell r="CG836" t="str">
            <v>4o Sábado</v>
          </cell>
          <cell r="CH836" t="str">
            <v>Abr y May</v>
          </cell>
          <cell r="CI836" t="str">
            <v>Oct y Nov</v>
          </cell>
          <cell r="CJ836" t="str">
            <v>-</v>
          </cell>
          <cell r="CK836">
            <v>90</v>
          </cell>
          <cell r="CL836" t="str">
            <v>101 - MAGNA</v>
          </cell>
          <cell r="CM836" t="str">
            <v>12064</v>
          </cell>
          <cell r="CP836" t="str">
            <v>-</v>
          </cell>
        </row>
        <row r="837">
          <cell r="A837" t="str">
            <v>12065</v>
          </cell>
          <cell r="B837" t="str">
            <v>984YFN</v>
          </cell>
          <cell r="C837" t="str">
            <v>Distrito Federal</v>
          </cell>
          <cell r="D837" t="str">
            <v>No aplica</v>
          </cell>
          <cell r="E837" t="str">
            <v>Aveo</v>
          </cell>
          <cell r="F837" t="str">
            <v>Automóvil</v>
          </cell>
          <cell r="G837" t="str">
            <v>Chevrolet</v>
          </cell>
          <cell r="H837" t="str">
            <v>Aveo LS 4 puertas T/M, D/H, A/A, Paquete M</v>
          </cell>
          <cell r="I837" t="str">
            <v>3G1TA5AFXCL150322</v>
          </cell>
          <cell r="J837" t="str">
            <v>Hecho en México</v>
          </cell>
          <cell r="K837" t="str">
            <v>Magna</v>
          </cell>
          <cell r="L837">
            <v>4</v>
          </cell>
          <cell r="M837">
            <v>45</v>
          </cell>
          <cell r="N837">
            <v>2012</v>
          </cell>
          <cell r="O837" t="str">
            <v>Ciudad de México</v>
          </cell>
          <cell r="P837" t="str">
            <v>Ciudad de México</v>
          </cell>
          <cell r="Q837" t="str">
            <v>Zona Metropolitana</v>
          </cell>
          <cell r="R837" t="str">
            <v>Baja</v>
          </cell>
          <cell r="S837" t="str">
            <v>Venta a empleado</v>
          </cell>
          <cell r="T837" t="str">
            <v>GNP</v>
          </cell>
          <cell r="U837" t="str">
            <v>Grupo Nacional Provincial, S.A.B.</v>
          </cell>
          <cell r="V837" t="str">
            <v>Asesor de Servicio</v>
          </cell>
          <cell r="W837" t="str">
            <v>498</v>
          </cell>
          <cell r="X837" t="str">
            <v>Célula 5</v>
          </cell>
          <cell r="Y837" t="str">
            <v>Asignado</v>
          </cell>
          <cell r="Z837" t="str">
            <v>N88089</v>
          </cell>
          <cell r="AA837" t="str">
            <v>Bravo Ontíveros Martin</v>
          </cell>
          <cell r="AB837" t="str">
            <v>Grupo Nacional Provincial, S.A.B.</v>
          </cell>
          <cell r="AC837" t="str">
            <v>BAOM710322JT8</v>
          </cell>
          <cell r="AD837" t="str">
            <v>Jefe de departamento</v>
          </cell>
          <cell r="AE837" t="str">
            <v>Coordinador Robos</v>
          </cell>
          <cell r="AF837" t="str">
            <v>Unidad Operativa</v>
          </cell>
          <cell r="AG837" t="str">
            <v>Dirección Servicio y Operaciones</v>
          </cell>
          <cell r="AH837" t="str">
            <v>Subdir. Siniestros CDMX y Sureste</v>
          </cell>
          <cell r="AI837" t="str">
            <v>C9208</v>
          </cell>
          <cell r="AJ837" t="str">
            <v>Lasa Estrada Antxon</v>
          </cell>
          <cell r="AK837" t="str">
            <v>Basalto</v>
          </cell>
          <cell r="AL837" t="str">
            <v>Basalto</v>
          </cell>
          <cell r="AM837">
            <v>0</v>
          </cell>
          <cell r="AN837" t="str">
            <v>martin.bravo@gnp.com.mx</v>
          </cell>
          <cell r="AO837" t="str">
            <v>martin.bravo@gnp.com.mx</v>
          </cell>
          <cell r="AQ837">
            <v>5535228306</v>
          </cell>
          <cell r="AR837" t="str">
            <v>-</v>
          </cell>
          <cell r="AS837" t="str">
            <v>-</v>
          </cell>
          <cell r="AT837" t="str">
            <v>-</v>
          </cell>
          <cell r="AU837" t="str">
            <v>-</v>
          </cell>
          <cell r="AV837" t="str">
            <v>-</v>
          </cell>
          <cell r="AW837" t="str">
            <v>IMDM20145125..</v>
          </cell>
          <cell r="AX837" t="str">
            <v>Inactivo</v>
          </cell>
          <cell r="AY837" t="str">
            <v>Si</v>
          </cell>
          <cell r="AZ837">
            <v>1229.17</v>
          </cell>
          <cell r="BA837">
            <v>43708</v>
          </cell>
          <cell r="BB837">
            <v>7375.02</v>
          </cell>
          <cell r="BC837">
            <v>110624.98</v>
          </cell>
          <cell r="BD837">
            <v>118000</v>
          </cell>
          <cell r="BE837">
            <v>43631</v>
          </cell>
          <cell r="BF837">
            <v>45076</v>
          </cell>
          <cell r="BG837">
            <v>3</v>
          </cell>
          <cell r="BH837" t="str">
            <v>-</v>
          </cell>
          <cell r="BI837" t="str">
            <v>-</v>
          </cell>
          <cell r="BJ837" t="str">
            <v>Arrendado</v>
          </cell>
          <cell r="BL837" t="str">
            <v>Américas Motors, S.A. de C.V.</v>
          </cell>
          <cell r="BP837" t="str">
            <v>-</v>
          </cell>
          <cell r="BQ837" t="str">
            <v>-</v>
          </cell>
          <cell r="BR837" t="str">
            <v>-</v>
          </cell>
          <cell r="BS837" t="str">
            <v>-</v>
          </cell>
          <cell r="BT837" t="str">
            <v>-</v>
          </cell>
          <cell r="BU837" t="str">
            <v>-</v>
          </cell>
          <cell r="BV837" t="str">
            <v>-</v>
          </cell>
          <cell r="BW837" t="str">
            <v>-</v>
          </cell>
          <cell r="BX837" t="str">
            <v>-</v>
          </cell>
          <cell r="BY837" t="str">
            <v>-</v>
          </cell>
          <cell r="BZ837" t="str">
            <v>-</v>
          </cell>
          <cell r="CA837" t="str">
            <v>-</v>
          </cell>
          <cell r="CB837" t="str">
            <v>-</v>
          </cell>
          <cell r="CC837" t="str">
            <v>Miércoles</v>
          </cell>
          <cell r="CD837" t="str">
            <v>984</v>
          </cell>
          <cell r="CE837" t="str">
            <v>4</v>
          </cell>
          <cell r="CF837" t="str">
            <v>Rojo</v>
          </cell>
          <cell r="CG837" t="str">
            <v>3er Sábado</v>
          </cell>
          <cell r="CH837" t="str">
            <v>Mzo y Abr</v>
          </cell>
          <cell r="CI837" t="str">
            <v>Sep y Oct</v>
          </cell>
          <cell r="CJ837" t="str">
            <v>-</v>
          </cell>
          <cell r="CK837">
            <v>90</v>
          </cell>
          <cell r="CL837" t="str">
            <v>101 - MAGNA</v>
          </cell>
          <cell r="CM837" t="str">
            <v>12065</v>
          </cell>
          <cell r="CP837" t="str">
            <v>-</v>
          </cell>
        </row>
        <row r="838">
          <cell r="A838" t="str">
            <v>12066</v>
          </cell>
          <cell r="B838" t="str">
            <v>976YFN</v>
          </cell>
          <cell r="C838" t="str">
            <v>Distrito Federal</v>
          </cell>
          <cell r="D838" t="str">
            <v>No aplica</v>
          </cell>
          <cell r="E838" t="str">
            <v>Aveo</v>
          </cell>
          <cell r="F838" t="str">
            <v>Automóvil</v>
          </cell>
          <cell r="G838" t="str">
            <v>Chevrolet</v>
          </cell>
          <cell r="H838" t="str">
            <v>Aveo LS 4 puertas T/M, D/H, A/A, Paquete M</v>
          </cell>
          <cell r="I838" t="str">
            <v>3G1TA5AF0CL150779</v>
          </cell>
          <cell r="J838" t="str">
            <v>Hecho en México</v>
          </cell>
          <cell r="K838" t="str">
            <v>Magna</v>
          </cell>
          <cell r="L838">
            <v>4</v>
          </cell>
          <cell r="M838">
            <v>45</v>
          </cell>
          <cell r="N838">
            <v>2012</v>
          </cell>
          <cell r="O838" t="str">
            <v>Ciudad de México</v>
          </cell>
          <cell r="P838" t="str">
            <v>Ciudad de México</v>
          </cell>
          <cell r="Q838" t="str">
            <v>Zona Metropolitana</v>
          </cell>
          <cell r="R838" t="str">
            <v>Baja</v>
          </cell>
          <cell r="S838" t="str">
            <v>Venta a empleado</v>
          </cell>
          <cell r="T838" t="str">
            <v>GNP</v>
          </cell>
          <cell r="U838" t="str">
            <v>Grupo Nacional Provincial, S.A.B.</v>
          </cell>
          <cell r="V838" t="str">
            <v>Asesor de Servicio</v>
          </cell>
          <cell r="W838" t="str">
            <v>486</v>
          </cell>
          <cell r="X838" t="str">
            <v>Célula 2</v>
          </cell>
          <cell r="Y838" t="str">
            <v>Asignado</v>
          </cell>
          <cell r="Z838" t="str">
            <v>N88554</v>
          </cell>
          <cell r="AA838" t="str">
            <v>-</v>
          </cell>
          <cell r="AB838" t="str">
            <v>-</v>
          </cell>
          <cell r="AC838" t="str">
            <v>-</v>
          </cell>
          <cell r="AD838" t="str">
            <v>-</v>
          </cell>
          <cell r="AE838" t="str">
            <v>-</v>
          </cell>
          <cell r="AF838" t="str">
            <v>-</v>
          </cell>
          <cell r="AG838" t="str">
            <v>-</v>
          </cell>
          <cell r="AH838" t="str">
            <v>-</v>
          </cell>
          <cell r="AI838" t="str">
            <v>C6705</v>
          </cell>
          <cell r="AJ838" t="str">
            <v>Ramirez Granados Arturo</v>
          </cell>
          <cell r="AK838" t="str">
            <v>-</v>
          </cell>
          <cell r="AL838" t="str">
            <v>-</v>
          </cell>
          <cell r="AM838" t="str">
            <v>-</v>
          </cell>
          <cell r="AN838">
            <v>0</v>
          </cell>
          <cell r="AO838" t="str">
            <v>-</v>
          </cell>
          <cell r="AQ838">
            <v>5535228585</v>
          </cell>
          <cell r="AR838" t="str">
            <v>-</v>
          </cell>
          <cell r="AS838" t="str">
            <v>-</v>
          </cell>
          <cell r="AT838" t="str">
            <v>-</v>
          </cell>
          <cell r="AU838" t="str">
            <v>-</v>
          </cell>
          <cell r="AV838" t="str">
            <v>-</v>
          </cell>
          <cell r="AW838" t="str">
            <v>IMDM21470097..</v>
          </cell>
          <cell r="AX838" t="str">
            <v>Inactivo</v>
          </cell>
          <cell r="AY838" t="str">
            <v>No</v>
          </cell>
          <cell r="AZ838" t="str">
            <v>-</v>
          </cell>
          <cell r="BA838" t="str">
            <v>-</v>
          </cell>
          <cell r="BB838" t="str">
            <v>-</v>
          </cell>
          <cell r="BC838" t="str">
            <v>-</v>
          </cell>
          <cell r="BD838" t="str">
            <v>-</v>
          </cell>
          <cell r="BE838" t="str">
            <v>-</v>
          </cell>
          <cell r="BF838" t="str">
            <v>-</v>
          </cell>
          <cell r="BG838">
            <v>3</v>
          </cell>
          <cell r="BH838" t="str">
            <v>-</v>
          </cell>
          <cell r="BI838" t="str">
            <v>-</v>
          </cell>
          <cell r="BJ838" t="str">
            <v>Arrendado</v>
          </cell>
          <cell r="BL838" t="str">
            <v>Américas Motors, S.A. de C.V.</v>
          </cell>
          <cell r="BP838" t="str">
            <v>-</v>
          </cell>
          <cell r="BQ838" t="str">
            <v>-</v>
          </cell>
          <cell r="BR838" t="str">
            <v>-</v>
          </cell>
          <cell r="BS838" t="str">
            <v>-</v>
          </cell>
          <cell r="BT838" t="str">
            <v>-</v>
          </cell>
          <cell r="BU838" t="str">
            <v>-</v>
          </cell>
          <cell r="BV838" t="str">
            <v>-</v>
          </cell>
          <cell r="BW838" t="str">
            <v>-</v>
          </cell>
          <cell r="BX838" t="str">
            <v>-</v>
          </cell>
          <cell r="BY838" t="str">
            <v>-</v>
          </cell>
          <cell r="BZ838" t="str">
            <v>-</v>
          </cell>
          <cell r="CA838" t="str">
            <v>-</v>
          </cell>
          <cell r="CB838" t="str">
            <v>-</v>
          </cell>
          <cell r="CC838" t="str">
            <v>Lunes</v>
          </cell>
          <cell r="CD838" t="str">
            <v>976</v>
          </cell>
          <cell r="CE838" t="str">
            <v>6</v>
          </cell>
          <cell r="CF838" t="str">
            <v>Amarillo</v>
          </cell>
          <cell r="CG838" t="str">
            <v>1er Sábado</v>
          </cell>
          <cell r="CH838" t="str">
            <v>Ene y Feb</v>
          </cell>
          <cell r="CI838" t="str">
            <v>Jul y Ago</v>
          </cell>
          <cell r="CJ838" t="str">
            <v>-</v>
          </cell>
          <cell r="CK838">
            <v>90</v>
          </cell>
          <cell r="CL838" t="str">
            <v>101 - MAGNA</v>
          </cell>
          <cell r="CM838" t="str">
            <v>12066</v>
          </cell>
          <cell r="CP838" t="str">
            <v>-</v>
          </cell>
        </row>
        <row r="839">
          <cell r="A839" t="str">
            <v>12067</v>
          </cell>
          <cell r="B839" t="str">
            <v>388YFX</v>
          </cell>
          <cell r="C839" t="str">
            <v>Distrito Federal</v>
          </cell>
          <cell r="D839" t="str">
            <v>No aplica</v>
          </cell>
          <cell r="E839" t="str">
            <v>Aveo</v>
          </cell>
          <cell r="F839" t="str">
            <v>Automóvil</v>
          </cell>
          <cell r="G839" t="str">
            <v>Chevrolet</v>
          </cell>
          <cell r="H839" t="str">
            <v>Aveo LS 4 puertas T/M, D/H, A/A, Paquete M</v>
          </cell>
          <cell r="I839" t="str">
            <v>3G1TA5AF7CL151041</v>
          </cell>
          <cell r="J839" t="str">
            <v>Hecho en México</v>
          </cell>
          <cell r="K839" t="str">
            <v>Magna</v>
          </cell>
          <cell r="L839">
            <v>4</v>
          </cell>
          <cell r="M839">
            <v>45</v>
          </cell>
          <cell r="N839">
            <v>2012</v>
          </cell>
          <cell r="O839" t="str">
            <v>Ciudad de México</v>
          </cell>
          <cell r="P839" t="str">
            <v>Ciudad de México</v>
          </cell>
          <cell r="Q839" t="str">
            <v>Zona Metropolitana</v>
          </cell>
          <cell r="R839" t="str">
            <v>Baja</v>
          </cell>
          <cell r="S839" t="str">
            <v>Venta a empleado</v>
          </cell>
          <cell r="T839" t="str">
            <v>GNP</v>
          </cell>
          <cell r="U839" t="str">
            <v>Grupo Nacional Provincial, S.A.B.</v>
          </cell>
          <cell r="V839" t="str">
            <v>Asesor de Servicio</v>
          </cell>
          <cell r="W839" t="str">
            <v>311</v>
          </cell>
          <cell r="X839" t="str">
            <v>Célula 8</v>
          </cell>
          <cell r="Y839" t="str">
            <v>Asignado</v>
          </cell>
          <cell r="Z839" t="str">
            <v>N88838</v>
          </cell>
          <cell r="AA839" t="str">
            <v>-</v>
          </cell>
          <cell r="AB839" t="str">
            <v>-</v>
          </cell>
          <cell r="AC839" t="str">
            <v>-</v>
          </cell>
          <cell r="AD839" t="str">
            <v>-</v>
          </cell>
          <cell r="AE839" t="str">
            <v>-</v>
          </cell>
          <cell r="AF839" t="str">
            <v>-</v>
          </cell>
          <cell r="AG839" t="str">
            <v>-</v>
          </cell>
          <cell r="AH839" t="str">
            <v>-</v>
          </cell>
          <cell r="AI839" t="str">
            <v>C6705</v>
          </cell>
          <cell r="AJ839" t="str">
            <v>Ramirez Granados Arturo</v>
          </cell>
          <cell r="AK839" t="str">
            <v>-</v>
          </cell>
          <cell r="AL839" t="str">
            <v>-</v>
          </cell>
          <cell r="AM839" t="str">
            <v>-</v>
          </cell>
          <cell r="AN839">
            <v>0</v>
          </cell>
          <cell r="AO839" t="str">
            <v>-</v>
          </cell>
          <cell r="AQ839">
            <v>5535229127</v>
          </cell>
          <cell r="AR839" t="str">
            <v>-</v>
          </cell>
          <cell r="AS839" t="str">
            <v>-</v>
          </cell>
          <cell r="AT839" t="str">
            <v>-</v>
          </cell>
          <cell r="AU839" t="str">
            <v>-</v>
          </cell>
          <cell r="AV839" t="str">
            <v>-</v>
          </cell>
          <cell r="AW839" t="str">
            <v>IMDM20226490..</v>
          </cell>
          <cell r="AX839" t="str">
            <v>Inactivo</v>
          </cell>
          <cell r="AY839" t="str">
            <v>No</v>
          </cell>
          <cell r="AZ839" t="str">
            <v>-</v>
          </cell>
          <cell r="BA839" t="str">
            <v>-</v>
          </cell>
          <cell r="BB839" t="str">
            <v>-</v>
          </cell>
          <cell r="BC839" t="str">
            <v>-</v>
          </cell>
          <cell r="BD839" t="str">
            <v>-</v>
          </cell>
          <cell r="BE839" t="str">
            <v>-</v>
          </cell>
          <cell r="BF839" t="str">
            <v>-</v>
          </cell>
          <cell r="BG839">
            <v>3</v>
          </cell>
          <cell r="BH839" t="str">
            <v>-</v>
          </cell>
          <cell r="BI839" t="str">
            <v>-</v>
          </cell>
          <cell r="BJ839" t="str">
            <v>Arrendado</v>
          </cell>
          <cell r="BL839" t="str">
            <v>Américas Motors, S.A. de C.V.</v>
          </cell>
          <cell r="BP839" t="str">
            <v>-</v>
          </cell>
          <cell r="BQ839" t="str">
            <v>-</v>
          </cell>
          <cell r="BR839" t="str">
            <v>-</v>
          </cell>
          <cell r="BS839" t="str">
            <v>-</v>
          </cell>
          <cell r="BT839" t="str">
            <v>-</v>
          </cell>
          <cell r="BU839" t="str">
            <v>-</v>
          </cell>
          <cell r="BV839" t="str">
            <v>-</v>
          </cell>
          <cell r="BW839" t="str">
            <v>-</v>
          </cell>
          <cell r="BX839" t="str">
            <v>-</v>
          </cell>
          <cell r="BY839" t="str">
            <v>-</v>
          </cell>
          <cell r="BZ839" t="str">
            <v>-</v>
          </cell>
          <cell r="CA839" t="str">
            <v>-</v>
          </cell>
          <cell r="CB839" t="str">
            <v>-</v>
          </cell>
          <cell r="CC839" t="str">
            <v>Martes</v>
          </cell>
          <cell r="CD839" t="str">
            <v>388</v>
          </cell>
          <cell r="CE839" t="str">
            <v>8</v>
          </cell>
          <cell r="CF839" t="str">
            <v>Rosa</v>
          </cell>
          <cell r="CG839" t="str">
            <v>2o Sábado</v>
          </cell>
          <cell r="CH839" t="str">
            <v>Feb y Mzo</v>
          </cell>
          <cell r="CI839" t="str">
            <v>Ago y Sep</v>
          </cell>
          <cell r="CJ839" t="str">
            <v>-</v>
          </cell>
          <cell r="CK839">
            <v>90</v>
          </cell>
          <cell r="CL839" t="str">
            <v>101 - MAGNA</v>
          </cell>
          <cell r="CM839" t="str">
            <v>12067</v>
          </cell>
          <cell r="CP839" t="str">
            <v>-</v>
          </cell>
        </row>
        <row r="840">
          <cell r="A840" t="str">
            <v>12068</v>
          </cell>
          <cell r="B840" t="str">
            <v>922YFN</v>
          </cell>
          <cell r="C840" t="str">
            <v>Distrito Federal</v>
          </cell>
          <cell r="D840" t="str">
            <v>No aplica</v>
          </cell>
          <cell r="E840" t="str">
            <v>Aveo</v>
          </cell>
          <cell r="F840" t="str">
            <v>Automóvil</v>
          </cell>
          <cell r="G840" t="str">
            <v>Chevrolet</v>
          </cell>
          <cell r="H840" t="str">
            <v>Aveo LS 4 puertas T/M, D/H, A/A, Paquete M</v>
          </cell>
          <cell r="I840" t="str">
            <v>3G1TA5AF0CL149809</v>
          </cell>
          <cell r="J840" t="str">
            <v>Hecho en México</v>
          </cell>
          <cell r="K840" t="str">
            <v>Magna</v>
          </cell>
          <cell r="L840">
            <v>4</v>
          </cell>
          <cell r="M840">
            <v>45</v>
          </cell>
          <cell r="N840">
            <v>2012</v>
          </cell>
          <cell r="O840" t="str">
            <v>Ciudad de México</v>
          </cell>
          <cell r="P840" t="str">
            <v>Ciudad de México</v>
          </cell>
          <cell r="Q840" t="str">
            <v>Zona Metropolitana</v>
          </cell>
          <cell r="R840" t="str">
            <v>Baja</v>
          </cell>
          <cell r="S840" t="str">
            <v>Venta a empleado</v>
          </cell>
          <cell r="T840" t="str">
            <v>GNP</v>
          </cell>
          <cell r="U840" t="str">
            <v>Grupo Nacional Provincial, S.A.B.</v>
          </cell>
          <cell r="V840" t="str">
            <v>Asesor de Servicio</v>
          </cell>
          <cell r="W840" t="str">
            <v>459</v>
          </cell>
          <cell r="X840" t="str">
            <v>Célula 4</v>
          </cell>
          <cell r="Y840" t="str">
            <v>Asignado</v>
          </cell>
          <cell r="Z840" t="str">
            <v>N87866</v>
          </cell>
          <cell r="AA840" t="str">
            <v>Valdespino Rodríguez Arturo</v>
          </cell>
          <cell r="AB840" t="str">
            <v>Grupo Nacional Provincial, S.A.B.</v>
          </cell>
          <cell r="AC840" t="str">
            <v>VARA660611T74</v>
          </cell>
          <cell r="AD840" t="str">
            <v>Operativo</v>
          </cell>
          <cell r="AE840" t="str">
            <v>Asesor de Servicio Automovil</v>
          </cell>
          <cell r="AF840" t="str">
            <v>Unidad Operativa</v>
          </cell>
          <cell r="AG840" t="str">
            <v>Dirección Servicio y Operaciones</v>
          </cell>
          <cell r="AH840" t="str">
            <v>Subdir. Siniestros CDMX y Sureste</v>
          </cell>
          <cell r="AI840" t="str">
            <v>C9208</v>
          </cell>
          <cell r="AJ840" t="str">
            <v>Lasa Estrada Antxon</v>
          </cell>
          <cell r="AK840" t="str">
            <v>Tlalnepantla</v>
          </cell>
          <cell r="AL840" t="str">
            <v>Tlalnepantla</v>
          </cell>
          <cell r="AM840">
            <v>0</v>
          </cell>
          <cell r="AN840" t="str">
            <v>arturo.valdespino@gnp.com.mx</v>
          </cell>
          <cell r="AO840" t="str">
            <v>arturo.valdespino@gnp.com.mx</v>
          </cell>
          <cell r="AQ840">
            <v>5535228617</v>
          </cell>
          <cell r="AR840" t="str">
            <v>-</v>
          </cell>
          <cell r="AS840" t="str">
            <v>-</v>
          </cell>
          <cell r="AT840" t="str">
            <v>-</v>
          </cell>
          <cell r="AU840" t="str">
            <v>-</v>
          </cell>
          <cell r="AV840" t="str">
            <v>-</v>
          </cell>
          <cell r="AW840" t="str">
            <v>IMDM20226653..</v>
          </cell>
          <cell r="AX840" t="str">
            <v>Inactivo</v>
          </cell>
          <cell r="AY840" t="str">
            <v>Si</v>
          </cell>
          <cell r="AZ840">
            <v>1229.17</v>
          </cell>
          <cell r="BA840">
            <v>43708</v>
          </cell>
          <cell r="BB840">
            <v>7375.02</v>
          </cell>
          <cell r="BC840">
            <v>110624.98</v>
          </cell>
          <cell r="BD840">
            <v>118000</v>
          </cell>
          <cell r="BE840">
            <v>43631</v>
          </cell>
          <cell r="BF840">
            <v>45076</v>
          </cell>
          <cell r="BG840">
            <v>3</v>
          </cell>
          <cell r="BH840" t="str">
            <v>-</v>
          </cell>
          <cell r="BI840" t="str">
            <v>-</v>
          </cell>
          <cell r="BJ840" t="str">
            <v>Arrendado</v>
          </cell>
          <cell r="BL840" t="str">
            <v>Américas Motors, S.A. de C.V.</v>
          </cell>
          <cell r="BP840" t="str">
            <v>-</v>
          </cell>
          <cell r="BQ840" t="str">
            <v>-</v>
          </cell>
          <cell r="BR840" t="str">
            <v>-</v>
          </cell>
          <cell r="BS840" t="str">
            <v>-</v>
          </cell>
          <cell r="BT840" t="str">
            <v>-</v>
          </cell>
          <cell r="BU840" t="str">
            <v>-</v>
          </cell>
          <cell r="BV840" t="str">
            <v>-</v>
          </cell>
          <cell r="BW840" t="str">
            <v>-</v>
          </cell>
          <cell r="BX840" t="str">
            <v>-</v>
          </cell>
          <cell r="BY840" t="str">
            <v>-</v>
          </cell>
          <cell r="BZ840" t="str">
            <v>-</v>
          </cell>
          <cell r="CA840" t="str">
            <v>-</v>
          </cell>
          <cell r="CB840" t="str">
            <v>-</v>
          </cell>
          <cell r="CC840" t="str">
            <v>Jueves</v>
          </cell>
          <cell r="CD840" t="str">
            <v>922</v>
          </cell>
          <cell r="CE840" t="str">
            <v>2</v>
          </cell>
          <cell r="CF840" t="str">
            <v>Verde</v>
          </cell>
          <cell r="CG840" t="str">
            <v>4o Sábado</v>
          </cell>
          <cell r="CH840" t="str">
            <v>Abr y May</v>
          </cell>
          <cell r="CI840" t="str">
            <v>Oct y Nov</v>
          </cell>
          <cell r="CJ840" t="str">
            <v>-</v>
          </cell>
          <cell r="CK840">
            <v>90</v>
          </cell>
          <cell r="CL840" t="str">
            <v>101 - MAGNA</v>
          </cell>
          <cell r="CM840" t="str">
            <v>12068</v>
          </cell>
          <cell r="CP840" t="str">
            <v>-</v>
          </cell>
        </row>
        <row r="841">
          <cell r="A841" t="str">
            <v>12069</v>
          </cell>
          <cell r="B841" t="str">
            <v>957YFN</v>
          </cell>
          <cell r="C841" t="str">
            <v>Distrito Federal</v>
          </cell>
          <cell r="D841" t="str">
            <v>No aplica</v>
          </cell>
          <cell r="E841" t="str">
            <v>Aveo</v>
          </cell>
          <cell r="F841" t="str">
            <v>Automóvil</v>
          </cell>
          <cell r="G841" t="str">
            <v>Chevrolet</v>
          </cell>
          <cell r="H841" t="str">
            <v>Aveo LS 4 puertas T/M, D/H, A/A, Paquete M</v>
          </cell>
          <cell r="I841" t="str">
            <v>3G1TA5AF1CL151150</v>
          </cell>
          <cell r="J841" t="str">
            <v>Hecho en México</v>
          </cell>
          <cell r="K841" t="str">
            <v>Magna</v>
          </cell>
          <cell r="L841">
            <v>4</v>
          </cell>
          <cell r="M841">
            <v>45</v>
          </cell>
          <cell r="N841">
            <v>2012</v>
          </cell>
          <cell r="O841" t="str">
            <v>Ciudad de México</v>
          </cell>
          <cell r="P841" t="str">
            <v>Ciudad de México</v>
          </cell>
          <cell r="Q841" t="str">
            <v>Zona Metropolitana</v>
          </cell>
          <cell r="R841" t="str">
            <v>Baja</v>
          </cell>
          <cell r="S841" t="str">
            <v>Venta a empleado</v>
          </cell>
          <cell r="T841" t="str">
            <v>GNP</v>
          </cell>
          <cell r="U841" t="str">
            <v>Grupo Nacional Provincial, S.A.B.</v>
          </cell>
          <cell r="V841" t="str">
            <v>Supervisor Ajustes</v>
          </cell>
          <cell r="W841" t="str">
            <v>005</v>
          </cell>
          <cell r="X841" t="str">
            <v>Célula 6</v>
          </cell>
          <cell r="Y841" t="str">
            <v>Asignado</v>
          </cell>
          <cell r="Z841" t="str">
            <v>N88507</v>
          </cell>
          <cell r="AA841" t="str">
            <v>-</v>
          </cell>
          <cell r="AB841" t="str">
            <v>-</v>
          </cell>
          <cell r="AC841" t="str">
            <v>-</v>
          </cell>
          <cell r="AD841" t="str">
            <v>-</v>
          </cell>
          <cell r="AE841" t="str">
            <v>-</v>
          </cell>
          <cell r="AF841" t="str">
            <v>-</v>
          </cell>
          <cell r="AG841" t="str">
            <v>-</v>
          </cell>
          <cell r="AH841" t="str">
            <v>-</v>
          </cell>
          <cell r="AI841" t="str">
            <v>C6705</v>
          </cell>
          <cell r="AJ841" t="str">
            <v>Ramirez Granados Arturo</v>
          </cell>
          <cell r="AK841" t="str">
            <v>-</v>
          </cell>
          <cell r="AL841" t="str">
            <v>-</v>
          </cell>
          <cell r="AM841" t="str">
            <v>-</v>
          </cell>
          <cell r="AN841">
            <v>0</v>
          </cell>
          <cell r="AO841" t="str">
            <v>-</v>
          </cell>
          <cell r="AQ841">
            <v>5535667117</v>
          </cell>
          <cell r="AR841" t="str">
            <v>-</v>
          </cell>
          <cell r="AS841" t="str">
            <v>-</v>
          </cell>
          <cell r="AT841" t="str">
            <v>-</v>
          </cell>
          <cell r="AU841" t="str">
            <v>-</v>
          </cell>
          <cell r="AV841" t="str">
            <v>-</v>
          </cell>
          <cell r="AW841" t="str">
            <v>IMDM20226654..</v>
          </cell>
          <cell r="AX841" t="str">
            <v>Inactivo</v>
          </cell>
          <cell r="AY841" t="str">
            <v>No</v>
          </cell>
          <cell r="AZ841" t="str">
            <v>-</v>
          </cell>
          <cell r="BA841" t="str">
            <v>-</v>
          </cell>
          <cell r="BB841" t="str">
            <v>-</v>
          </cell>
          <cell r="BC841" t="str">
            <v>-</v>
          </cell>
          <cell r="BD841" t="str">
            <v>-</v>
          </cell>
          <cell r="BE841" t="str">
            <v>-</v>
          </cell>
          <cell r="BF841" t="str">
            <v>-</v>
          </cell>
          <cell r="BG841">
            <v>3</v>
          </cell>
          <cell r="BH841" t="str">
            <v>-</v>
          </cell>
          <cell r="BI841" t="str">
            <v>-</v>
          </cell>
          <cell r="BJ841" t="str">
            <v>Arrendado</v>
          </cell>
          <cell r="BL841" t="str">
            <v>Américas Motors, S.A. de C.V.</v>
          </cell>
          <cell r="BP841" t="str">
            <v>-</v>
          </cell>
          <cell r="BQ841" t="str">
            <v>-</v>
          </cell>
          <cell r="BR841" t="str">
            <v>-</v>
          </cell>
          <cell r="BS841" t="str">
            <v>-</v>
          </cell>
          <cell r="BT841" t="str">
            <v>-</v>
          </cell>
          <cell r="BU841" t="str">
            <v>-</v>
          </cell>
          <cell r="BV841" t="str">
            <v>-</v>
          </cell>
          <cell r="BW841" t="str">
            <v>-</v>
          </cell>
          <cell r="BX841" t="str">
            <v>-</v>
          </cell>
          <cell r="BY841" t="str">
            <v>-</v>
          </cell>
          <cell r="BZ841" t="str">
            <v>-</v>
          </cell>
          <cell r="CA841" t="str">
            <v>-</v>
          </cell>
          <cell r="CB841" t="str">
            <v>-</v>
          </cell>
          <cell r="CC841" t="str">
            <v>Martes</v>
          </cell>
          <cell r="CD841" t="str">
            <v>957</v>
          </cell>
          <cell r="CE841" t="str">
            <v>7</v>
          </cell>
          <cell r="CF841" t="str">
            <v>Rosa</v>
          </cell>
          <cell r="CG841" t="str">
            <v>2o Sábado</v>
          </cell>
          <cell r="CH841" t="str">
            <v>Feb y Mzo</v>
          </cell>
          <cell r="CI841" t="str">
            <v>Ago y Sep</v>
          </cell>
          <cell r="CJ841" t="str">
            <v>-</v>
          </cell>
          <cell r="CK841">
            <v>90</v>
          </cell>
          <cell r="CL841" t="str">
            <v>101 - MAGNA</v>
          </cell>
          <cell r="CM841" t="str">
            <v>12069</v>
          </cell>
          <cell r="CP841" t="str">
            <v>-</v>
          </cell>
        </row>
        <row r="842">
          <cell r="A842" t="str">
            <v>12070</v>
          </cell>
          <cell r="B842" t="str">
            <v>153YNA</v>
          </cell>
          <cell r="C842" t="str">
            <v>Distrito Federal</v>
          </cell>
          <cell r="D842" t="str">
            <v>908YFN</v>
          </cell>
          <cell r="E842" t="str">
            <v>Aveo</v>
          </cell>
          <cell r="F842" t="str">
            <v>Automóvil</v>
          </cell>
          <cell r="G842" t="str">
            <v>Chevrolet</v>
          </cell>
          <cell r="H842" t="str">
            <v>Aveo LS 4 puertas T/M, D/H, A/A, Paquete M</v>
          </cell>
          <cell r="I842" t="str">
            <v>3G1TA5AF2CL150007</v>
          </cell>
          <cell r="J842" t="str">
            <v>Hecho en México</v>
          </cell>
          <cell r="K842" t="str">
            <v>Magna</v>
          </cell>
          <cell r="L842">
            <v>4</v>
          </cell>
          <cell r="M842">
            <v>45</v>
          </cell>
          <cell r="N842">
            <v>2012</v>
          </cell>
          <cell r="O842" t="str">
            <v>Ciudad de México</v>
          </cell>
          <cell r="P842" t="str">
            <v>Ciudad de México</v>
          </cell>
          <cell r="Q842" t="str">
            <v>Zona Metropolitana</v>
          </cell>
          <cell r="R842" t="str">
            <v>Baja</v>
          </cell>
          <cell r="S842" t="str">
            <v>Venta a empleado</v>
          </cell>
          <cell r="T842" t="str">
            <v>GNP</v>
          </cell>
          <cell r="U842" t="str">
            <v>Grupo Nacional Provincial, S.A.B.</v>
          </cell>
          <cell r="V842" t="str">
            <v>Asesor de Servicio</v>
          </cell>
          <cell r="W842" t="str">
            <v>371</v>
          </cell>
          <cell r="X842" t="str">
            <v>Célula 5</v>
          </cell>
          <cell r="Y842" t="str">
            <v>Asignado</v>
          </cell>
          <cell r="Z842" t="str">
            <v>N87478</v>
          </cell>
          <cell r="AA842" t="str">
            <v>Ponce Martinez José Luis Francisco</v>
          </cell>
          <cell r="AB842" t="str">
            <v>Grupo Nacional Provincial, S.A.B.</v>
          </cell>
          <cell r="AC842" t="str">
            <v>POML650604UE7</v>
          </cell>
          <cell r="AD842" t="str">
            <v>Operativo</v>
          </cell>
          <cell r="AE842" t="str">
            <v>Asesor de Servicio Automovil</v>
          </cell>
          <cell r="AF842" t="str">
            <v>Unidad Operativa</v>
          </cell>
          <cell r="AG842" t="str">
            <v>Dirección Servicio y Operaciones</v>
          </cell>
          <cell r="AH842" t="str">
            <v>Subdir. Siniestros CDMX y Sureste</v>
          </cell>
          <cell r="AI842" t="str">
            <v>C9208</v>
          </cell>
          <cell r="AJ842" t="str">
            <v>Lasa Estrada Antxon</v>
          </cell>
          <cell r="AK842" t="str">
            <v>Tlalnepantla</v>
          </cell>
          <cell r="AL842" t="str">
            <v>Tlalnepantla</v>
          </cell>
          <cell r="AM842">
            <v>0</v>
          </cell>
          <cell r="AN842" t="str">
            <v>jose.ponce@gnp.com.mx</v>
          </cell>
          <cell r="AO842" t="str">
            <v>jose.ponce@gnp.com.mx</v>
          </cell>
          <cell r="AQ842">
            <v>5535228920</v>
          </cell>
          <cell r="AR842" t="str">
            <v>-</v>
          </cell>
          <cell r="AS842" t="str">
            <v>-</v>
          </cell>
          <cell r="AT842" t="str">
            <v>-</v>
          </cell>
          <cell r="AU842" t="str">
            <v>-</v>
          </cell>
          <cell r="AV842" t="str">
            <v>-</v>
          </cell>
          <cell r="AW842" t="str">
            <v>IMDM20888096..</v>
          </cell>
          <cell r="AX842" t="str">
            <v>Inactivo</v>
          </cell>
          <cell r="AY842" t="str">
            <v>No</v>
          </cell>
          <cell r="AZ842" t="str">
            <v>-</v>
          </cell>
          <cell r="BA842" t="str">
            <v>-</v>
          </cell>
          <cell r="BB842" t="str">
            <v>-</v>
          </cell>
          <cell r="BC842" t="str">
            <v>-</v>
          </cell>
          <cell r="BD842" t="str">
            <v>-</v>
          </cell>
          <cell r="BE842" t="str">
            <v>-</v>
          </cell>
          <cell r="BF842" t="str">
            <v>-</v>
          </cell>
          <cell r="BG842">
            <v>3</v>
          </cell>
          <cell r="BH842" t="str">
            <v>-</v>
          </cell>
          <cell r="BI842" t="str">
            <v>-</v>
          </cell>
          <cell r="BJ842" t="str">
            <v>Arrendado</v>
          </cell>
          <cell r="BL842" t="str">
            <v>Américas Motors, S.A. de C.V.</v>
          </cell>
          <cell r="BP842" t="str">
            <v>-</v>
          </cell>
          <cell r="BQ842" t="str">
            <v>-</v>
          </cell>
          <cell r="BR842" t="str">
            <v>-</v>
          </cell>
          <cell r="BS842" t="str">
            <v>-</v>
          </cell>
          <cell r="BT842" t="str">
            <v>-</v>
          </cell>
          <cell r="BU842" t="str">
            <v>-</v>
          </cell>
          <cell r="BV842" t="str">
            <v>-</v>
          </cell>
          <cell r="BW842" t="str">
            <v>-</v>
          </cell>
          <cell r="BX842" t="str">
            <v>-</v>
          </cell>
          <cell r="BY842" t="str">
            <v>-</v>
          </cell>
          <cell r="BZ842" t="str">
            <v>-</v>
          </cell>
          <cell r="CA842" t="str">
            <v>-</v>
          </cell>
          <cell r="CB842" t="str">
            <v>-</v>
          </cell>
          <cell r="CC842" t="str">
            <v>Miércoles</v>
          </cell>
          <cell r="CD842" t="str">
            <v>153</v>
          </cell>
          <cell r="CE842" t="str">
            <v>3</v>
          </cell>
          <cell r="CF842" t="str">
            <v>Rojo</v>
          </cell>
          <cell r="CG842" t="str">
            <v>3er Sábado</v>
          </cell>
          <cell r="CH842" t="str">
            <v>Mzo y Abr</v>
          </cell>
          <cell r="CI842" t="str">
            <v>Sep y Oct</v>
          </cell>
          <cell r="CJ842" t="str">
            <v>-</v>
          </cell>
          <cell r="CK842">
            <v>90</v>
          </cell>
          <cell r="CL842" t="str">
            <v>101 - MAGNA</v>
          </cell>
          <cell r="CM842" t="str">
            <v>12070</v>
          </cell>
          <cell r="CP842" t="str">
            <v>-</v>
          </cell>
        </row>
        <row r="843">
          <cell r="A843" t="str">
            <v>12071</v>
          </cell>
          <cell r="B843" t="str">
            <v>330YFX</v>
          </cell>
          <cell r="C843" t="str">
            <v>Distrito Federal</v>
          </cell>
          <cell r="D843" t="str">
            <v>No aplica</v>
          </cell>
          <cell r="E843" t="str">
            <v>Aveo</v>
          </cell>
          <cell r="F843" t="str">
            <v>Automóvil</v>
          </cell>
          <cell r="G843" t="str">
            <v>Chevrolet</v>
          </cell>
          <cell r="H843" t="str">
            <v>Aveo LS 4 puertas T/M, D/H, A/A, Paquete M</v>
          </cell>
          <cell r="I843" t="str">
            <v>3G1TA5AF8CL151369</v>
          </cell>
          <cell r="J843" t="str">
            <v>Hecho en México</v>
          </cell>
          <cell r="K843" t="str">
            <v>Magna</v>
          </cell>
          <cell r="L843">
            <v>4</v>
          </cell>
          <cell r="M843">
            <v>45</v>
          </cell>
          <cell r="N843">
            <v>2012</v>
          </cell>
          <cell r="O843" t="str">
            <v>Ciudad de México</v>
          </cell>
          <cell r="P843" t="str">
            <v>Ciudad de México</v>
          </cell>
          <cell r="Q843" t="str">
            <v>Zona Metropolitana</v>
          </cell>
          <cell r="R843" t="str">
            <v>Baja</v>
          </cell>
          <cell r="S843" t="str">
            <v>Devolución Valmex</v>
          </cell>
          <cell r="T843" t="str">
            <v>GNP</v>
          </cell>
          <cell r="U843" t="str">
            <v>Grupo Nacional Provincial, S.A.B.</v>
          </cell>
          <cell r="V843" t="str">
            <v>Pool Administrativo</v>
          </cell>
          <cell r="W843" t="str">
            <v>Pool Administrativo</v>
          </cell>
          <cell r="X843" t="str">
            <v>Plaza GNP</v>
          </cell>
          <cell r="Y843" t="str">
            <v>Pool</v>
          </cell>
          <cell r="Z843" t="str">
            <v>N38132</v>
          </cell>
          <cell r="AA843" t="str">
            <v>-</v>
          </cell>
          <cell r="AB843" t="str">
            <v>-</v>
          </cell>
          <cell r="AC843" t="str">
            <v>-</v>
          </cell>
          <cell r="AD843" t="str">
            <v>-</v>
          </cell>
          <cell r="AE843" t="str">
            <v>-</v>
          </cell>
          <cell r="AF843" t="str">
            <v>-</v>
          </cell>
          <cell r="AG843" t="str">
            <v>-</v>
          </cell>
          <cell r="AH843" t="str">
            <v>-</v>
          </cell>
          <cell r="AI843" t="str">
            <v>C6705</v>
          </cell>
          <cell r="AJ843" t="str">
            <v>Ramirez Granados Arturo</v>
          </cell>
          <cell r="AK843" t="str">
            <v>-</v>
          </cell>
          <cell r="AL843" t="str">
            <v>-</v>
          </cell>
          <cell r="AM843" t="str">
            <v>-</v>
          </cell>
          <cell r="AN843">
            <v>0</v>
          </cell>
          <cell r="AO843" t="str">
            <v>-</v>
          </cell>
          <cell r="AQ843">
            <v>5545001393</v>
          </cell>
          <cell r="AR843" t="str">
            <v>-</v>
          </cell>
          <cell r="AS843" t="str">
            <v>-</v>
          </cell>
          <cell r="AT843" t="str">
            <v>-</v>
          </cell>
          <cell r="AU843" t="str">
            <v>-</v>
          </cell>
          <cell r="AV843" t="str">
            <v>-</v>
          </cell>
          <cell r="AW843" t="str">
            <v>IMDM20888064..</v>
          </cell>
          <cell r="AX843" t="str">
            <v>Inactivo</v>
          </cell>
          <cell r="AY843" t="str">
            <v>No</v>
          </cell>
          <cell r="AZ843" t="str">
            <v>-</v>
          </cell>
          <cell r="BA843" t="str">
            <v>-</v>
          </cell>
          <cell r="BB843" t="str">
            <v>-</v>
          </cell>
          <cell r="BC843" t="str">
            <v>-</v>
          </cell>
          <cell r="BD843" t="str">
            <v>-</v>
          </cell>
          <cell r="BE843" t="str">
            <v>-</v>
          </cell>
          <cell r="BF843" t="str">
            <v>-</v>
          </cell>
          <cell r="BG843" t="str">
            <v>-</v>
          </cell>
          <cell r="BH843" t="str">
            <v>-</v>
          </cell>
          <cell r="BI843" t="str">
            <v>-</v>
          </cell>
          <cell r="BJ843" t="str">
            <v>Arrendado</v>
          </cell>
          <cell r="BL843" t="str">
            <v>Américas Motors, S.A. de C.V.</v>
          </cell>
          <cell r="BP843" t="str">
            <v>-</v>
          </cell>
          <cell r="BQ843" t="str">
            <v>-</v>
          </cell>
          <cell r="BR843" t="str">
            <v>-</v>
          </cell>
          <cell r="BS843" t="str">
            <v>-</v>
          </cell>
          <cell r="BT843" t="str">
            <v>-</v>
          </cell>
          <cell r="BU843" t="str">
            <v>-</v>
          </cell>
          <cell r="BV843" t="str">
            <v>-</v>
          </cell>
          <cell r="BW843" t="str">
            <v>-</v>
          </cell>
          <cell r="BX843" t="str">
            <v>-</v>
          </cell>
          <cell r="BY843" t="str">
            <v>-</v>
          </cell>
          <cell r="BZ843" t="str">
            <v>-</v>
          </cell>
          <cell r="CA843" t="str">
            <v>-</v>
          </cell>
          <cell r="CB843" t="str">
            <v>-</v>
          </cell>
          <cell r="CC843" t="str">
            <v>Viernes</v>
          </cell>
          <cell r="CD843" t="str">
            <v>330</v>
          </cell>
          <cell r="CE843" t="str">
            <v>0</v>
          </cell>
          <cell r="CF843" t="str">
            <v>Azul</v>
          </cell>
          <cell r="CG843" t="str">
            <v>5o Sábado</v>
          </cell>
          <cell r="CH843" t="str">
            <v>May y Jun</v>
          </cell>
          <cell r="CI843" t="str">
            <v>Nov y Dic</v>
          </cell>
          <cell r="CJ843" t="str">
            <v>-</v>
          </cell>
          <cell r="CK843">
            <v>90</v>
          </cell>
          <cell r="CL843" t="str">
            <v>101 - MAGNA</v>
          </cell>
          <cell r="CM843" t="str">
            <v>12071</v>
          </cell>
          <cell r="CP843" t="str">
            <v>-</v>
          </cell>
        </row>
        <row r="844">
          <cell r="A844" t="str">
            <v>12072</v>
          </cell>
          <cell r="B844" t="str">
            <v>326YFX</v>
          </cell>
          <cell r="C844" t="str">
            <v>Distrito Federal</v>
          </cell>
          <cell r="D844" t="str">
            <v>No aplica</v>
          </cell>
          <cell r="E844" t="str">
            <v>Aveo</v>
          </cell>
          <cell r="F844" t="str">
            <v>Automóvil</v>
          </cell>
          <cell r="G844" t="str">
            <v>Chevrolet</v>
          </cell>
          <cell r="H844" t="str">
            <v>Aveo LS 4 puertas T/M, D/H, A/A, Paquete M</v>
          </cell>
          <cell r="I844" t="str">
            <v>3G1TA5AF7CL150553</v>
          </cell>
          <cell r="J844" t="str">
            <v>Hecho en México</v>
          </cell>
          <cell r="K844" t="str">
            <v>Magna</v>
          </cell>
          <cell r="L844">
            <v>4</v>
          </cell>
          <cell r="M844">
            <v>45</v>
          </cell>
          <cell r="N844">
            <v>2012</v>
          </cell>
          <cell r="O844" t="str">
            <v>Ciudad de México</v>
          </cell>
          <cell r="P844" t="str">
            <v>Ciudad de México</v>
          </cell>
          <cell r="Q844" t="str">
            <v>Zona Metropolitana</v>
          </cell>
          <cell r="R844" t="str">
            <v>Baja</v>
          </cell>
          <cell r="S844" t="str">
            <v>Venta a empleado</v>
          </cell>
          <cell r="T844" t="str">
            <v>GNP</v>
          </cell>
          <cell r="U844" t="str">
            <v>Grupo Nacional Provincial, S.A.B.</v>
          </cell>
          <cell r="V844" t="str">
            <v>Asesor de Servicio</v>
          </cell>
          <cell r="W844" t="str">
            <v>341</v>
          </cell>
          <cell r="X844" t="str">
            <v>Célula 6</v>
          </cell>
          <cell r="Y844" t="str">
            <v>Asignado</v>
          </cell>
          <cell r="Z844" t="str">
            <v>N87533</v>
          </cell>
          <cell r="AA844" t="str">
            <v>Hernandez Camarena Brando Noe</v>
          </cell>
          <cell r="AB844" t="str">
            <v>Grupo Nacional Provincial, S.A.B.</v>
          </cell>
          <cell r="AC844" t="str">
            <v>HECB751110BU0</v>
          </cell>
          <cell r="AD844" t="str">
            <v>Operativo</v>
          </cell>
          <cell r="AE844" t="str">
            <v>Asesor de Servicio Automovil</v>
          </cell>
          <cell r="AF844" t="str">
            <v>Unidad Operativa</v>
          </cell>
          <cell r="AG844" t="str">
            <v>Dirección Servicio y Operaciones</v>
          </cell>
          <cell r="AH844" t="str">
            <v>Subdir. Siniestros CDMX y Sureste</v>
          </cell>
          <cell r="AI844" t="str">
            <v>C9208</v>
          </cell>
          <cell r="AJ844" t="str">
            <v>Lasa Estrada Antxon</v>
          </cell>
          <cell r="AK844" t="str">
            <v>Tlalnepantla</v>
          </cell>
          <cell r="AL844" t="str">
            <v>Tlalnepantla</v>
          </cell>
          <cell r="AM844">
            <v>0</v>
          </cell>
          <cell r="AN844" t="str">
            <v>brando.hernandez@gnp.com.mx</v>
          </cell>
          <cell r="AO844" t="str">
            <v>brando.hernandez@gnp.com.mx</v>
          </cell>
          <cell r="AQ844">
            <v>5535667174</v>
          </cell>
          <cell r="AR844" t="str">
            <v>-</v>
          </cell>
          <cell r="AS844" t="str">
            <v>-</v>
          </cell>
          <cell r="AT844" t="str">
            <v>-</v>
          </cell>
          <cell r="AU844" t="str">
            <v>-</v>
          </cell>
          <cell r="AV844" t="str">
            <v>-</v>
          </cell>
          <cell r="AW844" t="str">
            <v>IMDM20226609..</v>
          </cell>
          <cell r="AX844" t="str">
            <v>Inactivo</v>
          </cell>
          <cell r="AY844" t="str">
            <v>Si</v>
          </cell>
          <cell r="AZ844">
            <v>1229.17</v>
          </cell>
          <cell r="BA844">
            <v>43708</v>
          </cell>
          <cell r="BB844">
            <v>7375.02</v>
          </cell>
          <cell r="BC844">
            <v>110624.98</v>
          </cell>
          <cell r="BD844">
            <v>118000</v>
          </cell>
          <cell r="BE844">
            <v>43631</v>
          </cell>
          <cell r="BF844">
            <v>45076</v>
          </cell>
          <cell r="BG844">
            <v>3</v>
          </cell>
          <cell r="BH844" t="str">
            <v>-</v>
          </cell>
          <cell r="BI844" t="str">
            <v>-</v>
          </cell>
          <cell r="BJ844" t="str">
            <v>Arrendado</v>
          </cell>
          <cell r="BL844" t="str">
            <v>Américas Motors, S.A. de C.V.</v>
          </cell>
          <cell r="BP844" t="str">
            <v>-</v>
          </cell>
          <cell r="BQ844" t="str">
            <v>-</v>
          </cell>
          <cell r="BR844" t="str">
            <v>-</v>
          </cell>
          <cell r="BS844" t="str">
            <v>-</v>
          </cell>
          <cell r="BT844" t="str">
            <v>-</v>
          </cell>
          <cell r="BU844" t="str">
            <v>-</v>
          </cell>
          <cell r="BV844" t="str">
            <v>-</v>
          </cell>
          <cell r="BW844" t="str">
            <v>-</v>
          </cell>
          <cell r="BX844" t="str">
            <v>-</v>
          </cell>
          <cell r="BY844" t="str">
            <v>-</v>
          </cell>
          <cell r="BZ844" t="str">
            <v>-</v>
          </cell>
          <cell r="CA844" t="str">
            <v>-</v>
          </cell>
          <cell r="CB844" t="str">
            <v>-</v>
          </cell>
          <cell r="CC844" t="str">
            <v>Lunes</v>
          </cell>
          <cell r="CD844" t="str">
            <v>326</v>
          </cell>
          <cell r="CE844" t="str">
            <v>6</v>
          </cell>
          <cell r="CF844" t="str">
            <v>Amarillo</v>
          </cell>
          <cell r="CG844" t="str">
            <v>1er Sábado</v>
          </cell>
          <cell r="CH844" t="str">
            <v>Ene y Feb</v>
          </cell>
          <cell r="CI844" t="str">
            <v>Jul y Ago</v>
          </cell>
          <cell r="CJ844" t="str">
            <v>-</v>
          </cell>
          <cell r="CK844">
            <v>90</v>
          </cell>
          <cell r="CL844" t="str">
            <v>101 - MAGNA</v>
          </cell>
          <cell r="CM844" t="str">
            <v>12072</v>
          </cell>
          <cell r="CP844" t="str">
            <v>-</v>
          </cell>
        </row>
        <row r="845">
          <cell r="A845" t="str">
            <v>12073</v>
          </cell>
          <cell r="B845" t="str">
            <v>928YFN</v>
          </cell>
          <cell r="C845" t="str">
            <v>Distrito Federal</v>
          </cell>
          <cell r="D845" t="str">
            <v>No aplica</v>
          </cell>
          <cell r="E845" t="str">
            <v>Aveo</v>
          </cell>
          <cell r="F845" t="str">
            <v>Automóvil</v>
          </cell>
          <cell r="G845" t="str">
            <v>Chevrolet</v>
          </cell>
          <cell r="H845" t="str">
            <v>Aveo LS 4 puertas T/M, D/H, A/A, Paquete M</v>
          </cell>
          <cell r="I845" t="str">
            <v>3G1TA5AF0CL150717</v>
          </cell>
          <cell r="J845" t="str">
            <v>Hecho en México</v>
          </cell>
          <cell r="K845" t="str">
            <v>Magna</v>
          </cell>
          <cell r="L845">
            <v>4</v>
          </cell>
          <cell r="M845">
            <v>45</v>
          </cell>
          <cell r="N845">
            <v>2012</v>
          </cell>
          <cell r="O845" t="str">
            <v>Ciudad de México</v>
          </cell>
          <cell r="P845" t="str">
            <v>Ciudad de México</v>
          </cell>
          <cell r="Q845" t="str">
            <v>Zona Metropolitana</v>
          </cell>
          <cell r="R845" t="str">
            <v>Baja</v>
          </cell>
          <cell r="S845" t="str">
            <v>Venta a empleado</v>
          </cell>
          <cell r="T845" t="str">
            <v>GNP</v>
          </cell>
          <cell r="U845" t="str">
            <v>Grupo Nacional Provincial, S.A.B.</v>
          </cell>
          <cell r="V845" t="str">
            <v>Asesor de Servicio</v>
          </cell>
          <cell r="W845" t="str">
            <v>366</v>
          </cell>
          <cell r="X845" t="str">
            <v>Célula 5</v>
          </cell>
          <cell r="Y845" t="str">
            <v>Asignado</v>
          </cell>
          <cell r="Z845" t="str">
            <v>P32954</v>
          </cell>
          <cell r="AA845" t="str">
            <v>-</v>
          </cell>
          <cell r="AB845" t="str">
            <v>-</v>
          </cell>
          <cell r="AC845" t="str">
            <v>-</v>
          </cell>
          <cell r="AD845" t="str">
            <v>-</v>
          </cell>
          <cell r="AE845" t="str">
            <v>-</v>
          </cell>
          <cell r="AF845" t="str">
            <v>-</v>
          </cell>
          <cell r="AG845" t="str">
            <v>-</v>
          </cell>
          <cell r="AH845" t="str">
            <v>-</v>
          </cell>
          <cell r="AI845" t="str">
            <v>C6705</v>
          </cell>
          <cell r="AJ845" t="str">
            <v>Ramirez Granados Arturo</v>
          </cell>
          <cell r="AK845" t="str">
            <v>-</v>
          </cell>
          <cell r="AL845" t="str">
            <v>-</v>
          </cell>
          <cell r="AM845" t="str">
            <v>-</v>
          </cell>
          <cell r="AN845">
            <v>0</v>
          </cell>
          <cell r="AO845" t="str">
            <v>-</v>
          </cell>
          <cell r="AQ845">
            <v>5535228875</v>
          </cell>
          <cell r="AR845" t="str">
            <v>-</v>
          </cell>
          <cell r="AS845" t="str">
            <v>-</v>
          </cell>
          <cell r="AT845" t="str">
            <v>-</v>
          </cell>
          <cell r="AU845" t="str">
            <v>-</v>
          </cell>
          <cell r="AV845" t="str">
            <v>-</v>
          </cell>
          <cell r="AW845" t="str">
            <v>IMDM20888089..</v>
          </cell>
          <cell r="AX845" t="str">
            <v>Inactivo</v>
          </cell>
          <cell r="AY845" t="str">
            <v>No</v>
          </cell>
          <cell r="AZ845" t="str">
            <v>-</v>
          </cell>
          <cell r="BA845" t="str">
            <v>-</v>
          </cell>
          <cell r="BB845" t="str">
            <v>-</v>
          </cell>
          <cell r="BC845" t="str">
            <v>-</v>
          </cell>
          <cell r="BD845" t="str">
            <v>-</v>
          </cell>
          <cell r="BE845" t="str">
            <v>-</v>
          </cell>
          <cell r="BF845" t="str">
            <v>-</v>
          </cell>
          <cell r="BG845">
            <v>3</v>
          </cell>
          <cell r="BH845" t="str">
            <v>-</v>
          </cell>
          <cell r="BI845" t="str">
            <v>-</v>
          </cell>
          <cell r="BJ845" t="str">
            <v>Arrendado</v>
          </cell>
          <cell r="BL845" t="str">
            <v>Américas Motors, S.A. de C.V.</v>
          </cell>
          <cell r="BP845" t="str">
            <v>-</v>
          </cell>
          <cell r="BQ845" t="str">
            <v>-</v>
          </cell>
          <cell r="BR845" t="str">
            <v>-</v>
          </cell>
          <cell r="BS845" t="str">
            <v>-</v>
          </cell>
          <cell r="BT845" t="str">
            <v>-</v>
          </cell>
          <cell r="BU845" t="str">
            <v>-</v>
          </cell>
          <cell r="BV845" t="str">
            <v>-</v>
          </cell>
          <cell r="BW845" t="str">
            <v>-</v>
          </cell>
          <cell r="BX845" t="str">
            <v>-</v>
          </cell>
          <cell r="BY845" t="str">
            <v>-</v>
          </cell>
          <cell r="BZ845" t="str">
            <v>-</v>
          </cell>
          <cell r="CA845" t="str">
            <v>-</v>
          </cell>
          <cell r="CB845" t="str">
            <v>-</v>
          </cell>
          <cell r="CC845" t="str">
            <v>Martes</v>
          </cell>
          <cell r="CD845" t="str">
            <v>928</v>
          </cell>
          <cell r="CE845" t="str">
            <v>8</v>
          </cell>
          <cell r="CF845" t="str">
            <v>Rosa</v>
          </cell>
          <cell r="CG845" t="str">
            <v>2o Sábado</v>
          </cell>
          <cell r="CH845" t="str">
            <v>Feb y Mzo</v>
          </cell>
          <cell r="CI845" t="str">
            <v>Ago y Sep</v>
          </cell>
          <cell r="CJ845" t="str">
            <v>-</v>
          </cell>
          <cell r="CK845">
            <v>90</v>
          </cell>
          <cell r="CL845" t="str">
            <v>101 - MAGNA</v>
          </cell>
          <cell r="CM845" t="str">
            <v>12073</v>
          </cell>
          <cell r="CP845" t="str">
            <v>-</v>
          </cell>
        </row>
        <row r="846">
          <cell r="A846" t="str">
            <v>12074</v>
          </cell>
          <cell r="B846" t="str">
            <v>930YFN</v>
          </cell>
          <cell r="C846" t="str">
            <v>Distrito Federal</v>
          </cell>
          <cell r="D846" t="str">
            <v>No aplica</v>
          </cell>
          <cell r="E846" t="str">
            <v>Aveo</v>
          </cell>
          <cell r="F846" t="str">
            <v>Automóvil</v>
          </cell>
          <cell r="G846" t="str">
            <v>Chevrolet</v>
          </cell>
          <cell r="H846" t="str">
            <v>Aveo LS 4 puertas T/M, D/H, A/A, Paquete M</v>
          </cell>
          <cell r="I846" t="str">
            <v>3G1TA5AF2CL149116</v>
          </cell>
          <cell r="J846" t="str">
            <v>Hecho en México</v>
          </cell>
          <cell r="K846" t="str">
            <v>Magna</v>
          </cell>
          <cell r="L846">
            <v>4</v>
          </cell>
          <cell r="M846">
            <v>45</v>
          </cell>
          <cell r="N846">
            <v>2012</v>
          </cell>
          <cell r="O846" t="str">
            <v>Ciudad de México</v>
          </cell>
          <cell r="P846" t="str">
            <v>Ciudad de México</v>
          </cell>
          <cell r="Q846" t="str">
            <v>Zona Metropolitana</v>
          </cell>
          <cell r="R846" t="str">
            <v>Baja</v>
          </cell>
          <cell r="S846" t="str">
            <v>Devolución Valmex</v>
          </cell>
          <cell r="T846" t="str">
            <v>GNP</v>
          </cell>
          <cell r="U846" t="str">
            <v>Grupo Nacional Provincial, S.A.B.</v>
          </cell>
          <cell r="V846" t="str">
            <v>Pool Administrativo</v>
          </cell>
          <cell r="W846" t="str">
            <v>Pool Administrativo</v>
          </cell>
          <cell r="X846" t="str">
            <v>Plaza GNP</v>
          </cell>
          <cell r="Y846" t="str">
            <v>Pool</v>
          </cell>
          <cell r="Z846" t="str">
            <v>N38132</v>
          </cell>
          <cell r="AA846" t="str">
            <v>-</v>
          </cell>
          <cell r="AB846" t="str">
            <v>-</v>
          </cell>
          <cell r="AC846" t="str">
            <v>-</v>
          </cell>
          <cell r="AD846" t="str">
            <v>-</v>
          </cell>
          <cell r="AE846" t="str">
            <v>-</v>
          </cell>
          <cell r="AF846" t="str">
            <v>-</v>
          </cell>
          <cell r="AG846" t="str">
            <v>-</v>
          </cell>
          <cell r="AH846" t="str">
            <v>-</v>
          </cell>
          <cell r="AI846" t="str">
            <v>C6705</v>
          </cell>
          <cell r="AJ846" t="str">
            <v>Ramirez Granados Arturo</v>
          </cell>
          <cell r="AK846" t="str">
            <v>-</v>
          </cell>
          <cell r="AL846" t="str">
            <v>-</v>
          </cell>
          <cell r="AM846" t="str">
            <v>-</v>
          </cell>
          <cell r="AN846">
            <v>0</v>
          </cell>
          <cell r="AO846" t="str">
            <v>-</v>
          </cell>
          <cell r="AQ846">
            <v>5545001393</v>
          </cell>
          <cell r="AR846" t="str">
            <v>-</v>
          </cell>
          <cell r="AS846" t="str">
            <v>-</v>
          </cell>
          <cell r="AT846" t="str">
            <v>-</v>
          </cell>
          <cell r="AU846" t="str">
            <v>-</v>
          </cell>
          <cell r="AV846" t="str">
            <v>-</v>
          </cell>
          <cell r="AW846" t="str">
            <v>IMDM20348809..</v>
          </cell>
          <cell r="AX846" t="str">
            <v>Inactivo</v>
          </cell>
          <cell r="AY846" t="str">
            <v>No</v>
          </cell>
          <cell r="AZ846" t="str">
            <v>-</v>
          </cell>
          <cell r="BA846" t="str">
            <v>-</v>
          </cell>
          <cell r="BB846" t="str">
            <v>-</v>
          </cell>
          <cell r="BC846" t="str">
            <v>-</v>
          </cell>
          <cell r="BD846" t="str">
            <v>-</v>
          </cell>
          <cell r="BE846" t="str">
            <v>-</v>
          </cell>
          <cell r="BF846" t="str">
            <v>-</v>
          </cell>
          <cell r="BG846" t="str">
            <v>-</v>
          </cell>
          <cell r="BH846" t="str">
            <v>-</v>
          </cell>
          <cell r="BI846" t="str">
            <v>-</v>
          </cell>
          <cell r="BJ846" t="str">
            <v>Arrendado</v>
          </cell>
          <cell r="BL846" t="str">
            <v>Américas Motors, S.A. de C.V.</v>
          </cell>
          <cell r="BP846" t="str">
            <v>-</v>
          </cell>
          <cell r="BQ846" t="str">
            <v>-</v>
          </cell>
          <cell r="BR846" t="str">
            <v>-</v>
          </cell>
          <cell r="BS846" t="str">
            <v>-</v>
          </cell>
          <cell r="BT846" t="str">
            <v>-</v>
          </cell>
          <cell r="BU846" t="str">
            <v>-</v>
          </cell>
          <cell r="BV846" t="str">
            <v>-</v>
          </cell>
          <cell r="BW846" t="str">
            <v>-</v>
          </cell>
          <cell r="BX846" t="str">
            <v>-</v>
          </cell>
          <cell r="BY846" t="str">
            <v>-</v>
          </cell>
          <cell r="BZ846" t="str">
            <v>-</v>
          </cell>
          <cell r="CA846" t="str">
            <v>-</v>
          </cell>
          <cell r="CB846" t="str">
            <v>-</v>
          </cell>
          <cell r="CC846" t="str">
            <v>Viernes</v>
          </cell>
          <cell r="CD846" t="str">
            <v>930</v>
          </cell>
          <cell r="CE846" t="str">
            <v>0</v>
          </cell>
          <cell r="CF846" t="str">
            <v>Azul</v>
          </cell>
          <cell r="CG846" t="str">
            <v>5o Sábado</v>
          </cell>
          <cell r="CH846" t="str">
            <v>May y Jun</v>
          </cell>
          <cell r="CI846" t="str">
            <v>Nov y Dic</v>
          </cell>
          <cell r="CJ846" t="str">
            <v>-</v>
          </cell>
          <cell r="CK846">
            <v>90</v>
          </cell>
          <cell r="CL846" t="str">
            <v>101 - MAGNA</v>
          </cell>
          <cell r="CM846" t="str">
            <v>12074</v>
          </cell>
          <cell r="CP846" t="str">
            <v>-</v>
          </cell>
        </row>
        <row r="847">
          <cell r="A847" t="str">
            <v>12075</v>
          </cell>
          <cell r="B847" t="str">
            <v>949YFN</v>
          </cell>
          <cell r="C847" t="str">
            <v>Distrito Federal</v>
          </cell>
          <cell r="D847" t="str">
            <v>No aplica</v>
          </cell>
          <cell r="E847" t="str">
            <v>Aveo</v>
          </cell>
          <cell r="F847" t="str">
            <v>Automóvil</v>
          </cell>
          <cell r="G847" t="str">
            <v>Chevrolet</v>
          </cell>
          <cell r="H847" t="str">
            <v>Aveo LS 4 puertas T/M, D/H, A/A, Paquete M</v>
          </cell>
          <cell r="I847" t="str">
            <v>3G1TA5AF3CL151716</v>
          </cell>
          <cell r="J847" t="str">
            <v>Hecho en México</v>
          </cell>
          <cell r="K847" t="str">
            <v>Magna</v>
          </cell>
          <cell r="L847">
            <v>4</v>
          </cell>
          <cell r="M847">
            <v>45</v>
          </cell>
          <cell r="N847">
            <v>2012</v>
          </cell>
          <cell r="O847" t="str">
            <v>Pachuca</v>
          </cell>
          <cell r="P847" t="str">
            <v>Hidalgo</v>
          </cell>
          <cell r="Q847" t="str">
            <v>Centro</v>
          </cell>
          <cell r="R847" t="str">
            <v>Baja</v>
          </cell>
          <cell r="S847" t="str">
            <v>PT por Siniestro</v>
          </cell>
          <cell r="T847" t="str">
            <v>GNP</v>
          </cell>
          <cell r="U847" t="str">
            <v>Grupo Nacional Provincial, S.A.B.</v>
          </cell>
          <cell r="V847" t="str">
            <v>Asesor de Servicio</v>
          </cell>
          <cell r="W847" t="str">
            <v>-</v>
          </cell>
          <cell r="X847" t="str">
            <v>-</v>
          </cell>
          <cell r="Y847" t="str">
            <v>Asignado</v>
          </cell>
          <cell r="Z847">
            <v>40262001</v>
          </cell>
          <cell r="AA847" t="str">
            <v>-</v>
          </cell>
          <cell r="AB847" t="str">
            <v>-</v>
          </cell>
          <cell r="AC847" t="str">
            <v>-</v>
          </cell>
          <cell r="AD847" t="str">
            <v>-</v>
          </cell>
          <cell r="AE847" t="str">
            <v>-</v>
          </cell>
          <cell r="AF847" t="str">
            <v>-</v>
          </cell>
          <cell r="AG847" t="str">
            <v>-</v>
          </cell>
          <cell r="AH847" t="str">
            <v>-</v>
          </cell>
          <cell r="AI847" t="str">
            <v>C6705</v>
          </cell>
          <cell r="AJ847" t="str">
            <v>Ramirez Granados Arturo</v>
          </cell>
          <cell r="AK847" t="str">
            <v>-</v>
          </cell>
          <cell r="AL847" t="str">
            <v>-</v>
          </cell>
          <cell r="AM847" t="str">
            <v>-</v>
          </cell>
          <cell r="AN847">
            <v>0</v>
          </cell>
          <cell r="AO847" t="str">
            <v>-</v>
          </cell>
          <cell r="AQ847">
            <v>8681159545</v>
          </cell>
          <cell r="AR847" t="str">
            <v>-</v>
          </cell>
          <cell r="AS847" t="str">
            <v>-</v>
          </cell>
          <cell r="AT847" t="str">
            <v>-</v>
          </cell>
          <cell r="AU847" t="str">
            <v>-</v>
          </cell>
          <cell r="AV847" t="str">
            <v>-</v>
          </cell>
          <cell r="AW847" t="str">
            <v>-</v>
          </cell>
          <cell r="AX847" t="str">
            <v>-</v>
          </cell>
          <cell r="AY847" t="str">
            <v>No</v>
          </cell>
          <cell r="AZ847" t="str">
            <v>-</v>
          </cell>
          <cell r="BA847" t="str">
            <v>-</v>
          </cell>
          <cell r="BB847" t="str">
            <v>-</v>
          </cell>
          <cell r="BC847" t="str">
            <v>-</v>
          </cell>
          <cell r="BD847" t="str">
            <v>-</v>
          </cell>
          <cell r="BE847" t="str">
            <v>-</v>
          </cell>
          <cell r="BF847" t="str">
            <v>-</v>
          </cell>
          <cell r="BG847" t="str">
            <v>-</v>
          </cell>
          <cell r="BH847" t="str">
            <v>-</v>
          </cell>
          <cell r="BI847" t="str">
            <v>-</v>
          </cell>
          <cell r="BJ847" t="str">
            <v>Arrendado</v>
          </cell>
          <cell r="BL847" t="str">
            <v>Américas Motors, S.A. de C.V.</v>
          </cell>
          <cell r="BP847" t="str">
            <v>-</v>
          </cell>
          <cell r="BQ847" t="str">
            <v>-</v>
          </cell>
          <cell r="BR847" t="str">
            <v>-</v>
          </cell>
          <cell r="BS847" t="str">
            <v>-</v>
          </cell>
          <cell r="BT847" t="str">
            <v>-</v>
          </cell>
          <cell r="BU847" t="str">
            <v>-</v>
          </cell>
          <cell r="BV847" t="str">
            <v>-</v>
          </cell>
          <cell r="BW847" t="str">
            <v>-</v>
          </cell>
          <cell r="BX847" t="str">
            <v>-</v>
          </cell>
          <cell r="BY847" t="str">
            <v>-</v>
          </cell>
          <cell r="BZ847" t="str">
            <v>-</v>
          </cell>
          <cell r="CA847" t="str">
            <v>-</v>
          </cell>
          <cell r="CB847" t="str">
            <v>-</v>
          </cell>
          <cell r="CC847" t="str">
            <v>Viernes</v>
          </cell>
          <cell r="CD847" t="str">
            <v>949</v>
          </cell>
          <cell r="CE847" t="str">
            <v>9</v>
          </cell>
          <cell r="CF847" t="str">
            <v>Azul</v>
          </cell>
          <cell r="CG847" t="str">
            <v>5o Sábado</v>
          </cell>
          <cell r="CH847" t="str">
            <v>May y Jun</v>
          </cell>
          <cell r="CI847" t="str">
            <v>Nov y Dic</v>
          </cell>
          <cell r="CJ847" t="str">
            <v>-</v>
          </cell>
          <cell r="CK847">
            <v>90</v>
          </cell>
          <cell r="CL847" t="str">
            <v>101 - MAGNA</v>
          </cell>
          <cell r="CM847" t="str">
            <v>12075</v>
          </cell>
          <cell r="CP847" t="str">
            <v>-</v>
          </cell>
        </row>
        <row r="848">
          <cell r="A848" t="str">
            <v>12076</v>
          </cell>
          <cell r="B848" t="str">
            <v>941YFN</v>
          </cell>
          <cell r="C848" t="str">
            <v>Distrito Federal</v>
          </cell>
          <cell r="D848" t="str">
            <v>No aplica</v>
          </cell>
          <cell r="E848" t="str">
            <v>Aveo</v>
          </cell>
          <cell r="F848" t="str">
            <v>Automóvil</v>
          </cell>
          <cell r="G848" t="str">
            <v>Chevrolet</v>
          </cell>
          <cell r="H848" t="str">
            <v>Aveo LS 4 puertas T/M, D/H, A/A, Paquete M</v>
          </cell>
          <cell r="I848" t="str">
            <v>3G1TA5AF6CL149748</v>
          </cell>
          <cell r="J848" t="str">
            <v>Hecho en México</v>
          </cell>
          <cell r="K848" t="str">
            <v>Magna</v>
          </cell>
          <cell r="L848">
            <v>4</v>
          </cell>
          <cell r="M848">
            <v>45</v>
          </cell>
          <cell r="N848">
            <v>2012</v>
          </cell>
          <cell r="O848" t="str">
            <v>Ciudad de México</v>
          </cell>
          <cell r="P848" t="str">
            <v>Ciudad de México</v>
          </cell>
          <cell r="Q848" t="str">
            <v>Zona Metropolitana</v>
          </cell>
          <cell r="R848" t="str">
            <v>Baja</v>
          </cell>
          <cell r="S848" t="str">
            <v>Venta a empleado</v>
          </cell>
          <cell r="T848" t="str">
            <v>GNP</v>
          </cell>
          <cell r="U848" t="str">
            <v>Grupo Nacional Provincial, S.A.B.</v>
          </cell>
          <cell r="V848" t="str">
            <v>Asesor de Servicio</v>
          </cell>
          <cell r="W848" t="str">
            <v>532</v>
          </cell>
          <cell r="X848" t="str">
            <v>Célula 5</v>
          </cell>
          <cell r="Y848" t="str">
            <v>Asignado</v>
          </cell>
          <cell r="Z848" t="str">
            <v>N88509</v>
          </cell>
          <cell r="AA848" t="str">
            <v>Armas Salas Luis Norman</v>
          </cell>
          <cell r="AB848" t="str">
            <v>Grupo Nacional Provincial, S.A.B.</v>
          </cell>
          <cell r="AC848" t="str">
            <v>AASL7511036P2</v>
          </cell>
          <cell r="AD848" t="str">
            <v>Jefe de departamento</v>
          </cell>
          <cell r="AE848" t="str">
            <v>Coordinador de Célula</v>
          </cell>
          <cell r="AF848" t="str">
            <v>Unidad Operativa</v>
          </cell>
          <cell r="AG848" t="str">
            <v>Dirección Servicio y Operaciones</v>
          </cell>
          <cell r="AH848" t="str">
            <v>Subdir. Siniestros CDMX y Sureste</v>
          </cell>
          <cell r="AI848" t="str">
            <v>C9208</v>
          </cell>
          <cell r="AJ848" t="str">
            <v>Lasa Estrada Antxon</v>
          </cell>
          <cell r="AK848" t="str">
            <v>Poniente Anexo</v>
          </cell>
          <cell r="AL848" t="str">
            <v>Plaza GNP</v>
          </cell>
          <cell r="AM848">
            <v>0</v>
          </cell>
          <cell r="AN848" t="str">
            <v>luis.armas@gnp.com.mx</v>
          </cell>
          <cell r="AO848" t="str">
            <v>luis.armas@gnp.com.mx</v>
          </cell>
          <cell r="AQ848">
            <v>5535228279</v>
          </cell>
          <cell r="AR848" t="str">
            <v>-</v>
          </cell>
          <cell r="AS848" t="str">
            <v>-</v>
          </cell>
          <cell r="AT848" t="str">
            <v>-</v>
          </cell>
          <cell r="AU848" t="str">
            <v>-</v>
          </cell>
          <cell r="AV848" t="str">
            <v>-</v>
          </cell>
          <cell r="AW848" t="str">
            <v>IMDM20226652..</v>
          </cell>
          <cell r="AX848" t="str">
            <v>Inactivo</v>
          </cell>
          <cell r="AY848" t="str">
            <v>No</v>
          </cell>
          <cell r="AZ848" t="str">
            <v>-</v>
          </cell>
          <cell r="BA848" t="str">
            <v>-</v>
          </cell>
          <cell r="BB848" t="str">
            <v>-</v>
          </cell>
          <cell r="BC848" t="str">
            <v>-</v>
          </cell>
          <cell r="BD848" t="str">
            <v>-</v>
          </cell>
          <cell r="BE848" t="str">
            <v>-</v>
          </cell>
          <cell r="BF848" t="str">
            <v>-</v>
          </cell>
          <cell r="BG848">
            <v>3</v>
          </cell>
          <cell r="BH848" t="str">
            <v>-</v>
          </cell>
          <cell r="BI848" t="str">
            <v>-</v>
          </cell>
          <cell r="BJ848" t="str">
            <v>Arrendado</v>
          </cell>
          <cell r="BL848" t="str">
            <v>Américas Motors, S.A. de C.V.</v>
          </cell>
          <cell r="BP848" t="str">
            <v>-</v>
          </cell>
          <cell r="BQ848" t="str">
            <v>-</v>
          </cell>
          <cell r="BR848" t="str">
            <v>-</v>
          </cell>
          <cell r="BS848" t="str">
            <v>-</v>
          </cell>
          <cell r="BT848" t="str">
            <v>-</v>
          </cell>
          <cell r="BU848" t="str">
            <v>-</v>
          </cell>
          <cell r="BV848" t="str">
            <v>-</v>
          </cell>
          <cell r="BW848" t="str">
            <v>-</v>
          </cell>
          <cell r="BX848" t="str">
            <v>-</v>
          </cell>
          <cell r="BY848" t="str">
            <v>-</v>
          </cell>
          <cell r="BZ848" t="str">
            <v>-</v>
          </cell>
          <cell r="CA848" t="str">
            <v>-</v>
          </cell>
          <cell r="CB848" t="str">
            <v>-</v>
          </cell>
          <cell r="CC848" t="str">
            <v>Jueves</v>
          </cell>
          <cell r="CD848" t="str">
            <v>941</v>
          </cell>
          <cell r="CE848" t="str">
            <v>1</v>
          </cell>
          <cell r="CF848" t="str">
            <v>Verde</v>
          </cell>
          <cell r="CG848" t="str">
            <v>4o Sábado</v>
          </cell>
          <cell r="CH848" t="str">
            <v>Abr y May</v>
          </cell>
          <cell r="CI848" t="str">
            <v>Oct y Nov</v>
          </cell>
          <cell r="CJ848" t="str">
            <v>-</v>
          </cell>
          <cell r="CK848">
            <v>90</v>
          </cell>
          <cell r="CL848" t="str">
            <v>101 - MAGNA</v>
          </cell>
          <cell r="CM848" t="str">
            <v>12076</v>
          </cell>
          <cell r="CP848" t="str">
            <v>-</v>
          </cell>
        </row>
        <row r="849">
          <cell r="A849" t="str">
            <v>12077</v>
          </cell>
          <cell r="B849" t="str">
            <v>911ZWZ</v>
          </cell>
          <cell r="C849" t="str">
            <v>Distrito Federal</v>
          </cell>
          <cell r="D849" t="str">
            <v>390YFX</v>
          </cell>
          <cell r="E849" t="str">
            <v>Aveo</v>
          </cell>
          <cell r="F849" t="str">
            <v>Automóvil</v>
          </cell>
          <cell r="G849" t="str">
            <v>Chevrolet</v>
          </cell>
          <cell r="H849" t="str">
            <v>Aveo LS 4 puertas T/M, D/H, A/A, Paquete M</v>
          </cell>
          <cell r="I849" t="str">
            <v>3G1TA5AF8CL148682</v>
          </cell>
          <cell r="J849" t="str">
            <v>Hecho en México</v>
          </cell>
          <cell r="K849" t="str">
            <v>Magna</v>
          </cell>
          <cell r="L849">
            <v>4</v>
          </cell>
          <cell r="M849">
            <v>45</v>
          </cell>
          <cell r="N849">
            <v>2012</v>
          </cell>
          <cell r="O849" t="str">
            <v>Ciudad de México</v>
          </cell>
          <cell r="P849" t="str">
            <v>Ciudad de México</v>
          </cell>
          <cell r="Q849" t="str">
            <v>Zona Metropolitana</v>
          </cell>
          <cell r="R849" t="str">
            <v>Baja</v>
          </cell>
          <cell r="S849" t="str">
            <v>Venta a empleado</v>
          </cell>
          <cell r="T849" t="str">
            <v>GNP</v>
          </cell>
          <cell r="U849" t="str">
            <v>Grupo Nacional Provincial, S.A.B.</v>
          </cell>
          <cell r="V849" t="str">
            <v>Asesor de Servicio</v>
          </cell>
          <cell r="W849" t="str">
            <v>343</v>
          </cell>
          <cell r="X849" t="str">
            <v>Célula 6</v>
          </cell>
          <cell r="Y849" t="str">
            <v>Asignado</v>
          </cell>
          <cell r="Z849" t="str">
            <v>N87310</v>
          </cell>
          <cell r="AA849" t="str">
            <v>Aguilar Rojas Daniel</v>
          </cell>
          <cell r="AB849" t="str">
            <v>Grupo Nacional Provincial, S.A.B.</v>
          </cell>
          <cell r="AC849" t="str">
            <v>AURD780430UX9</v>
          </cell>
          <cell r="AD849" t="str">
            <v>Operativo</v>
          </cell>
          <cell r="AE849" t="str">
            <v>Asesor de Servicio Automovil</v>
          </cell>
          <cell r="AF849" t="str">
            <v>Unidad Operativa</v>
          </cell>
          <cell r="AG849" t="str">
            <v>Dirección Servicio y Operaciones</v>
          </cell>
          <cell r="AH849" t="str">
            <v>Subdir. Siniestros CDMX y Sureste</v>
          </cell>
          <cell r="AI849" t="str">
            <v>C9208</v>
          </cell>
          <cell r="AJ849" t="str">
            <v>Lasa Estrada Antxon</v>
          </cell>
          <cell r="AK849" t="str">
            <v>Tlalnepantla</v>
          </cell>
          <cell r="AL849" t="str">
            <v>Tlalnepantla</v>
          </cell>
          <cell r="AM849">
            <v>0</v>
          </cell>
          <cell r="AN849" t="str">
            <v>daniel.aguilarrojas@gnp.com.mx</v>
          </cell>
          <cell r="AO849" t="str">
            <v>daniel.aguilarrojas@gnp.com.mx</v>
          </cell>
          <cell r="AQ849">
            <v>5545108132</v>
          </cell>
          <cell r="AR849" t="str">
            <v>-</v>
          </cell>
          <cell r="AS849" t="str">
            <v>-</v>
          </cell>
          <cell r="AT849" t="str">
            <v>-</v>
          </cell>
          <cell r="AU849" t="str">
            <v>-</v>
          </cell>
          <cell r="AV849" t="str">
            <v>-</v>
          </cell>
          <cell r="AW849" t="str">
            <v>IMDM20226650..</v>
          </cell>
          <cell r="AX849" t="str">
            <v>Inactivo</v>
          </cell>
          <cell r="AY849" t="str">
            <v>No</v>
          </cell>
          <cell r="AZ849" t="str">
            <v>-</v>
          </cell>
          <cell r="BA849" t="str">
            <v>-</v>
          </cell>
          <cell r="BB849" t="str">
            <v>-</v>
          </cell>
          <cell r="BC849" t="str">
            <v>-</v>
          </cell>
          <cell r="BD849" t="str">
            <v>-</v>
          </cell>
          <cell r="BE849" t="str">
            <v>-</v>
          </cell>
          <cell r="BF849" t="str">
            <v>-</v>
          </cell>
          <cell r="BG849">
            <v>3</v>
          </cell>
          <cell r="BH849" t="str">
            <v>-</v>
          </cell>
          <cell r="BI849" t="str">
            <v>-</v>
          </cell>
          <cell r="BJ849" t="str">
            <v>Arrendado</v>
          </cell>
          <cell r="BL849" t="str">
            <v>Américas Motors, S.A. de C.V.</v>
          </cell>
          <cell r="BP849" t="str">
            <v>-</v>
          </cell>
          <cell r="BQ849" t="str">
            <v>-</v>
          </cell>
          <cell r="BR849" t="str">
            <v>-</v>
          </cell>
          <cell r="BS849" t="str">
            <v>-</v>
          </cell>
          <cell r="BT849" t="str">
            <v>-</v>
          </cell>
          <cell r="BU849" t="str">
            <v>-</v>
          </cell>
          <cell r="BV849" t="str">
            <v>-</v>
          </cell>
          <cell r="BW849" t="str">
            <v>-</v>
          </cell>
          <cell r="BX849" t="str">
            <v>-</v>
          </cell>
          <cell r="BY849" t="str">
            <v>-</v>
          </cell>
          <cell r="BZ849" t="str">
            <v>-</v>
          </cell>
          <cell r="CA849" t="str">
            <v>-</v>
          </cell>
          <cell r="CB849" t="str">
            <v>-</v>
          </cell>
          <cell r="CC849" t="str">
            <v>Jueves</v>
          </cell>
          <cell r="CD849" t="str">
            <v>911</v>
          </cell>
          <cell r="CE849" t="str">
            <v>1</v>
          </cell>
          <cell r="CF849" t="str">
            <v>Verde</v>
          </cell>
          <cell r="CG849" t="str">
            <v>4o Sábado</v>
          </cell>
          <cell r="CH849" t="str">
            <v>Abr y May</v>
          </cell>
          <cell r="CI849" t="str">
            <v>Oct y Nov</v>
          </cell>
          <cell r="CJ849" t="str">
            <v>-</v>
          </cell>
          <cell r="CK849">
            <v>90</v>
          </cell>
          <cell r="CL849" t="str">
            <v>101 - MAGNA</v>
          </cell>
          <cell r="CM849" t="str">
            <v>12077</v>
          </cell>
          <cell r="CP849" t="str">
            <v>-</v>
          </cell>
        </row>
        <row r="850">
          <cell r="A850" t="str">
            <v>12078</v>
          </cell>
          <cell r="B850" t="str">
            <v>979YFN</v>
          </cell>
          <cell r="C850" t="str">
            <v>Distrito Federal</v>
          </cell>
          <cell r="D850" t="str">
            <v>No aplica</v>
          </cell>
          <cell r="E850" t="str">
            <v>Aveo</v>
          </cell>
          <cell r="F850" t="str">
            <v>Automóvil</v>
          </cell>
          <cell r="G850" t="str">
            <v>Chevrolet</v>
          </cell>
          <cell r="H850" t="str">
            <v>Aveo LS 4 puertas T/M, D/H, A/A, Paquete M</v>
          </cell>
          <cell r="I850" t="str">
            <v>3G1TA5AF5CL150423</v>
          </cell>
          <cell r="J850" t="str">
            <v>Hecho en México</v>
          </cell>
          <cell r="K850" t="str">
            <v>Magna</v>
          </cell>
          <cell r="L850">
            <v>4</v>
          </cell>
          <cell r="M850">
            <v>45</v>
          </cell>
          <cell r="N850">
            <v>2012</v>
          </cell>
          <cell r="O850" t="str">
            <v>Ciudad de México</v>
          </cell>
          <cell r="P850" t="str">
            <v>Ciudad de México</v>
          </cell>
          <cell r="Q850" t="str">
            <v>Zona Metropolitana</v>
          </cell>
          <cell r="R850" t="str">
            <v>Baja</v>
          </cell>
          <cell r="S850" t="str">
            <v>Subasta interna</v>
          </cell>
          <cell r="T850" t="str">
            <v>GNP</v>
          </cell>
          <cell r="U850" t="str">
            <v>Grupo Nacional Provincial, S.A.B.</v>
          </cell>
          <cell r="V850" t="str">
            <v>Pool Administrativo</v>
          </cell>
          <cell r="W850" t="str">
            <v>Pool Administrativo</v>
          </cell>
          <cell r="X850" t="str">
            <v>Metro Norte</v>
          </cell>
          <cell r="Y850" t="str">
            <v>Pool</v>
          </cell>
          <cell r="Z850" t="str">
            <v>N38132</v>
          </cell>
          <cell r="AA850" t="str">
            <v>-</v>
          </cell>
          <cell r="AB850" t="str">
            <v>-</v>
          </cell>
          <cell r="AC850" t="str">
            <v>-</v>
          </cell>
          <cell r="AD850" t="str">
            <v>-</v>
          </cell>
          <cell r="AE850" t="str">
            <v>-</v>
          </cell>
          <cell r="AF850" t="str">
            <v>-</v>
          </cell>
          <cell r="AG850" t="str">
            <v>-</v>
          </cell>
          <cell r="AH850" t="str">
            <v>-</v>
          </cell>
          <cell r="AI850" t="str">
            <v>C6705</v>
          </cell>
          <cell r="AJ850" t="str">
            <v>Ramirez Granados Arturo</v>
          </cell>
          <cell r="AK850" t="str">
            <v>-</v>
          </cell>
          <cell r="AL850" t="str">
            <v>-</v>
          </cell>
          <cell r="AM850" t="str">
            <v>-</v>
          </cell>
          <cell r="AN850">
            <v>0</v>
          </cell>
          <cell r="AO850" t="str">
            <v>-</v>
          </cell>
          <cell r="AQ850">
            <v>5545001393</v>
          </cell>
          <cell r="AR850" t="str">
            <v>-</v>
          </cell>
          <cell r="AS850" t="str">
            <v>-</v>
          </cell>
          <cell r="AT850" t="str">
            <v>-</v>
          </cell>
          <cell r="AU850" t="str">
            <v>-</v>
          </cell>
          <cell r="AV850" t="str">
            <v>-</v>
          </cell>
          <cell r="AW850" t="str">
            <v>IMDM20322133..</v>
          </cell>
          <cell r="AX850" t="str">
            <v>Inactivo</v>
          </cell>
          <cell r="AY850" t="str">
            <v>No</v>
          </cell>
          <cell r="AZ850" t="str">
            <v>-</v>
          </cell>
          <cell r="BA850" t="str">
            <v>-</v>
          </cell>
          <cell r="BB850" t="str">
            <v>-</v>
          </cell>
          <cell r="BC850" t="str">
            <v>-</v>
          </cell>
          <cell r="BD850" t="str">
            <v>-</v>
          </cell>
          <cell r="BE850" t="str">
            <v>-</v>
          </cell>
          <cell r="BF850" t="str">
            <v>-</v>
          </cell>
          <cell r="BG850" t="str">
            <v>-</v>
          </cell>
          <cell r="BH850" t="str">
            <v>-</v>
          </cell>
          <cell r="BI850" t="str">
            <v>-</v>
          </cell>
          <cell r="BJ850" t="str">
            <v>Arrendado</v>
          </cell>
          <cell r="BL850" t="str">
            <v>Américas Motors, S.A. de C.V.</v>
          </cell>
          <cell r="BP850" t="str">
            <v>-</v>
          </cell>
          <cell r="BQ850" t="str">
            <v>-</v>
          </cell>
          <cell r="BR850" t="str">
            <v>-</v>
          </cell>
          <cell r="BS850" t="str">
            <v>-</v>
          </cell>
          <cell r="BT850" t="str">
            <v>-</v>
          </cell>
          <cell r="BU850" t="str">
            <v>-</v>
          </cell>
          <cell r="BV850" t="str">
            <v>-</v>
          </cell>
          <cell r="BW850" t="str">
            <v>-</v>
          </cell>
          <cell r="BX850" t="str">
            <v>-</v>
          </cell>
          <cell r="BY850" t="str">
            <v>-</v>
          </cell>
          <cell r="BZ850" t="str">
            <v>-</v>
          </cell>
          <cell r="CA850" t="str">
            <v>-</v>
          </cell>
          <cell r="CB850" t="str">
            <v>-</v>
          </cell>
          <cell r="CC850" t="str">
            <v>Viernes</v>
          </cell>
          <cell r="CD850" t="str">
            <v>979</v>
          </cell>
          <cell r="CE850" t="str">
            <v>9</v>
          </cell>
          <cell r="CF850" t="str">
            <v>Azul</v>
          </cell>
          <cell r="CG850" t="str">
            <v>5o Sábado</v>
          </cell>
          <cell r="CH850" t="str">
            <v>May y Jun</v>
          </cell>
          <cell r="CI850" t="str">
            <v>Nov y Dic</v>
          </cell>
          <cell r="CJ850" t="str">
            <v>-</v>
          </cell>
          <cell r="CK850">
            <v>90</v>
          </cell>
          <cell r="CL850" t="str">
            <v>101 - MAGNA</v>
          </cell>
          <cell r="CM850" t="str">
            <v>12078</v>
          </cell>
          <cell r="CP850" t="str">
            <v>-</v>
          </cell>
        </row>
        <row r="851">
          <cell r="A851" t="str">
            <v>12079</v>
          </cell>
          <cell r="B851" t="str">
            <v>901YFN</v>
          </cell>
          <cell r="C851" t="str">
            <v>Distrito Federal</v>
          </cell>
          <cell r="D851" t="str">
            <v>No aplica</v>
          </cell>
          <cell r="E851" t="str">
            <v>Aveo</v>
          </cell>
          <cell r="F851" t="str">
            <v>Automóvil</v>
          </cell>
          <cell r="G851" t="str">
            <v>Chevrolet</v>
          </cell>
          <cell r="H851" t="str">
            <v>Aveo LS 4 puertas T/M, D/H, A/A, Paquete M</v>
          </cell>
          <cell r="I851" t="str">
            <v>3G1TA5AF0CL150376</v>
          </cell>
          <cell r="J851" t="str">
            <v>Hecho en México</v>
          </cell>
          <cell r="K851" t="str">
            <v>Magna</v>
          </cell>
          <cell r="L851">
            <v>4</v>
          </cell>
          <cell r="M851">
            <v>45</v>
          </cell>
          <cell r="N851">
            <v>2012</v>
          </cell>
          <cell r="O851" t="str">
            <v>Ciudad de México</v>
          </cell>
          <cell r="P851" t="str">
            <v>Ciudad de México</v>
          </cell>
          <cell r="Q851" t="str">
            <v>Zona Metropolitana</v>
          </cell>
          <cell r="R851" t="str">
            <v>Baja</v>
          </cell>
          <cell r="S851" t="str">
            <v>Subasta interna</v>
          </cell>
          <cell r="T851" t="str">
            <v>GNP</v>
          </cell>
          <cell r="U851" t="str">
            <v>Grupo Nacional Provincial, S.A.B.</v>
          </cell>
          <cell r="V851" t="str">
            <v>Pool Administrativo</v>
          </cell>
          <cell r="W851" t="str">
            <v>Pool Administrativo</v>
          </cell>
          <cell r="X851" t="str">
            <v>Plaza GNP</v>
          </cell>
          <cell r="Y851" t="str">
            <v>Pool</v>
          </cell>
          <cell r="Z851" t="str">
            <v>N38132</v>
          </cell>
          <cell r="AA851" t="str">
            <v>-</v>
          </cell>
          <cell r="AB851" t="str">
            <v>-</v>
          </cell>
          <cell r="AC851" t="str">
            <v>-</v>
          </cell>
          <cell r="AD851" t="str">
            <v>-</v>
          </cell>
          <cell r="AE851" t="str">
            <v>-</v>
          </cell>
          <cell r="AF851" t="str">
            <v>-</v>
          </cell>
          <cell r="AG851" t="str">
            <v>-</v>
          </cell>
          <cell r="AH851" t="str">
            <v>-</v>
          </cell>
          <cell r="AI851" t="str">
            <v>C6705</v>
          </cell>
          <cell r="AJ851" t="str">
            <v>Ramirez Granados Arturo</v>
          </cell>
          <cell r="AK851" t="str">
            <v>-</v>
          </cell>
          <cell r="AL851" t="str">
            <v>-</v>
          </cell>
          <cell r="AM851" t="str">
            <v>-</v>
          </cell>
          <cell r="AN851">
            <v>0</v>
          </cell>
          <cell r="AO851" t="str">
            <v>-</v>
          </cell>
          <cell r="AQ851">
            <v>5545001393</v>
          </cell>
          <cell r="AR851" t="str">
            <v>-</v>
          </cell>
          <cell r="AS851" t="str">
            <v>-</v>
          </cell>
          <cell r="AT851" t="str">
            <v>-</v>
          </cell>
          <cell r="AU851" t="str">
            <v>-</v>
          </cell>
          <cell r="AV851" t="str">
            <v>-</v>
          </cell>
          <cell r="AW851" t="str">
            <v>IMDM20348810..</v>
          </cell>
          <cell r="AX851" t="str">
            <v>Inactivo</v>
          </cell>
          <cell r="AY851" t="str">
            <v>No</v>
          </cell>
          <cell r="AZ851" t="str">
            <v>-</v>
          </cell>
          <cell r="BA851" t="str">
            <v>-</v>
          </cell>
          <cell r="BB851" t="str">
            <v>-</v>
          </cell>
          <cell r="BC851" t="str">
            <v>-</v>
          </cell>
          <cell r="BD851" t="str">
            <v>-</v>
          </cell>
          <cell r="BE851" t="str">
            <v>-</v>
          </cell>
          <cell r="BF851" t="str">
            <v>-</v>
          </cell>
          <cell r="BG851" t="str">
            <v>-</v>
          </cell>
          <cell r="BH851" t="str">
            <v>-</v>
          </cell>
          <cell r="BI851" t="str">
            <v>-</v>
          </cell>
          <cell r="BJ851" t="str">
            <v>Arrendado</v>
          </cell>
          <cell r="BL851" t="str">
            <v>Américas Motors, S.A. de C.V.</v>
          </cell>
          <cell r="BP851" t="str">
            <v>-</v>
          </cell>
          <cell r="BQ851" t="str">
            <v>-</v>
          </cell>
          <cell r="BR851" t="str">
            <v>-</v>
          </cell>
          <cell r="BS851" t="str">
            <v>-</v>
          </cell>
          <cell r="BT851" t="str">
            <v>-</v>
          </cell>
          <cell r="BU851" t="str">
            <v>-</v>
          </cell>
          <cell r="BV851" t="str">
            <v>-</v>
          </cell>
          <cell r="BW851" t="str">
            <v>-</v>
          </cell>
          <cell r="BX851" t="str">
            <v>-</v>
          </cell>
          <cell r="BY851" t="str">
            <v>-</v>
          </cell>
          <cell r="BZ851" t="str">
            <v>-</v>
          </cell>
          <cell r="CA851" t="str">
            <v>-</v>
          </cell>
          <cell r="CB851" t="str">
            <v>-</v>
          </cell>
          <cell r="CC851" t="str">
            <v>Jueves</v>
          </cell>
          <cell r="CD851" t="str">
            <v>901</v>
          </cell>
          <cell r="CE851" t="str">
            <v>1</v>
          </cell>
          <cell r="CF851" t="str">
            <v>Verde</v>
          </cell>
          <cell r="CG851" t="str">
            <v>4o Sábado</v>
          </cell>
          <cell r="CH851" t="str">
            <v>Abr y May</v>
          </cell>
          <cell r="CI851" t="str">
            <v>Oct y Nov</v>
          </cell>
          <cell r="CJ851" t="str">
            <v>-</v>
          </cell>
          <cell r="CK851">
            <v>90</v>
          </cell>
          <cell r="CL851" t="str">
            <v>101 - MAGNA</v>
          </cell>
          <cell r="CM851" t="str">
            <v>12079</v>
          </cell>
          <cell r="CP851" t="str">
            <v>-</v>
          </cell>
        </row>
        <row r="852">
          <cell r="A852" t="str">
            <v>12080</v>
          </cell>
          <cell r="B852" t="str">
            <v>918YFN</v>
          </cell>
          <cell r="C852" t="str">
            <v>Distrito Federal</v>
          </cell>
          <cell r="D852" t="str">
            <v>No aplica</v>
          </cell>
          <cell r="E852" t="str">
            <v>Aveo</v>
          </cell>
          <cell r="F852" t="str">
            <v>Automóvil</v>
          </cell>
          <cell r="G852" t="str">
            <v>Chevrolet</v>
          </cell>
          <cell r="H852" t="str">
            <v>Aveo LS 4 puertas T/M, D/H, A/A, Paquete M</v>
          </cell>
          <cell r="I852" t="str">
            <v>3G1TA5AFXCL148683</v>
          </cell>
          <cell r="J852" t="str">
            <v>Hecho en México</v>
          </cell>
          <cell r="K852" t="str">
            <v>Magna</v>
          </cell>
          <cell r="L852">
            <v>4</v>
          </cell>
          <cell r="M852">
            <v>45</v>
          </cell>
          <cell r="N852">
            <v>2012</v>
          </cell>
          <cell r="O852" t="str">
            <v>Ciudad de México</v>
          </cell>
          <cell r="P852" t="str">
            <v>Ciudad de México</v>
          </cell>
          <cell r="Q852" t="str">
            <v>Zona Metropolitana</v>
          </cell>
          <cell r="R852" t="str">
            <v>Baja</v>
          </cell>
          <cell r="S852" t="str">
            <v>Venta a empleado</v>
          </cell>
          <cell r="T852" t="str">
            <v>GNP</v>
          </cell>
          <cell r="U852" t="str">
            <v>Grupo Nacional Provincial, S.A.B.</v>
          </cell>
          <cell r="V852" t="str">
            <v>Asesor de Servicio</v>
          </cell>
          <cell r="W852" t="str">
            <v>488</v>
          </cell>
          <cell r="X852" t="str">
            <v>Célula 7</v>
          </cell>
          <cell r="Y852" t="str">
            <v>Asignado</v>
          </cell>
          <cell r="Z852" t="str">
            <v>N90384</v>
          </cell>
          <cell r="AA852" t="str">
            <v>López Gómez Ricardo</v>
          </cell>
          <cell r="AB852" t="str">
            <v>Grupo Nacional Provincial, S.A.B.</v>
          </cell>
          <cell r="AC852" t="str">
            <v>LOGR711019SG9</v>
          </cell>
          <cell r="AD852" t="str">
            <v>Operativo</v>
          </cell>
          <cell r="AE852" t="str">
            <v>Asesor de Servicio Automovil</v>
          </cell>
          <cell r="AF852" t="str">
            <v>Unidad Operativa</v>
          </cell>
          <cell r="AG852" t="str">
            <v>Dirección Servicio y Operaciones</v>
          </cell>
          <cell r="AH852" t="str">
            <v>Subdir. Siniestros CDMX y Sureste</v>
          </cell>
          <cell r="AI852" t="str">
            <v>C9215</v>
          </cell>
          <cell r="AJ852" t="str">
            <v>Moreno Alvárez Elvia Citlalli</v>
          </cell>
          <cell r="AK852" t="str">
            <v>Tlalnepantla</v>
          </cell>
          <cell r="AL852" t="str">
            <v>Tlalnepantla</v>
          </cell>
          <cell r="AM852">
            <v>0</v>
          </cell>
          <cell r="AN852" t="str">
            <v>ricardo.lopez@gnp.com.mx</v>
          </cell>
          <cell r="AO852" t="str">
            <v>ricardo.lopez@gnp.com.mx</v>
          </cell>
          <cell r="AQ852">
            <v>5535228474</v>
          </cell>
          <cell r="AR852" t="str">
            <v>-</v>
          </cell>
          <cell r="AS852" t="str">
            <v>-</v>
          </cell>
          <cell r="AT852" t="str">
            <v>-</v>
          </cell>
          <cell r="AU852" t="str">
            <v>-</v>
          </cell>
          <cell r="AV852" t="str">
            <v>-</v>
          </cell>
          <cell r="AW852" t="str">
            <v>IMDM20226651..</v>
          </cell>
          <cell r="AX852" t="str">
            <v>Inactivo</v>
          </cell>
          <cell r="AY852" t="str">
            <v>Si</v>
          </cell>
          <cell r="AZ852">
            <v>1229.17</v>
          </cell>
          <cell r="BA852">
            <v>43708</v>
          </cell>
          <cell r="BB852">
            <v>2458.34</v>
          </cell>
          <cell r="BC852" t="str">
            <v>-</v>
          </cell>
          <cell r="BD852">
            <v>118000</v>
          </cell>
          <cell r="BE852">
            <v>43692</v>
          </cell>
          <cell r="BF852">
            <v>45153</v>
          </cell>
          <cell r="BG852">
            <v>3</v>
          </cell>
          <cell r="BH852" t="str">
            <v>-</v>
          </cell>
          <cell r="BI852" t="str">
            <v>-</v>
          </cell>
          <cell r="BJ852" t="str">
            <v>Arrendado</v>
          </cell>
          <cell r="BL852" t="str">
            <v>Américas Motors, S.A. de C.V.</v>
          </cell>
          <cell r="BP852" t="str">
            <v>-</v>
          </cell>
          <cell r="BQ852" t="str">
            <v>-</v>
          </cell>
          <cell r="BR852" t="str">
            <v>-</v>
          </cell>
          <cell r="BS852" t="str">
            <v>-</v>
          </cell>
          <cell r="BT852" t="str">
            <v>-</v>
          </cell>
          <cell r="BU852" t="str">
            <v>-</v>
          </cell>
          <cell r="BV852" t="str">
            <v>-</v>
          </cell>
          <cell r="BW852" t="str">
            <v>-</v>
          </cell>
          <cell r="BX852" t="str">
            <v>-</v>
          </cell>
          <cell r="BY852" t="str">
            <v>-</v>
          </cell>
          <cell r="BZ852" t="str">
            <v>-</v>
          </cell>
          <cell r="CA852" t="str">
            <v>-</v>
          </cell>
          <cell r="CB852" t="str">
            <v>-</v>
          </cell>
          <cell r="CC852" t="str">
            <v>Martes</v>
          </cell>
          <cell r="CD852" t="str">
            <v>918</v>
          </cell>
          <cell r="CE852" t="str">
            <v>8</v>
          </cell>
          <cell r="CF852" t="str">
            <v>Rosa</v>
          </cell>
          <cell r="CG852" t="str">
            <v>2o Sábado</v>
          </cell>
          <cell r="CH852" t="str">
            <v>Feb y Mzo</v>
          </cell>
          <cell r="CI852" t="str">
            <v>Ago y Sep</v>
          </cell>
          <cell r="CJ852" t="str">
            <v>-</v>
          </cell>
          <cell r="CK852">
            <v>90</v>
          </cell>
          <cell r="CL852" t="str">
            <v>101 - MAGNA</v>
          </cell>
          <cell r="CM852" t="str">
            <v>12080</v>
          </cell>
          <cell r="CP852" t="str">
            <v>-</v>
          </cell>
        </row>
        <row r="853">
          <cell r="A853" t="str">
            <v>12081</v>
          </cell>
          <cell r="B853" t="str">
            <v>270YGN</v>
          </cell>
          <cell r="C853" t="str">
            <v>Distrito Federal</v>
          </cell>
          <cell r="D853" t="str">
            <v>No aplica</v>
          </cell>
          <cell r="E853" t="str">
            <v>Aveo</v>
          </cell>
          <cell r="F853" t="str">
            <v>Automóvil</v>
          </cell>
          <cell r="G853" t="str">
            <v>Chevrolet</v>
          </cell>
          <cell r="H853" t="str">
            <v>Aveo LS 4 puertas T/M, D/H, A/A, Paquete M</v>
          </cell>
          <cell r="I853" t="str">
            <v>3G1TA5AF0CL153276</v>
          </cell>
          <cell r="J853" t="str">
            <v>Hecho en México</v>
          </cell>
          <cell r="K853" t="str">
            <v>Magna</v>
          </cell>
          <cell r="L853">
            <v>4</v>
          </cell>
          <cell r="M853">
            <v>45</v>
          </cell>
          <cell r="N853">
            <v>2012</v>
          </cell>
          <cell r="O853" t="str">
            <v>Toluca</v>
          </cell>
          <cell r="P853" t="str">
            <v>Estado de México</v>
          </cell>
          <cell r="Q853" t="str">
            <v>Centro</v>
          </cell>
          <cell r="R853" t="str">
            <v>Baja</v>
          </cell>
          <cell r="S853" t="str">
            <v>Venta a empleado</v>
          </cell>
          <cell r="T853" t="str">
            <v>GNP</v>
          </cell>
          <cell r="U853" t="str">
            <v>Grupo Nacional Provincial, S.A.B.</v>
          </cell>
          <cell r="V853" t="str">
            <v>Asesor de Servicio</v>
          </cell>
          <cell r="W853" t="str">
            <v>T27</v>
          </cell>
          <cell r="X853" t="str">
            <v>Supervisoria</v>
          </cell>
          <cell r="Y853" t="str">
            <v>Asignado</v>
          </cell>
          <cell r="Z853" t="str">
            <v>S01396</v>
          </cell>
          <cell r="AA853" t="str">
            <v>-</v>
          </cell>
          <cell r="AB853" t="str">
            <v>-</v>
          </cell>
          <cell r="AC853" t="str">
            <v>-</v>
          </cell>
          <cell r="AD853" t="str">
            <v>-</v>
          </cell>
          <cell r="AE853" t="str">
            <v>-</v>
          </cell>
          <cell r="AF853" t="str">
            <v>-</v>
          </cell>
          <cell r="AG853" t="str">
            <v>-</v>
          </cell>
          <cell r="AH853" t="str">
            <v>-</v>
          </cell>
          <cell r="AI853" t="str">
            <v>C6705</v>
          </cell>
          <cell r="AJ853" t="str">
            <v>Ramirez Granados Arturo</v>
          </cell>
          <cell r="AK853" t="str">
            <v>-</v>
          </cell>
          <cell r="AL853" t="str">
            <v>-</v>
          </cell>
          <cell r="AM853" t="str">
            <v>-</v>
          </cell>
          <cell r="AN853">
            <v>0</v>
          </cell>
          <cell r="AO853" t="str">
            <v>-</v>
          </cell>
          <cell r="AQ853">
            <v>7225108158</v>
          </cell>
          <cell r="AR853" t="str">
            <v>-</v>
          </cell>
          <cell r="AS853" t="str">
            <v>-</v>
          </cell>
          <cell r="AT853" t="str">
            <v>-</v>
          </cell>
          <cell r="AU853" t="str">
            <v>-</v>
          </cell>
          <cell r="AV853" t="str">
            <v>-</v>
          </cell>
          <cell r="AW853" t="str">
            <v>IMDM21470145..</v>
          </cell>
          <cell r="AX853" t="str">
            <v>Inactivo</v>
          </cell>
          <cell r="AY853" t="str">
            <v>No</v>
          </cell>
          <cell r="AZ853" t="str">
            <v>-</v>
          </cell>
          <cell r="BA853" t="str">
            <v>-</v>
          </cell>
          <cell r="BB853" t="str">
            <v>-</v>
          </cell>
          <cell r="BC853" t="str">
            <v>-</v>
          </cell>
          <cell r="BD853" t="str">
            <v>-</v>
          </cell>
          <cell r="BE853" t="str">
            <v>-</v>
          </cell>
          <cell r="BF853" t="str">
            <v>-</v>
          </cell>
          <cell r="BG853">
            <v>3</v>
          </cell>
          <cell r="BH853" t="str">
            <v>-</v>
          </cell>
          <cell r="BI853" t="str">
            <v>-</v>
          </cell>
          <cell r="BJ853" t="str">
            <v>Arrendado</v>
          </cell>
          <cell r="BL853" t="str">
            <v>Américas Motors, S.A. de C.V.</v>
          </cell>
          <cell r="BP853" t="str">
            <v>-</v>
          </cell>
          <cell r="BQ853" t="str">
            <v>-</v>
          </cell>
          <cell r="BR853" t="str">
            <v>-</v>
          </cell>
          <cell r="BS853" t="str">
            <v>-</v>
          </cell>
          <cell r="BT853" t="str">
            <v>-</v>
          </cell>
          <cell r="BU853" t="str">
            <v>-</v>
          </cell>
          <cell r="BV853" t="str">
            <v>-</v>
          </cell>
          <cell r="BW853" t="str">
            <v>-</v>
          </cell>
          <cell r="BX853" t="str">
            <v>-</v>
          </cell>
          <cell r="BY853" t="str">
            <v>-</v>
          </cell>
          <cell r="BZ853" t="str">
            <v>-</v>
          </cell>
          <cell r="CA853" t="str">
            <v>-</v>
          </cell>
          <cell r="CB853" t="str">
            <v>-</v>
          </cell>
          <cell r="CC853" t="str">
            <v>Viernes</v>
          </cell>
          <cell r="CD853" t="str">
            <v>270</v>
          </cell>
          <cell r="CE853" t="str">
            <v>0</v>
          </cell>
          <cell r="CF853" t="str">
            <v>Azul</v>
          </cell>
          <cell r="CG853" t="str">
            <v>5o Sábado</v>
          </cell>
          <cell r="CH853" t="str">
            <v>May y Jun</v>
          </cell>
          <cell r="CI853" t="str">
            <v>Nov y Dic</v>
          </cell>
          <cell r="CJ853" t="str">
            <v>-</v>
          </cell>
          <cell r="CK853">
            <v>90</v>
          </cell>
          <cell r="CL853" t="str">
            <v>101 - MAGNA</v>
          </cell>
          <cell r="CM853" t="str">
            <v>12081</v>
          </cell>
          <cell r="CP853" t="str">
            <v>-</v>
          </cell>
        </row>
        <row r="854">
          <cell r="A854" t="str">
            <v>12082</v>
          </cell>
          <cell r="B854" t="str">
            <v>378YFX</v>
          </cell>
          <cell r="C854" t="str">
            <v>Distrito Federal</v>
          </cell>
          <cell r="D854" t="str">
            <v>No aplica</v>
          </cell>
          <cell r="E854" t="str">
            <v>Aveo</v>
          </cell>
          <cell r="F854" t="str">
            <v>Automóvil</v>
          </cell>
          <cell r="G854" t="str">
            <v>Chevrolet</v>
          </cell>
          <cell r="H854" t="str">
            <v>Aveo LS 4 puertas T/M, D/H, A/A, Paquete M</v>
          </cell>
          <cell r="I854" t="str">
            <v>3G1TA5AF4CL153068</v>
          </cell>
          <cell r="J854" t="str">
            <v>Hecho en México</v>
          </cell>
          <cell r="K854" t="str">
            <v>Magna</v>
          </cell>
          <cell r="L854">
            <v>4</v>
          </cell>
          <cell r="M854">
            <v>45</v>
          </cell>
          <cell r="N854">
            <v>2012</v>
          </cell>
          <cell r="O854" t="str">
            <v>Guadalajara</v>
          </cell>
          <cell r="P854" t="str">
            <v>Jalisco</v>
          </cell>
          <cell r="Q854" t="str">
            <v>Occidente</v>
          </cell>
          <cell r="R854" t="str">
            <v>Baja</v>
          </cell>
          <cell r="S854" t="str">
            <v>Venta a empleado</v>
          </cell>
          <cell r="T854" t="str">
            <v>GNP</v>
          </cell>
          <cell r="U854" t="str">
            <v>Grupo Nacional Provincial, S.A.B.</v>
          </cell>
          <cell r="V854" t="str">
            <v>Asesor de Servicio</v>
          </cell>
          <cell r="W854" t="str">
            <v>M28</v>
          </cell>
          <cell r="X854" t="str">
            <v>Célula México</v>
          </cell>
          <cell r="Y854" t="str">
            <v>Asignado</v>
          </cell>
          <cell r="Z854">
            <v>40180001</v>
          </cell>
          <cell r="AA854" t="str">
            <v>Márquez Martinez Carlos Alberto</v>
          </cell>
          <cell r="AB854" t="str">
            <v>Servicios Administrativos en Reclamaciones, S.A. de C.V.</v>
          </cell>
          <cell r="AC854" t="str">
            <v>MAMC7901074U1</v>
          </cell>
          <cell r="AD854" t="str">
            <v>Operativo</v>
          </cell>
          <cell r="AE854" t="str">
            <v>Asesor de Servicio</v>
          </cell>
          <cell r="AF854" t="str">
            <v>Unidad Operativa</v>
          </cell>
          <cell r="AG854" t="str">
            <v>Dirección Servicio y Operaciones</v>
          </cell>
          <cell r="AH854" t="str">
            <v>Subdirección Siniestros Norte y Occidente</v>
          </cell>
          <cell r="AI854" t="str">
            <v>C9179</v>
          </cell>
          <cell r="AJ854" t="str">
            <v>Moya Urdiales Idalia Leticia</v>
          </cell>
          <cell r="AK854" t="str">
            <v>Oficina central Guadalajara</v>
          </cell>
          <cell r="AL854" t="str">
            <v>Guadalajara</v>
          </cell>
          <cell r="AM854">
            <v>6389</v>
          </cell>
          <cell r="AN854" t="str">
            <v>carlos.marquez@gnp.com.mx</v>
          </cell>
          <cell r="AO854" t="str">
            <v>carlos.marquez@gnp.com.mx</v>
          </cell>
          <cell r="AP854" t="str">
            <v>ajustes189gnp@gmail.com</v>
          </cell>
          <cell r="AQ854">
            <v>3310204562</v>
          </cell>
          <cell r="AR854" t="str">
            <v>-</v>
          </cell>
          <cell r="AS854" t="str">
            <v>-</v>
          </cell>
          <cell r="AT854" t="str">
            <v>-</v>
          </cell>
          <cell r="AU854" t="str">
            <v>-</v>
          </cell>
          <cell r="AV854" t="str">
            <v>-</v>
          </cell>
          <cell r="AW854" t="str">
            <v>-</v>
          </cell>
          <cell r="AX854" t="str">
            <v>-</v>
          </cell>
          <cell r="AY854" t="str">
            <v>No</v>
          </cell>
          <cell r="AZ854" t="str">
            <v>-</v>
          </cell>
          <cell r="BA854" t="str">
            <v>-</v>
          </cell>
          <cell r="BB854" t="str">
            <v>-</v>
          </cell>
          <cell r="BC854" t="str">
            <v>-</v>
          </cell>
          <cell r="BD854" t="str">
            <v>-</v>
          </cell>
          <cell r="BE854" t="str">
            <v>-</v>
          </cell>
          <cell r="BF854" t="str">
            <v>-</v>
          </cell>
          <cell r="BG854">
            <v>3</v>
          </cell>
          <cell r="BH854" t="str">
            <v>-</v>
          </cell>
          <cell r="BI854" t="str">
            <v>-</v>
          </cell>
          <cell r="BJ854" t="str">
            <v>Arrendado</v>
          </cell>
          <cell r="BL854" t="str">
            <v>Américas Motors, S.A. de C.V.</v>
          </cell>
          <cell r="BP854" t="str">
            <v>-</v>
          </cell>
          <cell r="BQ854" t="str">
            <v>-</v>
          </cell>
          <cell r="BR854" t="str">
            <v>-</v>
          </cell>
          <cell r="BS854" t="str">
            <v>-</v>
          </cell>
          <cell r="BT854" t="str">
            <v>-</v>
          </cell>
          <cell r="BU854" t="str">
            <v>-</v>
          </cell>
          <cell r="BV854" t="str">
            <v>-</v>
          </cell>
          <cell r="BW854" t="str">
            <v>-</v>
          </cell>
          <cell r="BX854" t="str">
            <v>-</v>
          </cell>
          <cell r="BY854" t="str">
            <v>-</v>
          </cell>
          <cell r="BZ854" t="str">
            <v>-</v>
          </cell>
          <cell r="CA854" t="str">
            <v>-</v>
          </cell>
          <cell r="CB854" t="str">
            <v>-</v>
          </cell>
          <cell r="CC854" t="str">
            <v>Martes</v>
          </cell>
          <cell r="CD854" t="str">
            <v>378</v>
          </cell>
          <cell r="CE854" t="str">
            <v>8</v>
          </cell>
          <cell r="CF854" t="str">
            <v>Rosa</v>
          </cell>
          <cell r="CG854" t="str">
            <v>2o Sábado</v>
          </cell>
          <cell r="CH854" t="str">
            <v>Feb y Mzo</v>
          </cell>
          <cell r="CI854" t="str">
            <v>Ago y Sep</v>
          </cell>
          <cell r="CJ854" t="str">
            <v>-</v>
          </cell>
          <cell r="CK854">
            <v>90</v>
          </cell>
          <cell r="CL854" t="str">
            <v>101 - MAGNA</v>
          </cell>
          <cell r="CM854" t="str">
            <v>12082</v>
          </cell>
          <cell r="CP854" t="str">
            <v>-</v>
          </cell>
        </row>
        <row r="855">
          <cell r="A855" t="str">
            <v>12083</v>
          </cell>
          <cell r="B855" t="str">
            <v>358YFX</v>
          </cell>
          <cell r="C855" t="str">
            <v>Distrito Federal</v>
          </cell>
          <cell r="D855" t="str">
            <v>No aplica</v>
          </cell>
          <cell r="E855" t="str">
            <v>Aveo</v>
          </cell>
          <cell r="F855" t="str">
            <v>Automóvil</v>
          </cell>
          <cell r="G855" t="str">
            <v>Chevrolet</v>
          </cell>
          <cell r="H855" t="str">
            <v>Aveo LS 4 puertas T/M, D/H, A/A, Paquete M</v>
          </cell>
          <cell r="I855" t="str">
            <v>3G1TA5AF6CL153962</v>
          </cell>
          <cell r="J855" t="str">
            <v>Hecho en México</v>
          </cell>
          <cell r="K855" t="str">
            <v>Magna</v>
          </cell>
          <cell r="L855">
            <v>4</v>
          </cell>
          <cell r="M855">
            <v>45</v>
          </cell>
          <cell r="N855">
            <v>2012</v>
          </cell>
          <cell r="O855" t="str">
            <v>Guadalajara</v>
          </cell>
          <cell r="P855" t="str">
            <v>Jalisco</v>
          </cell>
          <cell r="Q855" t="str">
            <v>Occidente</v>
          </cell>
          <cell r="R855" t="str">
            <v>Baja</v>
          </cell>
          <cell r="S855" t="str">
            <v>Venta a empleado</v>
          </cell>
          <cell r="T855" t="str">
            <v>GNP</v>
          </cell>
          <cell r="U855" t="str">
            <v>Grupo Nacional Provincial, S.A.B.</v>
          </cell>
          <cell r="V855" t="str">
            <v>Asesor de Servicio</v>
          </cell>
          <cell r="W855" t="str">
            <v>M21</v>
          </cell>
          <cell r="X855" t="str">
            <v>Célula Sol</v>
          </cell>
          <cell r="Y855" t="str">
            <v>Asignado</v>
          </cell>
          <cell r="Z855" t="str">
            <v>S01721</v>
          </cell>
          <cell r="AA855" t="str">
            <v>-</v>
          </cell>
          <cell r="AB855" t="str">
            <v>-</v>
          </cell>
          <cell r="AC855" t="str">
            <v>-</v>
          </cell>
          <cell r="AD855" t="str">
            <v>-</v>
          </cell>
          <cell r="AE855" t="str">
            <v>-</v>
          </cell>
          <cell r="AF855" t="str">
            <v>-</v>
          </cell>
          <cell r="AG855" t="str">
            <v>-</v>
          </cell>
          <cell r="AH855" t="str">
            <v>-</v>
          </cell>
          <cell r="AI855" t="str">
            <v>C6705</v>
          </cell>
          <cell r="AJ855" t="str">
            <v>Ramirez Granados Arturo</v>
          </cell>
          <cell r="AK855" t="str">
            <v>-</v>
          </cell>
          <cell r="AL855" t="str">
            <v>-</v>
          </cell>
          <cell r="AM855" t="str">
            <v>-</v>
          </cell>
          <cell r="AN855" t="str">
            <v>ajustes338gnp@gmail.com</v>
          </cell>
          <cell r="AO855" t="str">
            <v>-</v>
          </cell>
          <cell r="AP855" t="str">
            <v>ajustes338gnp@gmail.com</v>
          </cell>
          <cell r="AQ855">
            <v>3310204568</v>
          </cell>
          <cell r="AR855" t="str">
            <v>-</v>
          </cell>
          <cell r="AS855" t="str">
            <v>-</v>
          </cell>
          <cell r="AT855" t="str">
            <v>-</v>
          </cell>
          <cell r="AU855" t="str">
            <v>-</v>
          </cell>
          <cell r="AV855" t="str">
            <v>-</v>
          </cell>
          <cell r="AW855" t="str">
            <v>-</v>
          </cell>
          <cell r="AX855" t="str">
            <v>-</v>
          </cell>
          <cell r="AY855" t="str">
            <v>No</v>
          </cell>
          <cell r="AZ855" t="str">
            <v>-</v>
          </cell>
          <cell r="BA855" t="str">
            <v>-</v>
          </cell>
          <cell r="BB855" t="str">
            <v>-</v>
          </cell>
          <cell r="BC855" t="str">
            <v>-</v>
          </cell>
          <cell r="BD855" t="str">
            <v>-</v>
          </cell>
          <cell r="BE855" t="str">
            <v>-</v>
          </cell>
          <cell r="BF855" t="str">
            <v>-</v>
          </cell>
          <cell r="BG855">
            <v>3</v>
          </cell>
          <cell r="BH855" t="str">
            <v>-</v>
          </cell>
          <cell r="BI855" t="str">
            <v>-</v>
          </cell>
          <cell r="BJ855" t="str">
            <v>Arrendado</v>
          </cell>
          <cell r="BL855" t="str">
            <v>Américas Motors, S.A. de C.V.</v>
          </cell>
          <cell r="BP855" t="str">
            <v>-</v>
          </cell>
          <cell r="BQ855" t="str">
            <v>-</v>
          </cell>
          <cell r="BR855" t="str">
            <v>-</v>
          </cell>
          <cell r="BS855" t="str">
            <v>-</v>
          </cell>
          <cell r="BT855" t="str">
            <v>-</v>
          </cell>
          <cell r="BU855" t="str">
            <v>-</v>
          </cell>
          <cell r="BV855" t="str">
            <v>-</v>
          </cell>
          <cell r="BW855" t="str">
            <v>-</v>
          </cell>
          <cell r="BX855" t="str">
            <v>-</v>
          </cell>
          <cell r="BY855" t="str">
            <v>-</v>
          </cell>
          <cell r="BZ855" t="str">
            <v>-</v>
          </cell>
          <cell r="CA855" t="str">
            <v>-</v>
          </cell>
          <cell r="CB855" t="str">
            <v>-</v>
          </cell>
          <cell r="CC855" t="str">
            <v>Martes</v>
          </cell>
          <cell r="CD855" t="str">
            <v>358</v>
          </cell>
          <cell r="CE855" t="str">
            <v>8</v>
          </cell>
          <cell r="CF855" t="str">
            <v>Rosa</v>
          </cell>
          <cell r="CG855" t="str">
            <v>2o Sábado</v>
          </cell>
          <cell r="CH855" t="str">
            <v>Feb y Mzo</v>
          </cell>
          <cell r="CI855" t="str">
            <v>Ago y Sep</v>
          </cell>
          <cell r="CJ855" t="str">
            <v>-</v>
          </cell>
          <cell r="CK855">
            <v>90</v>
          </cell>
          <cell r="CL855" t="str">
            <v>101 - MAGNA</v>
          </cell>
          <cell r="CM855" t="str">
            <v>12083</v>
          </cell>
          <cell r="CP855" t="str">
            <v>-</v>
          </cell>
        </row>
        <row r="856">
          <cell r="A856" t="str">
            <v>12084</v>
          </cell>
          <cell r="B856" t="str">
            <v>337YFX</v>
          </cell>
          <cell r="C856" t="str">
            <v>Distrito Federal</v>
          </cell>
          <cell r="D856" t="str">
            <v>No aplica</v>
          </cell>
          <cell r="E856" t="str">
            <v>Aveo</v>
          </cell>
          <cell r="F856" t="str">
            <v>Automóvil</v>
          </cell>
          <cell r="G856" t="str">
            <v>Chevrolet</v>
          </cell>
          <cell r="H856" t="str">
            <v>Aveo LS 4 puertas T/M, D/H, A/A, Paquete M</v>
          </cell>
          <cell r="I856" t="str">
            <v>3G1TA5AF4CL154012</v>
          </cell>
          <cell r="J856" t="str">
            <v>Hecho en México</v>
          </cell>
          <cell r="K856" t="str">
            <v>Magna</v>
          </cell>
          <cell r="L856">
            <v>4</v>
          </cell>
          <cell r="M856">
            <v>45</v>
          </cell>
          <cell r="N856">
            <v>2012</v>
          </cell>
          <cell r="O856" t="str">
            <v>Tijuana</v>
          </cell>
          <cell r="P856" t="str">
            <v>Baja California Norte</v>
          </cell>
          <cell r="Q856" t="str">
            <v>Noroeste</v>
          </cell>
          <cell r="R856" t="str">
            <v>Baja</v>
          </cell>
          <cell r="S856" t="str">
            <v>Venta a empleado</v>
          </cell>
          <cell r="T856" t="str">
            <v>GNP</v>
          </cell>
          <cell r="U856" t="str">
            <v>Grupo Nacional Provincial, S.A.B.</v>
          </cell>
          <cell r="V856" t="str">
            <v>Asesor de Servicio</v>
          </cell>
          <cell r="W856" t="str">
            <v>T63</v>
          </cell>
          <cell r="X856" t="str">
            <v>Supervisoria</v>
          </cell>
          <cell r="Y856" t="str">
            <v>Asignado</v>
          </cell>
          <cell r="Z856">
            <v>40095001</v>
          </cell>
          <cell r="AA856" t="str">
            <v>Magallon Valencia José Luis</v>
          </cell>
          <cell r="AB856" t="str">
            <v>Servicios Administrativos en Reclamaciones, S.A. de C.V.</v>
          </cell>
          <cell r="AC856" t="str">
            <v>MAVL780310H16</v>
          </cell>
          <cell r="AD856" t="str">
            <v>Operativo</v>
          </cell>
          <cell r="AE856" t="str">
            <v>Asesor de Servicio</v>
          </cell>
          <cell r="AF856" t="str">
            <v>Unidad Operativa</v>
          </cell>
          <cell r="AG856" t="str">
            <v>Dirección Servicio y Operaciones</v>
          </cell>
          <cell r="AH856" t="str">
            <v>Subdirección Siniestros Norte y Occidente</v>
          </cell>
          <cell r="AI856" t="str">
            <v>C9178</v>
          </cell>
          <cell r="AJ856" t="str">
            <v>Cárdenas Guzmán Adriel</v>
          </cell>
          <cell r="AK856" t="str">
            <v>Tijuana</v>
          </cell>
          <cell r="AL856" t="str">
            <v>Tijuana</v>
          </cell>
          <cell r="AM856">
            <v>7045</v>
          </cell>
          <cell r="AN856" t="str">
            <v>jose.magallon@gnp.com.mx</v>
          </cell>
          <cell r="AO856" t="str">
            <v>jose.magallon@gnp.com.mx</v>
          </cell>
          <cell r="AQ856">
            <v>6641889975</v>
          </cell>
          <cell r="AR856" t="str">
            <v>-</v>
          </cell>
          <cell r="AS856" t="str">
            <v>-</v>
          </cell>
          <cell r="AT856" t="str">
            <v>-</v>
          </cell>
          <cell r="AU856" t="str">
            <v>-</v>
          </cell>
          <cell r="AV856" t="str">
            <v>-</v>
          </cell>
          <cell r="AW856" t="str">
            <v>IMDM20358875..</v>
          </cell>
          <cell r="AX856" t="str">
            <v>Inactivo</v>
          </cell>
          <cell r="AY856" t="str">
            <v>No</v>
          </cell>
          <cell r="AZ856" t="str">
            <v>-</v>
          </cell>
          <cell r="BA856" t="str">
            <v>-</v>
          </cell>
          <cell r="BB856" t="str">
            <v>-</v>
          </cell>
          <cell r="BC856" t="str">
            <v>-</v>
          </cell>
          <cell r="BD856" t="str">
            <v>-</v>
          </cell>
          <cell r="BE856" t="str">
            <v>-</v>
          </cell>
          <cell r="BF856" t="str">
            <v>-</v>
          </cell>
          <cell r="BG856">
            <v>3</v>
          </cell>
          <cell r="BH856" t="str">
            <v>-</v>
          </cell>
          <cell r="BI856" t="str">
            <v>-</v>
          </cell>
          <cell r="BJ856" t="str">
            <v>Arrendado</v>
          </cell>
          <cell r="BL856" t="str">
            <v>Américas Motors, S.A. de C.V.</v>
          </cell>
          <cell r="BP856" t="str">
            <v>-</v>
          </cell>
          <cell r="BQ856" t="str">
            <v>-</v>
          </cell>
          <cell r="BR856" t="str">
            <v>-</v>
          </cell>
          <cell r="BS856" t="str">
            <v>-</v>
          </cell>
          <cell r="BT856" t="str">
            <v>-</v>
          </cell>
          <cell r="BU856" t="str">
            <v>-</v>
          </cell>
          <cell r="BV856" t="str">
            <v>-</v>
          </cell>
          <cell r="BW856" t="str">
            <v>-</v>
          </cell>
          <cell r="BX856" t="str">
            <v>-</v>
          </cell>
          <cell r="BY856" t="str">
            <v>-</v>
          </cell>
          <cell r="BZ856" t="str">
            <v>-</v>
          </cell>
          <cell r="CA856" t="str">
            <v>-</v>
          </cell>
          <cell r="CB856" t="str">
            <v>-</v>
          </cell>
          <cell r="CC856" t="str">
            <v>Martes</v>
          </cell>
          <cell r="CD856" t="str">
            <v>337</v>
          </cell>
          <cell r="CE856" t="str">
            <v>7</v>
          </cell>
          <cell r="CF856" t="str">
            <v>Rosa</v>
          </cell>
          <cell r="CG856" t="str">
            <v>2o Sábado</v>
          </cell>
          <cell r="CH856" t="str">
            <v>Feb y Mzo</v>
          </cell>
          <cell r="CI856" t="str">
            <v>Ago y Sep</v>
          </cell>
          <cell r="CJ856" t="str">
            <v>-</v>
          </cell>
          <cell r="CK856">
            <v>90</v>
          </cell>
          <cell r="CL856" t="str">
            <v>101 - MAGNA</v>
          </cell>
          <cell r="CM856" t="str">
            <v>12084</v>
          </cell>
          <cell r="CP856" t="str">
            <v>-</v>
          </cell>
        </row>
        <row r="857">
          <cell r="A857" t="str">
            <v>12085</v>
          </cell>
          <cell r="B857" t="str">
            <v>963YFN</v>
          </cell>
          <cell r="C857" t="str">
            <v>Distrito Federal</v>
          </cell>
          <cell r="D857" t="str">
            <v>No aplica</v>
          </cell>
          <cell r="E857" t="str">
            <v>Aveo</v>
          </cell>
          <cell r="F857" t="str">
            <v>Automóvil</v>
          </cell>
          <cell r="G857" t="str">
            <v>Chevrolet</v>
          </cell>
          <cell r="H857" t="str">
            <v>Aveo LS 4 puertas T/M, D/H, A/A, Paquete M</v>
          </cell>
          <cell r="I857" t="str">
            <v>3G1TA5AF1CL153691</v>
          </cell>
          <cell r="J857" t="str">
            <v>Hecho en México</v>
          </cell>
          <cell r="K857" t="str">
            <v>Magna</v>
          </cell>
          <cell r="L857">
            <v>4</v>
          </cell>
          <cell r="M857">
            <v>45</v>
          </cell>
          <cell r="N857">
            <v>2012</v>
          </cell>
          <cell r="O857" t="str">
            <v>Reynosa</v>
          </cell>
          <cell r="P857" t="str">
            <v>Tamaulipas</v>
          </cell>
          <cell r="Q857" t="str">
            <v>Noreste</v>
          </cell>
          <cell r="R857" t="str">
            <v>Baja</v>
          </cell>
          <cell r="S857" t="str">
            <v>Venta a empleado</v>
          </cell>
          <cell r="T857" t="str">
            <v>GNP</v>
          </cell>
          <cell r="U857" t="str">
            <v>Grupo Nacional Provincial, S.A.B.</v>
          </cell>
          <cell r="V857" t="str">
            <v>Supervisor de Taller</v>
          </cell>
          <cell r="W857" t="str">
            <v>Pool Semiasignado</v>
          </cell>
          <cell r="X857" t="str">
            <v>Supervisoria</v>
          </cell>
          <cell r="Y857" t="str">
            <v>Pool</v>
          </cell>
          <cell r="Z857" t="str">
            <v>N92694</v>
          </cell>
          <cell r="AA857" t="str">
            <v>-</v>
          </cell>
          <cell r="AB857" t="str">
            <v>-</v>
          </cell>
          <cell r="AC857" t="str">
            <v>-</v>
          </cell>
          <cell r="AD857" t="str">
            <v>-</v>
          </cell>
          <cell r="AE857" t="str">
            <v>-</v>
          </cell>
          <cell r="AF857" t="str">
            <v>-</v>
          </cell>
          <cell r="AG857" t="str">
            <v>-</v>
          </cell>
          <cell r="AH857" t="str">
            <v>-</v>
          </cell>
          <cell r="AI857" t="str">
            <v>C6705</v>
          </cell>
          <cell r="AJ857" t="str">
            <v>Ramirez Granados Arturo</v>
          </cell>
          <cell r="AK857" t="str">
            <v>-</v>
          </cell>
          <cell r="AL857" t="str">
            <v>-</v>
          </cell>
          <cell r="AM857" t="str">
            <v>-</v>
          </cell>
          <cell r="AN857">
            <v>0</v>
          </cell>
          <cell r="AO857" t="str">
            <v>-</v>
          </cell>
          <cell r="AQ857">
            <v>8991010828</v>
          </cell>
          <cell r="AR857" t="str">
            <v>-</v>
          </cell>
          <cell r="AS857" t="str">
            <v>-</v>
          </cell>
          <cell r="AT857" t="str">
            <v>-</v>
          </cell>
          <cell r="AU857" t="str">
            <v>-</v>
          </cell>
          <cell r="AV857" t="str">
            <v>-</v>
          </cell>
          <cell r="AW857" t="str">
            <v>-</v>
          </cell>
          <cell r="AX857" t="str">
            <v>-</v>
          </cell>
          <cell r="AY857" t="str">
            <v>No</v>
          </cell>
          <cell r="AZ857" t="str">
            <v>-</v>
          </cell>
          <cell r="BA857" t="str">
            <v>-</v>
          </cell>
          <cell r="BB857" t="str">
            <v>-</v>
          </cell>
          <cell r="BC857" t="str">
            <v>-</v>
          </cell>
          <cell r="BD857" t="str">
            <v>-</v>
          </cell>
          <cell r="BE857" t="str">
            <v>-</v>
          </cell>
          <cell r="BF857" t="str">
            <v>-</v>
          </cell>
          <cell r="BG857">
            <v>3</v>
          </cell>
          <cell r="BH857" t="str">
            <v>-</v>
          </cell>
          <cell r="BI857" t="str">
            <v>-</v>
          </cell>
          <cell r="BJ857" t="str">
            <v>Arrendado</v>
          </cell>
          <cell r="BL857" t="str">
            <v>Américas Motors, S.A. de C.V.</v>
          </cell>
          <cell r="BP857" t="str">
            <v>-</v>
          </cell>
          <cell r="BQ857" t="str">
            <v>-</v>
          </cell>
          <cell r="BR857" t="str">
            <v>-</v>
          </cell>
          <cell r="BS857" t="str">
            <v>-</v>
          </cell>
          <cell r="BT857" t="str">
            <v>-</v>
          </cell>
          <cell r="BU857" t="str">
            <v>-</v>
          </cell>
          <cell r="BV857" t="str">
            <v>-</v>
          </cell>
          <cell r="BW857" t="str">
            <v>-</v>
          </cell>
          <cell r="BX857" t="str">
            <v>-</v>
          </cell>
          <cell r="BY857" t="str">
            <v>-</v>
          </cell>
          <cell r="BZ857" t="str">
            <v>-</v>
          </cell>
          <cell r="CA857" t="str">
            <v>-</v>
          </cell>
          <cell r="CB857" t="str">
            <v>-</v>
          </cell>
          <cell r="CC857" t="str">
            <v>Miércoles</v>
          </cell>
          <cell r="CD857" t="str">
            <v>963</v>
          </cell>
          <cell r="CE857" t="str">
            <v>3</v>
          </cell>
          <cell r="CF857" t="str">
            <v>Rojo</v>
          </cell>
          <cell r="CG857" t="str">
            <v>3er Sábado</v>
          </cell>
          <cell r="CH857" t="str">
            <v>Mzo y Abr</v>
          </cell>
          <cell r="CI857" t="str">
            <v>Sep y Oct</v>
          </cell>
          <cell r="CJ857" t="str">
            <v>-</v>
          </cell>
          <cell r="CK857">
            <v>90</v>
          </cell>
          <cell r="CL857" t="str">
            <v>101 - MAGNA</v>
          </cell>
          <cell r="CM857" t="str">
            <v>12085</v>
          </cell>
          <cell r="CP857" t="str">
            <v>-</v>
          </cell>
        </row>
        <row r="858">
          <cell r="A858" t="str">
            <v>12086</v>
          </cell>
          <cell r="B858" t="str">
            <v>974YFN</v>
          </cell>
          <cell r="C858" t="str">
            <v>Distrito Federal</v>
          </cell>
          <cell r="D858" t="str">
            <v>No aplica</v>
          </cell>
          <cell r="E858" t="str">
            <v>Aveo</v>
          </cell>
          <cell r="F858" t="str">
            <v>Automóvil</v>
          </cell>
          <cell r="G858" t="str">
            <v>Chevrolet</v>
          </cell>
          <cell r="H858" t="str">
            <v>Aveo LS 4 puertas T/M, D/H, A/A, Paquete M</v>
          </cell>
          <cell r="I858" t="str">
            <v>3G1TA5AF2CL153800</v>
          </cell>
          <cell r="J858" t="str">
            <v>Hecho en México</v>
          </cell>
          <cell r="K858" t="str">
            <v>Magna</v>
          </cell>
          <cell r="L858">
            <v>4</v>
          </cell>
          <cell r="M858">
            <v>45</v>
          </cell>
          <cell r="N858">
            <v>2012</v>
          </cell>
          <cell r="O858" t="str">
            <v>Hermosillo</v>
          </cell>
          <cell r="P858" t="str">
            <v>Sonora</v>
          </cell>
          <cell r="Q858" t="str">
            <v>Noroeste</v>
          </cell>
          <cell r="R858" t="str">
            <v>Baja</v>
          </cell>
          <cell r="S858" t="str">
            <v>Venta a empleado</v>
          </cell>
          <cell r="T858" t="str">
            <v>GNP</v>
          </cell>
          <cell r="U858" t="str">
            <v>Grupo Nacional Provincial, S.A.B.</v>
          </cell>
          <cell r="V858" t="str">
            <v>Asesor de Servicio</v>
          </cell>
          <cell r="W858" t="str">
            <v>-</v>
          </cell>
          <cell r="X858" t="str">
            <v>Supervisoria</v>
          </cell>
          <cell r="Y858" t="str">
            <v>Asignado</v>
          </cell>
          <cell r="Z858">
            <v>40132001</v>
          </cell>
          <cell r="AA858" t="str">
            <v>Dusten Lopez Francisco Manuel</v>
          </cell>
          <cell r="AB858" t="str">
            <v>Servicios Administrativos en Reclamaciones, S.A. de C.V.</v>
          </cell>
          <cell r="AC858" t="str">
            <v>DULF720601PX1</v>
          </cell>
          <cell r="AD858" t="str">
            <v>Operativo</v>
          </cell>
          <cell r="AE858" t="str">
            <v>Asesor de Servicio</v>
          </cell>
          <cell r="AF858" t="str">
            <v>Unidad Operativa</v>
          </cell>
          <cell r="AG858" t="str">
            <v>Dirección Servicio y Operaciones</v>
          </cell>
          <cell r="AH858" t="str">
            <v>Subdirección Siniestros Norte y Occidente</v>
          </cell>
          <cell r="AI858" t="str">
            <v>C9178</v>
          </cell>
          <cell r="AJ858" t="str">
            <v>Cárdenas Guzmán Adriel</v>
          </cell>
          <cell r="AK858" t="str">
            <v>Hermosillo</v>
          </cell>
          <cell r="AL858" t="str">
            <v>Hermosillo</v>
          </cell>
          <cell r="AM858">
            <v>7516</v>
          </cell>
          <cell r="AN858" t="str">
            <v>francisco.dusten@gnp.com.mx</v>
          </cell>
          <cell r="AO858" t="str">
            <v>francisco.dusten@gnp.com.mx</v>
          </cell>
          <cell r="AQ858">
            <v>6621202062</v>
          </cell>
          <cell r="AR858" t="str">
            <v>-</v>
          </cell>
          <cell r="AS858" t="str">
            <v>-</v>
          </cell>
          <cell r="AT858" t="str">
            <v>-</v>
          </cell>
          <cell r="AU858" t="str">
            <v>-</v>
          </cell>
          <cell r="AV858" t="str">
            <v>-</v>
          </cell>
          <cell r="AW858" t="str">
            <v>IMDM20888104..</v>
          </cell>
          <cell r="AX858" t="str">
            <v>Inactivo</v>
          </cell>
          <cell r="AY858" t="str">
            <v>No</v>
          </cell>
          <cell r="AZ858" t="str">
            <v>-</v>
          </cell>
          <cell r="BA858" t="str">
            <v>-</v>
          </cell>
          <cell r="BB858" t="str">
            <v>-</v>
          </cell>
          <cell r="BC858" t="str">
            <v>-</v>
          </cell>
          <cell r="BD858" t="str">
            <v>-</v>
          </cell>
          <cell r="BE858" t="str">
            <v>-</v>
          </cell>
          <cell r="BF858" t="str">
            <v>-</v>
          </cell>
          <cell r="BG858">
            <v>3</v>
          </cell>
          <cell r="BH858" t="str">
            <v>-</v>
          </cell>
          <cell r="BI858" t="str">
            <v>-</v>
          </cell>
          <cell r="BJ858" t="str">
            <v>Arrendado</v>
          </cell>
          <cell r="BL858" t="str">
            <v>Américas Motors, S.A. de C.V.</v>
          </cell>
          <cell r="BP858" t="str">
            <v>-</v>
          </cell>
          <cell r="BQ858" t="str">
            <v>-</v>
          </cell>
          <cell r="BR858" t="str">
            <v>-</v>
          </cell>
          <cell r="BS858" t="str">
            <v>-</v>
          </cell>
          <cell r="BT858" t="str">
            <v>-</v>
          </cell>
          <cell r="BU858" t="str">
            <v>-</v>
          </cell>
          <cell r="BV858" t="str">
            <v>-</v>
          </cell>
          <cell r="BW858" t="str">
            <v>-</v>
          </cell>
          <cell r="BX858" t="str">
            <v>-</v>
          </cell>
          <cell r="BY858" t="str">
            <v>-</v>
          </cell>
          <cell r="BZ858" t="str">
            <v>-</v>
          </cell>
          <cell r="CA858" t="str">
            <v>-</v>
          </cell>
          <cell r="CB858" t="str">
            <v>-</v>
          </cell>
          <cell r="CC858" t="str">
            <v>Miércoles</v>
          </cell>
          <cell r="CD858" t="str">
            <v>974</v>
          </cell>
          <cell r="CE858" t="str">
            <v>4</v>
          </cell>
          <cell r="CF858" t="str">
            <v>Rojo</v>
          </cell>
          <cell r="CG858" t="str">
            <v>3er Sábado</v>
          </cell>
          <cell r="CH858" t="str">
            <v>Mzo y Abr</v>
          </cell>
          <cell r="CI858" t="str">
            <v>Sep y Oct</v>
          </cell>
          <cell r="CJ858" t="str">
            <v>-</v>
          </cell>
          <cell r="CK858">
            <v>90</v>
          </cell>
          <cell r="CL858" t="str">
            <v>101 - MAGNA</v>
          </cell>
          <cell r="CM858" t="str">
            <v>12086</v>
          </cell>
          <cell r="CP858" t="str">
            <v>-</v>
          </cell>
        </row>
        <row r="859">
          <cell r="A859" t="str">
            <v>12087</v>
          </cell>
          <cell r="B859" t="str">
            <v>305YFX</v>
          </cell>
          <cell r="C859" t="str">
            <v>Distrito Federal</v>
          </cell>
          <cell r="D859" t="str">
            <v>No aplica</v>
          </cell>
          <cell r="E859" t="str">
            <v>Aveo</v>
          </cell>
          <cell r="F859" t="str">
            <v>Automóvil</v>
          </cell>
          <cell r="G859" t="str">
            <v>Chevrolet</v>
          </cell>
          <cell r="H859" t="str">
            <v>Aveo LS 4 puertas T/M, D/H, A/A, Paquete M</v>
          </cell>
          <cell r="I859" t="str">
            <v>3G1TA5AF6CL153637</v>
          </cell>
          <cell r="J859" t="str">
            <v>Hecho en México</v>
          </cell>
          <cell r="K859" t="str">
            <v>Magna</v>
          </cell>
          <cell r="L859">
            <v>4</v>
          </cell>
          <cell r="M859">
            <v>45</v>
          </cell>
          <cell r="N859">
            <v>2012</v>
          </cell>
          <cell r="O859" t="str">
            <v>Mexicali</v>
          </cell>
          <cell r="P859" t="str">
            <v>Baja California Norte</v>
          </cell>
          <cell r="Q859" t="str">
            <v>Noroeste</v>
          </cell>
          <cell r="R859" t="str">
            <v>Baja</v>
          </cell>
          <cell r="S859" t="str">
            <v>Venta a empleado</v>
          </cell>
          <cell r="T859" t="str">
            <v>GNP</v>
          </cell>
          <cell r="U859" t="str">
            <v>Grupo Nacional Provincial, S.A.B.</v>
          </cell>
          <cell r="V859" t="str">
            <v>Asesor de Servicio</v>
          </cell>
          <cell r="W859" t="str">
            <v>X14</v>
          </cell>
          <cell r="X859" t="str">
            <v>Supervisoria</v>
          </cell>
          <cell r="Y859" t="str">
            <v>Asignado</v>
          </cell>
          <cell r="Z859" t="str">
            <v>S01801</v>
          </cell>
          <cell r="AA859" t="str">
            <v>-</v>
          </cell>
          <cell r="AB859" t="str">
            <v>-</v>
          </cell>
          <cell r="AC859" t="str">
            <v>-</v>
          </cell>
          <cell r="AD859" t="str">
            <v>-</v>
          </cell>
          <cell r="AE859" t="str">
            <v>-</v>
          </cell>
          <cell r="AF859" t="str">
            <v>-</v>
          </cell>
          <cell r="AG859" t="str">
            <v>-</v>
          </cell>
          <cell r="AH859" t="str">
            <v>-</v>
          </cell>
          <cell r="AI859" t="str">
            <v>C6705</v>
          </cell>
          <cell r="AJ859" t="str">
            <v>Ramirez Granados Arturo</v>
          </cell>
          <cell r="AK859" t="str">
            <v>-</v>
          </cell>
          <cell r="AL859" t="str">
            <v>-</v>
          </cell>
          <cell r="AM859" t="str">
            <v>-</v>
          </cell>
          <cell r="AN859" t="str">
            <v>ernesto.alvarez@gnp.com.mx</v>
          </cell>
          <cell r="AO859" t="str">
            <v>-</v>
          </cell>
          <cell r="AP859" t="str">
            <v>ernesto.alvarez@gnp.com.mx</v>
          </cell>
          <cell r="AQ859">
            <v>6861350579</v>
          </cell>
          <cell r="AR859" t="str">
            <v>-</v>
          </cell>
          <cell r="AS859" t="str">
            <v>-</v>
          </cell>
          <cell r="AT859" t="str">
            <v>-</v>
          </cell>
          <cell r="AU859" t="str">
            <v>-</v>
          </cell>
          <cell r="AV859" t="str">
            <v>-</v>
          </cell>
          <cell r="AW859" t="str">
            <v>IMDM20888105..</v>
          </cell>
          <cell r="AX859" t="str">
            <v>Inactivo</v>
          </cell>
          <cell r="AY859" t="str">
            <v>No</v>
          </cell>
          <cell r="AZ859" t="str">
            <v>-</v>
          </cell>
          <cell r="BA859" t="str">
            <v>-</v>
          </cell>
          <cell r="BB859" t="str">
            <v>-</v>
          </cell>
          <cell r="BC859" t="str">
            <v>-</v>
          </cell>
          <cell r="BD859" t="str">
            <v>-</v>
          </cell>
          <cell r="BE859" t="str">
            <v>-</v>
          </cell>
          <cell r="BF859" t="str">
            <v>-</v>
          </cell>
          <cell r="BG859">
            <v>3</v>
          </cell>
          <cell r="BH859" t="str">
            <v>-</v>
          </cell>
          <cell r="BI859" t="str">
            <v>-</v>
          </cell>
          <cell r="BJ859" t="str">
            <v>Arrendado</v>
          </cell>
          <cell r="BL859" t="str">
            <v>Américas Motors, S.A. de C.V.</v>
          </cell>
          <cell r="BP859" t="str">
            <v>-</v>
          </cell>
          <cell r="BQ859" t="str">
            <v>-</v>
          </cell>
          <cell r="BR859" t="str">
            <v>-</v>
          </cell>
          <cell r="BS859" t="str">
            <v>-</v>
          </cell>
          <cell r="BT859" t="str">
            <v>-</v>
          </cell>
          <cell r="BU859" t="str">
            <v>-</v>
          </cell>
          <cell r="BV859" t="str">
            <v>-</v>
          </cell>
          <cell r="BW859" t="str">
            <v>-</v>
          </cell>
          <cell r="BX859" t="str">
            <v>-</v>
          </cell>
          <cell r="BY859" t="str">
            <v>-</v>
          </cell>
          <cell r="BZ859" t="str">
            <v>-</v>
          </cell>
          <cell r="CA859" t="str">
            <v>-</v>
          </cell>
          <cell r="CB859" t="str">
            <v>-</v>
          </cell>
          <cell r="CC859" t="str">
            <v>Lunes</v>
          </cell>
          <cell r="CD859" t="str">
            <v>305</v>
          </cell>
          <cell r="CE859" t="str">
            <v>5</v>
          </cell>
          <cell r="CF859" t="str">
            <v>Amarillo</v>
          </cell>
          <cell r="CG859" t="str">
            <v>1er Sábado</v>
          </cell>
          <cell r="CH859" t="str">
            <v>Ene y Feb</v>
          </cell>
          <cell r="CI859" t="str">
            <v>Jul y Ago</v>
          </cell>
          <cell r="CJ859" t="str">
            <v>-</v>
          </cell>
          <cell r="CK859">
            <v>90</v>
          </cell>
          <cell r="CL859" t="str">
            <v>101 - MAGNA</v>
          </cell>
          <cell r="CM859" t="str">
            <v>12087</v>
          </cell>
          <cell r="CP859" t="str">
            <v>-</v>
          </cell>
        </row>
        <row r="860">
          <cell r="A860" t="str">
            <v>12088</v>
          </cell>
          <cell r="B860" t="str">
            <v>617ZBE</v>
          </cell>
          <cell r="C860" t="str">
            <v>Distrito Federal</v>
          </cell>
          <cell r="D860" t="str">
            <v>399YFX</v>
          </cell>
          <cell r="E860" t="str">
            <v>Aveo</v>
          </cell>
          <cell r="F860" t="str">
            <v>Automóvil</v>
          </cell>
          <cell r="G860" t="str">
            <v>Chevrolet</v>
          </cell>
          <cell r="H860" t="str">
            <v>Aveo LS 4 puertas T/M, D/H, A/A, Paquete M</v>
          </cell>
          <cell r="I860" t="str">
            <v>3G1TA5AF8CL153087</v>
          </cell>
          <cell r="J860" t="str">
            <v>Hecho en México</v>
          </cell>
          <cell r="K860" t="str">
            <v>Magna</v>
          </cell>
          <cell r="L860">
            <v>4</v>
          </cell>
          <cell r="M860">
            <v>45</v>
          </cell>
          <cell r="N860">
            <v>2012</v>
          </cell>
          <cell r="O860" t="str">
            <v>León</v>
          </cell>
          <cell r="P860" t="str">
            <v>Guanajuato</v>
          </cell>
          <cell r="Q860" t="str">
            <v>Occidente</v>
          </cell>
          <cell r="R860" t="str">
            <v>Baja</v>
          </cell>
          <cell r="S860" t="str">
            <v>Venta a empleado</v>
          </cell>
          <cell r="T860" t="str">
            <v>GNP</v>
          </cell>
          <cell r="U860" t="str">
            <v>Grupo Nacional Provincial, S.A.B.</v>
          </cell>
          <cell r="V860" t="str">
            <v>Asesor de Servicio</v>
          </cell>
          <cell r="W860" t="str">
            <v>-</v>
          </cell>
          <cell r="X860" t="str">
            <v>Supervisoria</v>
          </cell>
          <cell r="Y860" t="str">
            <v>Asignado</v>
          </cell>
          <cell r="Z860" t="str">
            <v>S01477</v>
          </cell>
          <cell r="AA860" t="str">
            <v>-</v>
          </cell>
          <cell r="AB860" t="str">
            <v>-</v>
          </cell>
          <cell r="AC860" t="str">
            <v>-</v>
          </cell>
          <cell r="AD860" t="str">
            <v>-</v>
          </cell>
          <cell r="AE860" t="str">
            <v>-</v>
          </cell>
          <cell r="AF860" t="str">
            <v>-</v>
          </cell>
          <cell r="AG860" t="str">
            <v>-</v>
          </cell>
          <cell r="AH860" t="str">
            <v>-</v>
          </cell>
          <cell r="AI860" t="str">
            <v>C6705</v>
          </cell>
          <cell r="AJ860" t="str">
            <v>Ramirez Granados Arturo</v>
          </cell>
          <cell r="AK860" t="str">
            <v>-</v>
          </cell>
          <cell r="AL860" t="str">
            <v>-</v>
          </cell>
          <cell r="AM860" t="str">
            <v>-</v>
          </cell>
          <cell r="AN860" t="str">
            <v>mario.gutierrez@gnp.com.mx</v>
          </cell>
          <cell r="AO860" t="str">
            <v>-</v>
          </cell>
          <cell r="AP860" t="str">
            <v>mario.gutierrez@gnp.com.mx</v>
          </cell>
          <cell r="AQ860">
            <v>4771312625</v>
          </cell>
          <cell r="AR860" t="str">
            <v>-</v>
          </cell>
          <cell r="AS860" t="str">
            <v>-</v>
          </cell>
          <cell r="AT860" t="str">
            <v>-</v>
          </cell>
          <cell r="AU860" t="str">
            <v>-</v>
          </cell>
          <cell r="AV860" t="str">
            <v>-</v>
          </cell>
          <cell r="AW860" t="str">
            <v>-</v>
          </cell>
          <cell r="AX860" t="str">
            <v>-</v>
          </cell>
          <cell r="AY860" t="str">
            <v>No</v>
          </cell>
          <cell r="AZ860" t="str">
            <v>-</v>
          </cell>
          <cell r="BA860" t="str">
            <v>-</v>
          </cell>
          <cell r="BB860" t="str">
            <v>-</v>
          </cell>
          <cell r="BC860" t="str">
            <v>-</v>
          </cell>
          <cell r="BD860" t="str">
            <v>-</v>
          </cell>
          <cell r="BE860" t="str">
            <v>-</v>
          </cell>
          <cell r="BF860" t="str">
            <v>-</v>
          </cell>
          <cell r="BG860">
            <v>3</v>
          </cell>
          <cell r="BH860" t="str">
            <v>-</v>
          </cell>
          <cell r="BI860" t="str">
            <v>-</v>
          </cell>
          <cell r="BJ860" t="str">
            <v>Arrendado</v>
          </cell>
          <cell r="BL860" t="str">
            <v>Américas Motors, S.A. de C.V.</v>
          </cell>
          <cell r="BP860" t="str">
            <v>-</v>
          </cell>
          <cell r="BQ860" t="str">
            <v>-</v>
          </cell>
          <cell r="BR860" t="str">
            <v>-</v>
          </cell>
          <cell r="BS860" t="str">
            <v>-</v>
          </cell>
          <cell r="BT860" t="str">
            <v>-</v>
          </cell>
          <cell r="BU860" t="str">
            <v>-</v>
          </cell>
          <cell r="BV860" t="str">
            <v>-</v>
          </cell>
          <cell r="BW860" t="str">
            <v>-</v>
          </cell>
          <cell r="BX860" t="str">
            <v>-</v>
          </cell>
          <cell r="BY860" t="str">
            <v>-</v>
          </cell>
          <cell r="BZ860" t="str">
            <v>-</v>
          </cell>
          <cell r="CA860" t="str">
            <v>-</v>
          </cell>
          <cell r="CB860" t="str">
            <v>-</v>
          </cell>
          <cell r="CC860" t="str">
            <v>Martes</v>
          </cell>
          <cell r="CD860" t="str">
            <v>617</v>
          </cell>
          <cell r="CE860" t="str">
            <v>7</v>
          </cell>
          <cell r="CF860" t="str">
            <v>Rosa</v>
          </cell>
          <cell r="CG860" t="str">
            <v>2o Sábado</v>
          </cell>
          <cell r="CH860" t="str">
            <v>Feb y Mzo</v>
          </cell>
          <cell r="CI860" t="str">
            <v>Ago y Sep</v>
          </cell>
          <cell r="CJ860" t="str">
            <v>-</v>
          </cell>
          <cell r="CK860">
            <v>90</v>
          </cell>
          <cell r="CL860" t="str">
            <v>101 - MAGNA</v>
          </cell>
          <cell r="CM860" t="str">
            <v>12088</v>
          </cell>
          <cell r="CP860" t="str">
            <v>-</v>
          </cell>
        </row>
        <row r="861">
          <cell r="A861" t="str">
            <v>12089</v>
          </cell>
          <cell r="B861" t="str">
            <v>342YFX</v>
          </cell>
          <cell r="C861" t="str">
            <v>Distrito Federal</v>
          </cell>
          <cell r="D861" t="str">
            <v>No aplica</v>
          </cell>
          <cell r="E861" t="str">
            <v>Aveo</v>
          </cell>
          <cell r="F861" t="str">
            <v>Automóvil</v>
          </cell>
          <cell r="G861" t="str">
            <v>Chevrolet</v>
          </cell>
          <cell r="H861" t="str">
            <v>Aveo LS 4 puertas T/M, D/H, A/A, Paquete M</v>
          </cell>
          <cell r="I861" t="str">
            <v>3G1TA5AF0CL153987</v>
          </cell>
          <cell r="J861" t="str">
            <v>Hecho en México</v>
          </cell>
          <cell r="K861" t="str">
            <v>Magna</v>
          </cell>
          <cell r="L861">
            <v>4</v>
          </cell>
          <cell r="M861">
            <v>45</v>
          </cell>
          <cell r="N861">
            <v>2012</v>
          </cell>
          <cell r="O861" t="str">
            <v>León</v>
          </cell>
          <cell r="P861" t="str">
            <v>Guanajuato</v>
          </cell>
          <cell r="Q861" t="str">
            <v>Occidente</v>
          </cell>
          <cell r="R861" t="str">
            <v>Baja</v>
          </cell>
          <cell r="S861" t="str">
            <v>Venta a empleado</v>
          </cell>
          <cell r="T861" t="str">
            <v>GNP</v>
          </cell>
          <cell r="U861" t="str">
            <v>Grupo Nacional Provincial, S.A.B.</v>
          </cell>
          <cell r="V861" t="str">
            <v>Supervisor Ajustes</v>
          </cell>
          <cell r="W861" t="str">
            <v>-</v>
          </cell>
          <cell r="X861" t="str">
            <v>Supervisoria</v>
          </cell>
          <cell r="Y861" t="str">
            <v>Asignado</v>
          </cell>
          <cell r="Z861" t="str">
            <v>N92536</v>
          </cell>
          <cell r="AA861" t="str">
            <v>Vela Tovar Alfonso</v>
          </cell>
          <cell r="AB861" t="str">
            <v>Grupo Nacional Provincial, S.A.B.</v>
          </cell>
          <cell r="AC861" t="str">
            <v>VETA651221N19</v>
          </cell>
          <cell r="AD861" t="str">
            <v>Jefe de departamento</v>
          </cell>
          <cell r="AE861" t="str">
            <v>Supervisor Siniestros Autos</v>
          </cell>
          <cell r="AF861" t="str">
            <v>Unidad Operativa</v>
          </cell>
          <cell r="AG861" t="str">
            <v>Dirección Servicio y Operaciones</v>
          </cell>
          <cell r="AH861" t="str">
            <v>Subdirección Siniestros Norte y Occidente</v>
          </cell>
          <cell r="AI861" t="str">
            <v>C9212</v>
          </cell>
          <cell r="AJ861" t="str">
            <v>Colome Pineda Juan Del Carmen</v>
          </cell>
          <cell r="AK861" t="str">
            <v>Supervisoria Aguascalientes</v>
          </cell>
          <cell r="AL861" t="str">
            <v>Aguascalientes</v>
          </cell>
          <cell r="AM861">
            <v>5900</v>
          </cell>
          <cell r="AN861" t="str">
            <v>alfonso.vela@gnp.com.mx</v>
          </cell>
          <cell r="AO861" t="str">
            <v>alfonso.vela@gnp.com.mx</v>
          </cell>
          <cell r="AQ861">
            <v>4777001714</v>
          </cell>
          <cell r="AR861" t="str">
            <v>-</v>
          </cell>
          <cell r="AS861" t="str">
            <v>-</v>
          </cell>
          <cell r="AT861" t="str">
            <v>-</v>
          </cell>
          <cell r="AU861" t="str">
            <v>-</v>
          </cell>
          <cell r="AV861" t="str">
            <v>-</v>
          </cell>
          <cell r="AW861" t="str">
            <v>-</v>
          </cell>
          <cell r="AX861" t="str">
            <v>-</v>
          </cell>
          <cell r="AY861" t="str">
            <v>Si</v>
          </cell>
          <cell r="AZ861">
            <v>819.45</v>
          </cell>
          <cell r="BA861">
            <v>43708</v>
          </cell>
          <cell r="BB861">
            <v>22944.600000000002</v>
          </cell>
          <cell r="BC861" t="str">
            <v>-</v>
          </cell>
          <cell r="BD861">
            <v>59000</v>
          </cell>
          <cell r="BE861">
            <v>43296</v>
          </cell>
          <cell r="BF861">
            <v>44377</v>
          </cell>
          <cell r="BG861">
            <v>3</v>
          </cell>
          <cell r="BH861" t="str">
            <v>-</v>
          </cell>
          <cell r="BI861" t="str">
            <v>-</v>
          </cell>
          <cell r="BJ861" t="str">
            <v>Arrendado</v>
          </cell>
          <cell r="BL861" t="str">
            <v>Américas Motors, S.A. de C.V.</v>
          </cell>
          <cell r="BP861" t="str">
            <v>-</v>
          </cell>
          <cell r="BQ861" t="str">
            <v>-</v>
          </cell>
          <cell r="BR861" t="str">
            <v>-</v>
          </cell>
          <cell r="BS861" t="str">
            <v>-</v>
          </cell>
          <cell r="BT861" t="str">
            <v>-</v>
          </cell>
          <cell r="BU861" t="str">
            <v>-</v>
          </cell>
          <cell r="BV861" t="str">
            <v>-</v>
          </cell>
          <cell r="BW861" t="str">
            <v>-</v>
          </cell>
          <cell r="BX861" t="str">
            <v>-</v>
          </cell>
          <cell r="BY861" t="str">
            <v>-</v>
          </cell>
          <cell r="BZ861" t="str">
            <v>-</v>
          </cell>
          <cell r="CA861" t="str">
            <v>-</v>
          </cell>
          <cell r="CB861" t="str">
            <v>-</v>
          </cell>
          <cell r="CC861" t="str">
            <v>Jueves</v>
          </cell>
          <cell r="CD861" t="str">
            <v>342</v>
          </cell>
          <cell r="CE861" t="str">
            <v>2</v>
          </cell>
          <cell r="CF861" t="str">
            <v>Verde</v>
          </cell>
          <cell r="CG861" t="str">
            <v>4o Sábado</v>
          </cell>
          <cell r="CH861" t="str">
            <v>Abr y May</v>
          </cell>
          <cell r="CI861" t="str">
            <v>Oct y Nov</v>
          </cell>
          <cell r="CJ861" t="str">
            <v>-</v>
          </cell>
          <cell r="CK861">
            <v>90</v>
          </cell>
          <cell r="CL861" t="str">
            <v>101 - MAGNA</v>
          </cell>
          <cell r="CM861" t="str">
            <v>12089</v>
          </cell>
          <cell r="CP861" t="str">
            <v>-</v>
          </cell>
        </row>
        <row r="862">
          <cell r="A862" t="str">
            <v>12090</v>
          </cell>
          <cell r="B862" t="str">
            <v>361YFX</v>
          </cell>
          <cell r="C862" t="str">
            <v>Distrito Federal</v>
          </cell>
          <cell r="D862" t="str">
            <v>No aplica</v>
          </cell>
          <cell r="E862" t="str">
            <v>Aveo</v>
          </cell>
          <cell r="F862" t="str">
            <v>Automóvil</v>
          </cell>
          <cell r="G862" t="str">
            <v>Chevrolet</v>
          </cell>
          <cell r="H862" t="str">
            <v>Aveo LS 4 puertas T/M, D/H, A/A, Paquete M</v>
          </cell>
          <cell r="I862" t="str">
            <v>3G1TA5AF2CL153862</v>
          </cell>
          <cell r="J862" t="str">
            <v>Hecho en México</v>
          </cell>
          <cell r="K862" t="str">
            <v>Magna</v>
          </cell>
          <cell r="L862">
            <v>4</v>
          </cell>
          <cell r="M862">
            <v>45</v>
          </cell>
          <cell r="N862">
            <v>2012</v>
          </cell>
          <cell r="O862" t="str">
            <v>Guadalajara</v>
          </cell>
          <cell r="P862" t="str">
            <v>Jalisco</v>
          </cell>
          <cell r="Q862" t="str">
            <v>Occidente</v>
          </cell>
          <cell r="R862" t="str">
            <v>Baja</v>
          </cell>
          <cell r="S862" t="str">
            <v>Venta a empleado</v>
          </cell>
          <cell r="T862" t="str">
            <v>GNP</v>
          </cell>
          <cell r="U862" t="str">
            <v>Grupo Nacional Provincial, S.A.B.</v>
          </cell>
          <cell r="V862" t="str">
            <v>Asesor de Servicio</v>
          </cell>
          <cell r="W862" t="str">
            <v>M10</v>
          </cell>
          <cell r="X862" t="str">
            <v>Célula México</v>
          </cell>
          <cell r="Y862" t="str">
            <v>Asignado</v>
          </cell>
          <cell r="Z862">
            <v>40073001</v>
          </cell>
          <cell r="AA862" t="str">
            <v>-</v>
          </cell>
          <cell r="AB862" t="str">
            <v>-</v>
          </cell>
          <cell r="AC862" t="str">
            <v>-</v>
          </cell>
          <cell r="AD862" t="str">
            <v>-</v>
          </cell>
          <cell r="AE862" t="str">
            <v>-</v>
          </cell>
          <cell r="AF862" t="str">
            <v>-</v>
          </cell>
          <cell r="AG862" t="str">
            <v>-</v>
          </cell>
          <cell r="AH862" t="str">
            <v>-</v>
          </cell>
          <cell r="AI862" t="str">
            <v>C6705</v>
          </cell>
          <cell r="AJ862" t="str">
            <v>Ramirez Granados Arturo</v>
          </cell>
          <cell r="AK862" t="str">
            <v>-</v>
          </cell>
          <cell r="AL862" t="str">
            <v>-</v>
          </cell>
          <cell r="AM862" t="str">
            <v>-</v>
          </cell>
          <cell r="AN862" t="str">
            <v>ajustes212gnp@gmail.com</v>
          </cell>
          <cell r="AO862" t="str">
            <v>-</v>
          </cell>
          <cell r="AP862" t="str">
            <v>ajustes212gnp@gmail.com</v>
          </cell>
          <cell r="AQ862">
            <v>3310257248</v>
          </cell>
          <cell r="AR862" t="str">
            <v>-</v>
          </cell>
          <cell r="AS862" t="str">
            <v>-</v>
          </cell>
          <cell r="AT862" t="str">
            <v>-</v>
          </cell>
          <cell r="AU862" t="str">
            <v>-</v>
          </cell>
          <cell r="AV862" t="str">
            <v>-</v>
          </cell>
          <cell r="AW862" t="str">
            <v>-</v>
          </cell>
          <cell r="AX862" t="str">
            <v>-</v>
          </cell>
          <cell r="AY862" t="str">
            <v>No</v>
          </cell>
          <cell r="AZ862" t="str">
            <v>-</v>
          </cell>
          <cell r="BA862" t="str">
            <v>-</v>
          </cell>
          <cell r="BB862" t="str">
            <v>-</v>
          </cell>
          <cell r="BC862" t="str">
            <v>-</v>
          </cell>
          <cell r="BD862" t="str">
            <v>-</v>
          </cell>
          <cell r="BE862" t="str">
            <v>-</v>
          </cell>
          <cell r="BF862" t="str">
            <v>-</v>
          </cell>
          <cell r="BG862">
            <v>3</v>
          </cell>
          <cell r="BH862" t="str">
            <v>-</v>
          </cell>
          <cell r="BI862" t="str">
            <v>-</v>
          </cell>
          <cell r="BJ862" t="str">
            <v>Arrendado</v>
          </cell>
          <cell r="BL862" t="str">
            <v>Américas Motors, S.A. de C.V.</v>
          </cell>
          <cell r="BP862" t="str">
            <v>-</v>
          </cell>
          <cell r="BQ862" t="str">
            <v>-</v>
          </cell>
          <cell r="BR862" t="str">
            <v>-</v>
          </cell>
          <cell r="BS862" t="str">
            <v>-</v>
          </cell>
          <cell r="BT862" t="str">
            <v>-</v>
          </cell>
          <cell r="BU862" t="str">
            <v>-</v>
          </cell>
          <cell r="BV862" t="str">
            <v>-</v>
          </cell>
          <cell r="BW862" t="str">
            <v>-</v>
          </cell>
          <cell r="BX862" t="str">
            <v>-</v>
          </cell>
          <cell r="BY862" t="str">
            <v>-</v>
          </cell>
          <cell r="BZ862" t="str">
            <v>-</v>
          </cell>
          <cell r="CA862" t="str">
            <v>-</v>
          </cell>
          <cell r="CB862" t="str">
            <v>-</v>
          </cell>
          <cell r="CC862" t="str">
            <v>Jueves</v>
          </cell>
          <cell r="CD862" t="str">
            <v>361</v>
          </cell>
          <cell r="CE862" t="str">
            <v>1</v>
          </cell>
          <cell r="CF862" t="str">
            <v>Verde</v>
          </cell>
          <cell r="CG862" t="str">
            <v>4o Sábado</v>
          </cell>
          <cell r="CH862" t="str">
            <v>Abr y May</v>
          </cell>
          <cell r="CI862" t="str">
            <v>Oct y Nov</v>
          </cell>
          <cell r="CJ862" t="str">
            <v>-</v>
          </cell>
          <cell r="CK862">
            <v>90</v>
          </cell>
          <cell r="CL862" t="str">
            <v>101 - MAGNA</v>
          </cell>
          <cell r="CM862" t="str">
            <v>12090</v>
          </cell>
          <cell r="CP862" t="str">
            <v>-</v>
          </cell>
        </row>
        <row r="863">
          <cell r="A863" t="str">
            <v>12091</v>
          </cell>
          <cell r="B863" t="str">
            <v>370YFX</v>
          </cell>
          <cell r="C863" t="str">
            <v>Distrito Federal</v>
          </cell>
          <cell r="D863" t="str">
            <v>No aplica</v>
          </cell>
          <cell r="E863" t="str">
            <v>Aveo</v>
          </cell>
          <cell r="F863" t="str">
            <v>Automóvil</v>
          </cell>
          <cell r="G863" t="str">
            <v>Chevrolet</v>
          </cell>
          <cell r="H863" t="str">
            <v>Aveo LS 4 puertas T/M, D/H, A/A, Paquete M</v>
          </cell>
          <cell r="I863" t="str">
            <v>3G1TA5AF1CL153612</v>
          </cell>
          <cell r="J863" t="str">
            <v>Hecho en México</v>
          </cell>
          <cell r="K863" t="str">
            <v>Magna</v>
          </cell>
          <cell r="L863">
            <v>4</v>
          </cell>
          <cell r="M863">
            <v>45</v>
          </cell>
          <cell r="N863">
            <v>2012</v>
          </cell>
          <cell r="O863" t="str">
            <v>Villahermosa</v>
          </cell>
          <cell r="P863" t="str">
            <v>Tabasco</v>
          </cell>
          <cell r="Q863" t="str">
            <v>Sureste</v>
          </cell>
          <cell r="R863" t="str">
            <v>Baja</v>
          </cell>
          <cell r="S863" t="str">
            <v>Venta a empleado</v>
          </cell>
          <cell r="T863" t="str">
            <v>GNP</v>
          </cell>
          <cell r="U863" t="str">
            <v>Grupo Nacional Provincial, S.A.B.</v>
          </cell>
          <cell r="V863" t="str">
            <v>Asesor de Servicio</v>
          </cell>
          <cell r="W863" t="str">
            <v>-</v>
          </cell>
          <cell r="X863" t="str">
            <v>Supervisoria</v>
          </cell>
          <cell r="Y863" t="str">
            <v>Asignado</v>
          </cell>
          <cell r="Z863">
            <v>40397001</v>
          </cell>
          <cell r="AA863" t="str">
            <v>Toledo Pon Michell Yaphet</v>
          </cell>
          <cell r="AB863" t="str">
            <v>Servicios Administrativos en Reclamaciones, S.A. de C.V.</v>
          </cell>
          <cell r="AC863" t="str">
            <v>TOPM831205299</v>
          </cell>
          <cell r="AD863" t="str">
            <v>Operativo</v>
          </cell>
          <cell r="AE863" t="str">
            <v>Asesor de Servicio</v>
          </cell>
          <cell r="AF863" t="str">
            <v>Unidad Operativa</v>
          </cell>
          <cell r="AG863" t="str">
            <v>Dirección Servicio y Operaciones</v>
          </cell>
          <cell r="AH863" t="str">
            <v>Subdir. Siniestros CDMX y Sureste</v>
          </cell>
          <cell r="AI863" t="str">
            <v>C9208</v>
          </cell>
          <cell r="AJ863" t="str">
            <v>Lasa Estrada Antxon</v>
          </cell>
          <cell r="AK863" t="str">
            <v>Paseo Tabasco</v>
          </cell>
          <cell r="AL863" t="str">
            <v>Villahermosa</v>
          </cell>
          <cell r="AM863">
            <v>0</v>
          </cell>
          <cell r="AN863" t="str">
            <v>michell.toledo@gnp.com.mx</v>
          </cell>
          <cell r="AO863" t="str">
            <v>michell.toledo@gnp.com.mx</v>
          </cell>
          <cell r="AP863" t="str">
            <v>vhsaase@gnp.com.mx</v>
          </cell>
          <cell r="AQ863">
            <v>9935903559</v>
          </cell>
          <cell r="AR863" t="str">
            <v>-</v>
          </cell>
          <cell r="AS863" t="str">
            <v>-</v>
          </cell>
          <cell r="AT863" t="str">
            <v>-</v>
          </cell>
          <cell r="AU863" t="str">
            <v>-</v>
          </cell>
          <cell r="AV863" t="str">
            <v>-</v>
          </cell>
          <cell r="AW863" t="str">
            <v>-</v>
          </cell>
          <cell r="AX863" t="str">
            <v>-</v>
          </cell>
          <cell r="AY863" t="str">
            <v>No</v>
          </cell>
          <cell r="AZ863" t="str">
            <v>-</v>
          </cell>
          <cell r="BA863" t="str">
            <v>-</v>
          </cell>
          <cell r="BB863" t="str">
            <v>-</v>
          </cell>
          <cell r="BC863" t="str">
            <v>-</v>
          </cell>
          <cell r="BD863" t="str">
            <v>-</v>
          </cell>
          <cell r="BE863" t="str">
            <v>-</v>
          </cell>
          <cell r="BF863" t="str">
            <v>-</v>
          </cell>
          <cell r="BG863">
            <v>3</v>
          </cell>
          <cell r="BH863" t="str">
            <v>-</v>
          </cell>
          <cell r="BI863" t="str">
            <v>-</v>
          </cell>
          <cell r="BJ863" t="str">
            <v>Arrendado</v>
          </cell>
          <cell r="BL863" t="str">
            <v>Américas Motors, S.A. de C.V.</v>
          </cell>
          <cell r="BP863" t="str">
            <v>-</v>
          </cell>
          <cell r="BQ863" t="str">
            <v>-</v>
          </cell>
          <cell r="BR863" t="str">
            <v>-</v>
          </cell>
          <cell r="BS863" t="str">
            <v>-</v>
          </cell>
          <cell r="BT863" t="str">
            <v>-</v>
          </cell>
          <cell r="BU863" t="str">
            <v>-</v>
          </cell>
          <cell r="BV863" t="str">
            <v>-</v>
          </cell>
          <cell r="BW863" t="str">
            <v>-</v>
          </cell>
          <cell r="BX863" t="str">
            <v>-</v>
          </cell>
          <cell r="BY863" t="str">
            <v>-</v>
          </cell>
          <cell r="BZ863" t="str">
            <v>-</v>
          </cell>
          <cell r="CA863" t="str">
            <v>-</v>
          </cell>
          <cell r="CB863" t="str">
            <v>-</v>
          </cell>
          <cell r="CC863" t="str">
            <v>Viernes</v>
          </cell>
          <cell r="CD863" t="str">
            <v>370</v>
          </cell>
          <cell r="CE863" t="str">
            <v>0</v>
          </cell>
          <cell r="CF863" t="str">
            <v>Azul</v>
          </cell>
          <cell r="CG863" t="str">
            <v>5o Sábado</v>
          </cell>
          <cell r="CH863" t="str">
            <v>May y Jun</v>
          </cell>
          <cell r="CI863" t="str">
            <v>Nov y Dic</v>
          </cell>
          <cell r="CJ863" t="str">
            <v>-</v>
          </cell>
          <cell r="CK863">
            <v>90</v>
          </cell>
          <cell r="CL863" t="str">
            <v>101 - MAGNA</v>
          </cell>
          <cell r="CM863" t="str">
            <v>12091</v>
          </cell>
          <cell r="CP863" t="str">
            <v>-</v>
          </cell>
        </row>
        <row r="864">
          <cell r="A864" t="str">
            <v>12092</v>
          </cell>
          <cell r="B864" t="str">
            <v>376YFX</v>
          </cell>
          <cell r="C864" t="str">
            <v>Distrito Federal</v>
          </cell>
          <cell r="D864" t="str">
            <v>No aplica</v>
          </cell>
          <cell r="E864" t="str">
            <v>Aveo</v>
          </cell>
          <cell r="F864" t="str">
            <v>Automóvil</v>
          </cell>
          <cell r="G864" t="str">
            <v>Chevrolet</v>
          </cell>
          <cell r="H864" t="str">
            <v>Aveo LS 4 puertas T/M, D/H, A/A, Paquete M</v>
          </cell>
          <cell r="I864" t="str">
            <v>3G1TA5AF4CL153507</v>
          </cell>
          <cell r="J864" t="str">
            <v>Hecho en México</v>
          </cell>
          <cell r="K864" t="str">
            <v>Magna</v>
          </cell>
          <cell r="L864">
            <v>4</v>
          </cell>
          <cell r="M864">
            <v>45</v>
          </cell>
          <cell r="N864">
            <v>2012</v>
          </cell>
          <cell r="O864" t="str">
            <v>Guadalajara</v>
          </cell>
          <cell r="P864" t="str">
            <v>Jalisco</v>
          </cell>
          <cell r="Q864" t="str">
            <v>Occidente</v>
          </cell>
          <cell r="R864" t="str">
            <v>Baja</v>
          </cell>
          <cell r="S864" t="str">
            <v>Venta a empleado</v>
          </cell>
          <cell r="T864" t="str">
            <v>GNP</v>
          </cell>
          <cell r="U864" t="str">
            <v>Grupo Nacional Provincial, S.A.B.</v>
          </cell>
          <cell r="V864" t="str">
            <v>Asesor de Servicio</v>
          </cell>
          <cell r="W864" t="str">
            <v>M12</v>
          </cell>
          <cell r="X864" t="str">
            <v>Célula México</v>
          </cell>
          <cell r="Y864" t="str">
            <v>Asignado</v>
          </cell>
          <cell r="Z864">
            <v>40069001</v>
          </cell>
          <cell r="AA864" t="str">
            <v>-</v>
          </cell>
          <cell r="AB864" t="str">
            <v>-</v>
          </cell>
          <cell r="AC864" t="str">
            <v>-</v>
          </cell>
          <cell r="AD864" t="str">
            <v>-</v>
          </cell>
          <cell r="AE864" t="str">
            <v>-</v>
          </cell>
          <cell r="AF864" t="str">
            <v>-</v>
          </cell>
          <cell r="AG864" t="str">
            <v>-</v>
          </cell>
          <cell r="AH864" t="str">
            <v>-</v>
          </cell>
          <cell r="AI864" t="str">
            <v>C6705</v>
          </cell>
          <cell r="AJ864" t="str">
            <v>Ramirez Granados Arturo</v>
          </cell>
          <cell r="AK864" t="str">
            <v>-</v>
          </cell>
          <cell r="AL864" t="str">
            <v>-</v>
          </cell>
          <cell r="AM864" t="str">
            <v>-</v>
          </cell>
          <cell r="AN864" t="str">
            <v>ajustes302gnp@gmail.com</v>
          </cell>
          <cell r="AO864" t="str">
            <v>-</v>
          </cell>
          <cell r="AP864" t="str">
            <v>ajustes302gnp@gmail.com</v>
          </cell>
          <cell r="AQ864">
            <v>3310204573</v>
          </cell>
          <cell r="AR864" t="str">
            <v>-</v>
          </cell>
          <cell r="AS864" t="str">
            <v>-</v>
          </cell>
          <cell r="AT864" t="str">
            <v>-</v>
          </cell>
          <cell r="AU864" t="str">
            <v>-</v>
          </cell>
          <cell r="AV864" t="str">
            <v>-</v>
          </cell>
          <cell r="AW864" t="str">
            <v>-</v>
          </cell>
          <cell r="AX864" t="str">
            <v>-</v>
          </cell>
          <cell r="AY864" t="str">
            <v>No</v>
          </cell>
          <cell r="AZ864" t="str">
            <v>-</v>
          </cell>
          <cell r="BA864" t="str">
            <v>-</v>
          </cell>
          <cell r="BB864" t="str">
            <v>-</v>
          </cell>
          <cell r="BC864" t="str">
            <v>-</v>
          </cell>
          <cell r="BD864" t="str">
            <v>-</v>
          </cell>
          <cell r="BE864" t="str">
            <v>-</v>
          </cell>
          <cell r="BF864" t="str">
            <v>-</v>
          </cell>
          <cell r="BG864">
            <v>3</v>
          </cell>
          <cell r="BH864" t="str">
            <v>-</v>
          </cell>
          <cell r="BI864" t="str">
            <v>-</v>
          </cell>
          <cell r="BJ864" t="str">
            <v>Arrendado</v>
          </cell>
          <cell r="BL864" t="str">
            <v>Américas Motors, S.A. de C.V.</v>
          </cell>
          <cell r="BP864" t="str">
            <v>-</v>
          </cell>
          <cell r="BQ864" t="str">
            <v>-</v>
          </cell>
          <cell r="BR864" t="str">
            <v>-</v>
          </cell>
          <cell r="BS864" t="str">
            <v>-</v>
          </cell>
          <cell r="BT864" t="str">
            <v>-</v>
          </cell>
          <cell r="BU864" t="str">
            <v>-</v>
          </cell>
          <cell r="BV864" t="str">
            <v>-</v>
          </cell>
          <cell r="BW864" t="str">
            <v>-</v>
          </cell>
          <cell r="BX864" t="str">
            <v>-</v>
          </cell>
          <cell r="BY864" t="str">
            <v>-</v>
          </cell>
          <cell r="BZ864" t="str">
            <v>-</v>
          </cell>
          <cell r="CA864" t="str">
            <v>-</v>
          </cell>
          <cell r="CB864" t="str">
            <v>-</v>
          </cell>
          <cell r="CC864" t="str">
            <v>Lunes</v>
          </cell>
          <cell r="CD864" t="str">
            <v>376</v>
          </cell>
          <cell r="CE864" t="str">
            <v>6</v>
          </cell>
          <cell r="CF864" t="str">
            <v>Amarillo</v>
          </cell>
          <cell r="CG864" t="str">
            <v>1er Sábado</v>
          </cell>
          <cell r="CH864" t="str">
            <v>Ene y Feb</v>
          </cell>
          <cell r="CI864" t="str">
            <v>Jul y Ago</v>
          </cell>
          <cell r="CJ864" t="str">
            <v>-</v>
          </cell>
          <cell r="CK864">
            <v>90</v>
          </cell>
          <cell r="CL864" t="str">
            <v>101 - MAGNA</v>
          </cell>
          <cell r="CM864" t="str">
            <v>12092</v>
          </cell>
          <cell r="CP864" t="str">
            <v>-</v>
          </cell>
        </row>
        <row r="865">
          <cell r="A865" t="str">
            <v>12093</v>
          </cell>
          <cell r="B865" t="str">
            <v>355YFX</v>
          </cell>
          <cell r="C865" t="str">
            <v>Distrito Federal</v>
          </cell>
          <cell r="D865" t="str">
            <v>No aplica</v>
          </cell>
          <cell r="E865" t="str">
            <v>Aveo</v>
          </cell>
          <cell r="F865" t="str">
            <v>Automóvil</v>
          </cell>
          <cell r="G865" t="str">
            <v>Chevrolet</v>
          </cell>
          <cell r="H865" t="str">
            <v>Aveo LS 4 puertas T/M, D/H, A/A, Paquete M</v>
          </cell>
          <cell r="I865" t="str">
            <v>3G1TA5AFXCL153639</v>
          </cell>
          <cell r="J865" t="str">
            <v>Hecho en México</v>
          </cell>
          <cell r="K865" t="str">
            <v>Magna</v>
          </cell>
          <cell r="L865">
            <v>4</v>
          </cell>
          <cell r="M865">
            <v>45</v>
          </cell>
          <cell r="N865">
            <v>2012</v>
          </cell>
          <cell r="O865" t="str">
            <v>Ciudad de México</v>
          </cell>
          <cell r="P865" t="str">
            <v>Ciudad de México</v>
          </cell>
          <cell r="Q865" t="str">
            <v>Zona Metropolitana</v>
          </cell>
          <cell r="R865" t="str">
            <v>Baja</v>
          </cell>
          <cell r="S865" t="str">
            <v>Venta a empleado</v>
          </cell>
          <cell r="T865" t="str">
            <v>GNP</v>
          </cell>
          <cell r="U865" t="str">
            <v>Grupo Nacional Provincial, S.A.B.</v>
          </cell>
          <cell r="V865" t="str">
            <v>Asesor de Servicio</v>
          </cell>
          <cell r="W865" t="str">
            <v>517</v>
          </cell>
          <cell r="X865" t="str">
            <v>Célula 8</v>
          </cell>
          <cell r="Y865" t="str">
            <v>Asignado</v>
          </cell>
          <cell r="Z865" t="str">
            <v>N88533</v>
          </cell>
          <cell r="AA865" t="str">
            <v>Beteta Pérez Pedro Antonio</v>
          </cell>
          <cell r="AB865" t="str">
            <v>Grupo Nacional Provincial, S.A.B.</v>
          </cell>
          <cell r="AC865" t="str">
            <v>BEPP750217MY3</v>
          </cell>
          <cell r="AD865" t="str">
            <v>Operativo</v>
          </cell>
          <cell r="AE865" t="str">
            <v>Asesor de Servicio Automovil</v>
          </cell>
          <cell r="AF865" t="str">
            <v>Unidad Operativa</v>
          </cell>
          <cell r="AG865" t="str">
            <v>Dirección Servicio y Operaciones</v>
          </cell>
          <cell r="AH865" t="str">
            <v>Subdir. Siniestros CDMX y Sureste</v>
          </cell>
          <cell r="AI865" t="str">
            <v>C9208</v>
          </cell>
          <cell r="AJ865" t="str">
            <v>Lasa Estrada Antxon</v>
          </cell>
          <cell r="AK865" t="str">
            <v>Tlalnepantla</v>
          </cell>
          <cell r="AL865" t="str">
            <v>Tlalnepantla</v>
          </cell>
          <cell r="AM865">
            <v>0</v>
          </cell>
          <cell r="AN865" t="str">
            <v>pedro.beteta@gnp.com.mx</v>
          </cell>
          <cell r="AO865" t="str">
            <v>pedro.beteta@gnp.com.mx</v>
          </cell>
          <cell r="AQ865">
            <v>5535667123</v>
          </cell>
          <cell r="AR865" t="str">
            <v>-</v>
          </cell>
          <cell r="AS865" t="str">
            <v>-</v>
          </cell>
          <cell r="AT865" t="str">
            <v>-</v>
          </cell>
          <cell r="AU865" t="str">
            <v>-</v>
          </cell>
          <cell r="AV865" t="str">
            <v>-</v>
          </cell>
          <cell r="AW865" t="str">
            <v>IMDM20226494..</v>
          </cell>
          <cell r="AX865" t="str">
            <v>Inactivo</v>
          </cell>
          <cell r="AY865" t="str">
            <v>Si</v>
          </cell>
          <cell r="AZ865">
            <v>1229.17</v>
          </cell>
          <cell r="BA865">
            <v>43708</v>
          </cell>
          <cell r="BB865">
            <v>2458.34</v>
          </cell>
          <cell r="BC865">
            <v>115541.66</v>
          </cell>
          <cell r="BD865">
            <v>118000</v>
          </cell>
          <cell r="BE865">
            <v>43692</v>
          </cell>
          <cell r="BF865">
            <v>45153</v>
          </cell>
          <cell r="BG865">
            <v>3</v>
          </cell>
          <cell r="BH865" t="str">
            <v>-</v>
          </cell>
          <cell r="BI865" t="str">
            <v>-</v>
          </cell>
          <cell r="BJ865" t="str">
            <v>Arrendado</v>
          </cell>
          <cell r="BL865" t="str">
            <v>Américas Motors, S.A. de C.V.</v>
          </cell>
          <cell r="BP865" t="str">
            <v>-</v>
          </cell>
          <cell r="BQ865" t="str">
            <v>-</v>
          </cell>
          <cell r="BR865" t="str">
            <v>-</v>
          </cell>
          <cell r="BS865" t="str">
            <v>-</v>
          </cell>
          <cell r="BT865" t="str">
            <v>-</v>
          </cell>
          <cell r="BU865" t="str">
            <v>-</v>
          </cell>
          <cell r="BV865" t="str">
            <v>-</v>
          </cell>
          <cell r="BW865" t="str">
            <v>-</v>
          </cell>
          <cell r="BX865" t="str">
            <v>-</v>
          </cell>
          <cell r="BY865" t="str">
            <v>-</v>
          </cell>
          <cell r="BZ865" t="str">
            <v>-</v>
          </cell>
          <cell r="CA865" t="str">
            <v>-</v>
          </cell>
          <cell r="CB865" t="str">
            <v>-</v>
          </cell>
          <cell r="CC865" t="str">
            <v>Lunes</v>
          </cell>
          <cell r="CD865" t="str">
            <v>355</v>
          </cell>
          <cell r="CE865" t="str">
            <v>5</v>
          </cell>
          <cell r="CF865" t="str">
            <v>Amarillo</v>
          </cell>
          <cell r="CG865" t="str">
            <v>1er Sábado</v>
          </cell>
          <cell r="CH865" t="str">
            <v>Ene y Feb</v>
          </cell>
          <cell r="CI865" t="str">
            <v>Jul y Ago</v>
          </cell>
          <cell r="CJ865" t="str">
            <v>-</v>
          </cell>
          <cell r="CK865">
            <v>90</v>
          </cell>
          <cell r="CL865" t="str">
            <v>101 - MAGNA</v>
          </cell>
          <cell r="CM865" t="str">
            <v>12093</v>
          </cell>
          <cell r="CP865" t="str">
            <v>-</v>
          </cell>
        </row>
        <row r="866">
          <cell r="A866" t="str">
            <v>12094</v>
          </cell>
          <cell r="B866" t="str">
            <v>320YFX</v>
          </cell>
          <cell r="C866" t="str">
            <v>Distrito Federal</v>
          </cell>
          <cell r="D866" t="str">
            <v>No aplica</v>
          </cell>
          <cell r="E866" t="str">
            <v>Aveo</v>
          </cell>
          <cell r="F866" t="str">
            <v>Automóvil</v>
          </cell>
          <cell r="G866" t="str">
            <v>Chevrolet</v>
          </cell>
          <cell r="H866" t="str">
            <v>Aveo LS 4 puertas T/M, D/H, A/A, Paquete M</v>
          </cell>
          <cell r="I866" t="str">
            <v>3G1TA5AF9CL153535</v>
          </cell>
          <cell r="J866" t="str">
            <v>Hecho en México</v>
          </cell>
          <cell r="K866" t="str">
            <v>Magna</v>
          </cell>
          <cell r="L866">
            <v>4</v>
          </cell>
          <cell r="M866">
            <v>45</v>
          </cell>
          <cell r="N866">
            <v>2012</v>
          </cell>
          <cell r="O866" t="str">
            <v>Puebla</v>
          </cell>
          <cell r="P866" t="str">
            <v>Puebla</v>
          </cell>
          <cell r="Q866" t="str">
            <v>Sureste</v>
          </cell>
          <cell r="R866" t="str">
            <v>Baja</v>
          </cell>
          <cell r="S866" t="str">
            <v>Venta a empleado</v>
          </cell>
          <cell r="T866" t="str">
            <v>GNP</v>
          </cell>
          <cell r="U866" t="str">
            <v>Grupo Nacional Provincial, S.A.B.</v>
          </cell>
          <cell r="V866" t="str">
            <v>Asesor de Servicio</v>
          </cell>
          <cell r="W866" t="str">
            <v>Q9</v>
          </cell>
          <cell r="X866" t="str">
            <v>Supervisoria</v>
          </cell>
          <cell r="Y866" t="str">
            <v>Asignado</v>
          </cell>
          <cell r="Z866">
            <v>40329001</v>
          </cell>
          <cell r="AA866" t="str">
            <v>Mancilla Casiano Carlos</v>
          </cell>
          <cell r="AB866" t="str">
            <v>Servicios Administrativos en Reclamaciones, S.A. de C.V.</v>
          </cell>
          <cell r="AC866" t="str">
            <v>MACC781029130</v>
          </cell>
          <cell r="AD866" t="str">
            <v>Operativo</v>
          </cell>
          <cell r="AE866" t="str">
            <v>Asesor de Servicio</v>
          </cell>
          <cell r="AF866" t="str">
            <v>Unidad Operativa</v>
          </cell>
          <cell r="AG866" t="str">
            <v>Dirección Servicio y Operaciones</v>
          </cell>
          <cell r="AH866" t="str">
            <v>Subdir. Siniestros CDMX y Sureste</v>
          </cell>
          <cell r="AI866" t="str">
            <v>C9208</v>
          </cell>
          <cell r="AJ866" t="str">
            <v>Lasa Estrada Antxon</v>
          </cell>
          <cell r="AK866" t="str">
            <v>Paseo Opera</v>
          </cell>
          <cell r="AL866" t="str">
            <v>Puebla</v>
          </cell>
          <cell r="AM866">
            <v>0</v>
          </cell>
          <cell r="AN866" t="str">
            <v>carlos.mancilla@gnp.com.mx</v>
          </cell>
          <cell r="AO866" t="str">
            <v>carlos.mancilla@gnp.com.mx</v>
          </cell>
          <cell r="AQ866">
            <v>2225361065</v>
          </cell>
          <cell r="AR866" t="str">
            <v>-</v>
          </cell>
          <cell r="AS866" t="str">
            <v>-</v>
          </cell>
          <cell r="AT866" t="str">
            <v>-</v>
          </cell>
          <cell r="AU866" t="str">
            <v>-</v>
          </cell>
          <cell r="AV866" t="str">
            <v>-</v>
          </cell>
          <cell r="AW866" t="str">
            <v>IMDM20358901..</v>
          </cell>
          <cell r="AX866" t="str">
            <v>Inactivo</v>
          </cell>
          <cell r="AY866" t="str">
            <v>No</v>
          </cell>
          <cell r="AZ866" t="str">
            <v>-</v>
          </cell>
          <cell r="BA866" t="str">
            <v>-</v>
          </cell>
          <cell r="BB866" t="str">
            <v>-</v>
          </cell>
          <cell r="BC866" t="str">
            <v>-</v>
          </cell>
          <cell r="BD866" t="str">
            <v>-</v>
          </cell>
          <cell r="BE866" t="str">
            <v>-</v>
          </cell>
          <cell r="BF866" t="str">
            <v>-</v>
          </cell>
          <cell r="BG866">
            <v>3</v>
          </cell>
          <cell r="BH866" t="str">
            <v>-</v>
          </cell>
          <cell r="BI866" t="str">
            <v>-</v>
          </cell>
          <cell r="BJ866" t="str">
            <v>Arrendado</v>
          </cell>
          <cell r="BL866" t="str">
            <v>Américas Motors, S.A. de C.V.</v>
          </cell>
          <cell r="BP866" t="str">
            <v>-</v>
          </cell>
          <cell r="BQ866" t="str">
            <v>-</v>
          </cell>
          <cell r="BR866" t="str">
            <v>-</v>
          </cell>
          <cell r="BS866" t="str">
            <v>-</v>
          </cell>
          <cell r="BT866" t="str">
            <v>-</v>
          </cell>
          <cell r="BU866" t="str">
            <v>-</v>
          </cell>
          <cell r="BV866" t="str">
            <v>-</v>
          </cell>
          <cell r="BW866" t="str">
            <v>-</v>
          </cell>
          <cell r="BX866" t="str">
            <v>-</v>
          </cell>
          <cell r="BY866" t="str">
            <v>-</v>
          </cell>
          <cell r="BZ866" t="str">
            <v>-</v>
          </cell>
          <cell r="CA866" t="str">
            <v>-</v>
          </cell>
          <cell r="CB866" t="str">
            <v>-</v>
          </cell>
          <cell r="CC866" t="str">
            <v>Viernes</v>
          </cell>
          <cell r="CD866" t="str">
            <v>320</v>
          </cell>
          <cell r="CE866" t="str">
            <v>0</v>
          </cell>
          <cell r="CF866" t="str">
            <v>Azul</v>
          </cell>
          <cell r="CG866" t="str">
            <v>5o Sábado</v>
          </cell>
          <cell r="CH866" t="str">
            <v>May y Jun</v>
          </cell>
          <cell r="CI866" t="str">
            <v>Nov y Dic</v>
          </cell>
          <cell r="CJ866" t="str">
            <v>-</v>
          </cell>
          <cell r="CK866">
            <v>90</v>
          </cell>
          <cell r="CL866" t="str">
            <v>101 - MAGNA</v>
          </cell>
          <cell r="CM866" t="str">
            <v>12094</v>
          </cell>
          <cell r="CP866" t="str">
            <v>-</v>
          </cell>
        </row>
        <row r="867">
          <cell r="A867" t="str">
            <v>12095</v>
          </cell>
          <cell r="B867" t="str">
            <v>380YFX</v>
          </cell>
          <cell r="C867" t="str">
            <v>Distrito Federal</v>
          </cell>
          <cell r="D867" t="str">
            <v>No aplica</v>
          </cell>
          <cell r="E867" t="str">
            <v>Aveo</v>
          </cell>
          <cell r="F867" t="str">
            <v>Automóvil</v>
          </cell>
          <cell r="G867" t="str">
            <v>Chevrolet</v>
          </cell>
          <cell r="H867" t="str">
            <v>Aveo LS 4 puertas T/M, D/H, A/A, Paquete M</v>
          </cell>
          <cell r="I867" t="str">
            <v>3G1TA5AF6CL153671</v>
          </cell>
          <cell r="J867" t="str">
            <v>Hecho en México</v>
          </cell>
          <cell r="K867" t="str">
            <v>Magna</v>
          </cell>
          <cell r="L867">
            <v>4</v>
          </cell>
          <cell r="M867">
            <v>45</v>
          </cell>
          <cell r="N867">
            <v>2012</v>
          </cell>
          <cell r="O867" t="str">
            <v>Durango</v>
          </cell>
          <cell r="P867" t="str">
            <v>Durango</v>
          </cell>
          <cell r="Q867" t="str">
            <v>Noreste</v>
          </cell>
          <cell r="R867" t="str">
            <v>Baja</v>
          </cell>
          <cell r="S867" t="str">
            <v>PT por Siniestro</v>
          </cell>
          <cell r="T867" t="str">
            <v>GNP</v>
          </cell>
          <cell r="U867" t="str">
            <v>Grupo Nacional Provincial, S.A.B.</v>
          </cell>
          <cell r="V867" t="str">
            <v>Asesor de Servicio</v>
          </cell>
          <cell r="W867" t="str">
            <v>-</v>
          </cell>
          <cell r="X867" t="str">
            <v>-</v>
          </cell>
          <cell r="Y867" t="str">
            <v>Asignado</v>
          </cell>
          <cell r="Z867">
            <v>40121001</v>
          </cell>
          <cell r="AA867" t="str">
            <v>Castillo Flores Héctor Guillermo</v>
          </cell>
          <cell r="AB867" t="str">
            <v>Servicios Administrativos en Reclamaciones, S.A. de C.V.</v>
          </cell>
          <cell r="AC867" t="str">
            <v>CAFH810102LP5</v>
          </cell>
          <cell r="AD867" t="str">
            <v>Operativo</v>
          </cell>
          <cell r="AE867" t="str">
            <v>Asesor de Servicio</v>
          </cell>
          <cell r="AF867" t="str">
            <v>Unidad Operativa</v>
          </cell>
          <cell r="AG867" t="str">
            <v>Dirección Servicio y Operaciones</v>
          </cell>
          <cell r="AH867" t="str">
            <v>Subdirección Siniestros Norte y Occidente</v>
          </cell>
          <cell r="AI867" t="str">
            <v>C9212</v>
          </cell>
          <cell r="AJ867" t="str">
            <v>Colome Pineda Juan Del Carmen</v>
          </cell>
          <cell r="AK867" t="str">
            <v>Oficina de Servicio Durango</v>
          </cell>
          <cell r="AL867" t="str">
            <v>Durango</v>
          </cell>
          <cell r="AM867">
            <v>0</v>
          </cell>
          <cell r="AN867" t="str">
            <v>hector.castillo@gnp.com.mx</v>
          </cell>
          <cell r="AO867" t="str">
            <v>hector.castillo@gnp.com.mx</v>
          </cell>
          <cell r="AQ867" t="str">
            <v>-</v>
          </cell>
          <cell r="AR867" t="str">
            <v>-</v>
          </cell>
          <cell r="AS867" t="str">
            <v>-</v>
          </cell>
          <cell r="AT867" t="str">
            <v>-</v>
          </cell>
          <cell r="AU867" t="str">
            <v>-</v>
          </cell>
          <cell r="AV867" t="str">
            <v>-</v>
          </cell>
          <cell r="AW867" t="str">
            <v>-</v>
          </cell>
          <cell r="AX867" t="str">
            <v>-</v>
          </cell>
          <cell r="AY867" t="str">
            <v>No</v>
          </cell>
          <cell r="AZ867" t="str">
            <v>-</v>
          </cell>
          <cell r="BA867" t="str">
            <v>-</v>
          </cell>
          <cell r="BB867" t="str">
            <v>-</v>
          </cell>
          <cell r="BC867" t="str">
            <v>-</v>
          </cell>
          <cell r="BD867" t="str">
            <v>-</v>
          </cell>
          <cell r="BE867" t="str">
            <v>-</v>
          </cell>
          <cell r="BF867" t="str">
            <v>-</v>
          </cell>
          <cell r="BG867">
            <v>3</v>
          </cell>
          <cell r="BH867" t="str">
            <v>-</v>
          </cell>
          <cell r="BI867" t="str">
            <v>-</v>
          </cell>
          <cell r="BJ867" t="str">
            <v>Arrendado</v>
          </cell>
          <cell r="BL867" t="str">
            <v>Américas Motors, S.A. de C.V.</v>
          </cell>
          <cell r="BP867" t="str">
            <v>-</v>
          </cell>
          <cell r="BQ867" t="str">
            <v>-</v>
          </cell>
          <cell r="BR867" t="str">
            <v>-</v>
          </cell>
          <cell r="BS867" t="str">
            <v>-</v>
          </cell>
          <cell r="BT867" t="str">
            <v>-</v>
          </cell>
          <cell r="BU867" t="str">
            <v>-</v>
          </cell>
          <cell r="BV867" t="str">
            <v>-</v>
          </cell>
          <cell r="BW867" t="str">
            <v>-</v>
          </cell>
          <cell r="BX867" t="str">
            <v>-</v>
          </cell>
          <cell r="BY867" t="str">
            <v>-</v>
          </cell>
          <cell r="BZ867" t="str">
            <v>-</v>
          </cell>
          <cell r="CA867" t="str">
            <v>-</v>
          </cell>
          <cell r="CB867" t="str">
            <v>-</v>
          </cell>
          <cell r="CC867" t="str">
            <v>Viernes</v>
          </cell>
          <cell r="CD867" t="str">
            <v>380</v>
          </cell>
          <cell r="CE867" t="str">
            <v>0</v>
          </cell>
          <cell r="CF867" t="str">
            <v>Azul</v>
          </cell>
          <cell r="CG867" t="str">
            <v>5o Sábado</v>
          </cell>
          <cell r="CH867" t="str">
            <v>May y Jun</v>
          </cell>
          <cell r="CI867" t="str">
            <v>Nov y Dic</v>
          </cell>
          <cell r="CJ867" t="str">
            <v>-</v>
          </cell>
          <cell r="CK867">
            <v>90</v>
          </cell>
          <cell r="CL867" t="str">
            <v>101 - MAGNA</v>
          </cell>
          <cell r="CM867" t="str">
            <v>12095</v>
          </cell>
          <cell r="CP867" t="str">
            <v>-</v>
          </cell>
        </row>
        <row r="868">
          <cell r="A868" t="str">
            <v>12096</v>
          </cell>
          <cell r="B868" t="str">
            <v>238ZBE</v>
          </cell>
          <cell r="C868" t="str">
            <v>Distrito Federal</v>
          </cell>
          <cell r="D868" t="str">
            <v>387YFX</v>
          </cell>
          <cell r="E868" t="str">
            <v>Aveo</v>
          </cell>
          <cell r="F868" t="str">
            <v>Automóvil</v>
          </cell>
          <cell r="G868" t="str">
            <v>Chevrolet</v>
          </cell>
          <cell r="H868" t="str">
            <v>Aveo LS 4 puertas T/M, D/H, A/A, Paquete M</v>
          </cell>
          <cell r="I868" t="str">
            <v>3G1TA5AF5CL153032</v>
          </cell>
          <cell r="J868" t="str">
            <v>Hecho en México</v>
          </cell>
          <cell r="K868" t="str">
            <v>Magna</v>
          </cell>
          <cell r="L868">
            <v>4</v>
          </cell>
          <cell r="M868">
            <v>45</v>
          </cell>
          <cell r="N868">
            <v>2012</v>
          </cell>
          <cell r="O868" t="str">
            <v>León</v>
          </cell>
          <cell r="P868" t="str">
            <v>Guanajuato</v>
          </cell>
          <cell r="Q868" t="str">
            <v>Occidente</v>
          </cell>
          <cell r="R868" t="str">
            <v>Baja</v>
          </cell>
          <cell r="S868" t="str">
            <v>Venta a empleado</v>
          </cell>
          <cell r="T868" t="str">
            <v>GNP</v>
          </cell>
          <cell r="U868" t="str">
            <v>Grupo Nacional Provincial, S.A.B.</v>
          </cell>
          <cell r="V868" t="str">
            <v>Asesor de Servicio</v>
          </cell>
          <cell r="W868" t="str">
            <v>-</v>
          </cell>
          <cell r="X868" t="str">
            <v>Supervisoria</v>
          </cell>
          <cell r="Y868" t="str">
            <v>Asignado</v>
          </cell>
          <cell r="Z868" t="str">
            <v>S02517</v>
          </cell>
          <cell r="AA868" t="str">
            <v>Garcia Garcia José De Jesús</v>
          </cell>
          <cell r="AB868" t="str">
            <v>Servicios Administrativos en Reclamaciones, S.A. de C.V.</v>
          </cell>
          <cell r="AC868" t="str">
            <v>GAGJ6701019V8</v>
          </cell>
          <cell r="AD868" t="str">
            <v>Operativo</v>
          </cell>
          <cell r="AE868" t="str">
            <v>Asesor de Servicio</v>
          </cell>
          <cell r="AF868" t="str">
            <v>Unidad Operativa</v>
          </cell>
          <cell r="AG868" t="str">
            <v>Dirección Servicio y Operaciones</v>
          </cell>
          <cell r="AH868" t="str">
            <v>Subdirección Siniestros Norte y Occidente</v>
          </cell>
          <cell r="AI868" t="str">
            <v>C9212</v>
          </cell>
          <cell r="AJ868" t="str">
            <v>Colome Pineda Juan Del Carmen</v>
          </cell>
          <cell r="AK868" t="str">
            <v>Oficina de servicio Leon P1</v>
          </cell>
          <cell r="AL868" t="str">
            <v>León</v>
          </cell>
          <cell r="AM868">
            <v>6471</v>
          </cell>
          <cell r="AN868" t="str">
            <v>josedejesus.garcia@gnp.com.mx</v>
          </cell>
          <cell r="AO868" t="str">
            <v>josedejesus.garcia@gnp.com.mx</v>
          </cell>
          <cell r="AQ868">
            <v>4777242452</v>
          </cell>
          <cell r="AR868" t="str">
            <v>-</v>
          </cell>
          <cell r="AS868" t="str">
            <v>-</v>
          </cell>
          <cell r="AT868" t="str">
            <v>-</v>
          </cell>
          <cell r="AU868" t="str">
            <v>-</v>
          </cell>
          <cell r="AV868" t="str">
            <v>-</v>
          </cell>
          <cell r="AW868" t="str">
            <v>IMDM20436237..</v>
          </cell>
          <cell r="AX868" t="str">
            <v>Inactivo</v>
          </cell>
          <cell r="AY868" t="str">
            <v>No</v>
          </cell>
          <cell r="AZ868" t="str">
            <v>-</v>
          </cell>
          <cell r="BA868" t="str">
            <v>-</v>
          </cell>
          <cell r="BB868" t="str">
            <v>-</v>
          </cell>
          <cell r="BC868" t="str">
            <v>-</v>
          </cell>
          <cell r="BD868" t="str">
            <v>-</v>
          </cell>
          <cell r="BE868" t="str">
            <v>-</v>
          </cell>
          <cell r="BF868" t="str">
            <v>-</v>
          </cell>
          <cell r="BG868">
            <v>3</v>
          </cell>
          <cell r="BH868" t="str">
            <v>-</v>
          </cell>
          <cell r="BI868" t="str">
            <v>-</v>
          </cell>
          <cell r="BJ868" t="str">
            <v>Arrendado</v>
          </cell>
          <cell r="BL868" t="str">
            <v>Américas Motors, S.A. de C.V.</v>
          </cell>
          <cell r="BP868" t="str">
            <v>-</v>
          </cell>
          <cell r="BQ868" t="str">
            <v>-</v>
          </cell>
          <cell r="BR868" t="str">
            <v>-</v>
          </cell>
          <cell r="BS868" t="str">
            <v>-</v>
          </cell>
          <cell r="BT868" t="str">
            <v>-</v>
          </cell>
          <cell r="BU868" t="str">
            <v>-</v>
          </cell>
          <cell r="BV868" t="str">
            <v>-</v>
          </cell>
          <cell r="BW868" t="str">
            <v>-</v>
          </cell>
          <cell r="BX868" t="str">
            <v>-</v>
          </cell>
          <cell r="BY868" t="str">
            <v>-</v>
          </cell>
          <cell r="BZ868" t="str">
            <v>-</v>
          </cell>
          <cell r="CA868" t="str">
            <v>-</v>
          </cell>
          <cell r="CB868" t="str">
            <v>-</v>
          </cell>
          <cell r="CC868" t="str">
            <v>Martes</v>
          </cell>
          <cell r="CD868" t="str">
            <v>238</v>
          </cell>
          <cell r="CE868" t="str">
            <v>8</v>
          </cell>
          <cell r="CF868" t="str">
            <v>Rosa</v>
          </cell>
          <cell r="CG868" t="str">
            <v>2o Sábado</v>
          </cell>
          <cell r="CH868" t="str">
            <v>Feb y Mzo</v>
          </cell>
          <cell r="CI868" t="str">
            <v>Ago y Sep</v>
          </cell>
          <cell r="CJ868" t="str">
            <v>-</v>
          </cell>
          <cell r="CK868">
            <v>90</v>
          </cell>
          <cell r="CL868" t="str">
            <v>101 - MAGNA</v>
          </cell>
          <cell r="CM868" t="str">
            <v>12096</v>
          </cell>
          <cell r="CP868" t="str">
            <v>-</v>
          </cell>
        </row>
        <row r="869">
          <cell r="A869" t="str">
            <v>12097</v>
          </cell>
          <cell r="B869" t="str">
            <v>327YFX</v>
          </cell>
          <cell r="C869" t="str">
            <v>Distrito Federal</v>
          </cell>
          <cell r="D869" t="str">
            <v>No aplica</v>
          </cell>
          <cell r="E869" t="str">
            <v>Aveo</v>
          </cell>
          <cell r="F869" t="str">
            <v>Automóvil</v>
          </cell>
          <cell r="G869" t="str">
            <v>Chevrolet</v>
          </cell>
          <cell r="H869" t="str">
            <v>Aveo LS 4 puertas T/M, D/H, A/A, Paquete M</v>
          </cell>
          <cell r="I869" t="str">
            <v>3G1TA5AF4CL153720</v>
          </cell>
          <cell r="J869" t="str">
            <v>Hecho en México</v>
          </cell>
          <cell r="K869" t="str">
            <v>Magna</v>
          </cell>
          <cell r="L869">
            <v>4</v>
          </cell>
          <cell r="M869">
            <v>45</v>
          </cell>
          <cell r="N869">
            <v>2012</v>
          </cell>
          <cell r="O869" t="str">
            <v>Hermosillo</v>
          </cell>
          <cell r="P869" t="str">
            <v>Sonora</v>
          </cell>
          <cell r="Q869" t="str">
            <v>Noroeste</v>
          </cell>
          <cell r="R869" t="str">
            <v>Baja</v>
          </cell>
          <cell r="S869" t="str">
            <v>Venta a empleado</v>
          </cell>
          <cell r="T869" t="str">
            <v>GNP</v>
          </cell>
          <cell r="U869" t="str">
            <v>Grupo Nacional Provincial, S.A.B.</v>
          </cell>
          <cell r="V869" t="str">
            <v>Asesor de Servicio</v>
          </cell>
          <cell r="W869" t="str">
            <v>-</v>
          </cell>
          <cell r="X869" t="str">
            <v>Supervisoria</v>
          </cell>
          <cell r="Y869" t="str">
            <v>Asignado</v>
          </cell>
          <cell r="Z869" t="str">
            <v>S02236</v>
          </cell>
          <cell r="AA869" t="str">
            <v>-</v>
          </cell>
          <cell r="AB869" t="str">
            <v>-</v>
          </cell>
          <cell r="AC869" t="str">
            <v>-</v>
          </cell>
          <cell r="AD869" t="str">
            <v>-</v>
          </cell>
          <cell r="AE869" t="str">
            <v>-</v>
          </cell>
          <cell r="AF869" t="str">
            <v>-</v>
          </cell>
          <cell r="AG869" t="str">
            <v>-</v>
          </cell>
          <cell r="AH869" t="str">
            <v>-</v>
          </cell>
          <cell r="AI869" t="str">
            <v>C6705</v>
          </cell>
          <cell r="AJ869" t="str">
            <v>Ramirez Granados Arturo</v>
          </cell>
          <cell r="AK869" t="str">
            <v>-</v>
          </cell>
          <cell r="AL869" t="str">
            <v>-</v>
          </cell>
          <cell r="AM869" t="str">
            <v>-</v>
          </cell>
          <cell r="AN869">
            <v>0</v>
          </cell>
          <cell r="AO869" t="str">
            <v>-</v>
          </cell>
          <cell r="AQ869">
            <v>6621616932</v>
          </cell>
          <cell r="AR869" t="str">
            <v>-</v>
          </cell>
          <cell r="AS869" t="str">
            <v>-</v>
          </cell>
          <cell r="AT869" t="str">
            <v>-</v>
          </cell>
          <cell r="AU869" t="str">
            <v>-</v>
          </cell>
          <cell r="AV869" t="str">
            <v>-</v>
          </cell>
          <cell r="AW869" t="str">
            <v>IMDM20436246..</v>
          </cell>
          <cell r="AX869" t="str">
            <v>Inactivo</v>
          </cell>
          <cell r="AY869" t="str">
            <v>No</v>
          </cell>
          <cell r="AZ869" t="str">
            <v>-</v>
          </cell>
          <cell r="BA869" t="str">
            <v>-</v>
          </cell>
          <cell r="BB869" t="str">
            <v>-</v>
          </cell>
          <cell r="BC869" t="str">
            <v>-</v>
          </cell>
          <cell r="BD869" t="str">
            <v>-</v>
          </cell>
          <cell r="BE869" t="str">
            <v>-</v>
          </cell>
          <cell r="BF869" t="str">
            <v>-</v>
          </cell>
          <cell r="BG869">
            <v>3</v>
          </cell>
          <cell r="BH869" t="str">
            <v>-</v>
          </cell>
          <cell r="BI869" t="str">
            <v>-</v>
          </cell>
          <cell r="BJ869" t="str">
            <v>Arrendado</v>
          </cell>
          <cell r="BL869" t="str">
            <v>Américas Motors, S.A. de C.V.</v>
          </cell>
          <cell r="BP869" t="str">
            <v>-</v>
          </cell>
          <cell r="BQ869" t="str">
            <v>-</v>
          </cell>
          <cell r="BR869" t="str">
            <v>-</v>
          </cell>
          <cell r="BS869" t="str">
            <v>-</v>
          </cell>
          <cell r="BT869" t="str">
            <v>-</v>
          </cell>
          <cell r="BU869" t="str">
            <v>-</v>
          </cell>
          <cell r="BV869" t="str">
            <v>-</v>
          </cell>
          <cell r="BW869" t="str">
            <v>-</v>
          </cell>
          <cell r="BX869" t="str">
            <v>-</v>
          </cell>
          <cell r="BY869" t="str">
            <v>-</v>
          </cell>
          <cell r="BZ869" t="str">
            <v>-</v>
          </cell>
          <cell r="CA869" t="str">
            <v>-</v>
          </cell>
          <cell r="CB869" t="str">
            <v>-</v>
          </cell>
          <cell r="CC869" t="str">
            <v>Martes</v>
          </cell>
          <cell r="CD869" t="str">
            <v>327</v>
          </cell>
          <cell r="CE869" t="str">
            <v>7</v>
          </cell>
          <cell r="CF869" t="str">
            <v>Rosa</v>
          </cell>
          <cell r="CG869" t="str">
            <v>2o Sábado</v>
          </cell>
          <cell r="CH869" t="str">
            <v>Feb y Mzo</v>
          </cell>
          <cell r="CI869" t="str">
            <v>Ago y Sep</v>
          </cell>
          <cell r="CJ869" t="str">
            <v>-</v>
          </cell>
          <cell r="CK869">
            <v>90</v>
          </cell>
          <cell r="CL869" t="str">
            <v>101 - MAGNA</v>
          </cell>
          <cell r="CM869" t="str">
            <v>12097</v>
          </cell>
          <cell r="CP869" t="str">
            <v>-</v>
          </cell>
        </row>
        <row r="870">
          <cell r="A870" t="str">
            <v>12098</v>
          </cell>
          <cell r="B870" t="str">
            <v>962YFN</v>
          </cell>
          <cell r="C870" t="str">
            <v>Distrito Federal</v>
          </cell>
          <cell r="D870" t="str">
            <v>No aplica</v>
          </cell>
          <cell r="E870" t="str">
            <v>Aveo</v>
          </cell>
          <cell r="F870" t="str">
            <v>Automóvil</v>
          </cell>
          <cell r="G870" t="str">
            <v>Chevrolet</v>
          </cell>
          <cell r="H870" t="str">
            <v>Aveo LS 4 puertas T/M, D/H, A/A, Paquete M</v>
          </cell>
          <cell r="I870" t="str">
            <v>3G1TA5AF5CL153144</v>
          </cell>
          <cell r="J870" t="str">
            <v>Hecho en México</v>
          </cell>
          <cell r="K870" t="str">
            <v>Magna</v>
          </cell>
          <cell r="L870">
            <v>4</v>
          </cell>
          <cell r="M870">
            <v>45</v>
          </cell>
          <cell r="N870">
            <v>2012</v>
          </cell>
          <cell r="O870" t="str">
            <v>Mérida</v>
          </cell>
          <cell r="P870" t="str">
            <v>Yucatán</v>
          </cell>
          <cell r="Q870" t="str">
            <v>Sureste</v>
          </cell>
          <cell r="R870" t="str">
            <v>Baja</v>
          </cell>
          <cell r="S870" t="str">
            <v>Venta a empleado</v>
          </cell>
          <cell r="T870" t="str">
            <v>GNP</v>
          </cell>
          <cell r="U870" t="str">
            <v>Grupo Nacional Provincial, S.A.B.</v>
          </cell>
          <cell r="V870" t="str">
            <v>Asesor de Servicio</v>
          </cell>
          <cell r="W870" t="str">
            <v>-</v>
          </cell>
          <cell r="X870" t="str">
            <v>Supervisoria</v>
          </cell>
          <cell r="Y870" t="str">
            <v>Asignado</v>
          </cell>
          <cell r="Z870" t="str">
            <v>S02623</v>
          </cell>
          <cell r="AA870" t="str">
            <v>Espinosa Patron Jafet Iguasu</v>
          </cell>
          <cell r="AB870" t="str">
            <v>Servicios Administrativos en Reclamaciones, S.A. de C.V.</v>
          </cell>
          <cell r="AC870" t="str">
            <v>EIPJ7805273V2</v>
          </cell>
          <cell r="AD870" t="str">
            <v>Operativo</v>
          </cell>
          <cell r="AE870" t="str">
            <v>Asesor de Servicio</v>
          </cell>
          <cell r="AF870" t="str">
            <v>Unidad Operativa</v>
          </cell>
          <cell r="AG870" t="str">
            <v>Dirección Servicio y Operaciones</v>
          </cell>
          <cell r="AH870" t="str">
            <v>Subdir. Siniestros CDMX y Sureste</v>
          </cell>
          <cell r="AI870" t="str">
            <v>C9208</v>
          </cell>
          <cell r="AJ870" t="str">
            <v>Lasa Estrada Antxon</v>
          </cell>
          <cell r="AK870" t="str">
            <v>Casona</v>
          </cell>
          <cell r="AL870" t="str">
            <v>Mérida</v>
          </cell>
          <cell r="AM870">
            <v>0</v>
          </cell>
          <cell r="AN870" t="str">
            <v>jafet.espinosa@gnp.com.mx</v>
          </cell>
          <cell r="AO870" t="str">
            <v>jafet.espinosa@gnp.com.mx</v>
          </cell>
          <cell r="AQ870">
            <v>9991838437</v>
          </cell>
          <cell r="AR870" t="str">
            <v>-</v>
          </cell>
          <cell r="AS870" t="str">
            <v>-</v>
          </cell>
          <cell r="AT870" t="str">
            <v>-</v>
          </cell>
          <cell r="AU870" t="str">
            <v>-</v>
          </cell>
          <cell r="AV870" t="str">
            <v>-</v>
          </cell>
          <cell r="AW870" t="str">
            <v>-</v>
          </cell>
          <cell r="AX870" t="str">
            <v>-</v>
          </cell>
          <cell r="AY870" t="str">
            <v>No</v>
          </cell>
          <cell r="AZ870" t="str">
            <v>-</v>
          </cell>
          <cell r="BA870" t="str">
            <v>-</v>
          </cell>
          <cell r="BB870" t="str">
            <v>-</v>
          </cell>
          <cell r="BC870" t="str">
            <v>-</v>
          </cell>
          <cell r="BD870" t="str">
            <v>-</v>
          </cell>
          <cell r="BE870" t="str">
            <v>-</v>
          </cell>
          <cell r="BF870" t="str">
            <v>-</v>
          </cell>
          <cell r="BG870">
            <v>3</v>
          </cell>
          <cell r="BH870" t="str">
            <v>-</v>
          </cell>
          <cell r="BI870" t="str">
            <v>-</v>
          </cell>
          <cell r="BJ870" t="str">
            <v>Arrendado</v>
          </cell>
          <cell r="BL870" t="str">
            <v>Américas Motors, S.A. de C.V.</v>
          </cell>
          <cell r="BP870" t="str">
            <v>-</v>
          </cell>
          <cell r="BQ870" t="str">
            <v>-</v>
          </cell>
          <cell r="BR870" t="str">
            <v>-</v>
          </cell>
          <cell r="BS870" t="str">
            <v>-</v>
          </cell>
          <cell r="BT870" t="str">
            <v>-</v>
          </cell>
          <cell r="BU870" t="str">
            <v>-</v>
          </cell>
          <cell r="BV870" t="str">
            <v>-</v>
          </cell>
          <cell r="BW870" t="str">
            <v>-</v>
          </cell>
          <cell r="BX870" t="str">
            <v>-</v>
          </cell>
          <cell r="BY870" t="str">
            <v>-</v>
          </cell>
          <cell r="BZ870" t="str">
            <v>-</v>
          </cell>
          <cell r="CA870" t="str">
            <v>-</v>
          </cell>
          <cell r="CB870" t="str">
            <v>-</v>
          </cell>
          <cell r="CC870" t="str">
            <v>Jueves</v>
          </cell>
          <cell r="CD870" t="str">
            <v>962</v>
          </cell>
          <cell r="CE870" t="str">
            <v>2</v>
          </cell>
          <cell r="CF870" t="str">
            <v>Verde</v>
          </cell>
          <cell r="CG870" t="str">
            <v>4o Sábado</v>
          </cell>
          <cell r="CH870" t="str">
            <v>Abr y May</v>
          </cell>
          <cell r="CI870" t="str">
            <v>Oct y Nov</v>
          </cell>
          <cell r="CJ870" t="str">
            <v>-</v>
          </cell>
          <cell r="CK870">
            <v>90</v>
          </cell>
          <cell r="CL870" t="str">
            <v>101 - MAGNA</v>
          </cell>
          <cell r="CM870" t="str">
            <v>12098</v>
          </cell>
          <cell r="CP870" t="str">
            <v>-</v>
          </cell>
        </row>
        <row r="871">
          <cell r="A871" t="str">
            <v>12099</v>
          </cell>
          <cell r="B871" t="str">
            <v>325YFX</v>
          </cell>
          <cell r="C871" t="str">
            <v>Distrito Federal</v>
          </cell>
          <cell r="D871" t="str">
            <v>No aplica</v>
          </cell>
          <cell r="E871" t="str">
            <v>Aveo</v>
          </cell>
          <cell r="F871" t="str">
            <v>Automóvil</v>
          </cell>
          <cell r="G871" t="str">
            <v>Chevrolet</v>
          </cell>
          <cell r="H871" t="str">
            <v>Aveo LS 4 puertas T/M, D/H, A/A, Paquete M</v>
          </cell>
          <cell r="I871" t="str">
            <v>3G1TA5AF2CL153473</v>
          </cell>
          <cell r="J871" t="str">
            <v>Hecho en México</v>
          </cell>
          <cell r="K871" t="str">
            <v>Magna</v>
          </cell>
          <cell r="L871">
            <v>4</v>
          </cell>
          <cell r="M871">
            <v>45</v>
          </cell>
          <cell r="N871">
            <v>2012</v>
          </cell>
          <cell r="O871" t="str">
            <v>Tijuana</v>
          </cell>
          <cell r="P871" t="str">
            <v>Baja California Norte</v>
          </cell>
          <cell r="Q871" t="str">
            <v>Noroeste</v>
          </cell>
          <cell r="R871" t="str">
            <v>Baja</v>
          </cell>
          <cell r="S871" t="str">
            <v>Venta a empleado</v>
          </cell>
          <cell r="T871" t="str">
            <v>GNP</v>
          </cell>
          <cell r="U871" t="str">
            <v>Grupo Nacional Provincial, S.A.B.</v>
          </cell>
          <cell r="V871" t="str">
            <v>Asesor de Servicio</v>
          </cell>
          <cell r="W871" t="str">
            <v>-</v>
          </cell>
          <cell r="X871" t="str">
            <v>Supervisoria</v>
          </cell>
          <cell r="Y871" t="str">
            <v>Asignado</v>
          </cell>
          <cell r="Z871" t="str">
            <v>S03624</v>
          </cell>
          <cell r="AA871" t="str">
            <v>Felix Gutierrez Jaime Antonio</v>
          </cell>
          <cell r="AB871" t="str">
            <v>Servicios Administrativos en Reclamaciones, S.A. de C.V.</v>
          </cell>
          <cell r="AC871" t="str">
            <v>FEGJ791231NW8</v>
          </cell>
          <cell r="AD871" t="str">
            <v>Operativo</v>
          </cell>
          <cell r="AE871" t="str">
            <v>Asesor de Servicio</v>
          </cell>
          <cell r="AF871" t="str">
            <v>Unidad Operativa</v>
          </cell>
          <cell r="AG871" t="str">
            <v>Dirección Servicio y Operaciones</v>
          </cell>
          <cell r="AH871" t="str">
            <v>Subdirección Siniestros Norte y Occidente</v>
          </cell>
          <cell r="AI871" t="str">
            <v>C9178</v>
          </cell>
          <cell r="AJ871" t="str">
            <v>Cárdenas Guzmán Adriel</v>
          </cell>
          <cell r="AK871" t="str">
            <v>Tijuana</v>
          </cell>
          <cell r="AL871" t="str">
            <v>Tijuana</v>
          </cell>
          <cell r="AM871">
            <v>7006</v>
          </cell>
          <cell r="AN871" t="str">
            <v>jaime.felix@gnp.com.mx</v>
          </cell>
          <cell r="AO871" t="str">
            <v>jaime.felix@gnp.com.mx</v>
          </cell>
          <cell r="AQ871">
            <v>6641690434</v>
          </cell>
          <cell r="AR871" t="str">
            <v>-</v>
          </cell>
          <cell r="AS871" t="str">
            <v>-</v>
          </cell>
          <cell r="AT871" t="str">
            <v>-</v>
          </cell>
          <cell r="AU871" t="str">
            <v>-</v>
          </cell>
          <cell r="AV871" t="str">
            <v>-</v>
          </cell>
          <cell r="AW871" t="str">
            <v>IMDM20358876..</v>
          </cell>
          <cell r="AX871" t="str">
            <v>Inactivo</v>
          </cell>
          <cell r="AY871" t="str">
            <v>No</v>
          </cell>
          <cell r="AZ871" t="str">
            <v>-</v>
          </cell>
          <cell r="BA871" t="str">
            <v>-</v>
          </cell>
          <cell r="BB871" t="str">
            <v>-</v>
          </cell>
          <cell r="BC871" t="str">
            <v>-</v>
          </cell>
          <cell r="BD871" t="str">
            <v>-</v>
          </cell>
          <cell r="BE871" t="str">
            <v>-</v>
          </cell>
          <cell r="BF871" t="str">
            <v>-</v>
          </cell>
          <cell r="BG871" t="str">
            <v>-</v>
          </cell>
          <cell r="BH871" t="str">
            <v>-</v>
          </cell>
          <cell r="BI871" t="str">
            <v>-</v>
          </cell>
          <cell r="BJ871" t="str">
            <v>Arrendado</v>
          </cell>
          <cell r="BL871" t="str">
            <v>Américas Motors, S.A. de C.V.</v>
          </cell>
          <cell r="BP871" t="str">
            <v>-</v>
          </cell>
          <cell r="BQ871" t="str">
            <v>-</v>
          </cell>
          <cell r="BR871" t="str">
            <v>-</v>
          </cell>
          <cell r="BS871" t="str">
            <v>-</v>
          </cell>
          <cell r="BT871" t="str">
            <v>-</v>
          </cell>
          <cell r="BU871" t="str">
            <v>-</v>
          </cell>
          <cell r="BV871" t="str">
            <v>-</v>
          </cell>
          <cell r="BW871" t="str">
            <v>-</v>
          </cell>
          <cell r="BX871" t="str">
            <v>-</v>
          </cell>
          <cell r="BY871" t="str">
            <v>-</v>
          </cell>
          <cell r="BZ871" t="str">
            <v>-</v>
          </cell>
          <cell r="CA871" t="str">
            <v>-</v>
          </cell>
          <cell r="CB871" t="str">
            <v>-</v>
          </cell>
          <cell r="CC871" t="str">
            <v>Lunes</v>
          </cell>
          <cell r="CD871" t="str">
            <v>325</v>
          </cell>
          <cell r="CE871" t="str">
            <v>5</v>
          </cell>
          <cell r="CF871" t="str">
            <v>Amarillo</v>
          </cell>
          <cell r="CG871" t="str">
            <v>1er Sábado</v>
          </cell>
          <cell r="CH871" t="str">
            <v>Ene y Feb</v>
          </cell>
          <cell r="CI871" t="str">
            <v>Jul y Ago</v>
          </cell>
          <cell r="CJ871" t="str">
            <v>-</v>
          </cell>
          <cell r="CK871">
            <v>90</v>
          </cell>
          <cell r="CL871" t="str">
            <v>101 - MAGNA</v>
          </cell>
          <cell r="CM871" t="str">
            <v>12099</v>
          </cell>
          <cell r="CP871" t="str">
            <v>-</v>
          </cell>
        </row>
        <row r="872">
          <cell r="A872" t="str">
            <v>12100</v>
          </cell>
          <cell r="B872" t="str">
            <v>990YFN</v>
          </cell>
          <cell r="C872" t="str">
            <v>Distrito Federal</v>
          </cell>
          <cell r="D872" t="str">
            <v>No aplica</v>
          </cell>
          <cell r="E872" t="str">
            <v>Aveo</v>
          </cell>
          <cell r="F872" t="str">
            <v>Automóvil</v>
          </cell>
          <cell r="G872" t="str">
            <v>Chevrolet</v>
          </cell>
          <cell r="H872" t="str">
            <v>Aveo LS 4 puertas T/M, D/H, A/A, Paquete M</v>
          </cell>
          <cell r="I872" t="str">
            <v>3G1TA5AF8CL153090</v>
          </cell>
          <cell r="J872" t="str">
            <v>Hecho en México</v>
          </cell>
          <cell r="K872" t="str">
            <v>Magna</v>
          </cell>
          <cell r="L872">
            <v>4</v>
          </cell>
          <cell r="M872">
            <v>45</v>
          </cell>
          <cell r="N872">
            <v>2012</v>
          </cell>
          <cell r="O872" t="str">
            <v>Guadalajara</v>
          </cell>
          <cell r="P872" t="str">
            <v>Jalisco</v>
          </cell>
          <cell r="Q872" t="str">
            <v>Occidente</v>
          </cell>
          <cell r="R872" t="str">
            <v>Baja</v>
          </cell>
          <cell r="S872" t="str">
            <v>Venta a empleado</v>
          </cell>
          <cell r="T872" t="str">
            <v>GNP</v>
          </cell>
          <cell r="U872" t="str">
            <v>Grupo Nacional Provincial, S.A.B.</v>
          </cell>
          <cell r="V872" t="str">
            <v>Asesor de Servicio</v>
          </cell>
          <cell r="W872" t="str">
            <v>M27</v>
          </cell>
          <cell r="X872" t="str">
            <v>Célula Sol</v>
          </cell>
          <cell r="Y872" t="str">
            <v>Asignado</v>
          </cell>
          <cell r="Z872">
            <v>40076001</v>
          </cell>
          <cell r="AA872" t="str">
            <v>Villalpando Abundis Moisés</v>
          </cell>
          <cell r="AB872" t="str">
            <v>Servicios Administrativos en Reclamaciones, S.A. de C.V.</v>
          </cell>
          <cell r="AC872" t="str">
            <v>VIAM7807074E0</v>
          </cell>
          <cell r="AD872" t="str">
            <v>Operativo</v>
          </cell>
          <cell r="AE872" t="str">
            <v>Asesor de Servicio</v>
          </cell>
          <cell r="AF872" t="str">
            <v>Unidad Operativa</v>
          </cell>
          <cell r="AG872" t="str">
            <v>Dirección Servicio y Operaciones</v>
          </cell>
          <cell r="AH872" t="str">
            <v>Subdirección Siniestros Norte y Occidente</v>
          </cell>
          <cell r="AI872" t="str">
            <v>C9179</v>
          </cell>
          <cell r="AJ872" t="str">
            <v>Moya Urdiales Idalia Leticia</v>
          </cell>
          <cell r="AK872" t="str">
            <v>Oficina central Guadalajara</v>
          </cell>
          <cell r="AL872" t="str">
            <v>Guadalajara</v>
          </cell>
          <cell r="AM872">
            <v>0</v>
          </cell>
          <cell r="AN872" t="str">
            <v>moises.villalpando@gnp.com.mx</v>
          </cell>
          <cell r="AO872" t="str">
            <v>moises.villalpando@gnp.com.mx</v>
          </cell>
          <cell r="AP872" t="str">
            <v>ajustes217gnp@gmail.com</v>
          </cell>
          <cell r="AQ872">
            <v>3310204578</v>
          </cell>
          <cell r="AR872" t="str">
            <v>-</v>
          </cell>
          <cell r="AS872" t="str">
            <v>-</v>
          </cell>
          <cell r="AT872" t="str">
            <v>-</v>
          </cell>
          <cell r="AU872" t="str">
            <v>-</v>
          </cell>
          <cell r="AV872" t="str">
            <v>-</v>
          </cell>
          <cell r="AW872" t="str">
            <v>-</v>
          </cell>
          <cell r="AX872" t="str">
            <v>-</v>
          </cell>
          <cell r="AY872" t="str">
            <v>No</v>
          </cell>
          <cell r="AZ872" t="str">
            <v>-</v>
          </cell>
          <cell r="BA872" t="str">
            <v>-</v>
          </cell>
          <cell r="BB872" t="str">
            <v>-</v>
          </cell>
          <cell r="BC872" t="str">
            <v>-</v>
          </cell>
          <cell r="BD872" t="str">
            <v>-</v>
          </cell>
          <cell r="BE872" t="str">
            <v>-</v>
          </cell>
          <cell r="BF872" t="str">
            <v>-</v>
          </cell>
          <cell r="BG872">
            <v>3</v>
          </cell>
          <cell r="BH872" t="str">
            <v>-</v>
          </cell>
          <cell r="BI872" t="str">
            <v>-</v>
          </cell>
          <cell r="BJ872" t="str">
            <v>Arrendado</v>
          </cell>
          <cell r="BL872" t="str">
            <v>Américas Motors, S.A. de C.V.</v>
          </cell>
          <cell r="BP872" t="str">
            <v>-</v>
          </cell>
          <cell r="BQ872" t="str">
            <v>-</v>
          </cell>
          <cell r="BR872" t="str">
            <v>-</v>
          </cell>
          <cell r="BS872" t="str">
            <v>-</v>
          </cell>
          <cell r="BT872" t="str">
            <v>-</v>
          </cell>
          <cell r="BU872" t="str">
            <v>-</v>
          </cell>
          <cell r="BV872" t="str">
            <v>-</v>
          </cell>
          <cell r="BW872" t="str">
            <v>-</v>
          </cell>
          <cell r="BX872" t="str">
            <v>-</v>
          </cell>
          <cell r="BY872" t="str">
            <v>-</v>
          </cell>
          <cell r="BZ872" t="str">
            <v>-</v>
          </cell>
          <cell r="CA872" t="str">
            <v>-</v>
          </cell>
          <cell r="CB872" t="str">
            <v>-</v>
          </cell>
          <cell r="CC872" t="str">
            <v>Viernes</v>
          </cell>
          <cell r="CD872" t="str">
            <v>990</v>
          </cell>
          <cell r="CE872" t="str">
            <v>0</v>
          </cell>
          <cell r="CF872" t="str">
            <v>Azul</v>
          </cell>
          <cell r="CG872" t="str">
            <v>5o Sábado</v>
          </cell>
          <cell r="CH872" t="str">
            <v>May y Jun</v>
          </cell>
          <cell r="CI872" t="str">
            <v>Nov y Dic</v>
          </cell>
          <cell r="CJ872" t="str">
            <v>-</v>
          </cell>
          <cell r="CK872">
            <v>90</v>
          </cell>
          <cell r="CL872" t="str">
            <v>101 - MAGNA</v>
          </cell>
          <cell r="CM872" t="str">
            <v>12100</v>
          </cell>
          <cell r="CP872" t="str">
            <v>-</v>
          </cell>
        </row>
        <row r="873">
          <cell r="A873" t="str">
            <v>12101</v>
          </cell>
          <cell r="B873" t="str">
            <v>341YFX</v>
          </cell>
          <cell r="C873" t="str">
            <v>Distrito Federal</v>
          </cell>
          <cell r="D873" t="str">
            <v>No aplica</v>
          </cell>
          <cell r="E873" t="str">
            <v>Aveo</v>
          </cell>
          <cell r="F873" t="str">
            <v>Automóvil</v>
          </cell>
          <cell r="G873" t="str">
            <v>Chevrolet</v>
          </cell>
          <cell r="H873" t="str">
            <v>Aveo LS 4 puertas T/M, D/H, A/A, Paquete M</v>
          </cell>
          <cell r="I873" t="str">
            <v>3G1TA5AF3CL153529</v>
          </cell>
          <cell r="J873" t="str">
            <v>Hecho en México</v>
          </cell>
          <cell r="K873" t="str">
            <v>Magna</v>
          </cell>
          <cell r="L873">
            <v>4</v>
          </cell>
          <cell r="M873">
            <v>45</v>
          </cell>
          <cell r="N873">
            <v>2012</v>
          </cell>
          <cell r="O873" t="str">
            <v>Monterrey</v>
          </cell>
          <cell r="P873" t="str">
            <v>Nuevo León</v>
          </cell>
          <cell r="Q873" t="str">
            <v>Noreste</v>
          </cell>
          <cell r="R873" t="str">
            <v>Baja</v>
          </cell>
          <cell r="S873" t="str">
            <v>Venta a empleado</v>
          </cell>
          <cell r="T873" t="str">
            <v>GNP</v>
          </cell>
          <cell r="U873" t="str">
            <v>Grupo Nacional Provincial, S.A.B.</v>
          </cell>
          <cell r="V873" t="str">
            <v>Gerente Ajustes</v>
          </cell>
          <cell r="W873" t="str">
            <v>Pool Semiasignado</v>
          </cell>
          <cell r="X873" t="str">
            <v>Supervisoria</v>
          </cell>
          <cell r="Y873" t="str">
            <v>Pool</v>
          </cell>
          <cell r="Z873" t="str">
            <v>P52930</v>
          </cell>
          <cell r="AA873" t="str">
            <v>-</v>
          </cell>
          <cell r="AB873" t="str">
            <v>-</v>
          </cell>
          <cell r="AC873" t="str">
            <v>-</v>
          </cell>
          <cell r="AD873" t="str">
            <v>-</v>
          </cell>
          <cell r="AE873" t="str">
            <v>-</v>
          </cell>
          <cell r="AF873" t="str">
            <v>-</v>
          </cell>
          <cell r="AG873" t="str">
            <v>-</v>
          </cell>
          <cell r="AH873" t="str">
            <v>-</v>
          </cell>
          <cell r="AI873" t="str">
            <v>C6705</v>
          </cell>
          <cell r="AJ873" t="str">
            <v>Ramirez Granados Arturo</v>
          </cell>
          <cell r="AK873" t="str">
            <v>-</v>
          </cell>
          <cell r="AL873" t="str">
            <v>-</v>
          </cell>
          <cell r="AM873" t="str">
            <v>-</v>
          </cell>
          <cell r="AN873">
            <v>0</v>
          </cell>
          <cell r="AO873" t="str">
            <v>-</v>
          </cell>
          <cell r="AQ873">
            <v>8112447157</v>
          </cell>
          <cell r="AR873" t="str">
            <v>-</v>
          </cell>
          <cell r="AS873" t="str">
            <v>-</v>
          </cell>
          <cell r="AT873" t="str">
            <v>-</v>
          </cell>
          <cell r="AU873" t="str">
            <v>-</v>
          </cell>
          <cell r="AV873" t="str">
            <v>-</v>
          </cell>
          <cell r="AW873" t="str">
            <v>-</v>
          </cell>
          <cell r="AX873" t="str">
            <v>-</v>
          </cell>
          <cell r="AY873" t="str">
            <v>No</v>
          </cell>
          <cell r="AZ873" t="str">
            <v>-</v>
          </cell>
          <cell r="BA873" t="str">
            <v>-</v>
          </cell>
          <cell r="BB873" t="str">
            <v>-</v>
          </cell>
          <cell r="BC873" t="str">
            <v>-</v>
          </cell>
          <cell r="BD873" t="str">
            <v>-</v>
          </cell>
          <cell r="BE873" t="str">
            <v>-</v>
          </cell>
          <cell r="BF873" t="str">
            <v>-</v>
          </cell>
          <cell r="BG873" t="str">
            <v>-</v>
          </cell>
          <cell r="BH873" t="str">
            <v>-</v>
          </cell>
          <cell r="BI873" t="str">
            <v>-</v>
          </cell>
          <cell r="BJ873" t="str">
            <v>Arrendado</v>
          </cell>
          <cell r="BL873" t="str">
            <v>Américas Motors, S.A. de C.V.</v>
          </cell>
          <cell r="BP873" t="str">
            <v>-</v>
          </cell>
          <cell r="BQ873" t="str">
            <v>-</v>
          </cell>
          <cell r="BR873" t="str">
            <v>-</v>
          </cell>
          <cell r="BS873" t="str">
            <v>-</v>
          </cell>
          <cell r="BT873" t="str">
            <v>-</v>
          </cell>
          <cell r="BU873" t="str">
            <v>-</v>
          </cell>
          <cell r="BV873" t="str">
            <v>-</v>
          </cell>
          <cell r="BW873" t="str">
            <v>-</v>
          </cell>
          <cell r="BX873" t="str">
            <v>-</v>
          </cell>
          <cell r="BY873" t="str">
            <v>-</v>
          </cell>
          <cell r="BZ873" t="str">
            <v>-</v>
          </cell>
          <cell r="CA873" t="str">
            <v>-</v>
          </cell>
          <cell r="CB873" t="str">
            <v>-</v>
          </cell>
          <cell r="CC873" t="str">
            <v>Jueves</v>
          </cell>
          <cell r="CD873" t="str">
            <v>341</v>
          </cell>
          <cell r="CE873" t="str">
            <v>1</v>
          </cell>
          <cell r="CF873" t="str">
            <v>Verde</v>
          </cell>
          <cell r="CG873" t="str">
            <v>4o Sábado</v>
          </cell>
          <cell r="CH873" t="str">
            <v>Abr y May</v>
          </cell>
          <cell r="CI873" t="str">
            <v>Oct y Nov</v>
          </cell>
          <cell r="CJ873" t="str">
            <v>-</v>
          </cell>
          <cell r="CK873">
            <v>90</v>
          </cell>
          <cell r="CL873" t="str">
            <v>101 - MAGNA</v>
          </cell>
          <cell r="CM873" t="str">
            <v>12101</v>
          </cell>
          <cell r="CP873" t="str">
            <v>-</v>
          </cell>
        </row>
        <row r="874">
          <cell r="A874" t="str">
            <v>12102</v>
          </cell>
          <cell r="B874" t="str">
            <v>902YFN</v>
          </cell>
          <cell r="C874" t="str">
            <v>Distrito Federal</v>
          </cell>
          <cell r="D874" t="str">
            <v>No aplica</v>
          </cell>
          <cell r="E874" t="str">
            <v>Aveo</v>
          </cell>
          <cell r="F874" t="str">
            <v>Automóvil</v>
          </cell>
          <cell r="G874" t="str">
            <v>Chevrolet</v>
          </cell>
          <cell r="H874" t="str">
            <v>Aveo LS 4 puertas T/M, D/H, A/A, Paquete M</v>
          </cell>
          <cell r="I874" t="str">
            <v>3G1TA5AF8CL152943</v>
          </cell>
          <cell r="J874" t="str">
            <v>Hecho en México</v>
          </cell>
          <cell r="K874" t="str">
            <v>Magna</v>
          </cell>
          <cell r="L874">
            <v>4</v>
          </cell>
          <cell r="M874">
            <v>45</v>
          </cell>
          <cell r="N874">
            <v>2012</v>
          </cell>
          <cell r="O874" t="str">
            <v>Guadalajara</v>
          </cell>
          <cell r="P874" t="str">
            <v>Jalisco</v>
          </cell>
          <cell r="Q874" t="str">
            <v>Occidente</v>
          </cell>
          <cell r="R874" t="str">
            <v>Baja</v>
          </cell>
          <cell r="S874" t="str">
            <v>Venta a empleado</v>
          </cell>
          <cell r="T874" t="str">
            <v>GNP</v>
          </cell>
          <cell r="U874" t="str">
            <v>Grupo Nacional Provincial, S.A.B.</v>
          </cell>
          <cell r="V874" t="str">
            <v>Asesor de Servicio</v>
          </cell>
          <cell r="W874" t="str">
            <v>M16</v>
          </cell>
          <cell r="X874" t="str">
            <v>Célula Ferro</v>
          </cell>
          <cell r="Y874" t="str">
            <v>Asignado</v>
          </cell>
          <cell r="Z874">
            <v>40344001</v>
          </cell>
          <cell r="AA874" t="str">
            <v>-</v>
          </cell>
          <cell r="AB874" t="str">
            <v>-</v>
          </cell>
          <cell r="AC874" t="str">
            <v>-</v>
          </cell>
          <cell r="AD874" t="str">
            <v>-</v>
          </cell>
          <cell r="AE874" t="str">
            <v>-</v>
          </cell>
          <cell r="AF874" t="str">
            <v>-</v>
          </cell>
          <cell r="AG874" t="str">
            <v>-</v>
          </cell>
          <cell r="AH874" t="str">
            <v>-</v>
          </cell>
          <cell r="AI874" t="str">
            <v>C6705</v>
          </cell>
          <cell r="AJ874" t="str">
            <v>Ramirez Granados Arturo</v>
          </cell>
          <cell r="AK874" t="str">
            <v>-</v>
          </cell>
          <cell r="AL874" t="str">
            <v>-</v>
          </cell>
          <cell r="AM874" t="str">
            <v>-</v>
          </cell>
          <cell r="AN874" t="str">
            <v>ajustes308gnp@gmail.com</v>
          </cell>
          <cell r="AO874" t="str">
            <v>-</v>
          </cell>
          <cell r="AP874" t="str">
            <v>ajustes308gnp@gmail.com</v>
          </cell>
          <cell r="AQ874">
            <v>3310204555</v>
          </cell>
          <cell r="AR874" t="str">
            <v>-</v>
          </cell>
          <cell r="AS874" t="str">
            <v>-</v>
          </cell>
          <cell r="AT874" t="str">
            <v>-</v>
          </cell>
          <cell r="AU874" t="str">
            <v>-</v>
          </cell>
          <cell r="AV874" t="str">
            <v>-</v>
          </cell>
          <cell r="AW874" t="str">
            <v>-</v>
          </cell>
          <cell r="AX874" t="str">
            <v>-</v>
          </cell>
          <cell r="AY874" t="str">
            <v>No</v>
          </cell>
          <cell r="AZ874" t="str">
            <v>-</v>
          </cell>
          <cell r="BA874" t="str">
            <v>-</v>
          </cell>
          <cell r="BB874" t="str">
            <v>-</v>
          </cell>
          <cell r="BC874" t="str">
            <v>-</v>
          </cell>
          <cell r="BD874" t="str">
            <v>-</v>
          </cell>
          <cell r="BE874" t="str">
            <v>-</v>
          </cell>
          <cell r="BF874" t="str">
            <v>-</v>
          </cell>
          <cell r="BG874">
            <v>3</v>
          </cell>
          <cell r="BH874" t="str">
            <v>-</v>
          </cell>
          <cell r="BI874" t="str">
            <v>-</v>
          </cell>
          <cell r="BJ874" t="str">
            <v>Arrendado</v>
          </cell>
          <cell r="BL874" t="str">
            <v>Américas Motors, S.A. de C.V.</v>
          </cell>
          <cell r="BP874" t="str">
            <v>-</v>
          </cell>
          <cell r="BQ874" t="str">
            <v>-</v>
          </cell>
          <cell r="BR874" t="str">
            <v>-</v>
          </cell>
          <cell r="BS874" t="str">
            <v>-</v>
          </cell>
          <cell r="BT874" t="str">
            <v>-</v>
          </cell>
          <cell r="BU874" t="str">
            <v>-</v>
          </cell>
          <cell r="BV874" t="str">
            <v>-</v>
          </cell>
          <cell r="BW874" t="str">
            <v>-</v>
          </cell>
          <cell r="BX874" t="str">
            <v>-</v>
          </cell>
          <cell r="BY874" t="str">
            <v>-</v>
          </cell>
          <cell r="BZ874" t="str">
            <v>-</v>
          </cell>
          <cell r="CA874" t="str">
            <v>-</v>
          </cell>
          <cell r="CB874" t="str">
            <v>-</v>
          </cell>
          <cell r="CC874" t="str">
            <v>Jueves</v>
          </cell>
          <cell r="CD874" t="str">
            <v>902</v>
          </cell>
          <cell r="CE874" t="str">
            <v>2</v>
          </cell>
          <cell r="CF874" t="str">
            <v>Verde</v>
          </cell>
          <cell r="CG874" t="str">
            <v>4o Sábado</v>
          </cell>
          <cell r="CH874" t="str">
            <v>Abr y May</v>
          </cell>
          <cell r="CI874" t="str">
            <v>Oct y Nov</v>
          </cell>
          <cell r="CJ874" t="str">
            <v>-</v>
          </cell>
          <cell r="CK874">
            <v>90</v>
          </cell>
          <cell r="CL874" t="str">
            <v>101 - MAGNA</v>
          </cell>
          <cell r="CM874" t="str">
            <v>12102</v>
          </cell>
          <cell r="CP874" t="str">
            <v>-</v>
          </cell>
        </row>
        <row r="875">
          <cell r="A875" t="str">
            <v>12103</v>
          </cell>
          <cell r="B875" t="str">
            <v>348YFX</v>
          </cell>
          <cell r="C875" t="str">
            <v>Distrito Federal</v>
          </cell>
          <cell r="D875" t="str">
            <v>No aplica</v>
          </cell>
          <cell r="E875" t="str">
            <v>Aveo</v>
          </cell>
          <cell r="F875" t="str">
            <v>Automóvil</v>
          </cell>
          <cell r="G875" t="str">
            <v>Chevrolet</v>
          </cell>
          <cell r="H875" t="str">
            <v>Aveo LS 4 puertas T/M, D/H, A/A, Paquete M</v>
          </cell>
          <cell r="I875" t="str">
            <v>3G1TA5AF4CL153121</v>
          </cell>
          <cell r="J875" t="str">
            <v>Hecho en México</v>
          </cell>
          <cell r="K875" t="str">
            <v>Magna</v>
          </cell>
          <cell r="L875">
            <v>4</v>
          </cell>
          <cell r="M875">
            <v>45</v>
          </cell>
          <cell r="N875">
            <v>2012</v>
          </cell>
          <cell r="O875" t="str">
            <v>León</v>
          </cell>
          <cell r="P875" t="str">
            <v>Guanajuato</v>
          </cell>
          <cell r="Q875" t="str">
            <v>Occidente</v>
          </cell>
          <cell r="R875" t="str">
            <v>Baja</v>
          </cell>
          <cell r="S875" t="str">
            <v>Venta a empleado</v>
          </cell>
          <cell r="T875" t="str">
            <v>GNP</v>
          </cell>
          <cell r="U875" t="str">
            <v>Grupo Nacional Provincial, S.A.B.</v>
          </cell>
          <cell r="V875" t="str">
            <v>Asesor de Servicio</v>
          </cell>
          <cell r="W875" t="str">
            <v>-</v>
          </cell>
          <cell r="X875" t="str">
            <v>Supervisoria</v>
          </cell>
          <cell r="Y875" t="str">
            <v>Asignado</v>
          </cell>
          <cell r="Z875">
            <v>40150001</v>
          </cell>
          <cell r="AA875" t="str">
            <v>-</v>
          </cell>
          <cell r="AB875" t="str">
            <v>-</v>
          </cell>
          <cell r="AC875" t="str">
            <v>-</v>
          </cell>
          <cell r="AD875" t="str">
            <v>-</v>
          </cell>
          <cell r="AE875" t="str">
            <v>-</v>
          </cell>
          <cell r="AF875" t="str">
            <v>-</v>
          </cell>
          <cell r="AG875" t="str">
            <v>-</v>
          </cell>
          <cell r="AH875" t="str">
            <v>-</v>
          </cell>
          <cell r="AI875" t="str">
            <v>C6705</v>
          </cell>
          <cell r="AJ875" t="str">
            <v>Ramirez Granados Arturo</v>
          </cell>
          <cell r="AK875" t="str">
            <v>-</v>
          </cell>
          <cell r="AL875" t="str">
            <v>-</v>
          </cell>
          <cell r="AM875" t="str">
            <v>-</v>
          </cell>
          <cell r="AN875">
            <v>0</v>
          </cell>
          <cell r="AO875" t="str">
            <v>-</v>
          </cell>
          <cell r="AQ875">
            <v>4772521914</v>
          </cell>
          <cell r="AR875" t="str">
            <v>-</v>
          </cell>
          <cell r="AS875" t="str">
            <v>-</v>
          </cell>
          <cell r="AT875" t="str">
            <v>-</v>
          </cell>
          <cell r="AU875" t="str">
            <v>-</v>
          </cell>
          <cell r="AV875" t="str">
            <v>-</v>
          </cell>
          <cell r="AW875" t="str">
            <v>-</v>
          </cell>
          <cell r="AX875" t="str">
            <v>-</v>
          </cell>
          <cell r="AY875" t="str">
            <v>No</v>
          </cell>
          <cell r="AZ875" t="str">
            <v>-</v>
          </cell>
          <cell r="BA875" t="str">
            <v>-</v>
          </cell>
          <cell r="BB875" t="str">
            <v>-</v>
          </cell>
          <cell r="BC875" t="str">
            <v>-</v>
          </cell>
          <cell r="BD875" t="str">
            <v>-</v>
          </cell>
          <cell r="BE875" t="str">
            <v>-</v>
          </cell>
          <cell r="BF875" t="str">
            <v>-</v>
          </cell>
          <cell r="BG875">
            <v>3</v>
          </cell>
          <cell r="BH875" t="str">
            <v>-</v>
          </cell>
          <cell r="BI875" t="str">
            <v>-</v>
          </cell>
          <cell r="BJ875" t="str">
            <v>Arrendado</v>
          </cell>
          <cell r="BL875" t="str">
            <v>Américas Motors, S.A. de C.V.</v>
          </cell>
          <cell r="BP875" t="str">
            <v>-</v>
          </cell>
          <cell r="BQ875" t="str">
            <v>-</v>
          </cell>
          <cell r="BR875" t="str">
            <v>-</v>
          </cell>
          <cell r="BS875" t="str">
            <v>-</v>
          </cell>
          <cell r="BT875" t="str">
            <v>-</v>
          </cell>
          <cell r="BU875" t="str">
            <v>-</v>
          </cell>
          <cell r="BV875" t="str">
            <v>-</v>
          </cell>
          <cell r="BW875" t="str">
            <v>-</v>
          </cell>
          <cell r="BX875" t="str">
            <v>-</v>
          </cell>
          <cell r="BY875" t="str">
            <v>-</v>
          </cell>
          <cell r="BZ875" t="str">
            <v>-</v>
          </cell>
          <cell r="CA875" t="str">
            <v>-</v>
          </cell>
          <cell r="CB875" t="str">
            <v>-</v>
          </cell>
          <cell r="CC875" t="str">
            <v>Martes</v>
          </cell>
          <cell r="CD875" t="str">
            <v>348</v>
          </cell>
          <cell r="CE875" t="str">
            <v>8</v>
          </cell>
          <cell r="CF875" t="str">
            <v>Rosa</v>
          </cell>
          <cell r="CG875" t="str">
            <v>2o Sábado</v>
          </cell>
          <cell r="CH875" t="str">
            <v>Feb y Mzo</v>
          </cell>
          <cell r="CI875" t="str">
            <v>Ago y Sep</v>
          </cell>
          <cell r="CJ875" t="str">
            <v>-</v>
          </cell>
          <cell r="CK875">
            <v>90</v>
          </cell>
          <cell r="CL875" t="str">
            <v>101 - MAGNA</v>
          </cell>
          <cell r="CM875" t="str">
            <v>12103</v>
          </cell>
          <cell r="CP875" t="str">
            <v>-</v>
          </cell>
        </row>
        <row r="876">
          <cell r="A876" t="str">
            <v>12104</v>
          </cell>
          <cell r="B876" t="str">
            <v>352YFX</v>
          </cell>
          <cell r="C876" t="str">
            <v>Distrito Federal</v>
          </cell>
          <cell r="D876" t="str">
            <v>No aplica</v>
          </cell>
          <cell r="E876" t="str">
            <v>Aveo</v>
          </cell>
          <cell r="F876" t="str">
            <v>Automóvil</v>
          </cell>
          <cell r="G876" t="str">
            <v>Chevrolet</v>
          </cell>
          <cell r="H876" t="str">
            <v>Aveo LS 4 puertas T/M, D/H, A/A, Paquete M</v>
          </cell>
          <cell r="I876" t="str">
            <v>3G1TA5AF4CL153202</v>
          </cell>
          <cell r="J876" t="str">
            <v>Hecho en México</v>
          </cell>
          <cell r="K876" t="str">
            <v>Magna</v>
          </cell>
          <cell r="L876">
            <v>4</v>
          </cell>
          <cell r="M876">
            <v>45</v>
          </cell>
          <cell r="N876">
            <v>2012</v>
          </cell>
          <cell r="O876" t="str">
            <v>Mexicali</v>
          </cell>
          <cell r="P876" t="str">
            <v>Baja California Norte</v>
          </cell>
          <cell r="Q876" t="str">
            <v>Noroeste</v>
          </cell>
          <cell r="R876" t="str">
            <v>Baja</v>
          </cell>
          <cell r="S876" t="str">
            <v>Venta a empleado</v>
          </cell>
          <cell r="T876" t="str">
            <v>GNP</v>
          </cell>
          <cell r="U876" t="str">
            <v>Grupo Nacional Provincial, S.A.B.</v>
          </cell>
          <cell r="V876" t="str">
            <v>Asesor de Servicio</v>
          </cell>
          <cell r="W876" t="str">
            <v>X35</v>
          </cell>
          <cell r="X876" t="str">
            <v>Supervisoria</v>
          </cell>
          <cell r="Y876" t="str">
            <v>Asignado</v>
          </cell>
          <cell r="Z876">
            <v>40096001</v>
          </cell>
          <cell r="AA876" t="str">
            <v>-</v>
          </cell>
          <cell r="AB876" t="str">
            <v>-</v>
          </cell>
          <cell r="AC876" t="str">
            <v>-</v>
          </cell>
          <cell r="AD876" t="str">
            <v>-</v>
          </cell>
          <cell r="AE876" t="str">
            <v>-</v>
          </cell>
          <cell r="AF876" t="str">
            <v>-</v>
          </cell>
          <cell r="AG876" t="str">
            <v>-</v>
          </cell>
          <cell r="AH876" t="str">
            <v>-</v>
          </cell>
          <cell r="AI876" t="str">
            <v>C6705</v>
          </cell>
          <cell r="AJ876" t="str">
            <v>Ramirez Granados Arturo</v>
          </cell>
          <cell r="AK876" t="str">
            <v>-</v>
          </cell>
          <cell r="AL876" t="str">
            <v>-</v>
          </cell>
          <cell r="AM876" t="str">
            <v>-</v>
          </cell>
          <cell r="AN876">
            <v>0</v>
          </cell>
          <cell r="AO876" t="str">
            <v>-</v>
          </cell>
          <cell r="AQ876">
            <v>6861350580</v>
          </cell>
          <cell r="AR876" t="str">
            <v>-</v>
          </cell>
          <cell r="AS876" t="str">
            <v>-</v>
          </cell>
          <cell r="AT876" t="str">
            <v>-</v>
          </cell>
          <cell r="AU876" t="str">
            <v>-</v>
          </cell>
          <cell r="AV876" t="str">
            <v>-</v>
          </cell>
          <cell r="AW876" t="str">
            <v>IMDM20081959..</v>
          </cell>
          <cell r="AX876" t="str">
            <v>Inactivo</v>
          </cell>
          <cell r="AY876" t="str">
            <v>No</v>
          </cell>
          <cell r="AZ876" t="str">
            <v>-</v>
          </cell>
          <cell r="BA876" t="str">
            <v>-</v>
          </cell>
          <cell r="BB876" t="str">
            <v>-</v>
          </cell>
          <cell r="BC876" t="str">
            <v>-</v>
          </cell>
          <cell r="BD876" t="str">
            <v>-</v>
          </cell>
          <cell r="BE876" t="str">
            <v>-</v>
          </cell>
          <cell r="BF876" t="str">
            <v>-</v>
          </cell>
          <cell r="BG876">
            <v>3</v>
          </cell>
          <cell r="BH876" t="str">
            <v>-</v>
          </cell>
          <cell r="BI876" t="str">
            <v>-</v>
          </cell>
          <cell r="BJ876" t="str">
            <v>Arrendado</v>
          </cell>
          <cell r="BL876" t="str">
            <v>Américas Motors, S.A. de C.V.</v>
          </cell>
          <cell r="BP876" t="str">
            <v>-</v>
          </cell>
          <cell r="BQ876" t="str">
            <v>-</v>
          </cell>
          <cell r="BR876" t="str">
            <v>-</v>
          </cell>
          <cell r="BS876" t="str">
            <v>-</v>
          </cell>
          <cell r="BT876" t="str">
            <v>-</v>
          </cell>
          <cell r="BU876" t="str">
            <v>-</v>
          </cell>
          <cell r="BV876" t="str">
            <v>-</v>
          </cell>
          <cell r="BW876" t="str">
            <v>-</v>
          </cell>
          <cell r="BX876" t="str">
            <v>-</v>
          </cell>
          <cell r="BY876" t="str">
            <v>-</v>
          </cell>
          <cell r="BZ876" t="str">
            <v>-</v>
          </cell>
          <cell r="CA876" t="str">
            <v>-</v>
          </cell>
          <cell r="CB876" t="str">
            <v>-</v>
          </cell>
          <cell r="CC876" t="str">
            <v>Jueves</v>
          </cell>
          <cell r="CD876" t="str">
            <v>352</v>
          </cell>
          <cell r="CE876" t="str">
            <v>2</v>
          </cell>
          <cell r="CF876" t="str">
            <v>Verde</v>
          </cell>
          <cell r="CG876" t="str">
            <v>4o Sábado</v>
          </cell>
          <cell r="CH876" t="str">
            <v>Abr y May</v>
          </cell>
          <cell r="CI876" t="str">
            <v>Oct y Nov</v>
          </cell>
          <cell r="CJ876" t="str">
            <v>-</v>
          </cell>
          <cell r="CK876">
            <v>90</v>
          </cell>
          <cell r="CL876" t="str">
            <v>101 - MAGNA</v>
          </cell>
          <cell r="CM876" t="str">
            <v>12104</v>
          </cell>
          <cell r="CP876" t="str">
            <v>-</v>
          </cell>
        </row>
        <row r="877">
          <cell r="A877" t="str">
            <v>12105</v>
          </cell>
          <cell r="B877" t="str">
            <v>389YFX</v>
          </cell>
          <cell r="C877" t="str">
            <v>Distrito Federal</v>
          </cell>
          <cell r="D877" t="str">
            <v>No aplica</v>
          </cell>
          <cell r="E877" t="str">
            <v>Aveo</v>
          </cell>
          <cell r="F877" t="str">
            <v>Automóvil</v>
          </cell>
          <cell r="G877" t="str">
            <v>Chevrolet</v>
          </cell>
          <cell r="H877" t="str">
            <v>Aveo LS 4 puertas T/M, D/H, A/A, Paquete M</v>
          </cell>
          <cell r="I877" t="str">
            <v>3G1TA5AF3CL153367</v>
          </cell>
          <cell r="J877" t="str">
            <v>Hecho en México</v>
          </cell>
          <cell r="K877" t="str">
            <v>Magna</v>
          </cell>
          <cell r="L877">
            <v>4</v>
          </cell>
          <cell r="M877">
            <v>45</v>
          </cell>
          <cell r="N877">
            <v>2012</v>
          </cell>
          <cell r="O877" t="str">
            <v>Puebla</v>
          </cell>
          <cell r="P877" t="str">
            <v>Puebla</v>
          </cell>
          <cell r="Q877" t="str">
            <v>Sureste</v>
          </cell>
          <cell r="R877" t="str">
            <v>Baja</v>
          </cell>
          <cell r="S877" t="str">
            <v>Venta a empleado</v>
          </cell>
          <cell r="T877" t="str">
            <v>GNP</v>
          </cell>
          <cell r="U877" t="str">
            <v>Grupo Nacional Provincial, S.A.B.</v>
          </cell>
          <cell r="V877" t="str">
            <v>Asesor de Servicio</v>
          </cell>
          <cell r="W877" t="str">
            <v>Q3</v>
          </cell>
          <cell r="X877" t="str">
            <v>Supervisoria</v>
          </cell>
          <cell r="Y877" t="str">
            <v>Asignado</v>
          </cell>
          <cell r="Z877">
            <v>40330001</v>
          </cell>
          <cell r="AA877" t="str">
            <v>Chargoy Serna Uriel</v>
          </cell>
          <cell r="AB877" t="str">
            <v>Servicios Administrativos en Reclamaciones, S.A. de C.V.</v>
          </cell>
          <cell r="AC877" t="str">
            <v>CASU711213IE6</v>
          </cell>
          <cell r="AD877" t="str">
            <v>Operativo</v>
          </cell>
          <cell r="AE877" t="str">
            <v>Asesor de Servicio</v>
          </cell>
          <cell r="AF877" t="str">
            <v>Unidad Operativa</v>
          </cell>
          <cell r="AG877" t="str">
            <v>Dirección Servicio y Operaciones</v>
          </cell>
          <cell r="AH877" t="str">
            <v>Subdir. Siniestros CDMX y Sureste</v>
          </cell>
          <cell r="AI877" t="str">
            <v>C9208</v>
          </cell>
          <cell r="AJ877" t="str">
            <v>Lasa Estrada Antxon</v>
          </cell>
          <cell r="AK877" t="str">
            <v>Paseo Opera</v>
          </cell>
          <cell r="AL877" t="str">
            <v>Puebla</v>
          </cell>
          <cell r="AM877">
            <v>0</v>
          </cell>
          <cell r="AN877" t="str">
            <v>uriel.chargoy@gnp.com.mx</v>
          </cell>
          <cell r="AO877" t="str">
            <v>uriel.chargoy@gnp.com.mx</v>
          </cell>
          <cell r="AQ877">
            <v>2225361063</v>
          </cell>
          <cell r="AR877" t="str">
            <v>-</v>
          </cell>
          <cell r="AS877" t="str">
            <v>-</v>
          </cell>
          <cell r="AT877" t="str">
            <v>-</v>
          </cell>
          <cell r="AU877" t="str">
            <v>-</v>
          </cell>
          <cell r="AV877" t="str">
            <v>-</v>
          </cell>
          <cell r="AW877" t="str">
            <v>IMDM20358991..</v>
          </cell>
          <cell r="AX877" t="str">
            <v>Inactivo</v>
          </cell>
          <cell r="AY877" t="str">
            <v>No</v>
          </cell>
          <cell r="AZ877" t="str">
            <v>-</v>
          </cell>
          <cell r="BA877" t="str">
            <v>-</v>
          </cell>
          <cell r="BB877" t="str">
            <v>-</v>
          </cell>
          <cell r="BC877" t="str">
            <v>-</v>
          </cell>
          <cell r="BD877" t="str">
            <v>-</v>
          </cell>
          <cell r="BE877" t="str">
            <v>-</v>
          </cell>
          <cell r="BF877" t="str">
            <v>-</v>
          </cell>
          <cell r="BG877">
            <v>3</v>
          </cell>
          <cell r="BH877" t="str">
            <v>-</v>
          </cell>
          <cell r="BI877" t="str">
            <v>-</v>
          </cell>
          <cell r="BJ877" t="str">
            <v>Arrendado</v>
          </cell>
          <cell r="BL877" t="str">
            <v>Américas Motors, S.A. de C.V.</v>
          </cell>
          <cell r="BP877" t="str">
            <v>-</v>
          </cell>
          <cell r="BQ877" t="str">
            <v>-</v>
          </cell>
          <cell r="BR877" t="str">
            <v>-</v>
          </cell>
          <cell r="BS877" t="str">
            <v>-</v>
          </cell>
          <cell r="BT877" t="str">
            <v>-</v>
          </cell>
          <cell r="BU877" t="str">
            <v>-</v>
          </cell>
          <cell r="BV877" t="str">
            <v>-</v>
          </cell>
          <cell r="BW877" t="str">
            <v>-</v>
          </cell>
          <cell r="BX877" t="str">
            <v>-</v>
          </cell>
          <cell r="BY877" t="str">
            <v>-</v>
          </cell>
          <cell r="BZ877" t="str">
            <v>-</v>
          </cell>
          <cell r="CA877" t="str">
            <v>-</v>
          </cell>
          <cell r="CB877" t="str">
            <v>-</v>
          </cell>
          <cell r="CC877" t="str">
            <v>Viernes</v>
          </cell>
          <cell r="CD877" t="str">
            <v>389</v>
          </cell>
          <cell r="CE877" t="str">
            <v>9</v>
          </cell>
          <cell r="CF877" t="str">
            <v>Azul</v>
          </cell>
          <cell r="CG877" t="str">
            <v>5o Sábado</v>
          </cell>
          <cell r="CH877" t="str">
            <v>May y Jun</v>
          </cell>
          <cell r="CI877" t="str">
            <v>Nov y Dic</v>
          </cell>
          <cell r="CJ877" t="str">
            <v>-</v>
          </cell>
          <cell r="CK877">
            <v>90</v>
          </cell>
          <cell r="CL877" t="str">
            <v>101 - MAGNA</v>
          </cell>
          <cell r="CM877" t="str">
            <v>12105</v>
          </cell>
          <cell r="CP877" t="str">
            <v>-</v>
          </cell>
        </row>
        <row r="878">
          <cell r="A878" t="str">
            <v>12106</v>
          </cell>
          <cell r="B878" t="str">
            <v>322YFX</v>
          </cell>
          <cell r="C878" t="str">
            <v>Distrito Federal</v>
          </cell>
          <cell r="D878" t="str">
            <v>No aplica</v>
          </cell>
          <cell r="E878" t="str">
            <v>Aveo</v>
          </cell>
          <cell r="F878" t="str">
            <v>Automóvil</v>
          </cell>
          <cell r="G878" t="str">
            <v>Chevrolet</v>
          </cell>
          <cell r="H878" t="str">
            <v>Aveo LS 4 puertas T/M, D/H, A/A, Paquete M</v>
          </cell>
          <cell r="I878" t="str">
            <v>3G1TA5AF5CL153130</v>
          </cell>
          <cell r="J878" t="str">
            <v>Hecho en México</v>
          </cell>
          <cell r="K878" t="str">
            <v>Magna</v>
          </cell>
          <cell r="L878">
            <v>4</v>
          </cell>
          <cell r="M878">
            <v>45</v>
          </cell>
          <cell r="N878">
            <v>2012</v>
          </cell>
          <cell r="O878" t="str">
            <v>Monterrey</v>
          </cell>
          <cell r="P878" t="str">
            <v>Nuevo León</v>
          </cell>
          <cell r="Q878" t="str">
            <v>Noreste</v>
          </cell>
          <cell r="R878" t="str">
            <v>Baja</v>
          </cell>
          <cell r="S878" t="str">
            <v>Venta a empleado</v>
          </cell>
          <cell r="T878" t="str">
            <v>GNP</v>
          </cell>
          <cell r="U878" t="str">
            <v>Grupo Nacional Provincial, S.A.B.</v>
          </cell>
          <cell r="V878" t="str">
            <v>Gastos Médicos CAAS</v>
          </cell>
          <cell r="W878" t="str">
            <v>Pool Semiasignado</v>
          </cell>
          <cell r="X878" t="str">
            <v>Supervisoria</v>
          </cell>
          <cell r="Y878" t="str">
            <v>Pool</v>
          </cell>
          <cell r="Z878" t="str">
            <v>N91913</v>
          </cell>
          <cell r="AA878" t="str">
            <v>Soto Delgado Nancy Claudette</v>
          </cell>
          <cell r="AB878" t="str">
            <v>Grupo Nacional Provincial, S.A.B.</v>
          </cell>
          <cell r="AC878" t="str">
            <v>SODN801010KJ0</v>
          </cell>
          <cell r="AD878" t="str">
            <v>Jefe de departamento</v>
          </cell>
          <cell r="AE878" t="str">
            <v>Supervisor Médico</v>
          </cell>
          <cell r="AF878" t="str">
            <v>Unidad Operativa</v>
          </cell>
          <cell r="AG878" t="str">
            <v>Dirección Servicio y Operaciones</v>
          </cell>
          <cell r="AH878" t="str">
            <v>Subdir. Supervisión Hospitalaria</v>
          </cell>
          <cell r="AI878" t="str">
            <v>C9209</v>
          </cell>
          <cell r="AJ878" t="str">
            <v>Torres Alonso Iovanna Teresa</v>
          </cell>
          <cell r="AK878" t="str">
            <v>Oficina de Servicio Monterrey</v>
          </cell>
          <cell r="AL878" t="str">
            <v>Monterrey</v>
          </cell>
          <cell r="AM878">
            <v>0</v>
          </cell>
          <cell r="AN878" t="str">
            <v>nancy.sotodelgado@gnp.com.mx</v>
          </cell>
          <cell r="AO878" t="str">
            <v>nancy.sotodelgado@gnp.com.mx</v>
          </cell>
          <cell r="AQ878">
            <v>8116362434</v>
          </cell>
          <cell r="AR878" t="str">
            <v>-</v>
          </cell>
          <cell r="AS878" t="str">
            <v>-</v>
          </cell>
          <cell r="AT878" t="str">
            <v>-</v>
          </cell>
          <cell r="AU878" t="str">
            <v>-</v>
          </cell>
          <cell r="AV878" t="str">
            <v>-</v>
          </cell>
          <cell r="AW878" t="str">
            <v>-</v>
          </cell>
          <cell r="AX878" t="str">
            <v>-</v>
          </cell>
          <cell r="AY878" t="str">
            <v>No</v>
          </cell>
          <cell r="AZ878" t="str">
            <v>-</v>
          </cell>
          <cell r="BA878" t="str">
            <v>-</v>
          </cell>
          <cell r="BB878" t="str">
            <v>-</v>
          </cell>
          <cell r="BC878" t="str">
            <v>-</v>
          </cell>
          <cell r="BD878" t="str">
            <v>-</v>
          </cell>
          <cell r="BE878" t="str">
            <v>-</v>
          </cell>
          <cell r="BF878" t="str">
            <v>-</v>
          </cell>
          <cell r="BG878">
            <v>3</v>
          </cell>
          <cell r="BH878" t="str">
            <v>-</v>
          </cell>
          <cell r="BI878" t="str">
            <v>-</v>
          </cell>
          <cell r="BJ878" t="str">
            <v>Arrendado</v>
          </cell>
          <cell r="BL878" t="str">
            <v>Américas Motors, S.A. de C.V.</v>
          </cell>
          <cell r="BP878" t="str">
            <v>-</v>
          </cell>
          <cell r="BQ878" t="str">
            <v>-</v>
          </cell>
          <cell r="BR878" t="str">
            <v>-</v>
          </cell>
          <cell r="BS878" t="str">
            <v>-</v>
          </cell>
          <cell r="BT878" t="str">
            <v>-</v>
          </cell>
          <cell r="BU878" t="str">
            <v>-</v>
          </cell>
          <cell r="BV878" t="str">
            <v>-</v>
          </cell>
          <cell r="BW878" t="str">
            <v>-</v>
          </cell>
          <cell r="BX878" t="str">
            <v>-</v>
          </cell>
          <cell r="BY878" t="str">
            <v>-</v>
          </cell>
          <cell r="BZ878" t="str">
            <v>-</v>
          </cell>
          <cell r="CA878" t="str">
            <v>-</v>
          </cell>
          <cell r="CB878" t="str">
            <v>-</v>
          </cell>
          <cell r="CC878" t="str">
            <v>Jueves</v>
          </cell>
          <cell r="CD878" t="str">
            <v>322</v>
          </cell>
          <cell r="CE878" t="str">
            <v>2</v>
          </cell>
          <cell r="CF878" t="str">
            <v>Verde</v>
          </cell>
          <cell r="CG878" t="str">
            <v>4o Sábado</v>
          </cell>
          <cell r="CH878" t="str">
            <v>Abr y May</v>
          </cell>
          <cell r="CI878" t="str">
            <v>Oct y Nov</v>
          </cell>
          <cell r="CJ878" t="str">
            <v>-</v>
          </cell>
          <cell r="CK878">
            <v>90</v>
          </cell>
          <cell r="CL878" t="str">
            <v>101 - MAGNA</v>
          </cell>
          <cell r="CM878" t="str">
            <v>12106</v>
          </cell>
          <cell r="CP878" t="str">
            <v>-</v>
          </cell>
        </row>
        <row r="879">
          <cell r="A879" t="str">
            <v>12107</v>
          </cell>
          <cell r="B879" t="str">
            <v>977YFN</v>
          </cell>
          <cell r="C879" t="str">
            <v>Distrito Federal</v>
          </cell>
          <cell r="D879" t="str">
            <v>No aplica</v>
          </cell>
          <cell r="E879" t="str">
            <v>Aveo</v>
          </cell>
          <cell r="F879" t="str">
            <v>Automóvil</v>
          </cell>
          <cell r="G879" t="str">
            <v>Chevrolet</v>
          </cell>
          <cell r="H879" t="str">
            <v>Aveo LS 4 puertas T/M, D/H, A/A, Paquete M</v>
          </cell>
          <cell r="I879" t="str">
            <v>3G1TA5AF7CL153341</v>
          </cell>
          <cell r="J879" t="str">
            <v>Hecho en México</v>
          </cell>
          <cell r="K879" t="str">
            <v>Magna</v>
          </cell>
          <cell r="L879">
            <v>4</v>
          </cell>
          <cell r="M879">
            <v>45</v>
          </cell>
          <cell r="N879">
            <v>2012</v>
          </cell>
          <cell r="O879" t="str">
            <v>Puebla</v>
          </cell>
          <cell r="P879" t="str">
            <v>Puebla</v>
          </cell>
          <cell r="Q879" t="str">
            <v>Sureste</v>
          </cell>
          <cell r="R879" t="str">
            <v>Baja</v>
          </cell>
          <cell r="S879" t="str">
            <v>Devolución Valmex</v>
          </cell>
          <cell r="T879" t="str">
            <v>GNP</v>
          </cell>
          <cell r="U879" t="str">
            <v>Grupo Nacional Provincial, S.A.B.</v>
          </cell>
          <cell r="V879" t="str">
            <v>Supervisor Ajustes</v>
          </cell>
          <cell r="W879" t="str">
            <v>-</v>
          </cell>
          <cell r="X879" t="str">
            <v>Supervisoria</v>
          </cell>
          <cell r="Y879" t="str">
            <v>Asignado</v>
          </cell>
          <cell r="Z879" t="str">
            <v>Por asignar</v>
          </cell>
          <cell r="AA879" t="str">
            <v>-</v>
          </cell>
          <cell r="AB879" t="str">
            <v>-</v>
          </cell>
          <cell r="AC879" t="str">
            <v>-</v>
          </cell>
          <cell r="AD879" t="str">
            <v>-</v>
          </cell>
          <cell r="AE879" t="str">
            <v>-</v>
          </cell>
          <cell r="AF879" t="str">
            <v>-</v>
          </cell>
          <cell r="AG879" t="str">
            <v>-</v>
          </cell>
          <cell r="AH879" t="str">
            <v>-</v>
          </cell>
          <cell r="AI879" t="str">
            <v>C6705</v>
          </cell>
          <cell r="AJ879" t="str">
            <v>Ramirez Granados Arturo</v>
          </cell>
          <cell r="AK879" t="str">
            <v>-</v>
          </cell>
          <cell r="AL879" t="str">
            <v>-</v>
          </cell>
          <cell r="AM879" t="str">
            <v>-</v>
          </cell>
          <cell r="AN879">
            <v>0</v>
          </cell>
          <cell r="AO879" t="str">
            <v>-</v>
          </cell>
          <cell r="AQ879" t="str">
            <v>-</v>
          </cell>
          <cell r="AR879" t="str">
            <v>-</v>
          </cell>
          <cell r="AS879" t="str">
            <v>-</v>
          </cell>
          <cell r="AT879" t="str">
            <v>-</v>
          </cell>
          <cell r="AU879" t="str">
            <v>-</v>
          </cell>
          <cell r="AV879" t="str">
            <v>-</v>
          </cell>
          <cell r="AW879" t="str">
            <v>IMDM20358992..</v>
          </cell>
          <cell r="AX879" t="str">
            <v>Inactivo</v>
          </cell>
          <cell r="AY879" t="str">
            <v>No</v>
          </cell>
          <cell r="AZ879" t="str">
            <v>-</v>
          </cell>
          <cell r="BA879" t="str">
            <v>-</v>
          </cell>
          <cell r="BB879" t="str">
            <v>-</v>
          </cell>
          <cell r="BC879" t="str">
            <v>-</v>
          </cell>
          <cell r="BD879" t="str">
            <v>-</v>
          </cell>
          <cell r="BE879" t="str">
            <v>-</v>
          </cell>
          <cell r="BF879" t="str">
            <v>-</v>
          </cell>
          <cell r="BG879" t="str">
            <v>-</v>
          </cell>
          <cell r="BH879" t="str">
            <v>-</v>
          </cell>
          <cell r="BI879" t="str">
            <v>-</v>
          </cell>
          <cell r="BJ879" t="str">
            <v>Arrendado</v>
          </cell>
          <cell r="BL879" t="str">
            <v>Américas Motors, S.A. de C.V.</v>
          </cell>
          <cell r="BP879" t="str">
            <v>-</v>
          </cell>
          <cell r="BQ879" t="str">
            <v>-</v>
          </cell>
          <cell r="BR879" t="str">
            <v>-</v>
          </cell>
          <cell r="BS879" t="str">
            <v>-</v>
          </cell>
          <cell r="BT879" t="str">
            <v>-</v>
          </cell>
          <cell r="BU879" t="str">
            <v>-</v>
          </cell>
          <cell r="BV879" t="str">
            <v>-</v>
          </cell>
          <cell r="BW879" t="str">
            <v>-</v>
          </cell>
          <cell r="BX879" t="str">
            <v>-</v>
          </cell>
          <cell r="BY879" t="str">
            <v>-</v>
          </cell>
          <cell r="BZ879" t="str">
            <v>-</v>
          </cell>
          <cell r="CA879" t="str">
            <v>-</v>
          </cell>
          <cell r="CB879" t="str">
            <v>-</v>
          </cell>
          <cell r="CC879" t="str">
            <v>Martes</v>
          </cell>
          <cell r="CD879" t="str">
            <v>977</v>
          </cell>
          <cell r="CE879" t="str">
            <v>7</v>
          </cell>
          <cell r="CF879" t="str">
            <v>Rosa</v>
          </cell>
          <cell r="CG879" t="str">
            <v>2o Sábado</v>
          </cell>
          <cell r="CH879" t="str">
            <v>Feb y Mzo</v>
          </cell>
          <cell r="CI879" t="str">
            <v>Ago y Sep</v>
          </cell>
          <cell r="CJ879" t="str">
            <v>-</v>
          </cell>
          <cell r="CK879">
            <v>90</v>
          </cell>
          <cell r="CL879" t="str">
            <v>101 - MAGNA</v>
          </cell>
          <cell r="CM879" t="str">
            <v>12107</v>
          </cell>
          <cell r="CP879" t="str">
            <v>-</v>
          </cell>
        </row>
        <row r="880">
          <cell r="A880" t="str">
            <v>12108</v>
          </cell>
          <cell r="B880" t="str">
            <v>334YFX</v>
          </cell>
          <cell r="C880" t="str">
            <v>Distrito Federal</v>
          </cell>
          <cell r="D880" t="str">
            <v>No aplica</v>
          </cell>
          <cell r="E880" t="str">
            <v>Aveo</v>
          </cell>
          <cell r="F880" t="str">
            <v>Automóvil</v>
          </cell>
          <cell r="G880" t="str">
            <v>Chevrolet</v>
          </cell>
          <cell r="H880" t="str">
            <v>Aveo LS 4 puertas T/M, D/H, A/A, Paquete M</v>
          </cell>
          <cell r="I880" t="str">
            <v>3G1TA5AF4CL153443</v>
          </cell>
          <cell r="J880" t="str">
            <v>Hecho en México</v>
          </cell>
          <cell r="K880" t="str">
            <v>Magna</v>
          </cell>
          <cell r="L880">
            <v>4</v>
          </cell>
          <cell r="M880">
            <v>45</v>
          </cell>
          <cell r="N880">
            <v>2012</v>
          </cell>
          <cell r="O880" t="str">
            <v>Ciudad de México</v>
          </cell>
          <cell r="P880" t="str">
            <v>Ciudad de México</v>
          </cell>
          <cell r="Q880" t="str">
            <v>Zona Metropolitana</v>
          </cell>
          <cell r="R880" t="str">
            <v>Baja</v>
          </cell>
          <cell r="S880" t="str">
            <v>Venta a empleado</v>
          </cell>
          <cell r="T880" t="str">
            <v>GNP</v>
          </cell>
          <cell r="U880" t="str">
            <v>Grupo Nacional Provincial, S.A.B.</v>
          </cell>
          <cell r="V880" t="str">
            <v>Asesor de Servicio</v>
          </cell>
          <cell r="W880" t="str">
            <v>478</v>
          </cell>
          <cell r="X880" t="str">
            <v>Célula 8</v>
          </cell>
          <cell r="Y880" t="str">
            <v>Asignado</v>
          </cell>
          <cell r="Z880" t="str">
            <v>N90300</v>
          </cell>
          <cell r="AA880" t="str">
            <v>-</v>
          </cell>
          <cell r="AB880" t="str">
            <v>-</v>
          </cell>
          <cell r="AC880" t="str">
            <v>-</v>
          </cell>
          <cell r="AD880" t="str">
            <v>-</v>
          </cell>
          <cell r="AE880" t="str">
            <v>-</v>
          </cell>
          <cell r="AF880" t="str">
            <v>-</v>
          </cell>
          <cell r="AG880" t="str">
            <v>-</v>
          </cell>
          <cell r="AH880" t="str">
            <v>-</v>
          </cell>
          <cell r="AI880" t="str">
            <v>C6705</v>
          </cell>
          <cell r="AJ880" t="str">
            <v>Ramirez Granados Arturo</v>
          </cell>
          <cell r="AK880" t="str">
            <v>-</v>
          </cell>
          <cell r="AL880" t="str">
            <v>-</v>
          </cell>
          <cell r="AM880" t="str">
            <v>-</v>
          </cell>
          <cell r="AN880">
            <v>0</v>
          </cell>
          <cell r="AO880" t="str">
            <v>-</v>
          </cell>
          <cell r="AQ880">
            <v>5535228415</v>
          </cell>
          <cell r="AR880" t="str">
            <v>-</v>
          </cell>
          <cell r="AS880" t="str">
            <v>-</v>
          </cell>
          <cell r="AT880" t="str">
            <v>-</v>
          </cell>
          <cell r="AU880" t="str">
            <v>-</v>
          </cell>
          <cell r="AV880" t="str">
            <v>-</v>
          </cell>
          <cell r="AW880" t="str">
            <v>IMDM20226498..</v>
          </cell>
          <cell r="AX880" t="str">
            <v>Inactivo</v>
          </cell>
          <cell r="AY880" t="str">
            <v>No</v>
          </cell>
          <cell r="AZ880" t="str">
            <v>-</v>
          </cell>
          <cell r="BA880" t="str">
            <v>-</v>
          </cell>
          <cell r="BB880" t="str">
            <v>-</v>
          </cell>
          <cell r="BC880" t="str">
            <v>-</v>
          </cell>
          <cell r="BD880" t="str">
            <v>-</v>
          </cell>
          <cell r="BE880" t="str">
            <v>-</v>
          </cell>
          <cell r="BF880" t="str">
            <v>-</v>
          </cell>
          <cell r="BG880">
            <v>3</v>
          </cell>
          <cell r="BH880" t="str">
            <v>-</v>
          </cell>
          <cell r="BI880" t="str">
            <v>-</v>
          </cell>
          <cell r="BJ880" t="str">
            <v>Arrendado</v>
          </cell>
          <cell r="BL880" t="str">
            <v>Américas Motors, S.A. de C.V.</v>
          </cell>
          <cell r="BP880" t="str">
            <v>-</v>
          </cell>
          <cell r="BQ880" t="str">
            <v>-</v>
          </cell>
          <cell r="BR880" t="str">
            <v>-</v>
          </cell>
          <cell r="BS880" t="str">
            <v>-</v>
          </cell>
          <cell r="BT880" t="str">
            <v>-</v>
          </cell>
          <cell r="BU880" t="str">
            <v>-</v>
          </cell>
          <cell r="BV880" t="str">
            <v>-</v>
          </cell>
          <cell r="BW880" t="str">
            <v>-</v>
          </cell>
          <cell r="BX880" t="str">
            <v>-</v>
          </cell>
          <cell r="BY880" t="str">
            <v>-</v>
          </cell>
          <cell r="BZ880" t="str">
            <v>-</v>
          </cell>
          <cell r="CA880" t="str">
            <v>-</v>
          </cell>
          <cell r="CB880" t="str">
            <v>-</v>
          </cell>
          <cell r="CC880" t="str">
            <v>Miércoles</v>
          </cell>
          <cell r="CD880" t="str">
            <v>334</v>
          </cell>
          <cell r="CE880" t="str">
            <v>4</v>
          </cell>
          <cell r="CF880" t="str">
            <v>Rojo</v>
          </cell>
          <cell r="CG880" t="str">
            <v>3er Sábado</v>
          </cell>
          <cell r="CH880" t="str">
            <v>Mzo y Abr</v>
          </cell>
          <cell r="CI880" t="str">
            <v>Sep y Oct</v>
          </cell>
          <cell r="CJ880" t="str">
            <v>-</v>
          </cell>
          <cell r="CK880">
            <v>90</v>
          </cell>
          <cell r="CL880" t="str">
            <v>101 - MAGNA</v>
          </cell>
          <cell r="CM880" t="str">
            <v>12108</v>
          </cell>
          <cell r="CP880" t="str">
            <v>-</v>
          </cell>
        </row>
        <row r="881">
          <cell r="A881" t="str">
            <v>12109</v>
          </cell>
          <cell r="B881" t="str">
            <v>374YFX</v>
          </cell>
          <cell r="C881" t="str">
            <v>Distrito Federal</v>
          </cell>
          <cell r="D881" t="str">
            <v>No aplica</v>
          </cell>
          <cell r="E881" t="str">
            <v>Aveo</v>
          </cell>
          <cell r="F881" t="str">
            <v>Automóvil</v>
          </cell>
          <cell r="G881" t="str">
            <v>Chevrolet</v>
          </cell>
          <cell r="H881" t="str">
            <v>Aveo LS 4 puertas T/M, D/H, A/A, Paquete M</v>
          </cell>
          <cell r="I881" t="str">
            <v>3G1TA5AFXCL153091</v>
          </cell>
          <cell r="J881" t="str">
            <v>Hecho en México</v>
          </cell>
          <cell r="K881" t="str">
            <v>Magna</v>
          </cell>
          <cell r="L881">
            <v>4</v>
          </cell>
          <cell r="M881">
            <v>45</v>
          </cell>
          <cell r="N881">
            <v>2012</v>
          </cell>
          <cell r="O881" t="str">
            <v>Guadalajara</v>
          </cell>
          <cell r="P881" t="str">
            <v>Jalisco</v>
          </cell>
          <cell r="Q881" t="str">
            <v>Occidente</v>
          </cell>
          <cell r="R881" t="str">
            <v>Baja</v>
          </cell>
          <cell r="S881" t="str">
            <v>Venta a empleado</v>
          </cell>
          <cell r="T881" t="str">
            <v>GNP</v>
          </cell>
          <cell r="U881" t="str">
            <v>Grupo Nacional Provincial, S.A.B.</v>
          </cell>
          <cell r="V881" t="str">
            <v>Asesor de Servicio</v>
          </cell>
          <cell r="W881" t="str">
            <v>M30</v>
          </cell>
          <cell r="X881" t="str">
            <v>Célula Ferro</v>
          </cell>
          <cell r="Y881" t="str">
            <v>Asignado</v>
          </cell>
          <cell r="Z881">
            <v>40182001</v>
          </cell>
          <cell r="AA881" t="str">
            <v>-</v>
          </cell>
          <cell r="AB881" t="str">
            <v>-</v>
          </cell>
          <cell r="AC881" t="str">
            <v>-</v>
          </cell>
          <cell r="AD881" t="str">
            <v>-</v>
          </cell>
          <cell r="AE881" t="str">
            <v>-</v>
          </cell>
          <cell r="AF881" t="str">
            <v>-</v>
          </cell>
          <cell r="AG881" t="str">
            <v>-</v>
          </cell>
          <cell r="AH881" t="str">
            <v>-</v>
          </cell>
          <cell r="AI881" t="str">
            <v>C6705</v>
          </cell>
          <cell r="AJ881" t="str">
            <v>Ramirez Granados Arturo</v>
          </cell>
          <cell r="AK881" t="str">
            <v>-</v>
          </cell>
          <cell r="AL881" t="str">
            <v>-</v>
          </cell>
          <cell r="AM881" t="str">
            <v>-</v>
          </cell>
          <cell r="AN881" t="str">
            <v>ajustes216gnp@gmail.com</v>
          </cell>
          <cell r="AO881" t="str">
            <v>-</v>
          </cell>
          <cell r="AP881" t="str">
            <v>ajustes216gnp@gmail.com</v>
          </cell>
          <cell r="AQ881">
            <v>3312946099</v>
          </cell>
          <cell r="AR881" t="str">
            <v>-</v>
          </cell>
          <cell r="AS881" t="str">
            <v>-</v>
          </cell>
          <cell r="AT881" t="str">
            <v>-</v>
          </cell>
          <cell r="AU881" t="str">
            <v>-</v>
          </cell>
          <cell r="AV881" t="str">
            <v>-</v>
          </cell>
          <cell r="AW881" t="str">
            <v>-</v>
          </cell>
          <cell r="AX881" t="str">
            <v>-</v>
          </cell>
          <cell r="AY881" t="str">
            <v>No</v>
          </cell>
          <cell r="AZ881" t="str">
            <v>-</v>
          </cell>
          <cell r="BA881" t="str">
            <v>-</v>
          </cell>
          <cell r="BB881" t="str">
            <v>-</v>
          </cell>
          <cell r="BC881" t="str">
            <v>-</v>
          </cell>
          <cell r="BD881" t="str">
            <v>-</v>
          </cell>
          <cell r="BE881" t="str">
            <v>-</v>
          </cell>
          <cell r="BF881" t="str">
            <v>-</v>
          </cell>
          <cell r="BG881">
            <v>3</v>
          </cell>
          <cell r="BH881" t="str">
            <v>-</v>
          </cell>
          <cell r="BI881" t="str">
            <v>-</v>
          </cell>
          <cell r="BJ881" t="str">
            <v>Arrendado</v>
          </cell>
          <cell r="BL881" t="str">
            <v>Américas Motors, S.A. de C.V.</v>
          </cell>
          <cell r="BP881" t="str">
            <v>-</v>
          </cell>
          <cell r="BQ881" t="str">
            <v>-</v>
          </cell>
          <cell r="BR881" t="str">
            <v>-</v>
          </cell>
          <cell r="BS881" t="str">
            <v>-</v>
          </cell>
          <cell r="BT881" t="str">
            <v>-</v>
          </cell>
          <cell r="BU881" t="str">
            <v>-</v>
          </cell>
          <cell r="BV881" t="str">
            <v>-</v>
          </cell>
          <cell r="BW881" t="str">
            <v>-</v>
          </cell>
          <cell r="BX881" t="str">
            <v>-</v>
          </cell>
          <cell r="BY881" t="str">
            <v>-</v>
          </cell>
          <cell r="BZ881" t="str">
            <v>-</v>
          </cell>
          <cell r="CA881" t="str">
            <v>-</v>
          </cell>
          <cell r="CB881" t="str">
            <v>-</v>
          </cell>
          <cell r="CC881" t="str">
            <v>Miércoles</v>
          </cell>
          <cell r="CD881" t="str">
            <v>374</v>
          </cell>
          <cell r="CE881" t="str">
            <v>4</v>
          </cell>
          <cell r="CF881" t="str">
            <v>Rojo</v>
          </cell>
          <cell r="CG881" t="str">
            <v>3er Sábado</v>
          </cell>
          <cell r="CH881" t="str">
            <v>Mzo y Abr</v>
          </cell>
          <cell r="CI881" t="str">
            <v>Sep y Oct</v>
          </cell>
          <cell r="CJ881" t="str">
            <v>-</v>
          </cell>
          <cell r="CK881">
            <v>90</v>
          </cell>
          <cell r="CL881" t="str">
            <v>101 - MAGNA</v>
          </cell>
          <cell r="CM881" t="str">
            <v>12109</v>
          </cell>
          <cell r="CP881" t="str">
            <v>-</v>
          </cell>
        </row>
        <row r="882">
          <cell r="A882" t="str">
            <v>12110</v>
          </cell>
          <cell r="B882" t="str">
            <v>345YFX</v>
          </cell>
          <cell r="C882" t="str">
            <v>Distrito Federal</v>
          </cell>
          <cell r="D882" t="str">
            <v>No aplica</v>
          </cell>
          <cell r="E882" t="str">
            <v>Aveo</v>
          </cell>
          <cell r="F882" t="str">
            <v>Automóvil</v>
          </cell>
          <cell r="G882" t="str">
            <v>Chevrolet</v>
          </cell>
          <cell r="H882" t="str">
            <v>Aveo LS 4 puertas T/M, D/H, A/A, Paquete M</v>
          </cell>
          <cell r="I882" t="str">
            <v>3G1TA5AFXCL153303</v>
          </cell>
          <cell r="J882" t="str">
            <v>Hecho en México</v>
          </cell>
          <cell r="K882" t="str">
            <v>Magna</v>
          </cell>
          <cell r="L882">
            <v>4</v>
          </cell>
          <cell r="M882">
            <v>45</v>
          </cell>
          <cell r="N882">
            <v>2012</v>
          </cell>
          <cell r="O882" t="str">
            <v>Monterrey</v>
          </cell>
          <cell r="P882" t="str">
            <v>Nuevo León</v>
          </cell>
          <cell r="Q882" t="str">
            <v>Noreste</v>
          </cell>
          <cell r="R882" t="str">
            <v>Baja</v>
          </cell>
          <cell r="S882" t="str">
            <v>Venta a empleado</v>
          </cell>
          <cell r="T882" t="str">
            <v>GNP</v>
          </cell>
          <cell r="U882" t="str">
            <v>Grupo Nacional Provincial, S.A.B.</v>
          </cell>
          <cell r="V882" t="str">
            <v>Supervisor Ajustes</v>
          </cell>
          <cell r="W882" t="str">
            <v>068</v>
          </cell>
          <cell r="X882" t="str">
            <v>Célula 2, 3 y 4</v>
          </cell>
          <cell r="Y882" t="str">
            <v>Asignado</v>
          </cell>
          <cell r="Z882" t="str">
            <v>P58710</v>
          </cell>
          <cell r="AA882" t="str">
            <v>-</v>
          </cell>
          <cell r="AB882" t="str">
            <v>-</v>
          </cell>
          <cell r="AC882" t="str">
            <v>-</v>
          </cell>
          <cell r="AD882" t="str">
            <v>-</v>
          </cell>
          <cell r="AE882" t="str">
            <v>-</v>
          </cell>
          <cell r="AF882" t="str">
            <v>-</v>
          </cell>
          <cell r="AG882" t="str">
            <v>-</v>
          </cell>
          <cell r="AH882" t="str">
            <v>-</v>
          </cell>
          <cell r="AI882" t="str">
            <v>C6705</v>
          </cell>
          <cell r="AJ882" t="str">
            <v>Ramirez Granados Arturo</v>
          </cell>
          <cell r="AK882" t="str">
            <v>-</v>
          </cell>
          <cell r="AL882" t="str">
            <v>-</v>
          </cell>
          <cell r="AM882" t="str">
            <v>-</v>
          </cell>
          <cell r="AN882">
            <v>0</v>
          </cell>
          <cell r="AO882" t="str">
            <v>-</v>
          </cell>
          <cell r="AQ882">
            <v>8112447158</v>
          </cell>
          <cell r="AR882" t="str">
            <v>-</v>
          </cell>
          <cell r="AS882" t="str">
            <v>-</v>
          </cell>
          <cell r="AT882" t="str">
            <v>-</v>
          </cell>
          <cell r="AU882" t="str">
            <v>-</v>
          </cell>
          <cell r="AV882" t="str">
            <v>-</v>
          </cell>
          <cell r="AW882" t="str">
            <v>-</v>
          </cell>
          <cell r="AX882" t="str">
            <v>-</v>
          </cell>
          <cell r="AY882" t="str">
            <v>No</v>
          </cell>
          <cell r="AZ882" t="str">
            <v>-</v>
          </cell>
          <cell r="BA882" t="str">
            <v>-</v>
          </cell>
          <cell r="BB882" t="str">
            <v>-</v>
          </cell>
          <cell r="BC882" t="str">
            <v>-</v>
          </cell>
          <cell r="BD882" t="str">
            <v>-</v>
          </cell>
          <cell r="BE882" t="str">
            <v>-</v>
          </cell>
          <cell r="BF882" t="str">
            <v>-</v>
          </cell>
          <cell r="BG882">
            <v>3</v>
          </cell>
          <cell r="BH882" t="str">
            <v>-</v>
          </cell>
          <cell r="BI882" t="str">
            <v>-</v>
          </cell>
          <cell r="BJ882" t="str">
            <v>Arrendado</v>
          </cell>
          <cell r="BL882" t="str">
            <v>Américas Motors, S.A. de C.V.</v>
          </cell>
          <cell r="BP882" t="str">
            <v>-</v>
          </cell>
          <cell r="BQ882" t="str">
            <v>-</v>
          </cell>
          <cell r="BR882" t="str">
            <v>-</v>
          </cell>
          <cell r="BS882" t="str">
            <v>-</v>
          </cell>
          <cell r="BT882" t="str">
            <v>-</v>
          </cell>
          <cell r="BU882" t="str">
            <v>-</v>
          </cell>
          <cell r="BV882" t="str">
            <v>-</v>
          </cell>
          <cell r="BW882" t="str">
            <v>-</v>
          </cell>
          <cell r="BX882" t="str">
            <v>-</v>
          </cell>
          <cell r="BY882" t="str">
            <v>-</v>
          </cell>
          <cell r="BZ882" t="str">
            <v>-</v>
          </cell>
          <cell r="CA882" t="str">
            <v>-</v>
          </cell>
          <cell r="CB882" t="str">
            <v>-</v>
          </cell>
          <cell r="CC882" t="str">
            <v>Lunes</v>
          </cell>
          <cell r="CD882" t="str">
            <v>345</v>
          </cell>
          <cell r="CE882" t="str">
            <v>5</v>
          </cell>
          <cell r="CF882" t="str">
            <v>Amarillo</v>
          </cell>
          <cell r="CG882" t="str">
            <v>1er Sábado</v>
          </cell>
          <cell r="CH882" t="str">
            <v>Ene y Feb</v>
          </cell>
          <cell r="CI882" t="str">
            <v>Jul y Ago</v>
          </cell>
          <cell r="CJ882" t="str">
            <v>-</v>
          </cell>
          <cell r="CK882">
            <v>90</v>
          </cell>
          <cell r="CL882" t="str">
            <v>101 - MAGNA</v>
          </cell>
          <cell r="CM882" t="str">
            <v>12110</v>
          </cell>
          <cell r="CP882" t="str">
            <v>-</v>
          </cell>
        </row>
        <row r="883">
          <cell r="A883" t="str">
            <v>12111</v>
          </cell>
          <cell r="B883" t="str">
            <v>379YFX</v>
          </cell>
          <cell r="C883" t="str">
            <v>Distrito Federal</v>
          </cell>
          <cell r="D883" t="str">
            <v>No aplica</v>
          </cell>
          <cell r="E883" t="str">
            <v>Aveo</v>
          </cell>
          <cell r="F883" t="str">
            <v>Automóvil</v>
          </cell>
          <cell r="G883" t="str">
            <v>Chevrolet</v>
          </cell>
          <cell r="H883" t="str">
            <v>Aveo LS 4 puertas T/M, D/H, A/A, Paquete M</v>
          </cell>
          <cell r="I883" t="str">
            <v>3G1TA5AF4CL153183</v>
          </cell>
          <cell r="J883" t="str">
            <v>Hecho en México</v>
          </cell>
          <cell r="K883" t="str">
            <v>Magna</v>
          </cell>
          <cell r="L883">
            <v>4</v>
          </cell>
          <cell r="M883">
            <v>45</v>
          </cell>
          <cell r="N883">
            <v>2012</v>
          </cell>
          <cell r="O883" t="str">
            <v>Ciudad de México</v>
          </cell>
          <cell r="P883" t="str">
            <v>Ciudad de México</v>
          </cell>
          <cell r="Q883" t="str">
            <v>Zona Metropolitana</v>
          </cell>
          <cell r="R883" t="str">
            <v>Baja</v>
          </cell>
          <cell r="S883" t="str">
            <v>Devolución Valmex</v>
          </cell>
          <cell r="T883" t="str">
            <v>GNP</v>
          </cell>
          <cell r="U883" t="str">
            <v>Grupo Nacional Provincial, S.A.B.</v>
          </cell>
          <cell r="V883" t="str">
            <v>Asesor de Servicio</v>
          </cell>
          <cell r="W883" t="str">
            <v>524</v>
          </cell>
          <cell r="X883" t="str">
            <v>Célula 9</v>
          </cell>
          <cell r="Y883" t="str">
            <v>Asignado</v>
          </cell>
          <cell r="Z883" t="str">
            <v>Por asignar</v>
          </cell>
          <cell r="AA883" t="str">
            <v>-</v>
          </cell>
          <cell r="AB883" t="str">
            <v>-</v>
          </cell>
          <cell r="AC883" t="str">
            <v>-</v>
          </cell>
          <cell r="AD883" t="str">
            <v>-</v>
          </cell>
          <cell r="AE883" t="str">
            <v>-</v>
          </cell>
          <cell r="AF883" t="str">
            <v>-</v>
          </cell>
          <cell r="AG883" t="str">
            <v>-</v>
          </cell>
          <cell r="AH883" t="str">
            <v>-</v>
          </cell>
          <cell r="AI883" t="str">
            <v>C6705</v>
          </cell>
          <cell r="AJ883" t="str">
            <v>Ramirez Granados Arturo</v>
          </cell>
          <cell r="AK883" t="str">
            <v>-</v>
          </cell>
          <cell r="AL883" t="str">
            <v>-</v>
          </cell>
          <cell r="AM883" t="str">
            <v>-</v>
          </cell>
          <cell r="AN883">
            <v>0</v>
          </cell>
          <cell r="AO883" t="str">
            <v>-</v>
          </cell>
          <cell r="AQ883">
            <v>5535228879</v>
          </cell>
          <cell r="AR883" t="str">
            <v>-</v>
          </cell>
          <cell r="AS883" t="str">
            <v>-</v>
          </cell>
          <cell r="AT883" t="str">
            <v>-</v>
          </cell>
          <cell r="AU883" t="str">
            <v>-</v>
          </cell>
          <cell r="AV883" t="str">
            <v>-</v>
          </cell>
          <cell r="AW883" t="str">
            <v>IMDM20281302..</v>
          </cell>
          <cell r="AX883" t="str">
            <v>Inactivo</v>
          </cell>
          <cell r="AY883" t="str">
            <v>No</v>
          </cell>
          <cell r="AZ883" t="str">
            <v>-</v>
          </cell>
          <cell r="BA883" t="str">
            <v>-</v>
          </cell>
          <cell r="BB883" t="str">
            <v>-</v>
          </cell>
          <cell r="BC883" t="str">
            <v>-</v>
          </cell>
          <cell r="BD883" t="str">
            <v>-</v>
          </cell>
          <cell r="BE883" t="str">
            <v>-</v>
          </cell>
          <cell r="BF883" t="str">
            <v>-</v>
          </cell>
          <cell r="BG883" t="str">
            <v>-</v>
          </cell>
          <cell r="BH883" t="str">
            <v>-</v>
          </cell>
          <cell r="BI883" t="str">
            <v>-</v>
          </cell>
          <cell r="BJ883" t="str">
            <v>Arrendado</v>
          </cell>
          <cell r="BL883" t="str">
            <v>Américas Motors, S.A. de C.V.</v>
          </cell>
          <cell r="BP883" t="str">
            <v>-</v>
          </cell>
          <cell r="BQ883" t="str">
            <v>-</v>
          </cell>
          <cell r="BR883" t="str">
            <v>-</v>
          </cell>
          <cell r="BS883" t="str">
            <v>-</v>
          </cell>
          <cell r="BT883" t="str">
            <v>-</v>
          </cell>
          <cell r="BU883" t="str">
            <v>-</v>
          </cell>
          <cell r="BV883" t="str">
            <v>-</v>
          </cell>
          <cell r="BW883" t="str">
            <v>-</v>
          </cell>
          <cell r="BX883" t="str">
            <v>-</v>
          </cell>
          <cell r="BY883" t="str">
            <v>-</v>
          </cell>
          <cell r="BZ883" t="str">
            <v>-</v>
          </cell>
          <cell r="CA883" t="str">
            <v>-</v>
          </cell>
          <cell r="CB883" t="str">
            <v>-</v>
          </cell>
          <cell r="CC883" t="str">
            <v>Viernes</v>
          </cell>
          <cell r="CD883" t="str">
            <v>379</v>
          </cell>
          <cell r="CE883" t="str">
            <v>9</v>
          </cell>
          <cell r="CF883" t="str">
            <v>Azul</v>
          </cell>
          <cell r="CG883" t="str">
            <v>5o Sábado</v>
          </cell>
          <cell r="CH883" t="str">
            <v>May y Jun</v>
          </cell>
          <cell r="CI883" t="str">
            <v>Nov y Dic</v>
          </cell>
          <cell r="CJ883" t="str">
            <v>-</v>
          </cell>
          <cell r="CK883">
            <v>90</v>
          </cell>
          <cell r="CL883" t="str">
            <v>101 - MAGNA</v>
          </cell>
          <cell r="CM883" t="str">
            <v>12111</v>
          </cell>
          <cell r="CP883" t="str">
            <v>-</v>
          </cell>
        </row>
        <row r="884">
          <cell r="A884" t="str">
            <v>12112</v>
          </cell>
          <cell r="B884" t="str">
            <v>393YFX</v>
          </cell>
          <cell r="C884" t="str">
            <v>Distrito Federal</v>
          </cell>
          <cell r="D884" t="str">
            <v>No aplica</v>
          </cell>
          <cell r="E884" t="str">
            <v>Aveo</v>
          </cell>
          <cell r="F884" t="str">
            <v>Automóvil</v>
          </cell>
          <cell r="G884" t="str">
            <v>Chevrolet</v>
          </cell>
          <cell r="H884" t="str">
            <v>Aveo LS 4 puertas T/M, D/H, A/A, Paquete M</v>
          </cell>
          <cell r="I884" t="str">
            <v>3G1TA5AF8CL153610</v>
          </cell>
          <cell r="J884" t="str">
            <v>Hecho en México</v>
          </cell>
          <cell r="K884" t="str">
            <v>Magna</v>
          </cell>
          <cell r="L884">
            <v>4</v>
          </cell>
          <cell r="M884">
            <v>45</v>
          </cell>
          <cell r="N884">
            <v>2012</v>
          </cell>
          <cell r="O884" t="str">
            <v>Mérida</v>
          </cell>
          <cell r="P884" t="str">
            <v>Yucatán</v>
          </cell>
          <cell r="Q884" t="str">
            <v>Sureste</v>
          </cell>
          <cell r="R884" t="str">
            <v>Baja</v>
          </cell>
          <cell r="S884" t="str">
            <v>Venta a empleado</v>
          </cell>
          <cell r="T884" t="str">
            <v>GNP</v>
          </cell>
          <cell r="U884" t="str">
            <v>Grupo Nacional Provincial, S.A.B.</v>
          </cell>
          <cell r="V884" t="str">
            <v>Asesor de Servicio</v>
          </cell>
          <cell r="W884" t="str">
            <v>-</v>
          </cell>
          <cell r="X884" t="str">
            <v>Supervisoria</v>
          </cell>
          <cell r="Y884" t="str">
            <v>Asignado</v>
          </cell>
          <cell r="Z884" t="str">
            <v>S02483</v>
          </cell>
          <cell r="AA884" t="str">
            <v>-</v>
          </cell>
          <cell r="AB884" t="str">
            <v>-</v>
          </cell>
          <cell r="AC884" t="str">
            <v>-</v>
          </cell>
          <cell r="AD884" t="str">
            <v>-</v>
          </cell>
          <cell r="AE884" t="str">
            <v>-</v>
          </cell>
          <cell r="AF884" t="str">
            <v>-</v>
          </cell>
          <cell r="AG884" t="str">
            <v>-</v>
          </cell>
          <cell r="AH884" t="str">
            <v>-</v>
          </cell>
          <cell r="AI884" t="str">
            <v>C6705</v>
          </cell>
          <cell r="AJ884" t="str">
            <v>Ramirez Granados Arturo</v>
          </cell>
          <cell r="AK884" t="str">
            <v>-</v>
          </cell>
          <cell r="AL884" t="str">
            <v>-</v>
          </cell>
          <cell r="AM884" t="str">
            <v>-</v>
          </cell>
          <cell r="AN884">
            <v>0</v>
          </cell>
          <cell r="AO884" t="str">
            <v>-</v>
          </cell>
          <cell r="AQ884">
            <v>9991838440</v>
          </cell>
          <cell r="AR884" t="str">
            <v>-</v>
          </cell>
          <cell r="AS884" t="str">
            <v>-</v>
          </cell>
          <cell r="AT884" t="str">
            <v>-</v>
          </cell>
          <cell r="AU884" t="str">
            <v>-</v>
          </cell>
          <cell r="AV884" t="str">
            <v>-</v>
          </cell>
          <cell r="AW884" t="str">
            <v>-</v>
          </cell>
          <cell r="AX884" t="str">
            <v>-</v>
          </cell>
          <cell r="AY884" t="str">
            <v>No</v>
          </cell>
          <cell r="AZ884" t="str">
            <v>-</v>
          </cell>
          <cell r="BA884" t="str">
            <v>-</v>
          </cell>
          <cell r="BB884" t="str">
            <v>-</v>
          </cell>
          <cell r="BC884" t="str">
            <v>-</v>
          </cell>
          <cell r="BD884" t="str">
            <v>-</v>
          </cell>
          <cell r="BE884" t="str">
            <v>-</v>
          </cell>
          <cell r="BF884" t="str">
            <v>-</v>
          </cell>
          <cell r="BG884">
            <v>3</v>
          </cell>
          <cell r="BH884" t="str">
            <v>-</v>
          </cell>
          <cell r="BI884" t="str">
            <v>-</v>
          </cell>
          <cell r="BJ884" t="str">
            <v>Arrendado</v>
          </cell>
          <cell r="BL884" t="str">
            <v>Américas Motors, S.A. de C.V.</v>
          </cell>
          <cell r="BP884" t="str">
            <v>-</v>
          </cell>
          <cell r="BQ884" t="str">
            <v>-</v>
          </cell>
          <cell r="BR884" t="str">
            <v>-</v>
          </cell>
          <cell r="BS884" t="str">
            <v>-</v>
          </cell>
          <cell r="BT884" t="str">
            <v>-</v>
          </cell>
          <cell r="BU884" t="str">
            <v>-</v>
          </cell>
          <cell r="BV884" t="str">
            <v>-</v>
          </cell>
          <cell r="BW884" t="str">
            <v>-</v>
          </cell>
          <cell r="BX884" t="str">
            <v>-</v>
          </cell>
          <cell r="BY884" t="str">
            <v>-</v>
          </cell>
          <cell r="BZ884" t="str">
            <v>-</v>
          </cell>
          <cell r="CA884" t="str">
            <v>-</v>
          </cell>
          <cell r="CB884" t="str">
            <v>-</v>
          </cell>
          <cell r="CC884" t="str">
            <v>Miércoles</v>
          </cell>
          <cell r="CD884" t="str">
            <v>393</v>
          </cell>
          <cell r="CE884" t="str">
            <v>3</v>
          </cell>
          <cell r="CF884" t="str">
            <v>Rojo</v>
          </cell>
          <cell r="CG884" t="str">
            <v>3er Sábado</v>
          </cell>
          <cell r="CH884" t="str">
            <v>Mzo y Abr</v>
          </cell>
          <cell r="CI884" t="str">
            <v>Sep y Oct</v>
          </cell>
          <cell r="CJ884" t="str">
            <v>-</v>
          </cell>
          <cell r="CK884">
            <v>90</v>
          </cell>
          <cell r="CL884" t="str">
            <v>101 - MAGNA</v>
          </cell>
          <cell r="CM884" t="str">
            <v>12112</v>
          </cell>
          <cell r="CP884" t="str">
            <v>-</v>
          </cell>
        </row>
        <row r="885">
          <cell r="A885" t="str">
            <v>12113</v>
          </cell>
          <cell r="B885" t="str">
            <v>357YFX</v>
          </cell>
          <cell r="C885" t="str">
            <v>Distrito Federal</v>
          </cell>
          <cell r="D885" t="str">
            <v>No aplica</v>
          </cell>
          <cell r="E885" t="str">
            <v>Aveo</v>
          </cell>
          <cell r="F885" t="str">
            <v>Automóvil</v>
          </cell>
          <cell r="G885" t="str">
            <v>Chevrolet</v>
          </cell>
          <cell r="H885" t="str">
            <v>Aveo LS 4 puertas T/M, D/H, A/A, Paquete M</v>
          </cell>
          <cell r="I885" t="str">
            <v>3G1TA5AF3CL153207</v>
          </cell>
          <cell r="J885" t="str">
            <v>Hecho en México</v>
          </cell>
          <cell r="K885" t="str">
            <v>Magna</v>
          </cell>
          <cell r="L885">
            <v>4</v>
          </cell>
          <cell r="M885">
            <v>45</v>
          </cell>
          <cell r="N885">
            <v>2012</v>
          </cell>
          <cell r="O885" t="str">
            <v>Monterrey</v>
          </cell>
          <cell r="P885" t="str">
            <v>Nuevo León</v>
          </cell>
          <cell r="Q885" t="str">
            <v>Noreste</v>
          </cell>
          <cell r="R885" t="str">
            <v>Baja</v>
          </cell>
          <cell r="S885" t="str">
            <v>Venta a empleado</v>
          </cell>
          <cell r="T885" t="str">
            <v>GNP</v>
          </cell>
          <cell r="U885" t="str">
            <v>Grupo Nacional Provincial, S.A.B.</v>
          </cell>
          <cell r="V885" t="str">
            <v>Asesor de Servicio</v>
          </cell>
          <cell r="W885">
            <v>187</v>
          </cell>
          <cell r="X885" t="str">
            <v>Célula 1</v>
          </cell>
          <cell r="Y885" t="str">
            <v>Asignado</v>
          </cell>
          <cell r="Z885">
            <v>40017001</v>
          </cell>
          <cell r="AA885" t="str">
            <v>-</v>
          </cell>
          <cell r="AB885" t="str">
            <v>-</v>
          </cell>
          <cell r="AC885" t="str">
            <v>-</v>
          </cell>
          <cell r="AD885" t="str">
            <v>-</v>
          </cell>
          <cell r="AE885" t="str">
            <v>-</v>
          </cell>
          <cell r="AF885" t="str">
            <v>-</v>
          </cell>
          <cell r="AG885" t="str">
            <v>-</v>
          </cell>
          <cell r="AH885" t="str">
            <v>-</v>
          </cell>
          <cell r="AI885" t="str">
            <v>C6705</v>
          </cell>
          <cell r="AJ885" t="str">
            <v>Ramirez Granados Arturo</v>
          </cell>
          <cell r="AK885" t="str">
            <v>-</v>
          </cell>
          <cell r="AL885" t="str">
            <v>-</v>
          </cell>
          <cell r="AM885" t="str">
            <v>-</v>
          </cell>
          <cell r="AN885">
            <v>0</v>
          </cell>
          <cell r="AO885" t="str">
            <v>-</v>
          </cell>
          <cell r="AQ885">
            <v>8112444737</v>
          </cell>
          <cell r="AR885" t="str">
            <v>-</v>
          </cell>
          <cell r="AS885" t="str">
            <v>-</v>
          </cell>
          <cell r="AT885" t="str">
            <v>-</v>
          </cell>
          <cell r="AU885" t="str">
            <v>-</v>
          </cell>
          <cell r="AV885" t="str">
            <v>-</v>
          </cell>
          <cell r="AW885" t="str">
            <v>IMDM20104439..</v>
          </cell>
          <cell r="AX885" t="str">
            <v>Inactivo</v>
          </cell>
          <cell r="AY885" t="str">
            <v>No</v>
          </cell>
          <cell r="AZ885" t="str">
            <v>-</v>
          </cell>
          <cell r="BA885" t="str">
            <v>-</v>
          </cell>
          <cell r="BB885" t="str">
            <v>-</v>
          </cell>
          <cell r="BC885" t="str">
            <v>-</v>
          </cell>
          <cell r="BD885" t="str">
            <v>-</v>
          </cell>
          <cell r="BE885" t="str">
            <v>-</v>
          </cell>
          <cell r="BF885" t="str">
            <v>-</v>
          </cell>
          <cell r="BG885">
            <v>3</v>
          </cell>
          <cell r="BH885" t="str">
            <v>-</v>
          </cell>
          <cell r="BI885" t="str">
            <v>-</v>
          </cell>
          <cell r="BJ885" t="str">
            <v>Arrendado</v>
          </cell>
          <cell r="BL885" t="str">
            <v>Américas Motors, S.A. de C.V.</v>
          </cell>
          <cell r="BP885" t="str">
            <v>-</v>
          </cell>
          <cell r="BQ885" t="str">
            <v>-</v>
          </cell>
          <cell r="BR885" t="str">
            <v>-</v>
          </cell>
          <cell r="BS885" t="str">
            <v>-</v>
          </cell>
          <cell r="BT885" t="str">
            <v>-</v>
          </cell>
          <cell r="BU885" t="str">
            <v>-</v>
          </cell>
          <cell r="BV885" t="str">
            <v>-</v>
          </cell>
          <cell r="BW885" t="str">
            <v>-</v>
          </cell>
          <cell r="BX885" t="str">
            <v>-</v>
          </cell>
          <cell r="BY885" t="str">
            <v>-</v>
          </cell>
          <cell r="BZ885" t="str">
            <v>-</v>
          </cell>
          <cell r="CA885" t="str">
            <v>-</v>
          </cell>
          <cell r="CB885" t="str">
            <v>-</v>
          </cell>
          <cell r="CC885" t="str">
            <v>Martes</v>
          </cell>
          <cell r="CD885" t="str">
            <v>357</v>
          </cell>
          <cell r="CE885" t="str">
            <v>7</v>
          </cell>
          <cell r="CF885" t="str">
            <v>Rosa</v>
          </cell>
          <cell r="CG885" t="str">
            <v>2o Sábado</v>
          </cell>
          <cell r="CH885" t="str">
            <v>Feb y Mzo</v>
          </cell>
          <cell r="CI885" t="str">
            <v>Ago y Sep</v>
          </cell>
          <cell r="CJ885" t="str">
            <v>-</v>
          </cell>
          <cell r="CK885">
            <v>90</v>
          </cell>
          <cell r="CL885" t="str">
            <v>101 - MAGNA</v>
          </cell>
          <cell r="CM885" t="str">
            <v>12113</v>
          </cell>
          <cell r="CP885" t="str">
            <v>-</v>
          </cell>
        </row>
        <row r="886">
          <cell r="A886" t="str">
            <v>12114</v>
          </cell>
          <cell r="B886" t="str">
            <v>371YFX</v>
          </cell>
          <cell r="C886" t="str">
            <v>Distrito Federal</v>
          </cell>
          <cell r="D886" t="str">
            <v>No aplica</v>
          </cell>
          <cell r="E886" t="str">
            <v>Aveo</v>
          </cell>
          <cell r="F886" t="str">
            <v>Automóvil</v>
          </cell>
          <cell r="G886" t="str">
            <v>Chevrolet</v>
          </cell>
          <cell r="H886" t="str">
            <v>Aveo LS 4 puertas T/M, D/H, A/A, Paquete M</v>
          </cell>
          <cell r="I886" t="str">
            <v>3G1TA5AF3CL153689</v>
          </cell>
          <cell r="J886" t="str">
            <v>Hecho en México</v>
          </cell>
          <cell r="K886" t="str">
            <v>Magna</v>
          </cell>
          <cell r="L886">
            <v>4</v>
          </cell>
          <cell r="M886">
            <v>45</v>
          </cell>
          <cell r="N886">
            <v>2012</v>
          </cell>
          <cell r="O886" t="str">
            <v>Mazatlán</v>
          </cell>
          <cell r="P886" t="str">
            <v>Sinaloa</v>
          </cell>
          <cell r="Q886" t="str">
            <v>Occidente</v>
          </cell>
          <cell r="R886" t="str">
            <v>Baja</v>
          </cell>
          <cell r="S886" t="str">
            <v>Venta a empleado</v>
          </cell>
          <cell r="T886" t="str">
            <v>GNP</v>
          </cell>
          <cell r="U886" t="str">
            <v>Grupo Nacional Provincial, S.A.B.</v>
          </cell>
          <cell r="V886" t="str">
            <v>Asesor de Servicio</v>
          </cell>
          <cell r="W886" t="str">
            <v>-</v>
          </cell>
          <cell r="X886" t="str">
            <v>Supervisoria</v>
          </cell>
          <cell r="Y886" t="str">
            <v>Asignado</v>
          </cell>
          <cell r="Z886" t="str">
            <v>S01679</v>
          </cell>
          <cell r="AA886" t="str">
            <v>Moreno Flores Jayro Rodrigo</v>
          </cell>
          <cell r="AB886" t="str">
            <v>Servicios Administrativos en Reclamaciones, S.A. de C.V.</v>
          </cell>
          <cell r="AC886" t="str">
            <v>MOFJ820718KD5</v>
          </cell>
          <cell r="AD886" t="str">
            <v>Operativo</v>
          </cell>
          <cell r="AE886" t="str">
            <v>Asesor de Servicio</v>
          </cell>
          <cell r="AF886" t="str">
            <v>Unidad Operativa</v>
          </cell>
          <cell r="AG886" t="str">
            <v>Dirección Servicio y Operaciones</v>
          </cell>
          <cell r="AH886" t="str">
            <v>Subdirección Siniestros Norte y Occidente</v>
          </cell>
          <cell r="AI886" t="str">
            <v>C9178</v>
          </cell>
          <cell r="AJ886" t="str">
            <v>Cárdenas Guzmán Adriel</v>
          </cell>
          <cell r="AK886" t="str">
            <v>Los Mochis</v>
          </cell>
          <cell r="AL886" t="str">
            <v>Los Mochis</v>
          </cell>
          <cell r="AM886">
            <v>0</v>
          </cell>
          <cell r="AN886" t="str">
            <v>jayro.moreno@gnp.com.mx</v>
          </cell>
          <cell r="AO886" t="str">
            <v>jayro.moreno@gnp.com.mx</v>
          </cell>
          <cell r="AQ886">
            <v>6691550521</v>
          </cell>
          <cell r="AR886" t="str">
            <v>-</v>
          </cell>
          <cell r="AS886" t="str">
            <v>-</v>
          </cell>
          <cell r="AT886" t="str">
            <v>-</v>
          </cell>
          <cell r="AU886" t="str">
            <v>-</v>
          </cell>
          <cell r="AV886" t="str">
            <v>-</v>
          </cell>
          <cell r="AW886" t="str">
            <v>IMDM20436234..</v>
          </cell>
          <cell r="AX886" t="str">
            <v>Inactivo</v>
          </cell>
          <cell r="AY886" t="str">
            <v>No</v>
          </cell>
          <cell r="AZ886" t="str">
            <v>-</v>
          </cell>
          <cell r="BA886" t="str">
            <v>-</v>
          </cell>
          <cell r="BB886" t="str">
            <v>-</v>
          </cell>
          <cell r="BC886" t="str">
            <v>-</v>
          </cell>
          <cell r="BD886" t="str">
            <v>-</v>
          </cell>
          <cell r="BE886" t="str">
            <v>-</v>
          </cell>
          <cell r="BF886" t="str">
            <v>-</v>
          </cell>
          <cell r="BG886">
            <v>3</v>
          </cell>
          <cell r="BH886" t="str">
            <v>-</v>
          </cell>
          <cell r="BI886" t="str">
            <v>-</v>
          </cell>
          <cell r="BJ886" t="str">
            <v>Arrendado</v>
          </cell>
          <cell r="BL886" t="str">
            <v>Américas Motors, S.A. de C.V.</v>
          </cell>
          <cell r="BP886" t="str">
            <v>-</v>
          </cell>
          <cell r="BQ886" t="str">
            <v>-</v>
          </cell>
          <cell r="BR886" t="str">
            <v>-</v>
          </cell>
          <cell r="BS886" t="str">
            <v>-</v>
          </cell>
          <cell r="BT886" t="str">
            <v>-</v>
          </cell>
          <cell r="BU886" t="str">
            <v>-</v>
          </cell>
          <cell r="BV886" t="str">
            <v>-</v>
          </cell>
          <cell r="BW886" t="str">
            <v>-</v>
          </cell>
          <cell r="BX886" t="str">
            <v>-</v>
          </cell>
          <cell r="BY886" t="str">
            <v>-</v>
          </cell>
          <cell r="BZ886" t="str">
            <v>-</v>
          </cell>
          <cell r="CA886" t="str">
            <v>-</v>
          </cell>
          <cell r="CB886" t="str">
            <v>-</v>
          </cell>
          <cell r="CC886" t="str">
            <v>Jueves</v>
          </cell>
          <cell r="CD886" t="str">
            <v>371</v>
          </cell>
          <cell r="CE886" t="str">
            <v>1</v>
          </cell>
          <cell r="CF886" t="str">
            <v>Verde</v>
          </cell>
          <cell r="CG886" t="str">
            <v>4o Sábado</v>
          </cell>
          <cell r="CH886" t="str">
            <v>Abr y May</v>
          </cell>
          <cell r="CI886" t="str">
            <v>Oct y Nov</v>
          </cell>
          <cell r="CJ886" t="str">
            <v>-</v>
          </cell>
          <cell r="CK886">
            <v>90</v>
          </cell>
          <cell r="CL886" t="str">
            <v>101 - MAGNA</v>
          </cell>
          <cell r="CM886" t="str">
            <v>12114</v>
          </cell>
          <cell r="CP886" t="str">
            <v>-</v>
          </cell>
        </row>
        <row r="887">
          <cell r="A887" t="str">
            <v>12115</v>
          </cell>
          <cell r="B887" t="str">
            <v>316YFX</v>
          </cell>
          <cell r="C887" t="str">
            <v>Distrito Federal</v>
          </cell>
          <cell r="D887" t="str">
            <v>No aplica</v>
          </cell>
          <cell r="E887" t="str">
            <v>Aveo</v>
          </cell>
          <cell r="F887" t="str">
            <v>Automóvil</v>
          </cell>
          <cell r="G887" t="str">
            <v>Chevrolet</v>
          </cell>
          <cell r="H887" t="str">
            <v>Aveo LS 4 puertas T/M, D/H, A/A, Paquete M</v>
          </cell>
          <cell r="I887" t="str">
            <v>3G1TA5AF1CL153240</v>
          </cell>
          <cell r="J887" t="str">
            <v>Hecho en México</v>
          </cell>
          <cell r="K887" t="str">
            <v>Magna</v>
          </cell>
          <cell r="L887">
            <v>4</v>
          </cell>
          <cell r="M887">
            <v>45</v>
          </cell>
          <cell r="N887">
            <v>2012</v>
          </cell>
          <cell r="O887" t="str">
            <v>Monterrey</v>
          </cell>
          <cell r="P887" t="str">
            <v>Nuevo León</v>
          </cell>
          <cell r="Q887" t="str">
            <v>Noreste</v>
          </cell>
          <cell r="R887" t="str">
            <v>Baja</v>
          </cell>
          <cell r="S887" t="str">
            <v>Venta a empleado</v>
          </cell>
          <cell r="T887" t="str">
            <v>GNP</v>
          </cell>
          <cell r="U887" t="str">
            <v>Grupo Nacional Provincial, S.A.B.</v>
          </cell>
          <cell r="V887" t="str">
            <v>Supervisor Ajustes</v>
          </cell>
          <cell r="W887">
            <v>155</v>
          </cell>
          <cell r="X887" t="str">
            <v>Célula 1 y 5</v>
          </cell>
          <cell r="Y887" t="str">
            <v>Asignado</v>
          </cell>
          <cell r="Z887" t="str">
            <v>N92535</v>
          </cell>
          <cell r="AA887" t="str">
            <v>Hinojosa Gonzalez Edgar Horacio</v>
          </cell>
          <cell r="AB887" t="str">
            <v>Grupo Nacional Provincial, S.A.B.</v>
          </cell>
          <cell r="AC887" t="str">
            <v>HIGE820412Q5A</v>
          </cell>
          <cell r="AD887" t="str">
            <v>Jefe de departamento</v>
          </cell>
          <cell r="AE887" t="str">
            <v>Coordinador de Célula (Foráneo)</v>
          </cell>
          <cell r="AF887" t="str">
            <v>Unidad Operativa</v>
          </cell>
          <cell r="AG887" t="str">
            <v>Dirección Servicio y Operaciones</v>
          </cell>
          <cell r="AH887" t="str">
            <v>Subdirección Siniestros Norte y Occidente</v>
          </cell>
          <cell r="AI887" t="str">
            <v>C9212</v>
          </cell>
          <cell r="AJ887" t="str">
            <v>Colome Pineda Juan Del Carmen</v>
          </cell>
          <cell r="AK887" t="str">
            <v>Santa Engracia B P5</v>
          </cell>
          <cell r="AL887" t="str">
            <v>Monterrey</v>
          </cell>
          <cell r="AM887">
            <v>5419</v>
          </cell>
          <cell r="AN887" t="str">
            <v>edgar.hinojosa@gnp.com.mx</v>
          </cell>
          <cell r="AO887" t="str">
            <v>edgar.hinojosa@gnp.com.mx</v>
          </cell>
          <cell r="AQ887">
            <v>8112444730</v>
          </cell>
          <cell r="AR887" t="str">
            <v>-</v>
          </cell>
          <cell r="AS887" t="str">
            <v>-</v>
          </cell>
          <cell r="AT887" t="str">
            <v>-</v>
          </cell>
          <cell r="AU887" t="str">
            <v>-</v>
          </cell>
          <cell r="AV887" t="str">
            <v>-</v>
          </cell>
          <cell r="AW887" t="str">
            <v>-</v>
          </cell>
          <cell r="AX887" t="str">
            <v>-</v>
          </cell>
          <cell r="AY887" t="str">
            <v>Si</v>
          </cell>
          <cell r="AZ887">
            <v>819.45</v>
          </cell>
          <cell r="BA887">
            <v>43708</v>
          </cell>
          <cell r="BB887">
            <v>18847.350000000002</v>
          </cell>
          <cell r="BC887" t="str">
            <v>-</v>
          </cell>
          <cell r="BD887">
            <v>59000</v>
          </cell>
          <cell r="BE887">
            <v>43373</v>
          </cell>
          <cell r="BF887">
            <v>44454</v>
          </cell>
          <cell r="BG887">
            <v>3</v>
          </cell>
          <cell r="BH887" t="str">
            <v>-</v>
          </cell>
          <cell r="BI887" t="str">
            <v>-</v>
          </cell>
          <cell r="BJ887" t="str">
            <v>Arrendado</v>
          </cell>
          <cell r="BL887" t="str">
            <v>Américas Motors, S.A. de C.V.</v>
          </cell>
          <cell r="BP887" t="str">
            <v>-</v>
          </cell>
          <cell r="BQ887" t="str">
            <v>-</v>
          </cell>
          <cell r="BR887" t="str">
            <v>-</v>
          </cell>
          <cell r="BS887" t="str">
            <v>-</v>
          </cell>
          <cell r="BT887" t="str">
            <v>-</v>
          </cell>
          <cell r="BU887" t="str">
            <v>-</v>
          </cell>
          <cell r="BV887" t="str">
            <v>-</v>
          </cell>
          <cell r="BW887" t="str">
            <v>-</v>
          </cell>
          <cell r="BX887" t="str">
            <v>-</v>
          </cell>
          <cell r="BY887" t="str">
            <v>-</v>
          </cell>
          <cell r="BZ887" t="str">
            <v>-</v>
          </cell>
          <cell r="CA887" t="str">
            <v>-</v>
          </cell>
          <cell r="CB887" t="str">
            <v>-</v>
          </cell>
          <cell r="CC887" t="str">
            <v>Lunes</v>
          </cell>
          <cell r="CD887" t="str">
            <v>316</v>
          </cell>
          <cell r="CE887" t="str">
            <v>6</v>
          </cell>
          <cell r="CF887" t="str">
            <v>Amarillo</v>
          </cell>
          <cell r="CG887" t="str">
            <v>1er Sábado</v>
          </cell>
          <cell r="CH887" t="str">
            <v>Ene y Feb</v>
          </cell>
          <cell r="CI887" t="str">
            <v>Jul y Ago</v>
          </cell>
          <cell r="CJ887" t="str">
            <v>-</v>
          </cell>
          <cell r="CK887">
            <v>90</v>
          </cell>
          <cell r="CL887" t="str">
            <v>101 - MAGNA</v>
          </cell>
          <cell r="CM887" t="str">
            <v>12115</v>
          </cell>
          <cell r="CP887" t="str">
            <v>-</v>
          </cell>
        </row>
        <row r="888">
          <cell r="A888" t="str">
            <v>12116</v>
          </cell>
          <cell r="B888" t="str">
            <v>366YFX</v>
          </cell>
          <cell r="C888" t="str">
            <v>Distrito Federal</v>
          </cell>
          <cell r="D888" t="str">
            <v>No aplica</v>
          </cell>
          <cell r="E888" t="str">
            <v>Aveo</v>
          </cell>
          <cell r="F888" t="str">
            <v>Automóvil</v>
          </cell>
          <cell r="G888" t="str">
            <v>Chevrolet</v>
          </cell>
          <cell r="H888" t="str">
            <v>Aveo LS 4 puertas T/M, D/H, A/A, Paquete M</v>
          </cell>
          <cell r="I888" t="str">
            <v>3G1TA5AF8CL153722</v>
          </cell>
          <cell r="J888" t="str">
            <v>Hecho en México</v>
          </cell>
          <cell r="K888" t="str">
            <v>Magna</v>
          </cell>
          <cell r="L888">
            <v>4</v>
          </cell>
          <cell r="M888">
            <v>45</v>
          </cell>
          <cell r="N888">
            <v>2012</v>
          </cell>
          <cell r="O888" t="str">
            <v>Hermosillo</v>
          </cell>
          <cell r="P888" t="str">
            <v>Sonora</v>
          </cell>
          <cell r="Q888" t="str">
            <v>Noroeste</v>
          </cell>
          <cell r="R888" t="str">
            <v>Baja</v>
          </cell>
          <cell r="S888" t="str">
            <v>Venta a empleado</v>
          </cell>
          <cell r="T888" t="str">
            <v>GNP</v>
          </cell>
          <cell r="U888" t="str">
            <v>Grupo Nacional Provincial, S.A.B.</v>
          </cell>
          <cell r="V888" t="str">
            <v>Asesor de Servicio</v>
          </cell>
          <cell r="W888" t="str">
            <v>-</v>
          </cell>
          <cell r="X888" t="str">
            <v>Supervisoria</v>
          </cell>
          <cell r="Y888" t="str">
            <v>Asignado</v>
          </cell>
          <cell r="Z888">
            <v>40133001</v>
          </cell>
          <cell r="AA888" t="str">
            <v>-</v>
          </cell>
          <cell r="AB888" t="str">
            <v>-</v>
          </cell>
          <cell r="AC888" t="str">
            <v>-</v>
          </cell>
          <cell r="AD888" t="str">
            <v>-</v>
          </cell>
          <cell r="AE888" t="str">
            <v>-</v>
          </cell>
          <cell r="AF888" t="str">
            <v>-</v>
          </cell>
          <cell r="AG888" t="str">
            <v>-</v>
          </cell>
          <cell r="AH888" t="str">
            <v>-</v>
          </cell>
          <cell r="AI888" t="str">
            <v>C6705</v>
          </cell>
          <cell r="AJ888" t="str">
            <v>Ramirez Granados Arturo</v>
          </cell>
          <cell r="AK888" t="str">
            <v>-</v>
          </cell>
          <cell r="AL888" t="str">
            <v>-</v>
          </cell>
          <cell r="AM888" t="str">
            <v>-</v>
          </cell>
          <cell r="AN888">
            <v>0</v>
          </cell>
          <cell r="AO888" t="str">
            <v>-</v>
          </cell>
          <cell r="AQ888" t="str">
            <v>-</v>
          </cell>
          <cell r="AR888" t="str">
            <v>-</v>
          </cell>
          <cell r="AS888" t="str">
            <v>-</v>
          </cell>
          <cell r="AT888" t="str">
            <v>-</v>
          </cell>
          <cell r="AU888" t="str">
            <v>-</v>
          </cell>
          <cell r="AV888" t="str">
            <v>-</v>
          </cell>
          <cell r="AW888" t="str">
            <v>IMDM20436232..</v>
          </cell>
          <cell r="AX888" t="str">
            <v>Inactivo</v>
          </cell>
          <cell r="AY888" t="str">
            <v>No</v>
          </cell>
          <cell r="AZ888" t="str">
            <v>-</v>
          </cell>
          <cell r="BA888" t="str">
            <v>-</v>
          </cell>
          <cell r="BB888" t="str">
            <v>-</v>
          </cell>
          <cell r="BC888" t="str">
            <v>-</v>
          </cell>
          <cell r="BD888" t="str">
            <v>-</v>
          </cell>
          <cell r="BE888" t="str">
            <v>-</v>
          </cell>
          <cell r="BF888" t="str">
            <v>-</v>
          </cell>
          <cell r="BG888">
            <v>3</v>
          </cell>
          <cell r="BH888" t="str">
            <v>-</v>
          </cell>
          <cell r="BI888" t="str">
            <v>-</v>
          </cell>
          <cell r="BJ888" t="str">
            <v>Arrendado</v>
          </cell>
          <cell r="BL888" t="str">
            <v>Américas Motors, S.A. de C.V.</v>
          </cell>
          <cell r="BP888" t="str">
            <v>-</v>
          </cell>
          <cell r="BQ888" t="str">
            <v>-</v>
          </cell>
          <cell r="BR888" t="str">
            <v>-</v>
          </cell>
          <cell r="BS888" t="str">
            <v>-</v>
          </cell>
          <cell r="BT888" t="str">
            <v>-</v>
          </cell>
          <cell r="BU888" t="str">
            <v>-</v>
          </cell>
          <cell r="BV888" t="str">
            <v>-</v>
          </cell>
          <cell r="BW888" t="str">
            <v>-</v>
          </cell>
          <cell r="BX888" t="str">
            <v>-</v>
          </cell>
          <cell r="BY888" t="str">
            <v>-</v>
          </cell>
          <cell r="BZ888" t="str">
            <v>-</v>
          </cell>
          <cell r="CA888" t="str">
            <v>-</v>
          </cell>
          <cell r="CB888" t="str">
            <v>-</v>
          </cell>
          <cell r="CC888" t="str">
            <v>Lunes</v>
          </cell>
          <cell r="CD888" t="str">
            <v>366</v>
          </cell>
          <cell r="CE888" t="str">
            <v>6</v>
          </cell>
          <cell r="CF888" t="str">
            <v>Amarillo</v>
          </cell>
          <cell r="CG888" t="str">
            <v>1er Sábado</v>
          </cell>
          <cell r="CH888" t="str">
            <v>Ene y Feb</v>
          </cell>
          <cell r="CI888" t="str">
            <v>Jul y Ago</v>
          </cell>
          <cell r="CJ888" t="str">
            <v>-</v>
          </cell>
          <cell r="CK888">
            <v>90</v>
          </cell>
          <cell r="CL888" t="str">
            <v>101 - MAGNA</v>
          </cell>
          <cell r="CM888" t="str">
            <v>12116</v>
          </cell>
          <cell r="CP888" t="str">
            <v>-</v>
          </cell>
        </row>
        <row r="889">
          <cell r="A889" t="str">
            <v>12117</v>
          </cell>
          <cell r="B889" t="str">
            <v>375YFX</v>
          </cell>
          <cell r="C889" t="str">
            <v>Distrito Federal</v>
          </cell>
          <cell r="D889" t="str">
            <v>No aplica</v>
          </cell>
          <cell r="E889" t="str">
            <v>Aveo</v>
          </cell>
          <cell r="F889" t="str">
            <v>Automóvil</v>
          </cell>
          <cell r="G889" t="str">
            <v>Chevrolet</v>
          </cell>
          <cell r="H889" t="str">
            <v>Aveo LS 4 puertas T/M, D/H, A/A, Paquete M</v>
          </cell>
          <cell r="I889" t="str">
            <v>3G1TA5AF8CL153364</v>
          </cell>
          <cell r="J889" t="str">
            <v>Hecho en México</v>
          </cell>
          <cell r="K889" t="str">
            <v>Magna</v>
          </cell>
          <cell r="L889">
            <v>4</v>
          </cell>
          <cell r="M889">
            <v>45</v>
          </cell>
          <cell r="N889">
            <v>2012</v>
          </cell>
          <cell r="O889" t="str">
            <v>Puebla</v>
          </cell>
          <cell r="P889" t="str">
            <v>Puebla</v>
          </cell>
          <cell r="Q889" t="str">
            <v>Sureste</v>
          </cell>
          <cell r="R889" t="str">
            <v>Baja</v>
          </cell>
          <cell r="S889" t="str">
            <v>Venta a empleado</v>
          </cell>
          <cell r="T889" t="str">
            <v>GNP</v>
          </cell>
          <cell r="U889" t="str">
            <v>Grupo Nacional Provincial, S.A.B.</v>
          </cell>
          <cell r="V889" t="str">
            <v>Asesor de Servicio</v>
          </cell>
          <cell r="W889" t="str">
            <v>Q8</v>
          </cell>
          <cell r="X889" t="str">
            <v>Supervisoria</v>
          </cell>
          <cell r="Y889" t="str">
            <v>Asignado</v>
          </cell>
          <cell r="Z889">
            <v>40334001</v>
          </cell>
          <cell r="AA889" t="str">
            <v>-</v>
          </cell>
          <cell r="AB889" t="str">
            <v>-</v>
          </cell>
          <cell r="AC889" t="str">
            <v>-</v>
          </cell>
          <cell r="AD889" t="str">
            <v>-</v>
          </cell>
          <cell r="AE889" t="str">
            <v>-</v>
          </cell>
          <cell r="AF889" t="str">
            <v>-</v>
          </cell>
          <cell r="AG889" t="str">
            <v>-</v>
          </cell>
          <cell r="AH889" t="str">
            <v>-</v>
          </cell>
          <cell r="AI889" t="str">
            <v>C6705</v>
          </cell>
          <cell r="AJ889" t="str">
            <v>Ramirez Granados Arturo</v>
          </cell>
          <cell r="AK889" t="str">
            <v>-</v>
          </cell>
          <cell r="AL889" t="str">
            <v>-</v>
          </cell>
          <cell r="AM889" t="str">
            <v>-</v>
          </cell>
          <cell r="AN889">
            <v>0</v>
          </cell>
          <cell r="AO889" t="str">
            <v>-</v>
          </cell>
          <cell r="AQ889">
            <v>2225055927</v>
          </cell>
          <cell r="AR889" t="str">
            <v>-</v>
          </cell>
          <cell r="AS889" t="str">
            <v>-</v>
          </cell>
          <cell r="AT889" t="str">
            <v>-</v>
          </cell>
          <cell r="AU889" t="str">
            <v>-</v>
          </cell>
          <cell r="AV889" t="str">
            <v>-</v>
          </cell>
          <cell r="AW889" t="str">
            <v>IMDM20358993..</v>
          </cell>
          <cell r="AX889" t="str">
            <v>Inactivo</v>
          </cell>
          <cell r="AY889" t="str">
            <v>No</v>
          </cell>
          <cell r="AZ889" t="str">
            <v>-</v>
          </cell>
          <cell r="BA889" t="str">
            <v>-</v>
          </cell>
          <cell r="BB889" t="str">
            <v>-</v>
          </cell>
          <cell r="BC889" t="str">
            <v>-</v>
          </cell>
          <cell r="BD889" t="str">
            <v>-</v>
          </cell>
          <cell r="BE889" t="str">
            <v>-</v>
          </cell>
          <cell r="BF889" t="str">
            <v>-</v>
          </cell>
          <cell r="BG889">
            <v>3</v>
          </cell>
          <cell r="BH889" t="str">
            <v>-</v>
          </cell>
          <cell r="BI889" t="str">
            <v>-</v>
          </cell>
          <cell r="BJ889" t="str">
            <v>Arrendado</v>
          </cell>
          <cell r="BL889" t="str">
            <v>Américas Motors, S.A. de C.V.</v>
          </cell>
          <cell r="BP889" t="str">
            <v>-</v>
          </cell>
          <cell r="BQ889" t="str">
            <v>-</v>
          </cell>
          <cell r="BR889" t="str">
            <v>-</v>
          </cell>
          <cell r="BS889" t="str">
            <v>-</v>
          </cell>
          <cell r="BT889" t="str">
            <v>-</v>
          </cell>
          <cell r="BU889" t="str">
            <v>-</v>
          </cell>
          <cell r="BV889" t="str">
            <v>-</v>
          </cell>
          <cell r="BW889" t="str">
            <v>-</v>
          </cell>
          <cell r="BX889" t="str">
            <v>-</v>
          </cell>
          <cell r="BY889" t="str">
            <v>-</v>
          </cell>
          <cell r="BZ889" t="str">
            <v>-</v>
          </cell>
          <cell r="CA889" t="str">
            <v>-</v>
          </cell>
          <cell r="CB889" t="str">
            <v>-</v>
          </cell>
          <cell r="CC889" t="str">
            <v>Lunes</v>
          </cell>
          <cell r="CD889" t="str">
            <v>375</v>
          </cell>
          <cell r="CE889" t="str">
            <v>5</v>
          </cell>
          <cell r="CF889" t="str">
            <v>Amarillo</v>
          </cell>
          <cell r="CG889" t="str">
            <v>1er Sábado</v>
          </cell>
          <cell r="CH889" t="str">
            <v>Ene y Feb</v>
          </cell>
          <cell r="CI889" t="str">
            <v>Jul y Ago</v>
          </cell>
          <cell r="CJ889" t="str">
            <v>-</v>
          </cell>
          <cell r="CK889">
            <v>90</v>
          </cell>
          <cell r="CL889" t="str">
            <v>101 - MAGNA</v>
          </cell>
          <cell r="CM889" t="str">
            <v>12117</v>
          </cell>
          <cell r="CP889" t="str">
            <v>-</v>
          </cell>
        </row>
        <row r="890">
          <cell r="A890" t="str">
            <v>12118</v>
          </cell>
          <cell r="B890" t="str">
            <v>323YFX</v>
          </cell>
          <cell r="C890" t="str">
            <v>Distrito Federal</v>
          </cell>
          <cell r="D890" t="str">
            <v>No aplica</v>
          </cell>
          <cell r="E890" t="str">
            <v>Aveo</v>
          </cell>
          <cell r="F890" t="str">
            <v>Automóvil</v>
          </cell>
          <cell r="G890" t="str">
            <v>Chevrolet</v>
          </cell>
          <cell r="H890" t="str">
            <v>Aveo LS 4 puertas T/M, D/H, A/A, Paquete M</v>
          </cell>
          <cell r="I890" t="str">
            <v>3G1TA5AF2CL153618</v>
          </cell>
          <cell r="J890" t="str">
            <v>Hecho en México</v>
          </cell>
          <cell r="K890" t="str">
            <v>Magna</v>
          </cell>
          <cell r="L890">
            <v>4</v>
          </cell>
          <cell r="M890">
            <v>45</v>
          </cell>
          <cell r="N890">
            <v>2012</v>
          </cell>
          <cell r="O890" t="str">
            <v>Villahermosa</v>
          </cell>
          <cell r="P890" t="str">
            <v>Tabasco</v>
          </cell>
          <cell r="Q890" t="str">
            <v>Sureste</v>
          </cell>
          <cell r="R890" t="str">
            <v>Baja</v>
          </cell>
          <cell r="S890" t="str">
            <v>Venta a empleado</v>
          </cell>
          <cell r="T890" t="str">
            <v>GNP</v>
          </cell>
          <cell r="U890" t="str">
            <v>Grupo Nacional Provincial, S.A.B.</v>
          </cell>
          <cell r="V890" t="str">
            <v>Asesor de Servicio</v>
          </cell>
          <cell r="W890" t="str">
            <v>-</v>
          </cell>
          <cell r="X890" t="str">
            <v>Supervisoria</v>
          </cell>
          <cell r="Y890" t="str">
            <v>Asignado</v>
          </cell>
          <cell r="Z890">
            <v>40143001</v>
          </cell>
          <cell r="AA890" t="str">
            <v>-</v>
          </cell>
          <cell r="AB890" t="str">
            <v>-</v>
          </cell>
          <cell r="AC890" t="str">
            <v>-</v>
          </cell>
          <cell r="AD890" t="str">
            <v>-</v>
          </cell>
          <cell r="AE890" t="str">
            <v>-</v>
          </cell>
          <cell r="AF890" t="str">
            <v>-</v>
          </cell>
          <cell r="AG890" t="str">
            <v>-</v>
          </cell>
          <cell r="AH890" t="str">
            <v>-</v>
          </cell>
          <cell r="AI890" t="str">
            <v>C6705</v>
          </cell>
          <cell r="AJ890" t="str">
            <v>Ramirez Granados Arturo</v>
          </cell>
          <cell r="AK890" t="str">
            <v>-</v>
          </cell>
          <cell r="AL890" t="str">
            <v>-</v>
          </cell>
          <cell r="AM890" t="str">
            <v>-</v>
          </cell>
          <cell r="AN890">
            <v>0</v>
          </cell>
          <cell r="AO890" t="str">
            <v>-</v>
          </cell>
          <cell r="AQ890">
            <v>9935903562</v>
          </cell>
          <cell r="AR890" t="str">
            <v>-</v>
          </cell>
          <cell r="AS890" t="str">
            <v>-</v>
          </cell>
          <cell r="AT890" t="str">
            <v>-</v>
          </cell>
          <cell r="AU890" t="str">
            <v>-</v>
          </cell>
          <cell r="AV890" t="str">
            <v>-</v>
          </cell>
          <cell r="AW890" t="str">
            <v>-</v>
          </cell>
          <cell r="AX890" t="str">
            <v>-</v>
          </cell>
          <cell r="AY890" t="str">
            <v>No</v>
          </cell>
          <cell r="AZ890" t="str">
            <v>-</v>
          </cell>
          <cell r="BA890" t="str">
            <v>-</v>
          </cell>
          <cell r="BB890" t="str">
            <v>-</v>
          </cell>
          <cell r="BC890" t="str">
            <v>-</v>
          </cell>
          <cell r="BD890" t="str">
            <v>-</v>
          </cell>
          <cell r="BE890" t="str">
            <v>-</v>
          </cell>
          <cell r="BF890" t="str">
            <v>-</v>
          </cell>
          <cell r="BG890">
            <v>3</v>
          </cell>
          <cell r="BH890" t="str">
            <v>-</v>
          </cell>
          <cell r="BI890" t="str">
            <v>-</v>
          </cell>
          <cell r="BJ890" t="str">
            <v>Arrendado</v>
          </cell>
          <cell r="BL890" t="str">
            <v>Américas Motors, S.A. de C.V.</v>
          </cell>
          <cell r="BP890" t="str">
            <v>-</v>
          </cell>
          <cell r="BQ890" t="str">
            <v>-</v>
          </cell>
          <cell r="BR890" t="str">
            <v>-</v>
          </cell>
          <cell r="BS890" t="str">
            <v>-</v>
          </cell>
          <cell r="BT890" t="str">
            <v>-</v>
          </cell>
          <cell r="BU890" t="str">
            <v>-</v>
          </cell>
          <cell r="BV890" t="str">
            <v>-</v>
          </cell>
          <cell r="BW890" t="str">
            <v>-</v>
          </cell>
          <cell r="BX890" t="str">
            <v>-</v>
          </cell>
          <cell r="BY890" t="str">
            <v>-</v>
          </cell>
          <cell r="BZ890" t="str">
            <v>-</v>
          </cell>
          <cell r="CA890" t="str">
            <v>-</v>
          </cell>
          <cell r="CB890" t="str">
            <v>-</v>
          </cell>
          <cell r="CC890" t="str">
            <v>Miércoles</v>
          </cell>
          <cell r="CD890" t="str">
            <v>323</v>
          </cell>
          <cell r="CE890" t="str">
            <v>3</v>
          </cell>
          <cell r="CF890" t="str">
            <v>Rojo</v>
          </cell>
          <cell r="CG890" t="str">
            <v>3er Sábado</v>
          </cell>
          <cell r="CH890" t="str">
            <v>Mzo y Abr</v>
          </cell>
          <cell r="CI890" t="str">
            <v>Sep y Oct</v>
          </cell>
          <cell r="CJ890" t="str">
            <v>-</v>
          </cell>
          <cell r="CK890">
            <v>90</v>
          </cell>
          <cell r="CL890" t="str">
            <v>101 - MAGNA</v>
          </cell>
          <cell r="CM890" t="str">
            <v>12118</v>
          </cell>
          <cell r="CP890" t="str">
            <v>-</v>
          </cell>
        </row>
        <row r="891">
          <cell r="A891" t="str">
            <v>12119</v>
          </cell>
          <cell r="B891" t="str">
            <v>338YFX</v>
          </cell>
          <cell r="C891" t="str">
            <v>Distrito Federal</v>
          </cell>
          <cell r="D891" t="str">
            <v>No aplica</v>
          </cell>
          <cell r="E891" t="str">
            <v>Aveo</v>
          </cell>
          <cell r="F891" t="str">
            <v>Automóvil</v>
          </cell>
          <cell r="G891" t="str">
            <v>Chevrolet</v>
          </cell>
          <cell r="H891" t="str">
            <v>Aveo LS 4 puertas T/M, D/H, A/A, Paquete M</v>
          </cell>
          <cell r="I891" t="str">
            <v>3G1TA5AF1CL153125</v>
          </cell>
          <cell r="J891" t="str">
            <v>Hecho en México</v>
          </cell>
          <cell r="K891" t="str">
            <v>Magna</v>
          </cell>
          <cell r="L891">
            <v>4</v>
          </cell>
          <cell r="M891">
            <v>45</v>
          </cell>
          <cell r="N891">
            <v>2012</v>
          </cell>
          <cell r="O891" t="str">
            <v>Guadalajara</v>
          </cell>
          <cell r="P891" t="str">
            <v>Jalisco</v>
          </cell>
          <cell r="Q891" t="str">
            <v>Occidente</v>
          </cell>
          <cell r="R891" t="str">
            <v>Baja</v>
          </cell>
          <cell r="S891" t="str">
            <v>PT por Siniestro</v>
          </cell>
          <cell r="T891" t="str">
            <v>GNP</v>
          </cell>
          <cell r="U891" t="str">
            <v>Grupo Nacional Provincial, S.A.B.</v>
          </cell>
          <cell r="V891" t="str">
            <v>Asesor de Servicio</v>
          </cell>
          <cell r="W891" t="str">
            <v>-</v>
          </cell>
          <cell r="X891" t="str">
            <v>-</v>
          </cell>
          <cell r="Y891" t="str">
            <v>Asignado</v>
          </cell>
          <cell r="Z891" t="str">
            <v>S01527</v>
          </cell>
          <cell r="AA891" t="str">
            <v>Ramirez Vera Carlos Alberto</v>
          </cell>
          <cell r="AB891" t="str">
            <v>Servicios Administrativos en Reclamaciones, S.A. de C.V.</v>
          </cell>
          <cell r="AC891" t="str">
            <v>RAVC830725SR9</v>
          </cell>
          <cell r="AD891" t="str">
            <v>Operativo</v>
          </cell>
          <cell r="AE891" t="str">
            <v>Asesor de Servicio</v>
          </cell>
          <cell r="AF891" t="str">
            <v>Unidad Operativa</v>
          </cell>
          <cell r="AG891" t="str">
            <v>Dirección Servicio y Operaciones</v>
          </cell>
          <cell r="AH891" t="str">
            <v>Subdirección Siniestros Norte y Occidente</v>
          </cell>
          <cell r="AI891" t="str">
            <v>C9179</v>
          </cell>
          <cell r="AJ891" t="str">
            <v>Moya Urdiales Idalia Leticia</v>
          </cell>
          <cell r="AK891" t="str">
            <v>Oficina central Guadalajara</v>
          </cell>
          <cell r="AL891" t="str">
            <v>Guadalajara</v>
          </cell>
          <cell r="AM891">
            <v>0</v>
          </cell>
          <cell r="AN891" t="str">
            <v>carlos.ramirez@gnp.com.mx</v>
          </cell>
          <cell r="AO891" t="str">
            <v>carlos.ramirez@gnp.com.mx</v>
          </cell>
          <cell r="AQ891">
            <v>3310204567</v>
          </cell>
          <cell r="AR891" t="str">
            <v>-</v>
          </cell>
          <cell r="AS891" t="str">
            <v>-</v>
          </cell>
          <cell r="AT891" t="str">
            <v>-</v>
          </cell>
          <cell r="AU891" t="str">
            <v>-</v>
          </cell>
          <cell r="AV891" t="str">
            <v>-</v>
          </cell>
          <cell r="AW891" t="str">
            <v>-</v>
          </cell>
          <cell r="AX891" t="str">
            <v>-</v>
          </cell>
          <cell r="AY891" t="str">
            <v>No</v>
          </cell>
          <cell r="AZ891" t="str">
            <v>-</v>
          </cell>
          <cell r="BA891" t="str">
            <v>-</v>
          </cell>
          <cell r="BB891" t="str">
            <v>-</v>
          </cell>
          <cell r="BC891" t="str">
            <v>-</v>
          </cell>
          <cell r="BD891" t="str">
            <v>-</v>
          </cell>
          <cell r="BE891" t="str">
            <v>-</v>
          </cell>
          <cell r="BF891" t="str">
            <v>-</v>
          </cell>
          <cell r="BG891">
            <v>3</v>
          </cell>
          <cell r="BH891" t="str">
            <v>-</v>
          </cell>
          <cell r="BI891" t="str">
            <v>-</v>
          </cell>
          <cell r="BJ891" t="str">
            <v>Arrendado</v>
          </cell>
          <cell r="BL891" t="str">
            <v>Américas Motors, S.A. de C.V.</v>
          </cell>
          <cell r="BP891" t="str">
            <v>-</v>
          </cell>
          <cell r="BQ891" t="str">
            <v>-</v>
          </cell>
          <cell r="BR891" t="str">
            <v>-</v>
          </cell>
          <cell r="BS891" t="str">
            <v>-</v>
          </cell>
          <cell r="BT891" t="str">
            <v>-</v>
          </cell>
          <cell r="BU891" t="str">
            <v>-</v>
          </cell>
          <cell r="BV891" t="str">
            <v>-</v>
          </cell>
          <cell r="BW891" t="str">
            <v>-</v>
          </cell>
          <cell r="BX891" t="str">
            <v>-</v>
          </cell>
          <cell r="BY891" t="str">
            <v>-</v>
          </cell>
          <cell r="BZ891" t="str">
            <v>-</v>
          </cell>
          <cell r="CA891" t="str">
            <v>-</v>
          </cell>
          <cell r="CB891" t="str">
            <v>-</v>
          </cell>
          <cell r="CC891" t="str">
            <v>Martes</v>
          </cell>
          <cell r="CD891" t="str">
            <v>338</v>
          </cell>
          <cell r="CE891" t="str">
            <v>8</v>
          </cell>
          <cell r="CF891" t="str">
            <v>Rosa</v>
          </cell>
          <cell r="CG891" t="str">
            <v>2o Sábado</v>
          </cell>
          <cell r="CH891" t="str">
            <v>Feb y Mzo</v>
          </cell>
          <cell r="CI891" t="str">
            <v>Ago y Sep</v>
          </cell>
          <cell r="CJ891" t="str">
            <v>-</v>
          </cell>
          <cell r="CK891">
            <v>90</v>
          </cell>
          <cell r="CL891" t="str">
            <v>101 - MAGNA</v>
          </cell>
          <cell r="CM891" t="str">
            <v>12119</v>
          </cell>
          <cell r="CP891" t="str">
            <v>-</v>
          </cell>
        </row>
        <row r="892">
          <cell r="A892" t="str">
            <v>12120</v>
          </cell>
          <cell r="B892" t="str">
            <v>346YFX</v>
          </cell>
          <cell r="C892" t="str">
            <v>Distrito Federal</v>
          </cell>
          <cell r="D892" t="str">
            <v>No aplica</v>
          </cell>
          <cell r="E892" t="str">
            <v>Aveo</v>
          </cell>
          <cell r="F892" t="str">
            <v>Automóvil</v>
          </cell>
          <cell r="G892" t="str">
            <v>Chevrolet</v>
          </cell>
          <cell r="H892" t="str">
            <v>Aveo LS 4 puertas T/M, D/H, A/A, Paquete M</v>
          </cell>
          <cell r="I892" t="str">
            <v>3G1TA5AF5CL153242</v>
          </cell>
          <cell r="J892" t="str">
            <v>Hecho en México</v>
          </cell>
          <cell r="K892" t="str">
            <v>Magna</v>
          </cell>
          <cell r="L892">
            <v>4</v>
          </cell>
          <cell r="M892">
            <v>45</v>
          </cell>
          <cell r="N892">
            <v>2012</v>
          </cell>
          <cell r="O892" t="str">
            <v>Ciudad de México</v>
          </cell>
          <cell r="P892" t="str">
            <v>Ciudad de México</v>
          </cell>
          <cell r="Q892" t="str">
            <v>Zona Metropolitana</v>
          </cell>
          <cell r="R892" t="str">
            <v>Baja</v>
          </cell>
          <cell r="S892" t="str">
            <v>Venta a empleado</v>
          </cell>
          <cell r="T892" t="str">
            <v>GNP</v>
          </cell>
          <cell r="U892" t="str">
            <v>Grupo Nacional Provincial, S.A.B.</v>
          </cell>
          <cell r="V892" t="str">
            <v>Asesor de Servicio</v>
          </cell>
          <cell r="W892" t="str">
            <v>476</v>
          </cell>
          <cell r="X892" t="str">
            <v>Célula 1</v>
          </cell>
          <cell r="Y892" t="str">
            <v>Asignado</v>
          </cell>
          <cell r="Z892" t="str">
            <v>N88793</v>
          </cell>
          <cell r="AA892" t="str">
            <v>Pichardo Rosales Omar</v>
          </cell>
          <cell r="AB892" t="str">
            <v>Grupo Nacional Provincial, S.A.B.</v>
          </cell>
          <cell r="AC892" t="str">
            <v>PIRO830624GP5</v>
          </cell>
          <cell r="AD892" t="str">
            <v>Operativo</v>
          </cell>
          <cell r="AE892" t="str">
            <v>Asesor de Servicio Automovil</v>
          </cell>
          <cell r="AF892" t="str">
            <v>Unidad Operativa</v>
          </cell>
          <cell r="AG892" t="str">
            <v>Dirección Servicio y Operaciones</v>
          </cell>
          <cell r="AH892" t="str">
            <v>Subdir. Siniestros CDMX y Sureste</v>
          </cell>
          <cell r="AI892" t="str">
            <v>C9215</v>
          </cell>
          <cell r="AJ892" t="str">
            <v>Moreno Alvárez Elvia Citlalli</v>
          </cell>
          <cell r="AK892" t="str">
            <v>Tlalnepantla</v>
          </cell>
          <cell r="AL892" t="str">
            <v>Tlalnepantla</v>
          </cell>
          <cell r="AM892">
            <v>0</v>
          </cell>
          <cell r="AN892" t="str">
            <v>omar.pichardo@gnp.com.mx</v>
          </cell>
          <cell r="AO892" t="str">
            <v>omar.pichardo@gnp.com.mx</v>
          </cell>
          <cell r="AQ892">
            <v>5535228677</v>
          </cell>
          <cell r="AR892" t="str">
            <v>-</v>
          </cell>
          <cell r="AS892" t="str">
            <v>-</v>
          </cell>
          <cell r="AT892" t="str">
            <v>-</v>
          </cell>
          <cell r="AU892" t="str">
            <v>-</v>
          </cell>
          <cell r="AV892" t="str">
            <v>-</v>
          </cell>
          <cell r="AW892" t="str">
            <v>IMDM21470095..</v>
          </cell>
          <cell r="AX892" t="str">
            <v>Inactivo</v>
          </cell>
          <cell r="AY892" t="str">
            <v>No</v>
          </cell>
          <cell r="AZ892" t="str">
            <v>-</v>
          </cell>
          <cell r="BA892" t="str">
            <v>-</v>
          </cell>
          <cell r="BB892" t="str">
            <v>-</v>
          </cell>
          <cell r="BC892" t="str">
            <v>-</v>
          </cell>
          <cell r="BD892" t="str">
            <v>-</v>
          </cell>
          <cell r="BE892" t="str">
            <v>-</v>
          </cell>
          <cell r="BF892" t="str">
            <v>-</v>
          </cell>
          <cell r="BG892">
            <v>3</v>
          </cell>
          <cell r="BH892" t="str">
            <v>-</v>
          </cell>
          <cell r="BI892" t="str">
            <v>-</v>
          </cell>
          <cell r="BJ892" t="str">
            <v>Arrendado</v>
          </cell>
          <cell r="BL892" t="str">
            <v>Américas Motors, S.A. de C.V.</v>
          </cell>
          <cell r="BP892" t="str">
            <v>-</v>
          </cell>
          <cell r="BQ892" t="str">
            <v>-</v>
          </cell>
          <cell r="BR892" t="str">
            <v>-</v>
          </cell>
          <cell r="BS892" t="str">
            <v>-</v>
          </cell>
          <cell r="BT892" t="str">
            <v>-</v>
          </cell>
          <cell r="BU892" t="str">
            <v>-</v>
          </cell>
          <cell r="BV892" t="str">
            <v>-</v>
          </cell>
          <cell r="BW892" t="str">
            <v>-</v>
          </cell>
          <cell r="BX892" t="str">
            <v>-</v>
          </cell>
          <cell r="BY892" t="str">
            <v>-</v>
          </cell>
          <cell r="BZ892" t="str">
            <v>-</v>
          </cell>
          <cell r="CA892" t="str">
            <v>-</v>
          </cell>
          <cell r="CB892" t="str">
            <v>-</v>
          </cell>
          <cell r="CC892" t="str">
            <v>Lunes</v>
          </cell>
          <cell r="CD892" t="str">
            <v>346</v>
          </cell>
          <cell r="CE892" t="str">
            <v>6</v>
          </cell>
          <cell r="CF892" t="str">
            <v>Amarillo</v>
          </cell>
          <cell r="CG892" t="str">
            <v>1er Sábado</v>
          </cell>
          <cell r="CH892" t="str">
            <v>Ene y Feb</v>
          </cell>
          <cell r="CI892" t="str">
            <v>Jul y Ago</v>
          </cell>
          <cell r="CJ892" t="str">
            <v>-</v>
          </cell>
          <cell r="CK892">
            <v>90</v>
          </cell>
          <cell r="CL892" t="str">
            <v>101 - MAGNA</v>
          </cell>
          <cell r="CM892" t="str">
            <v>12120</v>
          </cell>
          <cell r="CP892" t="str">
            <v>-</v>
          </cell>
        </row>
        <row r="893">
          <cell r="A893" t="str">
            <v>12121</v>
          </cell>
          <cell r="B893" t="str">
            <v>332YFX</v>
          </cell>
          <cell r="C893" t="str">
            <v>Distrito Federal</v>
          </cell>
          <cell r="D893" t="str">
            <v>No aplica</v>
          </cell>
          <cell r="E893" t="str">
            <v>Aveo</v>
          </cell>
          <cell r="F893" t="str">
            <v>Automóvil</v>
          </cell>
          <cell r="G893" t="str">
            <v>Chevrolet</v>
          </cell>
          <cell r="H893" t="str">
            <v>Aveo LS 4 puertas T/M, D/H, A/A, Paquete M</v>
          </cell>
          <cell r="I893" t="str">
            <v>3G1TA5AF5CL153399</v>
          </cell>
          <cell r="J893" t="str">
            <v>Hecho en México</v>
          </cell>
          <cell r="K893" t="str">
            <v>Magna</v>
          </cell>
          <cell r="L893">
            <v>4</v>
          </cell>
          <cell r="M893">
            <v>45</v>
          </cell>
          <cell r="N893">
            <v>2012</v>
          </cell>
          <cell r="O893" t="str">
            <v>Puebla</v>
          </cell>
          <cell r="P893" t="str">
            <v>Puebla</v>
          </cell>
          <cell r="Q893" t="str">
            <v>Sureste</v>
          </cell>
          <cell r="R893" t="str">
            <v>Baja</v>
          </cell>
          <cell r="S893" t="str">
            <v>Venta a empleado</v>
          </cell>
          <cell r="T893" t="str">
            <v>GNP</v>
          </cell>
          <cell r="U893" t="str">
            <v>Grupo Nacional Provincial, S.A.B.</v>
          </cell>
          <cell r="V893" t="str">
            <v>Asesor de Servicio</v>
          </cell>
          <cell r="W893" t="str">
            <v>Q11</v>
          </cell>
          <cell r="X893" t="str">
            <v>Supervisoria</v>
          </cell>
          <cell r="Y893" t="str">
            <v>Asignado</v>
          </cell>
          <cell r="Z893">
            <v>40333001</v>
          </cell>
          <cell r="AA893" t="str">
            <v>-</v>
          </cell>
          <cell r="AB893" t="str">
            <v>-</v>
          </cell>
          <cell r="AC893" t="str">
            <v>-</v>
          </cell>
          <cell r="AD893" t="str">
            <v>-</v>
          </cell>
          <cell r="AE893" t="str">
            <v>-</v>
          </cell>
          <cell r="AF893" t="str">
            <v>-</v>
          </cell>
          <cell r="AG893" t="str">
            <v>-</v>
          </cell>
          <cell r="AH893" t="str">
            <v>-</v>
          </cell>
          <cell r="AI893" t="str">
            <v>C6705</v>
          </cell>
          <cell r="AJ893" t="str">
            <v>Ramirez Granados Arturo</v>
          </cell>
          <cell r="AK893" t="str">
            <v>-</v>
          </cell>
          <cell r="AL893" t="str">
            <v>-</v>
          </cell>
          <cell r="AM893" t="str">
            <v>-</v>
          </cell>
          <cell r="AN893">
            <v>0</v>
          </cell>
          <cell r="AO893" t="str">
            <v>-</v>
          </cell>
          <cell r="AQ893">
            <v>2225361064</v>
          </cell>
          <cell r="AR893" t="str">
            <v>-</v>
          </cell>
          <cell r="AS893" t="str">
            <v>-</v>
          </cell>
          <cell r="AT893" t="str">
            <v>-</v>
          </cell>
          <cell r="AU893" t="str">
            <v>-</v>
          </cell>
          <cell r="AV893" t="str">
            <v>-</v>
          </cell>
          <cell r="AW893" t="str">
            <v>IMDM20358994..</v>
          </cell>
          <cell r="AX893" t="str">
            <v>Inactivo</v>
          </cell>
          <cell r="AY893" t="str">
            <v>No</v>
          </cell>
          <cell r="AZ893" t="str">
            <v>-</v>
          </cell>
          <cell r="BA893" t="str">
            <v>-</v>
          </cell>
          <cell r="BB893" t="str">
            <v>-</v>
          </cell>
          <cell r="BC893" t="str">
            <v>-</v>
          </cell>
          <cell r="BD893" t="str">
            <v>-</v>
          </cell>
          <cell r="BE893" t="str">
            <v>-</v>
          </cell>
          <cell r="BF893" t="str">
            <v>-</v>
          </cell>
          <cell r="BG893">
            <v>3</v>
          </cell>
          <cell r="BH893" t="str">
            <v>-</v>
          </cell>
          <cell r="BI893" t="str">
            <v>-</v>
          </cell>
          <cell r="BJ893" t="str">
            <v>Arrendado</v>
          </cell>
          <cell r="BL893" t="str">
            <v>Américas Motors, S.A. de C.V.</v>
          </cell>
          <cell r="BP893" t="str">
            <v>-</v>
          </cell>
          <cell r="BQ893" t="str">
            <v>-</v>
          </cell>
          <cell r="BR893" t="str">
            <v>-</v>
          </cell>
          <cell r="BS893" t="str">
            <v>-</v>
          </cell>
          <cell r="BT893" t="str">
            <v>-</v>
          </cell>
          <cell r="BU893" t="str">
            <v>-</v>
          </cell>
          <cell r="BV893" t="str">
            <v>-</v>
          </cell>
          <cell r="BW893" t="str">
            <v>-</v>
          </cell>
          <cell r="BX893" t="str">
            <v>-</v>
          </cell>
          <cell r="BY893" t="str">
            <v>-</v>
          </cell>
          <cell r="BZ893" t="str">
            <v>-</v>
          </cell>
          <cell r="CA893" t="str">
            <v>-</v>
          </cell>
          <cell r="CB893" t="str">
            <v>-</v>
          </cell>
          <cell r="CC893" t="str">
            <v>Jueves</v>
          </cell>
          <cell r="CD893" t="str">
            <v>332</v>
          </cell>
          <cell r="CE893" t="str">
            <v>2</v>
          </cell>
          <cell r="CF893" t="str">
            <v>Verde</v>
          </cell>
          <cell r="CG893" t="str">
            <v>4o Sábado</v>
          </cell>
          <cell r="CH893" t="str">
            <v>Abr y May</v>
          </cell>
          <cell r="CI893" t="str">
            <v>Oct y Nov</v>
          </cell>
          <cell r="CJ893" t="str">
            <v>-</v>
          </cell>
          <cell r="CK893">
            <v>90</v>
          </cell>
          <cell r="CL893" t="str">
            <v>101 - MAGNA</v>
          </cell>
          <cell r="CM893" t="str">
            <v>12121</v>
          </cell>
          <cell r="CP893" t="str">
            <v>-</v>
          </cell>
        </row>
        <row r="894">
          <cell r="A894" t="str">
            <v>12122</v>
          </cell>
          <cell r="B894" t="str">
            <v>350YFX</v>
          </cell>
          <cell r="C894" t="str">
            <v>Distrito Federal</v>
          </cell>
          <cell r="D894" t="str">
            <v>No aplica</v>
          </cell>
          <cell r="E894" t="str">
            <v>Aveo</v>
          </cell>
          <cell r="F894" t="str">
            <v>Automóvil</v>
          </cell>
          <cell r="G894" t="str">
            <v>Chevrolet</v>
          </cell>
          <cell r="H894" t="str">
            <v>Aveo LS 4 puertas T/M, D/H, A/A, Paquete M</v>
          </cell>
          <cell r="I894" t="str">
            <v>3G1TA5AF8CL153400</v>
          </cell>
          <cell r="J894" t="str">
            <v>Hecho en México</v>
          </cell>
          <cell r="K894" t="str">
            <v>Magna</v>
          </cell>
          <cell r="L894">
            <v>4</v>
          </cell>
          <cell r="M894">
            <v>45</v>
          </cell>
          <cell r="N894">
            <v>2012</v>
          </cell>
          <cell r="O894" t="str">
            <v>Mazatlán</v>
          </cell>
          <cell r="P894" t="str">
            <v>Sinaloa</v>
          </cell>
          <cell r="Q894" t="str">
            <v>Occidente</v>
          </cell>
          <cell r="R894" t="str">
            <v>Baja</v>
          </cell>
          <cell r="S894" t="str">
            <v>Venta a empleado</v>
          </cell>
          <cell r="T894" t="str">
            <v>GNP</v>
          </cell>
          <cell r="U894" t="str">
            <v>Grupo Nacional Provincial, S.A.B.</v>
          </cell>
          <cell r="V894" t="str">
            <v>Asesor de Servicio</v>
          </cell>
          <cell r="W894" t="str">
            <v>-</v>
          </cell>
          <cell r="X894" t="str">
            <v>Supervisoria</v>
          </cell>
          <cell r="Y894" t="str">
            <v>Asignado</v>
          </cell>
          <cell r="Z894" t="str">
            <v>S00245</v>
          </cell>
          <cell r="AA894" t="str">
            <v>Avila Tirado Juan Pedro</v>
          </cell>
          <cell r="AB894" t="str">
            <v>Servicios Administrativos en Reclamaciones, S.A. de C.V.</v>
          </cell>
          <cell r="AC894" t="str">
            <v>AITJ860411DX7</v>
          </cell>
          <cell r="AD894" t="str">
            <v>Operativo</v>
          </cell>
          <cell r="AE894" t="str">
            <v>Asesor de Servicio</v>
          </cell>
          <cell r="AF894" t="str">
            <v>Unidad Operativa</v>
          </cell>
          <cell r="AG894" t="str">
            <v>Dirección Servicio y Operaciones</v>
          </cell>
          <cell r="AH894" t="str">
            <v>Subdirección Siniestros Norte y Occidente</v>
          </cell>
          <cell r="AI894" t="str">
            <v>C9178</v>
          </cell>
          <cell r="AJ894" t="str">
            <v>Cárdenas Guzmán Adriel</v>
          </cell>
          <cell r="AK894" t="str">
            <v>Los Mochis</v>
          </cell>
          <cell r="AL894" t="str">
            <v>Los Mochis</v>
          </cell>
          <cell r="AM894">
            <v>0</v>
          </cell>
          <cell r="AN894" t="str">
            <v>pedro.avila@gnp.com.mx</v>
          </cell>
          <cell r="AO894" t="str">
            <v>pedro.avila@gnp.com.mx</v>
          </cell>
          <cell r="AQ894">
            <v>6691600036</v>
          </cell>
          <cell r="AR894" t="str">
            <v>-</v>
          </cell>
          <cell r="AS894" t="str">
            <v>-</v>
          </cell>
          <cell r="AT894" t="str">
            <v>-</v>
          </cell>
          <cell r="AU894" t="str">
            <v>-</v>
          </cell>
          <cell r="AV894" t="str">
            <v>-</v>
          </cell>
          <cell r="AW894" t="str">
            <v>IMDM20436235..</v>
          </cell>
          <cell r="AX894" t="str">
            <v>Inactivo</v>
          </cell>
          <cell r="AY894" t="str">
            <v>No</v>
          </cell>
          <cell r="AZ894" t="str">
            <v>-</v>
          </cell>
          <cell r="BA894" t="str">
            <v>-</v>
          </cell>
          <cell r="BB894" t="str">
            <v>-</v>
          </cell>
          <cell r="BC894" t="str">
            <v>-</v>
          </cell>
          <cell r="BD894" t="str">
            <v>-</v>
          </cell>
          <cell r="BE894" t="str">
            <v>-</v>
          </cell>
          <cell r="BF894" t="str">
            <v>-</v>
          </cell>
          <cell r="BG894">
            <v>3</v>
          </cell>
          <cell r="BH894" t="str">
            <v>-</v>
          </cell>
          <cell r="BI894" t="str">
            <v>-</v>
          </cell>
          <cell r="BJ894" t="str">
            <v>Arrendado</v>
          </cell>
          <cell r="BL894" t="str">
            <v>Américas Motors, S.A. de C.V.</v>
          </cell>
          <cell r="BP894" t="str">
            <v>-</v>
          </cell>
          <cell r="BQ894" t="str">
            <v>-</v>
          </cell>
          <cell r="BR894" t="str">
            <v>-</v>
          </cell>
          <cell r="BS894" t="str">
            <v>-</v>
          </cell>
          <cell r="BT894" t="str">
            <v>-</v>
          </cell>
          <cell r="BU894" t="str">
            <v>-</v>
          </cell>
          <cell r="BV894" t="str">
            <v>-</v>
          </cell>
          <cell r="BW894" t="str">
            <v>-</v>
          </cell>
          <cell r="BX894" t="str">
            <v>-</v>
          </cell>
          <cell r="BY894" t="str">
            <v>-</v>
          </cell>
          <cell r="BZ894" t="str">
            <v>-</v>
          </cell>
          <cell r="CA894" t="str">
            <v>-</v>
          </cell>
          <cell r="CB894" t="str">
            <v>-</v>
          </cell>
          <cell r="CC894" t="str">
            <v>Viernes</v>
          </cell>
          <cell r="CD894" t="str">
            <v>350</v>
          </cell>
          <cell r="CE894" t="str">
            <v>0</v>
          </cell>
          <cell r="CF894" t="str">
            <v>Azul</v>
          </cell>
          <cell r="CG894" t="str">
            <v>5o Sábado</v>
          </cell>
          <cell r="CH894" t="str">
            <v>May y Jun</v>
          </cell>
          <cell r="CI894" t="str">
            <v>Nov y Dic</v>
          </cell>
          <cell r="CJ894" t="str">
            <v>-</v>
          </cell>
          <cell r="CK894">
            <v>90</v>
          </cell>
          <cell r="CL894" t="str">
            <v>101 - MAGNA</v>
          </cell>
          <cell r="CM894" t="str">
            <v>12122</v>
          </cell>
          <cell r="CP894" t="str">
            <v>-</v>
          </cell>
        </row>
        <row r="895">
          <cell r="A895" t="str">
            <v>12123</v>
          </cell>
          <cell r="B895" t="str">
            <v>383YFX</v>
          </cell>
          <cell r="C895" t="str">
            <v>Distrito Federal</v>
          </cell>
          <cell r="D895" t="str">
            <v>No aplica</v>
          </cell>
          <cell r="E895" t="str">
            <v>Aveo</v>
          </cell>
          <cell r="F895" t="str">
            <v>Automóvil</v>
          </cell>
          <cell r="G895" t="str">
            <v>Chevrolet</v>
          </cell>
          <cell r="H895" t="str">
            <v>Aveo LS 4 puertas T/M, D/H, A/A, Paquete M</v>
          </cell>
          <cell r="I895" t="str">
            <v>3G1TA5AF5CL153595</v>
          </cell>
          <cell r="J895" t="str">
            <v>Hecho en México</v>
          </cell>
          <cell r="K895" t="str">
            <v>Magna</v>
          </cell>
          <cell r="L895">
            <v>4</v>
          </cell>
          <cell r="M895">
            <v>45</v>
          </cell>
          <cell r="N895">
            <v>2012</v>
          </cell>
          <cell r="O895" t="str">
            <v>Cuernavaca</v>
          </cell>
          <cell r="P895" t="str">
            <v>Morelos</v>
          </cell>
          <cell r="Q895" t="str">
            <v>Centro</v>
          </cell>
          <cell r="R895" t="str">
            <v>Baja</v>
          </cell>
          <cell r="S895" t="str">
            <v>Venta a empleado</v>
          </cell>
          <cell r="T895" t="str">
            <v>GNP</v>
          </cell>
          <cell r="U895" t="str">
            <v>Grupo Nacional Provincial, S.A.B.</v>
          </cell>
          <cell r="V895" t="str">
            <v>Supervisor Ajustes</v>
          </cell>
          <cell r="W895" t="str">
            <v>-</v>
          </cell>
          <cell r="X895" t="str">
            <v>Supervisoria</v>
          </cell>
          <cell r="Y895" t="str">
            <v>Asignado</v>
          </cell>
          <cell r="Z895" t="str">
            <v>N91809</v>
          </cell>
          <cell r="AA895" t="str">
            <v>Moya Urdiales Idalia Leticia</v>
          </cell>
          <cell r="AB895" t="str">
            <v>Grupo Nacional Provincial, S.A.B.</v>
          </cell>
          <cell r="AC895" t="str">
            <v>MOUI810919544</v>
          </cell>
          <cell r="AD895" t="str">
            <v>Gerente</v>
          </cell>
          <cell r="AE895" t="str">
            <v>Gerencia Ajustes (Occidente)</v>
          </cell>
          <cell r="AF895" t="str">
            <v>Unidad Operativa</v>
          </cell>
          <cell r="AG895" t="str">
            <v>Dirección Servicio y Operaciones</v>
          </cell>
          <cell r="AH895" t="str">
            <v>Subdirección Siniestros Norte y Occidente</v>
          </cell>
          <cell r="AI895" t="str">
            <v>C9179</v>
          </cell>
          <cell r="AJ895" t="str">
            <v>Moya Urdiales Idalia Leticia</v>
          </cell>
          <cell r="AK895" t="str">
            <v>Oficina central Guadalajara</v>
          </cell>
          <cell r="AL895" t="str">
            <v>Guadalajara</v>
          </cell>
          <cell r="AM895">
            <v>6313</v>
          </cell>
          <cell r="AN895" t="str">
            <v>idallia.moya@gnp.com.mx</v>
          </cell>
          <cell r="AO895" t="str">
            <v>idallia.moya@gnp.com.mx</v>
          </cell>
          <cell r="AQ895">
            <v>7771899446</v>
          </cell>
          <cell r="AR895" t="str">
            <v>-</v>
          </cell>
          <cell r="AS895" t="str">
            <v>-</v>
          </cell>
          <cell r="AT895" t="str">
            <v>-</v>
          </cell>
          <cell r="AU895" t="str">
            <v>-</v>
          </cell>
          <cell r="AV895" t="str">
            <v>-</v>
          </cell>
          <cell r="AW895" t="str">
            <v>IMDM20888126..</v>
          </cell>
          <cell r="AX895" t="str">
            <v>Inactivo</v>
          </cell>
          <cell r="AY895" t="str">
            <v>No</v>
          </cell>
          <cell r="AZ895" t="str">
            <v>-</v>
          </cell>
          <cell r="BA895" t="str">
            <v>-</v>
          </cell>
          <cell r="BB895" t="str">
            <v>-</v>
          </cell>
          <cell r="BC895" t="str">
            <v>-</v>
          </cell>
          <cell r="BD895" t="str">
            <v>-</v>
          </cell>
          <cell r="BE895" t="str">
            <v>-</v>
          </cell>
          <cell r="BF895" t="str">
            <v>-</v>
          </cell>
          <cell r="BG895">
            <v>3</v>
          </cell>
          <cell r="BH895" t="str">
            <v>-</v>
          </cell>
          <cell r="BI895" t="str">
            <v>-</v>
          </cell>
          <cell r="BJ895" t="str">
            <v>Arrendado</v>
          </cell>
          <cell r="BL895" t="str">
            <v>Américas Motors, S.A. de C.V.</v>
          </cell>
          <cell r="BP895" t="str">
            <v>-</v>
          </cell>
          <cell r="BQ895" t="str">
            <v>-</v>
          </cell>
          <cell r="BR895" t="str">
            <v>-</v>
          </cell>
          <cell r="BS895" t="str">
            <v>-</v>
          </cell>
          <cell r="BT895" t="str">
            <v>-</v>
          </cell>
          <cell r="BU895" t="str">
            <v>-</v>
          </cell>
          <cell r="BV895" t="str">
            <v>-</v>
          </cell>
          <cell r="BW895" t="str">
            <v>-</v>
          </cell>
          <cell r="BX895" t="str">
            <v>-</v>
          </cell>
          <cell r="BY895" t="str">
            <v>-</v>
          </cell>
          <cell r="BZ895" t="str">
            <v>-</v>
          </cell>
          <cell r="CA895" t="str">
            <v>-</v>
          </cell>
          <cell r="CB895" t="str">
            <v>-</v>
          </cell>
          <cell r="CC895" t="str">
            <v>Miércoles</v>
          </cell>
          <cell r="CD895" t="str">
            <v>383</v>
          </cell>
          <cell r="CE895" t="str">
            <v>3</v>
          </cell>
          <cell r="CF895" t="str">
            <v>Rojo</v>
          </cell>
          <cell r="CG895" t="str">
            <v>3er Sábado</v>
          </cell>
          <cell r="CH895" t="str">
            <v>Mzo y Abr</v>
          </cell>
          <cell r="CI895" t="str">
            <v>Sep y Oct</v>
          </cell>
          <cell r="CJ895" t="str">
            <v>-</v>
          </cell>
          <cell r="CK895">
            <v>90</v>
          </cell>
          <cell r="CL895" t="str">
            <v>101 - MAGNA</v>
          </cell>
          <cell r="CM895" t="str">
            <v>12123</v>
          </cell>
          <cell r="CP895" t="str">
            <v>-</v>
          </cell>
        </row>
        <row r="896">
          <cell r="A896" t="str">
            <v>12124</v>
          </cell>
          <cell r="B896" t="str">
            <v>356YFX</v>
          </cell>
          <cell r="C896" t="str">
            <v>Distrito Federal</v>
          </cell>
          <cell r="D896" t="str">
            <v>No aplica</v>
          </cell>
          <cell r="E896" t="str">
            <v>Aveo</v>
          </cell>
          <cell r="F896" t="str">
            <v>Automóvil</v>
          </cell>
          <cell r="G896" t="str">
            <v>Chevrolet</v>
          </cell>
          <cell r="H896" t="str">
            <v>Aveo LS 4 puertas T/M, D/H, A/A, Paquete M</v>
          </cell>
          <cell r="I896" t="str">
            <v>3G1TA5AF2CL153070</v>
          </cell>
          <cell r="J896" t="str">
            <v>Hecho en México</v>
          </cell>
          <cell r="K896" t="str">
            <v>Magna</v>
          </cell>
          <cell r="L896">
            <v>4</v>
          </cell>
          <cell r="M896">
            <v>45</v>
          </cell>
          <cell r="N896">
            <v>2012</v>
          </cell>
          <cell r="O896" t="str">
            <v>Cancún</v>
          </cell>
          <cell r="P896" t="str">
            <v>Quintana Roo</v>
          </cell>
          <cell r="Q896" t="str">
            <v>Sureste</v>
          </cell>
          <cell r="R896" t="str">
            <v>Baja</v>
          </cell>
          <cell r="S896" t="str">
            <v>Venta a empleado</v>
          </cell>
          <cell r="T896" t="str">
            <v>GNP</v>
          </cell>
          <cell r="U896" t="str">
            <v>Grupo Nacional Provincial, S.A.B.</v>
          </cell>
          <cell r="V896" t="str">
            <v>Supervisor Ajustes</v>
          </cell>
          <cell r="W896" t="str">
            <v>-</v>
          </cell>
          <cell r="X896" t="str">
            <v>Supervisoria</v>
          </cell>
          <cell r="Y896" t="str">
            <v>Asignado</v>
          </cell>
          <cell r="Z896" t="str">
            <v>N87820</v>
          </cell>
          <cell r="AA896" t="str">
            <v>Sánchez Vargas Yohany Margarita</v>
          </cell>
          <cell r="AB896" t="str">
            <v>Grupo Nacional Provincial, S.A.B.</v>
          </cell>
          <cell r="AC896" t="str">
            <v>SAVY770812BA9</v>
          </cell>
          <cell r="AD896" t="str">
            <v>Jefe de departamento</v>
          </cell>
          <cell r="AE896" t="str">
            <v>Supervisor Caja</v>
          </cell>
          <cell r="AF896" t="str">
            <v>Unidad Operativa</v>
          </cell>
          <cell r="AG896" t="str">
            <v>Dirección Servicio y Operaciones</v>
          </cell>
          <cell r="AH896" t="str">
            <v>Subdir. Servicio Sureste</v>
          </cell>
          <cell r="AI896" t="str">
            <v>C7203</v>
          </cell>
          <cell r="AJ896" t="str">
            <v>Martínez Reyes Israel</v>
          </cell>
          <cell r="AK896" t="str">
            <v>Casona</v>
          </cell>
          <cell r="AL896" t="str">
            <v>Mérida</v>
          </cell>
          <cell r="AM896">
            <v>6855</v>
          </cell>
          <cell r="AN896" t="str">
            <v>yohany.sanchez@gnp.com.mx</v>
          </cell>
          <cell r="AO896" t="str">
            <v>yohany.sanchez@gnp.com.mx</v>
          </cell>
          <cell r="AQ896">
            <v>9981269886</v>
          </cell>
          <cell r="AR896" t="str">
            <v>-</v>
          </cell>
          <cell r="AS896" t="str">
            <v>-</v>
          </cell>
          <cell r="AT896" t="str">
            <v>-</v>
          </cell>
          <cell r="AU896" t="str">
            <v>-</v>
          </cell>
          <cell r="AV896" t="str">
            <v>-</v>
          </cell>
          <cell r="AW896" t="str">
            <v>-</v>
          </cell>
          <cell r="AX896" t="str">
            <v>-</v>
          </cell>
          <cell r="AY896" t="str">
            <v>No</v>
          </cell>
          <cell r="AZ896" t="str">
            <v>-</v>
          </cell>
          <cell r="BA896" t="str">
            <v>-</v>
          </cell>
          <cell r="BB896" t="str">
            <v>-</v>
          </cell>
          <cell r="BC896" t="str">
            <v>-</v>
          </cell>
          <cell r="BD896" t="str">
            <v>-</v>
          </cell>
          <cell r="BE896" t="str">
            <v>-</v>
          </cell>
          <cell r="BF896" t="str">
            <v>-</v>
          </cell>
          <cell r="BG896">
            <v>3</v>
          </cell>
          <cell r="BH896" t="str">
            <v>-</v>
          </cell>
          <cell r="BI896" t="str">
            <v>-</v>
          </cell>
          <cell r="BJ896" t="str">
            <v>Arrendado</v>
          </cell>
          <cell r="BL896" t="str">
            <v>Américas Motors, S.A. de C.V.</v>
          </cell>
          <cell r="BP896" t="str">
            <v>-</v>
          </cell>
          <cell r="BQ896" t="str">
            <v>-</v>
          </cell>
          <cell r="BR896" t="str">
            <v>-</v>
          </cell>
          <cell r="BS896" t="str">
            <v>-</v>
          </cell>
          <cell r="BT896" t="str">
            <v>-</v>
          </cell>
          <cell r="BU896" t="str">
            <v>-</v>
          </cell>
          <cell r="BV896" t="str">
            <v>-</v>
          </cell>
          <cell r="BW896" t="str">
            <v>-</v>
          </cell>
          <cell r="BX896" t="str">
            <v>-</v>
          </cell>
          <cell r="BY896" t="str">
            <v>-</v>
          </cell>
          <cell r="BZ896" t="str">
            <v>-</v>
          </cell>
          <cell r="CA896" t="str">
            <v>-</v>
          </cell>
          <cell r="CB896" t="str">
            <v>-</v>
          </cell>
          <cell r="CC896" t="str">
            <v>Lunes</v>
          </cell>
          <cell r="CD896" t="str">
            <v>356</v>
          </cell>
          <cell r="CE896" t="str">
            <v>6</v>
          </cell>
          <cell r="CF896" t="str">
            <v>Amarillo</v>
          </cell>
          <cell r="CG896" t="str">
            <v>1er Sábado</v>
          </cell>
          <cell r="CH896" t="str">
            <v>Ene y Feb</v>
          </cell>
          <cell r="CI896" t="str">
            <v>Jul y Ago</v>
          </cell>
          <cell r="CJ896" t="str">
            <v>-</v>
          </cell>
          <cell r="CK896">
            <v>90</v>
          </cell>
          <cell r="CL896" t="str">
            <v>101 - MAGNA</v>
          </cell>
          <cell r="CM896" t="str">
            <v>12124</v>
          </cell>
          <cell r="CP896" t="str">
            <v>-</v>
          </cell>
        </row>
        <row r="897">
          <cell r="A897" t="str">
            <v>12125</v>
          </cell>
          <cell r="B897" t="str">
            <v>398YFX</v>
          </cell>
          <cell r="C897" t="str">
            <v>Distrito Federal</v>
          </cell>
          <cell r="D897" t="str">
            <v>No aplica</v>
          </cell>
          <cell r="E897" t="str">
            <v>Aveo</v>
          </cell>
          <cell r="F897" t="str">
            <v>Automóvil</v>
          </cell>
          <cell r="G897" t="str">
            <v>Chevrolet</v>
          </cell>
          <cell r="H897" t="str">
            <v>Aveo LS 4 puertas T/M, D/H, A/A, Paquete M</v>
          </cell>
          <cell r="I897" t="str">
            <v>3G1TA5AF8CL153428</v>
          </cell>
          <cell r="J897" t="str">
            <v>Hecho en México</v>
          </cell>
          <cell r="K897" t="str">
            <v>Magna</v>
          </cell>
          <cell r="L897">
            <v>4</v>
          </cell>
          <cell r="M897">
            <v>45</v>
          </cell>
          <cell r="N897">
            <v>2012</v>
          </cell>
          <cell r="O897" t="str">
            <v>Mérida</v>
          </cell>
          <cell r="P897" t="str">
            <v>Yucatán</v>
          </cell>
          <cell r="Q897" t="str">
            <v>Sureste</v>
          </cell>
          <cell r="R897" t="str">
            <v>Baja</v>
          </cell>
          <cell r="S897" t="str">
            <v>Venta a empleado</v>
          </cell>
          <cell r="T897" t="str">
            <v>GNP</v>
          </cell>
          <cell r="U897" t="str">
            <v>Grupo Nacional Provincial, S.A.B.</v>
          </cell>
          <cell r="V897" t="str">
            <v>Asesor de Servicio</v>
          </cell>
          <cell r="W897" t="str">
            <v>-</v>
          </cell>
          <cell r="X897" t="str">
            <v>Supervisoria</v>
          </cell>
          <cell r="Y897" t="str">
            <v>Asignado</v>
          </cell>
          <cell r="Z897">
            <v>40083001</v>
          </cell>
          <cell r="AA897" t="str">
            <v>Martin Ruiz Jardiel Enrique</v>
          </cell>
          <cell r="AB897" t="str">
            <v>Servicios Administrativos en Reclamaciones, S.A. de C.V.</v>
          </cell>
          <cell r="AC897" t="str">
            <v>MARJ740507M69</v>
          </cell>
          <cell r="AD897" t="str">
            <v>Operativo</v>
          </cell>
          <cell r="AE897" t="str">
            <v>Asesor de Servicio</v>
          </cell>
          <cell r="AF897" t="str">
            <v>Unidad Operativa</v>
          </cell>
          <cell r="AG897" t="str">
            <v>Dirección Servicio y Operaciones</v>
          </cell>
          <cell r="AH897" t="str">
            <v>Subdir. Siniestros CDMX y Sureste</v>
          </cell>
          <cell r="AI897" t="str">
            <v>C9208</v>
          </cell>
          <cell r="AJ897" t="str">
            <v>Lasa Estrada Antxon</v>
          </cell>
          <cell r="AK897" t="str">
            <v>Casona</v>
          </cell>
          <cell r="AL897" t="str">
            <v>Mérida</v>
          </cell>
          <cell r="AM897">
            <v>0</v>
          </cell>
          <cell r="AN897" t="str">
            <v>jardiel.martin@gnp.com.mx</v>
          </cell>
          <cell r="AO897" t="str">
            <v>jardiel.martin@gnp.com.mx</v>
          </cell>
          <cell r="AQ897">
            <v>9991838442</v>
          </cell>
          <cell r="AR897" t="str">
            <v>-</v>
          </cell>
          <cell r="AS897" t="str">
            <v>-</v>
          </cell>
          <cell r="AT897" t="str">
            <v>-</v>
          </cell>
          <cell r="AU897" t="str">
            <v>-</v>
          </cell>
          <cell r="AV897" t="str">
            <v>-</v>
          </cell>
          <cell r="AW897" t="str">
            <v>-</v>
          </cell>
          <cell r="AX897" t="str">
            <v>-</v>
          </cell>
          <cell r="AY897" t="str">
            <v>No</v>
          </cell>
          <cell r="AZ897" t="str">
            <v>-</v>
          </cell>
          <cell r="BA897" t="str">
            <v>-</v>
          </cell>
          <cell r="BB897" t="str">
            <v>-</v>
          </cell>
          <cell r="BC897" t="str">
            <v>-</v>
          </cell>
          <cell r="BD897" t="str">
            <v>-</v>
          </cell>
          <cell r="BE897" t="str">
            <v>-</v>
          </cell>
          <cell r="BF897" t="str">
            <v>-</v>
          </cell>
          <cell r="BG897">
            <v>3</v>
          </cell>
          <cell r="BH897" t="str">
            <v>-</v>
          </cell>
          <cell r="BI897" t="str">
            <v>-</v>
          </cell>
          <cell r="BJ897" t="str">
            <v>Arrendado</v>
          </cell>
          <cell r="BL897" t="str">
            <v>Américas Motors, S.A. de C.V.</v>
          </cell>
          <cell r="BP897" t="str">
            <v>-</v>
          </cell>
          <cell r="BQ897" t="str">
            <v>-</v>
          </cell>
          <cell r="BR897" t="str">
            <v>-</v>
          </cell>
          <cell r="BS897" t="str">
            <v>-</v>
          </cell>
          <cell r="BT897" t="str">
            <v>-</v>
          </cell>
          <cell r="BU897" t="str">
            <v>-</v>
          </cell>
          <cell r="BV897" t="str">
            <v>-</v>
          </cell>
          <cell r="BW897" t="str">
            <v>-</v>
          </cell>
          <cell r="BX897" t="str">
            <v>-</v>
          </cell>
          <cell r="BY897" t="str">
            <v>-</v>
          </cell>
          <cell r="BZ897" t="str">
            <v>-</v>
          </cell>
          <cell r="CA897" t="str">
            <v>-</v>
          </cell>
          <cell r="CB897" t="str">
            <v>-</v>
          </cell>
          <cell r="CC897" t="str">
            <v>Martes</v>
          </cell>
          <cell r="CD897" t="str">
            <v>398</v>
          </cell>
          <cell r="CE897" t="str">
            <v>8</v>
          </cell>
          <cell r="CF897" t="str">
            <v>Rosa</v>
          </cell>
          <cell r="CG897" t="str">
            <v>2o Sábado</v>
          </cell>
          <cell r="CH897" t="str">
            <v>Feb y Mzo</v>
          </cell>
          <cell r="CI897" t="str">
            <v>Ago y Sep</v>
          </cell>
          <cell r="CJ897" t="str">
            <v>-</v>
          </cell>
          <cell r="CK897">
            <v>90</v>
          </cell>
          <cell r="CL897" t="str">
            <v>101 - MAGNA</v>
          </cell>
          <cell r="CM897" t="str">
            <v>12125</v>
          </cell>
          <cell r="CP897" t="str">
            <v>-</v>
          </cell>
        </row>
        <row r="898">
          <cell r="A898" t="str">
            <v>12126</v>
          </cell>
          <cell r="B898" t="str">
            <v>394YFX</v>
          </cell>
          <cell r="C898" t="str">
            <v>Distrito Federal</v>
          </cell>
          <cell r="D898" t="str">
            <v>No aplica</v>
          </cell>
          <cell r="E898" t="str">
            <v>Aveo</v>
          </cell>
          <cell r="F898" t="str">
            <v>Automóvil</v>
          </cell>
          <cell r="G898" t="str">
            <v>Chevrolet</v>
          </cell>
          <cell r="H898" t="str">
            <v>Aveo LS 4 puertas T/M, D/H, A/A, Paquete M</v>
          </cell>
          <cell r="I898" t="str">
            <v>3G1TA5AF1CL153304</v>
          </cell>
          <cell r="J898" t="str">
            <v>Hecho en México</v>
          </cell>
          <cell r="K898" t="str">
            <v>Magna</v>
          </cell>
          <cell r="L898">
            <v>4</v>
          </cell>
          <cell r="M898">
            <v>45</v>
          </cell>
          <cell r="N898">
            <v>2012</v>
          </cell>
          <cell r="O898" t="str">
            <v>Culiacán</v>
          </cell>
          <cell r="P898" t="str">
            <v>Sinaloa</v>
          </cell>
          <cell r="Q898" t="str">
            <v>Occidente</v>
          </cell>
          <cell r="R898" t="str">
            <v>Baja</v>
          </cell>
          <cell r="S898" t="str">
            <v>Venta a empleado</v>
          </cell>
          <cell r="T898" t="str">
            <v>GNP</v>
          </cell>
          <cell r="U898" t="str">
            <v>Grupo Nacional Provincial, S.A.B.</v>
          </cell>
          <cell r="V898" t="str">
            <v>Asesor de Servicio</v>
          </cell>
          <cell r="W898" t="str">
            <v>-</v>
          </cell>
          <cell r="X898" t="str">
            <v>Supervisoria</v>
          </cell>
          <cell r="Y898" t="str">
            <v>Asignado</v>
          </cell>
          <cell r="Z898" t="str">
            <v>S03009</v>
          </cell>
          <cell r="AA898" t="str">
            <v>Marín Rojas José Santos</v>
          </cell>
          <cell r="AB898" t="str">
            <v>Servicios Administrativos en Reclamaciones, S.A. de C.V.</v>
          </cell>
          <cell r="AC898" t="str">
            <v>MARS780824DF2</v>
          </cell>
          <cell r="AD898" t="str">
            <v>Operativo</v>
          </cell>
          <cell r="AE898" t="str">
            <v>Asesor de Servicio</v>
          </cell>
          <cell r="AF898" t="str">
            <v>Unidad Operativa</v>
          </cell>
          <cell r="AG898" t="str">
            <v>Dirección Servicio y Operaciones</v>
          </cell>
          <cell r="AH898" t="str">
            <v>Subdirección Siniestros Norte y Occidente</v>
          </cell>
          <cell r="AI898" t="str">
            <v>C9178</v>
          </cell>
          <cell r="AJ898" t="str">
            <v>Cárdenas Guzmán Adriel</v>
          </cell>
          <cell r="AK898" t="str">
            <v>Culiacan</v>
          </cell>
          <cell r="AL898" t="str">
            <v>Culiacan</v>
          </cell>
          <cell r="AM898">
            <v>6287</v>
          </cell>
          <cell r="AN898" t="str">
            <v>jose.marin@gnp.com.mx</v>
          </cell>
          <cell r="AO898" t="str">
            <v>jose.marin@gnp.com.mx</v>
          </cell>
          <cell r="AP898" t="str">
            <v>jose.marin@gnp.com.mx</v>
          </cell>
          <cell r="AQ898">
            <v>6671260643</v>
          </cell>
          <cell r="AR898" t="str">
            <v>-</v>
          </cell>
          <cell r="AS898" t="str">
            <v>-</v>
          </cell>
          <cell r="AT898" t="str">
            <v>-</v>
          </cell>
          <cell r="AU898" t="str">
            <v>-</v>
          </cell>
          <cell r="AV898" t="str">
            <v>-</v>
          </cell>
          <cell r="AW898" t="str">
            <v>IMDM20436229..</v>
          </cell>
          <cell r="AX898" t="str">
            <v>Inactivo</v>
          </cell>
          <cell r="AY898" t="str">
            <v>No</v>
          </cell>
          <cell r="AZ898" t="str">
            <v>-</v>
          </cell>
          <cell r="BA898" t="str">
            <v>-</v>
          </cell>
          <cell r="BB898" t="str">
            <v>-</v>
          </cell>
          <cell r="BC898" t="str">
            <v>-</v>
          </cell>
          <cell r="BD898" t="str">
            <v>-</v>
          </cell>
          <cell r="BE898" t="str">
            <v>-</v>
          </cell>
          <cell r="BF898" t="str">
            <v>-</v>
          </cell>
          <cell r="BG898">
            <v>4</v>
          </cell>
          <cell r="BH898" t="str">
            <v>-</v>
          </cell>
          <cell r="BI898" t="str">
            <v>-</v>
          </cell>
          <cell r="BJ898" t="str">
            <v>Arrendado</v>
          </cell>
          <cell r="BL898" t="str">
            <v>Américas Motors, S.A. de C.V.</v>
          </cell>
          <cell r="BP898" t="str">
            <v>-</v>
          </cell>
          <cell r="BQ898" t="str">
            <v>-</v>
          </cell>
          <cell r="BR898" t="str">
            <v>-</v>
          </cell>
          <cell r="BS898" t="str">
            <v>-</v>
          </cell>
          <cell r="BT898" t="str">
            <v>-</v>
          </cell>
          <cell r="BU898" t="str">
            <v>-</v>
          </cell>
          <cell r="BV898" t="str">
            <v>-</v>
          </cell>
          <cell r="BW898" t="str">
            <v>-</v>
          </cell>
          <cell r="BX898" t="str">
            <v>-</v>
          </cell>
          <cell r="BY898" t="str">
            <v>-</v>
          </cell>
          <cell r="BZ898" t="str">
            <v>-</v>
          </cell>
          <cell r="CA898" t="str">
            <v>-</v>
          </cell>
          <cell r="CB898" t="str">
            <v>-</v>
          </cell>
          <cell r="CC898" t="str">
            <v>Miércoles</v>
          </cell>
          <cell r="CD898" t="str">
            <v>394</v>
          </cell>
          <cell r="CE898" t="str">
            <v>4</v>
          </cell>
          <cell r="CF898" t="str">
            <v>Rojo</v>
          </cell>
          <cell r="CG898" t="str">
            <v>3er Sábado</v>
          </cell>
          <cell r="CH898" t="str">
            <v>Mzo y Abr</v>
          </cell>
          <cell r="CI898" t="str">
            <v>Sep y Oct</v>
          </cell>
          <cell r="CJ898" t="str">
            <v>-</v>
          </cell>
          <cell r="CK898">
            <v>90</v>
          </cell>
          <cell r="CL898" t="str">
            <v>101 - MAGNA</v>
          </cell>
          <cell r="CM898" t="str">
            <v>12126</v>
          </cell>
          <cell r="CP898" t="str">
            <v>-</v>
          </cell>
        </row>
        <row r="899">
          <cell r="A899" t="str">
            <v>12127</v>
          </cell>
          <cell r="B899" t="str">
            <v>159ZEX</v>
          </cell>
          <cell r="C899" t="str">
            <v>Distrito Federal</v>
          </cell>
          <cell r="D899" t="str">
            <v>765YGN</v>
          </cell>
          <cell r="E899" t="str">
            <v>Aveo</v>
          </cell>
          <cell r="F899" t="str">
            <v>Automóvil</v>
          </cell>
          <cell r="G899" t="str">
            <v>Chevrolet</v>
          </cell>
          <cell r="H899" t="str">
            <v>Aveo LS 4 puertas T/M, D/H, A/A, Paquete M</v>
          </cell>
          <cell r="I899" t="str">
            <v>3G1TA5AF4CL153426</v>
          </cell>
          <cell r="J899" t="str">
            <v>Hecho en México</v>
          </cell>
          <cell r="K899" t="str">
            <v>Magna</v>
          </cell>
          <cell r="L899">
            <v>4</v>
          </cell>
          <cell r="M899">
            <v>45</v>
          </cell>
          <cell r="N899">
            <v>2012</v>
          </cell>
          <cell r="O899" t="str">
            <v>Culiacán</v>
          </cell>
          <cell r="P899" t="str">
            <v>Sinaloa</v>
          </cell>
          <cell r="Q899" t="str">
            <v>Occidente</v>
          </cell>
          <cell r="R899" t="str">
            <v>Baja</v>
          </cell>
          <cell r="S899" t="str">
            <v>Venta a empleado</v>
          </cell>
          <cell r="T899" t="str">
            <v>GNP</v>
          </cell>
          <cell r="U899" t="str">
            <v>Grupo Nacional Provincial, S.A.B.</v>
          </cell>
          <cell r="V899" t="str">
            <v>Asesor de Servicio</v>
          </cell>
          <cell r="W899" t="str">
            <v>-</v>
          </cell>
          <cell r="X899" t="str">
            <v>Supervisoria</v>
          </cell>
          <cell r="Y899" t="str">
            <v>Asignado</v>
          </cell>
          <cell r="Z899" t="str">
            <v>S02973</v>
          </cell>
          <cell r="AA899" t="str">
            <v>-</v>
          </cell>
          <cell r="AB899" t="str">
            <v>-</v>
          </cell>
          <cell r="AC899" t="str">
            <v>-</v>
          </cell>
          <cell r="AD899" t="str">
            <v>-</v>
          </cell>
          <cell r="AE899" t="str">
            <v>-</v>
          </cell>
          <cell r="AF899" t="str">
            <v>-</v>
          </cell>
          <cell r="AG899" t="str">
            <v>-</v>
          </cell>
          <cell r="AH899" t="str">
            <v>-</v>
          </cell>
          <cell r="AI899" t="str">
            <v>C6705</v>
          </cell>
          <cell r="AJ899" t="str">
            <v>Ramirez Granados Arturo</v>
          </cell>
          <cell r="AK899" t="str">
            <v>-</v>
          </cell>
          <cell r="AL899" t="str">
            <v>-</v>
          </cell>
          <cell r="AM899" t="str">
            <v>-</v>
          </cell>
          <cell r="AN899">
            <v>0</v>
          </cell>
          <cell r="AO899" t="str">
            <v>-</v>
          </cell>
          <cell r="AQ899">
            <v>6671260702</v>
          </cell>
          <cell r="AR899" t="str">
            <v>-</v>
          </cell>
          <cell r="AS899" t="str">
            <v>-</v>
          </cell>
          <cell r="AT899" t="str">
            <v>-</v>
          </cell>
          <cell r="AU899" t="str">
            <v>-</v>
          </cell>
          <cell r="AV899" t="str">
            <v>-</v>
          </cell>
          <cell r="AW899" t="str">
            <v>-</v>
          </cell>
          <cell r="AX899" t="str">
            <v>-</v>
          </cell>
          <cell r="AY899" t="str">
            <v>No</v>
          </cell>
          <cell r="AZ899" t="str">
            <v>-</v>
          </cell>
          <cell r="BA899" t="str">
            <v>-</v>
          </cell>
          <cell r="BB899" t="str">
            <v>-</v>
          </cell>
          <cell r="BC899" t="str">
            <v>-</v>
          </cell>
          <cell r="BD899" t="str">
            <v>-</v>
          </cell>
          <cell r="BE899" t="str">
            <v>-</v>
          </cell>
          <cell r="BF899" t="str">
            <v>-</v>
          </cell>
          <cell r="BG899">
            <v>3</v>
          </cell>
          <cell r="BH899" t="str">
            <v>-</v>
          </cell>
          <cell r="BI899" t="str">
            <v>-</v>
          </cell>
          <cell r="BJ899" t="str">
            <v>Arrendado</v>
          </cell>
          <cell r="BL899" t="str">
            <v>Américas Motors, S.A. de C.V.</v>
          </cell>
          <cell r="BP899" t="str">
            <v>-</v>
          </cell>
          <cell r="BQ899" t="str">
            <v>-</v>
          </cell>
          <cell r="BR899" t="str">
            <v>-</v>
          </cell>
          <cell r="BS899" t="str">
            <v>-</v>
          </cell>
          <cell r="BT899" t="str">
            <v>-</v>
          </cell>
          <cell r="BU899" t="str">
            <v>-</v>
          </cell>
          <cell r="BV899" t="str">
            <v>-</v>
          </cell>
          <cell r="BW899" t="str">
            <v>-</v>
          </cell>
          <cell r="BX899" t="str">
            <v>-</v>
          </cell>
          <cell r="BY899" t="str">
            <v>-</v>
          </cell>
          <cell r="BZ899" t="str">
            <v>-</v>
          </cell>
          <cell r="CA899" t="str">
            <v>-</v>
          </cell>
          <cell r="CB899" t="str">
            <v>-</v>
          </cell>
          <cell r="CC899" t="str">
            <v>Viernes</v>
          </cell>
          <cell r="CD899" t="str">
            <v>159</v>
          </cell>
          <cell r="CE899" t="str">
            <v>9</v>
          </cell>
          <cell r="CF899" t="str">
            <v>Azul</v>
          </cell>
          <cell r="CG899" t="str">
            <v>5o Sábado</v>
          </cell>
          <cell r="CH899" t="str">
            <v>May y Jun</v>
          </cell>
          <cell r="CI899" t="str">
            <v>Nov y Dic</v>
          </cell>
          <cell r="CJ899" t="str">
            <v>-</v>
          </cell>
          <cell r="CK899">
            <v>90</v>
          </cell>
          <cell r="CL899" t="str">
            <v>101 - MAGNA</v>
          </cell>
          <cell r="CM899" t="str">
            <v>12127</v>
          </cell>
          <cell r="CP899" t="str">
            <v>-</v>
          </cell>
        </row>
        <row r="900">
          <cell r="A900" t="str">
            <v>12128</v>
          </cell>
          <cell r="B900" t="str">
            <v>209YGN</v>
          </cell>
          <cell r="C900" t="str">
            <v>Distrito Federal</v>
          </cell>
          <cell r="D900" t="str">
            <v>No aplica</v>
          </cell>
          <cell r="E900" t="str">
            <v>Aveo</v>
          </cell>
          <cell r="F900" t="str">
            <v>Automóvil</v>
          </cell>
          <cell r="G900" t="str">
            <v>Chevrolet</v>
          </cell>
          <cell r="H900" t="str">
            <v>Aveo LS 4 puertas T/M, D/H, A/A, Paquete M</v>
          </cell>
          <cell r="I900" t="str">
            <v>3G1TA5AF1CL153030</v>
          </cell>
          <cell r="J900" t="str">
            <v>Hecho en México</v>
          </cell>
          <cell r="K900" t="str">
            <v>Magna</v>
          </cell>
          <cell r="L900">
            <v>4</v>
          </cell>
          <cell r="M900">
            <v>45</v>
          </cell>
          <cell r="N900">
            <v>2012</v>
          </cell>
          <cell r="O900" t="str">
            <v>Culiacán</v>
          </cell>
          <cell r="P900" t="str">
            <v>Sinaloa</v>
          </cell>
          <cell r="Q900" t="str">
            <v>Occidente</v>
          </cell>
          <cell r="R900" t="str">
            <v>Baja</v>
          </cell>
          <cell r="S900" t="str">
            <v>Venta a empleado</v>
          </cell>
          <cell r="T900" t="str">
            <v>GNP</v>
          </cell>
          <cell r="U900" t="str">
            <v>Grupo Nacional Provincial, S.A.B.</v>
          </cell>
          <cell r="V900" t="str">
            <v>Asesor de Servicio</v>
          </cell>
          <cell r="W900" t="str">
            <v>-</v>
          </cell>
          <cell r="X900" t="str">
            <v>Supervisoria</v>
          </cell>
          <cell r="Y900" t="str">
            <v>Asignado</v>
          </cell>
          <cell r="Z900" t="str">
            <v>S03021</v>
          </cell>
          <cell r="AA900" t="str">
            <v>Báez Ponce Juan Pablo</v>
          </cell>
          <cell r="AB900" t="str">
            <v>Servicios Administrativos en Reclamaciones, S.A. de C.V.</v>
          </cell>
          <cell r="AC900" t="str">
            <v>BAPJ821026JP2</v>
          </cell>
          <cell r="AD900" t="str">
            <v>Operativo</v>
          </cell>
          <cell r="AE900" t="str">
            <v>Asesor de Servicio</v>
          </cell>
          <cell r="AF900" t="str">
            <v>Unidad Operativa</v>
          </cell>
          <cell r="AG900" t="str">
            <v>Dirección Servicio y Operaciones</v>
          </cell>
          <cell r="AH900" t="str">
            <v>Subdirección Siniestros Norte y Occidente</v>
          </cell>
          <cell r="AI900" t="str">
            <v>C9178</v>
          </cell>
          <cell r="AJ900" t="str">
            <v>Cárdenas Guzmán Adriel</v>
          </cell>
          <cell r="AK900" t="str">
            <v>Culiacan</v>
          </cell>
          <cell r="AL900" t="str">
            <v>Culiacan</v>
          </cell>
          <cell r="AM900">
            <v>6286</v>
          </cell>
          <cell r="AN900" t="str">
            <v>juan.baez@gnp.com.mx</v>
          </cell>
          <cell r="AO900" t="str">
            <v>juan.baez@gnp.com.mx</v>
          </cell>
          <cell r="AQ900" t="str">
            <v>-</v>
          </cell>
          <cell r="AR900" t="str">
            <v>-</v>
          </cell>
          <cell r="AS900" t="str">
            <v>-</v>
          </cell>
          <cell r="AT900" t="str">
            <v>-</v>
          </cell>
          <cell r="AU900" t="str">
            <v>-</v>
          </cell>
          <cell r="AV900" t="str">
            <v>-</v>
          </cell>
          <cell r="AW900" t="str">
            <v>IMDM20436227..</v>
          </cell>
          <cell r="AX900" t="str">
            <v>Inactivo</v>
          </cell>
          <cell r="AY900" t="str">
            <v>No</v>
          </cell>
          <cell r="AZ900" t="str">
            <v>-</v>
          </cell>
          <cell r="BA900" t="str">
            <v>-</v>
          </cell>
          <cell r="BB900" t="str">
            <v>-</v>
          </cell>
          <cell r="BC900" t="str">
            <v>-</v>
          </cell>
          <cell r="BD900" t="str">
            <v>-</v>
          </cell>
          <cell r="BE900" t="str">
            <v>-</v>
          </cell>
          <cell r="BF900" t="str">
            <v>-</v>
          </cell>
          <cell r="BG900" t="str">
            <v>-</v>
          </cell>
          <cell r="BH900" t="str">
            <v>-</v>
          </cell>
          <cell r="BI900" t="str">
            <v>-</v>
          </cell>
          <cell r="BJ900" t="str">
            <v>Arrendado</v>
          </cell>
          <cell r="BL900" t="str">
            <v>Américas Motors, S.A. de C.V.</v>
          </cell>
          <cell r="BP900" t="str">
            <v>-</v>
          </cell>
          <cell r="BQ900" t="str">
            <v>-</v>
          </cell>
          <cell r="BR900" t="str">
            <v>-</v>
          </cell>
          <cell r="BS900" t="str">
            <v>-</v>
          </cell>
          <cell r="BT900" t="str">
            <v>-</v>
          </cell>
          <cell r="BU900" t="str">
            <v>-</v>
          </cell>
          <cell r="BV900" t="str">
            <v>-</v>
          </cell>
          <cell r="BW900" t="str">
            <v>-</v>
          </cell>
          <cell r="BX900" t="str">
            <v>-</v>
          </cell>
          <cell r="BY900" t="str">
            <v>-</v>
          </cell>
          <cell r="BZ900" t="str">
            <v>-</v>
          </cell>
          <cell r="CA900" t="str">
            <v>-</v>
          </cell>
          <cell r="CB900" t="str">
            <v>-</v>
          </cell>
          <cell r="CC900" t="str">
            <v>Viernes</v>
          </cell>
          <cell r="CD900" t="str">
            <v>209</v>
          </cell>
          <cell r="CE900" t="str">
            <v>9</v>
          </cell>
          <cell r="CF900" t="str">
            <v>Azul</v>
          </cell>
          <cell r="CG900" t="str">
            <v>5o Sábado</v>
          </cell>
          <cell r="CH900" t="str">
            <v>May y Jun</v>
          </cell>
          <cell r="CI900" t="str">
            <v>Nov y Dic</v>
          </cell>
          <cell r="CJ900" t="str">
            <v>-</v>
          </cell>
          <cell r="CK900">
            <v>90</v>
          </cell>
          <cell r="CL900" t="str">
            <v>101 - MAGNA</v>
          </cell>
          <cell r="CM900" t="str">
            <v>12128</v>
          </cell>
          <cell r="CP900" t="str">
            <v>-</v>
          </cell>
        </row>
        <row r="901">
          <cell r="A901" t="str">
            <v>12129</v>
          </cell>
          <cell r="B901" t="str">
            <v>339YFX</v>
          </cell>
          <cell r="C901" t="str">
            <v>Distrito Federal</v>
          </cell>
          <cell r="D901" t="str">
            <v>No aplica</v>
          </cell>
          <cell r="E901" t="str">
            <v>Aveo</v>
          </cell>
          <cell r="F901" t="str">
            <v>Automóvil</v>
          </cell>
          <cell r="G901" t="str">
            <v>Chevrolet</v>
          </cell>
          <cell r="H901" t="str">
            <v>Aveo LS 4 puertas T/M, D/H, A/A, Paquete M</v>
          </cell>
          <cell r="I901" t="str">
            <v>3G1TA5AF9CL153275</v>
          </cell>
          <cell r="J901" t="str">
            <v>Hecho en México</v>
          </cell>
          <cell r="K901" t="str">
            <v>Magna</v>
          </cell>
          <cell r="L901">
            <v>4</v>
          </cell>
          <cell r="M901">
            <v>45</v>
          </cell>
          <cell r="N901">
            <v>2012</v>
          </cell>
          <cell r="O901" t="str">
            <v>Toluca</v>
          </cell>
          <cell r="P901" t="str">
            <v>Estado de México</v>
          </cell>
          <cell r="Q901" t="str">
            <v>Centro</v>
          </cell>
          <cell r="R901" t="str">
            <v>Baja</v>
          </cell>
          <cell r="S901" t="str">
            <v>Venta a empleado</v>
          </cell>
          <cell r="T901" t="str">
            <v>GNP</v>
          </cell>
          <cell r="U901" t="str">
            <v>Grupo Nacional Provincial, S.A.B.</v>
          </cell>
          <cell r="V901" t="str">
            <v>Supervisor de Taller</v>
          </cell>
          <cell r="W901" t="str">
            <v>Pool Semiasignado</v>
          </cell>
          <cell r="X901" t="str">
            <v>Supervisoria</v>
          </cell>
          <cell r="Y901" t="str">
            <v>Pool</v>
          </cell>
          <cell r="Z901" t="str">
            <v>N84353</v>
          </cell>
          <cell r="AA901" t="str">
            <v>-</v>
          </cell>
          <cell r="AB901" t="str">
            <v>-</v>
          </cell>
          <cell r="AC901" t="str">
            <v>-</v>
          </cell>
          <cell r="AD901" t="str">
            <v>-</v>
          </cell>
          <cell r="AE901" t="str">
            <v>-</v>
          </cell>
          <cell r="AF901" t="str">
            <v>-</v>
          </cell>
          <cell r="AG901" t="str">
            <v>-</v>
          </cell>
          <cell r="AH901" t="str">
            <v>-</v>
          </cell>
          <cell r="AI901" t="str">
            <v>C6705</v>
          </cell>
          <cell r="AJ901" t="str">
            <v>Ramirez Granados Arturo</v>
          </cell>
          <cell r="AK901" t="str">
            <v>-</v>
          </cell>
          <cell r="AL901" t="str">
            <v>-</v>
          </cell>
          <cell r="AM901" t="str">
            <v>-</v>
          </cell>
          <cell r="AN901">
            <v>0</v>
          </cell>
          <cell r="AO901" t="str">
            <v>-</v>
          </cell>
          <cell r="AQ901">
            <v>7223508524</v>
          </cell>
          <cell r="AR901" t="str">
            <v>-</v>
          </cell>
          <cell r="AS901" t="str">
            <v>-</v>
          </cell>
          <cell r="AT901" t="str">
            <v>-</v>
          </cell>
          <cell r="AU901" t="str">
            <v>-</v>
          </cell>
          <cell r="AV901" t="str">
            <v>-</v>
          </cell>
          <cell r="AW901" t="str">
            <v>IMDM20226646..</v>
          </cell>
          <cell r="AX901" t="str">
            <v>Inactivo</v>
          </cell>
          <cell r="AY901" t="str">
            <v>No</v>
          </cell>
          <cell r="AZ901" t="str">
            <v>-</v>
          </cell>
          <cell r="BA901" t="str">
            <v>-</v>
          </cell>
          <cell r="BB901" t="str">
            <v>-</v>
          </cell>
          <cell r="BC901" t="str">
            <v>-</v>
          </cell>
          <cell r="BD901" t="str">
            <v>-</v>
          </cell>
          <cell r="BE901" t="str">
            <v>-</v>
          </cell>
          <cell r="BF901" t="str">
            <v>-</v>
          </cell>
          <cell r="BG901">
            <v>3</v>
          </cell>
          <cell r="BH901" t="str">
            <v>-</v>
          </cell>
          <cell r="BI901" t="str">
            <v>-</v>
          </cell>
          <cell r="BJ901" t="str">
            <v>Arrendado</v>
          </cell>
          <cell r="BL901" t="str">
            <v>Américas Motors, S.A. de C.V.</v>
          </cell>
          <cell r="BP901" t="str">
            <v>-</v>
          </cell>
          <cell r="BQ901" t="str">
            <v>-</v>
          </cell>
          <cell r="BR901" t="str">
            <v>-</v>
          </cell>
          <cell r="BS901" t="str">
            <v>-</v>
          </cell>
          <cell r="BT901" t="str">
            <v>-</v>
          </cell>
          <cell r="BU901" t="str">
            <v>-</v>
          </cell>
          <cell r="BV901" t="str">
            <v>-</v>
          </cell>
          <cell r="BW901" t="str">
            <v>-</v>
          </cell>
          <cell r="BX901" t="str">
            <v>-</v>
          </cell>
          <cell r="BY901" t="str">
            <v>-</v>
          </cell>
          <cell r="BZ901" t="str">
            <v>-</v>
          </cell>
          <cell r="CA901" t="str">
            <v>-</v>
          </cell>
          <cell r="CB901" t="str">
            <v>-</v>
          </cell>
          <cell r="CC901" t="str">
            <v>Viernes</v>
          </cell>
          <cell r="CD901" t="str">
            <v>339</v>
          </cell>
          <cell r="CE901" t="str">
            <v>9</v>
          </cell>
          <cell r="CF901" t="str">
            <v>Azul</v>
          </cell>
          <cell r="CG901" t="str">
            <v>5o Sábado</v>
          </cell>
          <cell r="CH901" t="str">
            <v>May y Jun</v>
          </cell>
          <cell r="CI901" t="str">
            <v>Nov y Dic</v>
          </cell>
          <cell r="CJ901" t="str">
            <v>-</v>
          </cell>
          <cell r="CK901">
            <v>90</v>
          </cell>
          <cell r="CL901" t="str">
            <v>101 - MAGNA</v>
          </cell>
          <cell r="CM901" t="str">
            <v>12129</v>
          </cell>
          <cell r="CP901" t="str">
            <v>-</v>
          </cell>
        </row>
        <row r="902">
          <cell r="A902" t="str">
            <v>12130</v>
          </cell>
          <cell r="B902" t="str">
            <v>333YFX</v>
          </cell>
          <cell r="C902" t="str">
            <v>Distrito Federal</v>
          </cell>
          <cell r="D902" t="str">
            <v>No aplica</v>
          </cell>
          <cell r="E902" t="str">
            <v>Aveo</v>
          </cell>
          <cell r="F902" t="str">
            <v>Automóvil</v>
          </cell>
          <cell r="G902" t="str">
            <v>Chevrolet</v>
          </cell>
          <cell r="H902" t="str">
            <v>Aveo LS 4 puertas T/M, D/H, A/A, Paquete M</v>
          </cell>
          <cell r="I902" t="str">
            <v>3G1TA5AF2CL153148</v>
          </cell>
          <cell r="J902" t="str">
            <v>Hecho en México</v>
          </cell>
          <cell r="K902" t="str">
            <v>Magna</v>
          </cell>
          <cell r="L902">
            <v>4</v>
          </cell>
          <cell r="M902">
            <v>45</v>
          </cell>
          <cell r="N902">
            <v>2012</v>
          </cell>
          <cell r="O902" t="str">
            <v>Ciudad de México</v>
          </cell>
          <cell r="P902" t="str">
            <v>Ciudad de México</v>
          </cell>
          <cell r="Q902" t="str">
            <v>Zona Metropolitana</v>
          </cell>
          <cell r="R902" t="str">
            <v>Baja</v>
          </cell>
          <cell r="S902" t="str">
            <v>PT por Siniestro</v>
          </cell>
          <cell r="T902" t="str">
            <v>GNP</v>
          </cell>
          <cell r="U902" t="str">
            <v>Grupo Nacional Provincial, S.A.B.</v>
          </cell>
          <cell r="V902" t="str">
            <v>Pool Ajustes</v>
          </cell>
          <cell r="W902" t="str">
            <v>Pool Ajustes</v>
          </cell>
          <cell r="X902" t="str">
            <v>Plaza GNP</v>
          </cell>
          <cell r="Y902" t="str">
            <v>Pool</v>
          </cell>
          <cell r="Z902" t="str">
            <v>N38132</v>
          </cell>
          <cell r="AA902" t="str">
            <v>-</v>
          </cell>
          <cell r="AB902" t="str">
            <v>-</v>
          </cell>
          <cell r="AC902" t="str">
            <v>-</v>
          </cell>
          <cell r="AD902" t="str">
            <v>-</v>
          </cell>
          <cell r="AE902" t="str">
            <v>-</v>
          </cell>
          <cell r="AF902" t="str">
            <v>-</v>
          </cell>
          <cell r="AG902" t="str">
            <v>-</v>
          </cell>
          <cell r="AH902" t="str">
            <v>-</v>
          </cell>
          <cell r="AI902" t="str">
            <v>C6705</v>
          </cell>
          <cell r="AJ902" t="str">
            <v>Ramirez Granados Arturo</v>
          </cell>
          <cell r="AK902" t="str">
            <v>-</v>
          </cell>
          <cell r="AL902" t="str">
            <v>-</v>
          </cell>
          <cell r="AM902" t="str">
            <v>-</v>
          </cell>
          <cell r="AN902">
            <v>0</v>
          </cell>
          <cell r="AO902" t="str">
            <v>-</v>
          </cell>
          <cell r="AQ902">
            <v>5545001393</v>
          </cell>
          <cell r="AR902" t="str">
            <v>-</v>
          </cell>
          <cell r="AS902" t="str">
            <v>-</v>
          </cell>
          <cell r="AT902" t="str">
            <v>-</v>
          </cell>
          <cell r="AU902" t="str">
            <v>-</v>
          </cell>
          <cell r="AV902" t="str">
            <v>-</v>
          </cell>
          <cell r="AW902" t="str">
            <v>IMDM20348942..</v>
          </cell>
          <cell r="AX902" t="str">
            <v>Inactivo</v>
          </cell>
          <cell r="AY902" t="str">
            <v>No</v>
          </cell>
          <cell r="AZ902" t="str">
            <v>-</v>
          </cell>
          <cell r="BA902" t="str">
            <v>-</v>
          </cell>
          <cell r="BB902" t="str">
            <v>-</v>
          </cell>
          <cell r="BC902" t="str">
            <v>-</v>
          </cell>
          <cell r="BD902" t="str">
            <v>-</v>
          </cell>
          <cell r="BE902" t="str">
            <v>-</v>
          </cell>
          <cell r="BF902" t="str">
            <v>-</v>
          </cell>
          <cell r="BG902" t="str">
            <v>-</v>
          </cell>
          <cell r="BH902" t="str">
            <v>-</v>
          </cell>
          <cell r="BI902" t="str">
            <v>-</v>
          </cell>
          <cell r="BJ902" t="str">
            <v>Arrendado</v>
          </cell>
          <cell r="BL902" t="str">
            <v>Américas Motors, S.A. de C.V.</v>
          </cell>
          <cell r="BP902" t="str">
            <v>-</v>
          </cell>
          <cell r="BQ902" t="str">
            <v>-</v>
          </cell>
          <cell r="BR902" t="str">
            <v>-</v>
          </cell>
          <cell r="BS902" t="str">
            <v>-</v>
          </cell>
          <cell r="BT902" t="str">
            <v>-</v>
          </cell>
          <cell r="BU902" t="str">
            <v>-</v>
          </cell>
          <cell r="BV902" t="str">
            <v>-</v>
          </cell>
          <cell r="BW902" t="str">
            <v>-</v>
          </cell>
          <cell r="BX902" t="str">
            <v>-</v>
          </cell>
          <cell r="BY902" t="str">
            <v>-</v>
          </cell>
          <cell r="BZ902" t="str">
            <v>-</v>
          </cell>
          <cell r="CA902" t="str">
            <v>-</v>
          </cell>
          <cell r="CB902" t="str">
            <v>-</v>
          </cell>
          <cell r="CC902" t="str">
            <v>Miércoles</v>
          </cell>
          <cell r="CD902" t="str">
            <v>333</v>
          </cell>
          <cell r="CE902" t="str">
            <v>3</v>
          </cell>
          <cell r="CF902" t="str">
            <v>Rojo</v>
          </cell>
          <cell r="CG902" t="str">
            <v>3er Sábado</v>
          </cell>
          <cell r="CH902" t="str">
            <v>Mzo y Abr</v>
          </cell>
          <cell r="CI902" t="str">
            <v>Sep y Oct</v>
          </cell>
          <cell r="CJ902" t="str">
            <v>-</v>
          </cell>
          <cell r="CK902">
            <v>90</v>
          </cell>
          <cell r="CL902" t="str">
            <v>101 - MAGNA</v>
          </cell>
          <cell r="CM902" t="str">
            <v>12130</v>
          </cell>
          <cell r="CP902" t="str">
            <v>-</v>
          </cell>
        </row>
        <row r="903">
          <cell r="A903" t="str">
            <v>12131</v>
          </cell>
          <cell r="B903" t="str">
            <v>300YFX</v>
          </cell>
          <cell r="C903" t="str">
            <v>Distrito Federal</v>
          </cell>
          <cell r="D903" t="str">
            <v>No aplica</v>
          </cell>
          <cell r="E903" t="str">
            <v>Aveo</v>
          </cell>
          <cell r="F903" t="str">
            <v>Automóvil</v>
          </cell>
          <cell r="G903" t="str">
            <v>Chevrolet</v>
          </cell>
          <cell r="H903" t="str">
            <v>Aveo LS 4 puertas T/M, D/H, A/A, Paquete M</v>
          </cell>
          <cell r="I903" t="str">
            <v>3G1TA5AF9CL153180</v>
          </cell>
          <cell r="J903" t="str">
            <v>Hecho en México</v>
          </cell>
          <cell r="K903" t="str">
            <v>Magna</v>
          </cell>
          <cell r="L903">
            <v>4</v>
          </cell>
          <cell r="M903">
            <v>45</v>
          </cell>
          <cell r="N903">
            <v>2012</v>
          </cell>
          <cell r="O903" t="str">
            <v>Pachuca</v>
          </cell>
          <cell r="P903" t="str">
            <v>Hidalgo</v>
          </cell>
          <cell r="Q903" t="str">
            <v>Centro</v>
          </cell>
          <cell r="R903" t="str">
            <v>Baja</v>
          </cell>
          <cell r="S903" t="str">
            <v>Venta a empleado</v>
          </cell>
          <cell r="T903" t="str">
            <v>GNP</v>
          </cell>
          <cell r="U903" t="str">
            <v>Grupo Nacional Provincial, S.A.B.</v>
          </cell>
          <cell r="V903" t="str">
            <v>Supervisor de Taller</v>
          </cell>
          <cell r="W903" t="str">
            <v>Pool Semiasignado</v>
          </cell>
          <cell r="X903" t="str">
            <v>Supervisoria</v>
          </cell>
          <cell r="Y903" t="str">
            <v>Pool</v>
          </cell>
          <cell r="Z903" t="str">
            <v>N91892</v>
          </cell>
          <cell r="AA903" t="str">
            <v>-</v>
          </cell>
          <cell r="AB903" t="str">
            <v>-</v>
          </cell>
          <cell r="AC903" t="str">
            <v>-</v>
          </cell>
          <cell r="AD903" t="str">
            <v>-</v>
          </cell>
          <cell r="AE903" t="str">
            <v>-</v>
          </cell>
          <cell r="AF903" t="str">
            <v>-</v>
          </cell>
          <cell r="AG903" t="str">
            <v>-</v>
          </cell>
          <cell r="AH903" t="str">
            <v>-</v>
          </cell>
          <cell r="AI903" t="str">
            <v>C6705</v>
          </cell>
          <cell r="AJ903" t="str">
            <v>Ramirez Granados Arturo</v>
          </cell>
          <cell r="AK903" t="str">
            <v>-</v>
          </cell>
          <cell r="AL903" t="str">
            <v>-</v>
          </cell>
          <cell r="AM903" t="str">
            <v>-</v>
          </cell>
          <cell r="AN903">
            <v>0</v>
          </cell>
          <cell r="AO903" t="str">
            <v>-</v>
          </cell>
          <cell r="AQ903">
            <v>7711895997</v>
          </cell>
          <cell r="AR903" t="str">
            <v>-</v>
          </cell>
          <cell r="AS903" t="str">
            <v>-</v>
          </cell>
          <cell r="AT903" t="str">
            <v>-</v>
          </cell>
          <cell r="AU903" t="str">
            <v>-</v>
          </cell>
          <cell r="AV903" t="str">
            <v>-</v>
          </cell>
          <cell r="AW903" t="str">
            <v>IMDM20888135..</v>
          </cell>
          <cell r="AX903" t="str">
            <v>Inactivo</v>
          </cell>
          <cell r="AY903" t="str">
            <v>No</v>
          </cell>
          <cell r="AZ903" t="str">
            <v>-</v>
          </cell>
          <cell r="BA903" t="str">
            <v>-</v>
          </cell>
          <cell r="BB903" t="str">
            <v>-</v>
          </cell>
          <cell r="BC903" t="str">
            <v>-</v>
          </cell>
          <cell r="BD903" t="str">
            <v>-</v>
          </cell>
          <cell r="BE903" t="str">
            <v>-</v>
          </cell>
          <cell r="BF903" t="str">
            <v>-</v>
          </cell>
          <cell r="BG903" t="str">
            <v>-</v>
          </cell>
          <cell r="BH903" t="str">
            <v>-</v>
          </cell>
          <cell r="BI903" t="str">
            <v>-</v>
          </cell>
          <cell r="BJ903" t="str">
            <v>Arrendado</v>
          </cell>
          <cell r="BL903" t="str">
            <v>Américas Motors, S.A. de C.V.</v>
          </cell>
          <cell r="BP903" t="str">
            <v>-</v>
          </cell>
          <cell r="BQ903" t="str">
            <v>-</v>
          </cell>
          <cell r="BR903" t="str">
            <v>-</v>
          </cell>
          <cell r="BS903" t="str">
            <v>-</v>
          </cell>
          <cell r="BT903" t="str">
            <v>-</v>
          </cell>
          <cell r="BU903" t="str">
            <v>-</v>
          </cell>
          <cell r="BV903" t="str">
            <v>-</v>
          </cell>
          <cell r="BW903" t="str">
            <v>-</v>
          </cell>
          <cell r="BX903" t="str">
            <v>-</v>
          </cell>
          <cell r="BY903" t="str">
            <v>-</v>
          </cell>
          <cell r="BZ903" t="str">
            <v>-</v>
          </cell>
          <cell r="CA903" t="str">
            <v>-</v>
          </cell>
          <cell r="CB903" t="str">
            <v>-</v>
          </cell>
          <cell r="CC903" t="str">
            <v>Viernes</v>
          </cell>
          <cell r="CD903" t="str">
            <v>300</v>
          </cell>
          <cell r="CE903" t="str">
            <v>0</v>
          </cell>
          <cell r="CF903" t="str">
            <v>Azul</v>
          </cell>
          <cell r="CG903" t="str">
            <v>5o Sábado</v>
          </cell>
          <cell r="CH903" t="str">
            <v>May y Jun</v>
          </cell>
          <cell r="CI903" t="str">
            <v>Nov y Dic</v>
          </cell>
          <cell r="CJ903" t="str">
            <v>-</v>
          </cell>
          <cell r="CK903">
            <v>90</v>
          </cell>
          <cell r="CL903" t="str">
            <v>101 - MAGNA</v>
          </cell>
          <cell r="CM903" t="str">
            <v>12131</v>
          </cell>
          <cell r="CP903" t="str">
            <v>-</v>
          </cell>
        </row>
        <row r="904">
          <cell r="A904" t="str">
            <v>12132</v>
          </cell>
          <cell r="B904" t="str">
            <v>381YFX</v>
          </cell>
          <cell r="C904" t="str">
            <v>Distrito Federal</v>
          </cell>
          <cell r="D904" t="str">
            <v>No aplica</v>
          </cell>
          <cell r="E904" t="str">
            <v>Aveo</v>
          </cell>
          <cell r="F904" t="str">
            <v>Automóvil</v>
          </cell>
          <cell r="G904" t="str">
            <v>Chevrolet</v>
          </cell>
          <cell r="H904" t="str">
            <v>Aveo LS 4 puertas T/M, D/H, A/A, Paquete M</v>
          </cell>
          <cell r="I904" t="str">
            <v>3G1TA5AF0CL153147</v>
          </cell>
          <cell r="J904" t="str">
            <v>Hecho en México</v>
          </cell>
          <cell r="K904" t="str">
            <v>Magna</v>
          </cell>
          <cell r="L904">
            <v>4</v>
          </cell>
          <cell r="M904">
            <v>45</v>
          </cell>
          <cell r="N904">
            <v>2012</v>
          </cell>
          <cell r="O904" t="str">
            <v>Toluca</v>
          </cell>
          <cell r="P904" t="str">
            <v>Estado de México</v>
          </cell>
          <cell r="Q904" t="str">
            <v>Centro</v>
          </cell>
          <cell r="R904" t="str">
            <v>Baja</v>
          </cell>
          <cell r="S904" t="str">
            <v>Venta a empleado</v>
          </cell>
          <cell r="T904" t="str">
            <v>GNP</v>
          </cell>
          <cell r="U904" t="str">
            <v>Grupo Nacional Provincial, S.A.B.</v>
          </cell>
          <cell r="V904" t="str">
            <v>Asesor de Servicio</v>
          </cell>
          <cell r="W904" t="str">
            <v>T31</v>
          </cell>
          <cell r="X904" t="str">
            <v>Supervisoria</v>
          </cell>
          <cell r="Y904" t="str">
            <v>Asignado</v>
          </cell>
          <cell r="Z904">
            <v>40220001</v>
          </cell>
          <cell r="AA904" t="str">
            <v>Rodriguez Ramirez José Carlos</v>
          </cell>
          <cell r="AB904" t="str">
            <v>Servicios Administrativos en Reclamaciones, S.A. de C.V.</v>
          </cell>
          <cell r="AC904" t="str">
            <v>RORC780309V22</v>
          </cell>
          <cell r="AD904" t="str">
            <v>Operativo</v>
          </cell>
          <cell r="AE904" t="str">
            <v>Asesor de Servicio</v>
          </cell>
          <cell r="AF904" t="str">
            <v>Unidad Operativa</v>
          </cell>
          <cell r="AG904" t="str">
            <v>Dirección Servicio y Operaciones</v>
          </cell>
          <cell r="AH904" t="str">
            <v>Subdir. Siniestros CDMX y Sureste</v>
          </cell>
          <cell r="AI904" t="str">
            <v>C9208</v>
          </cell>
          <cell r="AJ904" t="str">
            <v>Lasa Estrada Antxon</v>
          </cell>
          <cell r="AK904" t="str">
            <v>Toluca</v>
          </cell>
          <cell r="AL904" t="str">
            <v>Toluca</v>
          </cell>
          <cell r="AM904">
            <v>0</v>
          </cell>
          <cell r="AN904" t="str">
            <v>jose.rodriguezramirez@gnp.com.mx</v>
          </cell>
          <cell r="AO904" t="str">
            <v>jose.rodriguezramirez@gnp.com.mx</v>
          </cell>
          <cell r="AQ904">
            <v>7223508540</v>
          </cell>
          <cell r="AR904" t="str">
            <v>-</v>
          </cell>
          <cell r="AS904" t="str">
            <v>-</v>
          </cell>
          <cell r="AT904" t="str">
            <v>-</v>
          </cell>
          <cell r="AU904" t="str">
            <v>-</v>
          </cell>
          <cell r="AV904" t="str">
            <v>-</v>
          </cell>
          <cell r="AW904" t="str">
            <v>IMDM20358895..</v>
          </cell>
          <cell r="AX904" t="str">
            <v>Inactivo</v>
          </cell>
          <cell r="AY904" t="str">
            <v>No</v>
          </cell>
          <cell r="AZ904" t="str">
            <v>-</v>
          </cell>
          <cell r="BA904" t="str">
            <v>-</v>
          </cell>
          <cell r="BB904" t="str">
            <v>-</v>
          </cell>
          <cell r="BC904" t="str">
            <v>-</v>
          </cell>
          <cell r="BD904" t="str">
            <v>-</v>
          </cell>
          <cell r="BE904" t="str">
            <v>-</v>
          </cell>
          <cell r="BF904" t="str">
            <v>-</v>
          </cell>
          <cell r="BG904">
            <v>3</v>
          </cell>
          <cell r="BH904" t="str">
            <v>-</v>
          </cell>
          <cell r="BI904" t="str">
            <v>-</v>
          </cell>
          <cell r="BJ904" t="str">
            <v>Arrendado</v>
          </cell>
          <cell r="BL904" t="str">
            <v>Américas Motors, S.A. de C.V.</v>
          </cell>
          <cell r="BP904" t="str">
            <v>-</v>
          </cell>
          <cell r="BQ904" t="str">
            <v>-</v>
          </cell>
          <cell r="BR904" t="str">
            <v>-</v>
          </cell>
          <cell r="BS904" t="str">
            <v>-</v>
          </cell>
          <cell r="BT904" t="str">
            <v>-</v>
          </cell>
          <cell r="BU904" t="str">
            <v>-</v>
          </cell>
          <cell r="BV904" t="str">
            <v>-</v>
          </cell>
          <cell r="BW904" t="str">
            <v>-</v>
          </cell>
          <cell r="BX904" t="str">
            <v>-</v>
          </cell>
          <cell r="BY904" t="str">
            <v>-</v>
          </cell>
          <cell r="BZ904" t="str">
            <v>-</v>
          </cell>
          <cell r="CA904" t="str">
            <v>-</v>
          </cell>
          <cell r="CB904" t="str">
            <v>-</v>
          </cell>
          <cell r="CC904" t="str">
            <v>Jueves</v>
          </cell>
          <cell r="CD904" t="str">
            <v>381</v>
          </cell>
          <cell r="CE904" t="str">
            <v>1</v>
          </cell>
          <cell r="CF904" t="str">
            <v>Verde</v>
          </cell>
          <cell r="CG904" t="str">
            <v>4o Sábado</v>
          </cell>
          <cell r="CH904" t="str">
            <v>Abr y May</v>
          </cell>
          <cell r="CI904" t="str">
            <v>Oct y Nov</v>
          </cell>
          <cell r="CJ904" t="str">
            <v>-</v>
          </cell>
          <cell r="CK904">
            <v>90</v>
          </cell>
          <cell r="CL904" t="str">
            <v>101 - MAGNA</v>
          </cell>
          <cell r="CM904" t="str">
            <v>12132</v>
          </cell>
          <cell r="CP904" t="str">
            <v>-</v>
          </cell>
        </row>
        <row r="905">
          <cell r="A905" t="str">
            <v>12133</v>
          </cell>
          <cell r="B905" t="str">
            <v>367YFX</v>
          </cell>
          <cell r="C905" t="str">
            <v>Distrito Federal</v>
          </cell>
          <cell r="D905" t="str">
            <v>No aplica</v>
          </cell>
          <cell r="E905" t="str">
            <v>Aveo</v>
          </cell>
          <cell r="F905" t="str">
            <v>Automóvil</v>
          </cell>
          <cell r="G905" t="str">
            <v>Chevrolet</v>
          </cell>
          <cell r="H905" t="str">
            <v>Aveo LS 4 puertas T/M, D/H, A/A, Paquete M</v>
          </cell>
          <cell r="I905" t="str">
            <v>3G1TA5AF2CL152999</v>
          </cell>
          <cell r="J905" t="str">
            <v>Hecho en México</v>
          </cell>
          <cell r="K905" t="str">
            <v>Magna</v>
          </cell>
          <cell r="L905">
            <v>4</v>
          </cell>
          <cell r="M905">
            <v>45</v>
          </cell>
          <cell r="N905">
            <v>2012</v>
          </cell>
          <cell r="O905" t="str">
            <v>Guadalajara</v>
          </cell>
          <cell r="P905" t="str">
            <v>Jalisco</v>
          </cell>
          <cell r="Q905" t="str">
            <v>Occidente</v>
          </cell>
          <cell r="R905" t="str">
            <v>Baja</v>
          </cell>
          <cell r="S905" t="str">
            <v>Venta a empleado</v>
          </cell>
          <cell r="T905" t="str">
            <v>GNP</v>
          </cell>
          <cell r="U905" t="str">
            <v>Grupo Nacional Provincial, S.A.B.</v>
          </cell>
          <cell r="V905" t="str">
            <v>Supervisor Ajustes</v>
          </cell>
          <cell r="W905" t="str">
            <v>M38</v>
          </cell>
          <cell r="X905" t="str">
            <v>Supervisoria</v>
          </cell>
          <cell r="Y905" t="str">
            <v>Asignado</v>
          </cell>
          <cell r="Z905" t="str">
            <v>P66571</v>
          </cell>
          <cell r="AA905" t="str">
            <v>Nuño Aldana María De Lourdes</v>
          </cell>
          <cell r="AB905" t="str">
            <v>Grupo Nacional Provincial, S.A.B.</v>
          </cell>
          <cell r="AC905" t="str">
            <v>NUAL690828JS9</v>
          </cell>
          <cell r="AD905" t="str">
            <v>Jefe de departamento</v>
          </cell>
          <cell r="AE905" t="str">
            <v>Coordinador de Célula (Foráneo)</v>
          </cell>
          <cell r="AF905" t="str">
            <v>Unidad Operativa</v>
          </cell>
          <cell r="AG905" t="str">
            <v>Dirección Servicio y Operaciones</v>
          </cell>
          <cell r="AH905" t="str">
            <v>Subdirección Siniestros Norte y Occidente</v>
          </cell>
          <cell r="AI905" t="str">
            <v>C9179</v>
          </cell>
          <cell r="AJ905" t="str">
            <v>Moya Urdiales Idalia Leticia</v>
          </cell>
          <cell r="AK905" t="str">
            <v>Oficina central Guadalajara</v>
          </cell>
          <cell r="AL905" t="str">
            <v>Guadalajara</v>
          </cell>
          <cell r="AM905">
            <v>6314</v>
          </cell>
          <cell r="AN905" t="str">
            <v>lourdes.nuno@gnp.com.mx</v>
          </cell>
          <cell r="AO905" t="str">
            <v>lourdes.nuno@gnp.com.mx</v>
          </cell>
          <cell r="AP905" t="str">
            <v>ajustes299gnp@gmail.com</v>
          </cell>
          <cell r="AQ905">
            <v>3310203344</v>
          </cell>
          <cell r="AR905" t="str">
            <v>-</v>
          </cell>
          <cell r="AS905" t="str">
            <v>-</v>
          </cell>
          <cell r="AT905" t="str">
            <v>-</v>
          </cell>
          <cell r="AU905" t="str">
            <v>-</v>
          </cell>
          <cell r="AV905" t="str">
            <v>-</v>
          </cell>
          <cell r="AW905" t="str">
            <v>-</v>
          </cell>
          <cell r="AX905" t="str">
            <v>-</v>
          </cell>
          <cell r="AY905" t="str">
            <v>Si</v>
          </cell>
          <cell r="AZ905">
            <v>819.45</v>
          </cell>
          <cell r="BA905">
            <v>43708</v>
          </cell>
          <cell r="BB905">
            <v>22944.600000000002</v>
          </cell>
          <cell r="BC905" t="str">
            <v>-</v>
          </cell>
          <cell r="BD905">
            <v>59000</v>
          </cell>
          <cell r="BE905">
            <v>43296</v>
          </cell>
          <cell r="BF905">
            <v>44377</v>
          </cell>
          <cell r="BG905">
            <v>3</v>
          </cell>
          <cell r="BH905" t="str">
            <v>-</v>
          </cell>
          <cell r="BI905" t="str">
            <v>-</v>
          </cell>
          <cell r="BJ905" t="str">
            <v>Arrendado</v>
          </cell>
          <cell r="BL905" t="str">
            <v>Américas Motors, S.A. de C.V.</v>
          </cell>
          <cell r="BP905" t="str">
            <v>-</v>
          </cell>
          <cell r="BQ905" t="str">
            <v>-</v>
          </cell>
          <cell r="BR905" t="str">
            <v>-</v>
          </cell>
          <cell r="BS905" t="str">
            <v>-</v>
          </cell>
          <cell r="BT905" t="str">
            <v>-</v>
          </cell>
          <cell r="BU905" t="str">
            <v>-</v>
          </cell>
          <cell r="BV905" t="str">
            <v>-</v>
          </cell>
          <cell r="BW905" t="str">
            <v>-</v>
          </cell>
          <cell r="BX905" t="str">
            <v>-</v>
          </cell>
          <cell r="BY905" t="str">
            <v>-</v>
          </cell>
          <cell r="BZ905" t="str">
            <v>-</v>
          </cell>
          <cell r="CA905" t="str">
            <v>-</v>
          </cell>
          <cell r="CB905" t="str">
            <v>-</v>
          </cell>
          <cell r="CC905" t="str">
            <v>Martes</v>
          </cell>
          <cell r="CD905" t="str">
            <v>367</v>
          </cell>
          <cell r="CE905" t="str">
            <v>7</v>
          </cell>
          <cell r="CF905" t="str">
            <v>Rosa</v>
          </cell>
          <cell r="CG905" t="str">
            <v>2o Sábado</v>
          </cell>
          <cell r="CH905" t="str">
            <v>Feb y Mzo</v>
          </cell>
          <cell r="CI905" t="str">
            <v>Ago y Sep</v>
          </cell>
          <cell r="CJ905" t="str">
            <v>-</v>
          </cell>
          <cell r="CK905">
            <v>90</v>
          </cell>
          <cell r="CL905" t="str">
            <v>101 - MAGNA</v>
          </cell>
          <cell r="CM905" t="str">
            <v>12133</v>
          </cell>
          <cell r="CP905" t="str">
            <v>-</v>
          </cell>
        </row>
        <row r="906">
          <cell r="A906" t="str">
            <v>12134</v>
          </cell>
          <cell r="B906" t="str">
            <v>358YGN</v>
          </cell>
          <cell r="C906" t="str">
            <v>Distrito Federal</v>
          </cell>
          <cell r="D906" t="str">
            <v>No aplica</v>
          </cell>
          <cell r="E906" t="str">
            <v>Aveo</v>
          </cell>
          <cell r="F906" t="str">
            <v>Automóvil</v>
          </cell>
          <cell r="G906" t="str">
            <v>Chevrolet</v>
          </cell>
          <cell r="H906" t="str">
            <v>Aveo LS 4 puertas T/M, D/H, A/A, Paquete M</v>
          </cell>
          <cell r="I906" t="str">
            <v>3G1TA5AF2CL153179</v>
          </cell>
          <cell r="J906" t="str">
            <v>Hecho en México</v>
          </cell>
          <cell r="K906" t="str">
            <v>Magna</v>
          </cell>
          <cell r="L906">
            <v>4</v>
          </cell>
          <cell r="M906">
            <v>45</v>
          </cell>
          <cell r="N906">
            <v>2012</v>
          </cell>
          <cell r="O906" t="str">
            <v>Acapulco</v>
          </cell>
          <cell r="P906" t="str">
            <v>Guerrero</v>
          </cell>
          <cell r="Q906" t="str">
            <v>Centro</v>
          </cell>
          <cell r="R906" t="str">
            <v>Baja</v>
          </cell>
          <cell r="S906" t="str">
            <v>Venta a empleado</v>
          </cell>
          <cell r="T906" t="str">
            <v>GNP</v>
          </cell>
          <cell r="U906" t="str">
            <v>Grupo Nacional Provincial, S.A.B.</v>
          </cell>
          <cell r="V906" t="str">
            <v>Asesor de Servicio</v>
          </cell>
          <cell r="W906" t="str">
            <v>AC2</v>
          </cell>
          <cell r="X906" t="str">
            <v>Supervisoria</v>
          </cell>
          <cell r="Y906" t="str">
            <v>Asignado</v>
          </cell>
          <cell r="Z906">
            <v>40216001</v>
          </cell>
          <cell r="AA906" t="str">
            <v>Ponce Navarro Carlos Alberto</v>
          </cell>
          <cell r="AB906" t="str">
            <v>Servicios Administrativos en Reclamaciones, S.A. de C.V.</v>
          </cell>
          <cell r="AC906" t="str">
            <v>PONC810515P67</v>
          </cell>
          <cell r="AD906" t="str">
            <v>Operativo</v>
          </cell>
          <cell r="AE906" t="str">
            <v>Asesor de Servicio</v>
          </cell>
          <cell r="AF906" t="str">
            <v>Unidad Operativa</v>
          </cell>
          <cell r="AG906" t="str">
            <v>Dirección Servicio y Operaciones</v>
          </cell>
          <cell r="AH906" t="str">
            <v>Subdir. Siniestros CDMX y Sureste</v>
          </cell>
          <cell r="AI906" t="str">
            <v>C9208</v>
          </cell>
          <cell r="AJ906" t="str">
            <v>Lasa Estrada Antxon</v>
          </cell>
          <cell r="AK906" t="str">
            <v>Acapulco</v>
          </cell>
          <cell r="AL906" t="str">
            <v>Acapulco</v>
          </cell>
          <cell r="AM906">
            <v>1704</v>
          </cell>
          <cell r="AN906" t="str">
            <v>carlos.ponce@gnp.com.mx</v>
          </cell>
          <cell r="AO906" t="str">
            <v>carlos.ponce@gnp.com.mx</v>
          </cell>
          <cell r="AQ906">
            <v>7445867905</v>
          </cell>
          <cell r="AR906" t="str">
            <v>-</v>
          </cell>
          <cell r="AS906" t="str">
            <v>-</v>
          </cell>
          <cell r="AT906" t="str">
            <v>-</v>
          </cell>
          <cell r="AU906" t="str">
            <v>-</v>
          </cell>
          <cell r="AV906" t="str">
            <v>-</v>
          </cell>
          <cell r="AW906" t="str">
            <v>IMDM20081951..</v>
          </cell>
          <cell r="AX906" t="str">
            <v>Inactivo</v>
          </cell>
          <cell r="AY906" t="str">
            <v>No</v>
          </cell>
          <cell r="AZ906" t="str">
            <v>-</v>
          </cell>
          <cell r="BA906" t="str">
            <v>-</v>
          </cell>
          <cell r="BB906" t="str">
            <v>-</v>
          </cell>
          <cell r="BC906" t="str">
            <v>-</v>
          </cell>
          <cell r="BD906" t="str">
            <v>-</v>
          </cell>
          <cell r="BE906" t="str">
            <v>-</v>
          </cell>
          <cell r="BF906" t="str">
            <v>-</v>
          </cell>
          <cell r="BG906">
            <v>3</v>
          </cell>
          <cell r="BH906" t="str">
            <v>-</v>
          </cell>
          <cell r="BI906" t="str">
            <v>-</v>
          </cell>
          <cell r="BJ906" t="str">
            <v>Arrendado</v>
          </cell>
          <cell r="BL906" t="str">
            <v>Américas Motors, S.A. de C.V.</v>
          </cell>
          <cell r="BP906" t="str">
            <v>-</v>
          </cell>
          <cell r="BQ906" t="str">
            <v>-</v>
          </cell>
          <cell r="BR906" t="str">
            <v>-</v>
          </cell>
          <cell r="BS906" t="str">
            <v>-</v>
          </cell>
          <cell r="BT906" t="str">
            <v>-</v>
          </cell>
          <cell r="BU906" t="str">
            <v>-</v>
          </cell>
          <cell r="BV906" t="str">
            <v>-</v>
          </cell>
          <cell r="BW906" t="str">
            <v>-</v>
          </cell>
          <cell r="BX906" t="str">
            <v>-</v>
          </cell>
          <cell r="BY906" t="str">
            <v>-</v>
          </cell>
          <cell r="BZ906" t="str">
            <v>-</v>
          </cell>
          <cell r="CA906" t="str">
            <v>-</v>
          </cell>
          <cell r="CB906" t="str">
            <v>-</v>
          </cell>
          <cell r="CC906" t="str">
            <v>Martes</v>
          </cell>
          <cell r="CD906" t="str">
            <v>358</v>
          </cell>
          <cell r="CE906" t="str">
            <v>8</v>
          </cell>
          <cell r="CF906" t="str">
            <v>Rosa</v>
          </cell>
          <cell r="CG906" t="str">
            <v>2o Sábado</v>
          </cell>
          <cell r="CH906" t="str">
            <v>Feb y Mzo</v>
          </cell>
          <cell r="CI906" t="str">
            <v>Ago y Sep</v>
          </cell>
          <cell r="CJ906" t="str">
            <v>-</v>
          </cell>
          <cell r="CK906">
            <v>90</v>
          </cell>
          <cell r="CL906" t="str">
            <v>101 - MAGNA</v>
          </cell>
          <cell r="CM906" t="str">
            <v>12134</v>
          </cell>
          <cell r="CP906" t="str">
            <v>-</v>
          </cell>
        </row>
        <row r="907">
          <cell r="A907" t="str">
            <v>12135</v>
          </cell>
          <cell r="B907" t="str">
            <v>391YFX</v>
          </cell>
          <cell r="C907" t="str">
            <v>Distrito Federal</v>
          </cell>
          <cell r="D907" t="str">
            <v>No aplica</v>
          </cell>
          <cell r="E907" t="str">
            <v>Aveo</v>
          </cell>
          <cell r="F907" t="str">
            <v>Automóvil</v>
          </cell>
          <cell r="G907" t="str">
            <v>Chevrolet</v>
          </cell>
          <cell r="H907" t="str">
            <v>Aveo LS 4 puertas T/M, D/H, A/A, Paquete M</v>
          </cell>
          <cell r="I907" t="str">
            <v>3G1TA5AFXCL153527</v>
          </cell>
          <cell r="J907" t="str">
            <v>Hecho en México</v>
          </cell>
          <cell r="K907" t="str">
            <v>Magna</v>
          </cell>
          <cell r="L907">
            <v>4</v>
          </cell>
          <cell r="M907">
            <v>45</v>
          </cell>
          <cell r="N907">
            <v>2012</v>
          </cell>
          <cell r="O907" t="str">
            <v>Guadalajara</v>
          </cell>
          <cell r="P907" t="str">
            <v>Jalisco</v>
          </cell>
          <cell r="Q907" t="str">
            <v>Occidente</v>
          </cell>
          <cell r="R907" t="str">
            <v>Baja</v>
          </cell>
          <cell r="S907" t="str">
            <v>Venta a empleado</v>
          </cell>
          <cell r="T907" t="str">
            <v>GNP</v>
          </cell>
          <cell r="U907" t="str">
            <v>Grupo Nacional Provincial, S.A.B.</v>
          </cell>
          <cell r="V907" t="str">
            <v>Asesor de Servicio</v>
          </cell>
          <cell r="W907" t="str">
            <v>M53</v>
          </cell>
          <cell r="X907" t="str">
            <v>Célula AMIS</v>
          </cell>
          <cell r="Y907" t="str">
            <v>Asignado</v>
          </cell>
          <cell r="Z907">
            <v>40065001</v>
          </cell>
          <cell r="AA907" t="str">
            <v>-</v>
          </cell>
          <cell r="AB907" t="str">
            <v>-</v>
          </cell>
          <cell r="AC907" t="str">
            <v>-</v>
          </cell>
          <cell r="AD907" t="str">
            <v>-</v>
          </cell>
          <cell r="AE907" t="str">
            <v>-</v>
          </cell>
          <cell r="AF907" t="str">
            <v>-</v>
          </cell>
          <cell r="AG907" t="str">
            <v>-</v>
          </cell>
          <cell r="AH907" t="str">
            <v>-</v>
          </cell>
          <cell r="AI907" t="str">
            <v>C6705</v>
          </cell>
          <cell r="AJ907" t="str">
            <v>Ramirez Granados Arturo</v>
          </cell>
          <cell r="AK907" t="str">
            <v>-</v>
          </cell>
          <cell r="AL907" t="str">
            <v>-</v>
          </cell>
          <cell r="AM907" t="str">
            <v>-</v>
          </cell>
          <cell r="AN907" t="str">
            <v>ajustes312gnp@gmail.com</v>
          </cell>
          <cell r="AO907" t="str">
            <v>-</v>
          </cell>
          <cell r="AP907" t="str">
            <v>ajustes312gnp@gmail.com</v>
          </cell>
          <cell r="AQ907">
            <v>3312948510</v>
          </cell>
          <cell r="AR907" t="str">
            <v>-</v>
          </cell>
          <cell r="AS907" t="str">
            <v>-</v>
          </cell>
          <cell r="AT907" t="str">
            <v>-</v>
          </cell>
          <cell r="AU907" t="str">
            <v>-</v>
          </cell>
          <cell r="AV907" t="str">
            <v>-</v>
          </cell>
          <cell r="AW907" t="str">
            <v>-</v>
          </cell>
          <cell r="AX907" t="str">
            <v>-</v>
          </cell>
          <cell r="AY907" t="str">
            <v>No</v>
          </cell>
          <cell r="AZ907" t="str">
            <v>-</v>
          </cell>
          <cell r="BA907" t="str">
            <v>-</v>
          </cell>
          <cell r="BB907" t="str">
            <v>-</v>
          </cell>
          <cell r="BC907" t="str">
            <v>-</v>
          </cell>
          <cell r="BD907" t="str">
            <v>-</v>
          </cell>
          <cell r="BE907" t="str">
            <v>-</v>
          </cell>
          <cell r="BF907" t="str">
            <v>-</v>
          </cell>
          <cell r="BG907">
            <v>3</v>
          </cell>
          <cell r="BH907" t="str">
            <v>-</v>
          </cell>
          <cell r="BI907" t="str">
            <v>-</v>
          </cell>
          <cell r="BJ907" t="str">
            <v>Arrendado</v>
          </cell>
          <cell r="BL907" t="str">
            <v>Américas Motors, S.A. de C.V.</v>
          </cell>
          <cell r="BP907" t="str">
            <v>-</v>
          </cell>
          <cell r="BQ907" t="str">
            <v>-</v>
          </cell>
          <cell r="BR907" t="str">
            <v>-</v>
          </cell>
          <cell r="BS907" t="str">
            <v>-</v>
          </cell>
          <cell r="BT907" t="str">
            <v>-</v>
          </cell>
          <cell r="BU907" t="str">
            <v>-</v>
          </cell>
          <cell r="BV907" t="str">
            <v>-</v>
          </cell>
          <cell r="BW907" t="str">
            <v>-</v>
          </cell>
          <cell r="BX907" t="str">
            <v>-</v>
          </cell>
          <cell r="BY907" t="str">
            <v>-</v>
          </cell>
          <cell r="BZ907" t="str">
            <v>-</v>
          </cell>
          <cell r="CA907" t="str">
            <v>-</v>
          </cell>
          <cell r="CB907" t="str">
            <v>-</v>
          </cell>
          <cell r="CC907" t="str">
            <v>Jueves</v>
          </cell>
          <cell r="CD907" t="str">
            <v>391</v>
          </cell>
          <cell r="CE907" t="str">
            <v>1</v>
          </cell>
          <cell r="CF907" t="str">
            <v>Verde</v>
          </cell>
          <cell r="CG907" t="str">
            <v>4o Sábado</v>
          </cell>
          <cell r="CH907" t="str">
            <v>Abr y May</v>
          </cell>
          <cell r="CI907" t="str">
            <v>Oct y Nov</v>
          </cell>
          <cell r="CJ907" t="str">
            <v>-</v>
          </cell>
          <cell r="CK907">
            <v>90</v>
          </cell>
          <cell r="CL907" t="str">
            <v>101 - MAGNA</v>
          </cell>
          <cell r="CM907" t="str">
            <v>12135</v>
          </cell>
          <cell r="CP907" t="str">
            <v>-</v>
          </cell>
        </row>
        <row r="908">
          <cell r="A908" t="str">
            <v>12136</v>
          </cell>
          <cell r="B908" t="str">
            <v>964ZUY</v>
          </cell>
          <cell r="C908" t="str">
            <v>Distrito Federal</v>
          </cell>
          <cell r="D908" t="str">
            <v>347YFX</v>
          </cell>
          <cell r="E908" t="str">
            <v>Aveo</v>
          </cell>
          <cell r="F908" t="str">
            <v>Automóvil</v>
          </cell>
          <cell r="G908" t="str">
            <v>Chevrolet</v>
          </cell>
          <cell r="H908" t="str">
            <v>Aveo LS 4 puertas T/M, D/H, A/A, Paquete M</v>
          </cell>
          <cell r="I908" t="str">
            <v>3G1TA5AF7CL153243</v>
          </cell>
          <cell r="J908" t="str">
            <v>Hecho en México</v>
          </cell>
          <cell r="K908" t="str">
            <v>Magna</v>
          </cell>
          <cell r="L908">
            <v>4</v>
          </cell>
          <cell r="M908">
            <v>45</v>
          </cell>
          <cell r="N908">
            <v>2012</v>
          </cell>
          <cell r="O908" t="str">
            <v>Guadalajara</v>
          </cell>
          <cell r="P908" t="str">
            <v>Jalisco</v>
          </cell>
          <cell r="Q908" t="str">
            <v>Occidente</v>
          </cell>
          <cell r="R908" t="str">
            <v>Baja</v>
          </cell>
          <cell r="S908" t="str">
            <v>Venta a empleado</v>
          </cell>
          <cell r="T908" t="str">
            <v>GNP</v>
          </cell>
          <cell r="U908" t="str">
            <v>Grupo Nacional Provincial, S.A.B.</v>
          </cell>
          <cell r="V908" t="str">
            <v>Supervisor Ajustes</v>
          </cell>
          <cell r="W908" t="str">
            <v>-</v>
          </cell>
          <cell r="X908" t="str">
            <v>Supervisoria</v>
          </cell>
          <cell r="Y908" t="str">
            <v>Asignado</v>
          </cell>
          <cell r="Z908" t="str">
            <v>N78396</v>
          </cell>
          <cell r="AA908" t="str">
            <v>Ramírez Díaz Rafael</v>
          </cell>
          <cell r="AB908" t="str">
            <v>Grupo Nacional Provincial, S.A.B.</v>
          </cell>
          <cell r="AC908" t="str">
            <v>RADR630513CD6</v>
          </cell>
          <cell r="AD908" t="str">
            <v>Jefe de departamento</v>
          </cell>
          <cell r="AE908" t="str">
            <v>Supervisor Siniestros Autos</v>
          </cell>
          <cell r="AF908" t="str">
            <v>Unidad Operativa</v>
          </cell>
          <cell r="AG908" t="str">
            <v>Dirección Servicio y Operaciones</v>
          </cell>
          <cell r="AH908" t="str">
            <v>Subdirección Siniestros Norte y Occidente</v>
          </cell>
          <cell r="AI908" t="str">
            <v>C9179</v>
          </cell>
          <cell r="AJ908" t="str">
            <v>Moya Urdiales Idalia Leticia</v>
          </cell>
          <cell r="AK908" t="str">
            <v>Supervisoria Tepic (jacarandas 229 b)</v>
          </cell>
          <cell r="AL908" t="str">
            <v>Tepic</v>
          </cell>
          <cell r="AM908">
            <v>0</v>
          </cell>
          <cell r="AN908" t="str">
            <v>rafael.ramirez@gnp.com.mx</v>
          </cell>
          <cell r="AO908" t="str">
            <v>rafael.ramirez@gnp.com.mx</v>
          </cell>
          <cell r="AQ908">
            <v>3310203350</v>
          </cell>
          <cell r="AR908" t="str">
            <v>-</v>
          </cell>
          <cell r="AS908" t="str">
            <v>-</v>
          </cell>
          <cell r="AT908" t="str">
            <v>-</v>
          </cell>
          <cell r="AU908" t="str">
            <v>-</v>
          </cell>
          <cell r="AV908" t="str">
            <v>-</v>
          </cell>
          <cell r="AW908" t="str">
            <v>IMDM20226552..</v>
          </cell>
          <cell r="AX908" t="str">
            <v>Inactivo</v>
          </cell>
          <cell r="AY908" t="str">
            <v>Si</v>
          </cell>
          <cell r="AZ908">
            <v>819.45</v>
          </cell>
          <cell r="BA908">
            <v>43708</v>
          </cell>
          <cell r="BB908">
            <v>22944.600000000002</v>
          </cell>
          <cell r="BC908">
            <v>36055.399999999994</v>
          </cell>
          <cell r="BD908">
            <v>59000</v>
          </cell>
          <cell r="BE908">
            <v>43296</v>
          </cell>
          <cell r="BF908">
            <v>44377</v>
          </cell>
          <cell r="BG908">
            <v>3</v>
          </cell>
          <cell r="BH908" t="str">
            <v>-</v>
          </cell>
          <cell r="BI908" t="str">
            <v>-</v>
          </cell>
          <cell r="BJ908" t="str">
            <v>Arrendado</v>
          </cell>
          <cell r="BL908" t="str">
            <v>Américas Motors, S.A. de C.V.</v>
          </cell>
          <cell r="BP908" t="str">
            <v>-</v>
          </cell>
          <cell r="BQ908" t="str">
            <v>-</v>
          </cell>
          <cell r="BR908" t="str">
            <v>-</v>
          </cell>
          <cell r="BS908" t="str">
            <v>-</v>
          </cell>
          <cell r="BT908" t="str">
            <v>-</v>
          </cell>
          <cell r="BU908" t="str">
            <v>-</v>
          </cell>
          <cell r="BV908" t="str">
            <v>-</v>
          </cell>
          <cell r="BW908" t="str">
            <v>-</v>
          </cell>
          <cell r="BX908" t="str">
            <v>-</v>
          </cell>
          <cell r="BY908" t="str">
            <v>-</v>
          </cell>
          <cell r="BZ908" t="str">
            <v>-</v>
          </cell>
          <cell r="CA908" t="str">
            <v>-</v>
          </cell>
          <cell r="CB908" t="str">
            <v>-</v>
          </cell>
          <cell r="CC908" t="str">
            <v>Miércoles</v>
          </cell>
          <cell r="CD908" t="str">
            <v>964</v>
          </cell>
          <cell r="CE908" t="str">
            <v>4</v>
          </cell>
          <cell r="CF908" t="str">
            <v>Rojo</v>
          </cell>
          <cell r="CG908" t="str">
            <v>3er Sábado</v>
          </cell>
          <cell r="CH908" t="str">
            <v>Mzo y Abr</v>
          </cell>
          <cell r="CI908" t="str">
            <v>Sep y Oct</v>
          </cell>
          <cell r="CJ908" t="str">
            <v>-</v>
          </cell>
          <cell r="CK908">
            <v>90</v>
          </cell>
          <cell r="CL908" t="str">
            <v>101 - MAGNA</v>
          </cell>
          <cell r="CM908" t="str">
            <v>12136</v>
          </cell>
          <cell r="CP908" t="str">
            <v>-</v>
          </cell>
        </row>
        <row r="909">
          <cell r="A909" t="str">
            <v>12137</v>
          </cell>
          <cell r="B909" t="str">
            <v>377YFX</v>
          </cell>
          <cell r="C909" t="str">
            <v>Distrito Federal</v>
          </cell>
          <cell r="D909" t="str">
            <v>No aplica</v>
          </cell>
          <cell r="E909" t="str">
            <v>Aveo</v>
          </cell>
          <cell r="F909" t="str">
            <v>Automóvil</v>
          </cell>
          <cell r="G909" t="str">
            <v>Chevrolet</v>
          </cell>
          <cell r="H909" t="str">
            <v>Aveo LS 4 puertas T/M, D/H, A/A, Paquete M</v>
          </cell>
          <cell r="I909" t="str">
            <v>3G1TA5AF4CL152972</v>
          </cell>
          <cell r="J909" t="str">
            <v>Hecho en México</v>
          </cell>
          <cell r="K909" t="str">
            <v>Magna</v>
          </cell>
          <cell r="L909">
            <v>4</v>
          </cell>
          <cell r="M909">
            <v>45</v>
          </cell>
          <cell r="N909">
            <v>2012</v>
          </cell>
          <cell r="O909" t="str">
            <v>Veracruz</v>
          </cell>
          <cell r="P909" t="str">
            <v>Veracruz</v>
          </cell>
          <cell r="Q909" t="str">
            <v>Sureste</v>
          </cell>
          <cell r="R909" t="str">
            <v>Baja</v>
          </cell>
          <cell r="S909" t="str">
            <v>Venta a empleado</v>
          </cell>
          <cell r="T909" t="str">
            <v>GNP</v>
          </cell>
          <cell r="U909" t="str">
            <v>Grupo Nacional Provincial, S.A.B.</v>
          </cell>
          <cell r="V909" t="str">
            <v>Asesor de Servicio</v>
          </cell>
          <cell r="W909" t="str">
            <v>-</v>
          </cell>
          <cell r="X909" t="str">
            <v>Supervisoria</v>
          </cell>
          <cell r="Y909" t="str">
            <v>Asignado</v>
          </cell>
          <cell r="Z909">
            <v>40357001</v>
          </cell>
          <cell r="AA909" t="str">
            <v>-</v>
          </cell>
          <cell r="AB909" t="str">
            <v>-</v>
          </cell>
          <cell r="AC909" t="str">
            <v>-</v>
          </cell>
          <cell r="AD909" t="str">
            <v>-</v>
          </cell>
          <cell r="AE909" t="str">
            <v>-</v>
          </cell>
          <cell r="AF909" t="str">
            <v>-</v>
          </cell>
          <cell r="AG909" t="str">
            <v>-</v>
          </cell>
          <cell r="AH909" t="str">
            <v>-</v>
          </cell>
          <cell r="AI909" t="str">
            <v>C6705</v>
          </cell>
          <cell r="AJ909" t="str">
            <v>Ramirez Granados Arturo</v>
          </cell>
          <cell r="AK909" t="str">
            <v>-</v>
          </cell>
          <cell r="AL909" t="str">
            <v>-</v>
          </cell>
          <cell r="AM909" t="str">
            <v>-</v>
          </cell>
          <cell r="AN909">
            <v>0</v>
          </cell>
          <cell r="AO909" t="str">
            <v>-</v>
          </cell>
          <cell r="AQ909" t="str">
            <v>-</v>
          </cell>
          <cell r="AR909" t="str">
            <v>-</v>
          </cell>
          <cell r="AS909" t="str">
            <v>-</v>
          </cell>
          <cell r="AT909" t="str">
            <v>-</v>
          </cell>
          <cell r="AU909" t="str">
            <v>-</v>
          </cell>
          <cell r="AV909" t="str">
            <v>-</v>
          </cell>
          <cell r="AW909" t="str">
            <v>-</v>
          </cell>
          <cell r="AX909" t="str">
            <v>-</v>
          </cell>
          <cell r="AY909" t="str">
            <v>No</v>
          </cell>
          <cell r="AZ909" t="str">
            <v>-</v>
          </cell>
          <cell r="BA909" t="str">
            <v>-</v>
          </cell>
          <cell r="BB909" t="str">
            <v>-</v>
          </cell>
          <cell r="BC909" t="str">
            <v>-</v>
          </cell>
          <cell r="BD909" t="str">
            <v>-</v>
          </cell>
          <cell r="BE909" t="str">
            <v>-</v>
          </cell>
          <cell r="BF909" t="str">
            <v>-</v>
          </cell>
          <cell r="BG909">
            <v>3</v>
          </cell>
          <cell r="BH909" t="str">
            <v>-</v>
          </cell>
          <cell r="BI909" t="str">
            <v>-</v>
          </cell>
          <cell r="BJ909" t="str">
            <v>Arrendado</v>
          </cell>
          <cell r="BL909" t="str">
            <v>Américas Motors, S.A. de C.V.</v>
          </cell>
          <cell r="BP909" t="str">
            <v>-</v>
          </cell>
          <cell r="BQ909" t="str">
            <v>-</v>
          </cell>
          <cell r="BR909" t="str">
            <v>-</v>
          </cell>
          <cell r="BS909" t="str">
            <v>-</v>
          </cell>
          <cell r="BT909" t="str">
            <v>-</v>
          </cell>
          <cell r="BU909" t="str">
            <v>-</v>
          </cell>
          <cell r="BV909" t="str">
            <v>-</v>
          </cell>
          <cell r="BW909" t="str">
            <v>-</v>
          </cell>
          <cell r="BX909" t="str">
            <v>-</v>
          </cell>
          <cell r="BY909" t="str">
            <v>-</v>
          </cell>
          <cell r="BZ909" t="str">
            <v>-</v>
          </cell>
          <cell r="CA909" t="str">
            <v>-</v>
          </cell>
          <cell r="CB909" t="str">
            <v>-</v>
          </cell>
          <cell r="CC909" t="str">
            <v>Martes</v>
          </cell>
          <cell r="CD909" t="str">
            <v>377</v>
          </cell>
          <cell r="CE909" t="str">
            <v>7</v>
          </cell>
          <cell r="CF909" t="str">
            <v>Rosa</v>
          </cell>
          <cell r="CG909" t="str">
            <v>2o Sábado</v>
          </cell>
          <cell r="CH909" t="str">
            <v>Feb y Mzo</v>
          </cell>
          <cell r="CI909" t="str">
            <v>Ago y Sep</v>
          </cell>
          <cell r="CJ909" t="str">
            <v>-</v>
          </cell>
          <cell r="CK909">
            <v>90</v>
          </cell>
          <cell r="CL909" t="str">
            <v>101 - MAGNA</v>
          </cell>
          <cell r="CM909" t="str">
            <v>12137</v>
          </cell>
          <cell r="CP909" t="str">
            <v>-</v>
          </cell>
        </row>
        <row r="910">
          <cell r="A910" t="str">
            <v>12138</v>
          </cell>
          <cell r="B910" t="str">
            <v>386YFX</v>
          </cell>
          <cell r="C910" t="str">
            <v>Distrito Federal</v>
          </cell>
          <cell r="D910" t="str">
            <v>No aplica</v>
          </cell>
          <cell r="E910" t="str">
            <v>Aveo</v>
          </cell>
          <cell r="F910" t="str">
            <v>Automóvil</v>
          </cell>
          <cell r="G910" t="str">
            <v>Chevrolet</v>
          </cell>
          <cell r="H910" t="str">
            <v>Aveo LS 4 puertas T/M, D/H, A/A, Paquete M</v>
          </cell>
          <cell r="I910" t="str">
            <v>3G1TA5AF6CL152973</v>
          </cell>
          <cell r="J910" t="str">
            <v>Hecho en México</v>
          </cell>
          <cell r="K910" t="str">
            <v>Magna</v>
          </cell>
          <cell r="L910">
            <v>4</v>
          </cell>
          <cell r="M910">
            <v>45</v>
          </cell>
          <cell r="N910">
            <v>2012</v>
          </cell>
          <cell r="O910" t="str">
            <v>Veracruz</v>
          </cell>
          <cell r="P910" t="str">
            <v>Veracruz</v>
          </cell>
          <cell r="Q910" t="str">
            <v>Sureste</v>
          </cell>
          <cell r="R910" t="str">
            <v>Baja</v>
          </cell>
          <cell r="S910" t="str">
            <v>Venta a empleado</v>
          </cell>
          <cell r="T910" t="str">
            <v>GNP</v>
          </cell>
          <cell r="U910" t="str">
            <v>Grupo Nacional Provincial, S.A.B.</v>
          </cell>
          <cell r="V910" t="str">
            <v>Asesor de Servicio</v>
          </cell>
          <cell r="W910" t="str">
            <v>-</v>
          </cell>
          <cell r="X910" t="str">
            <v>Supervisoria</v>
          </cell>
          <cell r="Y910" t="str">
            <v>Asignado</v>
          </cell>
          <cell r="Z910">
            <v>40354001</v>
          </cell>
          <cell r="AA910" t="str">
            <v>-</v>
          </cell>
          <cell r="AB910" t="str">
            <v>-</v>
          </cell>
          <cell r="AC910" t="str">
            <v>-</v>
          </cell>
          <cell r="AD910" t="str">
            <v>-</v>
          </cell>
          <cell r="AE910" t="str">
            <v>-</v>
          </cell>
          <cell r="AF910" t="str">
            <v>-</v>
          </cell>
          <cell r="AG910" t="str">
            <v>-</v>
          </cell>
          <cell r="AH910" t="str">
            <v>-</v>
          </cell>
          <cell r="AI910" t="str">
            <v>C6705</v>
          </cell>
          <cell r="AJ910" t="str">
            <v>Ramirez Granados Arturo</v>
          </cell>
          <cell r="AK910" t="str">
            <v>-</v>
          </cell>
          <cell r="AL910" t="str">
            <v>-</v>
          </cell>
          <cell r="AM910" t="str">
            <v>-</v>
          </cell>
          <cell r="AN910" t="str">
            <v>veraases@gnp.com.mx</v>
          </cell>
          <cell r="AO910" t="str">
            <v>-</v>
          </cell>
          <cell r="AP910" t="str">
            <v>veraases@gnp.com.mx</v>
          </cell>
          <cell r="AQ910" t="str">
            <v>-</v>
          </cell>
          <cell r="AR910" t="str">
            <v>-</v>
          </cell>
          <cell r="AS910" t="str">
            <v>-</v>
          </cell>
          <cell r="AT910" t="str">
            <v>-</v>
          </cell>
          <cell r="AU910" t="str">
            <v>-</v>
          </cell>
          <cell r="AV910" t="str">
            <v>-</v>
          </cell>
          <cell r="AW910" t="str">
            <v>-</v>
          </cell>
          <cell r="AX910" t="str">
            <v>-</v>
          </cell>
          <cell r="AY910" t="str">
            <v>No</v>
          </cell>
          <cell r="AZ910" t="str">
            <v>-</v>
          </cell>
          <cell r="BA910" t="str">
            <v>-</v>
          </cell>
          <cell r="BB910" t="str">
            <v>-</v>
          </cell>
          <cell r="BC910" t="str">
            <v>-</v>
          </cell>
          <cell r="BD910" t="str">
            <v>-</v>
          </cell>
          <cell r="BE910" t="str">
            <v>-</v>
          </cell>
          <cell r="BF910" t="str">
            <v>-</v>
          </cell>
          <cell r="BG910">
            <v>3</v>
          </cell>
          <cell r="BH910" t="str">
            <v>-</v>
          </cell>
          <cell r="BI910" t="str">
            <v>-</v>
          </cell>
          <cell r="BJ910" t="str">
            <v>Arrendado</v>
          </cell>
          <cell r="BL910" t="str">
            <v>Américas Motors, S.A. de C.V.</v>
          </cell>
          <cell r="BP910" t="str">
            <v>-</v>
          </cell>
          <cell r="BQ910" t="str">
            <v>-</v>
          </cell>
          <cell r="BR910" t="str">
            <v>-</v>
          </cell>
          <cell r="BS910" t="str">
            <v>-</v>
          </cell>
          <cell r="BT910" t="str">
            <v>-</v>
          </cell>
          <cell r="BU910" t="str">
            <v>-</v>
          </cell>
          <cell r="BV910" t="str">
            <v>-</v>
          </cell>
          <cell r="BW910" t="str">
            <v>-</v>
          </cell>
          <cell r="BX910" t="str">
            <v>-</v>
          </cell>
          <cell r="BY910" t="str">
            <v>-</v>
          </cell>
          <cell r="BZ910" t="str">
            <v>-</v>
          </cell>
          <cell r="CA910" t="str">
            <v>-</v>
          </cell>
          <cell r="CB910" t="str">
            <v>-</v>
          </cell>
          <cell r="CC910" t="str">
            <v>Lunes</v>
          </cell>
          <cell r="CD910" t="str">
            <v>386</v>
          </cell>
          <cell r="CE910" t="str">
            <v>6</v>
          </cell>
          <cell r="CF910" t="str">
            <v>Amarillo</v>
          </cell>
          <cell r="CG910" t="str">
            <v>1er Sábado</v>
          </cell>
          <cell r="CH910" t="str">
            <v>Ene y Feb</v>
          </cell>
          <cell r="CI910" t="str">
            <v>Jul y Ago</v>
          </cell>
          <cell r="CJ910" t="str">
            <v>-</v>
          </cell>
          <cell r="CK910">
            <v>90</v>
          </cell>
          <cell r="CL910" t="str">
            <v>101 - MAGNA</v>
          </cell>
          <cell r="CM910" t="str">
            <v>12138</v>
          </cell>
          <cell r="CP910" t="str">
            <v>-</v>
          </cell>
        </row>
        <row r="911">
          <cell r="A911" t="str">
            <v>12139</v>
          </cell>
          <cell r="B911" t="str">
            <v>363YFX</v>
          </cell>
          <cell r="C911" t="str">
            <v>Distrito Federal</v>
          </cell>
          <cell r="D911" t="str">
            <v>No aplica</v>
          </cell>
          <cell r="E911" t="str">
            <v>Aveo</v>
          </cell>
          <cell r="F911" t="str">
            <v>Automóvil</v>
          </cell>
          <cell r="G911" t="str">
            <v>Chevrolet</v>
          </cell>
          <cell r="H911" t="str">
            <v>Aveo LS 4 puertas T/M, D/H, A/A, Paquete M</v>
          </cell>
          <cell r="I911" t="str">
            <v>3G1TA5AF3CL152946</v>
          </cell>
          <cell r="J911" t="str">
            <v>Hecho en México</v>
          </cell>
          <cell r="K911" t="str">
            <v>Magna</v>
          </cell>
          <cell r="L911">
            <v>4</v>
          </cell>
          <cell r="M911">
            <v>45</v>
          </cell>
          <cell r="N911">
            <v>2012</v>
          </cell>
          <cell r="O911" t="str">
            <v>Chihuahua</v>
          </cell>
          <cell r="P911" t="str">
            <v>Chihuahua</v>
          </cell>
          <cell r="Q911" t="str">
            <v>Noroeste</v>
          </cell>
          <cell r="R911" t="str">
            <v>Baja</v>
          </cell>
          <cell r="S911" t="str">
            <v>Venta a empleado</v>
          </cell>
          <cell r="T911" t="str">
            <v>GNP</v>
          </cell>
          <cell r="U911" t="str">
            <v>Grupo Nacional Provincial, S.A.B.</v>
          </cell>
          <cell r="V911" t="str">
            <v>Supervisor de Taller</v>
          </cell>
          <cell r="W911" t="str">
            <v>Pool Semiasignado</v>
          </cell>
          <cell r="X911" t="str">
            <v>Supervisoria</v>
          </cell>
          <cell r="Y911" t="str">
            <v>Pool</v>
          </cell>
          <cell r="Z911">
            <v>40164001</v>
          </cell>
          <cell r="AA911" t="str">
            <v>Garcia Talamantes Raudel Alonso</v>
          </cell>
          <cell r="AB911" t="str">
            <v>Servicios Administrativos en Reclamaciones, S.A. de C.V.</v>
          </cell>
          <cell r="AC911" t="str">
            <v>GATR821011267</v>
          </cell>
          <cell r="AD911" t="str">
            <v>Operativo</v>
          </cell>
          <cell r="AE911" t="str">
            <v>Asesor de Servicio</v>
          </cell>
          <cell r="AF911" t="str">
            <v>Unidad Operativa</v>
          </cell>
          <cell r="AG911" t="str">
            <v>Dirección Servicio y Operaciones</v>
          </cell>
          <cell r="AH911" t="str">
            <v>Subdirección Siniestros Norte y Occidente</v>
          </cell>
          <cell r="AI911" t="str">
            <v>C9212</v>
          </cell>
          <cell r="AJ911" t="str">
            <v>Colome Pineda Juan Del Carmen</v>
          </cell>
          <cell r="AK911" t="str">
            <v>Chihuahua</v>
          </cell>
          <cell r="AL911" t="str">
            <v>Chihuahua</v>
          </cell>
          <cell r="AM911">
            <v>7883</v>
          </cell>
          <cell r="AN911" t="str">
            <v>raudel.garcia@gnp.com.mx</v>
          </cell>
          <cell r="AO911" t="str">
            <v>raudel.garcia@gnp.com.mx</v>
          </cell>
          <cell r="AP911" t="str">
            <v>valgnp1@gmail.com</v>
          </cell>
          <cell r="AQ911">
            <v>6141780881</v>
          </cell>
          <cell r="AR911" t="str">
            <v>-</v>
          </cell>
          <cell r="AS911" t="str">
            <v>-</v>
          </cell>
          <cell r="AT911" t="str">
            <v>-</v>
          </cell>
          <cell r="AU911" t="str">
            <v>-</v>
          </cell>
          <cell r="AV911" t="str">
            <v>-</v>
          </cell>
          <cell r="AW911" t="str">
            <v>-</v>
          </cell>
          <cell r="AX911" t="str">
            <v>-</v>
          </cell>
          <cell r="AY911" t="str">
            <v>No</v>
          </cell>
          <cell r="AZ911" t="str">
            <v>-</v>
          </cell>
          <cell r="BA911" t="str">
            <v>-</v>
          </cell>
          <cell r="BB911" t="str">
            <v>-</v>
          </cell>
          <cell r="BC911" t="str">
            <v>-</v>
          </cell>
          <cell r="BD911" t="str">
            <v>-</v>
          </cell>
          <cell r="BE911" t="str">
            <v>-</v>
          </cell>
          <cell r="BF911" t="str">
            <v>-</v>
          </cell>
          <cell r="BG911">
            <v>3</v>
          </cell>
          <cell r="BH911" t="str">
            <v>-</v>
          </cell>
          <cell r="BI911" t="str">
            <v>-</v>
          </cell>
          <cell r="BJ911" t="str">
            <v>Arrendado</v>
          </cell>
          <cell r="BL911" t="str">
            <v>Américas Motors, S.A. de C.V.</v>
          </cell>
          <cell r="BP911" t="str">
            <v>-</v>
          </cell>
          <cell r="BQ911" t="str">
            <v>-</v>
          </cell>
          <cell r="BR911" t="str">
            <v>-</v>
          </cell>
          <cell r="BS911" t="str">
            <v>-</v>
          </cell>
          <cell r="BT911" t="str">
            <v>-</v>
          </cell>
          <cell r="BU911" t="str">
            <v>-</v>
          </cell>
          <cell r="BV911" t="str">
            <v>-</v>
          </cell>
          <cell r="BW911" t="str">
            <v>-</v>
          </cell>
          <cell r="BX911" t="str">
            <v>-</v>
          </cell>
          <cell r="BY911" t="str">
            <v>-</v>
          </cell>
          <cell r="BZ911" t="str">
            <v>-</v>
          </cell>
          <cell r="CA911" t="str">
            <v>-</v>
          </cell>
          <cell r="CB911" t="str">
            <v>-</v>
          </cell>
          <cell r="CC911" t="str">
            <v>Miércoles</v>
          </cell>
          <cell r="CD911" t="str">
            <v>363</v>
          </cell>
          <cell r="CE911" t="str">
            <v>3</v>
          </cell>
          <cell r="CF911" t="str">
            <v>Rojo</v>
          </cell>
          <cell r="CG911" t="str">
            <v>3er Sábado</v>
          </cell>
          <cell r="CH911" t="str">
            <v>Mzo y Abr</v>
          </cell>
          <cell r="CI911" t="str">
            <v>Sep y Oct</v>
          </cell>
          <cell r="CJ911" t="str">
            <v>-</v>
          </cell>
          <cell r="CK911">
            <v>90</v>
          </cell>
          <cell r="CL911" t="str">
            <v>101 - MAGNA</v>
          </cell>
          <cell r="CM911" t="str">
            <v>12139</v>
          </cell>
          <cell r="CP911" t="str">
            <v>-</v>
          </cell>
        </row>
        <row r="912">
          <cell r="A912" t="str">
            <v>12140</v>
          </cell>
          <cell r="B912" t="str">
            <v>286YGN</v>
          </cell>
          <cell r="C912" t="str">
            <v>Distrito Federal</v>
          </cell>
          <cell r="D912" t="str">
            <v>No aplica</v>
          </cell>
          <cell r="E912" t="str">
            <v>Aveo</v>
          </cell>
          <cell r="F912" t="str">
            <v>Automóvil</v>
          </cell>
          <cell r="G912" t="str">
            <v>Chevrolet</v>
          </cell>
          <cell r="H912" t="str">
            <v>Aveo LS 4 puertas T/M, D/H, A/A, Paquete M</v>
          </cell>
          <cell r="I912" t="str">
            <v>3G1TA5AF4CL152941</v>
          </cell>
          <cell r="J912" t="str">
            <v>Hecho en México</v>
          </cell>
          <cell r="K912" t="str">
            <v>Magna</v>
          </cell>
          <cell r="L912">
            <v>4</v>
          </cell>
          <cell r="M912">
            <v>45</v>
          </cell>
          <cell r="N912">
            <v>2012</v>
          </cell>
          <cell r="O912" t="str">
            <v>Veracruz</v>
          </cell>
          <cell r="P912" t="str">
            <v>Veracruz</v>
          </cell>
          <cell r="Q912" t="str">
            <v>Sureste</v>
          </cell>
          <cell r="R912" t="str">
            <v>Baja</v>
          </cell>
          <cell r="S912" t="str">
            <v>Venta a empleado</v>
          </cell>
          <cell r="T912" t="str">
            <v>GNP</v>
          </cell>
          <cell r="U912" t="str">
            <v>Grupo Nacional Provincial, S.A.B.</v>
          </cell>
          <cell r="V912" t="str">
            <v>Supervisor Ajustes</v>
          </cell>
          <cell r="W912" t="str">
            <v>-</v>
          </cell>
          <cell r="X912" t="str">
            <v>Supervisoria</v>
          </cell>
          <cell r="Y912" t="str">
            <v>Asignado</v>
          </cell>
          <cell r="Z912" t="str">
            <v>N89691</v>
          </cell>
          <cell r="AA912" t="str">
            <v>-</v>
          </cell>
          <cell r="AB912" t="str">
            <v>-</v>
          </cell>
          <cell r="AC912" t="str">
            <v>-</v>
          </cell>
          <cell r="AD912" t="str">
            <v>-</v>
          </cell>
          <cell r="AE912" t="str">
            <v>-</v>
          </cell>
          <cell r="AF912" t="str">
            <v>-</v>
          </cell>
          <cell r="AG912" t="str">
            <v>-</v>
          </cell>
          <cell r="AH912" t="str">
            <v>-</v>
          </cell>
          <cell r="AI912" t="str">
            <v>C6705</v>
          </cell>
          <cell r="AJ912" t="str">
            <v>Ramirez Granados Arturo</v>
          </cell>
          <cell r="AK912" t="str">
            <v>-</v>
          </cell>
          <cell r="AL912" t="str">
            <v>-</v>
          </cell>
          <cell r="AM912" t="str">
            <v>-</v>
          </cell>
          <cell r="AN912">
            <v>0</v>
          </cell>
          <cell r="AO912" t="str">
            <v>-</v>
          </cell>
          <cell r="AQ912" t="str">
            <v>-</v>
          </cell>
          <cell r="AR912" t="str">
            <v>-</v>
          </cell>
          <cell r="AS912" t="str">
            <v>-</v>
          </cell>
          <cell r="AT912" t="str">
            <v>-</v>
          </cell>
          <cell r="AU912" t="str">
            <v>-</v>
          </cell>
          <cell r="AV912" t="str">
            <v>-</v>
          </cell>
          <cell r="AW912" t="str">
            <v>-</v>
          </cell>
          <cell r="AX912" t="str">
            <v>-</v>
          </cell>
          <cell r="AY912" t="str">
            <v>No</v>
          </cell>
          <cell r="AZ912" t="str">
            <v>-</v>
          </cell>
          <cell r="BA912" t="str">
            <v>-</v>
          </cell>
          <cell r="BB912" t="str">
            <v>-</v>
          </cell>
          <cell r="BC912" t="str">
            <v>-</v>
          </cell>
          <cell r="BD912" t="str">
            <v>-</v>
          </cell>
          <cell r="BE912" t="str">
            <v>-</v>
          </cell>
          <cell r="BF912" t="str">
            <v>-</v>
          </cell>
          <cell r="BG912">
            <v>3</v>
          </cell>
          <cell r="BH912" t="str">
            <v>-</v>
          </cell>
          <cell r="BI912" t="str">
            <v>-</v>
          </cell>
          <cell r="BJ912" t="str">
            <v>Arrendado</v>
          </cell>
          <cell r="BL912" t="str">
            <v>Américas Motors, S.A. de C.V.</v>
          </cell>
          <cell r="BP912" t="str">
            <v>-</v>
          </cell>
          <cell r="BQ912" t="str">
            <v>-</v>
          </cell>
          <cell r="BR912" t="str">
            <v>-</v>
          </cell>
          <cell r="BS912" t="str">
            <v>-</v>
          </cell>
          <cell r="BT912" t="str">
            <v>-</v>
          </cell>
          <cell r="BU912" t="str">
            <v>-</v>
          </cell>
          <cell r="BV912" t="str">
            <v>-</v>
          </cell>
          <cell r="BW912" t="str">
            <v>-</v>
          </cell>
          <cell r="BX912" t="str">
            <v>-</v>
          </cell>
          <cell r="BY912" t="str">
            <v>-</v>
          </cell>
          <cell r="BZ912" t="str">
            <v>-</v>
          </cell>
          <cell r="CA912" t="str">
            <v>-</v>
          </cell>
          <cell r="CB912" t="str">
            <v>-</v>
          </cell>
          <cell r="CC912" t="str">
            <v>Lunes</v>
          </cell>
          <cell r="CD912" t="str">
            <v>286</v>
          </cell>
          <cell r="CE912" t="str">
            <v>6</v>
          </cell>
          <cell r="CF912" t="str">
            <v>Amarillo</v>
          </cell>
          <cell r="CG912" t="str">
            <v>1er Sábado</v>
          </cell>
          <cell r="CH912" t="str">
            <v>Ene y Feb</v>
          </cell>
          <cell r="CI912" t="str">
            <v>Jul y Ago</v>
          </cell>
          <cell r="CJ912" t="str">
            <v>-</v>
          </cell>
          <cell r="CK912">
            <v>90</v>
          </cell>
          <cell r="CL912" t="str">
            <v>101 - MAGNA</v>
          </cell>
          <cell r="CM912" t="str">
            <v>12140</v>
          </cell>
          <cell r="CP912" t="str">
            <v>-</v>
          </cell>
        </row>
        <row r="913">
          <cell r="A913" t="str">
            <v>12141</v>
          </cell>
          <cell r="B913" t="str">
            <v>F98AAJ</v>
          </cell>
          <cell r="C913" t="str">
            <v>Distrito Federal</v>
          </cell>
          <cell r="D913" t="str">
            <v>752YGN</v>
          </cell>
          <cell r="E913" t="str">
            <v>Aveo</v>
          </cell>
          <cell r="F913" t="str">
            <v>Automóvil</v>
          </cell>
          <cell r="G913" t="str">
            <v>Chevrolet</v>
          </cell>
          <cell r="H913" t="str">
            <v>Aveo LS 4 puertas T/M, D/H, A/A, Paquete M</v>
          </cell>
          <cell r="I913" t="str">
            <v>3G1TA5AFXCL152944</v>
          </cell>
          <cell r="J913" t="str">
            <v>Hecho en México</v>
          </cell>
          <cell r="K913" t="str">
            <v>Magna</v>
          </cell>
          <cell r="L913">
            <v>4</v>
          </cell>
          <cell r="M913">
            <v>45</v>
          </cell>
          <cell r="N913">
            <v>2012</v>
          </cell>
          <cell r="O913" t="str">
            <v>Ciudad de México</v>
          </cell>
          <cell r="P913" t="str">
            <v>Ciudad de México</v>
          </cell>
          <cell r="Q913" t="str">
            <v>Zona Metropolitana</v>
          </cell>
          <cell r="R913" t="str">
            <v>Baja</v>
          </cell>
          <cell r="S913" t="str">
            <v>Venta a empleado</v>
          </cell>
          <cell r="T913" t="str">
            <v>GNP</v>
          </cell>
          <cell r="U913" t="str">
            <v>Grupo Nacional Provincial, S.A.B.</v>
          </cell>
          <cell r="V913" t="str">
            <v>Asesor de Servicio</v>
          </cell>
          <cell r="W913" t="str">
            <v>304</v>
          </cell>
          <cell r="X913" t="str">
            <v>Célula 10</v>
          </cell>
          <cell r="Y913" t="str">
            <v>Asignado</v>
          </cell>
          <cell r="Z913" t="str">
            <v>N92091</v>
          </cell>
          <cell r="AA913" t="str">
            <v>Salinas Urbano José Luis</v>
          </cell>
          <cell r="AB913" t="str">
            <v>Grupo Nacional Provincial, S.A.B.</v>
          </cell>
          <cell r="AC913" t="str">
            <v>SAUL830528AX6</v>
          </cell>
          <cell r="AD913" t="str">
            <v>Operativo</v>
          </cell>
          <cell r="AE913" t="str">
            <v>Asesor de Servicio Automovil</v>
          </cell>
          <cell r="AF913" t="str">
            <v>Unidad Operativa</v>
          </cell>
          <cell r="AG913" t="str">
            <v>Dirección Servicio y Operaciones</v>
          </cell>
          <cell r="AH913" t="str">
            <v>Subdir. Siniestros CDMX y Sureste</v>
          </cell>
          <cell r="AI913" t="str">
            <v>C9215</v>
          </cell>
          <cell r="AJ913" t="str">
            <v>Moreno Alvárez Elvia Citlalli</v>
          </cell>
          <cell r="AK913" t="str">
            <v>Tlalnepantla</v>
          </cell>
          <cell r="AL913" t="str">
            <v>Tlalnepantla</v>
          </cell>
          <cell r="AM913">
            <v>0</v>
          </cell>
          <cell r="AN913" t="str">
            <v>jose.salinas@gnp.com.mx</v>
          </cell>
          <cell r="AO913" t="str">
            <v>jose.salinas@gnp.com.mx</v>
          </cell>
          <cell r="AQ913">
            <v>5535228961</v>
          </cell>
          <cell r="AR913" t="str">
            <v>-</v>
          </cell>
          <cell r="AS913" t="str">
            <v>-</v>
          </cell>
          <cell r="AT913" t="str">
            <v>-</v>
          </cell>
          <cell r="AU913" t="str">
            <v>-</v>
          </cell>
          <cell r="AV913" t="str">
            <v>-</v>
          </cell>
          <cell r="AW913" t="str">
            <v>IMDM20281309..</v>
          </cell>
          <cell r="AX913" t="str">
            <v>Inactivo</v>
          </cell>
          <cell r="AY913" t="str">
            <v>Si</v>
          </cell>
          <cell r="AZ913">
            <v>1229.17</v>
          </cell>
          <cell r="BA913">
            <v>43708</v>
          </cell>
          <cell r="BB913">
            <v>7375.02</v>
          </cell>
          <cell r="BC913" t="str">
            <v>-</v>
          </cell>
          <cell r="BD913">
            <v>118000</v>
          </cell>
          <cell r="BE913">
            <v>43631</v>
          </cell>
          <cell r="BF913">
            <v>45076</v>
          </cell>
          <cell r="BG913">
            <v>3</v>
          </cell>
          <cell r="BH913" t="str">
            <v>-</v>
          </cell>
          <cell r="BI913" t="str">
            <v>-</v>
          </cell>
          <cell r="BJ913" t="str">
            <v>Arrendado</v>
          </cell>
          <cell r="BL913" t="str">
            <v>Américas Motors, S.A. de C.V.</v>
          </cell>
          <cell r="BP913" t="str">
            <v>-</v>
          </cell>
          <cell r="BQ913" t="str">
            <v>-</v>
          </cell>
          <cell r="BR913" t="str">
            <v>-</v>
          </cell>
          <cell r="BS913" t="str">
            <v>-</v>
          </cell>
          <cell r="BT913" t="str">
            <v>-</v>
          </cell>
          <cell r="BU913" t="str">
            <v>-</v>
          </cell>
          <cell r="BV913" t="str">
            <v>-</v>
          </cell>
          <cell r="BW913" t="str">
            <v>-</v>
          </cell>
          <cell r="BX913" t="str">
            <v>-</v>
          </cell>
          <cell r="BY913" t="str">
            <v>-</v>
          </cell>
          <cell r="BZ913" t="str">
            <v>-</v>
          </cell>
          <cell r="CA913" t="str">
            <v>-</v>
          </cell>
          <cell r="CB913" t="str">
            <v>-</v>
          </cell>
          <cell r="CC913" t="str">
            <v>Martes</v>
          </cell>
          <cell r="CD913" t="str">
            <v>98</v>
          </cell>
          <cell r="CE913" t="str">
            <v>8</v>
          </cell>
          <cell r="CF913" t="str">
            <v>Rosa</v>
          </cell>
          <cell r="CG913" t="str">
            <v>2o Sábado</v>
          </cell>
          <cell r="CH913" t="str">
            <v>Feb y Mzo</v>
          </cell>
          <cell r="CI913" t="str">
            <v>Ago y Sep</v>
          </cell>
          <cell r="CJ913" t="str">
            <v>-</v>
          </cell>
          <cell r="CK913">
            <v>90</v>
          </cell>
          <cell r="CL913" t="str">
            <v>101 - MAGNA</v>
          </cell>
          <cell r="CM913" t="str">
            <v>12141</v>
          </cell>
          <cell r="CP913" t="str">
            <v>-</v>
          </cell>
        </row>
        <row r="914">
          <cell r="A914" t="str">
            <v>12142</v>
          </cell>
          <cell r="B914" t="str">
            <v>799YGN</v>
          </cell>
          <cell r="C914" t="str">
            <v>Distrito Federal</v>
          </cell>
          <cell r="D914" t="str">
            <v>No aplica</v>
          </cell>
          <cell r="E914" t="str">
            <v>Aveo</v>
          </cell>
          <cell r="F914" t="str">
            <v>Automóvil</v>
          </cell>
          <cell r="G914" t="str">
            <v>Chevrolet</v>
          </cell>
          <cell r="H914" t="str">
            <v>Aveo LS 4 puertas T/M, D/H, A/A, Paquete M</v>
          </cell>
          <cell r="I914" t="str">
            <v>3G1TA5AF1CL153187</v>
          </cell>
          <cell r="J914" t="str">
            <v>Hecho en México</v>
          </cell>
          <cell r="K914" t="str">
            <v>Magna</v>
          </cell>
          <cell r="L914">
            <v>4</v>
          </cell>
          <cell r="M914">
            <v>45</v>
          </cell>
          <cell r="N914">
            <v>2012</v>
          </cell>
          <cell r="O914" t="str">
            <v>Ciudad de México</v>
          </cell>
          <cell r="P914" t="str">
            <v>Ciudad de México</v>
          </cell>
          <cell r="Q914" t="str">
            <v>Zona Metropolitana</v>
          </cell>
          <cell r="R914" t="str">
            <v>Baja</v>
          </cell>
          <cell r="S914" t="str">
            <v>Subasta interna</v>
          </cell>
          <cell r="T914" t="str">
            <v>GNP</v>
          </cell>
          <cell r="U914" t="str">
            <v>Grupo Nacional Provincial, S.A.B.</v>
          </cell>
          <cell r="V914" t="str">
            <v>Pool Administrativo</v>
          </cell>
          <cell r="W914" t="str">
            <v>Pool Administrativo</v>
          </cell>
          <cell r="X914" t="str">
            <v>Plaza GNP</v>
          </cell>
          <cell r="Y914" t="str">
            <v>Pool</v>
          </cell>
          <cell r="Z914" t="str">
            <v>N38132</v>
          </cell>
          <cell r="AA914" t="str">
            <v>-</v>
          </cell>
          <cell r="AB914" t="str">
            <v>-</v>
          </cell>
          <cell r="AC914" t="str">
            <v>-</v>
          </cell>
          <cell r="AD914" t="str">
            <v>-</v>
          </cell>
          <cell r="AE914" t="str">
            <v>-</v>
          </cell>
          <cell r="AF914" t="str">
            <v>-</v>
          </cell>
          <cell r="AG914" t="str">
            <v>-</v>
          </cell>
          <cell r="AH914" t="str">
            <v>-</v>
          </cell>
          <cell r="AI914" t="str">
            <v>C6705</v>
          </cell>
          <cell r="AJ914" t="str">
            <v>Ramirez Granados Arturo</v>
          </cell>
          <cell r="AK914" t="str">
            <v>-</v>
          </cell>
          <cell r="AL914" t="str">
            <v>-</v>
          </cell>
          <cell r="AM914" t="str">
            <v>-</v>
          </cell>
          <cell r="AN914">
            <v>0</v>
          </cell>
          <cell r="AO914" t="str">
            <v>-</v>
          </cell>
          <cell r="AQ914">
            <v>5545001393</v>
          </cell>
          <cell r="AR914" t="str">
            <v>-</v>
          </cell>
          <cell r="AS914" t="str">
            <v>-</v>
          </cell>
          <cell r="AT914" t="str">
            <v>-</v>
          </cell>
          <cell r="AU914" t="str">
            <v>-</v>
          </cell>
          <cell r="AV914" t="str">
            <v>-</v>
          </cell>
          <cell r="AW914" t="str">
            <v>IMDM20348811..</v>
          </cell>
          <cell r="AX914" t="str">
            <v>Inactivo</v>
          </cell>
          <cell r="AY914" t="str">
            <v>No</v>
          </cell>
          <cell r="AZ914" t="str">
            <v>-</v>
          </cell>
          <cell r="BA914" t="str">
            <v>-</v>
          </cell>
          <cell r="BB914" t="str">
            <v>-</v>
          </cell>
          <cell r="BC914" t="str">
            <v>-</v>
          </cell>
          <cell r="BD914" t="str">
            <v>-</v>
          </cell>
          <cell r="BE914" t="str">
            <v>-</v>
          </cell>
          <cell r="BF914" t="str">
            <v>-</v>
          </cell>
          <cell r="BG914" t="str">
            <v>-</v>
          </cell>
          <cell r="BH914" t="str">
            <v>-</v>
          </cell>
          <cell r="BI914" t="str">
            <v>-</v>
          </cell>
          <cell r="BJ914" t="str">
            <v>Arrendado</v>
          </cell>
          <cell r="BL914" t="str">
            <v>Américas Motors, S.A. de C.V.</v>
          </cell>
          <cell r="BP914" t="str">
            <v>-</v>
          </cell>
          <cell r="BQ914" t="str">
            <v>-</v>
          </cell>
          <cell r="BR914" t="str">
            <v>-</v>
          </cell>
          <cell r="BS914" t="str">
            <v>-</v>
          </cell>
          <cell r="BT914" t="str">
            <v>-</v>
          </cell>
          <cell r="BU914" t="str">
            <v>-</v>
          </cell>
          <cell r="BV914" t="str">
            <v>-</v>
          </cell>
          <cell r="BW914" t="str">
            <v>-</v>
          </cell>
          <cell r="BX914" t="str">
            <v>-</v>
          </cell>
          <cell r="BY914" t="str">
            <v>-</v>
          </cell>
          <cell r="BZ914" t="str">
            <v>-</v>
          </cell>
          <cell r="CA914" t="str">
            <v>-</v>
          </cell>
          <cell r="CB914" t="str">
            <v>-</v>
          </cell>
          <cell r="CC914" t="str">
            <v>Viernes</v>
          </cell>
          <cell r="CD914" t="str">
            <v>799</v>
          </cell>
          <cell r="CE914" t="str">
            <v>9</v>
          </cell>
          <cell r="CF914" t="str">
            <v>Azul</v>
          </cell>
          <cell r="CG914" t="str">
            <v>5o Sábado</v>
          </cell>
          <cell r="CH914" t="str">
            <v>May y Jun</v>
          </cell>
          <cell r="CI914" t="str">
            <v>Nov y Dic</v>
          </cell>
          <cell r="CJ914" t="str">
            <v>-</v>
          </cell>
          <cell r="CK914">
            <v>90</v>
          </cell>
          <cell r="CL914" t="str">
            <v>101 - MAGNA</v>
          </cell>
          <cell r="CM914" t="str">
            <v>12142</v>
          </cell>
          <cell r="CP914" t="str">
            <v>-</v>
          </cell>
        </row>
        <row r="915">
          <cell r="A915" t="str">
            <v>12143</v>
          </cell>
          <cell r="B915" t="str">
            <v>781YGN</v>
          </cell>
          <cell r="C915" t="str">
            <v>Distrito Federal</v>
          </cell>
          <cell r="D915" t="str">
            <v>No aplica</v>
          </cell>
          <cell r="E915" t="str">
            <v>Aveo</v>
          </cell>
          <cell r="F915" t="str">
            <v>Automóvil</v>
          </cell>
          <cell r="G915" t="str">
            <v>Chevrolet</v>
          </cell>
          <cell r="H915" t="str">
            <v>Aveo LS 4 puertas T/M, D/H, A/A, Paquete M</v>
          </cell>
          <cell r="I915" t="str">
            <v>3G1TA5AF3CL153448</v>
          </cell>
          <cell r="J915" t="str">
            <v>Hecho en México</v>
          </cell>
          <cell r="K915" t="str">
            <v>Magna</v>
          </cell>
          <cell r="L915">
            <v>4</v>
          </cell>
          <cell r="M915">
            <v>45</v>
          </cell>
          <cell r="N915">
            <v>2012</v>
          </cell>
          <cell r="O915" t="str">
            <v>Mexicali</v>
          </cell>
          <cell r="P915" t="str">
            <v>Baja California Norte</v>
          </cell>
          <cell r="Q915" t="str">
            <v>Noroeste</v>
          </cell>
          <cell r="R915" t="str">
            <v>Baja</v>
          </cell>
          <cell r="S915" t="str">
            <v>Venta a empleado</v>
          </cell>
          <cell r="T915" t="str">
            <v>GNP</v>
          </cell>
          <cell r="U915" t="str">
            <v>Grupo Nacional Provincial, S.A.B.</v>
          </cell>
          <cell r="V915" t="str">
            <v>Asesor de Servicio</v>
          </cell>
          <cell r="W915" t="str">
            <v>X40</v>
          </cell>
          <cell r="X915" t="str">
            <v>Supervisoria</v>
          </cell>
          <cell r="Y915" t="str">
            <v>Asignado</v>
          </cell>
          <cell r="Z915">
            <v>40100001</v>
          </cell>
          <cell r="AA915" t="str">
            <v>-</v>
          </cell>
          <cell r="AB915" t="str">
            <v>-</v>
          </cell>
          <cell r="AC915" t="str">
            <v>-</v>
          </cell>
          <cell r="AD915" t="str">
            <v>-</v>
          </cell>
          <cell r="AE915" t="str">
            <v>-</v>
          </cell>
          <cell r="AF915" t="str">
            <v>-</v>
          </cell>
          <cell r="AG915" t="str">
            <v>-</v>
          </cell>
          <cell r="AH915" t="str">
            <v>-</v>
          </cell>
          <cell r="AI915" t="str">
            <v>C6705</v>
          </cell>
          <cell r="AJ915" t="str">
            <v>Ramirez Granados Arturo</v>
          </cell>
          <cell r="AK915" t="str">
            <v>-</v>
          </cell>
          <cell r="AL915" t="str">
            <v>-</v>
          </cell>
          <cell r="AM915" t="str">
            <v>-</v>
          </cell>
          <cell r="AN915">
            <v>0</v>
          </cell>
          <cell r="AO915" t="str">
            <v>-</v>
          </cell>
          <cell r="AQ915">
            <v>6861350577</v>
          </cell>
          <cell r="AR915" t="str">
            <v>-</v>
          </cell>
          <cell r="AS915" t="str">
            <v>-</v>
          </cell>
          <cell r="AT915" t="str">
            <v>-</v>
          </cell>
          <cell r="AU915" t="str">
            <v>-</v>
          </cell>
          <cell r="AV915" t="str">
            <v>-</v>
          </cell>
          <cell r="AW915" t="str">
            <v>IMDM20087006..</v>
          </cell>
          <cell r="AX915" t="str">
            <v>Inactivo</v>
          </cell>
          <cell r="AY915" t="str">
            <v>No</v>
          </cell>
          <cell r="AZ915" t="str">
            <v>-</v>
          </cell>
          <cell r="BA915" t="str">
            <v>-</v>
          </cell>
          <cell r="BB915" t="str">
            <v>-</v>
          </cell>
          <cell r="BC915" t="str">
            <v>-</v>
          </cell>
          <cell r="BD915" t="str">
            <v>-</v>
          </cell>
          <cell r="BE915" t="str">
            <v>-</v>
          </cell>
          <cell r="BF915" t="str">
            <v>-</v>
          </cell>
          <cell r="BG915">
            <v>3</v>
          </cell>
          <cell r="BH915" t="str">
            <v>-</v>
          </cell>
          <cell r="BI915" t="str">
            <v>-</v>
          </cell>
          <cell r="BJ915" t="str">
            <v>Arrendado</v>
          </cell>
          <cell r="BL915" t="str">
            <v>Américas Motors, S.A. de C.V.</v>
          </cell>
          <cell r="BP915" t="str">
            <v>-</v>
          </cell>
          <cell r="BQ915" t="str">
            <v>-</v>
          </cell>
          <cell r="BR915" t="str">
            <v>-</v>
          </cell>
          <cell r="BS915" t="str">
            <v>-</v>
          </cell>
          <cell r="BT915" t="str">
            <v>-</v>
          </cell>
          <cell r="BU915" t="str">
            <v>-</v>
          </cell>
          <cell r="BV915" t="str">
            <v>-</v>
          </cell>
          <cell r="BW915" t="str">
            <v>-</v>
          </cell>
          <cell r="BX915" t="str">
            <v>-</v>
          </cell>
          <cell r="BY915" t="str">
            <v>-</v>
          </cell>
          <cell r="BZ915" t="str">
            <v>-</v>
          </cell>
          <cell r="CA915" t="str">
            <v>-</v>
          </cell>
          <cell r="CB915" t="str">
            <v>-</v>
          </cell>
          <cell r="CC915" t="str">
            <v>Jueves</v>
          </cell>
          <cell r="CD915" t="str">
            <v>781</v>
          </cell>
          <cell r="CE915" t="str">
            <v>1</v>
          </cell>
          <cell r="CF915" t="str">
            <v>Verde</v>
          </cell>
          <cell r="CG915" t="str">
            <v>4o Sábado</v>
          </cell>
          <cell r="CH915" t="str">
            <v>Abr y May</v>
          </cell>
          <cell r="CI915" t="str">
            <v>Oct y Nov</v>
          </cell>
          <cell r="CJ915" t="str">
            <v>-</v>
          </cell>
          <cell r="CK915">
            <v>90</v>
          </cell>
          <cell r="CL915" t="str">
            <v>101 - MAGNA</v>
          </cell>
          <cell r="CM915" t="str">
            <v>12143</v>
          </cell>
          <cell r="CP915" t="str">
            <v>-</v>
          </cell>
        </row>
        <row r="916">
          <cell r="A916" t="str">
            <v>12144</v>
          </cell>
          <cell r="B916" t="str">
            <v>547YNU</v>
          </cell>
          <cell r="C916" t="str">
            <v>Distrito Federal</v>
          </cell>
          <cell r="D916" t="str">
            <v>971YGN</v>
          </cell>
          <cell r="E916" t="str">
            <v>Aveo</v>
          </cell>
          <cell r="F916" t="str">
            <v>Automóvil</v>
          </cell>
          <cell r="G916" t="str">
            <v>Chevrolet</v>
          </cell>
          <cell r="H916" t="str">
            <v>Aveo LS 4 puertas T/M, D/H, A/A, Paquete M</v>
          </cell>
          <cell r="I916" t="str">
            <v>3G1TA5AF9CL153504</v>
          </cell>
          <cell r="J916" t="str">
            <v>Hecho en México</v>
          </cell>
          <cell r="K916" t="str">
            <v>Magna</v>
          </cell>
          <cell r="L916">
            <v>4</v>
          </cell>
          <cell r="M916">
            <v>45</v>
          </cell>
          <cell r="N916">
            <v>2012</v>
          </cell>
          <cell r="O916" t="str">
            <v>Morelia</v>
          </cell>
          <cell r="P916" t="str">
            <v>Michoacán</v>
          </cell>
          <cell r="Q916" t="str">
            <v>Occidente</v>
          </cell>
          <cell r="R916" t="str">
            <v>Baja</v>
          </cell>
          <cell r="S916" t="str">
            <v>Venta a empleado</v>
          </cell>
          <cell r="T916" t="str">
            <v>GNP</v>
          </cell>
          <cell r="U916" t="str">
            <v>Grupo Nacional Provincial, S.A.B.</v>
          </cell>
          <cell r="V916" t="str">
            <v>Supervisor Ajustes</v>
          </cell>
          <cell r="W916" t="str">
            <v>-</v>
          </cell>
          <cell r="X916" t="str">
            <v>Supervisoria</v>
          </cell>
          <cell r="Y916" t="str">
            <v>Asignado</v>
          </cell>
          <cell r="Z916" t="str">
            <v>N93453</v>
          </cell>
          <cell r="AA916" t="str">
            <v>Pérez Galván Clemente</v>
          </cell>
          <cell r="AB916" t="str">
            <v>Grupo Nacional Provincial, S.A.B.</v>
          </cell>
          <cell r="AC916" t="str">
            <v>PEGC791231B98</v>
          </cell>
          <cell r="AD916" t="str">
            <v>Jefe de departamento</v>
          </cell>
          <cell r="AE916" t="str">
            <v>Supervisor Siniestros Autos</v>
          </cell>
          <cell r="AF916" t="str">
            <v>Unidad Operativa</v>
          </cell>
          <cell r="AG916" t="str">
            <v>Dirección Servicio y Operaciones</v>
          </cell>
          <cell r="AH916" t="str">
            <v>Subdirección Siniestros Norte y Occidente</v>
          </cell>
          <cell r="AI916" t="str">
            <v>C9212</v>
          </cell>
          <cell r="AJ916" t="str">
            <v>Colome Pineda Juan Del Carmen</v>
          </cell>
          <cell r="AK916" t="str">
            <v>Supervisoria Morelia</v>
          </cell>
          <cell r="AL916" t="str">
            <v>Morelia</v>
          </cell>
          <cell r="AM916">
            <v>5930</v>
          </cell>
          <cell r="AN916" t="str">
            <v>clemente.perez@gnp.com.mx</v>
          </cell>
          <cell r="AO916" t="str">
            <v>clemente.perez@gnp.com.mx</v>
          </cell>
          <cell r="AQ916">
            <v>4431691807</v>
          </cell>
          <cell r="AR916" t="str">
            <v>-</v>
          </cell>
          <cell r="AS916" t="str">
            <v>-</v>
          </cell>
          <cell r="AT916" t="str">
            <v>-</v>
          </cell>
          <cell r="AU916" t="str">
            <v>-</v>
          </cell>
          <cell r="AV916" t="str">
            <v>-</v>
          </cell>
          <cell r="AW916" t="str">
            <v>IMDM20081955..</v>
          </cell>
          <cell r="AX916" t="str">
            <v>Inactivo</v>
          </cell>
          <cell r="AY916" t="str">
            <v>Si</v>
          </cell>
          <cell r="AZ916">
            <v>819.45</v>
          </cell>
          <cell r="BA916">
            <v>43708</v>
          </cell>
          <cell r="BB916">
            <v>22944.600000000002</v>
          </cell>
          <cell r="BC916" t="str">
            <v>-</v>
          </cell>
          <cell r="BD916">
            <v>59000</v>
          </cell>
          <cell r="BE916">
            <v>43296</v>
          </cell>
          <cell r="BF916">
            <v>44377</v>
          </cell>
          <cell r="BG916">
            <v>3</v>
          </cell>
          <cell r="BH916" t="str">
            <v>-</v>
          </cell>
          <cell r="BI916" t="str">
            <v>-</v>
          </cell>
          <cell r="BJ916" t="str">
            <v>Arrendado</v>
          </cell>
          <cell r="BL916" t="str">
            <v>Américas Motors, S.A. de C.V.</v>
          </cell>
          <cell r="BP916" t="str">
            <v>-</v>
          </cell>
          <cell r="BQ916" t="str">
            <v>-</v>
          </cell>
          <cell r="BR916" t="str">
            <v>-</v>
          </cell>
          <cell r="BS916" t="str">
            <v>-</v>
          </cell>
          <cell r="BT916" t="str">
            <v>-</v>
          </cell>
          <cell r="BU916" t="str">
            <v>-</v>
          </cell>
          <cell r="BV916" t="str">
            <v>-</v>
          </cell>
          <cell r="BW916" t="str">
            <v>-</v>
          </cell>
          <cell r="BX916" t="str">
            <v>-</v>
          </cell>
          <cell r="BY916" t="str">
            <v>-</v>
          </cell>
          <cell r="BZ916" t="str">
            <v>-</v>
          </cell>
          <cell r="CA916" t="str">
            <v>-</v>
          </cell>
          <cell r="CB916" t="str">
            <v>-</v>
          </cell>
          <cell r="CC916" t="str">
            <v>Martes</v>
          </cell>
          <cell r="CD916" t="str">
            <v>547</v>
          </cell>
          <cell r="CE916" t="str">
            <v>7</v>
          </cell>
          <cell r="CF916" t="str">
            <v>Rosa</v>
          </cell>
          <cell r="CG916" t="str">
            <v>2o Sábado</v>
          </cell>
          <cell r="CH916" t="str">
            <v>Feb y Mzo</v>
          </cell>
          <cell r="CI916" t="str">
            <v>Ago y Sep</v>
          </cell>
          <cell r="CJ916" t="str">
            <v>-</v>
          </cell>
          <cell r="CK916">
            <v>90</v>
          </cell>
          <cell r="CL916" t="str">
            <v>101 - MAGNA</v>
          </cell>
          <cell r="CM916" t="str">
            <v>12144</v>
          </cell>
          <cell r="CP916" t="str">
            <v>-</v>
          </cell>
        </row>
        <row r="917">
          <cell r="A917" t="str">
            <v>12145</v>
          </cell>
          <cell r="B917" t="str">
            <v>332YGN</v>
          </cell>
          <cell r="C917" t="str">
            <v>Distrito Federal</v>
          </cell>
          <cell r="D917" t="str">
            <v>No aplica</v>
          </cell>
          <cell r="E917" t="str">
            <v>Aveo</v>
          </cell>
          <cell r="F917" t="str">
            <v>Automóvil</v>
          </cell>
          <cell r="G917" t="str">
            <v>Chevrolet</v>
          </cell>
          <cell r="H917" t="str">
            <v>Aveo LS 4 puertas T/M, D/H, A/A, Paquete M</v>
          </cell>
          <cell r="I917" t="str">
            <v>3G1TA5AF7CL153422</v>
          </cell>
          <cell r="J917" t="str">
            <v>Hecho en México</v>
          </cell>
          <cell r="K917" t="str">
            <v>Magna</v>
          </cell>
          <cell r="L917">
            <v>4</v>
          </cell>
          <cell r="M917">
            <v>45</v>
          </cell>
          <cell r="N917">
            <v>2012</v>
          </cell>
          <cell r="O917" t="str">
            <v>Toluca</v>
          </cell>
          <cell r="P917" t="str">
            <v>Estado de México</v>
          </cell>
          <cell r="Q917" t="str">
            <v>Centro</v>
          </cell>
          <cell r="R917" t="str">
            <v>Baja</v>
          </cell>
          <cell r="S917" t="str">
            <v>Venta a empleado</v>
          </cell>
          <cell r="T917" t="str">
            <v>GNP</v>
          </cell>
          <cell r="U917" t="str">
            <v>Grupo Nacional Provincial, S.A.B.</v>
          </cell>
          <cell r="V917" t="str">
            <v>Asesor de Servicio</v>
          </cell>
          <cell r="W917" t="str">
            <v>T30</v>
          </cell>
          <cell r="X917" t="str">
            <v>Supervisoria</v>
          </cell>
          <cell r="Y917" t="str">
            <v>Asignado</v>
          </cell>
          <cell r="Z917" t="str">
            <v>S02007</v>
          </cell>
          <cell r="AA917" t="str">
            <v>-</v>
          </cell>
          <cell r="AB917" t="str">
            <v>-</v>
          </cell>
          <cell r="AC917" t="str">
            <v>-</v>
          </cell>
          <cell r="AD917" t="str">
            <v>-</v>
          </cell>
          <cell r="AE917" t="str">
            <v>-</v>
          </cell>
          <cell r="AF917" t="str">
            <v>-</v>
          </cell>
          <cell r="AG917" t="str">
            <v>-</v>
          </cell>
          <cell r="AH917" t="str">
            <v>-</v>
          </cell>
          <cell r="AI917" t="str">
            <v>C6705</v>
          </cell>
          <cell r="AJ917" t="str">
            <v>Ramirez Granados Arturo</v>
          </cell>
          <cell r="AK917" t="str">
            <v>-</v>
          </cell>
          <cell r="AL917" t="str">
            <v>-</v>
          </cell>
          <cell r="AM917" t="str">
            <v>-</v>
          </cell>
          <cell r="AN917">
            <v>0</v>
          </cell>
          <cell r="AO917" t="str">
            <v>-</v>
          </cell>
          <cell r="AQ917">
            <v>7223508525</v>
          </cell>
          <cell r="AR917" t="str">
            <v>-</v>
          </cell>
          <cell r="AS917" t="str">
            <v>-</v>
          </cell>
          <cell r="AT917" t="str">
            <v>-</v>
          </cell>
          <cell r="AU917" t="str">
            <v>-</v>
          </cell>
          <cell r="AV917" t="str">
            <v>-</v>
          </cell>
          <cell r="AW917" t="str">
            <v>IMDM20358896..</v>
          </cell>
          <cell r="AX917" t="str">
            <v>Inactivo</v>
          </cell>
          <cell r="AY917" t="str">
            <v>No</v>
          </cell>
          <cell r="AZ917" t="str">
            <v>-</v>
          </cell>
          <cell r="BA917" t="str">
            <v>-</v>
          </cell>
          <cell r="BB917" t="str">
            <v>-</v>
          </cell>
          <cell r="BC917" t="str">
            <v>-</v>
          </cell>
          <cell r="BD917" t="str">
            <v>-</v>
          </cell>
          <cell r="BE917" t="str">
            <v>-</v>
          </cell>
          <cell r="BF917" t="str">
            <v>-</v>
          </cell>
          <cell r="BG917">
            <v>3</v>
          </cell>
          <cell r="BH917" t="str">
            <v>-</v>
          </cell>
          <cell r="BI917" t="str">
            <v>-</v>
          </cell>
          <cell r="BJ917" t="str">
            <v>Arrendado</v>
          </cell>
          <cell r="BL917" t="str">
            <v>Américas Motors, S.A. de C.V.</v>
          </cell>
          <cell r="BP917" t="str">
            <v>-</v>
          </cell>
          <cell r="BQ917" t="str">
            <v>-</v>
          </cell>
          <cell r="BR917" t="str">
            <v>-</v>
          </cell>
          <cell r="BS917" t="str">
            <v>-</v>
          </cell>
          <cell r="BT917" t="str">
            <v>-</v>
          </cell>
          <cell r="BU917" t="str">
            <v>-</v>
          </cell>
          <cell r="BV917" t="str">
            <v>-</v>
          </cell>
          <cell r="BW917" t="str">
            <v>-</v>
          </cell>
          <cell r="BX917" t="str">
            <v>-</v>
          </cell>
          <cell r="BY917" t="str">
            <v>-</v>
          </cell>
          <cell r="BZ917" t="str">
            <v>-</v>
          </cell>
          <cell r="CA917" t="str">
            <v>-</v>
          </cell>
          <cell r="CB917" t="str">
            <v>-</v>
          </cell>
          <cell r="CC917" t="str">
            <v>Jueves</v>
          </cell>
          <cell r="CD917" t="str">
            <v>332</v>
          </cell>
          <cell r="CE917" t="str">
            <v>2</v>
          </cell>
          <cell r="CF917" t="str">
            <v>Verde</v>
          </cell>
          <cell r="CG917" t="str">
            <v>4o Sábado</v>
          </cell>
          <cell r="CH917" t="str">
            <v>Abr y May</v>
          </cell>
          <cell r="CI917" t="str">
            <v>Oct y Nov</v>
          </cell>
          <cell r="CJ917" t="str">
            <v>-</v>
          </cell>
          <cell r="CK917">
            <v>90</v>
          </cell>
          <cell r="CL917" t="str">
            <v>101 - MAGNA</v>
          </cell>
          <cell r="CM917" t="str">
            <v>12145</v>
          </cell>
          <cell r="CP917" t="str">
            <v>-</v>
          </cell>
        </row>
        <row r="918">
          <cell r="A918" t="str">
            <v>12146</v>
          </cell>
          <cell r="B918" t="str">
            <v>462ZEX</v>
          </cell>
          <cell r="C918" t="str">
            <v>Distrito Federal</v>
          </cell>
          <cell r="D918" t="str">
            <v>314YFX</v>
          </cell>
          <cell r="E918" t="str">
            <v>Aveo</v>
          </cell>
          <cell r="F918" t="str">
            <v>Automóvil</v>
          </cell>
          <cell r="G918" t="str">
            <v>Chevrolet</v>
          </cell>
          <cell r="H918" t="str">
            <v>Aveo LS 4 puertas T/M, D/H, A/A, Paquete M</v>
          </cell>
          <cell r="I918" t="str">
            <v>3G1TA5AF1CL153531</v>
          </cell>
          <cell r="J918" t="str">
            <v>Hecho en México</v>
          </cell>
          <cell r="K918" t="str">
            <v>Magna</v>
          </cell>
          <cell r="L918">
            <v>4</v>
          </cell>
          <cell r="M918">
            <v>45</v>
          </cell>
          <cell r="N918">
            <v>2012</v>
          </cell>
          <cell r="O918" t="str">
            <v>Guadalajara</v>
          </cell>
          <cell r="P918" t="str">
            <v>Jalisco</v>
          </cell>
          <cell r="Q918" t="str">
            <v>Occidente</v>
          </cell>
          <cell r="R918" t="str">
            <v>Baja</v>
          </cell>
          <cell r="S918" t="str">
            <v>Venta a empleado</v>
          </cell>
          <cell r="T918" t="str">
            <v>GNP</v>
          </cell>
          <cell r="U918" t="str">
            <v>Grupo Nacional Provincial, S.A.B.</v>
          </cell>
          <cell r="V918" t="str">
            <v>Asesor de Servicio</v>
          </cell>
          <cell r="W918" t="str">
            <v>M8</v>
          </cell>
          <cell r="X918" t="str">
            <v>Célula Centro</v>
          </cell>
          <cell r="Y918" t="str">
            <v>Asignado</v>
          </cell>
          <cell r="Z918">
            <v>40348001</v>
          </cell>
          <cell r="AA918" t="str">
            <v>Silva Mendoza Oscar Alejandro</v>
          </cell>
          <cell r="AB918" t="str">
            <v>Servicios Administrativos en Reclamaciones, S.A. de C.V.</v>
          </cell>
          <cell r="AC918" t="str">
            <v>SIMO780522CE7</v>
          </cell>
          <cell r="AD918" t="str">
            <v>Operativo</v>
          </cell>
          <cell r="AE918" t="str">
            <v>Asesor de Servicio</v>
          </cell>
          <cell r="AF918" t="str">
            <v>Unidad Operativa</v>
          </cell>
          <cell r="AG918" t="str">
            <v>Dirección Servicio y Operaciones</v>
          </cell>
          <cell r="AH918" t="str">
            <v>Subdirección Siniestros Norte y Occidente</v>
          </cell>
          <cell r="AI918" t="str">
            <v>C9179</v>
          </cell>
          <cell r="AJ918" t="str">
            <v>Moya Urdiales Idalia Leticia</v>
          </cell>
          <cell r="AK918" t="str">
            <v>Oficina central Guadalajara</v>
          </cell>
          <cell r="AL918" t="str">
            <v>Guadalajara</v>
          </cell>
          <cell r="AM918">
            <v>6368</v>
          </cell>
          <cell r="AN918" t="str">
            <v>oscar.silva@gnp.com.mx</v>
          </cell>
          <cell r="AO918" t="str">
            <v>oscar.silva@gnp.com.mx</v>
          </cell>
          <cell r="AP918" t="str">
            <v>ajustes295gnp@gmail.com</v>
          </cell>
          <cell r="AQ918">
            <v>3310204552</v>
          </cell>
          <cell r="AR918" t="str">
            <v>-</v>
          </cell>
          <cell r="AS918" t="str">
            <v>-</v>
          </cell>
          <cell r="AT918" t="str">
            <v>-</v>
          </cell>
          <cell r="AU918" t="str">
            <v>-</v>
          </cell>
          <cell r="AV918" t="str">
            <v>-</v>
          </cell>
          <cell r="AW918" t="str">
            <v>-</v>
          </cell>
          <cell r="AX918" t="str">
            <v>-</v>
          </cell>
          <cell r="AY918" t="str">
            <v>No</v>
          </cell>
          <cell r="AZ918" t="str">
            <v>-</v>
          </cell>
          <cell r="BA918" t="str">
            <v>-</v>
          </cell>
          <cell r="BB918" t="str">
            <v>-</v>
          </cell>
          <cell r="BC918" t="str">
            <v>-</v>
          </cell>
          <cell r="BD918" t="str">
            <v>-</v>
          </cell>
          <cell r="BE918" t="str">
            <v>-</v>
          </cell>
          <cell r="BF918" t="str">
            <v>-</v>
          </cell>
          <cell r="BG918">
            <v>3</v>
          </cell>
          <cell r="BH918" t="str">
            <v>-</v>
          </cell>
          <cell r="BI918" t="str">
            <v>-</v>
          </cell>
          <cell r="BJ918" t="str">
            <v>Arrendado</v>
          </cell>
          <cell r="BL918" t="str">
            <v>Américas Motors, S.A. de C.V.</v>
          </cell>
          <cell r="BP918" t="str">
            <v>-</v>
          </cell>
          <cell r="BQ918" t="str">
            <v>-</v>
          </cell>
          <cell r="BR918" t="str">
            <v>-</v>
          </cell>
          <cell r="BS918" t="str">
            <v>-</v>
          </cell>
          <cell r="BT918" t="str">
            <v>-</v>
          </cell>
          <cell r="BU918" t="str">
            <v>-</v>
          </cell>
          <cell r="BV918" t="str">
            <v>-</v>
          </cell>
          <cell r="BW918" t="str">
            <v>-</v>
          </cell>
          <cell r="BX918" t="str">
            <v>-</v>
          </cell>
          <cell r="BY918" t="str">
            <v>-</v>
          </cell>
          <cell r="BZ918" t="str">
            <v>-</v>
          </cell>
          <cell r="CA918" t="str">
            <v>-</v>
          </cell>
          <cell r="CB918" t="str">
            <v>-</v>
          </cell>
          <cell r="CC918" t="str">
            <v>Jueves</v>
          </cell>
          <cell r="CD918" t="str">
            <v>462</v>
          </cell>
          <cell r="CE918" t="str">
            <v>2</v>
          </cell>
          <cell r="CF918" t="str">
            <v>Verde</v>
          </cell>
          <cell r="CG918" t="str">
            <v>4o Sábado</v>
          </cell>
          <cell r="CH918" t="str">
            <v>Abr y May</v>
          </cell>
          <cell r="CI918" t="str">
            <v>Oct y Nov</v>
          </cell>
          <cell r="CJ918" t="str">
            <v>-</v>
          </cell>
          <cell r="CK918">
            <v>90</v>
          </cell>
          <cell r="CL918" t="str">
            <v>101 - MAGNA</v>
          </cell>
          <cell r="CM918" t="str">
            <v>12146</v>
          </cell>
          <cell r="CP918" t="str">
            <v>-</v>
          </cell>
        </row>
        <row r="919">
          <cell r="A919" t="str">
            <v>12147</v>
          </cell>
          <cell r="B919" t="str">
            <v>838YGN</v>
          </cell>
          <cell r="C919" t="str">
            <v>Distrito Federal</v>
          </cell>
          <cell r="D919" t="str">
            <v>No aplica</v>
          </cell>
          <cell r="E919" t="str">
            <v>Aveo</v>
          </cell>
          <cell r="F919" t="str">
            <v>Automóvil</v>
          </cell>
          <cell r="G919" t="str">
            <v>Chevrolet</v>
          </cell>
          <cell r="H919" t="str">
            <v>Aveo LS 4 puertas T/M, D/H, A/A, Paquete M</v>
          </cell>
          <cell r="I919" t="str">
            <v>3G1TA5AF7CL153694</v>
          </cell>
          <cell r="J919" t="str">
            <v>Hecho en México</v>
          </cell>
          <cell r="K919" t="str">
            <v>Magna</v>
          </cell>
          <cell r="L919">
            <v>4</v>
          </cell>
          <cell r="M919">
            <v>45</v>
          </cell>
          <cell r="N919">
            <v>2012</v>
          </cell>
          <cell r="O919" t="str">
            <v>Tampico</v>
          </cell>
          <cell r="P919" t="str">
            <v>Tamaulipas</v>
          </cell>
          <cell r="Q919" t="str">
            <v>Noreste</v>
          </cell>
          <cell r="R919" t="str">
            <v>Baja</v>
          </cell>
          <cell r="S919" t="str">
            <v>Venta a empleado</v>
          </cell>
          <cell r="T919" t="str">
            <v>GNP</v>
          </cell>
          <cell r="U919" t="str">
            <v>Grupo Nacional Provincial, S.A.B.</v>
          </cell>
          <cell r="V919" t="str">
            <v>Asesor de Servicio</v>
          </cell>
          <cell r="W919" t="str">
            <v>218</v>
          </cell>
          <cell r="X919" t="str">
            <v>Supervisoria</v>
          </cell>
          <cell r="Y919" t="str">
            <v>Asignado</v>
          </cell>
          <cell r="Z919">
            <v>40179001</v>
          </cell>
          <cell r="AA919" t="str">
            <v>-</v>
          </cell>
          <cell r="AB919" t="str">
            <v>-</v>
          </cell>
          <cell r="AC919" t="str">
            <v>-</v>
          </cell>
          <cell r="AD919" t="str">
            <v>-</v>
          </cell>
          <cell r="AE919" t="str">
            <v>-</v>
          </cell>
          <cell r="AF919" t="str">
            <v>-</v>
          </cell>
          <cell r="AG919" t="str">
            <v>-</v>
          </cell>
          <cell r="AH919" t="str">
            <v>-</v>
          </cell>
          <cell r="AI919" t="str">
            <v>C6705</v>
          </cell>
          <cell r="AJ919" t="str">
            <v>Ramirez Granados Arturo</v>
          </cell>
          <cell r="AK919" t="str">
            <v>-</v>
          </cell>
          <cell r="AL919" t="str">
            <v>-</v>
          </cell>
          <cell r="AM919" t="str">
            <v>-</v>
          </cell>
          <cell r="AN919">
            <v>0</v>
          </cell>
          <cell r="AO919" t="str">
            <v>-</v>
          </cell>
          <cell r="AQ919">
            <v>8331349695</v>
          </cell>
          <cell r="AR919" t="str">
            <v>-</v>
          </cell>
          <cell r="AS919" t="str">
            <v>-</v>
          </cell>
          <cell r="AT919" t="str">
            <v>-</v>
          </cell>
          <cell r="AU919" t="str">
            <v>-</v>
          </cell>
          <cell r="AV919" t="str">
            <v>-</v>
          </cell>
          <cell r="AW919" t="str">
            <v>-</v>
          </cell>
          <cell r="AX919" t="str">
            <v>-</v>
          </cell>
          <cell r="AY919" t="str">
            <v>No</v>
          </cell>
          <cell r="AZ919" t="str">
            <v>-</v>
          </cell>
          <cell r="BA919" t="str">
            <v>-</v>
          </cell>
          <cell r="BB919" t="str">
            <v>-</v>
          </cell>
          <cell r="BC919" t="str">
            <v>-</v>
          </cell>
          <cell r="BD919" t="str">
            <v>-</v>
          </cell>
          <cell r="BE919" t="str">
            <v>-</v>
          </cell>
          <cell r="BF919" t="str">
            <v>-</v>
          </cell>
          <cell r="BG919">
            <v>3</v>
          </cell>
          <cell r="BH919" t="str">
            <v>-</v>
          </cell>
          <cell r="BI919" t="str">
            <v>-</v>
          </cell>
          <cell r="BJ919" t="str">
            <v>Arrendado</v>
          </cell>
          <cell r="BL919" t="str">
            <v>Américas Motors, S.A. de C.V.</v>
          </cell>
          <cell r="BP919" t="str">
            <v>-</v>
          </cell>
          <cell r="BQ919" t="str">
            <v>-</v>
          </cell>
          <cell r="BR919" t="str">
            <v>-</v>
          </cell>
          <cell r="BS919" t="str">
            <v>-</v>
          </cell>
          <cell r="BT919" t="str">
            <v>-</v>
          </cell>
          <cell r="BU919" t="str">
            <v>-</v>
          </cell>
          <cell r="BV919" t="str">
            <v>-</v>
          </cell>
          <cell r="BW919" t="str">
            <v>-</v>
          </cell>
          <cell r="BX919" t="str">
            <v>-</v>
          </cell>
          <cell r="BY919" t="str">
            <v>-</v>
          </cell>
          <cell r="BZ919" t="str">
            <v>-</v>
          </cell>
          <cell r="CA919" t="str">
            <v>-</v>
          </cell>
          <cell r="CB919" t="str">
            <v>-</v>
          </cell>
          <cell r="CC919" t="str">
            <v>Martes</v>
          </cell>
          <cell r="CD919" t="str">
            <v>838</v>
          </cell>
          <cell r="CE919" t="str">
            <v>8</v>
          </cell>
          <cell r="CF919" t="str">
            <v>Rosa</v>
          </cell>
          <cell r="CG919" t="str">
            <v>2o Sábado</v>
          </cell>
          <cell r="CH919" t="str">
            <v>Feb y Mzo</v>
          </cell>
          <cell r="CI919" t="str">
            <v>Ago y Sep</v>
          </cell>
          <cell r="CJ919" t="str">
            <v>-</v>
          </cell>
          <cell r="CK919">
            <v>90</v>
          </cell>
          <cell r="CL919" t="str">
            <v>101 - MAGNA</v>
          </cell>
          <cell r="CM919" t="str">
            <v>12147</v>
          </cell>
          <cell r="CP919" t="str">
            <v>-</v>
          </cell>
        </row>
        <row r="920">
          <cell r="A920" t="str">
            <v>12148</v>
          </cell>
          <cell r="B920" t="str">
            <v>331YGN</v>
          </cell>
          <cell r="C920" t="str">
            <v>Distrito Federal</v>
          </cell>
          <cell r="D920" t="str">
            <v>No aplica</v>
          </cell>
          <cell r="E920" t="str">
            <v>Aveo</v>
          </cell>
          <cell r="F920" t="str">
            <v>Automóvil</v>
          </cell>
          <cell r="G920" t="str">
            <v>Chevrolet</v>
          </cell>
          <cell r="H920" t="str">
            <v>Aveo LS 4 puertas T/M, D/H, A/A, Paquete M</v>
          </cell>
          <cell r="I920" t="str">
            <v>3G1TA5AF7CL153338</v>
          </cell>
          <cell r="J920" t="str">
            <v>Hecho en México</v>
          </cell>
          <cell r="K920" t="str">
            <v>Magna</v>
          </cell>
          <cell r="L920">
            <v>4</v>
          </cell>
          <cell r="M920">
            <v>45</v>
          </cell>
          <cell r="N920">
            <v>2012</v>
          </cell>
          <cell r="O920" t="str">
            <v>Toluca</v>
          </cell>
          <cell r="P920" t="str">
            <v>Estado de México</v>
          </cell>
          <cell r="Q920" t="str">
            <v>Centro</v>
          </cell>
          <cell r="R920" t="str">
            <v>Baja</v>
          </cell>
          <cell r="S920" t="str">
            <v>Venta a empleado</v>
          </cell>
          <cell r="T920" t="str">
            <v>GNP</v>
          </cell>
          <cell r="U920" t="str">
            <v>Grupo Nacional Provincial, S.A.B.</v>
          </cell>
          <cell r="V920" t="str">
            <v>Asesor de Servicio</v>
          </cell>
          <cell r="W920" t="str">
            <v>T28</v>
          </cell>
          <cell r="X920" t="str">
            <v>Supervisoria</v>
          </cell>
          <cell r="Y920" t="str">
            <v>Asignado</v>
          </cell>
          <cell r="Z920">
            <v>40267001</v>
          </cell>
          <cell r="AA920" t="str">
            <v>-</v>
          </cell>
          <cell r="AB920" t="str">
            <v>-</v>
          </cell>
          <cell r="AC920" t="str">
            <v>-</v>
          </cell>
          <cell r="AD920" t="str">
            <v>-</v>
          </cell>
          <cell r="AE920" t="str">
            <v>-</v>
          </cell>
          <cell r="AF920" t="str">
            <v>-</v>
          </cell>
          <cell r="AG920" t="str">
            <v>-</v>
          </cell>
          <cell r="AH920" t="str">
            <v>-</v>
          </cell>
          <cell r="AI920" t="str">
            <v>C6705</v>
          </cell>
          <cell r="AJ920" t="str">
            <v>Ramirez Granados Arturo</v>
          </cell>
          <cell r="AK920" t="str">
            <v>-</v>
          </cell>
          <cell r="AL920" t="str">
            <v>-</v>
          </cell>
          <cell r="AM920" t="str">
            <v>-</v>
          </cell>
          <cell r="AN920">
            <v>0</v>
          </cell>
          <cell r="AO920" t="str">
            <v>-</v>
          </cell>
          <cell r="AQ920">
            <v>7225108157</v>
          </cell>
          <cell r="AR920" t="str">
            <v>-</v>
          </cell>
          <cell r="AS920" t="str">
            <v>-</v>
          </cell>
          <cell r="AT920" t="str">
            <v>-</v>
          </cell>
          <cell r="AU920" t="str">
            <v>-</v>
          </cell>
          <cell r="AV920" t="str">
            <v>-</v>
          </cell>
          <cell r="AW920" t="str">
            <v>IMDM20358897..</v>
          </cell>
          <cell r="AX920" t="str">
            <v>Inactivo</v>
          </cell>
          <cell r="AY920" t="str">
            <v>No</v>
          </cell>
          <cell r="AZ920" t="str">
            <v>-</v>
          </cell>
          <cell r="BA920" t="str">
            <v>-</v>
          </cell>
          <cell r="BB920" t="str">
            <v>-</v>
          </cell>
          <cell r="BC920" t="str">
            <v>-</v>
          </cell>
          <cell r="BD920" t="str">
            <v>-</v>
          </cell>
          <cell r="BE920" t="str">
            <v>-</v>
          </cell>
          <cell r="BF920" t="str">
            <v>-</v>
          </cell>
          <cell r="BG920">
            <v>3</v>
          </cell>
          <cell r="BH920" t="str">
            <v>-</v>
          </cell>
          <cell r="BI920" t="str">
            <v>-</v>
          </cell>
          <cell r="BJ920" t="str">
            <v>Arrendado</v>
          </cell>
          <cell r="BL920" t="str">
            <v>Américas Motors, S.A. de C.V.</v>
          </cell>
          <cell r="BP920" t="str">
            <v>-</v>
          </cell>
          <cell r="BQ920" t="str">
            <v>-</v>
          </cell>
          <cell r="BR920" t="str">
            <v>-</v>
          </cell>
          <cell r="BS920" t="str">
            <v>-</v>
          </cell>
          <cell r="BT920" t="str">
            <v>-</v>
          </cell>
          <cell r="BU920" t="str">
            <v>-</v>
          </cell>
          <cell r="BV920" t="str">
            <v>-</v>
          </cell>
          <cell r="BW920" t="str">
            <v>-</v>
          </cell>
          <cell r="BX920" t="str">
            <v>-</v>
          </cell>
          <cell r="BY920" t="str">
            <v>-</v>
          </cell>
          <cell r="BZ920" t="str">
            <v>-</v>
          </cell>
          <cell r="CA920" t="str">
            <v>-</v>
          </cell>
          <cell r="CB920" t="str">
            <v>-</v>
          </cell>
          <cell r="CC920" t="str">
            <v>Jueves</v>
          </cell>
          <cell r="CD920" t="str">
            <v>331</v>
          </cell>
          <cell r="CE920" t="str">
            <v>1</v>
          </cell>
          <cell r="CF920" t="str">
            <v>Verde</v>
          </cell>
          <cell r="CG920" t="str">
            <v>4o Sábado</v>
          </cell>
          <cell r="CH920" t="str">
            <v>Abr y May</v>
          </cell>
          <cell r="CI920" t="str">
            <v>Oct y Nov</v>
          </cell>
          <cell r="CJ920" t="str">
            <v>-</v>
          </cell>
          <cell r="CK920">
            <v>90</v>
          </cell>
          <cell r="CL920" t="str">
            <v>101 - MAGNA</v>
          </cell>
          <cell r="CM920" t="str">
            <v>12148</v>
          </cell>
          <cell r="CP920" t="str">
            <v>-</v>
          </cell>
        </row>
        <row r="921">
          <cell r="A921" t="str">
            <v>12149</v>
          </cell>
          <cell r="B921" t="str">
            <v>384YFX</v>
          </cell>
          <cell r="C921" t="str">
            <v>Distrito Federal</v>
          </cell>
          <cell r="D921" t="str">
            <v>No aplica</v>
          </cell>
          <cell r="E921" t="str">
            <v>Aveo</v>
          </cell>
          <cell r="F921" t="str">
            <v>Automóvil</v>
          </cell>
          <cell r="G921" t="str">
            <v>Chevrolet</v>
          </cell>
          <cell r="H921" t="str">
            <v>Aveo LS 4 puertas T/M, D/H, A/A, Paquete M</v>
          </cell>
          <cell r="I921" t="str">
            <v>3G1TA5AF3CL153403</v>
          </cell>
          <cell r="J921" t="str">
            <v>Hecho en México</v>
          </cell>
          <cell r="K921" t="str">
            <v>Magna</v>
          </cell>
          <cell r="L921">
            <v>4</v>
          </cell>
          <cell r="M921">
            <v>45</v>
          </cell>
          <cell r="N921">
            <v>2012</v>
          </cell>
          <cell r="O921" t="str">
            <v>Guadalajara</v>
          </cell>
          <cell r="P921" t="str">
            <v>Jalisco</v>
          </cell>
          <cell r="Q921" t="str">
            <v>Occidente</v>
          </cell>
          <cell r="R921" t="str">
            <v>Baja</v>
          </cell>
          <cell r="S921" t="str">
            <v>Venta a empleado</v>
          </cell>
          <cell r="T921" t="str">
            <v>GNP</v>
          </cell>
          <cell r="U921" t="str">
            <v>Grupo Nacional Provincial, S.A.B.</v>
          </cell>
          <cell r="V921" t="str">
            <v>Asesor de Servicio</v>
          </cell>
          <cell r="W921" t="str">
            <v>M11</v>
          </cell>
          <cell r="X921" t="str">
            <v>Célula AMIS</v>
          </cell>
          <cell r="Y921" t="str">
            <v>Asignado</v>
          </cell>
          <cell r="Z921">
            <v>40347001</v>
          </cell>
          <cell r="AA921" t="str">
            <v>Rosales Ramirez Noe</v>
          </cell>
          <cell r="AB921" t="str">
            <v>Servicios Administrativos en Reclamaciones, S.A. de C.V.</v>
          </cell>
          <cell r="AC921" t="str">
            <v>RORN671102KC2</v>
          </cell>
          <cell r="AD921" t="str">
            <v>Operativo</v>
          </cell>
          <cell r="AE921" t="str">
            <v>Asesor de Servicio</v>
          </cell>
          <cell r="AF921" t="str">
            <v>Unidad Operativa</v>
          </cell>
          <cell r="AG921" t="str">
            <v>Dirección Servicio y Operaciones</v>
          </cell>
          <cell r="AH921" t="str">
            <v>Subdirección Siniestros Norte y Occidente</v>
          </cell>
          <cell r="AI921" t="str">
            <v>C9179</v>
          </cell>
          <cell r="AJ921" t="str">
            <v>Moya Urdiales Idalia Leticia</v>
          </cell>
          <cell r="AK921" t="str">
            <v>Oficina central Guadalajara</v>
          </cell>
          <cell r="AL921" t="str">
            <v>Guadalajara</v>
          </cell>
          <cell r="AM921">
            <v>0</v>
          </cell>
          <cell r="AN921" t="str">
            <v>noe.rosales@gnp.com.mx</v>
          </cell>
          <cell r="AO921" t="str">
            <v>noe.rosales@gnp.com.mx</v>
          </cell>
          <cell r="AP921" t="str">
            <v>ajustes306gnp@gmail.com</v>
          </cell>
          <cell r="AQ921">
            <v>3310204554</v>
          </cell>
          <cell r="AR921" t="str">
            <v>-</v>
          </cell>
          <cell r="AS921" t="str">
            <v>-</v>
          </cell>
          <cell r="AT921" t="str">
            <v>-</v>
          </cell>
          <cell r="AU921" t="str">
            <v>-</v>
          </cell>
          <cell r="AV921" t="str">
            <v>-</v>
          </cell>
          <cell r="AW921" t="str">
            <v>-</v>
          </cell>
          <cell r="AX921" t="str">
            <v>-</v>
          </cell>
          <cell r="AY921" t="str">
            <v>No</v>
          </cell>
          <cell r="AZ921" t="str">
            <v>-</v>
          </cell>
          <cell r="BA921" t="str">
            <v>-</v>
          </cell>
          <cell r="BB921" t="str">
            <v>-</v>
          </cell>
          <cell r="BC921" t="str">
            <v>-</v>
          </cell>
          <cell r="BD921" t="str">
            <v>-</v>
          </cell>
          <cell r="BE921" t="str">
            <v>-</v>
          </cell>
          <cell r="BF921" t="str">
            <v>-</v>
          </cell>
          <cell r="BG921">
            <v>3</v>
          </cell>
          <cell r="BH921" t="str">
            <v>-</v>
          </cell>
          <cell r="BI921" t="str">
            <v>-</v>
          </cell>
          <cell r="BJ921" t="str">
            <v>Arrendado</v>
          </cell>
          <cell r="BL921" t="str">
            <v>Américas Motors, S.A. de C.V.</v>
          </cell>
          <cell r="BP921" t="str">
            <v>-</v>
          </cell>
          <cell r="BQ921" t="str">
            <v>-</v>
          </cell>
          <cell r="BR921" t="str">
            <v>-</v>
          </cell>
          <cell r="BS921" t="str">
            <v>-</v>
          </cell>
          <cell r="BT921" t="str">
            <v>-</v>
          </cell>
          <cell r="BU921" t="str">
            <v>-</v>
          </cell>
          <cell r="BV921" t="str">
            <v>-</v>
          </cell>
          <cell r="BW921" t="str">
            <v>-</v>
          </cell>
          <cell r="BX921" t="str">
            <v>-</v>
          </cell>
          <cell r="BY921" t="str">
            <v>-</v>
          </cell>
          <cell r="BZ921" t="str">
            <v>-</v>
          </cell>
          <cell r="CA921" t="str">
            <v>-</v>
          </cell>
          <cell r="CB921" t="str">
            <v>-</v>
          </cell>
          <cell r="CC921" t="str">
            <v>Miércoles</v>
          </cell>
          <cell r="CD921" t="str">
            <v>384</v>
          </cell>
          <cell r="CE921" t="str">
            <v>4</v>
          </cell>
          <cell r="CF921" t="str">
            <v>Rojo</v>
          </cell>
          <cell r="CG921" t="str">
            <v>3er Sábado</v>
          </cell>
          <cell r="CH921" t="str">
            <v>Mzo y Abr</v>
          </cell>
          <cell r="CI921" t="str">
            <v>Sep y Oct</v>
          </cell>
          <cell r="CJ921" t="str">
            <v>-</v>
          </cell>
          <cell r="CK921">
            <v>90</v>
          </cell>
          <cell r="CL921" t="str">
            <v>101 - MAGNA</v>
          </cell>
          <cell r="CM921" t="str">
            <v>12149</v>
          </cell>
          <cell r="CP921" t="str">
            <v>-</v>
          </cell>
        </row>
        <row r="922">
          <cell r="A922" t="str">
            <v>12150</v>
          </cell>
          <cell r="B922" t="str">
            <v>331YFX</v>
          </cell>
          <cell r="C922" t="str">
            <v>Distrito Federal</v>
          </cell>
          <cell r="D922" t="str">
            <v>No aplica</v>
          </cell>
          <cell r="E922" t="str">
            <v>Aveo</v>
          </cell>
          <cell r="F922" t="str">
            <v>Automóvil</v>
          </cell>
          <cell r="G922" t="str">
            <v>Chevrolet</v>
          </cell>
          <cell r="H922" t="str">
            <v>Aveo LS 4 puertas T/M, D/H, A/A, Paquete M</v>
          </cell>
          <cell r="I922" t="str">
            <v>3G1TA5AF5CL153063</v>
          </cell>
          <cell r="J922" t="str">
            <v>Hecho en México</v>
          </cell>
          <cell r="K922" t="str">
            <v>Magna</v>
          </cell>
          <cell r="L922">
            <v>4</v>
          </cell>
          <cell r="M922">
            <v>45</v>
          </cell>
          <cell r="N922">
            <v>2012</v>
          </cell>
          <cell r="O922" t="str">
            <v>Ciudad de México</v>
          </cell>
          <cell r="P922" t="str">
            <v>Ciudad de México</v>
          </cell>
          <cell r="Q922" t="str">
            <v>Zona Metropolitana</v>
          </cell>
          <cell r="R922" t="str">
            <v>Baja</v>
          </cell>
          <cell r="S922" t="str">
            <v>Venta a empleado</v>
          </cell>
          <cell r="T922" t="str">
            <v>GNP</v>
          </cell>
          <cell r="U922" t="str">
            <v>Grupo Nacional Provincial, S.A.B.</v>
          </cell>
          <cell r="V922" t="str">
            <v>Asesor de Servicio</v>
          </cell>
          <cell r="W922" t="str">
            <v>351</v>
          </cell>
          <cell r="X922" t="str">
            <v>Célula 8</v>
          </cell>
          <cell r="Y922" t="str">
            <v>Asignado</v>
          </cell>
          <cell r="Z922" t="str">
            <v>N88180</v>
          </cell>
          <cell r="AA922" t="str">
            <v>-</v>
          </cell>
          <cell r="AB922" t="str">
            <v>-</v>
          </cell>
          <cell r="AC922" t="str">
            <v>-</v>
          </cell>
          <cell r="AD922" t="str">
            <v>-</v>
          </cell>
          <cell r="AE922" t="str">
            <v>-</v>
          </cell>
          <cell r="AF922" t="str">
            <v>-</v>
          </cell>
          <cell r="AG922" t="str">
            <v>-</v>
          </cell>
          <cell r="AH922" t="str">
            <v>-</v>
          </cell>
          <cell r="AI922" t="str">
            <v>C6705</v>
          </cell>
          <cell r="AJ922" t="str">
            <v>Ramirez Granados Arturo</v>
          </cell>
          <cell r="AK922" t="str">
            <v>-</v>
          </cell>
          <cell r="AL922" t="str">
            <v>-</v>
          </cell>
          <cell r="AM922" t="str">
            <v>-</v>
          </cell>
          <cell r="AN922">
            <v>0</v>
          </cell>
          <cell r="AO922" t="str">
            <v>-</v>
          </cell>
          <cell r="AQ922">
            <v>5535228258</v>
          </cell>
          <cell r="AR922" t="str">
            <v>-</v>
          </cell>
          <cell r="AS922" t="str">
            <v>-</v>
          </cell>
          <cell r="AT922" t="str">
            <v>-</v>
          </cell>
          <cell r="AU922" t="str">
            <v>-</v>
          </cell>
          <cell r="AV922" t="str">
            <v>-</v>
          </cell>
          <cell r="AW922" t="str">
            <v>IMDM20226632..</v>
          </cell>
          <cell r="AX922" t="str">
            <v>Inactivo</v>
          </cell>
          <cell r="AY922" t="str">
            <v>No</v>
          </cell>
          <cell r="AZ922" t="str">
            <v>-</v>
          </cell>
          <cell r="BA922" t="str">
            <v>-</v>
          </cell>
          <cell r="BB922" t="str">
            <v>-</v>
          </cell>
          <cell r="BC922" t="str">
            <v>-</v>
          </cell>
          <cell r="BD922" t="str">
            <v>-</v>
          </cell>
          <cell r="BE922" t="str">
            <v>-</v>
          </cell>
          <cell r="BF922" t="str">
            <v>-</v>
          </cell>
          <cell r="BG922">
            <v>3</v>
          </cell>
          <cell r="BH922" t="str">
            <v>-</v>
          </cell>
          <cell r="BI922" t="str">
            <v>-</v>
          </cell>
          <cell r="BJ922" t="str">
            <v>Arrendado</v>
          </cell>
          <cell r="BL922" t="str">
            <v>Américas Motors, S.A. de C.V.</v>
          </cell>
          <cell r="BP922" t="str">
            <v>-</v>
          </cell>
          <cell r="BQ922" t="str">
            <v>-</v>
          </cell>
          <cell r="BR922" t="str">
            <v>-</v>
          </cell>
          <cell r="BS922" t="str">
            <v>-</v>
          </cell>
          <cell r="BT922" t="str">
            <v>-</v>
          </cell>
          <cell r="BU922" t="str">
            <v>-</v>
          </cell>
          <cell r="BV922" t="str">
            <v>-</v>
          </cell>
          <cell r="BW922" t="str">
            <v>-</v>
          </cell>
          <cell r="BX922" t="str">
            <v>-</v>
          </cell>
          <cell r="BY922" t="str">
            <v>-</v>
          </cell>
          <cell r="BZ922" t="str">
            <v>-</v>
          </cell>
          <cell r="CA922" t="str">
            <v>-</v>
          </cell>
          <cell r="CB922" t="str">
            <v>-</v>
          </cell>
          <cell r="CC922" t="str">
            <v>Jueves</v>
          </cell>
          <cell r="CD922" t="str">
            <v>331</v>
          </cell>
          <cell r="CE922" t="str">
            <v>1</v>
          </cell>
          <cell r="CF922" t="str">
            <v>Verde</v>
          </cell>
          <cell r="CG922" t="str">
            <v>4o Sábado</v>
          </cell>
          <cell r="CH922" t="str">
            <v>Abr y May</v>
          </cell>
          <cell r="CI922" t="str">
            <v>Oct y Nov</v>
          </cell>
          <cell r="CJ922" t="str">
            <v>-</v>
          </cell>
          <cell r="CK922">
            <v>90</v>
          </cell>
          <cell r="CL922" t="str">
            <v>101 - MAGNA</v>
          </cell>
          <cell r="CM922" t="str">
            <v>12150</v>
          </cell>
          <cell r="CP922" t="str">
            <v>-</v>
          </cell>
        </row>
        <row r="923">
          <cell r="A923" t="str">
            <v>12151</v>
          </cell>
          <cell r="B923" t="str">
            <v>349YFX</v>
          </cell>
          <cell r="C923" t="str">
            <v>Distrito Federal</v>
          </cell>
          <cell r="D923" t="str">
            <v>No aplica</v>
          </cell>
          <cell r="E923" t="str">
            <v>Aveo</v>
          </cell>
          <cell r="F923" t="str">
            <v>Automóvil</v>
          </cell>
          <cell r="G923" t="str">
            <v>Chevrolet</v>
          </cell>
          <cell r="H923" t="str">
            <v>Aveo LS 4 puertas T/M, D/H, A/A, Paquete M</v>
          </cell>
          <cell r="I923" t="str">
            <v>3G1TA5AF3CL152977</v>
          </cell>
          <cell r="J923" t="str">
            <v>Hecho en México</v>
          </cell>
          <cell r="K923" t="str">
            <v>Magna</v>
          </cell>
          <cell r="L923">
            <v>4</v>
          </cell>
          <cell r="M923">
            <v>45</v>
          </cell>
          <cell r="N923">
            <v>2012</v>
          </cell>
          <cell r="O923" t="str">
            <v>Ciudad de México</v>
          </cell>
          <cell r="P923" t="str">
            <v>Ciudad de México</v>
          </cell>
          <cell r="Q923" t="str">
            <v>Zona Metropolitana</v>
          </cell>
          <cell r="R923" t="str">
            <v>Baja</v>
          </cell>
          <cell r="S923" t="str">
            <v>Venta a empleado</v>
          </cell>
          <cell r="T923" t="str">
            <v>GNP</v>
          </cell>
          <cell r="U923" t="str">
            <v>Grupo Nacional Provincial, S.A.B.</v>
          </cell>
          <cell r="V923" t="str">
            <v>Supervisor Ajustes</v>
          </cell>
          <cell r="W923" t="str">
            <v>007</v>
          </cell>
          <cell r="X923" t="str">
            <v>Célula 8</v>
          </cell>
          <cell r="Y923" t="str">
            <v>Asignado</v>
          </cell>
          <cell r="Z923" t="str">
            <v>P40890</v>
          </cell>
          <cell r="AA923" t="str">
            <v>Garcia Saavedra José Luis</v>
          </cell>
          <cell r="AB923" t="str">
            <v>Grupo Nacional Provincial, S.A.B.</v>
          </cell>
          <cell r="AC923" t="str">
            <v>GASL610328BK4</v>
          </cell>
          <cell r="AD923" t="str">
            <v>Jefe de departamento</v>
          </cell>
          <cell r="AE923" t="str">
            <v>Coordinador de Célula</v>
          </cell>
          <cell r="AF923" t="str">
            <v>Unidad Operativa</v>
          </cell>
          <cell r="AG923" t="str">
            <v>Dirección Servicio y Operaciones</v>
          </cell>
          <cell r="AH923" t="str">
            <v>Subdir. Siniestros CDMX y Sureste</v>
          </cell>
          <cell r="AI923" t="str">
            <v>C9208</v>
          </cell>
          <cell r="AJ923" t="str">
            <v>Lasa Estrada Antxon</v>
          </cell>
          <cell r="AK923" t="str">
            <v>Poniente Anexo</v>
          </cell>
          <cell r="AL923" t="str">
            <v>Plaza GNP</v>
          </cell>
          <cell r="AM923">
            <v>4042</v>
          </cell>
          <cell r="AN923" t="str">
            <v>joseluis.garcia@gnp.com.mx</v>
          </cell>
          <cell r="AO923" t="str">
            <v>joseluis.garcia@gnp.com.mx</v>
          </cell>
          <cell r="AQ923">
            <v>5535667134</v>
          </cell>
          <cell r="AR923" t="str">
            <v>-</v>
          </cell>
          <cell r="AS923" t="str">
            <v>-</v>
          </cell>
          <cell r="AT923" t="str">
            <v>-</v>
          </cell>
          <cell r="AU923" t="str">
            <v>-</v>
          </cell>
          <cell r="AV923" t="str">
            <v>-</v>
          </cell>
          <cell r="AW923" t="str">
            <v>IMDM20226611..</v>
          </cell>
          <cell r="AX923" t="str">
            <v>Inactivo</v>
          </cell>
          <cell r="AY923" t="str">
            <v>Si</v>
          </cell>
          <cell r="AZ923">
            <v>1229.17</v>
          </cell>
          <cell r="BA923">
            <v>43708</v>
          </cell>
          <cell r="BB923">
            <v>7375.02</v>
          </cell>
          <cell r="BC923" t="str">
            <v>-</v>
          </cell>
          <cell r="BD923">
            <v>118000</v>
          </cell>
          <cell r="BE923">
            <v>43631</v>
          </cell>
          <cell r="BF923">
            <v>45076</v>
          </cell>
          <cell r="BG923">
            <v>3</v>
          </cell>
          <cell r="BH923" t="str">
            <v>-</v>
          </cell>
          <cell r="BI923" t="str">
            <v>-</v>
          </cell>
          <cell r="BJ923" t="str">
            <v>Arrendado</v>
          </cell>
          <cell r="BL923" t="str">
            <v>Américas Motors, S.A. de C.V.</v>
          </cell>
          <cell r="BP923" t="str">
            <v>-</v>
          </cell>
          <cell r="BQ923" t="str">
            <v>-</v>
          </cell>
          <cell r="BR923" t="str">
            <v>-</v>
          </cell>
          <cell r="BS923" t="str">
            <v>-</v>
          </cell>
          <cell r="BT923" t="str">
            <v>-</v>
          </cell>
          <cell r="BU923" t="str">
            <v>-</v>
          </cell>
          <cell r="BV923" t="str">
            <v>-</v>
          </cell>
          <cell r="BW923" t="str">
            <v>-</v>
          </cell>
          <cell r="BX923" t="str">
            <v>-</v>
          </cell>
          <cell r="BY923" t="str">
            <v>-</v>
          </cell>
          <cell r="BZ923" t="str">
            <v>-</v>
          </cell>
          <cell r="CA923" t="str">
            <v>-</v>
          </cell>
          <cell r="CB923" t="str">
            <v>-</v>
          </cell>
          <cell r="CC923" t="str">
            <v>Viernes</v>
          </cell>
          <cell r="CD923" t="str">
            <v>349</v>
          </cell>
          <cell r="CE923" t="str">
            <v>9</v>
          </cell>
          <cell r="CF923" t="str">
            <v>Azul</v>
          </cell>
          <cell r="CG923" t="str">
            <v>5o Sábado</v>
          </cell>
          <cell r="CH923" t="str">
            <v>May y Jun</v>
          </cell>
          <cell r="CI923" t="str">
            <v>Nov y Dic</v>
          </cell>
          <cell r="CJ923" t="str">
            <v>-</v>
          </cell>
          <cell r="CK923">
            <v>90</v>
          </cell>
          <cell r="CL923" t="str">
            <v>101 - MAGNA</v>
          </cell>
          <cell r="CM923" t="str">
            <v>12151</v>
          </cell>
          <cell r="CP923" t="str">
            <v>-</v>
          </cell>
        </row>
        <row r="924">
          <cell r="A924" t="str">
            <v>12152</v>
          </cell>
          <cell r="B924" t="str">
            <v>264YGN</v>
          </cell>
          <cell r="C924" t="str">
            <v>Distrito Federal</v>
          </cell>
          <cell r="D924" t="str">
            <v>No aplica</v>
          </cell>
          <cell r="E924" t="str">
            <v>Aveo</v>
          </cell>
          <cell r="F924" t="str">
            <v>Automóvil</v>
          </cell>
          <cell r="G924" t="str">
            <v>Chevrolet</v>
          </cell>
          <cell r="H924" t="str">
            <v>Aveo LS 4 puertas T/M, D/H, A/A, Paquete M</v>
          </cell>
          <cell r="I924" t="str">
            <v>3G1TA5AF0CL153150</v>
          </cell>
          <cell r="J924" t="str">
            <v>Hecho en México</v>
          </cell>
          <cell r="K924" t="str">
            <v>Magna</v>
          </cell>
          <cell r="L924">
            <v>4</v>
          </cell>
          <cell r="M924">
            <v>45</v>
          </cell>
          <cell r="N924">
            <v>2012</v>
          </cell>
          <cell r="O924" t="str">
            <v>Acapulco</v>
          </cell>
          <cell r="P924" t="str">
            <v>Guerrero</v>
          </cell>
          <cell r="Q924" t="str">
            <v>Centro</v>
          </cell>
          <cell r="R924" t="str">
            <v>Baja</v>
          </cell>
          <cell r="S924" t="str">
            <v>Venta a empleado</v>
          </cell>
          <cell r="T924" t="str">
            <v>GNP</v>
          </cell>
          <cell r="U924" t="str">
            <v>Grupo Nacional Provincial, S.A.B.</v>
          </cell>
          <cell r="V924" t="str">
            <v>Supervisor de Taller</v>
          </cell>
          <cell r="W924" t="str">
            <v>Pool Semiasignado</v>
          </cell>
          <cell r="X924" t="str">
            <v>Supervisoria</v>
          </cell>
          <cell r="Y924" t="str">
            <v>Pool</v>
          </cell>
          <cell r="Z924" t="str">
            <v>Por asignar</v>
          </cell>
          <cell r="AA924" t="str">
            <v>-</v>
          </cell>
          <cell r="AB924" t="str">
            <v>-</v>
          </cell>
          <cell r="AC924" t="str">
            <v>-</v>
          </cell>
          <cell r="AD924" t="str">
            <v>-</v>
          </cell>
          <cell r="AE924" t="str">
            <v>-</v>
          </cell>
          <cell r="AF924" t="str">
            <v>-</v>
          </cell>
          <cell r="AG924" t="str">
            <v>-</v>
          </cell>
          <cell r="AH924" t="str">
            <v>-</v>
          </cell>
          <cell r="AI924" t="str">
            <v>C6705</v>
          </cell>
          <cell r="AJ924" t="str">
            <v>Ramirez Granados Arturo</v>
          </cell>
          <cell r="AK924" t="str">
            <v>-</v>
          </cell>
          <cell r="AL924" t="str">
            <v>-</v>
          </cell>
          <cell r="AM924" t="str">
            <v>-</v>
          </cell>
          <cell r="AN924">
            <v>0</v>
          </cell>
          <cell r="AO924" t="str">
            <v>-</v>
          </cell>
          <cell r="AQ924">
            <v>7441818620</v>
          </cell>
          <cell r="AR924" t="str">
            <v>-</v>
          </cell>
          <cell r="AS924" t="str">
            <v>-</v>
          </cell>
          <cell r="AT924" t="str">
            <v>-</v>
          </cell>
          <cell r="AU924" t="str">
            <v>-</v>
          </cell>
          <cell r="AV924" t="str">
            <v>-</v>
          </cell>
          <cell r="AW924" t="str">
            <v>IMDM20081952..</v>
          </cell>
          <cell r="AX924" t="str">
            <v>Inactivo</v>
          </cell>
          <cell r="AY924" t="str">
            <v>No</v>
          </cell>
          <cell r="AZ924" t="str">
            <v>-</v>
          </cell>
          <cell r="BA924" t="str">
            <v>-</v>
          </cell>
          <cell r="BB924" t="str">
            <v>-</v>
          </cell>
          <cell r="BC924" t="str">
            <v>-</v>
          </cell>
          <cell r="BD924" t="str">
            <v>-</v>
          </cell>
          <cell r="BE924" t="str">
            <v>-</v>
          </cell>
          <cell r="BF924" t="str">
            <v>-</v>
          </cell>
          <cell r="BG924" t="str">
            <v>-</v>
          </cell>
          <cell r="BH924" t="str">
            <v>-</v>
          </cell>
          <cell r="BI924" t="str">
            <v>-</v>
          </cell>
          <cell r="BJ924" t="str">
            <v>Arrendado</v>
          </cell>
          <cell r="BL924" t="str">
            <v>Américas Motors, S.A. de C.V.</v>
          </cell>
          <cell r="BP924" t="str">
            <v>-</v>
          </cell>
          <cell r="BQ924" t="str">
            <v>-</v>
          </cell>
          <cell r="BR924" t="str">
            <v>-</v>
          </cell>
          <cell r="BS924" t="str">
            <v>-</v>
          </cell>
          <cell r="BT924" t="str">
            <v>-</v>
          </cell>
          <cell r="BU924" t="str">
            <v>-</v>
          </cell>
          <cell r="BV924" t="str">
            <v>-</v>
          </cell>
          <cell r="BW924" t="str">
            <v>-</v>
          </cell>
          <cell r="BX924" t="str">
            <v>-</v>
          </cell>
          <cell r="BY924" t="str">
            <v>-</v>
          </cell>
          <cell r="BZ924" t="str">
            <v>-</v>
          </cell>
          <cell r="CA924" t="str">
            <v>-</v>
          </cell>
          <cell r="CB924" t="str">
            <v>-</v>
          </cell>
          <cell r="CC924" t="str">
            <v>Miércoles</v>
          </cell>
          <cell r="CD924" t="str">
            <v>264</v>
          </cell>
          <cell r="CE924" t="str">
            <v>4</v>
          </cell>
          <cell r="CF924" t="str">
            <v>Rojo</v>
          </cell>
          <cell r="CG924" t="str">
            <v>3er Sábado</v>
          </cell>
          <cell r="CH924" t="str">
            <v>Mzo y Abr</v>
          </cell>
          <cell r="CI924" t="str">
            <v>Sep y Oct</v>
          </cell>
          <cell r="CJ924" t="str">
            <v>-</v>
          </cell>
          <cell r="CK924">
            <v>90</v>
          </cell>
          <cell r="CL924" t="str">
            <v>101 - MAGNA</v>
          </cell>
          <cell r="CM924" t="str">
            <v>12152</v>
          </cell>
          <cell r="CP924" t="str">
            <v>-</v>
          </cell>
        </row>
        <row r="925">
          <cell r="A925" t="str">
            <v>12153</v>
          </cell>
          <cell r="B925" t="str">
            <v>303YFX</v>
          </cell>
          <cell r="C925" t="str">
            <v>Distrito Federal</v>
          </cell>
          <cell r="D925" t="str">
            <v>No aplica</v>
          </cell>
          <cell r="E925" t="str">
            <v>Aveo</v>
          </cell>
          <cell r="F925" t="str">
            <v>Automóvil</v>
          </cell>
          <cell r="G925" t="str">
            <v>Chevrolet</v>
          </cell>
          <cell r="H925" t="str">
            <v>Aveo LS 4 puertas T/M, D/H, A/A, Paquete M</v>
          </cell>
          <cell r="I925" t="str">
            <v>3G1TA5AF6CL153203</v>
          </cell>
          <cell r="J925" t="str">
            <v>Hecho en México</v>
          </cell>
          <cell r="K925" t="str">
            <v>Magna</v>
          </cell>
          <cell r="L925">
            <v>4</v>
          </cell>
          <cell r="M925">
            <v>45</v>
          </cell>
          <cell r="N925">
            <v>2012</v>
          </cell>
          <cell r="O925" t="str">
            <v>Ciudad de México</v>
          </cell>
          <cell r="P925" t="str">
            <v>Ciudad de México</v>
          </cell>
          <cell r="Q925" t="str">
            <v>Zona Metropolitana</v>
          </cell>
          <cell r="R925" t="str">
            <v>Baja</v>
          </cell>
          <cell r="S925" t="str">
            <v>Venta a empleado</v>
          </cell>
          <cell r="T925" t="str">
            <v>GNP</v>
          </cell>
          <cell r="U925" t="str">
            <v>Grupo Nacional Provincial, S.A.B.</v>
          </cell>
          <cell r="V925" t="str">
            <v>Supervisor Ajustes</v>
          </cell>
          <cell r="W925" t="str">
            <v>Prestamo temporal</v>
          </cell>
          <cell r="X925" t="str">
            <v>Célula 3</v>
          </cell>
          <cell r="Y925" t="str">
            <v>Asignado</v>
          </cell>
          <cell r="Z925" t="str">
            <v>Por asignar</v>
          </cell>
          <cell r="AA925" t="str">
            <v>-</v>
          </cell>
          <cell r="AB925" t="str">
            <v>-</v>
          </cell>
          <cell r="AC925" t="str">
            <v>-</v>
          </cell>
          <cell r="AD925" t="str">
            <v>-</v>
          </cell>
          <cell r="AE925" t="str">
            <v>-</v>
          </cell>
          <cell r="AF925" t="str">
            <v>-</v>
          </cell>
          <cell r="AG925" t="str">
            <v>-</v>
          </cell>
          <cell r="AH925" t="str">
            <v>-</v>
          </cell>
          <cell r="AI925" t="str">
            <v>C6705</v>
          </cell>
          <cell r="AJ925" t="str">
            <v>Ramirez Granados Arturo</v>
          </cell>
          <cell r="AK925" t="str">
            <v>-</v>
          </cell>
          <cell r="AL925" t="str">
            <v>-</v>
          </cell>
          <cell r="AM925" t="str">
            <v>-</v>
          </cell>
          <cell r="AN925">
            <v>0</v>
          </cell>
          <cell r="AO925" t="str">
            <v>-</v>
          </cell>
          <cell r="AQ925">
            <v>5535228562</v>
          </cell>
          <cell r="AR925" t="str">
            <v>-</v>
          </cell>
          <cell r="AS925" t="str">
            <v>-</v>
          </cell>
          <cell r="AT925" t="str">
            <v>-</v>
          </cell>
          <cell r="AU925" t="str">
            <v>-</v>
          </cell>
          <cell r="AV925" t="str">
            <v>-</v>
          </cell>
          <cell r="AW925" t="str">
            <v>IMDM20137542..</v>
          </cell>
          <cell r="AX925" t="str">
            <v>Inactivo</v>
          </cell>
          <cell r="AY925" t="str">
            <v>No</v>
          </cell>
          <cell r="AZ925" t="str">
            <v>-</v>
          </cell>
          <cell r="BA925" t="str">
            <v>-</v>
          </cell>
          <cell r="BB925" t="str">
            <v>-</v>
          </cell>
          <cell r="BC925" t="str">
            <v>-</v>
          </cell>
          <cell r="BD925" t="str">
            <v>-</v>
          </cell>
          <cell r="BE925" t="str">
            <v>-</v>
          </cell>
          <cell r="BF925" t="str">
            <v>-</v>
          </cell>
          <cell r="BG925" t="str">
            <v>-</v>
          </cell>
          <cell r="BH925" t="str">
            <v>-</v>
          </cell>
          <cell r="BI925" t="str">
            <v>-</v>
          </cell>
          <cell r="BJ925" t="str">
            <v>Arrendado</v>
          </cell>
          <cell r="BL925" t="str">
            <v>Américas Motors, S.A. de C.V.</v>
          </cell>
          <cell r="BP925" t="str">
            <v>-</v>
          </cell>
          <cell r="BQ925" t="str">
            <v>-</v>
          </cell>
          <cell r="BR925" t="str">
            <v>-</v>
          </cell>
          <cell r="BS925" t="str">
            <v>-</v>
          </cell>
          <cell r="BT925" t="str">
            <v>-</v>
          </cell>
          <cell r="BU925" t="str">
            <v>-</v>
          </cell>
          <cell r="BV925" t="str">
            <v>-</v>
          </cell>
          <cell r="BW925" t="str">
            <v>-</v>
          </cell>
          <cell r="BX925" t="str">
            <v>-</v>
          </cell>
          <cell r="BY925" t="str">
            <v>-</v>
          </cell>
          <cell r="BZ925" t="str">
            <v>-</v>
          </cell>
          <cell r="CA925" t="str">
            <v>-</v>
          </cell>
          <cell r="CB925" t="str">
            <v>-</v>
          </cell>
          <cell r="CC925" t="str">
            <v>Miércoles</v>
          </cell>
          <cell r="CD925" t="str">
            <v>303</v>
          </cell>
          <cell r="CE925" t="str">
            <v>3</v>
          </cell>
          <cell r="CF925" t="str">
            <v>Rojo</v>
          </cell>
          <cell r="CG925" t="str">
            <v>3er Sábado</v>
          </cell>
          <cell r="CH925" t="str">
            <v>Mzo y Abr</v>
          </cell>
          <cell r="CI925" t="str">
            <v>Sep y Oct</v>
          </cell>
          <cell r="CJ925" t="str">
            <v>-</v>
          </cell>
          <cell r="CK925">
            <v>90</v>
          </cell>
          <cell r="CL925" t="str">
            <v>101 - MAGNA</v>
          </cell>
          <cell r="CM925" t="str">
            <v>12153</v>
          </cell>
          <cell r="CP925" t="str">
            <v>-</v>
          </cell>
        </row>
        <row r="926">
          <cell r="A926" t="str">
            <v>12154</v>
          </cell>
          <cell r="B926" t="str">
            <v>353YFX</v>
          </cell>
          <cell r="C926" t="str">
            <v>Distrito Federal</v>
          </cell>
          <cell r="D926" t="str">
            <v>No aplica</v>
          </cell>
          <cell r="E926" t="str">
            <v>Express</v>
          </cell>
          <cell r="F926" t="str">
            <v>Camioneta</v>
          </cell>
          <cell r="G926" t="str">
            <v>Chevrolet</v>
          </cell>
          <cell r="H926" t="str">
            <v>Express Passenger Van, 6 puertas, T/A, D/H, A/A, Paquete D</v>
          </cell>
          <cell r="I926" t="str">
            <v>1GNSG9F4XC1137276</v>
          </cell>
          <cell r="J926" t="str">
            <v>Hecho en Estados Unidos</v>
          </cell>
          <cell r="K926" t="str">
            <v>Magna</v>
          </cell>
          <cell r="L926">
            <v>6</v>
          </cell>
          <cell r="M926">
            <v>117</v>
          </cell>
          <cell r="N926">
            <v>2012</v>
          </cell>
          <cell r="O926" t="str">
            <v>Ciudad de México</v>
          </cell>
          <cell r="P926" t="str">
            <v>Ciudad de México</v>
          </cell>
          <cell r="Q926" t="str">
            <v>Zona Metropolitana</v>
          </cell>
          <cell r="R926" t="str">
            <v>Baja</v>
          </cell>
          <cell r="S926" t="str">
            <v>En operación</v>
          </cell>
          <cell r="T926" t="str">
            <v>GNP</v>
          </cell>
          <cell r="U926" t="str">
            <v>Grupo Nacional Provincial, S.A.B.</v>
          </cell>
          <cell r="V926" t="str">
            <v>Pool Administrativo</v>
          </cell>
          <cell r="W926" t="str">
            <v>Pool Administrativo</v>
          </cell>
          <cell r="X926" t="str">
            <v>Plaza GNP</v>
          </cell>
          <cell r="Y926" t="str">
            <v>Pool</v>
          </cell>
          <cell r="Z926" t="str">
            <v>N38132</v>
          </cell>
          <cell r="AA926" t="str">
            <v>-</v>
          </cell>
          <cell r="AB926" t="str">
            <v>-</v>
          </cell>
          <cell r="AC926" t="str">
            <v>-</v>
          </cell>
          <cell r="AD926" t="str">
            <v>-</v>
          </cell>
          <cell r="AE926" t="str">
            <v>-</v>
          </cell>
          <cell r="AF926" t="str">
            <v>-</v>
          </cell>
          <cell r="AG926" t="str">
            <v>-</v>
          </cell>
          <cell r="AH926" t="str">
            <v>-</v>
          </cell>
          <cell r="AI926" t="str">
            <v>C6705</v>
          </cell>
          <cell r="AJ926" t="str">
            <v>Ramirez Granados Arturo</v>
          </cell>
          <cell r="AK926" t="str">
            <v>-</v>
          </cell>
          <cell r="AL926" t="str">
            <v>-</v>
          </cell>
          <cell r="AM926" t="str">
            <v>-</v>
          </cell>
          <cell r="AN926">
            <v>0</v>
          </cell>
          <cell r="AO926" t="str">
            <v>-</v>
          </cell>
          <cell r="AQ926">
            <v>5545001393</v>
          </cell>
          <cell r="AR926" t="str">
            <v>-</v>
          </cell>
          <cell r="AS926" t="str">
            <v>-</v>
          </cell>
          <cell r="AT926" t="str">
            <v>-</v>
          </cell>
          <cell r="AU926" t="str">
            <v>-</v>
          </cell>
          <cell r="AV926" t="str">
            <v>-</v>
          </cell>
          <cell r="AW926" t="str">
            <v>IMDM20348812..</v>
          </cell>
          <cell r="AX926" t="str">
            <v>Inactivo</v>
          </cell>
          <cell r="AY926" t="str">
            <v>No</v>
          </cell>
          <cell r="AZ926" t="str">
            <v>-</v>
          </cell>
          <cell r="BA926" t="str">
            <v>-</v>
          </cell>
          <cell r="BB926" t="str">
            <v>-</v>
          </cell>
          <cell r="BC926" t="str">
            <v>-</v>
          </cell>
          <cell r="BD926" t="str">
            <v>-</v>
          </cell>
          <cell r="BE926" t="str">
            <v>-</v>
          </cell>
          <cell r="BF926" t="str">
            <v>-</v>
          </cell>
          <cell r="BG926" t="str">
            <v>-</v>
          </cell>
          <cell r="BH926" t="str">
            <v>-</v>
          </cell>
          <cell r="BI926" t="str">
            <v>-</v>
          </cell>
          <cell r="BJ926" t="str">
            <v>Arrendado</v>
          </cell>
          <cell r="BL926" t="str">
            <v>Américas Motors, S.A. de C.V.</v>
          </cell>
          <cell r="BP926" t="str">
            <v>-</v>
          </cell>
          <cell r="BQ926" t="str">
            <v>-</v>
          </cell>
          <cell r="BR926" t="str">
            <v>-</v>
          </cell>
          <cell r="BS926" t="str">
            <v>-</v>
          </cell>
          <cell r="BT926" t="str">
            <v>-</v>
          </cell>
          <cell r="BU926" t="str">
            <v>-</v>
          </cell>
          <cell r="BV926" t="str">
            <v>-</v>
          </cell>
          <cell r="BW926" t="str">
            <v>-</v>
          </cell>
          <cell r="BX926" t="str">
            <v>-</v>
          </cell>
          <cell r="BY926" t="str">
            <v>-</v>
          </cell>
          <cell r="BZ926" t="str">
            <v>-</v>
          </cell>
          <cell r="CA926" t="str">
            <v>-</v>
          </cell>
          <cell r="CB926" t="str">
            <v>-</v>
          </cell>
          <cell r="CC926" t="str">
            <v>Miércoles</v>
          </cell>
          <cell r="CD926" t="str">
            <v>353</v>
          </cell>
          <cell r="CE926" t="str">
            <v>3</v>
          </cell>
          <cell r="CF926" t="str">
            <v>Rojo</v>
          </cell>
          <cell r="CG926" t="str">
            <v>3er Sábado</v>
          </cell>
          <cell r="CH926" t="str">
            <v>Mzo y Abr</v>
          </cell>
          <cell r="CI926" t="str">
            <v>Sep y Oct</v>
          </cell>
          <cell r="CJ926" t="str">
            <v>-</v>
          </cell>
          <cell r="CK926">
            <v>234</v>
          </cell>
          <cell r="CL926" t="str">
            <v>101 - MAGNA</v>
          </cell>
          <cell r="CM926" t="str">
            <v>12154</v>
          </cell>
          <cell r="CP926" t="str">
            <v>-</v>
          </cell>
        </row>
        <row r="927">
          <cell r="A927" t="str">
            <v>12155</v>
          </cell>
          <cell r="B927" t="str">
            <v>2552CL</v>
          </cell>
          <cell r="C927" t="str">
            <v>Distrito Federal</v>
          </cell>
          <cell r="D927" t="str">
            <v>No aplica</v>
          </cell>
          <cell r="E927" t="str">
            <v>Express</v>
          </cell>
          <cell r="F927" t="str">
            <v>Camioneta</v>
          </cell>
          <cell r="G927" t="str">
            <v>Chevrolet</v>
          </cell>
          <cell r="H927" t="str">
            <v>Express Cargo Van LS1, 6 puertas, T/A, D/H, A/A, Paquete C</v>
          </cell>
          <cell r="I927" t="str">
            <v>1GCSG9CX8C1140040</v>
          </cell>
          <cell r="J927" t="str">
            <v>Hecho en Estados Unidos</v>
          </cell>
          <cell r="K927" t="str">
            <v>Magna</v>
          </cell>
          <cell r="L927">
            <v>6</v>
          </cell>
          <cell r="M927">
            <v>117</v>
          </cell>
          <cell r="N927">
            <v>2012</v>
          </cell>
          <cell r="O927" t="str">
            <v>Monterrey</v>
          </cell>
          <cell r="P927" t="str">
            <v>Nuevo León</v>
          </cell>
          <cell r="Q927" t="str">
            <v>Noreste</v>
          </cell>
          <cell r="R927" t="str">
            <v>Baja</v>
          </cell>
          <cell r="S927" t="str">
            <v>Subasta interna</v>
          </cell>
          <cell r="T927" t="str">
            <v>GNP</v>
          </cell>
          <cell r="U927" t="str">
            <v>Grupo Nacional Provincial, S.A.B.</v>
          </cell>
          <cell r="V927" t="str">
            <v>Pool Administrativo</v>
          </cell>
          <cell r="W927" t="str">
            <v>Pool Administrativo</v>
          </cell>
          <cell r="X927" t="str">
            <v>Oficina Regional</v>
          </cell>
          <cell r="Y927" t="str">
            <v>Pool</v>
          </cell>
          <cell r="Z927" t="str">
            <v>N38132</v>
          </cell>
          <cell r="AA927" t="str">
            <v>-</v>
          </cell>
          <cell r="AB927" t="str">
            <v>-</v>
          </cell>
          <cell r="AC927" t="str">
            <v>-</v>
          </cell>
          <cell r="AD927" t="str">
            <v>-</v>
          </cell>
          <cell r="AE927" t="str">
            <v>-</v>
          </cell>
          <cell r="AF927" t="str">
            <v>-</v>
          </cell>
          <cell r="AG927" t="str">
            <v>-</v>
          </cell>
          <cell r="AH927" t="str">
            <v>-</v>
          </cell>
          <cell r="AI927" t="str">
            <v>C6705</v>
          </cell>
          <cell r="AJ927" t="str">
            <v>Ramirez Granados Arturo</v>
          </cell>
          <cell r="AK927" t="str">
            <v>-</v>
          </cell>
          <cell r="AL927" t="str">
            <v>-</v>
          </cell>
          <cell r="AM927" t="str">
            <v>-</v>
          </cell>
          <cell r="AN927">
            <v>0</v>
          </cell>
          <cell r="AO927" t="str">
            <v>-</v>
          </cell>
          <cell r="AQ927">
            <v>5545001393</v>
          </cell>
          <cell r="AR927" t="str">
            <v>-</v>
          </cell>
          <cell r="AS927" t="str">
            <v>-</v>
          </cell>
          <cell r="AT927" t="str">
            <v>-</v>
          </cell>
          <cell r="AU927" t="str">
            <v>-</v>
          </cell>
          <cell r="AV927" t="str">
            <v>-</v>
          </cell>
          <cell r="AW927" t="str">
            <v>IMDM20104428..</v>
          </cell>
          <cell r="AX927" t="str">
            <v>Inactivo</v>
          </cell>
          <cell r="AY927" t="str">
            <v>No</v>
          </cell>
          <cell r="AZ927" t="str">
            <v>-</v>
          </cell>
          <cell r="BA927" t="str">
            <v>-</v>
          </cell>
          <cell r="BB927" t="str">
            <v>-</v>
          </cell>
          <cell r="BC927" t="str">
            <v>-</v>
          </cell>
          <cell r="BD927" t="str">
            <v>-</v>
          </cell>
          <cell r="BE927" t="str">
            <v>-</v>
          </cell>
          <cell r="BF927" t="str">
            <v>-</v>
          </cell>
          <cell r="BG927" t="str">
            <v>-</v>
          </cell>
          <cell r="BH927" t="str">
            <v>-</v>
          </cell>
          <cell r="BI927" t="str">
            <v>-</v>
          </cell>
          <cell r="BJ927" t="str">
            <v>Arrendado</v>
          </cell>
          <cell r="BL927" t="str">
            <v>Américas Motors, S.A. de C.V.</v>
          </cell>
          <cell r="BP927" t="str">
            <v>-</v>
          </cell>
          <cell r="BQ927" t="str">
            <v>-</v>
          </cell>
          <cell r="BR927" t="str">
            <v>-</v>
          </cell>
          <cell r="BS927" t="str">
            <v>-</v>
          </cell>
          <cell r="BT927" t="str">
            <v>-</v>
          </cell>
          <cell r="BU927" t="str">
            <v>-</v>
          </cell>
          <cell r="BV927" t="str">
            <v>-</v>
          </cell>
          <cell r="BW927" t="str">
            <v>-</v>
          </cell>
          <cell r="BX927" t="str">
            <v>-</v>
          </cell>
          <cell r="BY927" t="str">
            <v>-</v>
          </cell>
          <cell r="BZ927" t="str">
            <v>-</v>
          </cell>
          <cell r="CA927" t="str">
            <v>-</v>
          </cell>
          <cell r="CB927" t="str">
            <v>-</v>
          </cell>
          <cell r="CC927" t="str">
            <v>Jueves</v>
          </cell>
          <cell r="CD927" t="str">
            <v>2552</v>
          </cell>
          <cell r="CE927" t="str">
            <v>2</v>
          </cell>
          <cell r="CF927" t="str">
            <v>Verde</v>
          </cell>
          <cell r="CG927" t="str">
            <v>4o Sábado</v>
          </cell>
          <cell r="CH927" t="str">
            <v>Abr y May</v>
          </cell>
          <cell r="CI927" t="str">
            <v>Oct y Nov</v>
          </cell>
          <cell r="CJ927" t="str">
            <v>-</v>
          </cell>
          <cell r="CK927">
            <v>234</v>
          </cell>
          <cell r="CL927" t="str">
            <v>101 - MAGNA</v>
          </cell>
          <cell r="CM927" t="str">
            <v>12155</v>
          </cell>
          <cell r="CP927" t="str">
            <v>-</v>
          </cell>
        </row>
        <row r="928">
          <cell r="A928" t="str">
            <v>12156</v>
          </cell>
          <cell r="B928" t="str">
            <v>2633CL</v>
          </cell>
          <cell r="C928" t="str">
            <v>Distrito Federal</v>
          </cell>
          <cell r="D928" t="str">
            <v>No aplica</v>
          </cell>
          <cell r="E928" t="str">
            <v>Express</v>
          </cell>
          <cell r="F928" t="str">
            <v>Camioneta</v>
          </cell>
          <cell r="G928" t="str">
            <v>Chevrolet</v>
          </cell>
          <cell r="H928" t="str">
            <v>Express Cargo Van LS1, 6 puertas, T/A, D/H, A/A, Paquete C</v>
          </cell>
          <cell r="I928" t="str">
            <v>1GCSG9CX7C1141891</v>
          </cell>
          <cell r="J928" t="str">
            <v>Hecho en Estados Unidos</v>
          </cell>
          <cell r="K928" t="str">
            <v>Magna</v>
          </cell>
          <cell r="L928">
            <v>6</v>
          </cell>
          <cell r="M928">
            <v>117</v>
          </cell>
          <cell r="N928">
            <v>2012</v>
          </cell>
          <cell r="O928" t="str">
            <v>Mexicali</v>
          </cell>
          <cell r="P928" t="str">
            <v>Baja California Norte</v>
          </cell>
          <cell r="Q928" t="str">
            <v>Noroeste</v>
          </cell>
          <cell r="R928" t="str">
            <v>Baja</v>
          </cell>
          <cell r="S928" t="str">
            <v>Devolución Valmex</v>
          </cell>
          <cell r="T928" t="str">
            <v>GNP</v>
          </cell>
          <cell r="U928" t="str">
            <v>Grupo Nacional Provincial, S.A.B.</v>
          </cell>
          <cell r="V928" t="str">
            <v>Pool Administrativo</v>
          </cell>
          <cell r="W928" t="str">
            <v>Pool Administrativo</v>
          </cell>
          <cell r="X928" t="str">
            <v>Oficina Regional</v>
          </cell>
          <cell r="Y928" t="str">
            <v>Pool</v>
          </cell>
          <cell r="Z928" t="str">
            <v>N38132</v>
          </cell>
          <cell r="AA928" t="str">
            <v>-</v>
          </cell>
          <cell r="AB928" t="str">
            <v>-</v>
          </cell>
          <cell r="AC928" t="str">
            <v>-</v>
          </cell>
          <cell r="AD928" t="str">
            <v>-</v>
          </cell>
          <cell r="AE928" t="str">
            <v>-</v>
          </cell>
          <cell r="AF928" t="str">
            <v>-</v>
          </cell>
          <cell r="AG928" t="str">
            <v>-</v>
          </cell>
          <cell r="AH928" t="str">
            <v>-</v>
          </cell>
          <cell r="AI928" t="str">
            <v>C6705</v>
          </cell>
          <cell r="AJ928" t="str">
            <v>Ramirez Granados Arturo</v>
          </cell>
          <cell r="AK928" t="str">
            <v>-</v>
          </cell>
          <cell r="AL928" t="str">
            <v>-</v>
          </cell>
          <cell r="AM928" t="str">
            <v>-</v>
          </cell>
          <cell r="AN928">
            <v>0</v>
          </cell>
          <cell r="AO928" t="str">
            <v>-</v>
          </cell>
          <cell r="AQ928">
            <v>5545001393</v>
          </cell>
          <cell r="AR928" t="str">
            <v>-</v>
          </cell>
          <cell r="AS928" t="str">
            <v>-</v>
          </cell>
          <cell r="AT928" t="str">
            <v>-</v>
          </cell>
          <cell r="AU928" t="str">
            <v>-</v>
          </cell>
          <cell r="AV928" t="str">
            <v>-</v>
          </cell>
          <cell r="AW928" t="str">
            <v>IMDM20888085..</v>
          </cell>
          <cell r="AX928" t="str">
            <v>Inactivo</v>
          </cell>
          <cell r="AY928" t="str">
            <v>No</v>
          </cell>
          <cell r="AZ928" t="str">
            <v>-</v>
          </cell>
          <cell r="BA928" t="str">
            <v>-</v>
          </cell>
          <cell r="BB928" t="str">
            <v>-</v>
          </cell>
          <cell r="BC928" t="str">
            <v>-</v>
          </cell>
          <cell r="BD928" t="str">
            <v>-</v>
          </cell>
          <cell r="BE928" t="str">
            <v>-</v>
          </cell>
          <cell r="BF928" t="str">
            <v>-</v>
          </cell>
          <cell r="BG928" t="str">
            <v>-</v>
          </cell>
          <cell r="BH928" t="str">
            <v>-</v>
          </cell>
          <cell r="BI928" t="str">
            <v>-</v>
          </cell>
          <cell r="BJ928" t="str">
            <v>Arrendado</v>
          </cell>
          <cell r="BL928" t="str">
            <v>Américas Motors, S.A. de C.V.</v>
          </cell>
          <cell r="BP928" t="str">
            <v>-</v>
          </cell>
          <cell r="BQ928" t="str">
            <v>-</v>
          </cell>
          <cell r="BR928" t="str">
            <v>-</v>
          </cell>
          <cell r="BS928" t="str">
            <v>-</v>
          </cell>
          <cell r="BT928" t="str">
            <v>-</v>
          </cell>
          <cell r="BU928" t="str">
            <v>-</v>
          </cell>
          <cell r="BV928" t="str">
            <v>-</v>
          </cell>
          <cell r="BW928" t="str">
            <v>-</v>
          </cell>
          <cell r="BX928" t="str">
            <v>-</v>
          </cell>
          <cell r="BY928" t="str">
            <v>-</v>
          </cell>
          <cell r="BZ928" t="str">
            <v>-</v>
          </cell>
          <cell r="CA928" t="str">
            <v>-</v>
          </cell>
          <cell r="CB928" t="str">
            <v>-</v>
          </cell>
          <cell r="CC928" t="str">
            <v>Miércoles</v>
          </cell>
          <cell r="CD928" t="str">
            <v>2633</v>
          </cell>
          <cell r="CE928" t="str">
            <v>3</v>
          </cell>
          <cell r="CF928" t="str">
            <v>Rojo</v>
          </cell>
          <cell r="CG928" t="str">
            <v>3er Sábado</v>
          </cell>
          <cell r="CH928" t="str">
            <v>Mzo y Abr</v>
          </cell>
          <cell r="CI928" t="str">
            <v>Sep y Oct</v>
          </cell>
          <cell r="CJ928" t="str">
            <v>-</v>
          </cell>
          <cell r="CK928">
            <v>234</v>
          </cell>
          <cell r="CL928" t="str">
            <v>101 - MAGNA</v>
          </cell>
          <cell r="CM928" t="str">
            <v>12156</v>
          </cell>
          <cell r="CP928" t="str">
            <v>-</v>
          </cell>
        </row>
        <row r="929">
          <cell r="A929" t="str">
            <v>12157</v>
          </cell>
          <cell r="B929" t="str">
            <v>2551CL</v>
          </cell>
          <cell r="C929" t="str">
            <v>Distrito Federal</v>
          </cell>
          <cell r="D929" t="str">
            <v>No aplica</v>
          </cell>
          <cell r="E929" t="str">
            <v>Express</v>
          </cell>
          <cell r="F929" t="str">
            <v>Camioneta</v>
          </cell>
          <cell r="G929" t="str">
            <v>Chevrolet</v>
          </cell>
          <cell r="H929" t="str">
            <v>Express Cargo Van LS1, 6 puertas, T/A, D/H, A/A, Paquete C</v>
          </cell>
          <cell r="I929" t="str">
            <v>1GCSG9CX6C1140375</v>
          </cell>
          <cell r="J929" t="str">
            <v>Hecho en Estados Unidos</v>
          </cell>
          <cell r="K929" t="str">
            <v>Magna</v>
          </cell>
          <cell r="L929">
            <v>6</v>
          </cell>
          <cell r="M929">
            <v>117</v>
          </cell>
          <cell r="N929">
            <v>2012</v>
          </cell>
          <cell r="O929" t="str">
            <v>Guadalajara</v>
          </cell>
          <cell r="P929" t="str">
            <v>Jalisco</v>
          </cell>
          <cell r="Q929" t="str">
            <v>Occidente</v>
          </cell>
          <cell r="R929" t="str">
            <v>Baja</v>
          </cell>
          <cell r="S929" t="str">
            <v>Devolución Salvamentos</v>
          </cell>
          <cell r="T929" t="str">
            <v>GNP</v>
          </cell>
          <cell r="U929" t="str">
            <v>Grupo Nacional Provincial, S.A.B.</v>
          </cell>
          <cell r="V929" t="str">
            <v>Pool Administrativo</v>
          </cell>
          <cell r="W929" t="str">
            <v>Pool Administrativo</v>
          </cell>
          <cell r="X929" t="str">
            <v>Oficina Regional</v>
          </cell>
          <cell r="Y929" t="str">
            <v>Pool</v>
          </cell>
          <cell r="Z929" t="str">
            <v>N38132</v>
          </cell>
          <cell r="AA929" t="str">
            <v>-</v>
          </cell>
          <cell r="AB929" t="str">
            <v>-</v>
          </cell>
          <cell r="AC929" t="str">
            <v>-</v>
          </cell>
          <cell r="AD929" t="str">
            <v>-</v>
          </cell>
          <cell r="AE929" t="str">
            <v>-</v>
          </cell>
          <cell r="AF929" t="str">
            <v>-</v>
          </cell>
          <cell r="AG929" t="str">
            <v>-</v>
          </cell>
          <cell r="AH929" t="str">
            <v>-</v>
          </cell>
          <cell r="AI929" t="str">
            <v>C6705</v>
          </cell>
          <cell r="AJ929" t="str">
            <v>Ramirez Granados Arturo</v>
          </cell>
          <cell r="AK929" t="str">
            <v>-</v>
          </cell>
          <cell r="AL929" t="str">
            <v>-</v>
          </cell>
          <cell r="AM929" t="str">
            <v>-</v>
          </cell>
          <cell r="AN929">
            <v>0</v>
          </cell>
          <cell r="AO929" t="str">
            <v>-</v>
          </cell>
          <cell r="AQ929">
            <v>5545001393</v>
          </cell>
          <cell r="AR929" t="str">
            <v>-</v>
          </cell>
          <cell r="AS929" t="str">
            <v>-</v>
          </cell>
          <cell r="AT929" t="str">
            <v>-</v>
          </cell>
          <cell r="AU929" t="str">
            <v>-</v>
          </cell>
          <cell r="AV929" t="str">
            <v>-</v>
          </cell>
          <cell r="AW929" t="str">
            <v>IMDM20226613..</v>
          </cell>
          <cell r="AX929" t="str">
            <v>Inactivo</v>
          </cell>
          <cell r="AY929" t="str">
            <v>No</v>
          </cell>
          <cell r="AZ929" t="str">
            <v>-</v>
          </cell>
          <cell r="BA929" t="str">
            <v>-</v>
          </cell>
          <cell r="BB929" t="str">
            <v>-</v>
          </cell>
          <cell r="BC929" t="str">
            <v>-</v>
          </cell>
          <cell r="BD929" t="str">
            <v>-</v>
          </cell>
          <cell r="BE929" t="str">
            <v>-</v>
          </cell>
          <cell r="BF929" t="str">
            <v>-</v>
          </cell>
          <cell r="BG929" t="str">
            <v>-</v>
          </cell>
          <cell r="BH929" t="str">
            <v>-</v>
          </cell>
          <cell r="BI929" t="str">
            <v>-</v>
          </cell>
          <cell r="BJ929" t="str">
            <v>Arrendado</v>
          </cell>
          <cell r="BL929" t="str">
            <v>Américas Motors, S.A. de C.V.</v>
          </cell>
          <cell r="BP929" t="str">
            <v>-</v>
          </cell>
          <cell r="BQ929" t="str">
            <v>-</v>
          </cell>
          <cell r="BR929" t="str">
            <v>-</v>
          </cell>
          <cell r="BS929" t="str">
            <v>-</v>
          </cell>
          <cell r="BT929" t="str">
            <v>-</v>
          </cell>
          <cell r="BU929" t="str">
            <v>-</v>
          </cell>
          <cell r="BV929" t="str">
            <v>-</v>
          </cell>
          <cell r="BW929" t="str">
            <v>-</v>
          </cell>
          <cell r="BX929" t="str">
            <v>-</v>
          </cell>
          <cell r="BY929" t="str">
            <v>-</v>
          </cell>
          <cell r="BZ929" t="str">
            <v>-</v>
          </cell>
          <cell r="CA929" t="str">
            <v>-</v>
          </cell>
          <cell r="CB929" t="str">
            <v>-</v>
          </cell>
          <cell r="CC929" t="str">
            <v>Jueves</v>
          </cell>
          <cell r="CD929" t="str">
            <v>2551</v>
          </cell>
          <cell r="CE929" t="str">
            <v>1</v>
          </cell>
          <cell r="CF929" t="str">
            <v>Verde</v>
          </cell>
          <cell r="CG929" t="str">
            <v>4o Sábado</v>
          </cell>
          <cell r="CH929" t="str">
            <v>Abr y May</v>
          </cell>
          <cell r="CI929" t="str">
            <v>Oct y Nov</v>
          </cell>
          <cell r="CJ929" t="str">
            <v>-</v>
          </cell>
          <cell r="CK929">
            <v>234</v>
          </cell>
          <cell r="CL929" t="str">
            <v>101 - MAGNA</v>
          </cell>
          <cell r="CM929" t="str">
            <v>12157</v>
          </cell>
          <cell r="CP929" t="str">
            <v>-</v>
          </cell>
        </row>
        <row r="930">
          <cell r="A930" t="str">
            <v>12158</v>
          </cell>
          <cell r="B930" t="str">
            <v>J72TZ</v>
          </cell>
          <cell r="C930" t="str">
            <v>Estado de México</v>
          </cell>
          <cell r="D930" t="str">
            <v>No aplica</v>
          </cell>
          <cell r="E930" t="str">
            <v>Yamaha R6</v>
          </cell>
          <cell r="F930" t="str">
            <v>Motocicleta</v>
          </cell>
          <cell r="G930" t="str">
            <v>Yamaha</v>
          </cell>
          <cell r="H930" t="str">
            <v xml:space="preserve">YZF R6R 599CC </v>
          </cell>
          <cell r="I930" t="str">
            <v>JYARJ1551CA004731</v>
          </cell>
          <cell r="J930" t="str">
            <v>J515E026961</v>
          </cell>
          <cell r="K930" t="str">
            <v>Magna</v>
          </cell>
          <cell r="L930">
            <v>4</v>
          </cell>
          <cell r="M930">
            <v>17</v>
          </cell>
          <cell r="N930">
            <v>2012</v>
          </cell>
          <cell r="O930" t="str">
            <v>Guadalajara</v>
          </cell>
          <cell r="P930" t="str">
            <v>Jalisco</v>
          </cell>
          <cell r="Q930" t="str">
            <v>Occidente</v>
          </cell>
          <cell r="R930" t="str">
            <v>Baja</v>
          </cell>
          <cell r="S930" t="str">
            <v>Venta a empleado</v>
          </cell>
          <cell r="T930" t="str">
            <v>GNP</v>
          </cell>
          <cell r="U930" t="str">
            <v>Grupo Nacional Provincial, S.A.B.</v>
          </cell>
          <cell r="V930" t="str">
            <v>Asesor de Servicio</v>
          </cell>
          <cell r="W930" t="str">
            <v>M15</v>
          </cell>
          <cell r="X930" t="str">
            <v>Célula Ferro</v>
          </cell>
          <cell r="Y930" t="str">
            <v>Asignado</v>
          </cell>
          <cell r="Z930" t="str">
            <v>S00743</v>
          </cell>
          <cell r="AA930" t="str">
            <v>Samano Quiroz Miguel</v>
          </cell>
          <cell r="AB930" t="str">
            <v>Servicios Administrativos en Reclamaciones, S.A. de C.V.</v>
          </cell>
          <cell r="AC930" t="str">
            <v>SAQM790907133</v>
          </cell>
          <cell r="AD930" t="str">
            <v>Operativo</v>
          </cell>
          <cell r="AE930" t="str">
            <v>Asesor de Servicio</v>
          </cell>
          <cell r="AF930" t="str">
            <v>Unidad Operativa</v>
          </cell>
          <cell r="AG930" t="str">
            <v>Dirección Servicio y Operaciones</v>
          </cell>
          <cell r="AH930" t="str">
            <v>Subdirección Siniestros Norte y Occidente</v>
          </cell>
          <cell r="AI930" t="str">
            <v>C9179</v>
          </cell>
          <cell r="AJ930" t="str">
            <v>Moya Urdiales Idalia Leticia</v>
          </cell>
          <cell r="AK930" t="str">
            <v>Oficina central Guadalajara</v>
          </cell>
          <cell r="AL930" t="str">
            <v>Guadalajara</v>
          </cell>
          <cell r="AM930">
            <v>6362</v>
          </cell>
          <cell r="AN930" t="str">
            <v>miguel.samano@gnp.com.mx</v>
          </cell>
          <cell r="AO930" t="str">
            <v>miguel.samano@gnp.com.mx</v>
          </cell>
          <cell r="AP930" t="str">
            <v>ajustes211gnp@gmail.com</v>
          </cell>
          <cell r="AQ930">
            <v>3310204576</v>
          </cell>
          <cell r="AR930" t="str">
            <v>-</v>
          </cell>
          <cell r="AS930" t="str">
            <v>-</v>
          </cell>
          <cell r="AT930" t="str">
            <v>-</v>
          </cell>
          <cell r="AU930" t="str">
            <v>-</v>
          </cell>
          <cell r="AV930" t="str">
            <v>-</v>
          </cell>
          <cell r="AW930" t="str">
            <v>-</v>
          </cell>
          <cell r="AX930" t="str">
            <v>-</v>
          </cell>
          <cell r="AY930" t="str">
            <v>No</v>
          </cell>
          <cell r="AZ930" t="str">
            <v>-</v>
          </cell>
          <cell r="BA930" t="str">
            <v>-</v>
          </cell>
          <cell r="BB930" t="str">
            <v>-</v>
          </cell>
          <cell r="BC930" t="str">
            <v>-</v>
          </cell>
          <cell r="BD930" t="str">
            <v>-</v>
          </cell>
          <cell r="BE930" t="str">
            <v>-</v>
          </cell>
          <cell r="BF930" t="str">
            <v>-</v>
          </cell>
          <cell r="BG930">
            <v>3</v>
          </cell>
          <cell r="BH930" t="str">
            <v>-</v>
          </cell>
          <cell r="BI930" t="str">
            <v>-</v>
          </cell>
          <cell r="BJ930" t="str">
            <v>Arrendado</v>
          </cell>
          <cell r="BP930" t="str">
            <v>-</v>
          </cell>
          <cell r="BQ930" t="str">
            <v>-</v>
          </cell>
          <cell r="BR930" t="str">
            <v>-</v>
          </cell>
          <cell r="BS930" t="str">
            <v>-</v>
          </cell>
          <cell r="BT930" t="str">
            <v>-</v>
          </cell>
          <cell r="BU930" t="str">
            <v>-</v>
          </cell>
          <cell r="BV930" t="str">
            <v>-</v>
          </cell>
          <cell r="BW930" t="str">
            <v>-</v>
          </cell>
          <cell r="BX930" t="str">
            <v>-</v>
          </cell>
          <cell r="BY930" t="str">
            <v>-</v>
          </cell>
          <cell r="BZ930" t="str">
            <v>-</v>
          </cell>
          <cell r="CA930" t="str">
            <v>-</v>
          </cell>
          <cell r="CB930" t="str">
            <v>-</v>
          </cell>
          <cell r="CC930" t="str">
            <v>Jueves</v>
          </cell>
          <cell r="CD930" t="str">
            <v>72</v>
          </cell>
          <cell r="CE930" t="str">
            <v>2</v>
          </cell>
          <cell r="CF930" t="str">
            <v>Verde</v>
          </cell>
          <cell r="CG930" t="str">
            <v>4o Sábado</v>
          </cell>
          <cell r="CH930" t="str">
            <v>Abr y May</v>
          </cell>
          <cell r="CI930" t="str">
            <v>Oct y Nov</v>
          </cell>
          <cell r="CJ930" t="str">
            <v>-</v>
          </cell>
          <cell r="CK930">
            <v>68</v>
          </cell>
          <cell r="CL930" t="str">
            <v>101 - MAGNA</v>
          </cell>
          <cell r="CM930" t="str">
            <v>12158</v>
          </cell>
          <cell r="CP930" t="str">
            <v>-</v>
          </cell>
        </row>
        <row r="931">
          <cell r="A931" t="str">
            <v>12159</v>
          </cell>
          <cell r="B931" t="str">
            <v>J73TZ</v>
          </cell>
          <cell r="C931" t="str">
            <v>Estado de México</v>
          </cell>
          <cell r="D931" t="str">
            <v>No aplica</v>
          </cell>
          <cell r="E931" t="str">
            <v>Yamaha R6</v>
          </cell>
          <cell r="F931" t="str">
            <v>Motocicleta</v>
          </cell>
          <cell r="G931" t="str">
            <v>Yamaha</v>
          </cell>
          <cell r="H931" t="str">
            <v xml:space="preserve">YZF R6R 599CC </v>
          </cell>
          <cell r="I931" t="str">
            <v>JYARJ1558CA004760</v>
          </cell>
          <cell r="J931" t="str">
            <v>J515E026990</v>
          </cell>
          <cell r="K931" t="str">
            <v>Magna</v>
          </cell>
          <cell r="L931">
            <v>4</v>
          </cell>
          <cell r="M931">
            <v>17</v>
          </cell>
          <cell r="N931">
            <v>2012</v>
          </cell>
          <cell r="O931" t="str">
            <v>Guadalajara</v>
          </cell>
          <cell r="P931" t="str">
            <v>Jalisco</v>
          </cell>
          <cell r="Q931" t="str">
            <v>Occidente</v>
          </cell>
          <cell r="R931" t="str">
            <v>Baja</v>
          </cell>
          <cell r="S931" t="str">
            <v>Devolución Valmex</v>
          </cell>
          <cell r="T931" t="str">
            <v>GNP</v>
          </cell>
          <cell r="U931" t="str">
            <v>Grupo Nacional Provincial, S.A.B.</v>
          </cell>
          <cell r="V931" t="str">
            <v>Asesor de Servicio</v>
          </cell>
          <cell r="W931" t="str">
            <v>M14</v>
          </cell>
          <cell r="X931" t="str">
            <v>Celula AMIS</v>
          </cell>
          <cell r="Y931" t="str">
            <v>Asignado</v>
          </cell>
          <cell r="Z931">
            <v>40183001</v>
          </cell>
          <cell r="AA931" t="str">
            <v>Barajas Gutierrez José Miguel</v>
          </cell>
          <cell r="AB931" t="str">
            <v>Servicios Administrativos en Reclamaciones, S.A. de C.V.</v>
          </cell>
          <cell r="AC931" t="str">
            <v>BAGM840626S8A</v>
          </cell>
          <cell r="AD931" t="str">
            <v>Operativo</v>
          </cell>
          <cell r="AE931" t="str">
            <v>Asesor de Servicio</v>
          </cell>
          <cell r="AF931" t="str">
            <v>Unidad Operativa</v>
          </cell>
          <cell r="AG931" t="str">
            <v>Dirección Servicio y Operaciones</v>
          </cell>
          <cell r="AH931" t="str">
            <v>Subdirección Siniestros Norte y Occidente</v>
          </cell>
          <cell r="AI931" t="str">
            <v>C9179</v>
          </cell>
          <cell r="AJ931" t="str">
            <v>Moya Urdiales Idalia Leticia</v>
          </cell>
          <cell r="AK931" t="str">
            <v>Oficina central Guadalajara</v>
          </cell>
          <cell r="AL931" t="str">
            <v>Guadalajara</v>
          </cell>
          <cell r="AM931">
            <v>0</v>
          </cell>
          <cell r="AN931" t="str">
            <v>miguel.barajas@gnp.com.mx</v>
          </cell>
          <cell r="AO931" t="str">
            <v>miguel.barajas@gnp.com.mx</v>
          </cell>
          <cell r="AQ931">
            <v>3312946214</v>
          </cell>
          <cell r="AR931" t="str">
            <v>-</v>
          </cell>
          <cell r="AS931" t="str">
            <v>-</v>
          </cell>
          <cell r="AT931" t="str">
            <v>-</v>
          </cell>
          <cell r="AU931" t="str">
            <v>-</v>
          </cell>
          <cell r="AV931" t="str">
            <v>-</v>
          </cell>
          <cell r="AW931" t="str">
            <v>-</v>
          </cell>
          <cell r="AX931" t="str">
            <v>-</v>
          </cell>
          <cell r="AY931" t="str">
            <v>No</v>
          </cell>
          <cell r="AZ931" t="str">
            <v>-</v>
          </cell>
          <cell r="BA931" t="str">
            <v>-</v>
          </cell>
          <cell r="BB931" t="str">
            <v>-</v>
          </cell>
          <cell r="BC931" t="str">
            <v>-</v>
          </cell>
          <cell r="BD931" t="str">
            <v>-</v>
          </cell>
          <cell r="BE931" t="str">
            <v>-</v>
          </cell>
          <cell r="BF931" t="str">
            <v>-</v>
          </cell>
          <cell r="BG931">
            <v>3</v>
          </cell>
          <cell r="BH931" t="str">
            <v>-</v>
          </cell>
          <cell r="BI931" t="str">
            <v>-</v>
          </cell>
          <cell r="BJ931" t="str">
            <v>Arrendado</v>
          </cell>
          <cell r="BP931" t="str">
            <v>-</v>
          </cell>
          <cell r="BQ931" t="str">
            <v>-</v>
          </cell>
          <cell r="BR931" t="str">
            <v>-</v>
          </cell>
          <cell r="BS931" t="str">
            <v>-</v>
          </cell>
          <cell r="BT931" t="str">
            <v>-</v>
          </cell>
          <cell r="BU931" t="str">
            <v>-</v>
          </cell>
          <cell r="BV931" t="str">
            <v>-</v>
          </cell>
          <cell r="BW931" t="str">
            <v>-</v>
          </cell>
          <cell r="BX931" t="str">
            <v>-</v>
          </cell>
          <cell r="BY931" t="str">
            <v>-</v>
          </cell>
          <cell r="BZ931" t="str">
            <v>-</v>
          </cell>
          <cell r="CA931" t="str">
            <v>-</v>
          </cell>
          <cell r="CB931" t="str">
            <v>-</v>
          </cell>
          <cell r="CC931" t="str">
            <v>Miércoles</v>
          </cell>
          <cell r="CD931" t="str">
            <v>73</v>
          </cell>
          <cell r="CE931" t="str">
            <v>3</v>
          </cell>
          <cell r="CF931" t="str">
            <v>Rojo</v>
          </cell>
          <cell r="CG931" t="str">
            <v>3er Sábado</v>
          </cell>
          <cell r="CH931" t="str">
            <v>Mzo y Abr</v>
          </cell>
          <cell r="CI931" t="str">
            <v>Sep y Oct</v>
          </cell>
          <cell r="CJ931" t="str">
            <v>-</v>
          </cell>
          <cell r="CK931">
            <v>68</v>
          </cell>
          <cell r="CL931" t="str">
            <v>101 - MAGNA</v>
          </cell>
          <cell r="CM931" t="str">
            <v>12159</v>
          </cell>
          <cell r="CP931" t="str">
            <v>-</v>
          </cell>
        </row>
        <row r="932">
          <cell r="A932" t="str">
            <v>12160</v>
          </cell>
          <cell r="B932" t="str">
            <v>J54TX</v>
          </cell>
          <cell r="C932" t="str">
            <v>Estado de México</v>
          </cell>
          <cell r="D932" t="str">
            <v>No aplica</v>
          </cell>
          <cell r="E932" t="str">
            <v>Yamaha R6</v>
          </cell>
          <cell r="F932" t="str">
            <v>Motocicleta</v>
          </cell>
          <cell r="G932" t="str">
            <v>Yamaha</v>
          </cell>
          <cell r="H932" t="str">
            <v xml:space="preserve">YZF R6R 599CC </v>
          </cell>
          <cell r="I932" t="str">
            <v>JYARJ1554CA005775</v>
          </cell>
          <cell r="J932" t="str">
            <v>J515E028389</v>
          </cell>
          <cell r="K932" t="str">
            <v>Magna</v>
          </cell>
          <cell r="L932">
            <v>4</v>
          </cell>
          <cell r="M932">
            <v>17</v>
          </cell>
          <cell r="N932">
            <v>2012</v>
          </cell>
          <cell r="O932" t="str">
            <v>Guadalajara</v>
          </cell>
          <cell r="P932" t="str">
            <v>Jalisco</v>
          </cell>
          <cell r="Q932" t="str">
            <v>Occidente</v>
          </cell>
          <cell r="R932" t="str">
            <v>Baja</v>
          </cell>
          <cell r="S932" t="str">
            <v>Venta a empleado</v>
          </cell>
          <cell r="T932" t="str">
            <v>GNP</v>
          </cell>
          <cell r="U932" t="str">
            <v>Grupo Nacional Provincial, S.A.B.</v>
          </cell>
          <cell r="V932" t="str">
            <v>Asesor de Servicio</v>
          </cell>
          <cell r="W932" t="str">
            <v>M22</v>
          </cell>
          <cell r="X932" t="str">
            <v>Célula Sol</v>
          </cell>
          <cell r="Y932" t="str">
            <v>Asignado</v>
          </cell>
          <cell r="Z932" t="str">
            <v>S00782</v>
          </cell>
          <cell r="AA932" t="str">
            <v>Contreras Godinez Xorge Jair</v>
          </cell>
          <cell r="AB932" t="str">
            <v>Servicios Administrativos en Reclamaciones, S.A. de C.V.</v>
          </cell>
          <cell r="AC932" t="str">
            <v>COGX770930FV7</v>
          </cell>
          <cell r="AD932" t="str">
            <v>Operativo</v>
          </cell>
          <cell r="AE932" t="str">
            <v>Asesor de Servicio</v>
          </cell>
          <cell r="AF932" t="str">
            <v>Unidad Operativa</v>
          </cell>
          <cell r="AG932" t="str">
            <v>Dirección Servicio y Operaciones</v>
          </cell>
          <cell r="AH932" t="str">
            <v>Subdirección Siniestros Norte y Occidente</v>
          </cell>
          <cell r="AI932" t="str">
            <v>C9179</v>
          </cell>
          <cell r="AJ932" t="str">
            <v>Moya Urdiales Idalia Leticia</v>
          </cell>
          <cell r="AK932" t="str">
            <v>Oficina central Guadalajara</v>
          </cell>
          <cell r="AL932" t="str">
            <v>Guadalajara</v>
          </cell>
          <cell r="AM932">
            <v>6314</v>
          </cell>
          <cell r="AN932" t="str">
            <v>xorge.contreras@gnp.com.mx</v>
          </cell>
          <cell r="AO932" t="str">
            <v>xorge.contreras@gnp.com.mx</v>
          </cell>
          <cell r="AP932" t="str">
            <v>ajustes342gnp@gmail.com</v>
          </cell>
          <cell r="AQ932">
            <v>3312948511</v>
          </cell>
          <cell r="AR932" t="str">
            <v>-</v>
          </cell>
          <cell r="AS932" t="str">
            <v>-</v>
          </cell>
          <cell r="AT932" t="str">
            <v>-</v>
          </cell>
          <cell r="AU932" t="str">
            <v>-</v>
          </cell>
          <cell r="AV932" t="str">
            <v>-</v>
          </cell>
          <cell r="AW932" t="str">
            <v>-</v>
          </cell>
          <cell r="AX932" t="str">
            <v>-</v>
          </cell>
          <cell r="AY932" t="str">
            <v>No</v>
          </cell>
          <cell r="AZ932" t="str">
            <v>-</v>
          </cell>
          <cell r="BA932" t="str">
            <v>-</v>
          </cell>
          <cell r="BB932" t="str">
            <v>-</v>
          </cell>
          <cell r="BC932" t="str">
            <v>-</v>
          </cell>
          <cell r="BD932" t="str">
            <v>-</v>
          </cell>
          <cell r="BE932" t="str">
            <v>-</v>
          </cell>
          <cell r="BF932" t="str">
            <v>-</v>
          </cell>
          <cell r="BG932">
            <v>3</v>
          </cell>
          <cell r="BH932" t="str">
            <v>-</v>
          </cell>
          <cell r="BI932" t="str">
            <v>-</v>
          </cell>
          <cell r="BJ932" t="str">
            <v>Arrendado</v>
          </cell>
          <cell r="BP932" t="str">
            <v>-</v>
          </cell>
          <cell r="BQ932" t="str">
            <v>-</v>
          </cell>
          <cell r="BR932" t="str">
            <v>-</v>
          </cell>
          <cell r="BS932" t="str">
            <v>-</v>
          </cell>
          <cell r="BT932" t="str">
            <v>-</v>
          </cell>
          <cell r="BU932" t="str">
            <v>-</v>
          </cell>
          <cell r="BV932" t="str">
            <v>-</v>
          </cell>
          <cell r="BW932" t="str">
            <v>-</v>
          </cell>
          <cell r="BX932" t="str">
            <v>-</v>
          </cell>
          <cell r="BY932" t="str">
            <v>-</v>
          </cell>
          <cell r="BZ932" t="str">
            <v>-</v>
          </cell>
          <cell r="CA932" t="str">
            <v>-</v>
          </cell>
          <cell r="CB932" t="str">
            <v>-</v>
          </cell>
          <cell r="CC932" t="str">
            <v>Miércoles</v>
          </cell>
          <cell r="CD932" t="str">
            <v>54</v>
          </cell>
          <cell r="CE932" t="str">
            <v>4</v>
          </cell>
          <cell r="CF932" t="str">
            <v>Rojo</v>
          </cell>
          <cell r="CG932" t="str">
            <v>3er Sábado</v>
          </cell>
          <cell r="CH932" t="str">
            <v>Mzo y Abr</v>
          </cell>
          <cell r="CI932" t="str">
            <v>Sep y Oct</v>
          </cell>
          <cell r="CJ932" t="str">
            <v>-</v>
          </cell>
          <cell r="CK932">
            <v>68</v>
          </cell>
          <cell r="CL932" t="str">
            <v>101 - MAGNA</v>
          </cell>
          <cell r="CM932" t="str">
            <v>12160</v>
          </cell>
          <cell r="CP932" t="str">
            <v>-</v>
          </cell>
        </row>
        <row r="933">
          <cell r="A933" t="str">
            <v>12161</v>
          </cell>
          <cell r="B933" t="str">
            <v>J57TX</v>
          </cell>
          <cell r="C933" t="str">
            <v>Estado de México</v>
          </cell>
          <cell r="D933" t="str">
            <v>No aplica</v>
          </cell>
          <cell r="E933" t="str">
            <v>Yamaha R6</v>
          </cell>
          <cell r="F933" t="str">
            <v>Motocicleta</v>
          </cell>
          <cell r="G933" t="str">
            <v>Yamaha</v>
          </cell>
          <cell r="H933" t="str">
            <v xml:space="preserve">YZF R6R 599CC </v>
          </cell>
          <cell r="I933" t="str">
            <v>JYARJ1559CA004511</v>
          </cell>
          <cell r="J933" t="str">
            <v>J515E026648</v>
          </cell>
          <cell r="K933" t="str">
            <v>Magna</v>
          </cell>
          <cell r="L933">
            <v>4</v>
          </cell>
          <cell r="M933">
            <v>17</v>
          </cell>
          <cell r="N933">
            <v>2012</v>
          </cell>
          <cell r="O933" t="str">
            <v>Guadalajara</v>
          </cell>
          <cell r="P933" t="str">
            <v>Jalisco</v>
          </cell>
          <cell r="Q933" t="str">
            <v>Occidente</v>
          </cell>
          <cell r="R933" t="str">
            <v>Baja</v>
          </cell>
          <cell r="S933" t="str">
            <v>Venta a empleado</v>
          </cell>
          <cell r="T933" t="str">
            <v>GNP</v>
          </cell>
          <cell r="U933" t="str">
            <v>Grupo Nacional Provincial, S.A.B.</v>
          </cell>
          <cell r="V933" t="str">
            <v>Asesor de Servicio</v>
          </cell>
          <cell r="W933" t="str">
            <v>M18</v>
          </cell>
          <cell r="X933" t="str">
            <v>Célula México</v>
          </cell>
          <cell r="Y933" t="str">
            <v>Asignado</v>
          </cell>
          <cell r="Z933">
            <v>40072001</v>
          </cell>
          <cell r="AA933" t="str">
            <v>-</v>
          </cell>
          <cell r="AB933" t="str">
            <v>-</v>
          </cell>
          <cell r="AC933" t="str">
            <v>-</v>
          </cell>
          <cell r="AD933" t="str">
            <v>-</v>
          </cell>
          <cell r="AE933" t="str">
            <v>-</v>
          </cell>
          <cell r="AF933" t="str">
            <v>-</v>
          </cell>
          <cell r="AG933" t="str">
            <v>-</v>
          </cell>
          <cell r="AH933" t="str">
            <v>-</v>
          </cell>
          <cell r="AI933" t="str">
            <v>C6705</v>
          </cell>
          <cell r="AJ933" t="str">
            <v>Ramirez Granados Arturo</v>
          </cell>
          <cell r="AK933" t="str">
            <v>-</v>
          </cell>
          <cell r="AL933" t="str">
            <v>-</v>
          </cell>
          <cell r="AM933" t="str">
            <v>-</v>
          </cell>
          <cell r="AN933" t="str">
            <v>ajustes214gnp@gmail.com</v>
          </cell>
          <cell r="AO933" t="str">
            <v>-</v>
          </cell>
          <cell r="AP933" t="str">
            <v>ajustes214gnp@gmail.com</v>
          </cell>
          <cell r="AQ933">
            <v>3310204564</v>
          </cell>
          <cell r="AR933" t="str">
            <v>-</v>
          </cell>
          <cell r="AS933" t="str">
            <v>-</v>
          </cell>
          <cell r="AT933" t="str">
            <v>-</v>
          </cell>
          <cell r="AU933" t="str">
            <v>-</v>
          </cell>
          <cell r="AV933" t="str">
            <v>-</v>
          </cell>
          <cell r="AW933" t="str">
            <v>-</v>
          </cell>
          <cell r="AX933" t="str">
            <v>-</v>
          </cell>
          <cell r="AY933" t="str">
            <v>No</v>
          </cell>
          <cell r="AZ933" t="str">
            <v>-</v>
          </cell>
          <cell r="BA933" t="str">
            <v>-</v>
          </cell>
          <cell r="BB933" t="str">
            <v>-</v>
          </cell>
          <cell r="BC933" t="str">
            <v>-</v>
          </cell>
          <cell r="BD933" t="str">
            <v>-</v>
          </cell>
          <cell r="BE933" t="str">
            <v>-</v>
          </cell>
          <cell r="BF933" t="str">
            <v>-</v>
          </cell>
          <cell r="BG933">
            <v>3</v>
          </cell>
          <cell r="BH933" t="str">
            <v>-</v>
          </cell>
          <cell r="BI933" t="str">
            <v>-</v>
          </cell>
          <cell r="BJ933" t="str">
            <v>Arrendado</v>
          </cell>
          <cell r="BP933" t="str">
            <v>-</v>
          </cell>
          <cell r="BQ933" t="str">
            <v>-</v>
          </cell>
          <cell r="BR933" t="str">
            <v>-</v>
          </cell>
          <cell r="BS933" t="str">
            <v>-</v>
          </cell>
          <cell r="BT933" t="str">
            <v>-</v>
          </cell>
          <cell r="BU933" t="str">
            <v>-</v>
          </cell>
          <cell r="BV933" t="str">
            <v>-</v>
          </cell>
          <cell r="BW933" t="str">
            <v>-</v>
          </cell>
          <cell r="BX933" t="str">
            <v>-</v>
          </cell>
          <cell r="BY933" t="str">
            <v>-</v>
          </cell>
          <cell r="BZ933" t="str">
            <v>-</v>
          </cell>
          <cell r="CA933" t="str">
            <v>-</v>
          </cell>
          <cell r="CB933" t="str">
            <v>-</v>
          </cell>
          <cell r="CC933" t="str">
            <v>Martes</v>
          </cell>
          <cell r="CD933" t="str">
            <v>57</v>
          </cell>
          <cell r="CE933" t="str">
            <v>7</v>
          </cell>
          <cell r="CF933" t="str">
            <v>Rosa</v>
          </cell>
          <cell r="CG933" t="str">
            <v>2o Sábado</v>
          </cell>
          <cell r="CH933" t="str">
            <v>Feb y Mzo</v>
          </cell>
          <cell r="CI933" t="str">
            <v>Ago y Sep</v>
          </cell>
          <cell r="CJ933" t="str">
            <v>-</v>
          </cell>
          <cell r="CK933">
            <v>68</v>
          </cell>
          <cell r="CL933" t="str">
            <v>101 - MAGNA</v>
          </cell>
          <cell r="CM933" t="str">
            <v>12161</v>
          </cell>
          <cell r="CP933" t="str">
            <v>-</v>
          </cell>
        </row>
        <row r="934">
          <cell r="A934" t="str">
            <v>12162</v>
          </cell>
          <cell r="B934" t="str">
            <v>J55TX</v>
          </cell>
          <cell r="C934" t="str">
            <v>Estado de México</v>
          </cell>
          <cell r="D934" t="str">
            <v>No aplica</v>
          </cell>
          <cell r="E934" t="str">
            <v>Yamaha R15</v>
          </cell>
          <cell r="F934" t="str">
            <v>Motocicleta</v>
          </cell>
          <cell r="G934" t="str">
            <v>Yamaha</v>
          </cell>
          <cell r="H934" t="str">
            <v>R15 149CC</v>
          </cell>
          <cell r="I934" t="str">
            <v>ME1KG0477C2002995</v>
          </cell>
          <cell r="J934" t="str">
            <v>54C2002999</v>
          </cell>
          <cell r="K934" t="str">
            <v>Magna</v>
          </cell>
          <cell r="L934">
            <v>2</v>
          </cell>
          <cell r="M934">
            <v>12</v>
          </cell>
          <cell r="N934">
            <v>2012</v>
          </cell>
          <cell r="O934" t="str">
            <v>Ciudad de México</v>
          </cell>
          <cell r="P934" t="str">
            <v>Ciudad de México</v>
          </cell>
          <cell r="Q934" t="str">
            <v>Zona Metropolitana</v>
          </cell>
          <cell r="R934" t="str">
            <v>Baja</v>
          </cell>
          <cell r="S934" t="str">
            <v>Devolución Valmex</v>
          </cell>
          <cell r="T934" t="str">
            <v>GNP</v>
          </cell>
          <cell r="U934" t="str">
            <v>Grupo Nacional Provincial, S.A.B.</v>
          </cell>
          <cell r="V934" t="str">
            <v>Asesor de Servicio</v>
          </cell>
          <cell r="W934" t="str">
            <v>-</v>
          </cell>
          <cell r="X934" t="str">
            <v>-</v>
          </cell>
          <cell r="Y934" t="str">
            <v>Asignado</v>
          </cell>
          <cell r="Z934" t="str">
            <v>Por asignar</v>
          </cell>
          <cell r="AA934" t="str">
            <v>-</v>
          </cell>
          <cell r="AB934" t="str">
            <v>-</v>
          </cell>
          <cell r="AC934" t="str">
            <v>-</v>
          </cell>
          <cell r="AD934" t="str">
            <v>-</v>
          </cell>
          <cell r="AE934" t="str">
            <v>-</v>
          </cell>
          <cell r="AF934" t="str">
            <v>-</v>
          </cell>
          <cell r="AG934" t="str">
            <v>-</v>
          </cell>
          <cell r="AH934" t="str">
            <v>-</v>
          </cell>
          <cell r="AI934" t="str">
            <v>C6705</v>
          </cell>
          <cell r="AJ934" t="str">
            <v>Ramirez Granados Arturo</v>
          </cell>
          <cell r="AK934" t="str">
            <v>-</v>
          </cell>
          <cell r="AL934" t="str">
            <v>-</v>
          </cell>
          <cell r="AM934" t="str">
            <v>-</v>
          </cell>
          <cell r="AN934">
            <v>0</v>
          </cell>
          <cell r="AO934" t="str">
            <v>-</v>
          </cell>
          <cell r="AQ934" t="str">
            <v>-</v>
          </cell>
          <cell r="AR934" t="str">
            <v>-</v>
          </cell>
          <cell r="AS934" t="str">
            <v>-</v>
          </cell>
          <cell r="AT934" t="str">
            <v>-</v>
          </cell>
          <cell r="AU934" t="str">
            <v>-</v>
          </cell>
          <cell r="AV934" t="str">
            <v>-</v>
          </cell>
          <cell r="AW934" t="str">
            <v>IMDM21470108..</v>
          </cell>
          <cell r="AX934" t="str">
            <v>Inactivo</v>
          </cell>
          <cell r="AY934" t="str">
            <v>No</v>
          </cell>
          <cell r="AZ934" t="str">
            <v>-</v>
          </cell>
          <cell r="BA934" t="str">
            <v>-</v>
          </cell>
          <cell r="BB934" t="str">
            <v>-</v>
          </cell>
          <cell r="BC934" t="str">
            <v>-</v>
          </cell>
          <cell r="BD934" t="str">
            <v>-</v>
          </cell>
          <cell r="BE934" t="str">
            <v>-</v>
          </cell>
          <cell r="BF934" t="str">
            <v>-</v>
          </cell>
          <cell r="BG934" t="str">
            <v>-</v>
          </cell>
          <cell r="BH934" t="str">
            <v>-</v>
          </cell>
          <cell r="BI934" t="str">
            <v>-</v>
          </cell>
          <cell r="BJ934" t="str">
            <v>Arrendado</v>
          </cell>
          <cell r="BK934" t="str">
            <v>17502/MOT</v>
          </cell>
          <cell r="BL934" t="str">
            <v>Fomento Automotriz y Servicio al Transporte, S.A. de C.V.</v>
          </cell>
          <cell r="BM934">
            <v>42241.38</v>
          </cell>
          <cell r="BN934">
            <v>6758.6207999999997</v>
          </cell>
          <cell r="BO934">
            <v>49000.000799999994</v>
          </cell>
          <cell r="BP934" t="str">
            <v>-</v>
          </cell>
          <cell r="BQ934" t="str">
            <v>-</v>
          </cell>
          <cell r="BR934" t="str">
            <v>-</v>
          </cell>
          <cell r="BS934" t="str">
            <v>-</v>
          </cell>
          <cell r="BT934" t="str">
            <v>-</v>
          </cell>
          <cell r="BU934" t="str">
            <v>-</v>
          </cell>
          <cell r="BV934" t="str">
            <v>-</v>
          </cell>
          <cell r="BW934" t="str">
            <v>-</v>
          </cell>
          <cell r="BX934" t="str">
            <v>-</v>
          </cell>
          <cell r="BY934" t="str">
            <v>-</v>
          </cell>
          <cell r="BZ934" t="str">
            <v>-</v>
          </cell>
          <cell r="CA934" t="str">
            <v>-</v>
          </cell>
          <cell r="CB934" t="str">
            <v>-</v>
          </cell>
          <cell r="CC934" t="str">
            <v>Lunes</v>
          </cell>
          <cell r="CD934" t="str">
            <v>55</v>
          </cell>
          <cell r="CE934" t="str">
            <v>5</v>
          </cell>
          <cell r="CF934" t="str">
            <v>Amarillo</v>
          </cell>
          <cell r="CG934" t="str">
            <v>1er Sábado</v>
          </cell>
          <cell r="CH934" t="str">
            <v>Ene y Feb</v>
          </cell>
          <cell r="CI934" t="str">
            <v>Jul y Ago</v>
          </cell>
          <cell r="CJ934" t="str">
            <v>-</v>
          </cell>
          <cell r="CK934">
            <v>24</v>
          </cell>
          <cell r="CL934" t="str">
            <v>101 - MAGNA</v>
          </cell>
          <cell r="CM934" t="str">
            <v>12162</v>
          </cell>
          <cell r="CP934" t="str">
            <v>-</v>
          </cell>
        </row>
        <row r="935">
          <cell r="A935" t="str">
            <v>12163</v>
          </cell>
          <cell r="B935" t="str">
            <v>J58TX</v>
          </cell>
          <cell r="C935" t="str">
            <v>Estado de México</v>
          </cell>
          <cell r="D935" t="str">
            <v>No aplica</v>
          </cell>
          <cell r="E935" t="str">
            <v>Yamaha R15</v>
          </cell>
          <cell r="F935" t="str">
            <v>Motocicleta</v>
          </cell>
          <cell r="G935" t="str">
            <v>Yamaha</v>
          </cell>
          <cell r="H935" t="str">
            <v>R15 149CC</v>
          </cell>
          <cell r="I935" t="str">
            <v>ME1KG047XC2002781</v>
          </cell>
          <cell r="J935" t="str">
            <v>54C2002791</v>
          </cell>
          <cell r="K935" t="str">
            <v>Magna</v>
          </cell>
          <cell r="L935">
            <v>2</v>
          </cell>
          <cell r="M935">
            <v>12</v>
          </cell>
          <cell r="N935">
            <v>2012</v>
          </cell>
          <cell r="O935" t="str">
            <v>Ciudad de México</v>
          </cell>
          <cell r="P935" t="str">
            <v>Ciudad de México</v>
          </cell>
          <cell r="Q935" t="str">
            <v>Zona Metropolitana</v>
          </cell>
          <cell r="R935" t="str">
            <v>Baja</v>
          </cell>
          <cell r="S935" t="str">
            <v>Devolución Valmex</v>
          </cell>
          <cell r="T935" t="str">
            <v>GNP</v>
          </cell>
          <cell r="U935" t="str">
            <v>Grupo Nacional Provincial, S.A.B.</v>
          </cell>
          <cell r="V935" t="str">
            <v>Asesor de Servicio</v>
          </cell>
          <cell r="W935" t="str">
            <v>-</v>
          </cell>
          <cell r="X935" t="str">
            <v>-</v>
          </cell>
          <cell r="Y935" t="str">
            <v>Asignado</v>
          </cell>
          <cell r="Z935" t="str">
            <v>Por asignar</v>
          </cell>
          <cell r="AA935" t="str">
            <v>-</v>
          </cell>
          <cell r="AB935" t="str">
            <v>-</v>
          </cell>
          <cell r="AC935" t="str">
            <v>-</v>
          </cell>
          <cell r="AD935" t="str">
            <v>-</v>
          </cell>
          <cell r="AE935" t="str">
            <v>-</v>
          </cell>
          <cell r="AF935" t="str">
            <v>-</v>
          </cell>
          <cell r="AG935" t="str">
            <v>-</v>
          </cell>
          <cell r="AH935" t="str">
            <v>-</v>
          </cell>
          <cell r="AI935" t="str">
            <v>C6705</v>
          </cell>
          <cell r="AJ935" t="str">
            <v>Ramirez Granados Arturo</v>
          </cell>
          <cell r="AK935" t="str">
            <v>-</v>
          </cell>
          <cell r="AL935" t="str">
            <v>-</v>
          </cell>
          <cell r="AM935" t="str">
            <v>-</v>
          </cell>
          <cell r="AN935">
            <v>0</v>
          </cell>
          <cell r="AO935" t="str">
            <v>-</v>
          </cell>
          <cell r="AQ935" t="str">
            <v>-</v>
          </cell>
          <cell r="AR935" t="str">
            <v>-</v>
          </cell>
          <cell r="AS935" t="str">
            <v>-</v>
          </cell>
          <cell r="AT935" t="str">
            <v>-</v>
          </cell>
          <cell r="AU935" t="str">
            <v>-</v>
          </cell>
          <cell r="AV935" t="str">
            <v>-</v>
          </cell>
          <cell r="AW935" t="str">
            <v>IMDM21470113..</v>
          </cell>
          <cell r="AX935" t="str">
            <v>Inactivo</v>
          </cell>
          <cell r="AY935" t="str">
            <v>No</v>
          </cell>
          <cell r="AZ935" t="str">
            <v>-</v>
          </cell>
          <cell r="BA935" t="str">
            <v>-</v>
          </cell>
          <cell r="BB935" t="str">
            <v>-</v>
          </cell>
          <cell r="BC935" t="str">
            <v>-</v>
          </cell>
          <cell r="BD935" t="str">
            <v>-</v>
          </cell>
          <cell r="BE935" t="str">
            <v>-</v>
          </cell>
          <cell r="BF935" t="str">
            <v>-</v>
          </cell>
          <cell r="BG935" t="str">
            <v>-</v>
          </cell>
          <cell r="BH935" t="str">
            <v>-</v>
          </cell>
          <cell r="BI935" t="str">
            <v>-</v>
          </cell>
          <cell r="BJ935" t="str">
            <v>Arrendado</v>
          </cell>
          <cell r="BK935" t="str">
            <v>17177/MOT</v>
          </cell>
          <cell r="BL935" t="str">
            <v>Fomento Automotriz y Servicio al Transporte, S.A. de C.V.</v>
          </cell>
          <cell r="BM935">
            <v>42241.38</v>
          </cell>
          <cell r="BN935">
            <v>6758.6207999999997</v>
          </cell>
          <cell r="BO935">
            <v>49000.000799999994</v>
          </cell>
          <cell r="BP935" t="str">
            <v>-</v>
          </cell>
          <cell r="BQ935" t="str">
            <v>-</v>
          </cell>
          <cell r="BR935" t="str">
            <v>-</v>
          </cell>
          <cell r="BS935" t="str">
            <v>-</v>
          </cell>
          <cell r="BT935" t="str">
            <v>-</v>
          </cell>
          <cell r="BU935" t="str">
            <v>-</v>
          </cell>
          <cell r="BV935" t="str">
            <v>-</v>
          </cell>
          <cell r="BW935" t="str">
            <v>-</v>
          </cell>
          <cell r="BX935" t="str">
            <v>-</v>
          </cell>
          <cell r="BY935" t="str">
            <v>-</v>
          </cell>
          <cell r="BZ935" t="str">
            <v>-</v>
          </cell>
          <cell r="CA935" t="str">
            <v>-</v>
          </cell>
          <cell r="CB935" t="str">
            <v>-</v>
          </cell>
          <cell r="CC935" t="str">
            <v>Martes</v>
          </cell>
          <cell r="CD935" t="str">
            <v>58</v>
          </cell>
          <cell r="CE935" t="str">
            <v>8</v>
          </cell>
          <cell r="CF935" t="str">
            <v>Rosa</v>
          </cell>
          <cell r="CG935" t="str">
            <v>2o Sábado</v>
          </cell>
          <cell r="CH935" t="str">
            <v>Feb y Mzo</v>
          </cell>
          <cell r="CI935" t="str">
            <v>Ago y Sep</v>
          </cell>
          <cell r="CJ935" t="str">
            <v>-</v>
          </cell>
          <cell r="CK935">
            <v>24</v>
          </cell>
          <cell r="CL935" t="str">
            <v>101 - MAGNA</v>
          </cell>
          <cell r="CM935" t="str">
            <v>12163</v>
          </cell>
          <cell r="CP935" t="str">
            <v>-</v>
          </cell>
        </row>
        <row r="936">
          <cell r="A936" t="str">
            <v>12164</v>
          </cell>
          <cell r="B936" t="str">
            <v>J56TX</v>
          </cell>
          <cell r="C936" t="str">
            <v>Estado de México</v>
          </cell>
          <cell r="D936" t="str">
            <v>No aplica</v>
          </cell>
          <cell r="E936" t="str">
            <v>Yamaha R15</v>
          </cell>
          <cell r="F936" t="str">
            <v>Motocicleta</v>
          </cell>
          <cell r="G936" t="str">
            <v>Yamaha</v>
          </cell>
          <cell r="H936" t="str">
            <v>R15 149CC</v>
          </cell>
          <cell r="I936" t="str">
            <v>ME1KG0474C2002999</v>
          </cell>
          <cell r="J936" t="str">
            <v>54C2003005</v>
          </cell>
          <cell r="K936" t="str">
            <v>Magna</v>
          </cell>
          <cell r="L936">
            <v>2</v>
          </cell>
          <cell r="M936">
            <v>12</v>
          </cell>
          <cell r="N936">
            <v>2012</v>
          </cell>
          <cell r="O936" t="str">
            <v>Ciudad de México</v>
          </cell>
          <cell r="P936" t="str">
            <v>Ciudad de México</v>
          </cell>
          <cell r="Q936" t="str">
            <v>Zona Metropolitana</v>
          </cell>
          <cell r="R936" t="str">
            <v>Baja</v>
          </cell>
          <cell r="S936" t="str">
            <v>Devolución Valmex</v>
          </cell>
          <cell r="T936" t="str">
            <v>GNP</v>
          </cell>
          <cell r="U936" t="str">
            <v>Grupo Nacional Provincial, S.A.B.</v>
          </cell>
          <cell r="V936" t="str">
            <v>Asesor de Servicio</v>
          </cell>
          <cell r="W936" t="str">
            <v>-</v>
          </cell>
          <cell r="X936" t="str">
            <v>-</v>
          </cell>
          <cell r="Y936" t="str">
            <v>Asignado</v>
          </cell>
          <cell r="Z936" t="str">
            <v>Por asignar</v>
          </cell>
          <cell r="AA936" t="str">
            <v>-</v>
          </cell>
          <cell r="AB936" t="str">
            <v>-</v>
          </cell>
          <cell r="AC936" t="str">
            <v>-</v>
          </cell>
          <cell r="AD936" t="str">
            <v>-</v>
          </cell>
          <cell r="AE936" t="str">
            <v>-</v>
          </cell>
          <cell r="AF936" t="str">
            <v>-</v>
          </cell>
          <cell r="AG936" t="str">
            <v>-</v>
          </cell>
          <cell r="AH936" t="str">
            <v>-</v>
          </cell>
          <cell r="AI936" t="str">
            <v>C6705</v>
          </cell>
          <cell r="AJ936" t="str">
            <v>Ramirez Granados Arturo</v>
          </cell>
          <cell r="AK936" t="str">
            <v>-</v>
          </cell>
          <cell r="AL936" t="str">
            <v>-</v>
          </cell>
          <cell r="AM936" t="str">
            <v>-</v>
          </cell>
          <cell r="AN936">
            <v>0</v>
          </cell>
          <cell r="AO936" t="str">
            <v>-</v>
          </cell>
          <cell r="AQ936" t="str">
            <v>-</v>
          </cell>
          <cell r="AR936" t="str">
            <v>-</v>
          </cell>
          <cell r="AS936" t="str">
            <v>-</v>
          </cell>
          <cell r="AT936" t="str">
            <v>-</v>
          </cell>
          <cell r="AU936" t="str">
            <v>-</v>
          </cell>
          <cell r="AV936" t="str">
            <v>-</v>
          </cell>
          <cell r="AW936" t="str">
            <v>IMDM21470105..</v>
          </cell>
          <cell r="AX936" t="str">
            <v>Inactivo</v>
          </cell>
          <cell r="AY936" t="str">
            <v>No</v>
          </cell>
          <cell r="AZ936" t="str">
            <v>-</v>
          </cell>
          <cell r="BA936" t="str">
            <v>-</v>
          </cell>
          <cell r="BB936" t="str">
            <v>-</v>
          </cell>
          <cell r="BC936" t="str">
            <v>-</v>
          </cell>
          <cell r="BD936" t="str">
            <v>-</v>
          </cell>
          <cell r="BE936" t="str">
            <v>-</v>
          </cell>
          <cell r="BF936" t="str">
            <v>-</v>
          </cell>
          <cell r="BG936" t="str">
            <v>-</v>
          </cell>
          <cell r="BH936" t="str">
            <v>-</v>
          </cell>
          <cell r="BI936" t="str">
            <v>-</v>
          </cell>
          <cell r="BJ936" t="str">
            <v>Arrendado</v>
          </cell>
          <cell r="BK936" t="str">
            <v>17503/MOT</v>
          </cell>
          <cell r="BL936" t="str">
            <v>Fomento Automotriz y Servicio al Transporte, S.A. de C.V.</v>
          </cell>
          <cell r="BM936">
            <v>42241.38</v>
          </cell>
          <cell r="BN936">
            <v>6758.6207999999997</v>
          </cell>
          <cell r="BO936">
            <v>49000.000799999994</v>
          </cell>
          <cell r="BP936" t="str">
            <v>-</v>
          </cell>
          <cell r="BQ936" t="str">
            <v>-</v>
          </cell>
          <cell r="BR936" t="str">
            <v>-</v>
          </cell>
          <cell r="BS936" t="str">
            <v>-</v>
          </cell>
          <cell r="BT936" t="str">
            <v>-</v>
          </cell>
          <cell r="BU936" t="str">
            <v>-</v>
          </cell>
          <cell r="BV936" t="str">
            <v>-</v>
          </cell>
          <cell r="BW936" t="str">
            <v>-</v>
          </cell>
          <cell r="BX936" t="str">
            <v>-</v>
          </cell>
          <cell r="BY936" t="str">
            <v>-</v>
          </cell>
          <cell r="BZ936" t="str">
            <v>-</v>
          </cell>
          <cell r="CA936" t="str">
            <v>-</v>
          </cell>
          <cell r="CB936" t="str">
            <v>-</v>
          </cell>
          <cell r="CC936" t="str">
            <v>Lunes</v>
          </cell>
          <cell r="CD936" t="str">
            <v>56</v>
          </cell>
          <cell r="CE936" t="str">
            <v>6</v>
          </cell>
          <cell r="CF936" t="str">
            <v>Amarillo</v>
          </cell>
          <cell r="CG936" t="str">
            <v>1er Sábado</v>
          </cell>
          <cell r="CH936" t="str">
            <v>Ene y Feb</v>
          </cell>
          <cell r="CI936" t="str">
            <v>Jul y Ago</v>
          </cell>
          <cell r="CJ936" t="str">
            <v>-</v>
          </cell>
          <cell r="CK936">
            <v>24</v>
          </cell>
          <cell r="CL936" t="str">
            <v>101 - MAGNA</v>
          </cell>
          <cell r="CM936" t="str">
            <v>12164</v>
          </cell>
          <cell r="CP936" t="str">
            <v>-</v>
          </cell>
        </row>
        <row r="937">
          <cell r="A937" t="str">
            <v>12165</v>
          </cell>
          <cell r="B937" t="str">
            <v>783YJM</v>
          </cell>
          <cell r="C937" t="str">
            <v>Distrito Federal</v>
          </cell>
          <cell r="D937" t="str">
            <v>No aplica</v>
          </cell>
          <cell r="E937" t="str">
            <v>Aveo</v>
          </cell>
          <cell r="F937" t="str">
            <v>Automóvil</v>
          </cell>
          <cell r="G937" t="str">
            <v>Chevrolet</v>
          </cell>
          <cell r="H937" t="str">
            <v>Aveo LS 4 puertas T/A, D/H, A/A, CD, Paquete J</v>
          </cell>
          <cell r="I937" t="str">
            <v>3G1TA5AF4DL106737</v>
          </cell>
          <cell r="J937" t="str">
            <v>Hecho en México</v>
          </cell>
          <cell r="K937" t="str">
            <v>Magna</v>
          </cell>
          <cell r="L937">
            <v>4</v>
          </cell>
          <cell r="M937">
            <v>45</v>
          </cell>
          <cell r="N937">
            <v>2013</v>
          </cell>
          <cell r="O937" t="str">
            <v>Guadalajara</v>
          </cell>
          <cell r="P937" t="str">
            <v>Jalisco</v>
          </cell>
          <cell r="Q937" t="str">
            <v>Occidente</v>
          </cell>
          <cell r="R937" t="str">
            <v>Baja</v>
          </cell>
          <cell r="S937" t="str">
            <v>Venta a empleado</v>
          </cell>
          <cell r="T937" t="str">
            <v>GNP</v>
          </cell>
          <cell r="U937" t="str">
            <v>Grupo Nacional Provincial, S.A.B.</v>
          </cell>
          <cell r="V937" t="str">
            <v>Asesor de Servicio</v>
          </cell>
          <cell r="W937" t="str">
            <v>M12</v>
          </cell>
          <cell r="X937" t="str">
            <v>Célula AMIS</v>
          </cell>
          <cell r="Y937" t="str">
            <v>Asignado</v>
          </cell>
          <cell r="Z937" t="str">
            <v>S03386</v>
          </cell>
          <cell r="AA937" t="str">
            <v>Esparza Serrano Saúl Alfredo</v>
          </cell>
          <cell r="AB937" t="str">
            <v>Servicios Administrativos en Reclamaciones, S.A. de C.V.</v>
          </cell>
          <cell r="AC937" t="str">
            <v>EASS810404L57</v>
          </cell>
          <cell r="AD937" t="str">
            <v>Operativo</v>
          </cell>
          <cell r="AE937" t="str">
            <v>Asesor de Servicio</v>
          </cell>
          <cell r="AF937" t="str">
            <v>Unidad Operativa</v>
          </cell>
          <cell r="AG937" t="str">
            <v>Dirección Servicio y Operaciones</v>
          </cell>
          <cell r="AH937" t="str">
            <v>Subdirección Siniestros Norte y Occidente</v>
          </cell>
          <cell r="AI937" t="str">
            <v>C9179</v>
          </cell>
          <cell r="AJ937" t="str">
            <v>Moya Urdiales Idalia Leticia</v>
          </cell>
          <cell r="AK937" t="str">
            <v>Oficina central Guadalajara</v>
          </cell>
          <cell r="AL937" t="str">
            <v>Guadalajara</v>
          </cell>
          <cell r="AM937">
            <v>0</v>
          </cell>
          <cell r="AN937" t="str">
            <v>saul.esparza@gnp.com.mx</v>
          </cell>
          <cell r="AO937" t="str">
            <v>saul.esparza@gnp.com.mx</v>
          </cell>
          <cell r="AP937" t="str">
            <v>ajustes310gnp@gmail.com</v>
          </cell>
          <cell r="AQ937">
            <v>3310204572</v>
          </cell>
          <cell r="AR937" t="str">
            <v>-</v>
          </cell>
          <cell r="AS937" t="str">
            <v>-</v>
          </cell>
          <cell r="AT937" t="str">
            <v>-</v>
          </cell>
          <cell r="AU937" t="str">
            <v>-</v>
          </cell>
          <cell r="AV937" t="str">
            <v>-</v>
          </cell>
          <cell r="AW937" t="str">
            <v>-</v>
          </cell>
          <cell r="AX937" t="str">
            <v>-</v>
          </cell>
          <cell r="AY937" t="str">
            <v>No</v>
          </cell>
          <cell r="AZ937" t="str">
            <v>-</v>
          </cell>
          <cell r="BA937" t="str">
            <v>-</v>
          </cell>
          <cell r="BB937" t="str">
            <v>-</v>
          </cell>
          <cell r="BC937" t="str">
            <v>-</v>
          </cell>
          <cell r="BD937" t="str">
            <v>-</v>
          </cell>
          <cell r="BE937" t="str">
            <v>-</v>
          </cell>
          <cell r="BF937" t="str">
            <v>-</v>
          </cell>
          <cell r="BG937">
            <v>3</v>
          </cell>
          <cell r="BH937" t="str">
            <v>-</v>
          </cell>
          <cell r="BI937" t="str">
            <v>-</v>
          </cell>
          <cell r="BJ937" t="str">
            <v>Arrendado</v>
          </cell>
          <cell r="BP937" t="str">
            <v>-</v>
          </cell>
          <cell r="BQ937" t="str">
            <v>-</v>
          </cell>
          <cell r="BR937" t="str">
            <v>-</v>
          </cell>
          <cell r="BS937" t="str">
            <v>-</v>
          </cell>
          <cell r="BT937" t="str">
            <v>-</v>
          </cell>
          <cell r="BU937" t="str">
            <v>-</v>
          </cell>
          <cell r="BV937" t="str">
            <v>-</v>
          </cell>
          <cell r="BW937" t="str">
            <v>-</v>
          </cell>
          <cell r="BX937" t="str">
            <v>-</v>
          </cell>
          <cell r="BY937" t="str">
            <v>-</v>
          </cell>
          <cell r="BZ937" t="str">
            <v>-</v>
          </cell>
          <cell r="CA937" t="str">
            <v>-</v>
          </cell>
          <cell r="CB937" t="str">
            <v>-</v>
          </cell>
          <cell r="CC937" t="str">
            <v>Miércoles</v>
          </cell>
          <cell r="CD937" t="str">
            <v>783</v>
          </cell>
          <cell r="CE937" t="str">
            <v>3</v>
          </cell>
          <cell r="CF937" t="str">
            <v>Rojo</v>
          </cell>
          <cell r="CG937" t="str">
            <v>3er Sábado</v>
          </cell>
          <cell r="CH937" t="str">
            <v>Mzo y Abr</v>
          </cell>
          <cell r="CI937" t="str">
            <v>Sep y Oct</v>
          </cell>
          <cell r="CJ937" t="str">
            <v>-</v>
          </cell>
          <cell r="CK937">
            <v>90</v>
          </cell>
          <cell r="CL937" t="str">
            <v>101 - MAGNA</v>
          </cell>
          <cell r="CM937" t="str">
            <v>12165</v>
          </cell>
          <cell r="CP937" t="str">
            <v>-</v>
          </cell>
        </row>
        <row r="938">
          <cell r="A938" t="str">
            <v>12166</v>
          </cell>
          <cell r="B938" t="str">
            <v>403VYW</v>
          </cell>
          <cell r="C938" t="str">
            <v>Distrito Federal</v>
          </cell>
          <cell r="D938" t="str">
            <v>No aplica</v>
          </cell>
          <cell r="E938" t="str">
            <v>Tsuru</v>
          </cell>
          <cell r="F938" t="str">
            <v>Automóvil</v>
          </cell>
          <cell r="G938" t="str">
            <v>Nissan</v>
          </cell>
          <cell r="H938" t="str">
            <v>Tsuru GSII T/M A/A</v>
          </cell>
          <cell r="I938" t="str">
            <v>3N1EB31S09K305797</v>
          </cell>
          <cell r="J938" t="str">
            <v>Hecho en México</v>
          </cell>
          <cell r="K938" t="str">
            <v>Magna</v>
          </cell>
          <cell r="L938">
            <v>4</v>
          </cell>
          <cell r="M938" t="str">
            <v>-</v>
          </cell>
          <cell r="N938">
            <v>2009</v>
          </cell>
          <cell r="O938" t="str">
            <v>Ciudad de México</v>
          </cell>
          <cell r="P938" t="str">
            <v>Ciudad de México</v>
          </cell>
          <cell r="Q938" t="str">
            <v>Zona Metropolitana</v>
          </cell>
          <cell r="R938" t="str">
            <v>Baja</v>
          </cell>
          <cell r="S938" t="str">
            <v>Devolución Salvamentos</v>
          </cell>
          <cell r="T938" t="str">
            <v>Filial</v>
          </cell>
          <cell r="U938" t="str">
            <v>GNP Arrendamiento y Administración de Flotillas, S.A. de C.V.</v>
          </cell>
          <cell r="V938" t="str">
            <v>Pool Administrativo</v>
          </cell>
          <cell r="W938" t="str">
            <v>-</v>
          </cell>
          <cell r="X938" t="str">
            <v>-</v>
          </cell>
          <cell r="Y938" t="str">
            <v>Asignado</v>
          </cell>
          <cell r="Z938">
            <v>10013</v>
          </cell>
          <cell r="AA938" t="str">
            <v>-</v>
          </cell>
          <cell r="AB938" t="str">
            <v>-</v>
          </cell>
          <cell r="AC938" t="str">
            <v>-</v>
          </cell>
          <cell r="AD938" t="str">
            <v>-</v>
          </cell>
          <cell r="AE938" t="str">
            <v>-</v>
          </cell>
          <cell r="AF938" t="str">
            <v>-</v>
          </cell>
          <cell r="AG938" t="str">
            <v>-</v>
          </cell>
          <cell r="AH938" t="str">
            <v>-</v>
          </cell>
          <cell r="AI938" t="str">
            <v>C6705</v>
          </cell>
          <cell r="AJ938" t="str">
            <v>Ramirez Granados Arturo</v>
          </cell>
          <cell r="AK938" t="str">
            <v>-</v>
          </cell>
          <cell r="AL938" t="str">
            <v>-</v>
          </cell>
          <cell r="AM938" t="str">
            <v>-</v>
          </cell>
          <cell r="AN938" t="str">
            <v>jsanchez@avalmex.com.mx</v>
          </cell>
          <cell r="AO938" t="str">
            <v>-</v>
          </cell>
          <cell r="AP938" t="str">
            <v>jsanchez@avalmex.com.mx</v>
          </cell>
          <cell r="AQ938">
            <v>5510901949</v>
          </cell>
          <cell r="AR938" t="str">
            <v>-</v>
          </cell>
          <cell r="AS938" t="str">
            <v>-</v>
          </cell>
          <cell r="AT938" t="str">
            <v>-</v>
          </cell>
          <cell r="AU938" t="str">
            <v>-</v>
          </cell>
          <cell r="AV938" t="str">
            <v>-</v>
          </cell>
          <cell r="AW938" t="str">
            <v>-</v>
          </cell>
          <cell r="AX938" t="str">
            <v>-</v>
          </cell>
          <cell r="AY938" t="str">
            <v>No</v>
          </cell>
          <cell r="AZ938" t="str">
            <v>-</v>
          </cell>
          <cell r="BA938" t="str">
            <v>-</v>
          </cell>
          <cell r="BB938" t="str">
            <v>-</v>
          </cell>
          <cell r="BC938" t="str">
            <v>-</v>
          </cell>
          <cell r="BD938" t="str">
            <v>-</v>
          </cell>
          <cell r="BE938" t="str">
            <v>-</v>
          </cell>
          <cell r="BF938" t="str">
            <v>-</v>
          </cell>
          <cell r="BG938" t="str">
            <v>-</v>
          </cell>
          <cell r="BH938" t="str">
            <v>-</v>
          </cell>
          <cell r="BI938" t="str">
            <v>-</v>
          </cell>
          <cell r="BJ938" t="str">
            <v>Propio</v>
          </cell>
          <cell r="BP938" t="str">
            <v>-</v>
          </cell>
          <cell r="BQ938" t="str">
            <v>-</v>
          </cell>
          <cell r="BR938" t="str">
            <v>-</v>
          </cell>
          <cell r="BS938" t="str">
            <v>-</v>
          </cell>
          <cell r="BT938" t="str">
            <v>-</v>
          </cell>
          <cell r="BU938" t="str">
            <v>-</v>
          </cell>
          <cell r="BV938" t="str">
            <v>-</v>
          </cell>
          <cell r="BW938" t="str">
            <v>-</v>
          </cell>
          <cell r="BX938" t="str">
            <v>-</v>
          </cell>
          <cell r="BY938" t="str">
            <v>-</v>
          </cell>
          <cell r="BZ938" t="str">
            <v>-</v>
          </cell>
          <cell r="CA938" t="str">
            <v>-</v>
          </cell>
          <cell r="CB938" t="str">
            <v>-</v>
          </cell>
          <cell r="CC938" t="str">
            <v>Miércoles</v>
          </cell>
          <cell r="CD938" t="str">
            <v>403</v>
          </cell>
          <cell r="CE938" t="str">
            <v>3</v>
          </cell>
          <cell r="CF938" t="str">
            <v>Rojo</v>
          </cell>
          <cell r="CG938" t="str">
            <v>3er Sábado</v>
          </cell>
          <cell r="CH938" t="str">
            <v>Mzo y Abr</v>
          </cell>
          <cell r="CI938" t="str">
            <v>Sep y Oct</v>
          </cell>
          <cell r="CJ938" t="str">
            <v>-</v>
          </cell>
          <cell r="CK938" t="str">
            <v>-</v>
          </cell>
          <cell r="CL938" t="str">
            <v>101 - MAGNA</v>
          </cell>
          <cell r="CM938" t="str">
            <v>12166</v>
          </cell>
          <cell r="CP938" t="str">
            <v>-</v>
          </cell>
        </row>
        <row r="939">
          <cell r="A939" t="str">
            <v>12167</v>
          </cell>
          <cell r="B939" t="str">
            <v>217YNT</v>
          </cell>
          <cell r="C939" t="str">
            <v>Distrito Federal</v>
          </cell>
          <cell r="D939" t="str">
            <v>No aplica</v>
          </cell>
          <cell r="E939" t="str">
            <v>Aveo</v>
          </cell>
          <cell r="F939" t="str">
            <v>Automóvil</v>
          </cell>
          <cell r="G939" t="str">
            <v>Chevrolet</v>
          </cell>
          <cell r="H939" t="str">
            <v>Aveo LS 4 puertas T/M, D/H, A/A, Paquete M</v>
          </cell>
          <cell r="I939" t="str">
            <v>3G1TA5AF8DL132502</v>
          </cell>
          <cell r="J939" t="str">
            <v>Hecho en México</v>
          </cell>
          <cell r="K939" t="str">
            <v>Magna</v>
          </cell>
          <cell r="L939">
            <v>4</v>
          </cell>
          <cell r="M939">
            <v>45</v>
          </cell>
          <cell r="N939">
            <v>2013</v>
          </cell>
          <cell r="O939" t="str">
            <v>Puebla</v>
          </cell>
          <cell r="P939" t="str">
            <v>Puebla</v>
          </cell>
          <cell r="Q939" t="str">
            <v>Sureste</v>
          </cell>
          <cell r="R939" t="str">
            <v>Baja</v>
          </cell>
          <cell r="S939" t="str">
            <v>Devolución Valmex</v>
          </cell>
          <cell r="T939" t="str">
            <v>GNP</v>
          </cell>
          <cell r="U939" t="str">
            <v>Grupo Nacional Provincial, S.A.B.</v>
          </cell>
          <cell r="V939" t="str">
            <v>Supervisor de Taller</v>
          </cell>
          <cell r="W939" t="str">
            <v>Pool Semiasignado</v>
          </cell>
          <cell r="X939" t="str">
            <v>Supervisoria</v>
          </cell>
          <cell r="Y939" t="str">
            <v>Pool</v>
          </cell>
          <cell r="Z939" t="str">
            <v>Por asignar</v>
          </cell>
          <cell r="AA939" t="str">
            <v>-</v>
          </cell>
          <cell r="AB939" t="str">
            <v>-</v>
          </cell>
          <cell r="AC939" t="str">
            <v>-</v>
          </cell>
          <cell r="AD939" t="str">
            <v>-</v>
          </cell>
          <cell r="AE939" t="str">
            <v>-</v>
          </cell>
          <cell r="AF939" t="str">
            <v>-</v>
          </cell>
          <cell r="AG939" t="str">
            <v>-</v>
          </cell>
          <cell r="AH939" t="str">
            <v>-</v>
          </cell>
          <cell r="AI939" t="str">
            <v>C6705</v>
          </cell>
          <cell r="AJ939" t="str">
            <v>Ramirez Granados Arturo</v>
          </cell>
          <cell r="AK939" t="str">
            <v>-</v>
          </cell>
          <cell r="AL939" t="str">
            <v>-</v>
          </cell>
          <cell r="AM939" t="str">
            <v>-</v>
          </cell>
          <cell r="AN939" t="str">
            <v>efren.gomez@gnp.com.mx</v>
          </cell>
          <cell r="AO939" t="str">
            <v>-</v>
          </cell>
          <cell r="AP939" t="str">
            <v>efren.gomez@gnp.com.mx</v>
          </cell>
          <cell r="AQ939">
            <v>2222045928</v>
          </cell>
          <cell r="AR939" t="str">
            <v>-</v>
          </cell>
          <cell r="AS939" t="str">
            <v>-</v>
          </cell>
          <cell r="AT939" t="str">
            <v>-</v>
          </cell>
          <cell r="AU939" t="str">
            <v>-</v>
          </cell>
          <cell r="AV939" t="str">
            <v>-</v>
          </cell>
          <cell r="AW939" t="str">
            <v>IMDM20358995..</v>
          </cell>
          <cell r="AX939" t="str">
            <v>Inactivo</v>
          </cell>
          <cell r="AY939" t="str">
            <v>No</v>
          </cell>
          <cell r="AZ939" t="str">
            <v>-</v>
          </cell>
          <cell r="BA939" t="str">
            <v>-</v>
          </cell>
          <cell r="BB939" t="str">
            <v>-</v>
          </cell>
          <cell r="BC939" t="str">
            <v>-</v>
          </cell>
          <cell r="BD939" t="str">
            <v>-</v>
          </cell>
          <cell r="BE939" t="str">
            <v>-</v>
          </cell>
          <cell r="BF939" t="str">
            <v>-</v>
          </cell>
          <cell r="BG939">
            <v>4</v>
          </cell>
          <cell r="BH939" t="str">
            <v>-</v>
          </cell>
          <cell r="BI939" t="str">
            <v>-</v>
          </cell>
          <cell r="BJ939" t="str">
            <v>Arrendado</v>
          </cell>
          <cell r="BP939" t="str">
            <v>-</v>
          </cell>
          <cell r="BQ939" t="str">
            <v>-</v>
          </cell>
          <cell r="BR939" t="str">
            <v>-</v>
          </cell>
          <cell r="BS939" t="str">
            <v>-</v>
          </cell>
          <cell r="BT939" t="str">
            <v>-</v>
          </cell>
          <cell r="BU939" t="str">
            <v>-</v>
          </cell>
          <cell r="BV939" t="str">
            <v>-</v>
          </cell>
          <cell r="BW939" t="str">
            <v>-</v>
          </cell>
          <cell r="BX939" t="str">
            <v>-</v>
          </cell>
          <cell r="BY939" t="str">
            <v>-</v>
          </cell>
          <cell r="BZ939" t="str">
            <v>-</v>
          </cell>
          <cell r="CA939" t="str">
            <v>-</v>
          </cell>
          <cell r="CB939" t="str">
            <v>-</v>
          </cell>
          <cell r="CC939" t="str">
            <v>Martes</v>
          </cell>
          <cell r="CD939" t="str">
            <v>217</v>
          </cell>
          <cell r="CE939" t="str">
            <v>7</v>
          </cell>
          <cell r="CF939" t="str">
            <v>Rosa</v>
          </cell>
          <cell r="CG939" t="str">
            <v>2o Sábado</v>
          </cell>
          <cell r="CH939" t="str">
            <v>Feb y Mzo</v>
          </cell>
          <cell r="CI939" t="str">
            <v>Ago y Sep</v>
          </cell>
          <cell r="CJ939" t="str">
            <v>-</v>
          </cell>
          <cell r="CK939">
            <v>90</v>
          </cell>
          <cell r="CL939" t="str">
            <v>101 - MAGNA</v>
          </cell>
          <cell r="CM939" t="str">
            <v>12167</v>
          </cell>
          <cell r="CP939" t="str">
            <v>-</v>
          </cell>
        </row>
        <row r="940">
          <cell r="A940" t="str">
            <v>12168</v>
          </cell>
          <cell r="B940" t="str">
            <v>282YNT</v>
          </cell>
          <cell r="C940" t="str">
            <v>Distrito Federal</v>
          </cell>
          <cell r="D940" t="str">
            <v>No aplica</v>
          </cell>
          <cell r="E940" t="str">
            <v>Aveo</v>
          </cell>
          <cell r="F940" t="str">
            <v>Automóvil</v>
          </cell>
          <cell r="G940" t="str">
            <v>Chevrolet</v>
          </cell>
          <cell r="H940" t="str">
            <v>Aveo LS 4 puertas T/M, D/H, A/A, Paquete M</v>
          </cell>
          <cell r="I940" t="str">
            <v>3G1TA5AF6DL132143</v>
          </cell>
          <cell r="J940" t="str">
            <v>Hecho en México</v>
          </cell>
          <cell r="K940" t="str">
            <v>Magna</v>
          </cell>
          <cell r="L940">
            <v>4</v>
          </cell>
          <cell r="M940">
            <v>45</v>
          </cell>
          <cell r="N940">
            <v>2013</v>
          </cell>
          <cell r="O940" t="str">
            <v>Ciudad de México</v>
          </cell>
          <cell r="P940" t="str">
            <v>Ciudad de México</v>
          </cell>
          <cell r="Q940" t="str">
            <v>Zona Metropolitana</v>
          </cell>
          <cell r="R940" t="str">
            <v>Baja</v>
          </cell>
          <cell r="S940" t="str">
            <v>Subasta interna</v>
          </cell>
          <cell r="T940" t="str">
            <v>GNP</v>
          </cell>
          <cell r="U940" t="str">
            <v>Grupo Nacional Provincial, S.A.B.</v>
          </cell>
          <cell r="V940" t="str">
            <v>Pool Administrativo</v>
          </cell>
          <cell r="W940" t="str">
            <v>Pool Administrativo</v>
          </cell>
          <cell r="X940" t="str">
            <v>Plaza GNP</v>
          </cell>
          <cell r="Y940" t="str">
            <v>Pool</v>
          </cell>
          <cell r="Z940" t="str">
            <v>N38132</v>
          </cell>
          <cell r="AA940" t="str">
            <v>-</v>
          </cell>
          <cell r="AB940" t="str">
            <v>-</v>
          </cell>
          <cell r="AC940" t="str">
            <v>-</v>
          </cell>
          <cell r="AD940" t="str">
            <v>-</v>
          </cell>
          <cell r="AE940" t="str">
            <v>-</v>
          </cell>
          <cell r="AF940" t="str">
            <v>-</v>
          </cell>
          <cell r="AG940" t="str">
            <v>-</v>
          </cell>
          <cell r="AH940" t="str">
            <v>-</v>
          </cell>
          <cell r="AI940" t="str">
            <v>C6705</v>
          </cell>
          <cell r="AJ940" t="str">
            <v>Ramirez Granados Arturo</v>
          </cell>
          <cell r="AK940" t="str">
            <v>-</v>
          </cell>
          <cell r="AL940" t="str">
            <v>-</v>
          </cell>
          <cell r="AM940" t="str">
            <v>-</v>
          </cell>
          <cell r="AN940">
            <v>0</v>
          </cell>
          <cell r="AO940" t="str">
            <v>-</v>
          </cell>
          <cell r="AQ940">
            <v>5545001393</v>
          </cell>
          <cell r="AR940" t="str">
            <v>-</v>
          </cell>
          <cell r="AS940" t="str">
            <v>-</v>
          </cell>
          <cell r="AT940" t="str">
            <v>-</v>
          </cell>
          <cell r="AU940" t="str">
            <v>-</v>
          </cell>
          <cell r="AV940" t="str">
            <v>-</v>
          </cell>
          <cell r="AW940" t="str">
            <v>IMDM20322135..</v>
          </cell>
          <cell r="AX940" t="str">
            <v>Inactivo</v>
          </cell>
          <cell r="AY940" t="str">
            <v>No</v>
          </cell>
          <cell r="AZ940" t="str">
            <v>-</v>
          </cell>
          <cell r="BA940" t="str">
            <v>-</v>
          </cell>
          <cell r="BB940" t="str">
            <v>-</v>
          </cell>
          <cell r="BC940" t="str">
            <v>-</v>
          </cell>
          <cell r="BD940" t="str">
            <v>-</v>
          </cell>
          <cell r="BE940" t="str">
            <v>-</v>
          </cell>
          <cell r="BF940" t="str">
            <v>-</v>
          </cell>
          <cell r="BG940" t="str">
            <v>-</v>
          </cell>
          <cell r="BH940" t="str">
            <v>-</v>
          </cell>
          <cell r="BI940" t="str">
            <v>-</v>
          </cell>
          <cell r="BJ940" t="str">
            <v>Arrendado</v>
          </cell>
          <cell r="BP940" t="str">
            <v>-</v>
          </cell>
          <cell r="BQ940" t="str">
            <v>-</v>
          </cell>
          <cell r="BR940" t="str">
            <v>-</v>
          </cell>
          <cell r="BS940" t="str">
            <v>-</v>
          </cell>
          <cell r="BT940" t="str">
            <v>-</v>
          </cell>
          <cell r="BU940" t="str">
            <v>-</v>
          </cell>
          <cell r="BV940" t="str">
            <v>-</v>
          </cell>
          <cell r="BW940" t="str">
            <v>-</v>
          </cell>
          <cell r="BX940" t="str">
            <v>-</v>
          </cell>
          <cell r="BY940" t="str">
            <v>-</v>
          </cell>
          <cell r="BZ940" t="str">
            <v>-</v>
          </cell>
          <cell r="CA940" t="str">
            <v>-</v>
          </cell>
          <cell r="CB940" t="str">
            <v>-</v>
          </cell>
          <cell r="CC940" t="str">
            <v>Jueves</v>
          </cell>
          <cell r="CD940" t="str">
            <v>282</v>
          </cell>
          <cell r="CE940" t="str">
            <v>2</v>
          </cell>
          <cell r="CF940" t="str">
            <v>Verde</v>
          </cell>
          <cell r="CG940" t="str">
            <v>4o Sábado</v>
          </cell>
          <cell r="CH940" t="str">
            <v>Abr y May</v>
          </cell>
          <cell r="CI940" t="str">
            <v>Oct y Nov</v>
          </cell>
          <cell r="CJ940" t="str">
            <v>-</v>
          </cell>
          <cell r="CK940">
            <v>90</v>
          </cell>
          <cell r="CL940" t="str">
            <v>101 - MAGNA</v>
          </cell>
          <cell r="CM940" t="str">
            <v>12168</v>
          </cell>
          <cell r="CP940" t="str">
            <v>-</v>
          </cell>
        </row>
        <row r="941">
          <cell r="A941" t="str">
            <v>12169</v>
          </cell>
          <cell r="B941" t="str">
            <v>228YNT</v>
          </cell>
          <cell r="C941" t="str">
            <v>Distrito Federal</v>
          </cell>
          <cell r="D941" t="str">
            <v>No aplica</v>
          </cell>
          <cell r="E941" t="str">
            <v>Aveo</v>
          </cell>
          <cell r="F941" t="str">
            <v>Automóvil</v>
          </cell>
          <cell r="G941" t="str">
            <v>Chevrolet</v>
          </cell>
          <cell r="H941" t="str">
            <v>Aveo LS 4 puertas T/M, D/H, A/A, Paquete M</v>
          </cell>
          <cell r="I941" t="str">
            <v>3G1TA5AF2DL132060</v>
          </cell>
          <cell r="J941" t="str">
            <v>Hecho en México</v>
          </cell>
          <cell r="K941" t="str">
            <v>Magna</v>
          </cell>
          <cell r="L941">
            <v>4</v>
          </cell>
          <cell r="M941">
            <v>45</v>
          </cell>
          <cell r="N941">
            <v>2013</v>
          </cell>
          <cell r="O941" t="str">
            <v>Ciudad de México</v>
          </cell>
          <cell r="P941" t="str">
            <v>Ciudad de México</v>
          </cell>
          <cell r="Q941" t="str">
            <v>Zona Metropolitana</v>
          </cell>
          <cell r="R941" t="str">
            <v>Baja</v>
          </cell>
          <cell r="S941" t="str">
            <v>Subasta interna</v>
          </cell>
          <cell r="T941" t="str">
            <v>GNP</v>
          </cell>
          <cell r="U941" t="str">
            <v>Grupo Nacional Provincial, S.A.B.</v>
          </cell>
          <cell r="V941" t="str">
            <v>Pool Administrativo</v>
          </cell>
          <cell r="W941" t="str">
            <v>Pool Administrativo</v>
          </cell>
          <cell r="X941" t="str">
            <v>Plaza GNP</v>
          </cell>
          <cell r="Y941" t="str">
            <v>Pool</v>
          </cell>
          <cell r="Z941" t="str">
            <v>N38132</v>
          </cell>
          <cell r="AA941" t="str">
            <v>-</v>
          </cell>
          <cell r="AB941" t="str">
            <v>-</v>
          </cell>
          <cell r="AC941" t="str">
            <v>-</v>
          </cell>
          <cell r="AD941" t="str">
            <v>-</v>
          </cell>
          <cell r="AE941" t="str">
            <v>-</v>
          </cell>
          <cell r="AF941" t="str">
            <v>-</v>
          </cell>
          <cell r="AG941" t="str">
            <v>-</v>
          </cell>
          <cell r="AH941" t="str">
            <v>-</v>
          </cell>
          <cell r="AI941" t="str">
            <v>C6705</v>
          </cell>
          <cell r="AJ941" t="str">
            <v>Ramirez Granados Arturo</v>
          </cell>
          <cell r="AK941" t="str">
            <v>-</v>
          </cell>
          <cell r="AL941" t="str">
            <v>-</v>
          </cell>
          <cell r="AM941" t="str">
            <v>-</v>
          </cell>
          <cell r="AN941">
            <v>0</v>
          </cell>
          <cell r="AO941" t="str">
            <v>-</v>
          </cell>
          <cell r="AQ941">
            <v>5545001393</v>
          </cell>
          <cell r="AR941" t="str">
            <v>-</v>
          </cell>
          <cell r="AS941" t="str">
            <v>-</v>
          </cell>
          <cell r="AT941" t="str">
            <v>-</v>
          </cell>
          <cell r="AU941" t="str">
            <v>-</v>
          </cell>
          <cell r="AV941" t="str">
            <v>-</v>
          </cell>
          <cell r="AW941" t="str">
            <v>IMDM20226528..</v>
          </cell>
          <cell r="AX941" t="str">
            <v>Inactivo</v>
          </cell>
          <cell r="AY941" t="str">
            <v>No</v>
          </cell>
          <cell r="AZ941" t="str">
            <v>-</v>
          </cell>
          <cell r="BA941" t="str">
            <v>-</v>
          </cell>
          <cell r="BB941" t="str">
            <v>-</v>
          </cell>
          <cell r="BC941" t="str">
            <v>-</v>
          </cell>
          <cell r="BD941" t="str">
            <v>-</v>
          </cell>
          <cell r="BE941" t="str">
            <v>-</v>
          </cell>
          <cell r="BF941" t="str">
            <v>-</v>
          </cell>
          <cell r="BG941" t="str">
            <v>-</v>
          </cell>
          <cell r="BH941" t="str">
            <v>-</v>
          </cell>
          <cell r="BI941" t="str">
            <v>-</v>
          </cell>
          <cell r="BJ941" t="str">
            <v>Arrendado</v>
          </cell>
          <cell r="BP941" t="str">
            <v>-</v>
          </cell>
          <cell r="BQ941" t="str">
            <v>-</v>
          </cell>
          <cell r="BR941" t="str">
            <v>-</v>
          </cell>
          <cell r="BS941" t="str">
            <v>-</v>
          </cell>
          <cell r="BT941" t="str">
            <v>-</v>
          </cell>
          <cell r="BU941" t="str">
            <v>-</v>
          </cell>
          <cell r="BV941" t="str">
            <v>-</v>
          </cell>
          <cell r="BW941" t="str">
            <v>-</v>
          </cell>
          <cell r="BX941" t="str">
            <v>-</v>
          </cell>
          <cell r="BY941" t="str">
            <v>-</v>
          </cell>
          <cell r="BZ941" t="str">
            <v>-</v>
          </cell>
          <cell r="CA941" t="str">
            <v>-</v>
          </cell>
          <cell r="CB941" t="str">
            <v>-</v>
          </cell>
          <cell r="CC941" t="str">
            <v>Martes</v>
          </cell>
          <cell r="CD941" t="str">
            <v>228</v>
          </cell>
          <cell r="CE941" t="str">
            <v>8</v>
          </cell>
          <cell r="CF941" t="str">
            <v>Rosa</v>
          </cell>
          <cell r="CG941" t="str">
            <v>2o Sábado</v>
          </cell>
          <cell r="CH941" t="str">
            <v>Feb y Mzo</v>
          </cell>
          <cell r="CI941" t="str">
            <v>Ago y Sep</v>
          </cell>
          <cell r="CJ941" t="str">
            <v>-</v>
          </cell>
          <cell r="CK941">
            <v>90</v>
          </cell>
          <cell r="CL941" t="str">
            <v>101 - MAGNA</v>
          </cell>
          <cell r="CM941" t="str">
            <v>12169</v>
          </cell>
          <cell r="CP941" t="str">
            <v>-</v>
          </cell>
        </row>
        <row r="942">
          <cell r="A942" t="str">
            <v>12170</v>
          </cell>
          <cell r="B942" t="str">
            <v>226YNT</v>
          </cell>
          <cell r="C942" t="str">
            <v>Distrito Federal</v>
          </cell>
          <cell r="D942" t="str">
            <v>No aplica</v>
          </cell>
          <cell r="E942" t="str">
            <v>Aveo</v>
          </cell>
          <cell r="F942" t="str">
            <v>Automóvil</v>
          </cell>
          <cell r="G942" t="str">
            <v>Chevrolet</v>
          </cell>
          <cell r="H942" t="str">
            <v>Aveo LS 4 puertas T/M, D/H, A/A, Paquete M</v>
          </cell>
          <cell r="I942" t="str">
            <v>3G1TA5AF7DL132961</v>
          </cell>
          <cell r="J942" t="str">
            <v>Hecho en México</v>
          </cell>
          <cell r="K942" t="str">
            <v>Magna</v>
          </cell>
          <cell r="L942">
            <v>4</v>
          </cell>
          <cell r="M942">
            <v>45</v>
          </cell>
          <cell r="N942">
            <v>2013</v>
          </cell>
          <cell r="O942" t="str">
            <v>Ciudad de México</v>
          </cell>
          <cell r="P942" t="str">
            <v>Ciudad de México</v>
          </cell>
          <cell r="Q942" t="str">
            <v>Zona Metropolitana</v>
          </cell>
          <cell r="R942" t="str">
            <v>Baja</v>
          </cell>
          <cell r="S942" t="str">
            <v>Devolución Valmex</v>
          </cell>
          <cell r="T942" t="str">
            <v>GNP</v>
          </cell>
          <cell r="U942" t="str">
            <v>Grupo Nacional Provincial, S.A.B.</v>
          </cell>
          <cell r="V942" t="str">
            <v>Pool Administrativo</v>
          </cell>
          <cell r="W942" t="str">
            <v>Pool Administrativo</v>
          </cell>
          <cell r="X942" t="str">
            <v>Plaza GNP</v>
          </cell>
          <cell r="Y942" t="str">
            <v>Pool</v>
          </cell>
          <cell r="Z942" t="str">
            <v>N38132</v>
          </cell>
          <cell r="AA942" t="str">
            <v>-</v>
          </cell>
          <cell r="AB942" t="str">
            <v>-</v>
          </cell>
          <cell r="AC942" t="str">
            <v>-</v>
          </cell>
          <cell r="AD942" t="str">
            <v>-</v>
          </cell>
          <cell r="AE942" t="str">
            <v>-</v>
          </cell>
          <cell r="AF942" t="str">
            <v>-</v>
          </cell>
          <cell r="AG942" t="str">
            <v>-</v>
          </cell>
          <cell r="AH942" t="str">
            <v>-</v>
          </cell>
          <cell r="AI942" t="str">
            <v>C6705</v>
          </cell>
          <cell r="AJ942" t="str">
            <v>Ramirez Granados Arturo</v>
          </cell>
          <cell r="AK942" t="str">
            <v>-</v>
          </cell>
          <cell r="AL942" t="str">
            <v>-</v>
          </cell>
          <cell r="AM942" t="str">
            <v>-</v>
          </cell>
          <cell r="AN942">
            <v>0</v>
          </cell>
          <cell r="AO942" t="str">
            <v>-</v>
          </cell>
          <cell r="AQ942">
            <v>5545001393</v>
          </cell>
          <cell r="AR942" t="str">
            <v>-</v>
          </cell>
          <cell r="AS942" t="str">
            <v>-</v>
          </cell>
          <cell r="AT942" t="str">
            <v>-</v>
          </cell>
          <cell r="AU942" t="str">
            <v>-</v>
          </cell>
          <cell r="AV942" t="str">
            <v>-</v>
          </cell>
          <cell r="AW942" t="str">
            <v>IMDM20348813..</v>
          </cell>
          <cell r="AX942" t="str">
            <v>Inactivo</v>
          </cell>
          <cell r="AY942" t="str">
            <v>No</v>
          </cell>
          <cell r="AZ942" t="str">
            <v>-</v>
          </cell>
          <cell r="BA942" t="str">
            <v>-</v>
          </cell>
          <cell r="BB942" t="str">
            <v>-</v>
          </cell>
          <cell r="BC942" t="str">
            <v>-</v>
          </cell>
          <cell r="BD942" t="str">
            <v>-</v>
          </cell>
          <cell r="BE942" t="str">
            <v>-</v>
          </cell>
          <cell r="BF942" t="str">
            <v>-</v>
          </cell>
          <cell r="BG942" t="str">
            <v>-</v>
          </cell>
          <cell r="BH942" t="str">
            <v>-</v>
          </cell>
          <cell r="BI942" t="str">
            <v>-</v>
          </cell>
          <cell r="BJ942" t="str">
            <v>Arrendado</v>
          </cell>
          <cell r="BP942" t="str">
            <v>-</v>
          </cell>
          <cell r="BQ942" t="str">
            <v>-</v>
          </cell>
          <cell r="BR942" t="str">
            <v>-</v>
          </cell>
          <cell r="BS942" t="str">
            <v>-</v>
          </cell>
          <cell r="BT942" t="str">
            <v>-</v>
          </cell>
          <cell r="BU942" t="str">
            <v>-</v>
          </cell>
          <cell r="BV942" t="str">
            <v>-</v>
          </cell>
          <cell r="BW942" t="str">
            <v>-</v>
          </cell>
          <cell r="BX942" t="str">
            <v>-</v>
          </cell>
          <cell r="BY942" t="str">
            <v>-</v>
          </cell>
          <cell r="BZ942" t="str">
            <v>-</v>
          </cell>
          <cell r="CA942" t="str">
            <v>-</v>
          </cell>
          <cell r="CB942" t="str">
            <v>-</v>
          </cell>
          <cell r="CC942" t="str">
            <v>Lunes</v>
          </cell>
          <cell r="CD942" t="str">
            <v>226</v>
          </cell>
          <cell r="CE942" t="str">
            <v>6</v>
          </cell>
          <cell r="CF942" t="str">
            <v>Amarillo</v>
          </cell>
          <cell r="CG942" t="str">
            <v>1er Sábado</v>
          </cell>
          <cell r="CH942" t="str">
            <v>Ene y Feb</v>
          </cell>
          <cell r="CI942" t="str">
            <v>Jul y Ago</v>
          </cell>
          <cell r="CJ942" t="str">
            <v>-</v>
          </cell>
          <cell r="CK942">
            <v>90</v>
          </cell>
          <cell r="CL942" t="str">
            <v>101 - MAGNA</v>
          </cell>
          <cell r="CM942" t="str">
            <v>12170</v>
          </cell>
          <cell r="CP942" t="str">
            <v>-</v>
          </cell>
        </row>
        <row r="943">
          <cell r="A943" t="str">
            <v>12171</v>
          </cell>
          <cell r="B943" t="str">
            <v>208YNT</v>
          </cell>
          <cell r="C943" t="str">
            <v>Distrito Federal</v>
          </cell>
          <cell r="D943" t="str">
            <v>No aplica</v>
          </cell>
          <cell r="E943" t="str">
            <v>Aveo</v>
          </cell>
          <cell r="F943" t="str">
            <v>Automóvil</v>
          </cell>
          <cell r="G943" t="str">
            <v>Chevrolet</v>
          </cell>
          <cell r="H943" t="str">
            <v>Aveo LS 4 puertas T/M, D/H, A/A, Paquete M</v>
          </cell>
          <cell r="I943" t="str">
            <v>3G1TA5AF0DL135989</v>
          </cell>
          <cell r="J943" t="str">
            <v>Hecho en México</v>
          </cell>
          <cell r="K943" t="str">
            <v>Magna</v>
          </cell>
          <cell r="L943">
            <v>4</v>
          </cell>
          <cell r="M943">
            <v>45</v>
          </cell>
          <cell r="N943">
            <v>2013</v>
          </cell>
          <cell r="O943" t="str">
            <v>Ciudad de México</v>
          </cell>
          <cell r="P943" t="str">
            <v>Ciudad de México</v>
          </cell>
          <cell r="Q943" t="str">
            <v>Zona Metropolitana</v>
          </cell>
          <cell r="R943" t="str">
            <v>Baja</v>
          </cell>
          <cell r="S943" t="str">
            <v>Devolución Valmex</v>
          </cell>
          <cell r="T943" t="str">
            <v>GNP</v>
          </cell>
          <cell r="U943" t="str">
            <v>Grupo Nacional Provincial, S.A.B.</v>
          </cell>
          <cell r="V943" t="str">
            <v>Supervisor de Taller</v>
          </cell>
          <cell r="W943" t="str">
            <v>Pool Semiasignado</v>
          </cell>
          <cell r="X943" t="str">
            <v>Plaza GNP</v>
          </cell>
          <cell r="Y943" t="str">
            <v>Pool</v>
          </cell>
          <cell r="Z943" t="str">
            <v>N93973</v>
          </cell>
          <cell r="AA943" t="str">
            <v>-</v>
          </cell>
          <cell r="AB943" t="str">
            <v>-</v>
          </cell>
          <cell r="AC943" t="str">
            <v>-</v>
          </cell>
          <cell r="AD943" t="str">
            <v>-</v>
          </cell>
          <cell r="AE943" t="str">
            <v>-</v>
          </cell>
          <cell r="AF943" t="str">
            <v>-</v>
          </cell>
          <cell r="AG943" t="str">
            <v>-</v>
          </cell>
          <cell r="AH943" t="str">
            <v>-</v>
          </cell>
          <cell r="AI943" t="str">
            <v>C6705</v>
          </cell>
          <cell r="AJ943" t="str">
            <v>Ramirez Granados Arturo</v>
          </cell>
          <cell r="AK943" t="str">
            <v>-</v>
          </cell>
          <cell r="AL943" t="str">
            <v>-</v>
          </cell>
          <cell r="AM943" t="str">
            <v>-</v>
          </cell>
          <cell r="AN943">
            <v>0</v>
          </cell>
          <cell r="AO943" t="str">
            <v>-</v>
          </cell>
          <cell r="AQ943">
            <v>5545304077</v>
          </cell>
          <cell r="AR943" t="str">
            <v>-</v>
          </cell>
          <cell r="AS943" t="str">
            <v>-</v>
          </cell>
          <cell r="AT943" t="str">
            <v>-</v>
          </cell>
          <cell r="AU943" t="str">
            <v>-</v>
          </cell>
          <cell r="AV943" t="str">
            <v>-</v>
          </cell>
          <cell r="AW943" t="str">
            <v>-</v>
          </cell>
          <cell r="AX943" t="str">
            <v>-</v>
          </cell>
          <cell r="AY943" t="str">
            <v>No</v>
          </cell>
          <cell r="AZ943" t="str">
            <v>-</v>
          </cell>
          <cell r="BA943" t="str">
            <v>-</v>
          </cell>
          <cell r="BB943" t="str">
            <v>-</v>
          </cell>
          <cell r="BC943" t="str">
            <v>-</v>
          </cell>
          <cell r="BD943" t="str">
            <v>-</v>
          </cell>
          <cell r="BE943" t="str">
            <v>-</v>
          </cell>
          <cell r="BF943" t="str">
            <v>-</v>
          </cell>
          <cell r="BG943">
            <v>4</v>
          </cell>
          <cell r="BH943" t="str">
            <v>-</v>
          </cell>
          <cell r="BI943" t="str">
            <v>-</v>
          </cell>
          <cell r="BJ943" t="str">
            <v>Arrendado</v>
          </cell>
          <cell r="BP943" t="str">
            <v>-</v>
          </cell>
          <cell r="BQ943" t="str">
            <v>-</v>
          </cell>
          <cell r="BR943" t="str">
            <v>-</v>
          </cell>
          <cell r="BS943" t="str">
            <v>-</v>
          </cell>
          <cell r="BT943" t="str">
            <v>-</v>
          </cell>
          <cell r="BU943" t="str">
            <v>-</v>
          </cell>
          <cell r="BV943" t="str">
            <v>-</v>
          </cell>
          <cell r="BW943" t="str">
            <v>-</v>
          </cell>
          <cell r="BX943" t="str">
            <v>-</v>
          </cell>
          <cell r="BY943" t="str">
            <v>-</v>
          </cell>
          <cell r="BZ943" t="str">
            <v>-</v>
          </cell>
          <cell r="CA943" t="str">
            <v>-</v>
          </cell>
          <cell r="CB943" t="str">
            <v>-</v>
          </cell>
          <cell r="CC943" t="str">
            <v>Martes</v>
          </cell>
          <cell r="CD943" t="str">
            <v>208</v>
          </cell>
          <cell r="CE943" t="str">
            <v>8</v>
          </cell>
          <cell r="CF943" t="str">
            <v>Rosa</v>
          </cell>
          <cell r="CG943" t="str">
            <v>2o Sábado</v>
          </cell>
          <cell r="CH943" t="str">
            <v>Feb y Mzo</v>
          </cell>
          <cell r="CI943" t="str">
            <v>Ago y Sep</v>
          </cell>
          <cell r="CJ943" t="str">
            <v>-</v>
          </cell>
          <cell r="CK943">
            <v>90</v>
          </cell>
          <cell r="CL943" t="str">
            <v>101 - MAGNA</v>
          </cell>
          <cell r="CM943" t="str">
            <v>12171</v>
          </cell>
          <cell r="CP943" t="str">
            <v>-</v>
          </cell>
        </row>
        <row r="944">
          <cell r="A944" t="str">
            <v>12172</v>
          </cell>
          <cell r="B944" t="str">
            <v>994ZXN</v>
          </cell>
          <cell r="C944" t="str">
            <v>Distrito Federal</v>
          </cell>
          <cell r="D944" t="str">
            <v>293YNT</v>
          </cell>
          <cell r="E944" t="str">
            <v>Aveo</v>
          </cell>
          <cell r="F944" t="str">
            <v>Automóvil</v>
          </cell>
          <cell r="G944" t="str">
            <v>Chevrolet</v>
          </cell>
          <cell r="H944" t="str">
            <v>Aveo LS 4 puertas T/M, D/H, A/A, Paquete M</v>
          </cell>
          <cell r="I944" t="str">
            <v>3G1TA5AF3DL136179</v>
          </cell>
          <cell r="J944" t="str">
            <v>Hecho en México</v>
          </cell>
          <cell r="K944" t="str">
            <v>Magna</v>
          </cell>
          <cell r="L944">
            <v>4</v>
          </cell>
          <cell r="M944">
            <v>45</v>
          </cell>
          <cell r="N944">
            <v>2013</v>
          </cell>
          <cell r="O944" t="str">
            <v>Ciudad de México</v>
          </cell>
          <cell r="P944" t="str">
            <v>Ciudad de México</v>
          </cell>
          <cell r="Q944" t="str">
            <v>Zona Metropolitana</v>
          </cell>
          <cell r="R944" t="str">
            <v>Baja</v>
          </cell>
          <cell r="S944" t="str">
            <v>Devolución Valmex</v>
          </cell>
          <cell r="T944" t="str">
            <v>GNP</v>
          </cell>
          <cell r="U944" t="str">
            <v>Grupo Nacional Provincial, S.A.B.</v>
          </cell>
          <cell r="V944" t="str">
            <v>Supervisor de Taller</v>
          </cell>
          <cell r="W944" t="str">
            <v>Pool Semiasignado</v>
          </cell>
          <cell r="X944" t="str">
            <v>Plaza GNP</v>
          </cell>
          <cell r="Y944" t="str">
            <v>Pool</v>
          </cell>
          <cell r="Z944" t="str">
            <v>N92806</v>
          </cell>
          <cell r="AA944" t="str">
            <v>-</v>
          </cell>
          <cell r="AB944" t="str">
            <v>-</v>
          </cell>
          <cell r="AC944" t="str">
            <v>-</v>
          </cell>
          <cell r="AD944" t="str">
            <v>-</v>
          </cell>
          <cell r="AE944" t="str">
            <v>-</v>
          </cell>
          <cell r="AF944" t="str">
            <v>-</v>
          </cell>
          <cell r="AG944" t="str">
            <v>-</v>
          </cell>
          <cell r="AH944" t="str">
            <v>-</v>
          </cell>
          <cell r="AI944" t="str">
            <v>C6705</v>
          </cell>
          <cell r="AJ944" t="str">
            <v>Ramirez Granados Arturo</v>
          </cell>
          <cell r="AK944" t="str">
            <v>-</v>
          </cell>
          <cell r="AL944" t="str">
            <v>-</v>
          </cell>
          <cell r="AM944" t="str">
            <v>-</v>
          </cell>
          <cell r="AN944">
            <v>0</v>
          </cell>
          <cell r="AO944" t="str">
            <v>-</v>
          </cell>
          <cell r="AQ944">
            <v>5545304071</v>
          </cell>
          <cell r="AR944" t="str">
            <v>-</v>
          </cell>
          <cell r="AS944" t="str">
            <v>-</v>
          </cell>
          <cell r="AT944" t="str">
            <v>-</v>
          </cell>
          <cell r="AU944" t="str">
            <v>-</v>
          </cell>
          <cell r="AV944" t="str">
            <v>-</v>
          </cell>
          <cell r="AW944" t="str">
            <v>-</v>
          </cell>
          <cell r="AX944" t="str">
            <v>-</v>
          </cell>
          <cell r="AY944" t="str">
            <v>No</v>
          </cell>
          <cell r="AZ944" t="str">
            <v>-</v>
          </cell>
          <cell r="BA944" t="str">
            <v>-</v>
          </cell>
          <cell r="BB944" t="str">
            <v>-</v>
          </cell>
          <cell r="BC944" t="str">
            <v>-</v>
          </cell>
          <cell r="BD944" t="str">
            <v>-</v>
          </cell>
          <cell r="BE944" t="str">
            <v>-</v>
          </cell>
          <cell r="BF944" t="str">
            <v>-</v>
          </cell>
          <cell r="BG944">
            <v>3</v>
          </cell>
          <cell r="BH944" t="str">
            <v>-</v>
          </cell>
          <cell r="BI944" t="str">
            <v>-</v>
          </cell>
          <cell r="BJ944" t="str">
            <v>Arrendado</v>
          </cell>
          <cell r="BP944" t="str">
            <v>-</v>
          </cell>
          <cell r="BQ944" t="str">
            <v>-</v>
          </cell>
          <cell r="BR944" t="str">
            <v>-</v>
          </cell>
          <cell r="BS944" t="str">
            <v>-</v>
          </cell>
          <cell r="BT944" t="str">
            <v>-</v>
          </cell>
          <cell r="BU944" t="str">
            <v>-</v>
          </cell>
          <cell r="BV944" t="str">
            <v>-</v>
          </cell>
          <cell r="BW944" t="str">
            <v>-</v>
          </cell>
          <cell r="BX944" t="str">
            <v>-</v>
          </cell>
          <cell r="BY944" t="str">
            <v>-</v>
          </cell>
          <cell r="BZ944" t="str">
            <v>-</v>
          </cell>
          <cell r="CA944" t="str">
            <v>-</v>
          </cell>
          <cell r="CB944" t="str">
            <v>-</v>
          </cell>
          <cell r="CC944" t="str">
            <v>Miércoles</v>
          </cell>
          <cell r="CD944" t="str">
            <v>994</v>
          </cell>
          <cell r="CE944" t="str">
            <v>4</v>
          </cell>
          <cell r="CF944" t="str">
            <v>Rojo</v>
          </cell>
          <cell r="CG944" t="str">
            <v>3er Sábado</v>
          </cell>
          <cell r="CH944" t="str">
            <v>Mzo y Abr</v>
          </cell>
          <cell r="CI944" t="str">
            <v>Sep y Oct</v>
          </cell>
          <cell r="CJ944" t="str">
            <v>-</v>
          </cell>
          <cell r="CK944">
            <v>90</v>
          </cell>
          <cell r="CL944" t="str">
            <v>101 - MAGNA</v>
          </cell>
          <cell r="CM944" t="str">
            <v>12172</v>
          </cell>
          <cell r="CP944" t="str">
            <v>-</v>
          </cell>
        </row>
        <row r="945">
          <cell r="A945" t="str">
            <v>12173</v>
          </cell>
          <cell r="B945" t="str">
            <v>297YNT</v>
          </cell>
          <cell r="C945" t="str">
            <v>Distrito Federal</v>
          </cell>
          <cell r="D945" t="str">
            <v>No aplica</v>
          </cell>
          <cell r="E945" t="str">
            <v>Aveo</v>
          </cell>
          <cell r="F945" t="str">
            <v>Automóvil</v>
          </cell>
          <cell r="G945" t="str">
            <v>Chevrolet</v>
          </cell>
          <cell r="H945" t="str">
            <v>Aveo LS 4 puertas T/M, D/H, A/A, Paquete M</v>
          </cell>
          <cell r="I945" t="str">
            <v>3G1TA5AF2DL135766</v>
          </cell>
          <cell r="J945" t="str">
            <v>Hecho en México</v>
          </cell>
          <cell r="K945" t="str">
            <v>Magna</v>
          </cell>
          <cell r="L945">
            <v>4</v>
          </cell>
          <cell r="M945">
            <v>45</v>
          </cell>
          <cell r="N945">
            <v>2013</v>
          </cell>
          <cell r="O945" t="str">
            <v>Ciudad de México</v>
          </cell>
          <cell r="P945" t="str">
            <v>Ciudad de México</v>
          </cell>
          <cell r="Q945" t="str">
            <v>Zona Metropolitana</v>
          </cell>
          <cell r="R945" t="str">
            <v>Baja</v>
          </cell>
          <cell r="S945" t="str">
            <v>Devolución Valmex</v>
          </cell>
          <cell r="T945" t="str">
            <v>GNP</v>
          </cell>
          <cell r="U945" t="str">
            <v>Grupo Nacional Provincial, S.A.B.</v>
          </cell>
          <cell r="V945" t="str">
            <v>Supervisor de Taller</v>
          </cell>
          <cell r="W945" t="str">
            <v>Pool Administrativo</v>
          </cell>
          <cell r="X945" t="str">
            <v>Plaza GNP</v>
          </cell>
          <cell r="Y945" t="str">
            <v>Pool</v>
          </cell>
          <cell r="Z945" t="str">
            <v>N38132</v>
          </cell>
          <cell r="AA945" t="str">
            <v>-</v>
          </cell>
          <cell r="AB945" t="str">
            <v>-</v>
          </cell>
          <cell r="AC945" t="str">
            <v>-</v>
          </cell>
          <cell r="AD945" t="str">
            <v>-</v>
          </cell>
          <cell r="AE945" t="str">
            <v>-</v>
          </cell>
          <cell r="AF945" t="str">
            <v>-</v>
          </cell>
          <cell r="AG945" t="str">
            <v>-</v>
          </cell>
          <cell r="AH945" t="str">
            <v>-</v>
          </cell>
          <cell r="AI945" t="str">
            <v>C6705</v>
          </cell>
          <cell r="AJ945" t="str">
            <v>Ramirez Granados Arturo</v>
          </cell>
          <cell r="AK945" t="str">
            <v>-</v>
          </cell>
          <cell r="AL945" t="str">
            <v>-</v>
          </cell>
          <cell r="AM945" t="str">
            <v>-</v>
          </cell>
          <cell r="AN945">
            <v>0</v>
          </cell>
          <cell r="AO945" t="str">
            <v>-</v>
          </cell>
          <cell r="AQ945">
            <v>5545001393</v>
          </cell>
          <cell r="AR945" t="str">
            <v>-</v>
          </cell>
          <cell r="AS945" t="str">
            <v>-</v>
          </cell>
          <cell r="AT945" t="str">
            <v>-</v>
          </cell>
          <cell r="AU945" t="str">
            <v>-</v>
          </cell>
          <cell r="AV945" t="str">
            <v>-</v>
          </cell>
          <cell r="AW945" t="str">
            <v>-</v>
          </cell>
          <cell r="AX945" t="str">
            <v>-</v>
          </cell>
          <cell r="AY945" t="str">
            <v>No</v>
          </cell>
          <cell r="AZ945" t="str">
            <v>-</v>
          </cell>
          <cell r="BA945" t="str">
            <v>-</v>
          </cell>
          <cell r="BB945" t="str">
            <v>-</v>
          </cell>
          <cell r="BC945" t="str">
            <v>-</v>
          </cell>
          <cell r="BD945" t="str">
            <v>-</v>
          </cell>
          <cell r="BE945" t="str">
            <v>-</v>
          </cell>
          <cell r="BF945" t="str">
            <v>-</v>
          </cell>
          <cell r="BG945" t="str">
            <v>-</v>
          </cell>
          <cell r="BH945" t="str">
            <v>-</v>
          </cell>
          <cell r="BI945" t="str">
            <v>-</v>
          </cell>
          <cell r="BJ945" t="str">
            <v>Arrendado</v>
          </cell>
          <cell r="BP945" t="str">
            <v>-</v>
          </cell>
          <cell r="BQ945" t="str">
            <v>-</v>
          </cell>
          <cell r="BR945" t="str">
            <v>-</v>
          </cell>
          <cell r="BS945" t="str">
            <v>-</v>
          </cell>
          <cell r="BT945" t="str">
            <v>-</v>
          </cell>
          <cell r="BU945" t="str">
            <v>-</v>
          </cell>
          <cell r="BV945" t="str">
            <v>-</v>
          </cell>
          <cell r="BW945" t="str">
            <v>-</v>
          </cell>
          <cell r="BX945" t="str">
            <v>-</v>
          </cell>
          <cell r="BY945" t="str">
            <v>-</v>
          </cell>
          <cell r="BZ945" t="str">
            <v>-</v>
          </cell>
          <cell r="CA945" t="str">
            <v>-</v>
          </cell>
          <cell r="CB945" t="str">
            <v>-</v>
          </cell>
          <cell r="CC945" t="str">
            <v>Martes</v>
          </cell>
          <cell r="CD945" t="str">
            <v>297</v>
          </cell>
          <cell r="CE945" t="str">
            <v>7</v>
          </cell>
          <cell r="CF945" t="str">
            <v>Rosa</v>
          </cell>
          <cell r="CG945" t="str">
            <v>2o Sábado</v>
          </cell>
          <cell r="CH945" t="str">
            <v>Feb y Mzo</v>
          </cell>
          <cell r="CI945" t="str">
            <v>Ago y Sep</v>
          </cell>
          <cell r="CJ945" t="str">
            <v>-</v>
          </cell>
          <cell r="CK945">
            <v>90</v>
          </cell>
          <cell r="CL945" t="str">
            <v>101 - MAGNA</v>
          </cell>
          <cell r="CM945" t="str">
            <v>12173</v>
          </cell>
          <cell r="CP945" t="str">
            <v>-</v>
          </cell>
        </row>
        <row r="946">
          <cell r="A946" t="str">
            <v>12174</v>
          </cell>
          <cell r="B946" t="str">
            <v>275YNT</v>
          </cell>
          <cell r="C946" t="str">
            <v>Distrito Federal</v>
          </cell>
          <cell r="D946" t="str">
            <v>No aplica</v>
          </cell>
          <cell r="E946" t="str">
            <v>Aveo</v>
          </cell>
          <cell r="F946" t="str">
            <v>Automóvil</v>
          </cell>
          <cell r="G946" t="str">
            <v>Chevrolet</v>
          </cell>
          <cell r="H946" t="str">
            <v>Aveo LS 4 puertas T/M, D/H, A/A, Paquete M</v>
          </cell>
          <cell r="I946" t="str">
            <v>3G1TA5AF9DL135134</v>
          </cell>
          <cell r="J946" t="str">
            <v>Hecho en México</v>
          </cell>
          <cell r="K946" t="str">
            <v>Magna</v>
          </cell>
          <cell r="L946">
            <v>4</v>
          </cell>
          <cell r="M946">
            <v>45</v>
          </cell>
          <cell r="N946">
            <v>2013</v>
          </cell>
          <cell r="O946" t="str">
            <v>Ciudad Guzman</v>
          </cell>
          <cell r="P946" t="str">
            <v>Jalisco</v>
          </cell>
          <cell r="Q946" t="str">
            <v>Occidente</v>
          </cell>
          <cell r="R946" t="str">
            <v>Baja</v>
          </cell>
          <cell r="S946" t="str">
            <v>Devolución Valmex</v>
          </cell>
          <cell r="T946" t="str">
            <v>GNP</v>
          </cell>
          <cell r="U946" t="str">
            <v>Grupo Nacional Provincial, S.A.B.</v>
          </cell>
          <cell r="V946" t="str">
            <v>Asesor de Servicio</v>
          </cell>
          <cell r="W946" t="str">
            <v>GFC10</v>
          </cell>
          <cell r="X946" t="str">
            <v>Supervisoria</v>
          </cell>
          <cell r="Y946" t="str">
            <v>Asignado</v>
          </cell>
          <cell r="Z946">
            <v>40152001</v>
          </cell>
          <cell r="AA946" t="str">
            <v>Hernandez Velasco Martin Eduardo</v>
          </cell>
          <cell r="AB946" t="str">
            <v>Servicios Administrativos en Reclamaciones, S.A. de C.V.</v>
          </cell>
          <cell r="AC946" t="str">
            <v>HEVM640830AK8</v>
          </cell>
          <cell r="AD946" t="str">
            <v>Operativo</v>
          </cell>
          <cell r="AE946" t="str">
            <v>Asesor de Servicio</v>
          </cell>
          <cell r="AF946" t="str">
            <v>Unidad Operativa</v>
          </cell>
          <cell r="AG946" t="str">
            <v>Dirección Servicio y Operaciones</v>
          </cell>
          <cell r="AH946" t="str">
            <v>Subdirección Siniestros Norte y Occidente</v>
          </cell>
          <cell r="AI946" t="str">
            <v>C9179</v>
          </cell>
          <cell r="AJ946" t="str">
            <v>Moya Urdiales Idalia Leticia</v>
          </cell>
          <cell r="AK946" t="str">
            <v>Oficina central Guadalajara</v>
          </cell>
          <cell r="AL946" t="str">
            <v>Guadalajara</v>
          </cell>
          <cell r="AM946">
            <v>0</v>
          </cell>
          <cell r="AN946" t="str">
            <v>martineduardo.hernandez@gnp.com.mx</v>
          </cell>
          <cell r="AO946" t="str">
            <v>martineduardo.hernandez@gnp.com.mx</v>
          </cell>
          <cell r="AP946" t="str">
            <v>mhernandez_velazco@hotmail.com</v>
          </cell>
          <cell r="AQ946">
            <v>3411076129</v>
          </cell>
          <cell r="AR946" t="str">
            <v>-</v>
          </cell>
          <cell r="AS946" t="str">
            <v>-</v>
          </cell>
          <cell r="AT946" t="str">
            <v>-</v>
          </cell>
          <cell r="AU946" t="str">
            <v>-</v>
          </cell>
          <cell r="AV946" t="str">
            <v>-</v>
          </cell>
          <cell r="AW946" t="str">
            <v>IMDM20104934..</v>
          </cell>
          <cell r="AX946" t="str">
            <v>Inactivo</v>
          </cell>
          <cell r="AY946" t="str">
            <v>No</v>
          </cell>
          <cell r="AZ946" t="str">
            <v>-</v>
          </cell>
          <cell r="BA946" t="str">
            <v>-</v>
          </cell>
          <cell r="BB946" t="str">
            <v>-</v>
          </cell>
          <cell r="BC946" t="str">
            <v>-</v>
          </cell>
          <cell r="BD946" t="str">
            <v>-</v>
          </cell>
          <cell r="BE946" t="str">
            <v>-</v>
          </cell>
          <cell r="BF946" t="str">
            <v>-</v>
          </cell>
          <cell r="BG946">
            <v>3</v>
          </cell>
          <cell r="BH946" t="str">
            <v>-</v>
          </cell>
          <cell r="BI946" t="str">
            <v>-</v>
          </cell>
          <cell r="BJ946" t="str">
            <v>Arrendado</v>
          </cell>
          <cell r="BP946" t="str">
            <v>-</v>
          </cell>
          <cell r="BQ946" t="str">
            <v>-</v>
          </cell>
          <cell r="BR946" t="str">
            <v>-</v>
          </cell>
          <cell r="BS946" t="str">
            <v>-</v>
          </cell>
          <cell r="BT946" t="str">
            <v>-</v>
          </cell>
          <cell r="BU946" t="str">
            <v>-</v>
          </cell>
          <cell r="BV946" t="str">
            <v>-</v>
          </cell>
          <cell r="BW946" t="str">
            <v>-</v>
          </cell>
          <cell r="BX946" t="str">
            <v>-</v>
          </cell>
          <cell r="BY946" t="str">
            <v>-</v>
          </cell>
          <cell r="BZ946" t="str">
            <v>-</v>
          </cell>
          <cell r="CA946" t="str">
            <v>-</v>
          </cell>
          <cell r="CB946" t="str">
            <v>-</v>
          </cell>
          <cell r="CC946" t="str">
            <v>Lunes</v>
          </cell>
          <cell r="CD946" t="str">
            <v>275</v>
          </cell>
          <cell r="CE946" t="str">
            <v>5</v>
          </cell>
          <cell r="CF946" t="str">
            <v>Amarillo</v>
          </cell>
          <cell r="CG946" t="str">
            <v>1er Sábado</v>
          </cell>
          <cell r="CH946" t="str">
            <v>Ene y Feb</v>
          </cell>
          <cell r="CI946" t="str">
            <v>Jul y Ago</v>
          </cell>
          <cell r="CJ946" t="str">
            <v>-</v>
          </cell>
          <cell r="CK946">
            <v>90</v>
          </cell>
          <cell r="CL946" t="str">
            <v>101 - MAGNA</v>
          </cell>
          <cell r="CM946" t="str">
            <v>12174</v>
          </cell>
          <cell r="CP946" t="str">
            <v>-</v>
          </cell>
        </row>
        <row r="947">
          <cell r="A947" t="str">
            <v>12175</v>
          </cell>
          <cell r="B947" t="str">
            <v>234YNT</v>
          </cell>
          <cell r="C947" t="str">
            <v>Distrito Federal</v>
          </cell>
          <cell r="D947" t="str">
            <v>No aplica</v>
          </cell>
          <cell r="E947" t="str">
            <v>Aveo</v>
          </cell>
          <cell r="F947" t="str">
            <v>Automóvil</v>
          </cell>
          <cell r="G947" t="str">
            <v>Chevrolet</v>
          </cell>
          <cell r="H947" t="str">
            <v>Aveo LS 4 puertas T/M, D/H, A/A, Paquete M</v>
          </cell>
          <cell r="I947" t="str">
            <v>3G1TA5AF9DL135716</v>
          </cell>
          <cell r="J947" t="str">
            <v>Hecho en México</v>
          </cell>
          <cell r="K947" t="str">
            <v>Magna</v>
          </cell>
          <cell r="L947">
            <v>4</v>
          </cell>
          <cell r="M947">
            <v>45</v>
          </cell>
          <cell r="N947">
            <v>2013</v>
          </cell>
          <cell r="O947" t="str">
            <v>Ciudad de México</v>
          </cell>
          <cell r="P947" t="str">
            <v>Ciudad de México</v>
          </cell>
          <cell r="Q947" t="str">
            <v>Zona Metropolitana</v>
          </cell>
          <cell r="R947" t="str">
            <v>Baja</v>
          </cell>
          <cell r="S947" t="str">
            <v>Devolución Valmex</v>
          </cell>
          <cell r="T947" t="str">
            <v>GNP</v>
          </cell>
          <cell r="U947" t="str">
            <v>Grupo Nacional Provincial, S.A.B.</v>
          </cell>
          <cell r="V947" t="str">
            <v>Supervisor de Taller</v>
          </cell>
          <cell r="W947" t="str">
            <v>Pool Semiasignado</v>
          </cell>
          <cell r="X947" t="str">
            <v>Plaza GNP</v>
          </cell>
          <cell r="Y947" t="str">
            <v>Pool</v>
          </cell>
          <cell r="Z947" t="str">
            <v>N91641</v>
          </cell>
          <cell r="AA947" t="str">
            <v>Millán Morales Jesús Alberto</v>
          </cell>
          <cell r="AB947" t="str">
            <v>Grupo Nacional Provincial, S.A.B.</v>
          </cell>
          <cell r="AC947" t="str">
            <v>MIMJ8407173M0</v>
          </cell>
          <cell r="AD947" t="str">
            <v>Operativo</v>
          </cell>
          <cell r="AE947" t="str">
            <v>Visitador de Taller</v>
          </cell>
          <cell r="AF947" t="str">
            <v>Unidad Operativa</v>
          </cell>
          <cell r="AG947" t="str">
            <v>Dirección Servicio y Operaciones</v>
          </cell>
          <cell r="AH947" t="str">
            <v>Subdir. Siniestros CDMX y Sureste</v>
          </cell>
          <cell r="AI947" t="str">
            <v>C9208</v>
          </cell>
          <cell r="AJ947" t="str">
            <v>Lasa Estrada Antxon</v>
          </cell>
          <cell r="AK947" t="str">
            <v>Poniente PB</v>
          </cell>
          <cell r="AL947" t="str">
            <v>Plaza GNP</v>
          </cell>
          <cell r="AM947">
            <v>80734</v>
          </cell>
          <cell r="AN947" t="str">
            <v>jesusalberto.millan@gnp.com.mx</v>
          </cell>
          <cell r="AO947" t="str">
            <v>jesusalberto.millan@gnp.com.mx</v>
          </cell>
          <cell r="AQ947">
            <v>5545304093</v>
          </cell>
          <cell r="AR947" t="str">
            <v>-</v>
          </cell>
          <cell r="AS947" t="str">
            <v>-</v>
          </cell>
          <cell r="AT947" t="str">
            <v>-</v>
          </cell>
          <cell r="AU947" t="str">
            <v>-</v>
          </cell>
          <cell r="AV947" t="str">
            <v>-</v>
          </cell>
          <cell r="AW947" t="str">
            <v>-</v>
          </cell>
          <cell r="AX947" t="str">
            <v>-</v>
          </cell>
          <cell r="AY947" t="str">
            <v>No</v>
          </cell>
          <cell r="AZ947" t="str">
            <v>-</v>
          </cell>
          <cell r="BA947" t="str">
            <v>-</v>
          </cell>
          <cell r="BB947" t="str">
            <v>-</v>
          </cell>
          <cell r="BC947" t="str">
            <v>-</v>
          </cell>
          <cell r="BD947" t="str">
            <v>-</v>
          </cell>
          <cell r="BE947" t="str">
            <v>-</v>
          </cell>
          <cell r="BF947" t="str">
            <v>-</v>
          </cell>
          <cell r="BG947">
            <v>3</v>
          </cell>
          <cell r="BH947" t="str">
            <v>-</v>
          </cell>
          <cell r="BI947" t="str">
            <v>-</v>
          </cell>
          <cell r="BJ947" t="str">
            <v>Arrendado</v>
          </cell>
          <cell r="BP947" t="str">
            <v>-</v>
          </cell>
          <cell r="BQ947" t="str">
            <v>-</v>
          </cell>
          <cell r="BR947" t="str">
            <v>-</v>
          </cell>
          <cell r="BS947" t="str">
            <v>-</v>
          </cell>
          <cell r="BT947" t="str">
            <v>-</v>
          </cell>
          <cell r="BU947" t="str">
            <v>-</v>
          </cell>
          <cell r="BV947" t="str">
            <v>-</v>
          </cell>
          <cell r="BW947" t="str">
            <v>-</v>
          </cell>
          <cell r="BX947" t="str">
            <v>-</v>
          </cell>
          <cell r="BY947" t="str">
            <v>-</v>
          </cell>
          <cell r="BZ947" t="str">
            <v>-</v>
          </cell>
          <cell r="CA947" t="str">
            <v>-</v>
          </cell>
          <cell r="CB947" t="str">
            <v>-</v>
          </cell>
          <cell r="CC947" t="str">
            <v>Miércoles</v>
          </cell>
          <cell r="CD947" t="str">
            <v>234</v>
          </cell>
          <cell r="CE947" t="str">
            <v>4</v>
          </cell>
          <cell r="CF947" t="str">
            <v>Rojo</v>
          </cell>
          <cell r="CG947" t="str">
            <v>3er Sábado</v>
          </cell>
          <cell r="CH947" t="str">
            <v>Mzo y Abr</v>
          </cell>
          <cell r="CI947" t="str">
            <v>Sep y Oct</v>
          </cell>
          <cell r="CJ947" t="str">
            <v>-</v>
          </cell>
          <cell r="CK947">
            <v>90</v>
          </cell>
          <cell r="CL947" t="str">
            <v>101 - MAGNA</v>
          </cell>
          <cell r="CM947" t="str">
            <v>12175</v>
          </cell>
          <cell r="CP947" t="str">
            <v>-</v>
          </cell>
        </row>
        <row r="948">
          <cell r="A948" t="str">
            <v>12176</v>
          </cell>
          <cell r="B948" t="str">
            <v>691YLW</v>
          </cell>
          <cell r="C948" t="str">
            <v>Distrito Federal</v>
          </cell>
          <cell r="D948" t="str">
            <v>No aplica</v>
          </cell>
          <cell r="E948" t="str">
            <v>Pilot</v>
          </cell>
          <cell r="F948" t="str">
            <v>Camioneta</v>
          </cell>
          <cell r="G948" t="str">
            <v>Honda</v>
          </cell>
          <cell r="H948" t="str">
            <v>Pilot Touring</v>
          </cell>
          <cell r="I948" t="str">
            <v>5KBYF4880CB803045</v>
          </cell>
          <cell r="J948" t="str">
            <v>J35Z44115098</v>
          </cell>
          <cell r="K948" t="str">
            <v>Magna</v>
          </cell>
          <cell r="L948">
            <v>6</v>
          </cell>
          <cell r="M948">
            <v>80</v>
          </cell>
          <cell r="N948">
            <v>2012</v>
          </cell>
          <cell r="O948" t="str">
            <v>Ciudad de México</v>
          </cell>
          <cell r="P948" t="str">
            <v>Ciudad de México</v>
          </cell>
          <cell r="Q948" t="str">
            <v>Zona Metropolitana</v>
          </cell>
          <cell r="R948" t="str">
            <v>DG (Activo)</v>
          </cell>
          <cell r="S948" t="str">
            <v>En operación</v>
          </cell>
          <cell r="T948" t="str">
            <v>GNP</v>
          </cell>
          <cell r="U948" t="str">
            <v>Grupo Nacional Provincial, S.A.B.</v>
          </cell>
          <cell r="V948" t="str">
            <v>Dirección General</v>
          </cell>
          <cell r="W948" t="str">
            <v>Dirección General</v>
          </cell>
          <cell r="X948" t="str">
            <v>-</v>
          </cell>
          <cell r="Y948" t="str">
            <v>Asignado</v>
          </cell>
          <cell r="Z948" t="str">
            <v>N88108</v>
          </cell>
          <cell r="AA948" t="str">
            <v>Baillères Gual Alejandro</v>
          </cell>
          <cell r="AB948" t="str">
            <v>Grupo Nacional Provincial, S.A.B.</v>
          </cell>
          <cell r="AC948" t="str">
            <v xml:space="preserve">BAGA600503CW0 </v>
          </cell>
          <cell r="AD948" t="str">
            <v>Ejecutivo</v>
          </cell>
          <cell r="AE948" t="str">
            <v>Presidencia Adjunta de Grupo BAL</v>
          </cell>
          <cell r="AF948" t="str">
            <v>Unidad Estratégica</v>
          </cell>
          <cell r="AG948" t="str">
            <v>Presidencia Adjunta de Grupo BAL</v>
          </cell>
          <cell r="AH948" t="str">
            <v>Presidencia Adjunta de Grupo BAL</v>
          </cell>
          <cell r="AI948" t="str">
            <v>C3001</v>
          </cell>
          <cell r="AJ948" t="str">
            <v>Baillères Gual Alejandro</v>
          </cell>
          <cell r="AK948" t="str">
            <v>Central PB C-D</v>
          </cell>
          <cell r="AL948" t="str">
            <v>Plaza GNP</v>
          </cell>
          <cell r="AM948">
            <v>0</v>
          </cell>
          <cell r="AN948">
            <v>0</v>
          </cell>
          <cell r="AO948">
            <v>0</v>
          </cell>
          <cell r="AQ948" t="str">
            <v>-</v>
          </cell>
          <cell r="AR948" t="str">
            <v>-</v>
          </cell>
          <cell r="AS948" t="str">
            <v>-</v>
          </cell>
          <cell r="AT948" t="str">
            <v>-</v>
          </cell>
          <cell r="AU948" t="str">
            <v>-</v>
          </cell>
          <cell r="AV948" t="str">
            <v>-</v>
          </cell>
          <cell r="AW948" t="str">
            <v>-</v>
          </cell>
          <cell r="AX948" t="str">
            <v>-</v>
          </cell>
          <cell r="AY948" t="str">
            <v>No</v>
          </cell>
          <cell r="AZ948" t="str">
            <v>-</v>
          </cell>
          <cell r="BA948" t="str">
            <v>-</v>
          </cell>
          <cell r="BB948" t="str">
            <v>-</v>
          </cell>
          <cell r="BC948" t="str">
            <v>-</v>
          </cell>
          <cell r="BD948" t="str">
            <v>-</v>
          </cell>
          <cell r="BE948" t="str">
            <v>-</v>
          </cell>
          <cell r="BF948" t="str">
            <v>-</v>
          </cell>
          <cell r="BG948" t="str">
            <v>-</v>
          </cell>
          <cell r="BH948" t="str">
            <v>-</v>
          </cell>
          <cell r="BI948" t="str">
            <v>-</v>
          </cell>
          <cell r="BJ948" t="str">
            <v>Propio</v>
          </cell>
          <cell r="BP948" t="str">
            <v>-</v>
          </cell>
          <cell r="BQ948" t="str">
            <v>-</v>
          </cell>
          <cell r="BR948" t="str">
            <v>-</v>
          </cell>
          <cell r="BS948" t="str">
            <v>-</v>
          </cell>
          <cell r="BT948" t="str">
            <v>-</v>
          </cell>
          <cell r="BU948" t="str">
            <v>-</v>
          </cell>
          <cell r="BV948" t="str">
            <v>-</v>
          </cell>
          <cell r="BW948" t="str">
            <v>-</v>
          </cell>
          <cell r="BX948" t="str">
            <v>-</v>
          </cell>
          <cell r="BY948" t="str">
            <v>-</v>
          </cell>
          <cell r="BZ948" t="str">
            <v>-</v>
          </cell>
          <cell r="CA948" t="str">
            <v>-</v>
          </cell>
          <cell r="CB948" t="str">
            <v>-</v>
          </cell>
          <cell r="CC948" t="str">
            <v>Jueves</v>
          </cell>
          <cell r="CD948" t="str">
            <v>691</v>
          </cell>
          <cell r="CE948" t="str">
            <v>1</v>
          </cell>
          <cell r="CF948" t="str">
            <v>Verde</v>
          </cell>
          <cell r="CG948" t="str">
            <v>4o Sábado</v>
          </cell>
          <cell r="CH948" t="str">
            <v>Abr y May</v>
          </cell>
          <cell r="CI948" t="str">
            <v>Oct y Nov</v>
          </cell>
          <cell r="CJ948" t="str">
            <v>-</v>
          </cell>
          <cell r="CK948">
            <v>160</v>
          </cell>
          <cell r="CL948" t="str">
            <v>101 - MAGNA</v>
          </cell>
          <cell r="CM948" t="str">
            <v>12176</v>
          </cell>
          <cell r="CP948" t="str">
            <v>-</v>
          </cell>
        </row>
        <row r="949">
          <cell r="A949" t="str">
            <v>12177</v>
          </cell>
          <cell r="B949" t="str">
            <v>509YTN</v>
          </cell>
          <cell r="C949" t="str">
            <v>Distrito Federal</v>
          </cell>
          <cell r="D949" t="str">
            <v>No aplica</v>
          </cell>
          <cell r="E949" t="str">
            <v>Aveo</v>
          </cell>
          <cell r="F949" t="str">
            <v>Automóvil</v>
          </cell>
          <cell r="G949" t="str">
            <v>Chevrolet</v>
          </cell>
          <cell r="H949" t="str">
            <v>Aveo LS 4 puertas T/M, D/H, A/A, Paquete M</v>
          </cell>
          <cell r="I949" t="str">
            <v>3G1TA5AF2DL145956</v>
          </cell>
          <cell r="J949" t="str">
            <v>Hecho en México</v>
          </cell>
          <cell r="K949" t="str">
            <v>Magna</v>
          </cell>
          <cell r="L949">
            <v>4</v>
          </cell>
          <cell r="M949">
            <v>45</v>
          </cell>
          <cell r="N949">
            <v>2013</v>
          </cell>
          <cell r="O949" t="str">
            <v>Ciudad de México</v>
          </cell>
          <cell r="P949" t="str">
            <v>Ciudad de México</v>
          </cell>
          <cell r="Q949" t="str">
            <v>Zona Metropolitana</v>
          </cell>
          <cell r="R949" t="str">
            <v>Baja</v>
          </cell>
          <cell r="S949" t="str">
            <v>Devolución Valmex</v>
          </cell>
          <cell r="T949" t="str">
            <v>GNP</v>
          </cell>
          <cell r="U949" t="str">
            <v>Grupo Nacional Provincial, S.A.B.</v>
          </cell>
          <cell r="V949" t="str">
            <v>Asesor de Servicio</v>
          </cell>
          <cell r="W949" t="str">
            <v>557</v>
          </cell>
          <cell r="X949" t="str">
            <v>Célula 4</v>
          </cell>
          <cell r="Y949" t="str">
            <v>Asignado</v>
          </cell>
          <cell r="Z949" t="str">
            <v>N92608</v>
          </cell>
          <cell r="AA949" t="str">
            <v>-</v>
          </cell>
          <cell r="AB949" t="str">
            <v>-</v>
          </cell>
          <cell r="AC949" t="str">
            <v>-</v>
          </cell>
          <cell r="AD949" t="str">
            <v>-</v>
          </cell>
          <cell r="AE949" t="str">
            <v>-</v>
          </cell>
          <cell r="AF949" t="str">
            <v>-</v>
          </cell>
          <cell r="AG949" t="str">
            <v>-</v>
          </cell>
          <cell r="AH949" t="str">
            <v>-</v>
          </cell>
          <cell r="AI949" t="str">
            <v>C6705</v>
          </cell>
          <cell r="AJ949" t="str">
            <v>Ramirez Granados Arturo</v>
          </cell>
          <cell r="AK949" t="str">
            <v>-</v>
          </cell>
          <cell r="AL949" t="str">
            <v>-</v>
          </cell>
          <cell r="AM949" t="str">
            <v>-</v>
          </cell>
          <cell r="AN949">
            <v>0</v>
          </cell>
          <cell r="AO949" t="str">
            <v>-</v>
          </cell>
          <cell r="AQ949">
            <v>5532229114</v>
          </cell>
          <cell r="AR949" t="str">
            <v>-</v>
          </cell>
          <cell r="AS949" t="str">
            <v>-</v>
          </cell>
          <cell r="AT949" t="str">
            <v>-</v>
          </cell>
          <cell r="AU949" t="str">
            <v>-</v>
          </cell>
          <cell r="AV949" t="str">
            <v>-</v>
          </cell>
          <cell r="AW949" t="str">
            <v>IMDM21470147..</v>
          </cell>
          <cell r="AX949" t="str">
            <v>Inactivo</v>
          </cell>
          <cell r="AY949" t="str">
            <v>No</v>
          </cell>
          <cell r="AZ949" t="str">
            <v>-</v>
          </cell>
          <cell r="BA949" t="str">
            <v>-</v>
          </cell>
          <cell r="BB949" t="str">
            <v>-</v>
          </cell>
          <cell r="BC949" t="str">
            <v>-</v>
          </cell>
          <cell r="BD949" t="str">
            <v>-</v>
          </cell>
          <cell r="BE949" t="str">
            <v>-</v>
          </cell>
          <cell r="BF949" t="str">
            <v>-</v>
          </cell>
          <cell r="BG949">
            <v>3</v>
          </cell>
          <cell r="BH949" t="str">
            <v>-</v>
          </cell>
          <cell r="BI949" t="str">
            <v>-</v>
          </cell>
          <cell r="BJ949" t="str">
            <v>Arrendado</v>
          </cell>
          <cell r="BP949" t="str">
            <v>-</v>
          </cell>
          <cell r="BQ949" t="str">
            <v>-</v>
          </cell>
          <cell r="BR949" t="str">
            <v>-</v>
          </cell>
          <cell r="BS949" t="str">
            <v>-</v>
          </cell>
          <cell r="BT949" t="str">
            <v>-</v>
          </cell>
          <cell r="BU949" t="str">
            <v>-</v>
          </cell>
          <cell r="BV949" t="str">
            <v>-</v>
          </cell>
          <cell r="BW949" t="str">
            <v>-</v>
          </cell>
          <cell r="BX949" t="str">
            <v>-</v>
          </cell>
          <cell r="BY949" t="str">
            <v>-</v>
          </cell>
          <cell r="BZ949" t="str">
            <v>-</v>
          </cell>
          <cell r="CA949" t="str">
            <v>-</v>
          </cell>
          <cell r="CB949" t="str">
            <v>-</v>
          </cell>
          <cell r="CC949" t="str">
            <v>Viernes</v>
          </cell>
          <cell r="CD949" t="str">
            <v>509</v>
          </cell>
          <cell r="CE949" t="str">
            <v>9</v>
          </cell>
          <cell r="CF949" t="str">
            <v>Azul</v>
          </cell>
          <cell r="CG949" t="str">
            <v>5o Sábado</v>
          </cell>
          <cell r="CH949" t="str">
            <v>May y Jun</v>
          </cell>
          <cell r="CI949" t="str">
            <v>Nov y Dic</v>
          </cell>
          <cell r="CJ949" t="str">
            <v>-</v>
          </cell>
          <cell r="CK949">
            <v>90</v>
          </cell>
          <cell r="CL949" t="str">
            <v>101 - MAGNA</v>
          </cell>
          <cell r="CM949" t="str">
            <v>12177</v>
          </cell>
          <cell r="CP949" t="str">
            <v>-</v>
          </cell>
        </row>
        <row r="950">
          <cell r="A950" t="str">
            <v>12178</v>
          </cell>
          <cell r="B950" t="str">
            <v>539YTN</v>
          </cell>
          <cell r="C950" t="str">
            <v>Distrito Federal</v>
          </cell>
          <cell r="D950" t="str">
            <v>No aplica</v>
          </cell>
          <cell r="E950" t="str">
            <v>Aveo</v>
          </cell>
          <cell r="F950" t="str">
            <v>Automóvil</v>
          </cell>
          <cell r="G950" t="str">
            <v>Chevrolet</v>
          </cell>
          <cell r="H950" t="str">
            <v>Aveo LS 4 puertas T/M, D/H, A/A, Paquete M</v>
          </cell>
          <cell r="I950" t="str">
            <v>3G1TA5AF2DL146086</v>
          </cell>
          <cell r="J950" t="str">
            <v>Hecho en México</v>
          </cell>
          <cell r="K950" t="str">
            <v>Magna</v>
          </cell>
          <cell r="L950">
            <v>4</v>
          </cell>
          <cell r="M950">
            <v>45</v>
          </cell>
          <cell r="N950">
            <v>2013</v>
          </cell>
          <cell r="O950" t="str">
            <v>Ciudad de México</v>
          </cell>
          <cell r="P950" t="str">
            <v>Ciudad de México</v>
          </cell>
          <cell r="Q950" t="str">
            <v>Zona Metropolitana</v>
          </cell>
          <cell r="R950" t="str">
            <v>Baja</v>
          </cell>
          <cell r="S950" t="str">
            <v>Devolución Valmex</v>
          </cell>
          <cell r="T950" t="str">
            <v>GNP</v>
          </cell>
          <cell r="U950" t="str">
            <v>Grupo Nacional Provincial, S.A.B.</v>
          </cell>
          <cell r="V950" t="str">
            <v>Asesor de Servicio</v>
          </cell>
          <cell r="W950" t="str">
            <v>554</v>
          </cell>
          <cell r="X950" t="str">
            <v>Célula 5</v>
          </cell>
          <cell r="Y950" t="str">
            <v>Asignado</v>
          </cell>
          <cell r="Z950" t="str">
            <v>N92137</v>
          </cell>
          <cell r="AA950" t="str">
            <v>Ordoñez Martínez Alonso</v>
          </cell>
          <cell r="AB950" t="str">
            <v>Grupo Nacional Provincial, S.A.B.</v>
          </cell>
          <cell r="AC950" t="str">
            <v>OOMA850111MKA</v>
          </cell>
          <cell r="AD950" t="str">
            <v>Operativo</v>
          </cell>
          <cell r="AE950" t="str">
            <v>Asesor de Servicio Automovil</v>
          </cell>
          <cell r="AF950" t="str">
            <v>Unidad Operativa</v>
          </cell>
          <cell r="AG950" t="str">
            <v>Dirección Servicio y Operaciones</v>
          </cell>
          <cell r="AH950" t="str">
            <v>Subdir. Siniestros CDMX y Sureste</v>
          </cell>
          <cell r="AI950" t="str">
            <v>C9208</v>
          </cell>
          <cell r="AJ950" t="str">
            <v>Lasa Estrada Antxon</v>
          </cell>
          <cell r="AK950" t="str">
            <v>Tlalnepantla</v>
          </cell>
          <cell r="AL950" t="str">
            <v>Tlalnepantla</v>
          </cell>
          <cell r="AM950">
            <v>0</v>
          </cell>
          <cell r="AN950" t="str">
            <v>alonso.ordonez@gnp.com.mx</v>
          </cell>
          <cell r="AO950" t="str">
            <v>alonso.ordonez@gnp.com.mx</v>
          </cell>
          <cell r="AQ950">
            <v>5535660119</v>
          </cell>
          <cell r="AR950" t="str">
            <v>-</v>
          </cell>
          <cell r="AS950" t="str">
            <v>-</v>
          </cell>
          <cell r="AT950" t="str">
            <v>-</v>
          </cell>
          <cell r="AU950" t="str">
            <v>-</v>
          </cell>
          <cell r="AV950" t="str">
            <v>-</v>
          </cell>
          <cell r="AW950" t="str">
            <v>IMDM20226537..</v>
          </cell>
          <cell r="AX950" t="str">
            <v>Inactivo</v>
          </cell>
          <cell r="AY950" t="str">
            <v>Si</v>
          </cell>
          <cell r="AZ950">
            <v>1229.17</v>
          </cell>
          <cell r="BA950">
            <v>43708</v>
          </cell>
          <cell r="BB950">
            <v>7375.02</v>
          </cell>
          <cell r="BC950" t="str">
            <v>-</v>
          </cell>
          <cell r="BD950">
            <v>118000</v>
          </cell>
          <cell r="BE950">
            <v>43631</v>
          </cell>
          <cell r="BF950">
            <v>45076</v>
          </cell>
          <cell r="BG950">
            <v>3</v>
          </cell>
          <cell r="BH950" t="str">
            <v>-</v>
          </cell>
          <cell r="BI950" t="str">
            <v>-</v>
          </cell>
          <cell r="BJ950" t="str">
            <v>Arrendado</v>
          </cell>
          <cell r="BP950" t="str">
            <v>-</v>
          </cell>
          <cell r="BQ950" t="str">
            <v>-</v>
          </cell>
          <cell r="BR950" t="str">
            <v>-</v>
          </cell>
          <cell r="BS950" t="str">
            <v>-</v>
          </cell>
          <cell r="BT950" t="str">
            <v>-</v>
          </cell>
          <cell r="BU950" t="str">
            <v>-</v>
          </cell>
          <cell r="BV950" t="str">
            <v>-</v>
          </cell>
          <cell r="BW950" t="str">
            <v>-</v>
          </cell>
          <cell r="BX950" t="str">
            <v>-</v>
          </cell>
          <cell r="BY950" t="str">
            <v>-</v>
          </cell>
          <cell r="BZ950" t="str">
            <v>-</v>
          </cell>
          <cell r="CA950" t="str">
            <v>-</v>
          </cell>
          <cell r="CB950" t="str">
            <v>-</v>
          </cell>
          <cell r="CC950" t="str">
            <v>Viernes</v>
          </cell>
          <cell r="CD950" t="str">
            <v>539</v>
          </cell>
          <cell r="CE950" t="str">
            <v>9</v>
          </cell>
          <cell r="CF950" t="str">
            <v>Azul</v>
          </cell>
          <cell r="CG950" t="str">
            <v>5o Sábado</v>
          </cell>
          <cell r="CH950" t="str">
            <v>May y Jun</v>
          </cell>
          <cell r="CI950" t="str">
            <v>Nov y Dic</v>
          </cell>
          <cell r="CJ950" t="str">
            <v>-</v>
          </cell>
          <cell r="CK950">
            <v>90</v>
          </cell>
          <cell r="CL950" t="str">
            <v>101 - MAGNA</v>
          </cell>
          <cell r="CM950" t="str">
            <v>12178</v>
          </cell>
          <cell r="CP950" t="str">
            <v>-</v>
          </cell>
        </row>
        <row r="951">
          <cell r="A951" t="str">
            <v>12179</v>
          </cell>
          <cell r="B951" t="str">
            <v>417YTN</v>
          </cell>
          <cell r="C951" t="str">
            <v>Distrito Federal</v>
          </cell>
          <cell r="D951" t="str">
            <v>No aplica</v>
          </cell>
          <cell r="E951" t="str">
            <v>Aveo</v>
          </cell>
          <cell r="F951" t="str">
            <v>Automóvil</v>
          </cell>
          <cell r="G951" t="str">
            <v>Chevrolet</v>
          </cell>
          <cell r="H951" t="str">
            <v>Aveo LS 4 puertas T/M, D/H, A/A, Paquete M</v>
          </cell>
          <cell r="I951" t="str">
            <v>3G1TA5AF4DL145814</v>
          </cell>
          <cell r="J951" t="str">
            <v>Hecho en México</v>
          </cell>
          <cell r="K951" t="str">
            <v>Magna</v>
          </cell>
          <cell r="L951">
            <v>4</v>
          </cell>
          <cell r="M951">
            <v>45</v>
          </cell>
          <cell r="N951">
            <v>2013</v>
          </cell>
          <cell r="O951" t="str">
            <v>Ciudad de México</v>
          </cell>
          <cell r="P951" t="str">
            <v>Ciudad de México</v>
          </cell>
          <cell r="Q951" t="str">
            <v>Zona Metropolitana</v>
          </cell>
          <cell r="R951" t="str">
            <v>Baja</v>
          </cell>
          <cell r="S951" t="str">
            <v>PT por Siniestro</v>
          </cell>
          <cell r="T951" t="str">
            <v>GNP</v>
          </cell>
          <cell r="U951" t="str">
            <v>Grupo Nacional Provincial, S.A.B.</v>
          </cell>
          <cell r="V951" t="str">
            <v>Asesor de Servicio</v>
          </cell>
          <cell r="W951" t="str">
            <v>553</v>
          </cell>
          <cell r="X951" t="str">
            <v>-</v>
          </cell>
          <cell r="Y951" t="str">
            <v>Asignado</v>
          </cell>
          <cell r="Z951" t="str">
            <v>N92614</v>
          </cell>
          <cell r="AA951" t="str">
            <v>-</v>
          </cell>
          <cell r="AB951" t="str">
            <v>-</v>
          </cell>
          <cell r="AC951" t="str">
            <v>-</v>
          </cell>
          <cell r="AD951" t="str">
            <v>-</v>
          </cell>
          <cell r="AE951" t="str">
            <v>-</v>
          </cell>
          <cell r="AF951" t="str">
            <v>-</v>
          </cell>
          <cell r="AG951" t="str">
            <v>-</v>
          </cell>
          <cell r="AH951" t="str">
            <v>-</v>
          </cell>
          <cell r="AI951" t="str">
            <v>C6705</v>
          </cell>
          <cell r="AJ951" t="str">
            <v>Ramirez Granados Arturo</v>
          </cell>
          <cell r="AK951" t="str">
            <v>-</v>
          </cell>
          <cell r="AL951" t="str">
            <v>-</v>
          </cell>
          <cell r="AM951" t="str">
            <v>-</v>
          </cell>
          <cell r="AN951">
            <v>0</v>
          </cell>
          <cell r="AO951" t="str">
            <v>-</v>
          </cell>
          <cell r="AQ951">
            <v>5535660021</v>
          </cell>
          <cell r="AR951" t="str">
            <v>-</v>
          </cell>
          <cell r="AS951" t="str">
            <v>-</v>
          </cell>
          <cell r="AT951" t="str">
            <v>-</v>
          </cell>
          <cell r="AU951" t="str">
            <v>-</v>
          </cell>
          <cell r="AV951" t="str">
            <v>-</v>
          </cell>
          <cell r="AW951" t="str">
            <v>-</v>
          </cell>
          <cell r="AX951" t="str">
            <v>-</v>
          </cell>
          <cell r="AY951" t="str">
            <v>No</v>
          </cell>
          <cell r="AZ951" t="str">
            <v>-</v>
          </cell>
          <cell r="BA951" t="str">
            <v>-</v>
          </cell>
          <cell r="BB951" t="str">
            <v>-</v>
          </cell>
          <cell r="BC951" t="str">
            <v>-</v>
          </cell>
          <cell r="BD951" t="str">
            <v>-</v>
          </cell>
          <cell r="BE951" t="str">
            <v>-</v>
          </cell>
          <cell r="BF951" t="str">
            <v>-</v>
          </cell>
          <cell r="BG951">
            <v>3</v>
          </cell>
          <cell r="BH951" t="str">
            <v>-</v>
          </cell>
          <cell r="BI951" t="str">
            <v>-</v>
          </cell>
          <cell r="BJ951" t="str">
            <v>Arrendado</v>
          </cell>
          <cell r="BP951" t="str">
            <v>-</v>
          </cell>
          <cell r="BQ951" t="str">
            <v>-</v>
          </cell>
          <cell r="BR951" t="str">
            <v>-</v>
          </cell>
          <cell r="BS951" t="str">
            <v>-</v>
          </cell>
          <cell r="BT951" t="str">
            <v>-</v>
          </cell>
          <cell r="BU951" t="str">
            <v>-</v>
          </cell>
          <cell r="BV951" t="str">
            <v>-</v>
          </cell>
          <cell r="BW951" t="str">
            <v>-</v>
          </cell>
          <cell r="BX951" t="str">
            <v>-</v>
          </cell>
          <cell r="BY951" t="str">
            <v>-</v>
          </cell>
          <cell r="BZ951" t="str">
            <v>-</v>
          </cell>
          <cell r="CA951" t="str">
            <v>-</v>
          </cell>
          <cell r="CB951" t="str">
            <v>-</v>
          </cell>
          <cell r="CC951" t="str">
            <v>Martes</v>
          </cell>
          <cell r="CD951" t="str">
            <v>417</v>
          </cell>
          <cell r="CE951" t="str">
            <v>7</v>
          </cell>
          <cell r="CF951" t="str">
            <v>Rosa</v>
          </cell>
          <cell r="CG951" t="str">
            <v>2o Sábado</v>
          </cell>
          <cell r="CH951" t="str">
            <v>Feb y Mzo</v>
          </cell>
          <cell r="CI951" t="str">
            <v>Ago y Sep</v>
          </cell>
          <cell r="CJ951" t="str">
            <v>-</v>
          </cell>
          <cell r="CK951">
            <v>90</v>
          </cell>
          <cell r="CL951" t="str">
            <v>101 - MAGNA</v>
          </cell>
          <cell r="CM951" t="str">
            <v>12179</v>
          </cell>
          <cell r="CP951" t="str">
            <v>-</v>
          </cell>
        </row>
        <row r="952">
          <cell r="A952" t="str">
            <v>12180</v>
          </cell>
          <cell r="B952" t="str">
            <v>442YTN</v>
          </cell>
          <cell r="C952" t="str">
            <v>Distrito Federal</v>
          </cell>
          <cell r="D952" t="str">
            <v>No aplica</v>
          </cell>
          <cell r="E952" t="str">
            <v>Aveo</v>
          </cell>
          <cell r="F952" t="str">
            <v>Automóvil</v>
          </cell>
          <cell r="G952" t="str">
            <v>Chevrolet</v>
          </cell>
          <cell r="H952" t="str">
            <v>Aveo LS 4 puertas T/M, D/H, A/A, Paquete M</v>
          </cell>
          <cell r="I952" t="str">
            <v>3G1TA5AF4DL145750</v>
          </cell>
          <cell r="J952" t="str">
            <v>Hecho en México</v>
          </cell>
          <cell r="K952" t="str">
            <v>Magna</v>
          </cell>
          <cell r="L952">
            <v>4</v>
          </cell>
          <cell r="M952">
            <v>45</v>
          </cell>
          <cell r="N952">
            <v>2013</v>
          </cell>
          <cell r="O952" t="str">
            <v>Apatzingán</v>
          </cell>
          <cell r="P952" t="str">
            <v>Michoacán</v>
          </cell>
          <cell r="Q952" t="str">
            <v>Occidente</v>
          </cell>
          <cell r="R952" t="str">
            <v>Baja</v>
          </cell>
          <cell r="S952" t="str">
            <v>Devolución Valmex</v>
          </cell>
          <cell r="T952" t="str">
            <v>GNP</v>
          </cell>
          <cell r="U952" t="str">
            <v>Grupo Nacional Provincial, S.A.B.</v>
          </cell>
          <cell r="V952" t="str">
            <v>Asesor de Servicio</v>
          </cell>
          <cell r="W952" t="str">
            <v>MR6</v>
          </cell>
          <cell r="X952" t="str">
            <v>Supervisoria</v>
          </cell>
          <cell r="Y952" t="str">
            <v>Asignado</v>
          </cell>
          <cell r="Z952">
            <v>40241001</v>
          </cell>
          <cell r="AA952" t="str">
            <v>Lira Alvárez Fernando</v>
          </cell>
          <cell r="AB952" t="str">
            <v>Servicios Administrativos en Reclamaciones, S.A. de C.V.</v>
          </cell>
          <cell r="AC952" t="str">
            <v>LIAF671118LA9</v>
          </cell>
          <cell r="AD952" t="str">
            <v>Operativo</v>
          </cell>
          <cell r="AE952" t="str">
            <v>Asesor de Servicio</v>
          </cell>
          <cell r="AF952" t="str">
            <v>Unidad Operativa</v>
          </cell>
          <cell r="AG952" t="str">
            <v>Dirección Servicio y Operaciones</v>
          </cell>
          <cell r="AH952" t="str">
            <v>Subdirección Siniestros Norte y Occidente</v>
          </cell>
          <cell r="AI952" t="str">
            <v>C9212</v>
          </cell>
          <cell r="AJ952" t="str">
            <v>Colome Pineda Juan Del Carmen</v>
          </cell>
          <cell r="AK952" t="str">
            <v>Supervisoria Morelia</v>
          </cell>
          <cell r="AL952" t="str">
            <v>Morelia</v>
          </cell>
          <cell r="AM952">
            <v>0</v>
          </cell>
          <cell r="AN952" t="str">
            <v>fernando.lira@gnp.com.mx</v>
          </cell>
          <cell r="AO952" t="str">
            <v>fernando.lira@gnp.com.mx</v>
          </cell>
          <cell r="AQ952">
            <v>4433684358</v>
          </cell>
          <cell r="AR952" t="str">
            <v>-</v>
          </cell>
          <cell r="AS952" t="str">
            <v>-</v>
          </cell>
          <cell r="AT952" t="str">
            <v>-</v>
          </cell>
          <cell r="AU952" t="str">
            <v>-</v>
          </cell>
          <cell r="AV952" t="str">
            <v>-</v>
          </cell>
          <cell r="AW952" t="str">
            <v>IMDM20081956..</v>
          </cell>
          <cell r="AX952" t="str">
            <v>Inactivo</v>
          </cell>
          <cell r="AY952" t="str">
            <v>No</v>
          </cell>
          <cell r="AZ952" t="str">
            <v>-</v>
          </cell>
          <cell r="BA952" t="str">
            <v>-</v>
          </cell>
          <cell r="BB952" t="str">
            <v>-</v>
          </cell>
          <cell r="BC952" t="str">
            <v>-</v>
          </cell>
          <cell r="BD952" t="str">
            <v>-</v>
          </cell>
          <cell r="BE952" t="str">
            <v>-</v>
          </cell>
          <cell r="BF952" t="str">
            <v>-</v>
          </cell>
          <cell r="BG952">
            <v>3</v>
          </cell>
          <cell r="BH952" t="str">
            <v>-</v>
          </cell>
          <cell r="BI952" t="str">
            <v>-</v>
          </cell>
          <cell r="BJ952" t="str">
            <v>Arrendado</v>
          </cell>
          <cell r="BP952" t="str">
            <v>-</v>
          </cell>
          <cell r="BQ952" t="str">
            <v>-</v>
          </cell>
          <cell r="BR952" t="str">
            <v>-</v>
          </cell>
          <cell r="BS952" t="str">
            <v>-</v>
          </cell>
          <cell r="BT952" t="str">
            <v>-</v>
          </cell>
          <cell r="BU952" t="str">
            <v>-</v>
          </cell>
          <cell r="BV952" t="str">
            <v>-</v>
          </cell>
          <cell r="BW952" t="str">
            <v>-</v>
          </cell>
          <cell r="BX952" t="str">
            <v>-</v>
          </cell>
          <cell r="BY952" t="str">
            <v>-</v>
          </cell>
          <cell r="BZ952" t="str">
            <v>-</v>
          </cell>
          <cell r="CA952" t="str">
            <v>-</v>
          </cell>
          <cell r="CB952" t="str">
            <v>-</v>
          </cell>
          <cell r="CC952" t="str">
            <v>Jueves</v>
          </cell>
          <cell r="CD952" t="str">
            <v>442</v>
          </cell>
          <cell r="CE952" t="str">
            <v>2</v>
          </cell>
          <cell r="CF952" t="str">
            <v>Verde</v>
          </cell>
          <cell r="CG952" t="str">
            <v>4o Sábado</v>
          </cell>
          <cell r="CH952" t="str">
            <v>Abr y May</v>
          </cell>
          <cell r="CI952" t="str">
            <v>Oct y Nov</v>
          </cell>
          <cell r="CJ952" t="str">
            <v>-</v>
          </cell>
          <cell r="CK952">
            <v>90</v>
          </cell>
          <cell r="CL952" t="str">
            <v>101 - MAGNA</v>
          </cell>
          <cell r="CM952" t="str">
            <v>12180</v>
          </cell>
          <cell r="CP952" t="str">
            <v>-</v>
          </cell>
        </row>
        <row r="953">
          <cell r="A953" t="str">
            <v>12181</v>
          </cell>
          <cell r="B953" t="str">
            <v>401YTN</v>
          </cell>
          <cell r="C953" t="str">
            <v>Distrito Federal</v>
          </cell>
          <cell r="D953" t="str">
            <v>No aplica</v>
          </cell>
          <cell r="E953" t="str">
            <v>Aveo</v>
          </cell>
          <cell r="F953" t="str">
            <v>Automóvil</v>
          </cell>
          <cell r="G953" t="str">
            <v>Chevrolet</v>
          </cell>
          <cell r="H953" t="str">
            <v>Aveo LS 4 puertas T/M, D/H, A/A, Paquete M</v>
          </cell>
          <cell r="I953" t="str">
            <v>3G1TA5AFXDL145719</v>
          </cell>
          <cell r="J953" t="str">
            <v>Hecho en México</v>
          </cell>
          <cell r="K953" t="str">
            <v>Magna</v>
          </cell>
          <cell r="L953">
            <v>4</v>
          </cell>
          <cell r="M953">
            <v>45</v>
          </cell>
          <cell r="N953">
            <v>2013</v>
          </cell>
          <cell r="O953" t="str">
            <v>Ciudad de México</v>
          </cell>
          <cell r="P953" t="str">
            <v>Ciudad de México</v>
          </cell>
          <cell r="Q953" t="str">
            <v>Zona Metropolitana</v>
          </cell>
          <cell r="R953" t="str">
            <v>Baja</v>
          </cell>
          <cell r="S953" t="str">
            <v>Devolución Valmex</v>
          </cell>
          <cell r="T953" t="str">
            <v>GNP</v>
          </cell>
          <cell r="U953" t="str">
            <v>Grupo Nacional Provincial, S.A.B.</v>
          </cell>
          <cell r="V953" t="str">
            <v>Asesor de Servicio</v>
          </cell>
          <cell r="W953" t="str">
            <v>302</v>
          </cell>
          <cell r="X953" t="str">
            <v>Célula 10</v>
          </cell>
          <cell r="Y953" t="str">
            <v>Asignado</v>
          </cell>
          <cell r="Z953" t="str">
            <v>N32639</v>
          </cell>
          <cell r="AA953" t="str">
            <v>-</v>
          </cell>
          <cell r="AB953" t="str">
            <v>-</v>
          </cell>
          <cell r="AC953" t="str">
            <v>-</v>
          </cell>
          <cell r="AD953" t="str">
            <v>-</v>
          </cell>
          <cell r="AE953" t="str">
            <v>-</v>
          </cell>
          <cell r="AF953" t="str">
            <v>-</v>
          </cell>
          <cell r="AG953" t="str">
            <v>-</v>
          </cell>
          <cell r="AH953" t="str">
            <v>-</v>
          </cell>
          <cell r="AI953" t="str">
            <v>C6705</v>
          </cell>
          <cell r="AJ953" t="str">
            <v>Ramirez Granados Arturo</v>
          </cell>
          <cell r="AK953" t="str">
            <v>-</v>
          </cell>
          <cell r="AL953" t="str">
            <v>-</v>
          </cell>
          <cell r="AM953" t="str">
            <v>-</v>
          </cell>
          <cell r="AN953">
            <v>0</v>
          </cell>
          <cell r="AO953" t="str">
            <v>-</v>
          </cell>
          <cell r="AQ953">
            <v>5535228467</v>
          </cell>
          <cell r="AR953" t="str">
            <v>-</v>
          </cell>
          <cell r="AS953" t="str">
            <v>-</v>
          </cell>
          <cell r="AT953" t="str">
            <v>-</v>
          </cell>
          <cell r="AU953" t="str">
            <v>-</v>
          </cell>
          <cell r="AV953" t="str">
            <v>-</v>
          </cell>
          <cell r="AW953" t="str">
            <v>IMDM21470121..</v>
          </cell>
          <cell r="AX953" t="str">
            <v>Inactivo</v>
          </cell>
          <cell r="AY953" t="str">
            <v>No</v>
          </cell>
          <cell r="AZ953" t="str">
            <v>-</v>
          </cell>
          <cell r="BA953" t="str">
            <v>-</v>
          </cell>
          <cell r="BB953" t="str">
            <v>-</v>
          </cell>
          <cell r="BC953" t="str">
            <v>-</v>
          </cell>
          <cell r="BD953" t="str">
            <v>-</v>
          </cell>
          <cell r="BE953" t="str">
            <v>-</v>
          </cell>
          <cell r="BF953" t="str">
            <v>-</v>
          </cell>
          <cell r="BG953">
            <v>3</v>
          </cell>
          <cell r="BH953" t="str">
            <v>-</v>
          </cell>
          <cell r="BI953" t="str">
            <v>-</v>
          </cell>
          <cell r="BJ953" t="str">
            <v>Arrendado</v>
          </cell>
          <cell r="BP953" t="str">
            <v>-</v>
          </cell>
          <cell r="BQ953" t="str">
            <v>-</v>
          </cell>
          <cell r="BR953" t="str">
            <v>-</v>
          </cell>
          <cell r="BS953" t="str">
            <v>-</v>
          </cell>
          <cell r="BT953" t="str">
            <v>-</v>
          </cell>
          <cell r="BU953" t="str">
            <v>-</v>
          </cell>
          <cell r="BV953" t="str">
            <v>-</v>
          </cell>
          <cell r="BW953" t="str">
            <v>-</v>
          </cell>
          <cell r="BX953" t="str">
            <v>-</v>
          </cell>
          <cell r="BY953" t="str">
            <v>-</v>
          </cell>
          <cell r="BZ953" t="str">
            <v>-</v>
          </cell>
          <cell r="CA953" t="str">
            <v>-</v>
          </cell>
          <cell r="CB953" t="str">
            <v>-</v>
          </cell>
          <cell r="CC953" t="str">
            <v>Jueves</v>
          </cell>
          <cell r="CD953" t="str">
            <v>401</v>
          </cell>
          <cell r="CE953" t="str">
            <v>1</v>
          </cell>
          <cell r="CF953" t="str">
            <v>Verde</v>
          </cell>
          <cell r="CG953" t="str">
            <v>4o Sábado</v>
          </cell>
          <cell r="CH953" t="str">
            <v>Abr y May</v>
          </cell>
          <cell r="CI953" t="str">
            <v>Oct y Nov</v>
          </cell>
          <cell r="CJ953" t="str">
            <v>-</v>
          </cell>
          <cell r="CK953">
            <v>90</v>
          </cell>
          <cell r="CL953" t="str">
            <v>101 - MAGNA</v>
          </cell>
          <cell r="CM953" t="str">
            <v>12181</v>
          </cell>
          <cell r="CP953" t="str">
            <v>-</v>
          </cell>
        </row>
        <row r="954">
          <cell r="A954" t="str">
            <v>13001</v>
          </cell>
          <cell r="B954" t="str">
            <v>461YTN</v>
          </cell>
          <cell r="C954" t="str">
            <v>Distrito Federal</v>
          </cell>
          <cell r="D954" t="str">
            <v>No aplica</v>
          </cell>
          <cell r="E954" t="str">
            <v>Aveo</v>
          </cell>
          <cell r="F954" t="str">
            <v>Automóvil</v>
          </cell>
          <cell r="G954" t="str">
            <v>Chevrolet</v>
          </cell>
          <cell r="H954" t="str">
            <v>Aveo LS 4 puertas T/M, D/H, A/A, Paquete M</v>
          </cell>
          <cell r="I954" t="str">
            <v>3G1TA5AF9DL143721</v>
          </cell>
          <cell r="J954" t="str">
            <v>Hecho en México</v>
          </cell>
          <cell r="K954" t="str">
            <v>Magna</v>
          </cell>
          <cell r="L954">
            <v>4</v>
          </cell>
          <cell r="M954">
            <v>45</v>
          </cell>
          <cell r="N954">
            <v>2013</v>
          </cell>
          <cell r="O954" t="str">
            <v>Ciudad de México</v>
          </cell>
          <cell r="P954" t="str">
            <v>Ciudad de México</v>
          </cell>
          <cell r="Q954" t="str">
            <v>Zona Metropolitana</v>
          </cell>
          <cell r="R954" t="str">
            <v>Baja</v>
          </cell>
          <cell r="S954" t="str">
            <v>Devolución Valmex</v>
          </cell>
          <cell r="T954" t="str">
            <v>GNP</v>
          </cell>
          <cell r="U954" t="str">
            <v>Grupo Nacional Provincial, S.A.B.</v>
          </cell>
          <cell r="V954" t="str">
            <v>Asesor de Servicio</v>
          </cell>
          <cell r="W954" t="str">
            <v>328</v>
          </cell>
          <cell r="X954" t="str">
            <v>Célula 6</v>
          </cell>
          <cell r="Y954" t="str">
            <v>Asignado</v>
          </cell>
          <cell r="Z954" t="str">
            <v>N88830</v>
          </cell>
          <cell r="AA954" t="str">
            <v>Silva Méndez Luis Fernando</v>
          </cell>
          <cell r="AB954" t="str">
            <v>Grupo Nacional Provincial, S.A.B.</v>
          </cell>
          <cell r="AC954" t="str">
            <v>SIML800527BL5</v>
          </cell>
          <cell r="AD954" t="str">
            <v>Operativo</v>
          </cell>
          <cell r="AE954" t="str">
            <v>Asesor de Servicio Automovil</v>
          </cell>
          <cell r="AF954" t="str">
            <v>Unidad Operativa</v>
          </cell>
          <cell r="AG954" t="str">
            <v>Dirección Servicio y Operaciones</v>
          </cell>
          <cell r="AH954" t="str">
            <v>Subdir. Siniestros CDMX y Sureste</v>
          </cell>
          <cell r="AI954" t="str">
            <v>C9208</v>
          </cell>
          <cell r="AJ954" t="str">
            <v>Lasa Estrada Antxon</v>
          </cell>
          <cell r="AK954" t="str">
            <v>Tlalnepantla</v>
          </cell>
          <cell r="AL954" t="str">
            <v>Tlalnepantla</v>
          </cell>
          <cell r="AM954">
            <v>0</v>
          </cell>
          <cell r="AN954" t="str">
            <v>luis.silva@gnp.com.mx</v>
          </cell>
          <cell r="AO954" t="str">
            <v>luis.silva@gnp.com.mx</v>
          </cell>
          <cell r="AP954" t="str">
            <v>ansfersi@hotmail.com</v>
          </cell>
          <cell r="AQ954">
            <v>5535667101</v>
          </cell>
          <cell r="AR954" t="str">
            <v>-</v>
          </cell>
          <cell r="AS954" t="str">
            <v>-</v>
          </cell>
          <cell r="AT954" t="str">
            <v>-</v>
          </cell>
          <cell r="AU954" t="str">
            <v>-</v>
          </cell>
          <cell r="AV954" t="str">
            <v>-</v>
          </cell>
          <cell r="AW954" t="str">
            <v>IMDM21470115..</v>
          </cell>
          <cell r="AX954" t="str">
            <v>Inactivo</v>
          </cell>
          <cell r="AY954" t="str">
            <v>No</v>
          </cell>
          <cell r="AZ954" t="str">
            <v>-</v>
          </cell>
          <cell r="BA954" t="str">
            <v>-</v>
          </cell>
          <cell r="BB954" t="str">
            <v>-</v>
          </cell>
          <cell r="BC954" t="str">
            <v>-</v>
          </cell>
          <cell r="BD954" t="str">
            <v>-</v>
          </cell>
          <cell r="BE954" t="str">
            <v>-</v>
          </cell>
          <cell r="BF954" t="str">
            <v>-</v>
          </cell>
          <cell r="BG954">
            <v>3</v>
          </cell>
          <cell r="BH954" t="str">
            <v>-</v>
          </cell>
          <cell r="BI954" t="str">
            <v>-</v>
          </cell>
          <cell r="BJ954" t="str">
            <v>Arrendado</v>
          </cell>
          <cell r="BP954" t="str">
            <v>-</v>
          </cell>
          <cell r="BQ954" t="str">
            <v>-</v>
          </cell>
          <cell r="BR954" t="str">
            <v>-</v>
          </cell>
          <cell r="BS954" t="str">
            <v>-</v>
          </cell>
          <cell r="BT954" t="str">
            <v>-</v>
          </cell>
          <cell r="BU954" t="str">
            <v>-</v>
          </cell>
          <cell r="BV954" t="str">
            <v>-</v>
          </cell>
          <cell r="BW954" t="str">
            <v>-</v>
          </cell>
          <cell r="BX954" t="str">
            <v>-</v>
          </cell>
          <cell r="BY954" t="str">
            <v>-</v>
          </cell>
          <cell r="BZ954" t="str">
            <v>-</v>
          </cell>
          <cell r="CA954" t="str">
            <v>-</v>
          </cell>
          <cell r="CB954" t="str">
            <v>-</v>
          </cell>
          <cell r="CC954" t="str">
            <v>Jueves</v>
          </cell>
          <cell r="CD954" t="str">
            <v>461</v>
          </cell>
          <cell r="CE954" t="str">
            <v>1</v>
          </cell>
          <cell r="CF954" t="str">
            <v>Verde</v>
          </cell>
          <cell r="CG954" t="str">
            <v>4o Sábado</v>
          </cell>
          <cell r="CH954" t="str">
            <v>Abr y May</v>
          </cell>
          <cell r="CI954" t="str">
            <v>Oct y Nov</v>
          </cell>
          <cell r="CJ954" t="str">
            <v>-</v>
          </cell>
          <cell r="CK954">
            <v>90</v>
          </cell>
          <cell r="CL954" t="str">
            <v>101 - MAGNA</v>
          </cell>
          <cell r="CM954" t="str">
            <v>13001</v>
          </cell>
          <cell r="CP954" t="str">
            <v>-</v>
          </cell>
        </row>
        <row r="955">
          <cell r="A955" t="str">
            <v>13002</v>
          </cell>
          <cell r="B955" t="str">
            <v>Sin Placas</v>
          </cell>
          <cell r="C955" t="str">
            <v>Distrito Federal</v>
          </cell>
          <cell r="D955" t="str">
            <v>No aplica</v>
          </cell>
          <cell r="E955" t="str">
            <v>Ridgeline</v>
          </cell>
          <cell r="F955" t="str">
            <v>Camioneta</v>
          </cell>
          <cell r="G955" t="str">
            <v>Honda</v>
          </cell>
          <cell r="H955" t="str">
            <v>Ridgeline Pick Up RTL</v>
          </cell>
          <cell r="I955" t="str">
            <v>5FPYK165XCB851404</v>
          </cell>
          <cell r="K955" t="str">
            <v>Magna</v>
          </cell>
          <cell r="L955">
            <v>6</v>
          </cell>
          <cell r="M955" t="str">
            <v>-</v>
          </cell>
          <cell r="N955">
            <v>2012</v>
          </cell>
          <cell r="O955" t="str">
            <v>Ciudad de México</v>
          </cell>
          <cell r="P955" t="str">
            <v>Ciudad de México</v>
          </cell>
          <cell r="Q955" t="str">
            <v>Zona Metropolitana</v>
          </cell>
          <cell r="R955" t="str">
            <v>Baja</v>
          </cell>
          <cell r="S955" t="str">
            <v>Devolución Salvamentos</v>
          </cell>
          <cell r="T955" t="str">
            <v>GNP</v>
          </cell>
          <cell r="U955" t="str">
            <v>Grupo Nacional Provincial, S.A.B.</v>
          </cell>
          <cell r="V955" t="str">
            <v>Dirección General</v>
          </cell>
          <cell r="W955" t="str">
            <v>Dirección General</v>
          </cell>
          <cell r="X955" t="str">
            <v>-</v>
          </cell>
          <cell r="Y955" t="str">
            <v>Asignado</v>
          </cell>
          <cell r="Z955" t="str">
            <v>N88108</v>
          </cell>
          <cell r="AA955" t="str">
            <v>Baillères Gual Alejandro</v>
          </cell>
          <cell r="AB955" t="str">
            <v>Grupo Nacional Provincial, S.A.B.</v>
          </cell>
          <cell r="AC955" t="str">
            <v xml:space="preserve">BAGA600503CW0 </v>
          </cell>
          <cell r="AD955" t="str">
            <v>Ejecutivo</v>
          </cell>
          <cell r="AE955" t="str">
            <v>Presidencia Adjunta de Grupo BAL</v>
          </cell>
          <cell r="AF955" t="str">
            <v>Unidad Estratégica</v>
          </cell>
          <cell r="AG955" t="str">
            <v>Presidencia Adjunta de Grupo BAL</v>
          </cell>
          <cell r="AH955" t="str">
            <v>Presidencia Adjunta de Grupo BAL</v>
          </cell>
          <cell r="AI955" t="str">
            <v>C3001</v>
          </cell>
          <cell r="AJ955" t="str">
            <v>Baillères Gual Alejandro</v>
          </cell>
          <cell r="AK955" t="str">
            <v>Central PB C-D</v>
          </cell>
          <cell r="AL955" t="str">
            <v>Plaza GNP</v>
          </cell>
          <cell r="AM955">
            <v>0</v>
          </cell>
          <cell r="AN955">
            <v>0</v>
          </cell>
          <cell r="AO955">
            <v>0</v>
          </cell>
          <cell r="AQ955" t="str">
            <v>-</v>
          </cell>
          <cell r="AR955" t="str">
            <v>-</v>
          </cell>
          <cell r="AS955" t="str">
            <v>-</v>
          </cell>
          <cell r="AT955" t="str">
            <v>-</v>
          </cell>
          <cell r="AU955" t="str">
            <v>-</v>
          </cell>
          <cell r="AV955" t="str">
            <v>-</v>
          </cell>
          <cell r="AW955" t="str">
            <v>-</v>
          </cell>
          <cell r="AX955" t="str">
            <v>-</v>
          </cell>
          <cell r="AY955" t="str">
            <v>No</v>
          </cell>
          <cell r="AZ955" t="str">
            <v>-</v>
          </cell>
          <cell r="BA955" t="str">
            <v>-</v>
          </cell>
          <cell r="BB955" t="str">
            <v>-</v>
          </cell>
          <cell r="BC955" t="str">
            <v>-</v>
          </cell>
          <cell r="BD955" t="str">
            <v>-</v>
          </cell>
          <cell r="BE955" t="str">
            <v>-</v>
          </cell>
          <cell r="BF955" t="str">
            <v>-</v>
          </cell>
          <cell r="BG955" t="str">
            <v>-</v>
          </cell>
          <cell r="BH955" t="str">
            <v>-</v>
          </cell>
          <cell r="BI955" t="str">
            <v>-</v>
          </cell>
          <cell r="BJ955" t="str">
            <v>Propio</v>
          </cell>
          <cell r="BP955" t="str">
            <v>-</v>
          </cell>
          <cell r="BQ955" t="str">
            <v>-</v>
          </cell>
          <cell r="BR955" t="str">
            <v>-</v>
          </cell>
          <cell r="BS955" t="str">
            <v>-</v>
          </cell>
          <cell r="BT955" t="str">
            <v>-</v>
          </cell>
          <cell r="BU955" t="str">
            <v>-</v>
          </cell>
          <cell r="BV955" t="str">
            <v>-</v>
          </cell>
          <cell r="BW955" t="str">
            <v>-</v>
          </cell>
          <cell r="BX955" t="str">
            <v>-</v>
          </cell>
          <cell r="BY955" t="str">
            <v>-</v>
          </cell>
          <cell r="BZ955" t="str">
            <v>-</v>
          </cell>
          <cell r="CA955" t="str">
            <v>-</v>
          </cell>
          <cell r="CB955" t="str">
            <v>-</v>
          </cell>
          <cell r="CC955" t="str">
            <v>-</v>
          </cell>
          <cell r="CD955" t="str">
            <v>-</v>
          </cell>
          <cell r="CE955" t="str">
            <v>-</v>
          </cell>
          <cell r="CF955" t="str">
            <v>-</v>
          </cell>
          <cell r="CG955" t="str">
            <v>-</v>
          </cell>
          <cell r="CH955" t="str">
            <v>-</v>
          </cell>
          <cell r="CI955" t="str">
            <v>-</v>
          </cell>
          <cell r="CJ955" t="str">
            <v>-</v>
          </cell>
          <cell r="CK955" t="str">
            <v>-</v>
          </cell>
          <cell r="CL955" t="str">
            <v>101 - MAGNA</v>
          </cell>
          <cell r="CM955" t="str">
            <v>13002</v>
          </cell>
          <cell r="CP955" t="str">
            <v>-</v>
          </cell>
        </row>
        <row r="956">
          <cell r="A956" t="str">
            <v>13003</v>
          </cell>
          <cell r="B956" t="str">
            <v>506YTN</v>
          </cell>
          <cell r="C956" t="str">
            <v>Distrito Federal</v>
          </cell>
          <cell r="D956" t="str">
            <v>No aplica</v>
          </cell>
          <cell r="E956" t="str">
            <v>Aveo</v>
          </cell>
          <cell r="F956" t="str">
            <v>Automóvil</v>
          </cell>
          <cell r="G956" t="str">
            <v>Chevrolet</v>
          </cell>
          <cell r="H956" t="str">
            <v>Aveo LS 4 puertas T/M, D/H, A/A, Paquete M</v>
          </cell>
          <cell r="I956" t="str">
            <v>3G1TA5AF6DL156457</v>
          </cell>
          <cell r="J956" t="str">
            <v>Hecho en México</v>
          </cell>
          <cell r="K956" t="str">
            <v>Magna</v>
          </cell>
          <cell r="L956">
            <v>4</v>
          </cell>
          <cell r="M956">
            <v>45</v>
          </cell>
          <cell r="N956">
            <v>2013</v>
          </cell>
          <cell r="O956" t="str">
            <v>Ciudad de México</v>
          </cell>
          <cell r="P956" t="str">
            <v>Ciudad de México</v>
          </cell>
          <cell r="Q956" t="str">
            <v>Zona Metropolitana</v>
          </cell>
          <cell r="R956" t="str">
            <v>Baja</v>
          </cell>
          <cell r="S956" t="str">
            <v>Devolución Valmex</v>
          </cell>
          <cell r="T956" t="str">
            <v>GNP</v>
          </cell>
          <cell r="U956" t="str">
            <v>Grupo Nacional Provincial, S.A.B.</v>
          </cell>
          <cell r="V956" t="str">
            <v>Pool Administrativo</v>
          </cell>
          <cell r="W956" t="str">
            <v>Pool Administrativo</v>
          </cell>
          <cell r="X956" t="str">
            <v>Plaza GNP</v>
          </cell>
          <cell r="Y956" t="str">
            <v>Pool</v>
          </cell>
          <cell r="Z956" t="str">
            <v>N38132</v>
          </cell>
          <cell r="AA956" t="str">
            <v>-</v>
          </cell>
          <cell r="AB956" t="str">
            <v>-</v>
          </cell>
          <cell r="AC956" t="str">
            <v>-</v>
          </cell>
          <cell r="AD956" t="str">
            <v>-</v>
          </cell>
          <cell r="AE956" t="str">
            <v>-</v>
          </cell>
          <cell r="AF956" t="str">
            <v>-</v>
          </cell>
          <cell r="AG956" t="str">
            <v>-</v>
          </cell>
          <cell r="AH956" t="str">
            <v>-</v>
          </cell>
          <cell r="AI956" t="str">
            <v>C6705</v>
          </cell>
          <cell r="AJ956" t="str">
            <v>Ramirez Granados Arturo</v>
          </cell>
          <cell r="AK956" t="str">
            <v>-</v>
          </cell>
          <cell r="AL956" t="str">
            <v>-</v>
          </cell>
          <cell r="AM956" t="str">
            <v>-</v>
          </cell>
          <cell r="AN956">
            <v>0</v>
          </cell>
          <cell r="AO956" t="str">
            <v>-</v>
          </cell>
          <cell r="AQ956">
            <v>5545001393</v>
          </cell>
          <cell r="AR956" t="str">
            <v>-</v>
          </cell>
          <cell r="AS956" t="str">
            <v>-</v>
          </cell>
          <cell r="AT956" t="str">
            <v>-</v>
          </cell>
          <cell r="AU956" t="str">
            <v>-</v>
          </cell>
          <cell r="AV956" t="str">
            <v>-</v>
          </cell>
          <cell r="AW956" t="str">
            <v>IMDM20436263..</v>
          </cell>
          <cell r="AX956" t="str">
            <v>Inactivo</v>
          </cell>
          <cell r="AY956" t="str">
            <v>No</v>
          </cell>
          <cell r="AZ956" t="str">
            <v>-</v>
          </cell>
          <cell r="BA956" t="str">
            <v>-</v>
          </cell>
          <cell r="BB956" t="str">
            <v>-</v>
          </cell>
          <cell r="BC956" t="str">
            <v>-</v>
          </cell>
          <cell r="BD956" t="str">
            <v>-</v>
          </cell>
          <cell r="BE956" t="str">
            <v>-</v>
          </cell>
          <cell r="BF956" t="str">
            <v>-</v>
          </cell>
          <cell r="BG956" t="str">
            <v>-</v>
          </cell>
          <cell r="BH956" t="str">
            <v>-</v>
          </cell>
          <cell r="BI956" t="str">
            <v>-</v>
          </cell>
          <cell r="BJ956" t="str">
            <v>Arrendado</v>
          </cell>
          <cell r="BP956" t="str">
            <v>-</v>
          </cell>
          <cell r="BQ956" t="str">
            <v>-</v>
          </cell>
          <cell r="BR956" t="str">
            <v>-</v>
          </cell>
          <cell r="BS956" t="str">
            <v>-</v>
          </cell>
          <cell r="BT956" t="str">
            <v>-</v>
          </cell>
          <cell r="BU956" t="str">
            <v>-</v>
          </cell>
          <cell r="BV956" t="str">
            <v>-</v>
          </cell>
          <cell r="BW956" t="str">
            <v>-</v>
          </cell>
          <cell r="BX956" t="str">
            <v>-</v>
          </cell>
          <cell r="BY956" t="str">
            <v>-</v>
          </cell>
          <cell r="BZ956" t="str">
            <v>-</v>
          </cell>
          <cell r="CA956" t="str">
            <v>-</v>
          </cell>
          <cell r="CB956" t="str">
            <v>-</v>
          </cell>
          <cell r="CC956" t="str">
            <v>Lunes</v>
          </cell>
          <cell r="CD956" t="str">
            <v>506</v>
          </cell>
          <cell r="CE956" t="str">
            <v>6</v>
          </cell>
          <cell r="CF956" t="str">
            <v>Amarillo</v>
          </cell>
          <cell r="CG956" t="str">
            <v>1er Sábado</v>
          </cell>
          <cell r="CH956" t="str">
            <v>Ene y Feb</v>
          </cell>
          <cell r="CI956" t="str">
            <v>Jul y Ago</v>
          </cell>
          <cell r="CJ956" t="str">
            <v>-</v>
          </cell>
          <cell r="CK956">
            <v>90</v>
          </cell>
          <cell r="CL956" t="str">
            <v>101 - MAGNA</v>
          </cell>
          <cell r="CM956" t="str">
            <v>13003</v>
          </cell>
          <cell r="CP956" t="str">
            <v>-</v>
          </cell>
        </row>
        <row r="957">
          <cell r="A957" t="str">
            <v>13004</v>
          </cell>
          <cell r="B957" t="str">
            <v>199YXK</v>
          </cell>
          <cell r="C957" t="str">
            <v>Distrito Federal</v>
          </cell>
          <cell r="D957" t="str">
            <v>No aplica</v>
          </cell>
          <cell r="E957" t="str">
            <v>Aveo</v>
          </cell>
          <cell r="F957" t="str">
            <v>Automóvil</v>
          </cell>
          <cell r="G957" t="str">
            <v>Chevrolet</v>
          </cell>
          <cell r="H957" t="str">
            <v>Aveo LS 4 puertas T/M, D/H, A/A, Paquete M</v>
          </cell>
          <cell r="I957" t="str">
            <v>3G1TA5AF4DL181034</v>
          </cell>
          <cell r="J957" t="str">
            <v>Hecho en México</v>
          </cell>
          <cell r="K957" t="str">
            <v>Magna</v>
          </cell>
          <cell r="L957">
            <v>4</v>
          </cell>
          <cell r="M957">
            <v>45</v>
          </cell>
          <cell r="N957">
            <v>2013</v>
          </cell>
          <cell r="O957" t="str">
            <v>Xalapa</v>
          </cell>
          <cell r="P957" t="str">
            <v>Veracruz</v>
          </cell>
          <cell r="Q957" t="str">
            <v>Sureste</v>
          </cell>
          <cell r="R957" t="str">
            <v>Baja</v>
          </cell>
          <cell r="S957" t="str">
            <v>Devolución Valmex</v>
          </cell>
          <cell r="T957" t="str">
            <v>GNP</v>
          </cell>
          <cell r="U957" t="str">
            <v>Grupo Nacional Provincial, S.A.B.</v>
          </cell>
          <cell r="V957" t="str">
            <v>Asesor de Servicio</v>
          </cell>
          <cell r="W957" t="str">
            <v>X2</v>
          </cell>
          <cell r="X957" t="str">
            <v>Supervisoria</v>
          </cell>
          <cell r="Y957" t="str">
            <v>Asignado</v>
          </cell>
          <cell r="Z957" t="str">
            <v>S00836</v>
          </cell>
          <cell r="AA957" t="str">
            <v>-</v>
          </cell>
          <cell r="AB957" t="str">
            <v>-</v>
          </cell>
          <cell r="AC957" t="str">
            <v>-</v>
          </cell>
          <cell r="AD957" t="str">
            <v>-</v>
          </cell>
          <cell r="AE957" t="str">
            <v>-</v>
          </cell>
          <cell r="AF957" t="str">
            <v>-</v>
          </cell>
          <cell r="AG957" t="str">
            <v>-</v>
          </cell>
          <cell r="AH957" t="str">
            <v>-</v>
          </cell>
          <cell r="AI957" t="str">
            <v>C6705</v>
          </cell>
          <cell r="AJ957" t="str">
            <v>Ramirez Granados Arturo</v>
          </cell>
          <cell r="AK957" t="str">
            <v>-</v>
          </cell>
          <cell r="AL957" t="str">
            <v>-</v>
          </cell>
          <cell r="AM957" t="str">
            <v>-</v>
          </cell>
          <cell r="AN957" t="str">
            <v>luis.gaona.m@gmail.com</v>
          </cell>
          <cell r="AO957" t="str">
            <v>-</v>
          </cell>
          <cell r="AP957" t="str">
            <v>luis.gaona.m@gmail.com</v>
          </cell>
          <cell r="AQ957">
            <v>2281044334</v>
          </cell>
          <cell r="AR957" t="str">
            <v>-</v>
          </cell>
          <cell r="AS957" t="str">
            <v>-</v>
          </cell>
          <cell r="AT957" t="str">
            <v>-</v>
          </cell>
          <cell r="AU957" t="str">
            <v>-</v>
          </cell>
          <cell r="AV957" t="str">
            <v>-</v>
          </cell>
          <cell r="AW957" t="str">
            <v>IMDM20888111..</v>
          </cell>
          <cell r="AX957" t="str">
            <v>Inactivo</v>
          </cell>
          <cell r="AY957" t="str">
            <v>No</v>
          </cell>
          <cell r="AZ957" t="str">
            <v>-</v>
          </cell>
          <cell r="BA957" t="str">
            <v>-</v>
          </cell>
          <cell r="BB957" t="str">
            <v>-</v>
          </cell>
          <cell r="BC957" t="str">
            <v>-</v>
          </cell>
          <cell r="BD957" t="str">
            <v>-</v>
          </cell>
          <cell r="BE957" t="str">
            <v>-</v>
          </cell>
          <cell r="BF957" t="str">
            <v>-</v>
          </cell>
          <cell r="BG957">
            <v>3</v>
          </cell>
          <cell r="BH957" t="str">
            <v>-</v>
          </cell>
          <cell r="BI957" t="str">
            <v>-</v>
          </cell>
          <cell r="BJ957" t="str">
            <v>Arrendado</v>
          </cell>
          <cell r="BP957" t="str">
            <v>-</v>
          </cell>
          <cell r="BQ957" t="str">
            <v>-</v>
          </cell>
          <cell r="BR957" t="str">
            <v>-</v>
          </cell>
          <cell r="BS957" t="str">
            <v>-</v>
          </cell>
          <cell r="BT957" t="str">
            <v>-</v>
          </cell>
          <cell r="BU957" t="str">
            <v>-</v>
          </cell>
          <cell r="BV957" t="str">
            <v>-</v>
          </cell>
          <cell r="BW957" t="str">
            <v>-</v>
          </cell>
          <cell r="BX957" t="str">
            <v>-</v>
          </cell>
          <cell r="BY957" t="str">
            <v>-</v>
          </cell>
          <cell r="BZ957" t="str">
            <v>-</v>
          </cell>
          <cell r="CA957" t="str">
            <v>-</v>
          </cell>
          <cell r="CB957" t="str">
            <v>-</v>
          </cell>
          <cell r="CC957" t="str">
            <v>Viernes</v>
          </cell>
          <cell r="CD957" t="str">
            <v>199</v>
          </cell>
          <cell r="CE957" t="str">
            <v>9</v>
          </cell>
          <cell r="CF957" t="str">
            <v>Azul</v>
          </cell>
          <cell r="CG957" t="str">
            <v>5o Sábado</v>
          </cell>
          <cell r="CH957" t="str">
            <v>May y Jun</v>
          </cell>
          <cell r="CI957" t="str">
            <v>Nov y Dic</v>
          </cell>
          <cell r="CJ957" t="str">
            <v>-</v>
          </cell>
          <cell r="CK957">
            <v>90</v>
          </cell>
          <cell r="CL957" t="str">
            <v>101 - MAGNA</v>
          </cell>
          <cell r="CM957" t="str">
            <v>13004</v>
          </cell>
          <cell r="CP957" t="str">
            <v>-</v>
          </cell>
        </row>
        <row r="958">
          <cell r="A958" t="str">
            <v>13005</v>
          </cell>
          <cell r="B958" t="str">
            <v>806YXK</v>
          </cell>
          <cell r="C958" t="str">
            <v>Distrito Federal</v>
          </cell>
          <cell r="D958" t="str">
            <v>No aplica</v>
          </cell>
          <cell r="E958" t="str">
            <v>Aveo</v>
          </cell>
          <cell r="F958" t="str">
            <v>Automóvil</v>
          </cell>
          <cell r="G958" t="str">
            <v>Chevrolet</v>
          </cell>
          <cell r="H958" t="str">
            <v>Aveo LS 4 puertas T/M, D/H, A/A, Paquete M</v>
          </cell>
          <cell r="I958" t="str">
            <v>3G1TA5AF0DL177661</v>
          </cell>
          <cell r="J958" t="str">
            <v>Hecho en México</v>
          </cell>
          <cell r="K958" t="str">
            <v>Magna</v>
          </cell>
          <cell r="L958">
            <v>4</v>
          </cell>
          <cell r="M958">
            <v>45</v>
          </cell>
          <cell r="N958">
            <v>2013</v>
          </cell>
          <cell r="O958" t="str">
            <v>Torreón</v>
          </cell>
          <cell r="P958" t="str">
            <v>Coahuila</v>
          </cell>
          <cell r="Q958" t="str">
            <v>Noreste</v>
          </cell>
          <cell r="R958" t="str">
            <v>Baja</v>
          </cell>
          <cell r="S958" t="str">
            <v>Venta a empleado</v>
          </cell>
          <cell r="T958" t="str">
            <v>GNP</v>
          </cell>
          <cell r="U958" t="str">
            <v>Grupo Nacional Provincial, S.A.B.</v>
          </cell>
          <cell r="V958" t="str">
            <v>Asesor de Servicio</v>
          </cell>
          <cell r="W958" t="str">
            <v>-</v>
          </cell>
          <cell r="X958" t="str">
            <v>Supervisoria</v>
          </cell>
          <cell r="Y958" t="str">
            <v>Asignado</v>
          </cell>
          <cell r="Z958">
            <v>40120001</v>
          </cell>
          <cell r="AA958" t="str">
            <v>Barro Soto Héctor Alfredo</v>
          </cell>
          <cell r="AB958" t="str">
            <v>Servicios Administrativos en Reclamaciones, S.A. de C.V.</v>
          </cell>
          <cell r="AC958" t="str">
            <v>BASH7801067U9</v>
          </cell>
          <cell r="AD958" t="str">
            <v>Operativo</v>
          </cell>
          <cell r="AE958" t="str">
            <v>Asesor de Servicio</v>
          </cell>
          <cell r="AF958" t="str">
            <v>Unidad Operativa</v>
          </cell>
          <cell r="AG958" t="str">
            <v>Dirección Servicio y Operaciones</v>
          </cell>
          <cell r="AH958" t="str">
            <v>Subdirección Siniestros Norte y Occidente</v>
          </cell>
          <cell r="AI958" t="str">
            <v>C9212</v>
          </cell>
          <cell r="AJ958" t="str">
            <v>Colome Pineda Juan Del Carmen</v>
          </cell>
          <cell r="AK958" t="str">
            <v>Torreon</v>
          </cell>
          <cell r="AL958" t="str">
            <v>Torreón</v>
          </cell>
          <cell r="AM958">
            <v>5511</v>
          </cell>
          <cell r="AN958" t="str">
            <v>hector.barro@gnp.com.mx</v>
          </cell>
          <cell r="AO958" t="str">
            <v>hector.barro@gnp.com.mx</v>
          </cell>
          <cell r="AP958" t="str">
            <v>gnp.197@hotmail.com</v>
          </cell>
          <cell r="AQ958">
            <v>8711789465</v>
          </cell>
          <cell r="AR958" t="str">
            <v>-</v>
          </cell>
          <cell r="AS958" t="str">
            <v>-</v>
          </cell>
          <cell r="AT958" t="str">
            <v>-</v>
          </cell>
          <cell r="AU958" t="str">
            <v>-</v>
          </cell>
          <cell r="AV958" t="str">
            <v>-</v>
          </cell>
          <cell r="AW958" t="str">
            <v>IMDM20436248..</v>
          </cell>
          <cell r="AX958" t="str">
            <v>Inactivo</v>
          </cell>
          <cell r="AY958" t="str">
            <v>No</v>
          </cell>
          <cell r="AZ958" t="str">
            <v>-</v>
          </cell>
          <cell r="BA958" t="str">
            <v>-</v>
          </cell>
          <cell r="BB958" t="str">
            <v>-</v>
          </cell>
          <cell r="BC958" t="str">
            <v>-</v>
          </cell>
          <cell r="BD958" t="str">
            <v>-</v>
          </cell>
          <cell r="BE958" t="str">
            <v>-</v>
          </cell>
          <cell r="BF958" t="str">
            <v>-</v>
          </cell>
          <cell r="BG958">
            <v>3</v>
          </cell>
          <cell r="BH958" t="str">
            <v>-</v>
          </cell>
          <cell r="BI958" t="str">
            <v>-</v>
          </cell>
          <cell r="BJ958" t="str">
            <v>Arrendado</v>
          </cell>
          <cell r="BP958" t="str">
            <v>-</v>
          </cell>
          <cell r="BQ958" t="str">
            <v>-</v>
          </cell>
          <cell r="BR958" t="str">
            <v>-</v>
          </cell>
          <cell r="BS958" t="str">
            <v>-</v>
          </cell>
          <cell r="BT958" t="str">
            <v>-</v>
          </cell>
          <cell r="BU958" t="str">
            <v>-</v>
          </cell>
          <cell r="BV958" t="str">
            <v>-</v>
          </cell>
          <cell r="BW958" t="str">
            <v>-</v>
          </cell>
          <cell r="BX958" t="str">
            <v>-</v>
          </cell>
          <cell r="BY958" t="str">
            <v>-</v>
          </cell>
          <cell r="BZ958" t="str">
            <v>-</v>
          </cell>
          <cell r="CA958" t="str">
            <v>-</v>
          </cell>
          <cell r="CB958" t="str">
            <v>-</v>
          </cell>
          <cell r="CC958" t="str">
            <v>Lunes</v>
          </cell>
          <cell r="CD958" t="str">
            <v>806</v>
          </cell>
          <cell r="CE958" t="str">
            <v>6</v>
          </cell>
          <cell r="CF958" t="str">
            <v>Amarillo</v>
          </cell>
          <cell r="CG958" t="str">
            <v>1er Sábado</v>
          </cell>
          <cell r="CH958" t="str">
            <v>Ene y Feb</v>
          </cell>
          <cell r="CI958" t="str">
            <v>Jul y Ago</v>
          </cell>
          <cell r="CJ958" t="str">
            <v>-</v>
          </cell>
          <cell r="CK958">
            <v>90</v>
          </cell>
          <cell r="CL958" t="str">
            <v>101 - MAGNA</v>
          </cell>
          <cell r="CM958" t="str">
            <v>13005</v>
          </cell>
          <cell r="CP958" t="str">
            <v>-</v>
          </cell>
        </row>
        <row r="959">
          <cell r="A959" t="str">
            <v>13006</v>
          </cell>
          <cell r="B959" t="str">
            <v>1B7FL</v>
          </cell>
          <cell r="C959" t="str">
            <v>Estado de México</v>
          </cell>
          <cell r="D959" t="str">
            <v>V31NS</v>
          </cell>
          <cell r="E959" t="str">
            <v>Yamaha R6</v>
          </cell>
          <cell r="F959" t="str">
            <v>Motocicleta</v>
          </cell>
          <cell r="G959" t="str">
            <v>Yamaha</v>
          </cell>
          <cell r="H959" t="str">
            <v xml:space="preserve">YZF R6R 599CC </v>
          </cell>
          <cell r="I959" t="str">
            <v>JYARJ1551DA006612</v>
          </cell>
          <cell r="J959" t="str">
            <v>J515E029507</v>
          </cell>
          <cell r="K959" t="str">
            <v>Magna</v>
          </cell>
          <cell r="L959">
            <v>4</v>
          </cell>
          <cell r="M959">
            <v>17</v>
          </cell>
          <cell r="N959">
            <v>2013</v>
          </cell>
          <cell r="O959" t="str">
            <v>Ciudad de México</v>
          </cell>
          <cell r="P959" t="str">
            <v>Ciudad de México</v>
          </cell>
          <cell r="Q959" t="str">
            <v>Zona Metropolitana</v>
          </cell>
          <cell r="R959" t="str">
            <v>Baja</v>
          </cell>
          <cell r="S959" t="str">
            <v>Devolución Valmex</v>
          </cell>
          <cell r="T959" t="str">
            <v>GNP</v>
          </cell>
          <cell r="U959" t="str">
            <v>Grupo Nacional Provincial, S.A.B.</v>
          </cell>
          <cell r="V959" t="str">
            <v>Asesor de Servicio</v>
          </cell>
          <cell r="W959" t="str">
            <v>551</v>
          </cell>
          <cell r="X959" t="str">
            <v>Célula 9</v>
          </cell>
          <cell r="Y959" t="str">
            <v>Asignado</v>
          </cell>
          <cell r="Z959" t="str">
            <v>N89613</v>
          </cell>
          <cell r="AA959" t="str">
            <v>Novoa Arrevillaga Luis Edgar</v>
          </cell>
          <cell r="AB959" t="str">
            <v>Grupo Nacional Provincial, S.A.B.</v>
          </cell>
          <cell r="AC959" t="str">
            <v>NOAL860204NF0</v>
          </cell>
          <cell r="AD959" t="str">
            <v>Operativo</v>
          </cell>
          <cell r="AE959" t="str">
            <v>Asesor de Servicio Moto</v>
          </cell>
          <cell r="AF959" t="str">
            <v>Unidad Operativa</v>
          </cell>
          <cell r="AG959" t="str">
            <v>Dirección Servicio y Operaciones</v>
          </cell>
          <cell r="AH959" t="str">
            <v>Subdir. Siniestros CDMX y Sureste</v>
          </cell>
          <cell r="AI959" t="str">
            <v>C9208</v>
          </cell>
          <cell r="AJ959" t="str">
            <v>Lasa Estrada Antxon</v>
          </cell>
          <cell r="AK959" t="str">
            <v>Tlalnepantla</v>
          </cell>
          <cell r="AL959" t="str">
            <v>Tlalnepantla</v>
          </cell>
          <cell r="AM959">
            <v>0</v>
          </cell>
          <cell r="AN959" t="str">
            <v>luis.novoa@gnp.com.mx</v>
          </cell>
          <cell r="AO959" t="str">
            <v>luis.novoa@gnp.com.mx</v>
          </cell>
          <cell r="AQ959">
            <v>5535228626</v>
          </cell>
          <cell r="AR959" t="str">
            <v>-</v>
          </cell>
          <cell r="AS959" t="str">
            <v>-</v>
          </cell>
          <cell r="AT959" t="str">
            <v>-</v>
          </cell>
          <cell r="AU959" t="str">
            <v>-</v>
          </cell>
          <cell r="AV959" t="str">
            <v>-</v>
          </cell>
          <cell r="AW959" t="str">
            <v>IMDM21470116..</v>
          </cell>
          <cell r="AX959" t="str">
            <v>Inactivo</v>
          </cell>
          <cell r="AY959" t="str">
            <v>No</v>
          </cell>
          <cell r="AZ959" t="str">
            <v>-</v>
          </cell>
          <cell r="BA959" t="str">
            <v>-</v>
          </cell>
          <cell r="BB959" t="str">
            <v>-</v>
          </cell>
          <cell r="BC959" t="str">
            <v>-</v>
          </cell>
          <cell r="BD959" t="str">
            <v>-</v>
          </cell>
          <cell r="BE959" t="str">
            <v>-</v>
          </cell>
          <cell r="BF959" t="str">
            <v>-</v>
          </cell>
          <cell r="BG959">
            <v>3</v>
          </cell>
          <cell r="BH959" t="str">
            <v>-</v>
          </cell>
          <cell r="BI959" t="str">
            <v>-</v>
          </cell>
          <cell r="BJ959" t="str">
            <v>Arrendado</v>
          </cell>
          <cell r="BP959" t="str">
            <v>-</v>
          </cell>
          <cell r="BQ959" t="str">
            <v>-</v>
          </cell>
          <cell r="BR959" t="str">
            <v>-</v>
          </cell>
          <cell r="BS959" t="str">
            <v>-</v>
          </cell>
          <cell r="BT959" t="str">
            <v>-</v>
          </cell>
          <cell r="BU959" t="str">
            <v>-</v>
          </cell>
          <cell r="BV959" t="str">
            <v>-</v>
          </cell>
          <cell r="BW959" t="str">
            <v>-</v>
          </cell>
          <cell r="BX959" t="str">
            <v>-</v>
          </cell>
          <cell r="BY959" t="str">
            <v>-</v>
          </cell>
          <cell r="BZ959" t="str">
            <v>-</v>
          </cell>
          <cell r="CA959" t="str">
            <v>-</v>
          </cell>
          <cell r="CB959" t="str">
            <v>-</v>
          </cell>
          <cell r="CC959" t="str">
            <v>Martes</v>
          </cell>
          <cell r="CD959" t="str">
            <v>1B</v>
          </cell>
          <cell r="CE959" t="str">
            <v>7</v>
          </cell>
          <cell r="CF959" t="str">
            <v>Rosa</v>
          </cell>
          <cell r="CG959" t="str">
            <v>2o Sábado</v>
          </cell>
          <cell r="CH959" t="str">
            <v>Feb y Mzo</v>
          </cell>
          <cell r="CI959" t="str">
            <v>Ago y Sep</v>
          </cell>
          <cell r="CJ959" t="str">
            <v>-</v>
          </cell>
          <cell r="CK959">
            <v>68</v>
          </cell>
          <cell r="CL959" t="str">
            <v>101 - MAGNA</v>
          </cell>
          <cell r="CM959" t="str">
            <v>13006</v>
          </cell>
          <cell r="CP959" t="str">
            <v>-</v>
          </cell>
        </row>
        <row r="960">
          <cell r="A960" t="str">
            <v>13007</v>
          </cell>
          <cell r="B960" t="str">
            <v>V61KS</v>
          </cell>
          <cell r="C960" t="str">
            <v>Estado de México</v>
          </cell>
          <cell r="D960" t="str">
            <v>No aplica</v>
          </cell>
          <cell r="E960" t="str">
            <v>Yamaha R6</v>
          </cell>
          <cell r="F960" t="str">
            <v>Motocicleta</v>
          </cell>
          <cell r="G960" t="str">
            <v>Yamaha</v>
          </cell>
          <cell r="H960" t="str">
            <v xml:space="preserve">YZF R6R 599CC </v>
          </cell>
          <cell r="I960" t="str">
            <v>JYARJ1553DA006174</v>
          </cell>
          <cell r="J960" t="str">
            <v>J515E028915</v>
          </cell>
          <cell r="K960" t="str">
            <v>Magna</v>
          </cell>
          <cell r="L960">
            <v>4</v>
          </cell>
          <cell r="M960">
            <v>17</v>
          </cell>
          <cell r="N960">
            <v>2013</v>
          </cell>
          <cell r="O960" t="str">
            <v>Ciudad de México</v>
          </cell>
          <cell r="P960" t="str">
            <v>Ciudad de México</v>
          </cell>
          <cell r="Q960" t="str">
            <v>Zona Metropolitana</v>
          </cell>
          <cell r="R960" t="str">
            <v>Baja</v>
          </cell>
          <cell r="S960" t="str">
            <v>PT por Robo</v>
          </cell>
          <cell r="T960" t="str">
            <v>GNP</v>
          </cell>
          <cell r="U960" t="str">
            <v>Grupo Nacional Provincial, S.A.B.</v>
          </cell>
          <cell r="V960" t="str">
            <v>Asesor de Servicio</v>
          </cell>
          <cell r="W960" t="str">
            <v>367</v>
          </cell>
          <cell r="X960" t="str">
            <v>-</v>
          </cell>
          <cell r="Y960" t="str">
            <v>Asignado</v>
          </cell>
          <cell r="Z960" t="str">
            <v>N90520</v>
          </cell>
          <cell r="AA960" t="str">
            <v>Salas Morales Omar</v>
          </cell>
          <cell r="AB960" t="str">
            <v>Grupo Nacional Provincial, S.A.B.</v>
          </cell>
          <cell r="AC960" t="str">
            <v>SAMO771218A48</v>
          </cell>
          <cell r="AD960" t="str">
            <v>Jefe de departamento</v>
          </cell>
          <cell r="AE960" t="str">
            <v>Coordinador de Célula</v>
          </cell>
          <cell r="AF960" t="str">
            <v>Unidad Operativa</v>
          </cell>
          <cell r="AG960" t="str">
            <v>Dirección Servicio y Operaciones</v>
          </cell>
          <cell r="AH960" t="str">
            <v>Subdir. Siniestros CDMX y Sureste</v>
          </cell>
          <cell r="AI960" t="str">
            <v>C9215</v>
          </cell>
          <cell r="AJ960" t="str">
            <v>Moreno Alvárez Elvia Citlalli</v>
          </cell>
          <cell r="AK960" t="str">
            <v>Amores A1 PB</v>
          </cell>
          <cell r="AL960" t="str">
            <v>Amores</v>
          </cell>
          <cell r="AM960">
            <v>0</v>
          </cell>
          <cell r="AN960" t="str">
            <v>omar.salas@gnp.com.mx</v>
          </cell>
          <cell r="AO960" t="str">
            <v>omar.salas@gnp.com.mx</v>
          </cell>
          <cell r="AQ960">
            <v>5535228478</v>
          </cell>
          <cell r="AR960" t="str">
            <v>-</v>
          </cell>
          <cell r="AS960" t="str">
            <v>-</v>
          </cell>
          <cell r="AT960" t="str">
            <v>-</v>
          </cell>
          <cell r="AU960" t="str">
            <v>-</v>
          </cell>
          <cell r="AV960" t="str">
            <v>-</v>
          </cell>
          <cell r="AW960" t="str">
            <v>IMDM20226551..</v>
          </cell>
          <cell r="AX960" t="str">
            <v>Inactivo</v>
          </cell>
          <cell r="AY960" t="str">
            <v>No</v>
          </cell>
          <cell r="AZ960" t="str">
            <v>-</v>
          </cell>
          <cell r="BA960" t="str">
            <v>-</v>
          </cell>
          <cell r="BB960" t="str">
            <v>-</v>
          </cell>
          <cell r="BC960" t="str">
            <v>-</v>
          </cell>
          <cell r="BD960" t="str">
            <v>-</v>
          </cell>
          <cell r="BE960" t="str">
            <v>-</v>
          </cell>
          <cell r="BF960" t="str">
            <v>-</v>
          </cell>
          <cell r="BG960">
            <v>3</v>
          </cell>
          <cell r="BH960" t="str">
            <v>-</v>
          </cell>
          <cell r="BI960" t="str">
            <v>-</v>
          </cell>
          <cell r="BJ960" t="str">
            <v>Arrendado</v>
          </cell>
          <cell r="BK960" t="str">
            <v>25514/MOT</v>
          </cell>
          <cell r="BL960" t="str">
            <v>Fomento Automotriz y Servicio al Transporte, S.A. de C.V.</v>
          </cell>
          <cell r="BO960">
            <v>168990</v>
          </cell>
          <cell r="BP960" t="str">
            <v>-</v>
          </cell>
          <cell r="BQ960" t="str">
            <v>-</v>
          </cell>
          <cell r="BR960" t="str">
            <v>-</v>
          </cell>
          <cell r="BS960" t="str">
            <v>-</v>
          </cell>
          <cell r="BT960" t="str">
            <v>-</v>
          </cell>
          <cell r="BU960" t="str">
            <v>-</v>
          </cell>
          <cell r="BV960" t="str">
            <v>-</v>
          </cell>
          <cell r="BW960" t="str">
            <v>-</v>
          </cell>
          <cell r="BX960" t="str">
            <v>-</v>
          </cell>
          <cell r="BY960" t="str">
            <v>-</v>
          </cell>
          <cell r="BZ960" t="str">
            <v>-</v>
          </cell>
          <cell r="CA960" t="str">
            <v>-</v>
          </cell>
          <cell r="CB960" t="str">
            <v>-</v>
          </cell>
          <cell r="CC960" t="str">
            <v>Jueves</v>
          </cell>
          <cell r="CD960" t="str">
            <v>61</v>
          </cell>
          <cell r="CE960" t="str">
            <v>1</v>
          </cell>
          <cell r="CF960" t="str">
            <v>Verde</v>
          </cell>
          <cell r="CG960" t="str">
            <v>4o Sábado</v>
          </cell>
          <cell r="CH960" t="str">
            <v>Abr y May</v>
          </cell>
          <cell r="CI960" t="str">
            <v>Oct y Nov</v>
          </cell>
          <cell r="CJ960" t="str">
            <v>-</v>
          </cell>
          <cell r="CK960">
            <v>68</v>
          </cell>
          <cell r="CL960" t="str">
            <v>101 - MAGNA</v>
          </cell>
          <cell r="CM960" t="str">
            <v>13007</v>
          </cell>
          <cell r="CP960" t="str">
            <v>-</v>
          </cell>
        </row>
        <row r="961">
          <cell r="A961" t="str">
            <v>13008</v>
          </cell>
          <cell r="B961" t="str">
            <v>V48NS</v>
          </cell>
          <cell r="C961" t="str">
            <v>Estado de México</v>
          </cell>
          <cell r="D961" t="str">
            <v>No aplica</v>
          </cell>
          <cell r="E961" t="str">
            <v>Yamaha R6</v>
          </cell>
          <cell r="F961" t="str">
            <v>Motocicleta</v>
          </cell>
          <cell r="G961" t="str">
            <v>Yamaha</v>
          </cell>
          <cell r="H961" t="str">
            <v xml:space="preserve">YZF R6R 599CC </v>
          </cell>
          <cell r="I961" t="str">
            <v>JYARJ1551DA006657</v>
          </cell>
          <cell r="J961" t="str">
            <v>J515E029687</v>
          </cell>
          <cell r="K961" t="str">
            <v>Magna</v>
          </cell>
          <cell r="L961">
            <v>4</v>
          </cell>
          <cell r="M961">
            <v>17</v>
          </cell>
          <cell r="N961">
            <v>2013</v>
          </cell>
          <cell r="O961" t="str">
            <v>Ciudad de México</v>
          </cell>
          <cell r="P961" t="str">
            <v>Ciudad de México</v>
          </cell>
          <cell r="Q961" t="str">
            <v>Zona Metropolitana</v>
          </cell>
          <cell r="R961" t="str">
            <v>Baja</v>
          </cell>
          <cell r="S961" t="str">
            <v>Devolución Valmex</v>
          </cell>
          <cell r="T961" t="str">
            <v>GNP</v>
          </cell>
          <cell r="U961" t="str">
            <v>Grupo Nacional Provincial, S.A.B.</v>
          </cell>
          <cell r="V961" t="str">
            <v>Asesor de Servicio</v>
          </cell>
          <cell r="W961" t="str">
            <v>323</v>
          </cell>
          <cell r="X961" t="str">
            <v>Célula 5</v>
          </cell>
          <cell r="Y961" t="str">
            <v>Asignado</v>
          </cell>
          <cell r="Z961" t="str">
            <v>N93581</v>
          </cell>
          <cell r="AA961" t="str">
            <v>-</v>
          </cell>
          <cell r="AB961" t="str">
            <v>-</v>
          </cell>
          <cell r="AC961" t="str">
            <v>-</v>
          </cell>
          <cell r="AD961" t="str">
            <v>-</v>
          </cell>
          <cell r="AE961" t="str">
            <v>-</v>
          </cell>
          <cell r="AF961" t="str">
            <v>-</v>
          </cell>
          <cell r="AG961" t="str">
            <v>-</v>
          </cell>
          <cell r="AH961" t="str">
            <v>-</v>
          </cell>
          <cell r="AI961" t="str">
            <v>C6705</v>
          </cell>
          <cell r="AJ961" t="str">
            <v>Ramirez Granados Arturo</v>
          </cell>
          <cell r="AK961" t="str">
            <v>-</v>
          </cell>
          <cell r="AL961" t="str">
            <v>-</v>
          </cell>
          <cell r="AM961" t="str">
            <v>-</v>
          </cell>
          <cell r="AN961">
            <v>0</v>
          </cell>
          <cell r="AO961" t="str">
            <v>-</v>
          </cell>
          <cell r="AQ961">
            <v>5535228461</v>
          </cell>
          <cell r="AR961" t="str">
            <v>-</v>
          </cell>
          <cell r="AS961" t="str">
            <v>-</v>
          </cell>
          <cell r="AT961" t="str">
            <v>-</v>
          </cell>
          <cell r="AU961" t="str">
            <v>-</v>
          </cell>
          <cell r="AV961" t="str">
            <v>-</v>
          </cell>
          <cell r="AW961" t="str">
            <v>IMDM20226572..</v>
          </cell>
          <cell r="AX961" t="str">
            <v>Inactivo</v>
          </cell>
          <cell r="AY961" t="str">
            <v>No</v>
          </cell>
          <cell r="AZ961" t="str">
            <v>-</v>
          </cell>
          <cell r="BA961" t="str">
            <v>-</v>
          </cell>
          <cell r="BB961" t="str">
            <v>-</v>
          </cell>
          <cell r="BC961" t="str">
            <v>-</v>
          </cell>
          <cell r="BD961" t="str">
            <v>-</v>
          </cell>
          <cell r="BE961" t="str">
            <v>-</v>
          </cell>
          <cell r="BF961" t="str">
            <v>-</v>
          </cell>
          <cell r="BG961">
            <v>3</v>
          </cell>
          <cell r="BH961" t="str">
            <v>-</v>
          </cell>
          <cell r="BI961" t="str">
            <v>-</v>
          </cell>
          <cell r="BJ961" t="str">
            <v>Arrendado</v>
          </cell>
          <cell r="BP961" t="str">
            <v>-</v>
          </cell>
          <cell r="BQ961" t="str">
            <v>-</v>
          </cell>
          <cell r="BR961" t="str">
            <v>-</v>
          </cell>
          <cell r="BS961" t="str">
            <v>-</v>
          </cell>
          <cell r="BT961" t="str">
            <v>-</v>
          </cell>
          <cell r="BU961" t="str">
            <v>-</v>
          </cell>
          <cell r="BV961" t="str">
            <v>-</v>
          </cell>
          <cell r="BW961" t="str">
            <v>-</v>
          </cell>
          <cell r="BX961" t="str">
            <v>-</v>
          </cell>
          <cell r="BY961" t="str">
            <v>-</v>
          </cell>
          <cell r="BZ961" t="str">
            <v>-</v>
          </cell>
          <cell r="CA961" t="str">
            <v>-</v>
          </cell>
          <cell r="CB961" t="str">
            <v>-</v>
          </cell>
          <cell r="CC961" t="str">
            <v>Martes</v>
          </cell>
          <cell r="CD961" t="str">
            <v>48</v>
          </cell>
          <cell r="CE961" t="str">
            <v>8</v>
          </cell>
          <cell r="CF961" t="str">
            <v>Rosa</v>
          </cell>
          <cell r="CG961" t="str">
            <v>2o Sábado</v>
          </cell>
          <cell r="CH961" t="str">
            <v>Feb y Mzo</v>
          </cell>
          <cell r="CI961" t="str">
            <v>Ago y Sep</v>
          </cell>
          <cell r="CJ961" t="str">
            <v>-</v>
          </cell>
          <cell r="CK961">
            <v>68</v>
          </cell>
          <cell r="CL961" t="str">
            <v>101 - MAGNA</v>
          </cell>
          <cell r="CM961" t="str">
            <v>13008</v>
          </cell>
          <cell r="CP961" t="str">
            <v>-</v>
          </cell>
        </row>
        <row r="962">
          <cell r="A962" t="str">
            <v>13009</v>
          </cell>
          <cell r="B962" t="str">
            <v>V50NS</v>
          </cell>
          <cell r="C962" t="str">
            <v>Estado de México</v>
          </cell>
          <cell r="D962" t="str">
            <v>No aplica</v>
          </cell>
          <cell r="E962" t="str">
            <v>Yamaha R6</v>
          </cell>
          <cell r="F962" t="str">
            <v>Motocicleta</v>
          </cell>
          <cell r="G962" t="str">
            <v>Yamaha</v>
          </cell>
          <cell r="H962" t="str">
            <v xml:space="preserve">YZF R6R 599CC </v>
          </cell>
          <cell r="I962" t="str">
            <v>JYARJ1559DA006616</v>
          </cell>
          <cell r="J962" t="str">
            <v>J515E029511</v>
          </cell>
          <cell r="K962" t="str">
            <v>Magna</v>
          </cell>
          <cell r="L962">
            <v>4</v>
          </cell>
          <cell r="M962">
            <v>17</v>
          </cell>
          <cell r="N962">
            <v>2013</v>
          </cell>
          <cell r="O962" t="str">
            <v>Ciudad de México</v>
          </cell>
          <cell r="P962" t="str">
            <v>Ciudad de México</v>
          </cell>
          <cell r="Q962" t="str">
            <v>Zona Metropolitana</v>
          </cell>
          <cell r="R962" t="str">
            <v>Baja</v>
          </cell>
          <cell r="S962" t="str">
            <v>PT por Robo</v>
          </cell>
          <cell r="T962" t="str">
            <v>GNP</v>
          </cell>
          <cell r="U962" t="str">
            <v>Grupo Nacional Provincial, S.A.B.</v>
          </cell>
          <cell r="V962" t="str">
            <v>Asesor de Servicio</v>
          </cell>
          <cell r="W962" t="str">
            <v>333</v>
          </cell>
          <cell r="X962" t="str">
            <v>-</v>
          </cell>
          <cell r="Y962" t="str">
            <v>Asignado</v>
          </cell>
          <cell r="Z962" t="str">
            <v>N89420</v>
          </cell>
          <cell r="AA962" t="str">
            <v>-</v>
          </cell>
          <cell r="AB962" t="str">
            <v>-</v>
          </cell>
          <cell r="AC962" t="str">
            <v>-</v>
          </cell>
          <cell r="AD962" t="str">
            <v>-</v>
          </cell>
          <cell r="AE962" t="str">
            <v>-</v>
          </cell>
          <cell r="AF962" t="str">
            <v>-</v>
          </cell>
          <cell r="AG962" t="str">
            <v>-</v>
          </cell>
          <cell r="AH962" t="str">
            <v>-</v>
          </cell>
          <cell r="AI962" t="str">
            <v>C6705</v>
          </cell>
          <cell r="AJ962" t="str">
            <v>Ramirez Granados Arturo</v>
          </cell>
          <cell r="AK962" t="str">
            <v>-</v>
          </cell>
          <cell r="AL962" t="str">
            <v>-</v>
          </cell>
          <cell r="AM962" t="str">
            <v>-</v>
          </cell>
          <cell r="AN962">
            <v>0</v>
          </cell>
          <cell r="AO962" t="str">
            <v>-</v>
          </cell>
          <cell r="AQ962">
            <v>5535228427</v>
          </cell>
          <cell r="AR962" t="str">
            <v>-</v>
          </cell>
          <cell r="AS962" t="str">
            <v>-</v>
          </cell>
          <cell r="AT962" t="str">
            <v>-</v>
          </cell>
          <cell r="AU962" t="str">
            <v>-</v>
          </cell>
          <cell r="AV962" t="str">
            <v>-</v>
          </cell>
          <cell r="AW962" t="str">
            <v>IMDM20226605..</v>
          </cell>
          <cell r="AX962" t="str">
            <v>Inactivo</v>
          </cell>
          <cell r="AY962" t="str">
            <v>No</v>
          </cell>
          <cell r="AZ962" t="str">
            <v>-</v>
          </cell>
          <cell r="BA962" t="str">
            <v>-</v>
          </cell>
          <cell r="BB962" t="str">
            <v>-</v>
          </cell>
          <cell r="BC962" t="str">
            <v>-</v>
          </cell>
          <cell r="BD962" t="str">
            <v>-</v>
          </cell>
          <cell r="BE962" t="str">
            <v>-</v>
          </cell>
          <cell r="BF962" t="str">
            <v>-</v>
          </cell>
          <cell r="BG962" t="str">
            <v>-</v>
          </cell>
          <cell r="BH962" t="str">
            <v>-</v>
          </cell>
          <cell r="BI962" t="str">
            <v>-</v>
          </cell>
          <cell r="BJ962" t="str">
            <v>Arrendado</v>
          </cell>
          <cell r="BP962" t="str">
            <v>-</v>
          </cell>
          <cell r="BQ962" t="str">
            <v>-</v>
          </cell>
          <cell r="BR962" t="str">
            <v>-</v>
          </cell>
          <cell r="BS962" t="str">
            <v>-</v>
          </cell>
          <cell r="BT962" t="str">
            <v>-</v>
          </cell>
          <cell r="BU962" t="str">
            <v>-</v>
          </cell>
          <cell r="BV962" t="str">
            <v>-</v>
          </cell>
          <cell r="BW962" t="str">
            <v>-</v>
          </cell>
          <cell r="BX962" t="str">
            <v>-</v>
          </cell>
          <cell r="BY962" t="str">
            <v>-</v>
          </cell>
          <cell r="BZ962" t="str">
            <v>-</v>
          </cell>
          <cell r="CA962" t="str">
            <v>-</v>
          </cell>
          <cell r="CB962" t="str">
            <v>-</v>
          </cell>
          <cell r="CC962" t="str">
            <v>Viernes</v>
          </cell>
          <cell r="CD962" t="str">
            <v>50</v>
          </cell>
          <cell r="CE962" t="str">
            <v>0</v>
          </cell>
          <cell r="CF962" t="str">
            <v>Azul</v>
          </cell>
          <cell r="CG962" t="str">
            <v>5o Sábado</v>
          </cell>
          <cell r="CH962" t="str">
            <v>May y Jun</v>
          </cell>
          <cell r="CI962" t="str">
            <v>Nov y Dic</v>
          </cell>
          <cell r="CJ962" t="str">
            <v>-</v>
          </cell>
          <cell r="CK962">
            <v>68</v>
          </cell>
          <cell r="CL962" t="str">
            <v>101 - MAGNA</v>
          </cell>
          <cell r="CM962" t="str">
            <v>13009</v>
          </cell>
          <cell r="CP962" t="str">
            <v>-</v>
          </cell>
        </row>
        <row r="963">
          <cell r="A963" t="str">
            <v>13010</v>
          </cell>
          <cell r="B963" t="str">
            <v>V49NS</v>
          </cell>
          <cell r="C963" t="str">
            <v>Estado de México</v>
          </cell>
          <cell r="D963" t="str">
            <v>No aplica</v>
          </cell>
          <cell r="E963" t="str">
            <v>Yamaha R6</v>
          </cell>
          <cell r="F963" t="str">
            <v>Motocicleta</v>
          </cell>
          <cell r="G963" t="str">
            <v>Yamaha</v>
          </cell>
          <cell r="H963" t="str">
            <v xml:space="preserve">YZF R6R 599CC </v>
          </cell>
          <cell r="I963" t="str">
            <v>JYARJ1551DA006626</v>
          </cell>
          <cell r="J963" t="str">
            <v>J515E029521</v>
          </cell>
          <cell r="K963" t="str">
            <v>Magna</v>
          </cell>
          <cell r="L963">
            <v>4</v>
          </cell>
          <cell r="M963">
            <v>17</v>
          </cell>
          <cell r="N963">
            <v>2013</v>
          </cell>
          <cell r="O963" t="str">
            <v>Ciudad de México</v>
          </cell>
          <cell r="P963" t="str">
            <v>Ciudad de México</v>
          </cell>
          <cell r="Q963" t="str">
            <v>Zona Metropolitana</v>
          </cell>
          <cell r="R963" t="str">
            <v>Baja</v>
          </cell>
          <cell r="S963" t="str">
            <v>Venta a empleado</v>
          </cell>
          <cell r="T963" t="str">
            <v>GNP</v>
          </cell>
          <cell r="U963" t="str">
            <v>Grupo Nacional Provincial, S.A.B.</v>
          </cell>
          <cell r="V963" t="str">
            <v>Asesor de Servicio</v>
          </cell>
          <cell r="W963" t="str">
            <v>315</v>
          </cell>
          <cell r="X963" t="str">
            <v>Célula 8</v>
          </cell>
          <cell r="Y963" t="str">
            <v>Asignado</v>
          </cell>
          <cell r="Z963" t="str">
            <v>N88839</v>
          </cell>
          <cell r="AA963" t="str">
            <v>-</v>
          </cell>
          <cell r="AB963" t="str">
            <v>-</v>
          </cell>
          <cell r="AC963" t="str">
            <v>-</v>
          </cell>
          <cell r="AD963" t="str">
            <v>-</v>
          </cell>
          <cell r="AE963" t="str">
            <v>-</v>
          </cell>
          <cell r="AF963" t="str">
            <v>-</v>
          </cell>
          <cell r="AG963" t="str">
            <v>-</v>
          </cell>
          <cell r="AH963" t="str">
            <v>-</v>
          </cell>
          <cell r="AI963" t="str">
            <v>C6705</v>
          </cell>
          <cell r="AJ963" t="str">
            <v>Ramirez Granados Arturo</v>
          </cell>
          <cell r="AK963" t="str">
            <v>-</v>
          </cell>
          <cell r="AL963" t="str">
            <v>-</v>
          </cell>
          <cell r="AM963" t="str">
            <v>-</v>
          </cell>
          <cell r="AN963">
            <v>0</v>
          </cell>
          <cell r="AO963" t="str">
            <v>-</v>
          </cell>
          <cell r="AQ963">
            <v>5535228863</v>
          </cell>
          <cell r="AR963" t="str">
            <v>-</v>
          </cell>
          <cell r="AS963" t="str">
            <v>-</v>
          </cell>
          <cell r="AT963" t="str">
            <v>-</v>
          </cell>
          <cell r="AU963" t="str">
            <v>-</v>
          </cell>
          <cell r="AV963" t="str">
            <v>-</v>
          </cell>
          <cell r="AW963" t="str">
            <v>IMDM20226561..</v>
          </cell>
          <cell r="AX963" t="str">
            <v>Inactivo</v>
          </cell>
          <cell r="AY963" t="str">
            <v>No</v>
          </cell>
          <cell r="AZ963" t="str">
            <v>-</v>
          </cell>
          <cell r="BA963" t="str">
            <v>-</v>
          </cell>
          <cell r="BB963" t="str">
            <v>-</v>
          </cell>
          <cell r="BC963" t="str">
            <v>-</v>
          </cell>
          <cell r="BD963" t="str">
            <v>-</v>
          </cell>
          <cell r="BE963" t="str">
            <v>-</v>
          </cell>
          <cell r="BF963" t="str">
            <v>-</v>
          </cell>
          <cell r="BG963">
            <v>3</v>
          </cell>
          <cell r="BH963" t="str">
            <v>-</v>
          </cell>
          <cell r="BI963" t="str">
            <v>-</v>
          </cell>
          <cell r="BJ963" t="str">
            <v>Arrendado</v>
          </cell>
          <cell r="BP963" t="str">
            <v>-</v>
          </cell>
          <cell r="BQ963" t="str">
            <v>-</v>
          </cell>
          <cell r="BR963" t="str">
            <v>-</v>
          </cell>
          <cell r="BS963" t="str">
            <v>-</v>
          </cell>
          <cell r="BT963" t="str">
            <v>-</v>
          </cell>
          <cell r="BU963" t="str">
            <v>-</v>
          </cell>
          <cell r="BV963" t="str">
            <v>-</v>
          </cell>
          <cell r="BW963" t="str">
            <v>-</v>
          </cell>
          <cell r="BX963" t="str">
            <v>-</v>
          </cell>
          <cell r="BY963" t="str">
            <v>-</v>
          </cell>
          <cell r="BZ963" t="str">
            <v>-</v>
          </cell>
          <cell r="CA963" t="str">
            <v>-</v>
          </cell>
          <cell r="CB963" t="str">
            <v>-</v>
          </cell>
          <cell r="CC963" t="str">
            <v>Viernes</v>
          </cell>
          <cell r="CD963" t="str">
            <v>49</v>
          </cell>
          <cell r="CE963" t="str">
            <v>9</v>
          </cell>
          <cell r="CF963" t="str">
            <v>Azul</v>
          </cell>
          <cell r="CG963" t="str">
            <v>5o Sábado</v>
          </cell>
          <cell r="CH963" t="str">
            <v>May y Jun</v>
          </cell>
          <cell r="CI963" t="str">
            <v>Nov y Dic</v>
          </cell>
          <cell r="CJ963" t="str">
            <v>-</v>
          </cell>
          <cell r="CK963">
            <v>68</v>
          </cell>
          <cell r="CL963" t="str">
            <v>101 - MAGNA</v>
          </cell>
          <cell r="CM963" t="str">
            <v>13010</v>
          </cell>
          <cell r="CP963" t="str">
            <v>-</v>
          </cell>
        </row>
        <row r="964">
          <cell r="A964" t="str">
            <v>13011</v>
          </cell>
          <cell r="B964" t="str">
            <v>V93NS</v>
          </cell>
          <cell r="C964" t="str">
            <v>Estado de México</v>
          </cell>
          <cell r="D964" t="str">
            <v>No aplica</v>
          </cell>
          <cell r="E964" t="str">
            <v>Yamaha R6</v>
          </cell>
          <cell r="F964" t="str">
            <v>Motocicleta</v>
          </cell>
          <cell r="G964" t="str">
            <v>Yamaha</v>
          </cell>
          <cell r="H964" t="str">
            <v xml:space="preserve">YZF R6R 599CC </v>
          </cell>
          <cell r="I964" t="str">
            <v>JYARJ1551DA006609</v>
          </cell>
          <cell r="J964" t="str">
            <v>J515E029504</v>
          </cell>
          <cell r="K964" t="str">
            <v>Magna</v>
          </cell>
          <cell r="L964">
            <v>4</v>
          </cell>
          <cell r="M964">
            <v>17</v>
          </cell>
          <cell r="N964">
            <v>2013</v>
          </cell>
          <cell r="O964" t="str">
            <v>Ciudad de México</v>
          </cell>
          <cell r="P964" t="str">
            <v>Ciudad de México</v>
          </cell>
          <cell r="Q964" t="str">
            <v>Zona Metropolitana</v>
          </cell>
          <cell r="R964" t="str">
            <v>Baja</v>
          </cell>
          <cell r="S964" t="str">
            <v>Venta a empleado</v>
          </cell>
          <cell r="T964" t="str">
            <v>GNP</v>
          </cell>
          <cell r="U964" t="str">
            <v>Grupo Nacional Provincial, S.A.B.</v>
          </cell>
          <cell r="V964" t="str">
            <v>Asesor de Servicio</v>
          </cell>
          <cell r="W964" t="str">
            <v>597</v>
          </cell>
          <cell r="X964" t="str">
            <v>Célula 5</v>
          </cell>
          <cell r="Y964" t="str">
            <v>Asignado</v>
          </cell>
          <cell r="Z964" t="str">
            <v>N94518</v>
          </cell>
          <cell r="AA964" t="str">
            <v>Valencia Mejía Humberto</v>
          </cell>
          <cell r="AB964" t="str">
            <v>Grupo Nacional Provincial, S.A.B.</v>
          </cell>
          <cell r="AC964" t="str">
            <v>VAMH750906GI8</v>
          </cell>
          <cell r="AD964" t="str">
            <v>Operativo</v>
          </cell>
          <cell r="AE964" t="str">
            <v>Asesor de Servicio Automovil</v>
          </cell>
          <cell r="AF964" t="str">
            <v>Unidad Operativa</v>
          </cell>
          <cell r="AG964" t="str">
            <v>Dirección Servicio y Operaciones</v>
          </cell>
          <cell r="AH964" t="str">
            <v>Subdir. Siniestros CDMX y Sureste</v>
          </cell>
          <cell r="AI964" t="str">
            <v>C9215</v>
          </cell>
          <cell r="AJ964" t="str">
            <v>Moreno Alvárez Elvia Citlalli</v>
          </cell>
          <cell r="AK964" t="str">
            <v>Tlalnepantla</v>
          </cell>
          <cell r="AL964" t="str">
            <v>Tlalnepantla</v>
          </cell>
          <cell r="AM964">
            <v>80824</v>
          </cell>
          <cell r="AN964" t="str">
            <v>humberto.valencia@gnp.com.mx</v>
          </cell>
          <cell r="AO964" t="str">
            <v>humberto.valencia@gnp.com.mx</v>
          </cell>
          <cell r="AQ964">
            <v>5535667122</v>
          </cell>
          <cell r="AR964" t="str">
            <v>-</v>
          </cell>
          <cell r="AS964" t="str">
            <v>-</v>
          </cell>
          <cell r="AT964" t="str">
            <v>-</v>
          </cell>
          <cell r="AU964" t="str">
            <v>-</v>
          </cell>
          <cell r="AV964" t="str">
            <v>-</v>
          </cell>
          <cell r="AW964" t="str">
            <v>IMDM20888136..</v>
          </cell>
          <cell r="AX964" t="str">
            <v>Inactivo</v>
          </cell>
          <cell r="AY964" t="str">
            <v>Si</v>
          </cell>
          <cell r="AZ964">
            <v>1305.56</v>
          </cell>
          <cell r="BA964">
            <v>43708</v>
          </cell>
          <cell r="BB964">
            <v>50916.84</v>
          </cell>
          <cell r="BC964" t="str">
            <v>-</v>
          </cell>
          <cell r="BD964">
            <v>94000</v>
          </cell>
          <cell r="BE964">
            <v>43131</v>
          </cell>
          <cell r="BF964">
            <v>44227</v>
          </cell>
          <cell r="BG964" t="str">
            <v>-</v>
          </cell>
          <cell r="BH964" t="str">
            <v>-</v>
          </cell>
          <cell r="BI964" t="str">
            <v>-</v>
          </cell>
          <cell r="BJ964" t="str">
            <v>Arrendado</v>
          </cell>
          <cell r="BP964" t="str">
            <v>-</v>
          </cell>
          <cell r="BQ964" t="str">
            <v>-</v>
          </cell>
          <cell r="BR964" t="str">
            <v>-</v>
          </cell>
          <cell r="BS964" t="str">
            <v>-</v>
          </cell>
          <cell r="BT964" t="str">
            <v>-</v>
          </cell>
          <cell r="BU964" t="str">
            <v>-</v>
          </cell>
          <cell r="BV964" t="str">
            <v>-</v>
          </cell>
          <cell r="BW964" t="str">
            <v>-</v>
          </cell>
          <cell r="BX964" t="str">
            <v>-</v>
          </cell>
          <cell r="BY964" t="str">
            <v>-</v>
          </cell>
          <cell r="BZ964" t="str">
            <v>-</v>
          </cell>
          <cell r="CA964" t="str">
            <v>-</v>
          </cell>
          <cell r="CB964" t="str">
            <v>-</v>
          </cell>
          <cell r="CC964" t="str">
            <v>Miércoles</v>
          </cell>
          <cell r="CD964" t="str">
            <v>93</v>
          </cell>
          <cell r="CE964" t="str">
            <v>3</v>
          </cell>
          <cell r="CF964" t="str">
            <v>Rojo</v>
          </cell>
          <cell r="CG964" t="str">
            <v>3er Sábado</v>
          </cell>
          <cell r="CH964" t="str">
            <v>Mzo y Abr</v>
          </cell>
          <cell r="CI964" t="str">
            <v>Sep y Oct</v>
          </cell>
          <cell r="CJ964" t="str">
            <v>-</v>
          </cell>
          <cell r="CK964">
            <v>68</v>
          </cell>
          <cell r="CL964" t="str">
            <v>101 - MAGNA</v>
          </cell>
          <cell r="CM964" t="str">
            <v>13011</v>
          </cell>
          <cell r="CP964" t="str">
            <v>-</v>
          </cell>
        </row>
        <row r="965">
          <cell r="A965" t="str">
            <v>13012</v>
          </cell>
          <cell r="B965" t="str">
            <v>V79NP</v>
          </cell>
          <cell r="C965" t="str">
            <v>Estado de México</v>
          </cell>
          <cell r="D965" t="str">
            <v>No aplica</v>
          </cell>
          <cell r="E965" t="str">
            <v>Yamaha R6</v>
          </cell>
          <cell r="F965" t="str">
            <v>Motocicleta</v>
          </cell>
          <cell r="G965" t="str">
            <v>Yamaha</v>
          </cell>
          <cell r="H965" t="str">
            <v xml:space="preserve">YZF R6R 599CC </v>
          </cell>
          <cell r="I965" t="str">
            <v>JYARJ1558DA006610</v>
          </cell>
          <cell r="J965" t="str">
            <v>J515E029505</v>
          </cell>
          <cell r="K965" t="str">
            <v>Magna</v>
          </cell>
          <cell r="L965">
            <v>4</v>
          </cell>
          <cell r="M965">
            <v>17</v>
          </cell>
          <cell r="N965">
            <v>2013</v>
          </cell>
          <cell r="O965" t="str">
            <v>Ciudad de México</v>
          </cell>
          <cell r="P965" t="str">
            <v>Ciudad de México</v>
          </cell>
          <cell r="Q965" t="str">
            <v>Zona Metropolitana</v>
          </cell>
          <cell r="R965" t="str">
            <v>Baja</v>
          </cell>
          <cell r="S965" t="str">
            <v>Devolución Valmex</v>
          </cell>
          <cell r="T965" t="str">
            <v>GNP</v>
          </cell>
          <cell r="U965" t="str">
            <v>Grupo Nacional Provincial, S.A.B.</v>
          </cell>
          <cell r="V965" t="str">
            <v>Asesor de Servicio</v>
          </cell>
          <cell r="W965" t="str">
            <v>405</v>
          </cell>
          <cell r="X965" t="str">
            <v>Célula 9</v>
          </cell>
          <cell r="Y965" t="str">
            <v>Asignado</v>
          </cell>
          <cell r="Z965" t="str">
            <v>Por asignar</v>
          </cell>
          <cell r="AA965" t="str">
            <v>-</v>
          </cell>
          <cell r="AB965" t="str">
            <v>-</v>
          </cell>
          <cell r="AC965" t="str">
            <v>-</v>
          </cell>
          <cell r="AD965" t="str">
            <v>-</v>
          </cell>
          <cell r="AE965" t="str">
            <v>-</v>
          </cell>
          <cell r="AF965" t="str">
            <v>-</v>
          </cell>
          <cell r="AG965" t="str">
            <v>-</v>
          </cell>
          <cell r="AH965" t="str">
            <v>-</v>
          </cell>
          <cell r="AI965" t="str">
            <v>C6705</v>
          </cell>
          <cell r="AJ965" t="str">
            <v>Ramirez Granados Arturo</v>
          </cell>
          <cell r="AK965" t="str">
            <v>-</v>
          </cell>
          <cell r="AL965" t="str">
            <v>-</v>
          </cell>
          <cell r="AM965" t="str">
            <v>-</v>
          </cell>
          <cell r="AN965">
            <v>0</v>
          </cell>
          <cell r="AO965" t="str">
            <v>-</v>
          </cell>
          <cell r="AQ965">
            <v>5535228292</v>
          </cell>
          <cell r="AR965" t="str">
            <v>-</v>
          </cell>
          <cell r="AS965" t="str">
            <v>-</v>
          </cell>
          <cell r="AT965" t="str">
            <v>-</v>
          </cell>
          <cell r="AU965" t="str">
            <v>-</v>
          </cell>
          <cell r="AV965" t="str">
            <v>-</v>
          </cell>
          <cell r="AW965" t="str">
            <v>IMDM20281303..</v>
          </cell>
          <cell r="AX965" t="str">
            <v>Inactivo</v>
          </cell>
          <cell r="AY965" t="str">
            <v>No</v>
          </cell>
          <cell r="AZ965" t="str">
            <v>-</v>
          </cell>
          <cell r="BA965" t="str">
            <v>-</v>
          </cell>
          <cell r="BB965" t="str">
            <v>-</v>
          </cell>
          <cell r="BC965" t="str">
            <v>-</v>
          </cell>
          <cell r="BD965" t="str">
            <v>-</v>
          </cell>
          <cell r="BE965" t="str">
            <v>-</v>
          </cell>
          <cell r="BF965" t="str">
            <v>-</v>
          </cell>
          <cell r="BG965">
            <v>3</v>
          </cell>
          <cell r="BH965" t="str">
            <v>-</v>
          </cell>
          <cell r="BI965" t="str">
            <v>-</v>
          </cell>
          <cell r="BJ965" t="str">
            <v>Arrendado</v>
          </cell>
          <cell r="BP965" t="str">
            <v>-</v>
          </cell>
          <cell r="BQ965" t="str">
            <v>-</v>
          </cell>
          <cell r="BR965" t="str">
            <v>-</v>
          </cell>
          <cell r="BS965" t="str">
            <v>-</v>
          </cell>
          <cell r="BT965" t="str">
            <v>-</v>
          </cell>
          <cell r="BU965" t="str">
            <v>-</v>
          </cell>
          <cell r="BV965" t="str">
            <v>-</v>
          </cell>
          <cell r="BW965" t="str">
            <v>-</v>
          </cell>
          <cell r="BX965" t="str">
            <v>-</v>
          </cell>
          <cell r="BY965" t="str">
            <v>-</v>
          </cell>
          <cell r="BZ965" t="str">
            <v>-</v>
          </cell>
          <cell r="CA965" t="str">
            <v>-</v>
          </cell>
          <cell r="CB965" t="str">
            <v>-</v>
          </cell>
          <cell r="CC965" t="str">
            <v>Viernes</v>
          </cell>
          <cell r="CD965" t="str">
            <v>79</v>
          </cell>
          <cell r="CE965" t="str">
            <v>9</v>
          </cell>
          <cell r="CF965" t="str">
            <v>Azul</v>
          </cell>
          <cell r="CG965" t="str">
            <v>5o Sábado</v>
          </cell>
          <cell r="CH965" t="str">
            <v>May y Jun</v>
          </cell>
          <cell r="CI965" t="str">
            <v>Nov y Dic</v>
          </cell>
          <cell r="CJ965" t="str">
            <v>-</v>
          </cell>
          <cell r="CK965">
            <v>68</v>
          </cell>
          <cell r="CL965" t="str">
            <v>101 - MAGNA</v>
          </cell>
          <cell r="CM965" t="str">
            <v>13012</v>
          </cell>
          <cell r="CP965" t="str">
            <v>-</v>
          </cell>
        </row>
        <row r="966">
          <cell r="A966" t="str">
            <v>13013</v>
          </cell>
          <cell r="B966" t="str">
            <v>V92NS</v>
          </cell>
          <cell r="C966" t="str">
            <v>Estado de México</v>
          </cell>
          <cell r="D966" t="str">
            <v>No aplica</v>
          </cell>
          <cell r="E966" t="str">
            <v>Yamaha R6</v>
          </cell>
          <cell r="F966" t="str">
            <v>Motocicleta</v>
          </cell>
          <cell r="G966" t="str">
            <v>Yamaha</v>
          </cell>
          <cell r="H966" t="str">
            <v xml:space="preserve">YZF R6R 599CC </v>
          </cell>
          <cell r="I966" t="str">
            <v>JYARJ155XDA006656</v>
          </cell>
          <cell r="J966" t="str">
            <v>J515E029686</v>
          </cell>
          <cell r="K966" t="str">
            <v>Magna</v>
          </cell>
          <cell r="L966">
            <v>4</v>
          </cell>
          <cell r="M966">
            <v>17</v>
          </cell>
          <cell r="N966">
            <v>2013</v>
          </cell>
          <cell r="O966" t="str">
            <v>Ciudad de México</v>
          </cell>
          <cell r="P966" t="str">
            <v>Ciudad de México</v>
          </cell>
          <cell r="Q966" t="str">
            <v>Zona Metropolitana</v>
          </cell>
          <cell r="R966" t="str">
            <v>Baja</v>
          </cell>
          <cell r="S966" t="str">
            <v>Devolución Valmex</v>
          </cell>
          <cell r="T966" t="str">
            <v>GNP</v>
          </cell>
          <cell r="U966" t="str">
            <v>Grupo Nacional Provincial, S.A.B.</v>
          </cell>
          <cell r="V966" t="str">
            <v>Asesor de Servicio</v>
          </cell>
          <cell r="W966" t="str">
            <v>539</v>
          </cell>
          <cell r="X966" t="str">
            <v>Célula 8</v>
          </cell>
          <cell r="Y966" t="str">
            <v>Asignado</v>
          </cell>
          <cell r="Z966" t="str">
            <v>N90788</v>
          </cell>
          <cell r="AA966" t="str">
            <v>-</v>
          </cell>
          <cell r="AB966" t="str">
            <v>-</v>
          </cell>
          <cell r="AC966" t="str">
            <v>-</v>
          </cell>
          <cell r="AD966" t="str">
            <v>-</v>
          </cell>
          <cell r="AE966" t="str">
            <v>-</v>
          </cell>
          <cell r="AF966" t="str">
            <v>-</v>
          </cell>
          <cell r="AG966" t="str">
            <v>-</v>
          </cell>
          <cell r="AH966" t="str">
            <v>-</v>
          </cell>
          <cell r="AI966" t="str">
            <v>C6705</v>
          </cell>
          <cell r="AJ966" t="str">
            <v>Ramirez Granados Arturo</v>
          </cell>
          <cell r="AK966" t="str">
            <v>-</v>
          </cell>
          <cell r="AL966" t="str">
            <v>-</v>
          </cell>
          <cell r="AM966" t="str">
            <v>-</v>
          </cell>
          <cell r="AN966">
            <v>0</v>
          </cell>
          <cell r="AO966" t="str">
            <v>-</v>
          </cell>
          <cell r="AQ966">
            <v>5535228488</v>
          </cell>
          <cell r="AR966" t="str">
            <v>-</v>
          </cell>
          <cell r="AS966" t="str">
            <v>-</v>
          </cell>
          <cell r="AT966" t="str">
            <v>-</v>
          </cell>
          <cell r="AU966" t="str">
            <v>-</v>
          </cell>
          <cell r="AV966" t="str">
            <v>-</v>
          </cell>
          <cell r="AW966" t="str">
            <v>IMDM21470111..</v>
          </cell>
          <cell r="AX966" t="str">
            <v>Inactivo</v>
          </cell>
          <cell r="AY966" t="str">
            <v>No</v>
          </cell>
          <cell r="AZ966" t="str">
            <v>-</v>
          </cell>
          <cell r="BA966" t="str">
            <v>-</v>
          </cell>
          <cell r="BB966" t="str">
            <v>-</v>
          </cell>
          <cell r="BC966" t="str">
            <v>-</v>
          </cell>
          <cell r="BD966" t="str">
            <v>-</v>
          </cell>
          <cell r="BE966" t="str">
            <v>-</v>
          </cell>
          <cell r="BF966" t="str">
            <v>-</v>
          </cell>
          <cell r="BG966" t="str">
            <v>-</v>
          </cell>
          <cell r="BH966" t="str">
            <v>-</v>
          </cell>
          <cell r="BI966" t="str">
            <v>-</v>
          </cell>
          <cell r="BJ966" t="str">
            <v>Arrendado</v>
          </cell>
          <cell r="BP966" t="str">
            <v>-</v>
          </cell>
          <cell r="BQ966" t="str">
            <v>-</v>
          </cell>
          <cell r="BR966" t="str">
            <v>-</v>
          </cell>
          <cell r="BS966" t="str">
            <v>-</v>
          </cell>
          <cell r="BT966" t="str">
            <v>-</v>
          </cell>
          <cell r="BU966" t="str">
            <v>-</v>
          </cell>
          <cell r="BV966" t="str">
            <v>-</v>
          </cell>
          <cell r="BW966" t="str">
            <v>-</v>
          </cell>
          <cell r="BX966" t="str">
            <v>-</v>
          </cell>
          <cell r="BY966" t="str">
            <v>-</v>
          </cell>
          <cell r="BZ966" t="str">
            <v>-</v>
          </cell>
          <cell r="CA966" t="str">
            <v>-</v>
          </cell>
          <cell r="CB966" t="str">
            <v>-</v>
          </cell>
          <cell r="CC966" t="str">
            <v>Jueves</v>
          </cell>
          <cell r="CD966" t="str">
            <v>92</v>
          </cell>
          <cell r="CE966" t="str">
            <v>2</v>
          </cell>
          <cell r="CF966" t="str">
            <v>Verde</v>
          </cell>
          <cell r="CG966" t="str">
            <v>4o Sábado</v>
          </cell>
          <cell r="CH966" t="str">
            <v>Abr y May</v>
          </cell>
          <cell r="CI966" t="str">
            <v>Oct y Nov</v>
          </cell>
          <cell r="CJ966" t="str">
            <v>-</v>
          </cell>
          <cell r="CK966">
            <v>68</v>
          </cell>
          <cell r="CL966" t="str">
            <v>101 - MAGNA</v>
          </cell>
          <cell r="CM966" t="str">
            <v>13013</v>
          </cell>
          <cell r="CP966" t="str">
            <v>-</v>
          </cell>
        </row>
        <row r="967">
          <cell r="A967" t="str">
            <v>13014</v>
          </cell>
          <cell r="B967" t="str">
            <v>V95NS</v>
          </cell>
          <cell r="C967" t="str">
            <v>Estado de México</v>
          </cell>
          <cell r="D967" t="str">
            <v>No aplica</v>
          </cell>
          <cell r="E967" t="str">
            <v>Yamaha R6</v>
          </cell>
          <cell r="F967" t="str">
            <v>Motocicleta</v>
          </cell>
          <cell r="G967" t="str">
            <v>Yamaha</v>
          </cell>
          <cell r="H967" t="str">
            <v xml:space="preserve">YZF R6R 599CC </v>
          </cell>
          <cell r="I967" t="str">
            <v>JYARJ1558DA006655</v>
          </cell>
          <cell r="J967" t="str">
            <v>J515E029685</v>
          </cell>
          <cell r="K967" t="str">
            <v>Magna</v>
          </cell>
          <cell r="L967">
            <v>4</v>
          </cell>
          <cell r="M967">
            <v>17</v>
          </cell>
          <cell r="N967">
            <v>2013</v>
          </cell>
          <cell r="O967" t="str">
            <v>Ciudad de México</v>
          </cell>
          <cell r="P967" t="str">
            <v>Ciudad de México</v>
          </cell>
          <cell r="Q967" t="str">
            <v>Zona Metropolitana</v>
          </cell>
          <cell r="R967" t="str">
            <v>Baja</v>
          </cell>
          <cell r="S967" t="str">
            <v>Devolución Valmex</v>
          </cell>
          <cell r="T967" t="str">
            <v>GNP</v>
          </cell>
          <cell r="U967" t="str">
            <v>Grupo Nacional Provincial, S.A.B.</v>
          </cell>
          <cell r="V967" t="str">
            <v>Asesor de Servicio</v>
          </cell>
          <cell r="W967" t="str">
            <v>448</v>
          </cell>
          <cell r="X967" t="str">
            <v>Célula 5</v>
          </cell>
          <cell r="Y967" t="str">
            <v>Asignado</v>
          </cell>
          <cell r="Z967" t="str">
            <v>N90798</v>
          </cell>
          <cell r="AA967" t="str">
            <v>Herrera Gonzalez David Tadeo</v>
          </cell>
          <cell r="AB967" t="str">
            <v>Grupo Nacional Provincial, S.A.B.</v>
          </cell>
          <cell r="AC967" t="str">
            <v>HEGD8011221K6</v>
          </cell>
          <cell r="AD967" t="str">
            <v>Operativo</v>
          </cell>
          <cell r="AE967" t="str">
            <v>Asesor de Servicio Automovil</v>
          </cell>
          <cell r="AF967" t="str">
            <v>Unidad Operativa</v>
          </cell>
          <cell r="AG967" t="str">
            <v>Dirección Servicio y Operaciones</v>
          </cell>
          <cell r="AH967" t="str">
            <v>Subdir. Siniestros CDMX y Sureste</v>
          </cell>
          <cell r="AI967" t="str">
            <v>C9208</v>
          </cell>
          <cell r="AJ967" t="str">
            <v>Lasa Estrada Antxon</v>
          </cell>
          <cell r="AK967" t="str">
            <v>Tlalnepantla</v>
          </cell>
          <cell r="AL967" t="str">
            <v>Tlalnepantla</v>
          </cell>
          <cell r="AM967">
            <v>0</v>
          </cell>
          <cell r="AN967" t="str">
            <v>david.herrera@gnp.com.mx</v>
          </cell>
          <cell r="AO967" t="str">
            <v>david.herrera@gnp.com.mx</v>
          </cell>
          <cell r="AQ967">
            <v>5535228821</v>
          </cell>
          <cell r="AR967" t="str">
            <v>-</v>
          </cell>
          <cell r="AS967" t="str">
            <v>-</v>
          </cell>
          <cell r="AT967" t="str">
            <v>-</v>
          </cell>
          <cell r="AU967" t="str">
            <v>-</v>
          </cell>
          <cell r="AV967" t="str">
            <v>-</v>
          </cell>
          <cell r="AW967" t="str">
            <v>IMDM20888093..</v>
          </cell>
          <cell r="AX967" t="str">
            <v>Inactivo</v>
          </cell>
          <cell r="AY967" t="str">
            <v>No</v>
          </cell>
          <cell r="AZ967" t="str">
            <v>-</v>
          </cell>
          <cell r="BA967" t="str">
            <v>-</v>
          </cell>
          <cell r="BB967" t="str">
            <v>-</v>
          </cell>
          <cell r="BC967" t="str">
            <v>-</v>
          </cell>
          <cell r="BD967" t="str">
            <v>-</v>
          </cell>
          <cell r="BE967" t="str">
            <v>-</v>
          </cell>
          <cell r="BF967" t="str">
            <v>-</v>
          </cell>
          <cell r="BG967" t="str">
            <v>-</v>
          </cell>
          <cell r="BH967" t="str">
            <v>-</v>
          </cell>
          <cell r="BI967" t="str">
            <v>-</v>
          </cell>
          <cell r="BJ967" t="str">
            <v>Arrendado</v>
          </cell>
          <cell r="BP967" t="str">
            <v>-</v>
          </cell>
          <cell r="BQ967" t="str">
            <v>-</v>
          </cell>
          <cell r="BR967" t="str">
            <v>-</v>
          </cell>
          <cell r="BS967" t="str">
            <v>-</v>
          </cell>
          <cell r="BT967" t="str">
            <v>-</v>
          </cell>
          <cell r="BU967" t="str">
            <v>-</v>
          </cell>
          <cell r="BV967" t="str">
            <v>-</v>
          </cell>
          <cell r="BW967" t="str">
            <v>-</v>
          </cell>
          <cell r="BX967" t="str">
            <v>-</v>
          </cell>
          <cell r="BY967" t="str">
            <v>-</v>
          </cell>
          <cell r="BZ967" t="str">
            <v>-</v>
          </cell>
          <cell r="CA967" t="str">
            <v>-</v>
          </cell>
          <cell r="CB967" t="str">
            <v>-</v>
          </cell>
          <cell r="CC967" t="str">
            <v>Lunes</v>
          </cell>
          <cell r="CD967" t="str">
            <v>95</v>
          </cell>
          <cell r="CE967" t="str">
            <v>5</v>
          </cell>
          <cell r="CF967" t="str">
            <v>Amarillo</v>
          </cell>
          <cell r="CG967" t="str">
            <v>1er Sábado</v>
          </cell>
          <cell r="CH967" t="str">
            <v>Ene y Feb</v>
          </cell>
          <cell r="CI967" t="str">
            <v>Jul y Ago</v>
          </cell>
          <cell r="CJ967" t="str">
            <v>-</v>
          </cell>
          <cell r="CK967">
            <v>68</v>
          </cell>
          <cell r="CL967" t="str">
            <v>101 - MAGNA</v>
          </cell>
          <cell r="CM967" t="str">
            <v>13014</v>
          </cell>
          <cell r="CP967" t="str">
            <v>-</v>
          </cell>
        </row>
        <row r="968">
          <cell r="A968" t="str">
            <v>13015</v>
          </cell>
          <cell r="B968" t="str">
            <v>9A1WE</v>
          </cell>
          <cell r="C968" t="str">
            <v>Distrito Federal</v>
          </cell>
          <cell r="D968" t="str">
            <v>V94NS</v>
          </cell>
          <cell r="E968" t="str">
            <v>Yamaha R6</v>
          </cell>
          <cell r="F968" t="str">
            <v>Motocicleta</v>
          </cell>
          <cell r="G968" t="str">
            <v>Yamaha</v>
          </cell>
          <cell r="H968" t="str">
            <v xml:space="preserve">YZF R6R 599CC </v>
          </cell>
          <cell r="I968" t="str">
            <v>JYARJ1553DA006658</v>
          </cell>
          <cell r="J968" t="str">
            <v>J515E029688</v>
          </cell>
          <cell r="K968" t="str">
            <v>Magna</v>
          </cell>
          <cell r="L968">
            <v>4</v>
          </cell>
          <cell r="M968">
            <v>17</v>
          </cell>
          <cell r="N968">
            <v>2013</v>
          </cell>
          <cell r="O968" t="str">
            <v>Ciudad de México</v>
          </cell>
          <cell r="P968" t="str">
            <v>Ciudad de México</v>
          </cell>
          <cell r="Q968" t="str">
            <v>Zona Metropolitana</v>
          </cell>
          <cell r="R968" t="str">
            <v>Baja</v>
          </cell>
          <cell r="S968" t="str">
            <v>Venta a empleado</v>
          </cell>
          <cell r="T968" t="str">
            <v>GNP</v>
          </cell>
          <cell r="U968" t="str">
            <v>Grupo Nacional Provincial, S.A.B.</v>
          </cell>
          <cell r="V968" t="str">
            <v>Asesor de Servicio</v>
          </cell>
          <cell r="W968" t="str">
            <v>542</v>
          </cell>
          <cell r="X968" t="str">
            <v>Célula 4</v>
          </cell>
          <cell r="Y968" t="str">
            <v>Asignado</v>
          </cell>
          <cell r="Z968" t="str">
            <v>N91203</v>
          </cell>
          <cell r="AA968" t="str">
            <v>Cruz Legorreta Carlos</v>
          </cell>
          <cell r="AB968" t="str">
            <v>Grupo Nacional Provincial, S.A.B.</v>
          </cell>
          <cell r="AC968" t="str">
            <v>CULC8403036Q4</v>
          </cell>
          <cell r="AD968" t="str">
            <v>Operativo</v>
          </cell>
          <cell r="AE968" t="str">
            <v>Asesor de Servicio Automovil</v>
          </cell>
          <cell r="AF968" t="str">
            <v>Unidad Operativa</v>
          </cell>
          <cell r="AG968" t="str">
            <v>Dirección Servicio y Operaciones</v>
          </cell>
          <cell r="AH968" t="str">
            <v>Subdir. Siniestros CDMX y Sureste</v>
          </cell>
          <cell r="AI968" t="str">
            <v>C9215</v>
          </cell>
          <cell r="AJ968" t="str">
            <v>Moreno Alvárez Elvia Citlalli</v>
          </cell>
          <cell r="AK968" t="str">
            <v>Tlalnepantla</v>
          </cell>
          <cell r="AL968" t="str">
            <v>Tlalnepantla</v>
          </cell>
          <cell r="AM968">
            <v>0</v>
          </cell>
          <cell r="AN968" t="str">
            <v>carlos.cruzlegorreta@gnp.com.mx</v>
          </cell>
          <cell r="AO968" t="str">
            <v>carlos.cruzlegorreta@gnp.com.mx</v>
          </cell>
          <cell r="AQ968">
            <v>5524968772</v>
          </cell>
          <cell r="AR968" t="str">
            <v>-</v>
          </cell>
          <cell r="AS968" t="str">
            <v>-</v>
          </cell>
          <cell r="AT968" t="str">
            <v>-</v>
          </cell>
          <cell r="AU968" t="str">
            <v>-</v>
          </cell>
          <cell r="AV968" t="str">
            <v>-</v>
          </cell>
          <cell r="AW968" t="str">
            <v>IMDM21470114..</v>
          </cell>
          <cell r="AX968" t="str">
            <v>Inactivo</v>
          </cell>
          <cell r="AY968" t="str">
            <v>No</v>
          </cell>
          <cell r="AZ968" t="str">
            <v>-</v>
          </cell>
          <cell r="BA968" t="str">
            <v>-</v>
          </cell>
          <cell r="BB968" t="str">
            <v>-</v>
          </cell>
          <cell r="BC968" t="str">
            <v>-</v>
          </cell>
          <cell r="BD968" t="str">
            <v>-</v>
          </cell>
          <cell r="BE968" t="str">
            <v>-</v>
          </cell>
          <cell r="BF968" t="str">
            <v>-</v>
          </cell>
          <cell r="BG968">
            <v>3</v>
          </cell>
          <cell r="BH968" t="str">
            <v>-</v>
          </cell>
          <cell r="BI968" t="str">
            <v>-</v>
          </cell>
          <cell r="BJ968" t="str">
            <v>Arrendado</v>
          </cell>
          <cell r="BP968" t="str">
            <v>-</v>
          </cell>
          <cell r="BQ968" t="str">
            <v>-</v>
          </cell>
          <cell r="BR968" t="str">
            <v>-</v>
          </cell>
          <cell r="BS968" t="str">
            <v>-</v>
          </cell>
          <cell r="BT968" t="str">
            <v>-</v>
          </cell>
          <cell r="BU968" t="str">
            <v>-</v>
          </cell>
          <cell r="BV968" t="str">
            <v>-</v>
          </cell>
          <cell r="BW968" t="str">
            <v>-</v>
          </cell>
          <cell r="BX968" t="str">
            <v>-</v>
          </cell>
          <cell r="BY968" t="str">
            <v>-</v>
          </cell>
          <cell r="BZ968" t="str">
            <v>-</v>
          </cell>
          <cell r="CA968" t="str">
            <v>-</v>
          </cell>
          <cell r="CB968" t="str">
            <v>-</v>
          </cell>
          <cell r="CC968" t="str">
            <v>Jueves</v>
          </cell>
          <cell r="CD968" t="str">
            <v>9A</v>
          </cell>
          <cell r="CE968" t="str">
            <v>1</v>
          </cell>
          <cell r="CF968" t="str">
            <v>Verde</v>
          </cell>
          <cell r="CG968" t="str">
            <v>4o Sábado</v>
          </cell>
          <cell r="CH968" t="str">
            <v>Abr y May</v>
          </cell>
          <cell r="CI968" t="str">
            <v>Oct y Nov</v>
          </cell>
          <cell r="CJ968" t="str">
            <v>-</v>
          </cell>
          <cell r="CK968">
            <v>68</v>
          </cell>
          <cell r="CL968" t="str">
            <v>101 - MAGNA</v>
          </cell>
          <cell r="CM968" t="str">
            <v>13015</v>
          </cell>
          <cell r="CP968" t="str">
            <v>-</v>
          </cell>
        </row>
        <row r="969">
          <cell r="A969" t="str">
            <v>13016</v>
          </cell>
          <cell r="B969" t="str">
            <v>V15SD</v>
          </cell>
          <cell r="C969" t="str">
            <v>Estado de México</v>
          </cell>
          <cell r="D969" t="str">
            <v>No aplica</v>
          </cell>
          <cell r="E969" t="str">
            <v>Yamaha R6</v>
          </cell>
          <cell r="F969" t="str">
            <v>Motocicleta</v>
          </cell>
          <cell r="G969" t="str">
            <v>Yamaha</v>
          </cell>
          <cell r="H969" t="str">
            <v xml:space="preserve">YZF R6R 599CC </v>
          </cell>
          <cell r="I969" t="str">
            <v>JYARJ1551DA006660</v>
          </cell>
          <cell r="J969" t="str">
            <v>J515E029690</v>
          </cell>
          <cell r="K969" t="str">
            <v>Magna</v>
          </cell>
          <cell r="L969">
            <v>4</v>
          </cell>
          <cell r="M969">
            <v>17</v>
          </cell>
          <cell r="N969">
            <v>2013</v>
          </cell>
          <cell r="O969" t="str">
            <v>Ciudad de México</v>
          </cell>
          <cell r="P969" t="str">
            <v>Ciudad de México</v>
          </cell>
          <cell r="Q969" t="str">
            <v>Zona Metropolitana</v>
          </cell>
          <cell r="R969" t="str">
            <v>Baja</v>
          </cell>
          <cell r="S969" t="str">
            <v>PT por Robo</v>
          </cell>
          <cell r="T969" t="str">
            <v>GNP</v>
          </cell>
          <cell r="U969" t="str">
            <v>Grupo Nacional Provincial, S.A.B.</v>
          </cell>
          <cell r="V969" t="str">
            <v>Asesor de Servicio</v>
          </cell>
          <cell r="W969" t="str">
            <v>301</v>
          </cell>
          <cell r="X969" t="str">
            <v>-</v>
          </cell>
          <cell r="Y969" t="str">
            <v>Asignado</v>
          </cell>
          <cell r="Z969" t="str">
            <v>N90125</v>
          </cell>
          <cell r="AA969" t="str">
            <v>-</v>
          </cell>
          <cell r="AB969" t="str">
            <v>-</v>
          </cell>
          <cell r="AC969" t="str">
            <v>-</v>
          </cell>
          <cell r="AD969" t="str">
            <v>-</v>
          </cell>
          <cell r="AE969" t="str">
            <v>-</v>
          </cell>
          <cell r="AF969" t="str">
            <v>-</v>
          </cell>
          <cell r="AG969" t="str">
            <v>-</v>
          </cell>
          <cell r="AH969" t="str">
            <v>-</v>
          </cell>
          <cell r="AI969" t="str">
            <v>C6705</v>
          </cell>
          <cell r="AJ969" t="str">
            <v>Ramirez Granados Arturo</v>
          </cell>
          <cell r="AK969" t="str">
            <v>-</v>
          </cell>
          <cell r="AL969" t="str">
            <v>-</v>
          </cell>
          <cell r="AM969" t="str">
            <v>-</v>
          </cell>
          <cell r="AN969">
            <v>0</v>
          </cell>
          <cell r="AO969" t="str">
            <v>-</v>
          </cell>
          <cell r="AQ969">
            <v>5535228414</v>
          </cell>
          <cell r="AR969" t="str">
            <v>-</v>
          </cell>
          <cell r="AS969" t="str">
            <v>-</v>
          </cell>
          <cell r="AT969" t="str">
            <v>-</v>
          </cell>
          <cell r="AU969" t="str">
            <v>-</v>
          </cell>
          <cell r="AV969" t="str">
            <v>-</v>
          </cell>
          <cell r="AW969" t="str">
            <v>IMDM20226597..</v>
          </cell>
          <cell r="AX969" t="str">
            <v>Inactivo</v>
          </cell>
          <cell r="AY969" t="str">
            <v>No</v>
          </cell>
          <cell r="AZ969" t="str">
            <v>-</v>
          </cell>
          <cell r="BA969" t="str">
            <v>-</v>
          </cell>
          <cell r="BB969" t="str">
            <v>-</v>
          </cell>
          <cell r="BC969" t="str">
            <v>-</v>
          </cell>
          <cell r="BD969" t="str">
            <v>-</v>
          </cell>
          <cell r="BE969" t="str">
            <v>-</v>
          </cell>
          <cell r="BF969" t="str">
            <v>-</v>
          </cell>
          <cell r="BG969" t="str">
            <v>-</v>
          </cell>
          <cell r="BH969" t="str">
            <v>-</v>
          </cell>
          <cell r="BI969" t="str">
            <v>-</v>
          </cell>
          <cell r="BJ969" t="str">
            <v>Arrendado</v>
          </cell>
          <cell r="BP969" t="str">
            <v>-</v>
          </cell>
          <cell r="BQ969" t="str">
            <v>-</v>
          </cell>
          <cell r="BR969" t="str">
            <v>-</v>
          </cell>
          <cell r="BS969" t="str">
            <v>-</v>
          </cell>
          <cell r="BT969" t="str">
            <v>-</v>
          </cell>
          <cell r="BU969" t="str">
            <v>-</v>
          </cell>
          <cell r="BV969" t="str">
            <v>-</v>
          </cell>
          <cell r="BW969" t="str">
            <v>-</v>
          </cell>
          <cell r="BX969" t="str">
            <v>-</v>
          </cell>
          <cell r="BY969" t="str">
            <v>-</v>
          </cell>
          <cell r="BZ969" t="str">
            <v>-</v>
          </cell>
          <cell r="CA969" t="str">
            <v>-</v>
          </cell>
          <cell r="CB969" t="str">
            <v>-</v>
          </cell>
          <cell r="CC969" t="str">
            <v>Lunes</v>
          </cell>
          <cell r="CD969" t="str">
            <v>15</v>
          </cell>
          <cell r="CE969" t="str">
            <v>5</v>
          </cell>
          <cell r="CF969" t="str">
            <v>Amarillo</v>
          </cell>
          <cell r="CG969" t="str">
            <v>1er Sábado</v>
          </cell>
          <cell r="CH969" t="str">
            <v>Ene y Feb</v>
          </cell>
          <cell r="CI969" t="str">
            <v>Jul y Ago</v>
          </cell>
          <cell r="CJ969" t="str">
            <v>-</v>
          </cell>
          <cell r="CK969">
            <v>68</v>
          </cell>
          <cell r="CL969" t="str">
            <v>101 - MAGNA</v>
          </cell>
          <cell r="CM969" t="str">
            <v>13016</v>
          </cell>
          <cell r="CP969" t="str">
            <v>-</v>
          </cell>
        </row>
        <row r="970">
          <cell r="A970" t="str">
            <v>13017</v>
          </cell>
          <cell r="B970" t="str">
            <v>V04SD</v>
          </cell>
          <cell r="C970" t="str">
            <v>Estado de México</v>
          </cell>
          <cell r="D970" t="str">
            <v>No aplica</v>
          </cell>
          <cell r="E970" t="str">
            <v>Yamaha R6</v>
          </cell>
          <cell r="F970" t="str">
            <v>Motocicleta</v>
          </cell>
          <cell r="G970" t="str">
            <v>Yamaha</v>
          </cell>
          <cell r="H970" t="str">
            <v xml:space="preserve">YZF R6R 599CC </v>
          </cell>
          <cell r="I970" t="str">
            <v>JYARJ1556DA006654</v>
          </cell>
          <cell r="J970" t="str">
            <v>J515E029684</v>
          </cell>
          <cell r="K970" t="str">
            <v>Magna</v>
          </cell>
          <cell r="L970">
            <v>4</v>
          </cell>
          <cell r="M970">
            <v>17</v>
          </cell>
          <cell r="N970">
            <v>2013</v>
          </cell>
          <cell r="O970" t="str">
            <v>Ciudad de México</v>
          </cell>
          <cell r="P970" t="str">
            <v>Ciudad de México</v>
          </cell>
          <cell r="Q970" t="str">
            <v>Zona Metropolitana</v>
          </cell>
          <cell r="R970" t="str">
            <v>Baja</v>
          </cell>
          <cell r="S970" t="str">
            <v>Venta a empleado</v>
          </cell>
          <cell r="T970" t="str">
            <v>GNP</v>
          </cell>
          <cell r="U970" t="str">
            <v>Grupo Nacional Provincial, S.A.B.</v>
          </cell>
          <cell r="V970" t="str">
            <v>Asesor de Servicio</v>
          </cell>
          <cell r="W970" t="str">
            <v>489</v>
          </cell>
          <cell r="X970" t="str">
            <v>Célula 6</v>
          </cell>
          <cell r="Y970" t="str">
            <v>Asignado</v>
          </cell>
          <cell r="Z970" t="str">
            <v>N90799</v>
          </cell>
          <cell r="AA970" t="str">
            <v>Díaz Díaz Héctor Manuel</v>
          </cell>
          <cell r="AB970" t="str">
            <v>Grupo Nacional Provincial, S.A.B.</v>
          </cell>
          <cell r="AC970" t="str">
            <v>DIDH720628IP7</v>
          </cell>
          <cell r="AD970" t="str">
            <v>Operativo</v>
          </cell>
          <cell r="AE970" t="str">
            <v>Asesor de Servicio Automovil</v>
          </cell>
          <cell r="AF970" t="str">
            <v>Unidad Operativa</v>
          </cell>
          <cell r="AG970" t="str">
            <v>Dirección Servicio y Operaciones</v>
          </cell>
          <cell r="AH970" t="str">
            <v>Subdir. Siniestros CDMX y Sureste</v>
          </cell>
          <cell r="AI970" t="str">
            <v>C9208</v>
          </cell>
          <cell r="AJ970" t="str">
            <v>Lasa Estrada Antxon</v>
          </cell>
          <cell r="AK970" t="str">
            <v>Tlalnepantla</v>
          </cell>
          <cell r="AL970" t="str">
            <v>Tlalnepantla</v>
          </cell>
          <cell r="AM970">
            <v>0</v>
          </cell>
          <cell r="AN970" t="str">
            <v>manuel.diaz@gnp.com.mx</v>
          </cell>
          <cell r="AO970" t="str">
            <v>manuel.diaz@gnp.com.mx</v>
          </cell>
          <cell r="AQ970">
            <v>5535228232</v>
          </cell>
          <cell r="AR970" t="str">
            <v>-</v>
          </cell>
          <cell r="AS970" t="str">
            <v>-</v>
          </cell>
          <cell r="AT970" t="str">
            <v>-</v>
          </cell>
          <cell r="AU970" t="str">
            <v>-</v>
          </cell>
          <cell r="AV970" t="str">
            <v>-</v>
          </cell>
          <cell r="AW970" t="str">
            <v>IMDM20157658..</v>
          </cell>
          <cell r="AX970" t="str">
            <v>Inactivo</v>
          </cell>
          <cell r="AY970" t="str">
            <v>No</v>
          </cell>
          <cell r="AZ970" t="str">
            <v>-</v>
          </cell>
          <cell r="BA970" t="str">
            <v>-</v>
          </cell>
          <cell r="BB970" t="str">
            <v>-</v>
          </cell>
          <cell r="BC970" t="str">
            <v>-</v>
          </cell>
          <cell r="BD970" t="str">
            <v>-</v>
          </cell>
          <cell r="BE970" t="str">
            <v>-</v>
          </cell>
          <cell r="BF970" t="str">
            <v>-</v>
          </cell>
          <cell r="BG970">
            <v>3</v>
          </cell>
          <cell r="BH970" t="str">
            <v>-</v>
          </cell>
          <cell r="BI970" t="str">
            <v>-</v>
          </cell>
          <cell r="BJ970" t="str">
            <v>Arrendado</v>
          </cell>
          <cell r="BP970" t="str">
            <v>-</v>
          </cell>
          <cell r="BQ970" t="str">
            <v>-</v>
          </cell>
          <cell r="BR970" t="str">
            <v>-</v>
          </cell>
          <cell r="BS970" t="str">
            <v>-</v>
          </cell>
          <cell r="BT970" t="str">
            <v>-</v>
          </cell>
          <cell r="BU970" t="str">
            <v>-</v>
          </cell>
          <cell r="BV970" t="str">
            <v>-</v>
          </cell>
          <cell r="BW970" t="str">
            <v>-</v>
          </cell>
          <cell r="BX970" t="str">
            <v>-</v>
          </cell>
          <cell r="BY970" t="str">
            <v>-</v>
          </cell>
          <cell r="BZ970" t="str">
            <v>-</v>
          </cell>
          <cell r="CA970" t="str">
            <v>-</v>
          </cell>
          <cell r="CB970" t="str">
            <v>-</v>
          </cell>
          <cell r="CC970" t="str">
            <v>Miércoles</v>
          </cell>
          <cell r="CD970" t="str">
            <v>04</v>
          </cell>
          <cell r="CE970" t="str">
            <v>4</v>
          </cell>
          <cell r="CF970" t="str">
            <v>Rojo</v>
          </cell>
          <cell r="CG970" t="str">
            <v>3er Sábado</v>
          </cell>
          <cell r="CH970" t="str">
            <v>Mzo y Abr</v>
          </cell>
          <cell r="CI970" t="str">
            <v>Sep y Oct</v>
          </cell>
          <cell r="CJ970" t="str">
            <v>-</v>
          </cell>
          <cell r="CK970">
            <v>68</v>
          </cell>
          <cell r="CL970" t="str">
            <v>101 - MAGNA</v>
          </cell>
          <cell r="CM970" t="str">
            <v>13017</v>
          </cell>
          <cell r="CP970" t="str">
            <v>-</v>
          </cell>
        </row>
        <row r="971">
          <cell r="A971" t="str">
            <v>13018</v>
          </cell>
          <cell r="B971" t="str">
            <v>450YXK</v>
          </cell>
          <cell r="C971" t="str">
            <v>Distrito Federal</v>
          </cell>
          <cell r="D971" t="str">
            <v>No aplica</v>
          </cell>
          <cell r="E971" t="str">
            <v>Aveo</v>
          </cell>
          <cell r="F971" t="str">
            <v>Automóvil</v>
          </cell>
          <cell r="G971" t="str">
            <v>Chevrolet</v>
          </cell>
          <cell r="H971" t="str">
            <v>Aveo LS 4 puertas T/M, D/H, A/A, Paquete M</v>
          </cell>
          <cell r="I971" t="str">
            <v>3G1TA5AF9DL179991</v>
          </cell>
          <cell r="J971" t="str">
            <v>Hecho en México</v>
          </cell>
          <cell r="K971" t="str">
            <v>Magna</v>
          </cell>
          <cell r="L971">
            <v>4</v>
          </cell>
          <cell r="M971">
            <v>45</v>
          </cell>
          <cell r="N971">
            <v>2013</v>
          </cell>
          <cell r="O971" t="str">
            <v>Querétaro</v>
          </cell>
          <cell r="P971" t="str">
            <v>Querétaro</v>
          </cell>
          <cell r="Q971" t="str">
            <v>Occidente</v>
          </cell>
          <cell r="R971" t="str">
            <v>Baja</v>
          </cell>
          <cell r="S971" t="str">
            <v>Subasta interna</v>
          </cell>
          <cell r="T971" t="str">
            <v>GNP</v>
          </cell>
          <cell r="U971" t="str">
            <v>Grupo Nacional Provincial, S.A.B.</v>
          </cell>
          <cell r="V971" t="str">
            <v>Pool Administrativo</v>
          </cell>
          <cell r="W971" t="str">
            <v>Pool Administrativo</v>
          </cell>
          <cell r="X971" t="str">
            <v>Viena</v>
          </cell>
          <cell r="Y971" t="str">
            <v>Pool</v>
          </cell>
          <cell r="Z971" t="str">
            <v>N38132</v>
          </cell>
          <cell r="AA971" t="str">
            <v>-</v>
          </cell>
          <cell r="AB971" t="str">
            <v>-</v>
          </cell>
          <cell r="AC971" t="str">
            <v>-</v>
          </cell>
          <cell r="AD971" t="str">
            <v>-</v>
          </cell>
          <cell r="AE971" t="str">
            <v>-</v>
          </cell>
          <cell r="AF971" t="str">
            <v>-</v>
          </cell>
          <cell r="AG971" t="str">
            <v>-</v>
          </cell>
          <cell r="AH971" t="str">
            <v>-</v>
          </cell>
          <cell r="AI971" t="str">
            <v>C6705</v>
          </cell>
          <cell r="AJ971" t="str">
            <v>Ramirez Granados Arturo</v>
          </cell>
          <cell r="AK971" t="str">
            <v>-</v>
          </cell>
          <cell r="AL971" t="str">
            <v>-</v>
          </cell>
          <cell r="AM971" t="str">
            <v>-</v>
          </cell>
          <cell r="AN971">
            <v>0</v>
          </cell>
          <cell r="AO971" t="str">
            <v>-</v>
          </cell>
          <cell r="AQ971">
            <v>5545001393</v>
          </cell>
          <cell r="AR971" t="str">
            <v>-</v>
          </cell>
          <cell r="AS971" t="str">
            <v>-</v>
          </cell>
          <cell r="AT971" t="str">
            <v>-</v>
          </cell>
          <cell r="AU971" t="str">
            <v>-</v>
          </cell>
          <cell r="AV971" t="str">
            <v>-</v>
          </cell>
          <cell r="AW971" t="str">
            <v>IMDM20888056..</v>
          </cell>
          <cell r="AX971" t="str">
            <v>Inactivo</v>
          </cell>
          <cell r="AY971" t="str">
            <v>No</v>
          </cell>
          <cell r="AZ971" t="str">
            <v>-</v>
          </cell>
          <cell r="BA971" t="str">
            <v>-</v>
          </cell>
          <cell r="BB971" t="str">
            <v>-</v>
          </cell>
          <cell r="BC971" t="str">
            <v>-</v>
          </cell>
          <cell r="BD971" t="str">
            <v>-</v>
          </cell>
          <cell r="BE971" t="str">
            <v>-</v>
          </cell>
          <cell r="BF971" t="str">
            <v>-</v>
          </cell>
          <cell r="BG971" t="str">
            <v>-</v>
          </cell>
          <cell r="BH971" t="str">
            <v>-</v>
          </cell>
          <cell r="BI971" t="str">
            <v>-</v>
          </cell>
          <cell r="BJ971" t="str">
            <v>Arrendado</v>
          </cell>
          <cell r="BP971" t="str">
            <v>-</v>
          </cell>
          <cell r="BQ971" t="str">
            <v>-</v>
          </cell>
          <cell r="BR971" t="str">
            <v>-</v>
          </cell>
          <cell r="BS971" t="str">
            <v>-</v>
          </cell>
          <cell r="BT971" t="str">
            <v>-</v>
          </cell>
          <cell r="BU971" t="str">
            <v>-</v>
          </cell>
          <cell r="BV971" t="str">
            <v>-</v>
          </cell>
          <cell r="BW971" t="str">
            <v>-</v>
          </cell>
          <cell r="BX971" t="str">
            <v>-</v>
          </cell>
          <cell r="BY971" t="str">
            <v>-</v>
          </cell>
          <cell r="BZ971" t="str">
            <v>-</v>
          </cell>
          <cell r="CA971" t="str">
            <v>-</v>
          </cell>
          <cell r="CB971" t="str">
            <v>-</v>
          </cell>
          <cell r="CC971" t="str">
            <v>Viernes</v>
          </cell>
          <cell r="CD971" t="str">
            <v>450</v>
          </cell>
          <cell r="CE971" t="str">
            <v>0</v>
          </cell>
          <cell r="CF971" t="str">
            <v>Azul</v>
          </cell>
          <cell r="CG971" t="str">
            <v>5o Sábado</v>
          </cell>
          <cell r="CH971" t="str">
            <v>May y Jun</v>
          </cell>
          <cell r="CI971" t="str">
            <v>Nov y Dic</v>
          </cell>
          <cell r="CJ971" t="str">
            <v>-</v>
          </cell>
          <cell r="CK971">
            <v>90</v>
          </cell>
          <cell r="CL971" t="str">
            <v>101 - MAGNA</v>
          </cell>
          <cell r="CM971" t="str">
            <v>13018</v>
          </cell>
          <cell r="CP971" t="str">
            <v>-</v>
          </cell>
        </row>
        <row r="972">
          <cell r="A972" t="str">
            <v>13019</v>
          </cell>
          <cell r="B972" t="str">
            <v>978YWX</v>
          </cell>
          <cell r="C972" t="str">
            <v>Distrito Federal</v>
          </cell>
          <cell r="D972" t="str">
            <v>No aplica</v>
          </cell>
          <cell r="E972" t="str">
            <v>Aveo</v>
          </cell>
          <cell r="F972" t="str">
            <v>Automóvil</v>
          </cell>
          <cell r="G972" t="str">
            <v>Chevrolet</v>
          </cell>
          <cell r="H972" t="str">
            <v>Aveo LS 4 puertas T/M, D/H, A/A, Paquete M</v>
          </cell>
          <cell r="I972" t="str">
            <v>3G1TA5AF3DL168260</v>
          </cell>
          <cell r="J972" t="str">
            <v>Hecho en México</v>
          </cell>
          <cell r="K972" t="str">
            <v>Magna</v>
          </cell>
          <cell r="L972">
            <v>4</v>
          </cell>
          <cell r="M972">
            <v>45</v>
          </cell>
          <cell r="N972">
            <v>2013</v>
          </cell>
          <cell r="O972" t="str">
            <v>Saltillo</v>
          </cell>
          <cell r="P972" t="str">
            <v>Coahuila</v>
          </cell>
          <cell r="Q972" t="str">
            <v>Noreste</v>
          </cell>
          <cell r="R972" t="str">
            <v>Baja</v>
          </cell>
          <cell r="S972" t="str">
            <v>PT por Siniestro</v>
          </cell>
          <cell r="T972" t="str">
            <v>GNP</v>
          </cell>
          <cell r="U972" t="str">
            <v>Grupo Nacional Provincial, S.A.B.</v>
          </cell>
          <cell r="V972" t="str">
            <v>Supervisor de Taller</v>
          </cell>
          <cell r="W972" t="str">
            <v>Pool Semiasignado</v>
          </cell>
          <cell r="X972" t="str">
            <v>Supervisoria</v>
          </cell>
          <cell r="Y972" t="str">
            <v>Pool</v>
          </cell>
          <cell r="Z972" t="str">
            <v>N38132</v>
          </cell>
          <cell r="AA972" t="str">
            <v>-</v>
          </cell>
          <cell r="AB972" t="str">
            <v>-</v>
          </cell>
          <cell r="AC972" t="str">
            <v>-</v>
          </cell>
          <cell r="AD972" t="str">
            <v>-</v>
          </cell>
          <cell r="AE972" t="str">
            <v>-</v>
          </cell>
          <cell r="AF972" t="str">
            <v>-</v>
          </cell>
          <cell r="AG972" t="str">
            <v>-</v>
          </cell>
          <cell r="AH972" t="str">
            <v>-</v>
          </cell>
          <cell r="AI972" t="str">
            <v>C6705</v>
          </cell>
          <cell r="AJ972" t="str">
            <v>Ramirez Granados Arturo</v>
          </cell>
          <cell r="AK972" t="str">
            <v>-</v>
          </cell>
          <cell r="AL972" t="str">
            <v>-</v>
          </cell>
          <cell r="AM972" t="str">
            <v>-</v>
          </cell>
          <cell r="AN972">
            <v>0</v>
          </cell>
          <cell r="AO972" t="str">
            <v>-</v>
          </cell>
          <cell r="AQ972">
            <v>5545001393</v>
          </cell>
          <cell r="AR972" t="str">
            <v>-</v>
          </cell>
          <cell r="AS972" t="str">
            <v>-</v>
          </cell>
          <cell r="AT972" t="str">
            <v>-</v>
          </cell>
          <cell r="AU972" t="str">
            <v>-</v>
          </cell>
          <cell r="AV972" t="str">
            <v>-</v>
          </cell>
          <cell r="AW972" t="str">
            <v>-</v>
          </cell>
          <cell r="AX972" t="str">
            <v>-</v>
          </cell>
          <cell r="AY972" t="str">
            <v>No</v>
          </cell>
          <cell r="AZ972" t="str">
            <v>-</v>
          </cell>
          <cell r="BA972" t="str">
            <v>-</v>
          </cell>
          <cell r="BB972" t="str">
            <v>-</v>
          </cell>
          <cell r="BC972" t="str">
            <v>-</v>
          </cell>
          <cell r="BD972" t="str">
            <v>-</v>
          </cell>
          <cell r="BE972" t="str">
            <v>-</v>
          </cell>
          <cell r="BF972" t="str">
            <v>-</v>
          </cell>
          <cell r="BG972" t="str">
            <v>-</v>
          </cell>
          <cell r="BH972" t="str">
            <v>-</v>
          </cell>
          <cell r="BI972" t="str">
            <v>-</v>
          </cell>
          <cell r="BJ972" t="str">
            <v>Arrendado</v>
          </cell>
          <cell r="BK972" t="str">
            <v>N10501</v>
          </cell>
          <cell r="BL972" t="str">
            <v>El Trébol Automotriz Ermita, S.A. de C.V.</v>
          </cell>
          <cell r="BO972">
            <v>116476.72</v>
          </cell>
          <cell r="BP972" t="str">
            <v>-</v>
          </cell>
          <cell r="BQ972" t="str">
            <v>-</v>
          </cell>
          <cell r="BR972" t="str">
            <v>-</v>
          </cell>
          <cell r="BS972" t="str">
            <v>-</v>
          </cell>
          <cell r="BT972" t="str">
            <v>-</v>
          </cell>
          <cell r="BU972" t="str">
            <v>-</v>
          </cell>
          <cell r="BV972" t="str">
            <v>-</v>
          </cell>
          <cell r="BW972" t="str">
            <v>-</v>
          </cell>
          <cell r="BX972" t="str">
            <v>-</v>
          </cell>
          <cell r="BY972" t="str">
            <v>-</v>
          </cell>
          <cell r="BZ972" t="str">
            <v>-</v>
          </cell>
          <cell r="CA972" t="str">
            <v>-</v>
          </cell>
          <cell r="CB972" t="str">
            <v>-</v>
          </cell>
          <cell r="CC972" t="str">
            <v>Martes</v>
          </cell>
          <cell r="CD972" t="str">
            <v>978</v>
          </cell>
          <cell r="CE972" t="str">
            <v>8</v>
          </cell>
          <cell r="CF972" t="str">
            <v>Rosa</v>
          </cell>
          <cell r="CG972" t="str">
            <v>2o Sábado</v>
          </cell>
          <cell r="CH972" t="str">
            <v>Feb y Mzo</v>
          </cell>
          <cell r="CI972" t="str">
            <v>Ago y Sep</v>
          </cell>
          <cell r="CJ972" t="str">
            <v>-</v>
          </cell>
          <cell r="CK972">
            <v>90</v>
          </cell>
          <cell r="CL972" t="str">
            <v>101 - MAGNA</v>
          </cell>
          <cell r="CM972" t="str">
            <v>13019</v>
          </cell>
          <cell r="CP972" t="str">
            <v>-</v>
          </cell>
        </row>
        <row r="973">
          <cell r="A973" t="str">
            <v>13020</v>
          </cell>
          <cell r="B973" t="str">
            <v>707YWX</v>
          </cell>
          <cell r="C973" t="str">
            <v>Distrito Federal</v>
          </cell>
          <cell r="D973" t="str">
            <v>No aplica</v>
          </cell>
          <cell r="E973" t="str">
            <v>Aveo</v>
          </cell>
          <cell r="F973" t="str">
            <v>Automóvil</v>
          </cell>
          <cell r="G973" t="str">
            <v>Chevrolet</v>
          </cell>
          <cell r="H973" t="str">
            <v>Aveo LS 4 puertas T/M, D/H, A/A, Paquete M</v>
          </cell>
          <cell r="I973" t="str">
            <v>3G1TA5AF7DL168259</v>
          </cell>
          <cell r="J973" t="str">
            <v>Hecho en México</v>
          </cell>
          <cell r="K973" t="str">
            <v>Magna</v>
          </cell>
          <cell r="L973">
            <v>4</v>
          </cell>
          <cell r="M973">
            <v>45</v>
          </cell>
          <cell r="N973">
            <v>2013</v>
          </cell>
          <cell r="O973" t="str">
            <v>Xalapa</v>
          </cell>
          <cell r="P973" t="str">
            <v>Veracruz</v>
          </cell>
          <cell r="Q973" t="str">
            <v>Sureste</v>
          </cell>
          <cell r="R973" t="str">
            <v>Baja</v>
          </cell>
          <cell r="S973" t="str">
            <v>Venta a empleado</v>
          </cell>
          <cell r="T973" t="str">
            <v>GNP</v>
          </cell>
          <cell r="U973" t="str">
            <v>Grupo Nacional Provincial, S.A.B.</v>
          </cell>
          <cell r="V973" t="str">
            <v>Supervisor de Taller</v>
          </cell>
          <cell r="W973" t="str">
            <v>Pool Semiasignado</v>
          </cell>
          <cell r="X973" t="str">
            <v>Supervisoria</v>
          </cell>
          <cell r="Y973" t="str">
            <v>Pool</v>
          </cell>
          <cell r="Z973" t="str">
            <v>N93836</v>
          </cell>
          <cell r="AA973" t="str">
            <v>Cabañas Baltazar Luis Antonio</v>
          </cell>
          <cell r="AB973" t="str">
            <v>Grupo Nacional Provincial, S.A.B.</v>
          </cell>
          <cell r="AC973" t="str">
            <v>CABL880310PJ9</v>
          </cell>
          <cell r="AD973" t="str">
            <v>Jefe de departamento</v>
          </cell>
          <cell r="AE973" t="str">
            <v>Supervisor de Ajustes</v>
          </cell>
          <cell r="AF973" t="str">
            <v>Unidad Operativa</v>
          </cell>
          <cell r="AG973" t="str">
            <v>Dirección Servicio y Operaciones</v>
          </cell>
          <cell r="AH973" t="str">
            <v>Subdirección Siniestros Norte y Occidente</v>
          </cell>
          <cell r="AI973" t="str">
            <v>C9212</v>
          </cell>
          <cell r="AJ973" t="str">
            <v>Colome Pineda Juan Del Carmen</v>
          </cell>
          <cell r="AK973" t="str">
            <v>Oficina de servicio Leon P1</v>
          </cell>
          <cell r="AL973" t="str">
            <v>León</v>
          </cell>
          <cell r="AM973">
            <v>7739</v>
          </cell>
          <cell r="AN973" t="str">
            <v>luis.cabanas@gnp.com.mx</v>
          </cell>
          <cell r="AO973" t="str">
            <v>luis.cabanas@gnp.com.mx</v>
          </cell>
          <cell r="AP973" t="str">
            <v>caba_luis_88@hotmail.com</v>
          </cell>
          <cell r="AQ973">
            <v>2289791975</v>
          </cell>
          <cell r="AR973" t="str">
            <v>-</v>
          </cell>
          <cell r="AS973" t="str">
            <v>-</v>
          </cell>
          <cell r="AT973" t="str">
            <v>-</v>
          </cell>
          <cell r="AU973" t="str">
            <v>-</v>
          </cell>
          <cell r="AV973" t="str">
            <v>-</v>
          </cell>
          <cell r="AW973" t="str">
            <v>IMDM20888115..</v>
          </cell>
          <cell r="AX973" t="str">
            <v>Inactivo</v>
          </cell>
          <cell r="AY973" t="str">
            <v>Si</v>
          </cell>
          <cell r="AZ973">
            <v>819.45</v>
          </cell>
          <cell r="BA973">
            <v>43708</v>
          </cell>
          <cell r="BB973">
            <v>22944.600000000002</v>
          </cell>
          <cell r="BC973" t="str">
            <v>-</v>
          </cell>
          <cell r="BD973">
            <v>59000</v>
          </cell>
          <cell r="BE973">
            <v>43296</v>
          </cell>
          <cell r="BF973">
            <v>44377</v>
          </cell>
          <cell r="BG973">
            <v>4</v>
          </cell>
          <cell r="BH973" t="str">
            <v>-</v>
          </cell>
          <cell r="BI973" t="str">
            <v>-</v>
          </cell>
          <cell r="BJ973" t="str">
            <v>Arrendado</v>
          </cell>
          <cell r="BK973" t="str">
            <v>N10514</v>
          </cell>
          <cell r="BL973" t="str">
            <v>El Trébol Automotriz Ermita, S.A. de C.V.</v>
          </cell>
          <cell r="BO973">
            <v>116476.72</v>
          </cell>
          <cell r="BP973" t="str">
            <v>-</v>
          </cell>
          <cell r="BQ973" t="str">
            <v>-</v>
          </cell>
          <cell r="BR973" t="str">
            <v>-</v>
          </cell>
          <cell r="BS973" t="str">
            <v>-</v>
          </cell>
          <cell r="BT973" t="str">
            <v>-</v>
          </cell>
          <cell r="BU973" t="str">
            <v>-</v>
          </cell>
          <cell r="BV973" t="str">
            <v>-</v>
          </cell>
          <cell r="BW973" t="str">
            <v>-</v>
          </cell>
          <cell r="BX973" t="str">
            <v>-</v>
          </cell>
          <cell r="BY973" t="str">
            <v>-</v>
          </cell>
          <cell r="BZ973" t="str">
            <v>-</v>
          </cell>
          <cell r="CA973" t="str">
            <v>-</v>
          </cell>
          <cell r="CB973" t="str">
            <v>-</v>
          </cell>
          <cell r="CC973" t="str">
            <v>Martes</v>
          </cell>
          <cell r="CD973" t="str">
            <v>707</v>
          </cell>
          <cell r="CE973" t="str">
            <v>7</v>
          </cell>
          <cell r="CF973" t="str">
            <v>Rosa</v>
          </cell>
          <cell r="CG973" t="str">
            <v>2o Sábado</v>
          </cell>
          <cell r="CH973" t="str">
            <v>Feb y Mzo</v>
          </cell>
          <cell r="CI973" t="str">
            <v>Ago y Sep</v>
          </cell>
          <cell r="CJ973" t="str">
            <v>-</v>
          </cell>
          <cell r="CK973">
            <v>90</v>
          </cell>
          <cell r="CL973" t="str">
            <v>101 - MAGNA</v>
          </cell>
          <cell r="CM973" t="str">
            <v>13020</v>
          </cell>
          <cell r="CP973" t="str">
            <v>-</v>
          </cell>
        </row>
        <row r="974">
          <cell r="A974" t="str">
            <v>13021</v>
          </cell>
          <cell r="B974" t="str">
            <v>972YWX</v>
          </cell>
          <cell r="C974" t="str">
            <v>Distrito Federal</v>
          </cell>
          <cell r="D974" t="str">
            <v>No aplica</v>
          </cell>
          <cell r="E974" t="str">
            <v>Aveo</v>
          </cell>
          <cell r="F974" t="str">
            <v>Automóvil</v>
          </cell>
          <cell r="G974" t="str">
            <v>Chevrolet</v>
          </cell>
          <cell r="H974" t="str">
            <v>Aveo LS 4 puertas T/M, D/H, A/A, Paquete M</v>
          </cell>
          <cell r="I974" t="str">
            <v>3G1TA5AF3DL168405</v>
          </cell>
          <cell r="J974" t="str">
            <v>Hecho en México</v>
          </cell>
          <cell r="K974" t="str">
            <v>Magna</v>
          </cell>
          <cell r="L974">
            <v>4</v>
          </cell>
          <cell r="M974">
            <v>45</v>
          </cell>
          <cell r="N974">
            <v>2013</v>
          </cell>
          <cell r="O974" t="str">
            <v>Cuernavaca</v>
          </cell>
          <cell r="P974" t="str">
            <v>Morelos</v>
          </cell>
          <cell r="Q974" t="str">
            <v>Centro</v>
          </cell>
          <cell r="R974" t="str">
            <v>Baja</v>
          </cell>
          <cell r="S974" t="str">
            <v>Venta a empleado</v>
          </cell>
          <cell r="T974" t="str">
            <v>GNP</v>
          </cell>
          <cell r="U974" t="str">
            <v>Grupo Nacional Provincial, S.A.B.</v>
          </cell>
          <cell r="V974" t="str">
            <v>Supervisor de Taller</v>
          </cell>
          <cell r="W974" t="str">
            <v>Pool Semiasignado</v>
          </cell>
          <cell r="X974" t="str">
            <v>Supervisoria</v>
          </cell>
          <cell r="Y974" t="str">
            <v>Pool</v>
          </cell>
          <cell r="Z974" t="str">
            <v>Por asignar</v>
          </cell>
          <cell r="AA974" t="str">
            <v>-</v>
          </cell>
          <cell r="AB974" t="str">
            <v>-</v>
          </cell>
          <cell r="AC974" t="str">
            <v>-</v>
          </cell>
          <cell r="AD974" t="str">
            <v>-</v>
          </cell>
          <cell r="AE974" t="str">
            <v>-</v>
          </cell>
          <cell r="AF974" t="str">
            <v>-</v>
          </cell>
          <cell r="AG974" t="str">
            <v>-</v>
          </cell>
          <cell r="AH974" t="str">
            <v>-</v>
          </cell>
          <cell r="AI974" t="str">
            <v>C6705</v>
          </cell>
          <cell r="AJ974" t="str">
            <v>Ramirez Granados Arturo</v>
          </cell>
          <cell r="AK974" t="str">
            <v>-</v>
          </cell>
          <cell r="AL974" t="str">
            <v>-</v>
          </cell>
          <cell r="AM974" t="str">
            <v>-</v>
          </cell>
          <cell r="AN974">
            <v>0</v>
          </cell>
          <cell r="AO974" t="str">
            <v>-</v>
          </cell>
          <cell r="AQ974">
            <v>7772797926</v>
          </cell>
          <cell r="AR974" t="str">
            <v>-</v>
          </cell>
          <cell r="AS974" t="str">
            <v>-</v>
          </cell>
          <cell r="AT974" t="str">
            <v>-</v>
          </cell>
          <cell r="AU974" t="str">
            <v>-</v>
          </cell>
          <cell r="AV974" t="str">
            <v>-</v>
          </cell>
          <cell r="AW974" t="str">
            <v>-</v>
          </cell>
          <cell r="AX974" t="str">
            <v>-</v>
          </cell>
          <cell r="AY974" t="str">
            <v>No</v>
          </cell>
          <cell r="AZ974" t="str">
            <v>-</v>
          </cell>
          <cell r="BA974" t="str">
            <v>-</v>
          </cell>
          <cell r="BB974" t="str">
            <v>-</v>
          </cell>
          <cell r="BC974" t="str">
            <v>-</v>
          </cell>
          <cell r="BD974" t="str">
            <v>-</v>
          </cell>
          <cell r="BE974" t="str">
            <v>-</v>
          </cell>
          <cell r="BF974" t="str">
            <v>-</v>
          </cell>
          <cell r="BG974">
            <v>4</v>
          </cell>
          <cell r="BH974" t="str">
            <v>-</v>
          </cell>
          <cell r="BI974" t="str">
            <v>-</v>
          </cell>
          <cell r="BJ974" t="str">
            <v>Arrendado</v>
          </cell>
          <cell r="BK974" t="str">
            <v>N10500</v>
          </cell>
          <cell r="BL974" t="str">
            <v>El Trébol Automotriz Ermita, S.A. de C.V.</v>
          </cell>
          <cell r="BO974">
            <v>116476.72</v>
          </cell>
          <cell r="BP974" t="str">
            <v>-</v>
          </cell>
          <cell r="BQ974" t="str">
            <v>-</v>
          </cell>
          <cell r="BR974" t="str">
            <v>-</v>
          </cell>
          <cell r="BS974" t="str">
            <v>-</v>
          </cell>
          <cell r="BT974" t="str">
            <v>-</v>
          </cell>
          <cell r="BU974" t="str">
            <v>-</v>
          </cell>
          <cell r="BV974" t="str">
            <v>-</v>
          </cell>
          <cell r="BW974" t="str">
            <v>-</v>
          </cell>
          <cell r="BX974" t="str">
            <v>-</v>
          </cell>
          <cell r="BY974" t="str">
            <v>-</v>
          </cell>
          <cell r="BZ974" t="str">
            <v>-</v>
          </cell>
          <cell r="CA974" t="str">
            <v>-</v>
          </cell>
          <cell r="CB974" t="str">
            <v>-</v>
          </cell>
          <cell r="CC974" t="str">
            <v>Jueves</v>
          </cell>
          <cell r="CD974" t="str">
            <v>972</v>
          </cell>
          <cell r="CE974" t="str">
            <v>2</v>
          </cell>
          <cell r="CF974" t="str">
            <v>Verde</v>
          </cell>
          <cell r="CG974" t="str">
            <v>4o Sábado</v>
          </cell>
          <cell r="CH974" t="str">
            <v>Abr y May</v>
          </cell>
          <cell r="CI974" t="str">
            <v>Oct y Nov</v>
          </cell>
          <cell r="CJ974" t="str">
            <v>-</v>
          </cell>
          <cell r="CK974">
            <v>90</v>
          </cell>
          <cell r="CL974" t="str">
            <v>101 - MAGNA</v>
          </cell>
          <cell r="CM974" t="str">
            <v>13021</v>
          </cell>
          <cell r="CP974" t="str">
            <v>-</v>
          </cell>
        </row>
        <row r="975">
          <cell r="A975" t="str">
            <v>13022</v>
          </cell>
          <cell r="B975" t="str">
            <v>326YWX</v>
          </cell>
          <cell r="C975" t="str">
            <v>Distrito Federal</v>
          </cell>
          <cell r="D975" t="str">
            <v>No aplica</v>
          </cell>
          <cell r="E975" t="str">
            <v>Aveo</v>
          </cell>
          <cell r="F975" t="str">
            <v>Automóvil</v>
          </cell>
          <cell r="G975" t="str">
            <v>Chevrolet</v>
          </cell>
          <cell r="H975" t="str">
            <v>Aveo LS 4 puertas T/M, D/H, A/A, Paquete M</v>
          </cell>
          <cell r="I975" t="str">
            <v>3G1TA5AF5DL168213</v>
          </cell>
          <cell r="J975" t="str">
            <v>Hecho en México</v>
          </cell>
          <cell r="K975" t="str">
            <v>Magna</v>
          </cell>
          <cell r="L975">
            <v>4</v>
          </cell>
          <cell r="M975">
            <v>45</v>
          </cell>
          <cell r="N975">
            <v>2013</v>
          </cell>
          <cell r="O975" t="str">
            <v>Pachuca</v>
          </cell>
          <cell r="P975" t="str">
            <v>Hidalgo</v>
          </cell>
          <cell r="Q975" t="str">
            <v>Centro</v>
          </cell>
          <cell r="R975" t="str">
            <v>Baja</v>
          </cell>
          <cell r="S975" t="str">
            <v>Devolución Valmex</v>
          </cell>
          <cell r="T975" t="str">
            <v>GNP</v>
          </cell>
          <cell r="U975" t="str">
            <v>Grupo Nacional Provincial, S.A.B.</v>
          </cell>
          <cell r="V975" t="str">
            <v>Asesor de Servicio</v>
          </cell>
          <cell r="W975" t="str">
            <v>P2</v>
          </cell>
          <cell r="X975" t="str">
            <v>Supervisoria</v>
          </cell>
          <cell r="Y975" t="str">
            <v>Asignado</v>
          </cell>
          <cell r="Z975" t="str">
            <v>S00069</v>
          </cell>
          <cell r="AA975" t="str">
            <v>-</v>
          </cell>
          <cell r="AB975" t="str">
            <v>-</v>
          </cell>
          <cell r="AC975" t="str">
            <v>-</v>
          </cell>
          <cell r="AD975" t="str">
            <v>-</v>
          </cell>
          <cell r="AE975" t="str">
            <v>-</v>
          </cell>
          <cell r="AF975" t="str">
            <v>-</v>
          </cell>
          <cell r="AG975" t="str">
            <v>-</v>
          </cell>
          <cell r="AH975" t="str">
            <v>-</v>
          </cell>
          <cell r="AI975" t="str">
            <v>C6705</v>
          </cell>
          <cell r="AJ975" t="str">
            <v>Ramirez Granados Arturo</v>
          </cell>
          <cell r="AK975" t="str">
            <v>-</v>
          </cell>
          <cell r="AL975" t="str">
            <v>-</v>
          </cell>
          <cell r="AM975" t="str">
            <v>-</v>
          </cell>
          <cell r="AN975">
            <v>0</v>
          </cell>
          <cell r="AO975" t="str">
            <v>-</v>
          </cell>
          <cell r="AQ975" t="str">
            <v>-</v>
          </cell>
          <cell r="AR975" t="str">
            <v>-</v>
          </cell>
          <cell r="AS975" t="str">
            <v>-</v>
          </cell>
          <cell r="AT975" t="str">
            <v>-</v>
          </cell>
          <cell r="AU975" t="str">
            <v>-</v>
          </cell>
          <cell r="AV975" t="str">
            <v>-</v>
          </cell>
          <cell r="AW975" t="str">
            <v>IMDM20358882..</v>
          </cell>
          <cell r="AX975" t="str">
            <v>Inactivo</v>
          </cell>
          <cell r="AY975" t="str">
            <v>No</v>
          </cell>
          <cell r="AZ975" t="str">
            <v>-</v>
          </cell>
          <cell r="BA975" t="str">
            <v>-</v>
          </cell>
          <cell r="BB975" t="str">
            <v>-</v>
          </cell>
          <cell r="BC975" t="str">
            <v>-</v>
          </cell>
          <cell r="BD975" t="str">
            <v>-</v>
          </cell>
          <cell r="BE975" t="str">
            <v>-</v>
          </cell>
          <cell r="BF975" t="str">
            <v>-</v>
          </cell>
          <cell r="BG975">
            <v>3</v>
          </cell>
          <cell r="BH975" t="str">
            <v>-</v>
          </cell>
          <cell r="BI975" t="str">
            <v>-</v>
          </cell>
          <cell r="BJ975" t="str">
            <v>Arrendado</v>
          </cell>
          <cell r="BK975" t="str">
            <v>N10516</v>
          </cell>
          <cell r="BL975" t="str">
            <v>El Trébol Automotriz Ermita, S.A. de C.V.</v>
          </cell>
          <cell r="BO975">
            <v>116476.72</v>
          </cell>
          <cell r="BP975" t="str">
            <v>-</v>
          </cell>
          <cell r="BQ975" t="str">
            <v>-</v>
          </cell>
          <cell r="BR975" t="str">
            <v>-</v>
          </cell>
          <cell r="BS975" t="str">
            <v>-</v>
          </cell>
          <cell r="BT975" t="str">
            <v>-</v>
          </cell>
          <cell r="BU975" t="str">
            <v>-</v>
          </cell>
          <cell r="BV975" t="str">
            <v>-</v>
          </cell>
          <cell r="BW975" t="str">
            <v>-</v>
          </cell>
          <cell r="BX975" t="str">
            <v>-</v>
          </cell>
          <cell r="BY975" t="str">
            <v>-</v>
          </cell>
          <cell r="BZ975" t="str">
            <v>-</v>
          </cell>
          <cell r="CA975" t="str">
            <v>-</v>
          </cell>
          <cell r="CB975" t="str">
            <v>-</v>
          </cell>
          <cell r="CC975" t="str">
            <v>Lunes</v>
          </cell>
          <cell r="CD975" t="str">
            <v>326</v>
          </cell>
          <cell r="CE975" t="str">
            <v>6</v>
          </cell>
          <cell r="CF975" t="str">
            <v>Amarillo</v>
          </cell>
          <cell r="CG975" t="str">
            <v>1er Sábado</v>
          </cell>
          <cell r="CH975" t="str">
            <v>Ene y Feb</v>
          </cell>
          <cell r="CI975" t="str">
            <v>Jul y Ago</v>
          </cell>
          <cell r="CJ975" t="str">
            <v>-</v>
          </cell>
          <cell r="CK975">
            <v>90</v>
          </cell>
          <cell r="CL975" t="str">
            <v>101 - MAGNA</v>
          </cell>
          <cell r="CM975" t="str">
            <v>13022</v>
          </cell>
          <cell r="CP975" t="str">
            <v>-</v>
          </cell>
        </row>
        <row r="976">
          <cell r="A976" t="str">
            <v>13023</v>
          </cell>
          <cell r="B976" t="str">
            <v>742YWX</v>
          </cell>
          <cell r="C976" t="str">
            <v>Distrito Federal</v>
          </cell>
          <cell r="D976" t="str">
            <v>No aplica</v>
          </cell>
          <cell r="E976" t="str">
            <v>Aveo</v>
          </cell>
          <cell r="F976" t="str">
            <v>Automóvil</v>
          </cell>
          <cell r="G976" t="str">
            <v>Chevrolet</v>
          </cell>
          <cell r="H976" t="str">
            <v>Aveo LS 4 puertas T/M, D/H, A/A, Paquete M</v>
          </cell>
          <cell r="I976" t="str">
            <v>3G1TA5AF9DL168389</v>
          </cell>
          <cell r="J976" t="str">
            <v>Hecho en México</v>
          </cell>
          <cell r="K976" t="str">
            <v>Magna</v>
          </cell>
          <cell r="L976">
            <v>4</v>
          </cell>
          <cell r="M976">
            <v>45</v>
          </cell>
          <cell r="N976">
            <v>2013</v>
          </cell>
          <cell r="O976" t="str">
            <v>Los Mochis</v>
          </cell>
          <cell r="P976" t="str">
            <v>Sinaloa</v>
          </cell>
          <cell r="Q976" t="str">
            <v>Noroeste</v>
          </cell>
          <cell r="R976" t="str">
            <v>Baja</v>
          </cell>
          <cell r="S976" t="str">
            <v>PT por Siniestro</v>
          </cell>
          <cell r="T976" t="str">
            <v>GNP</v>
          </cell>
          <cell r="U976" t="str">
            <v>Grupo Nacional Provincial, S.A.B.</v>
          </cell>
          <cell r="V976" t="str">
            <v>Supervisor de Taller</v>
          </cell>
          <cell r="W976" t="str">
            <v>Pool Semiasignado</v>
          </cell>
          <cell r="X976" t="str">
            <v>Supervisoria</v>
          </cell>
          <cell r="Y976" t="str">
            <v>Pool</v>
          </cell>
          <cell r="Z976" t="str">
            <v>N38132</v>
          </cell>
          <cell r="AA976" t="str">
            <v>-</v>
          </cell>
          <cell r="AB976" t="str">
            <v>-</v>
          </cell>
          <cell r="AC976" t="str">
            <v>-</v>
          </cell>
          <cell r="AD976" t="str">
            <v>-</v>
          </cell>
          <cell r="AE976" t="str">
            <v>-</v>
          </cell>
          <cell r="AF976" t="str">
            <v>-</v>
          </cell>
          <cell r="AG976" t="str">
            <v>-</v>
          </cell>
          <cell r="AH976" t="str">
            <v>-</v>
          </cell>
          <cell r="AI976" t="str">
            <v>C6705</v>
          </cell>
          <cell r="AJ976" t="str">
            <v>Ramirez Granados Arturo</v>
          </cell>
          <cell r="AK976" t="str">
            <v>-</v>
          </cell>
          <cell r="AL976" t="str">
            <v>-</v>
          </cell>
          <cell r="AM976" t="str">
            <v>-</v>
          </cell>
          <cell r="AN976">
            <v>0</v>
          </cell>
          <cell r="AO976" t="str">
            <v>-</v>
          </cell>
          <cell r="AQ976">
            <v>5545001393</v>
          </cell>
          <cell r="AR976" t="str">
            <v>-</v>
          </cell>
          <cell r="AS976" t="str">
            <v>-</v>
          </cell>
          <cell r="AT976" t="str">
            <v>-</v>
          </cell>
          <cell r="AU976" t="str">
            <v>-</v>
          </cell>
          <cell r="AV976" t="str">
            <v>-</v>
          </cell>
          <cell r="AW976" t="str">
            <v>-</v>
          </cell>
          <cell r="AX976" t="str">
            <v>-</v>
          </cell>
          <cell r="AY976" t="str">
            <v>No</v>
          </cell>
          <cell r="AZ976" t="str">
            <v>-</v>
          </cell>
          <cell r="BA976" t="str">
            <v>-</v>
          </cell>
          <cell r="BB976" t="str">
            <v>-</v>
          </cell>
          <cell r="BC976" t="str">
            <v>-</v>
          </cell>
          <cell r="BD976" t="str">
            <v>-</v>
          </cell>
          <cell r="BE976" t="str">
            <v>-</v>
          </cell>
          <cell r="BF976" t="str">
            <v>-</v>
          </cell>
          <cell r="BG976" t="str">
            <v>-</v>
          </cell>
          <cell r="BH976" t="str">
            <v>-</v>
          </cell>
          <cell r="BI976" t="str">
            <v>-</v>
          </cell>
          <cell r="BJ976" t="str">
            <v>Arrendado</v>
          </cell>
          <cell r="BK976" t="str">
            <v>N10510</v>
          </cell>
          <cell r="BL976" t="str">
            <v>El Trébol Automotriz Ermita, S.A. de C.V.</v>
          </cell>
          <cell r="BO976">
            <v>116476.72</v>
          </cell>
          <cell r="BP976" t="str">
            <v>-</v>
          </cell>
          <cell r="BQ976" t="str">
            <v>-</v>
          </cell>
          <cell r="BR976" t="str">
            <v>-</v>
          </cell>
          <cell r="BS976" t="str">
            <v>-</v>
          </cell>
          <cell r="BT976" t="str">
            <v>-</v>
          </cell>
          <cell r="BU976" t="str">
            <v>-</v>
          </cell>
          <cell r="BV976" t="str">
            <v>-</v>
          </cell>
          <cell r="BW976" t="str">
            <v>-</v>
          </cell>
          <cell r="BX976" t="str">
            <v>-</v>
          </cell>
          <cell r="BY976" t="str">
            <v>-</v>
          </cell>
          <cell r="BZ976" t="str">
            <v>-</v>
          </cell>
          <cell r="CA976" t="str">
            <v>-</v>
          </cell>
          <cell r="CB976" t="str">
            <v>-</v>
          </cell>
          <cell r="CC976" t="str">
            <v>Jueves</v>
          </cell>
          <cell r="CD976" t="str">
            <v>742</v>
          </cell>
          <cell r="CE976" t="str">
            <v>2</v>
          </cell>
          <cell r="CF976" t="str">
            <v>Verde</v>
          </cell>
          <cell r="CG976" t="str">
            <v>4o Sábado</v>
          </cell>
          <cell r="CH976" t="str">
            <v>Abr y May</v>
          </cell>
          <cell r="CI976" t="str">
            <v>Oct y Nov</v>
          </cell>
          <cell r="CJ976" t="str">
            <v>-</v>
          </cell>
          <cell r="CK976">
            <v>90</v>
          </cell>
          <cell r="CL976" t="str">
            <v>101 - MAGNA</v>
          </cell>
          <cell r="CM976" t="str">
            <v>13023</v>
          </cell>
          <cell r="CP976" t="str">
            <v>-</v>
          </cell>
        </row>
        <row r="977">
          <cell r="A977" t="str">
            <v>13024</v>
          </cell>
          <cell r="B977" t="str">
            <v>165YWX</v>
          </cell>
          <cell r="C977" t="str">
            <v>Distrito Federal</v>
          </cell>
          <cell r="D977" t="str">
            <v>No aplica</v>
          </cell>
          <cell r="E977" t="str">
            <v>Aveo</v>
          </cell>
          <cell r="F977" t="str">
            <v>Automóvil</v>
          </cell>
          <cell r="G977" t="str">
            <v>Chevrolet</v>
          </cell>
          <cell r="H977" t="str">
            <v>Aveo LS 4 puertas T/M, D/H, A/A, Paquete M</v>
          </cell>
          <cell r="I977" t="str">
            <v>3G1TA5AFXDL165792</v>
          </cell>
          <cell r="J977" t="str">
            <v>Hecho en México</v>
          </cell>
          <cell r="K977" t="str">
            <v>Magna</v>
          </cell>
          <cell r="L977">
            <v>4</v>
          </cell>
          <cell r="M977">
            <v>45</v>
          </cell>
          <cell r="N977">
            <v>2013</v>
          </cell>
          <cell r="O977" t="str">
            <v>Guadalajara</v>
          </cell>
          <cell r="P977" t="str">
            <v>Jalisco</v>
          </cell>
          <cell r="Q977" t="str">
            <v>Occidente</v>
          </cell>
          <cell r="R977" t="str">
            <v>Baja</v>
          </cell>
          <cell r="S977" t="str">
            <v>Devolución Valmex</v>
          </cell>
          <cell r="T977" t="str">
            <v>GNP</v>
          </cell>
          <cell r="U977" t="str">
            <v>Grupo Nacional Provincial, S.A.B.</v>
          </cell>
          <cell r="V977" t="str">
            <v>Supervisor de Taller</v>
          </cell>
          <cell r="W977" t="str">
            <v>Pool Semiasignado</v>
          </cell>
          <cell r="X977" t="str">
            <v>Supervisoria</v>
          </cell>
          <cell r="Y977" t="str">
            <v>Pool</v>
          </cell>
          <cell r="Z977" t="str">
            <v>N91129</v>
          </cell>
          <cell r="AA977" t="str">
            <v>García Martínez Christian Alberto</v>
          </cell>
          <cell r="AB977" t="str">
            <v>Grupo Nacional Provincial, S.A.B.</v>
          </cell>
          <cell r="AC977" t="str">
            <v>GAMC881015UH5</v>
          </cell>
          <cell r="AD977" t="str">
            <v>Operativo</v>
          </cell>
          <cell r="AE977" t="str">
            <v>Visitador de Taller</v>
          </cell>
          <cell r="AF977" t="str">
            <v>Unidad Operativa</v>
          </cell>
          <cell r="AG977" t="str">
            <v>Dirección Servicio y Operaciones</v>
          </cell>
          <cell r="AH977" t="str">
            <v>Subdirección Siniestros Norte y Occidente</v>
          </cell>
          <cell r="AI977" t="str">
            <v>C9179</v>
          </cell>
          <cell r="AJ977" t="str">
            <v>Moya Urdiales Idalia Leticia</v>
          </cell>
          <cell r="AK977" t="str">
            <v>Oficina central Guadalajara</v>
          </cell>
          <cell r="AL977" t="str">
            <v>Guadalajara</v>
          </cell>
          <cell r="AM977">
            <v>0</v>
          </cell>
          <cell r="AN977" t="str">
            <v>christianalberto.garciamartinez@gnp.com.mx</v>
          </cell>
          <cell r="AO977" t="str">
            <v>christianalberto.garciamartinez@gnp.com.mx</v>
          </cell>
          <cell r="AQ977">
            <v>3316139912</v>
          </cell>
          <cell r="AR977" t="str">
            <v>-</v>
          </cell>
          <cell r="AS977" t="str">
            <v>-</v>
          </cell>
          <cell r="AT977" t="str">
            <v>-</v>
          </cell>
          <cell r="AU977" t="str">
            <v>-</v>
          </cell>
          <cell r="AV977" t="str">
            <v>-</v>
          </cell>
          <cell r="AW977" t="str">
            <v>-</v>
          </cell>
          <cell r="AX977" t="str">
            <v>-</v>
          </cell>
          <cell r="AY977" t="str">
            <v>Si</v>
          </cell>
          <cell r="AZ977">
            <v>572.91999999999996</v>
          </cell>
          <cell r="BA977">
            <v>43708</v>
          </cell>
          <cell r="BB977">
            <v>2291.6799999999998</v>
          </cell>
          <cell r="BC977" t="str">
            <v>-</v>
          </cell>
          <cell r="BD977">
            <v>55000</v>
          </cell>
          <cell r="BE977">
            <v>43661</v>
          </cell>
          <cell r="BF977">
            <v>45107</v>
          </cell>
          <cell r="BG977">
            <v>4</v>
          </cell>
          <cell r="BH977" t="str">
            <v>-</v>
          </cell>
          <cell r="BI977" t="str">
            <v>-</v>
          </cell>
          <cell r="BJ977" t="str">
            <v>Arrendado</v>
          </cell>
          <cell r="BK977" t="str">
            <v>N10512</v>
          </cell>
          <cell r="BL977" t="str">
            <v>El Trébol Automotriz Ermita, S.A. de C.V.</v>
          </cell>
          <cell r="BO977">
            <v>116476.72</v>
          </cell>
          <cell r="BP977" t="str">
            <v>-</v>
          </cell>
          <cell r="BQ977" t="str">
            <v>-</v>
          </cell>
          <cell r="BR977" t="str">
            <v>-</v>
          </cell>
          <cell r="BS977" t="str">
            <v>-</v>
          </cell>
          <cell r="BT977" t="str">
            <v>-</v>
          </cell>
          <cell r="BU977" t="str">
            <v>-</v>
          </cell>
          <cell r="BV977" t="str">
            <v>-</v>
          </cell>
          <cell r="BW977" t="str">
            <v>-</v>
          </cell>
          <cell r="BX977" t="str">
            <v>-</v>
          </cell>
          <cell r="BY977" t="str">
            <v>-</v>
          </cell>
          <cell r="BZ977" t="str">
            <v>-</v>
          </cell>
          <cell r="CA977" t="str">
            <v>-</v>
          </cell>
          <cell r="CB977" t="str">
            <v>-</v>
          </cell>
          <cell r="CC977" t="str">
            <v>Lunes</v>
          </cell>
          <cell r="CD977" t="str">
            <v>165</v>
          </cell>
          <cell r="CE977" t="str">
            <v>5</v>
          </cell>
          <cell r="CF977" t="str">
            <v>Amarillo</v>
          </cell>
          <cell r="CG977" t="str">
            <v>1er Sábado</v>
          </cell>
          <cell r="CH977" t="str">
            <v>Ene y Feb</v>
          </cell>
          <cell r="CI977" t="str">
            <v>Jul y Ago</v>
          </cell>
          <cell r="CJ977" t="str">
            <v>-</v>
          </cell>
          <cell r="CK977">
            <v>90</v>
          </cell>
          <cell r="CL977" t="str">
            <v>101 - MAGNA</v>
          </cell>
          <cell r="CM977" t="str">
            <v>13024</v>
          </cell>
          <cell r="CP977" t="str">
            <v>-</v>
          </cell>
        </row>
        <row r="978">
          <cell r="A978" t="str">
            <v>13025</v>
          </cell>
          <cell r="B978" t="str">
            <v>218YWX</v>
          </cell>
          <cell r="C978" t="str">
            <v>Distrito Federal</v>
          </cell>
          <cell r="D978" t="str">
            <v>No aplica</v>
          </cell>
          <cell r="E978" t="str">
            <v>Aveo</v>
          </cell>
          <cell r="F978" t="str">
            <v>Automóvil</v>
          </cell>
          <cell r="G978" t="str">
            <v>Chevrolet</v>
          </cell>
          <cell r="H978" t="str">
            <v>Aveo LS 4 puertas T/M, D/H, A/A, Paquete M</v>
          </cell>
          <cell r="I978" t="str">
            <v>3G1TA5AF9DL168084</v>
          </cell>
          <cell r="J978" t="str">
            <v>Hecho en México</v>
          </cell>
          <cell r="K978" t="str">
            <v>Magna</v>
          </cell>
          <cell r="L978">
            <v>4</v>
          </cell>
          <cell r="M978">
            <v>45</v>
          </cell>
          <cell r="N978">
            <v>2013</v>
          </cell>
          <cell r="O978" t="str">
            <v>Tepic</v>
          </cell>
          <cell r="P978" t="str">
            <v>Nayarit</v>
          </cell>
          <cell r="Q978" t="str">
            <v>Occidente</v>
          </cell>
          <cell r="R978" t="str">
            <v>Baja</v>
          </cell>
          <cell r="S978" t="str">
            <v>Venta a empleado</v>
          </cell>
          <cell r="T978" t="str">
            <v>GNP</v>
          </cell>
          <cell r="U978" t="str">
            <v>Grupo Nacional Provincial, S.A.B.</v>
          </cell>
          <cell r="V978" t="str">
            <v>Supervisor de Taller</v>
          </cell>
          <cell r="W978" t="str">
            <v>Pool Semiasignado</v>
          </cell>
          <cell r="X978" t="str">
            <v>Supervisoria</v>
          </cell>
          <cell r="Y978" t="str">
            <v>Pool</v>
          </cell>
          <cell r="Z978" t="str">
            <v>N94371</v>
          </cell>
          <cell r="AA978" t="str">
            <v>Beas Mejía Patricia Antonielli</v>
          </cell>
          <cell r="AB978" t="str">
            <v>Grupo Nacional Provincial, S.A.B.</v>
          </cell>
          <cell r="AC978" t="str">
            <v>BEMP9112134T2</v>
          </cell>
          <cell r="AD978" t="str">
            <v>Operativo</v>
          </cell>
          <cell r="AE978" t="str">
            <v>Visitador de Taller Jr.</v>
          </cell>
          <cell r="AF978" t="str">
            <v>Unidad Operativa</v>
          </cell>
          <cell r="AG978" t="str">
            <v>Dirección Servicio y Operaciones</v>
          </cell>
          <cell r="AH978" t="str">
            <v>Subdirección Siniestros Norte y Occidente</v>
          </cell>
          <cell r="AI978" t="str">
            <v>C9179</v>
          </cell>
          <cell r="AJ978" t="str">
            <v>Moya Urdiales Idalia Leticia</v>
          </cell>
          <cell r="AK978" t="str">
            <v>Supervisoria Tepic (jacarandas 229 b)</v>
          </cell>
          <cell r="AL978" t="str">
            <v>Tepic</v>
          </cell>
          <cell r="AM978" t="str">
            <v>311 212 23 07</v>
          </cell>
          <cell r="AN978" t="str">
            <v>patricia.beas@gnp.com.mx</v>
          </cell>
          <cell r="AO978" t="str">
            <v>patricia.beas@gnp.com.mx</v>
          </cell>
          <cell r="AQ978">
            <v>3310204548</v>
          </cell>
          <cell r="AR978" t="str">
            <v>-</v>
          </cell>
          <cell r="AS978" t="str">
            <v>-</v>
          </cell>
          <cell r="AT978" t="str">
            <v>-</v>
          </cell>
          <cell r="AU978" t="str">
            <v>-</v>
          </cell>
          <cell r="AV978" t="str">
            <v>-</v>
          </cell>
          <cell r="AW978" t="str">
            <v>IMDM20888077..</v>
          </cell>
          <cell r="AX978" t="str">
            <v>Inactivo</v>
          </cell>
          <cell r="AY978" t="str">
            <v>Si</v>
          </cell>
          <cell r="AZ978">
            <v>500</v>
          </cell>
          <cell r="BA978">
            <v>43708</v>
          </cell>
          <cell r="BB978">
            <v>24000</v>
          </cell>
          <cell r="BC978" t="str">
            <v>-</v>
          </cell>
          <cell r="BD978">
            <v>47000</v>
          </cell>
          <cell r="BE978">
            <v>42993</v>
          </cell>
          <cell r="BF978">
            <v>44439</v>
          </cell>
          <cell r="BG978">
            <v>4</v>
          </cell>
          <cell r="BH978" t="str">
            <v>-</v>
          </cell>
          <cell r="BI978" t="str">
            <v>-</v>
          </cell>
          <cell r="BJ978" t="str">
            <v>Arrendado</v>
          </cell>
          <cell r="BK978" t="str">
            <v>N10513</v>
          </cell>
          <cell r="BL978" t="str">
            <v>El Trébol Automotriz Ermita, S.A. de C.V.</v>
          </cell>
          <cell r="BO978">
            <v>116476.72</v>
          </cell>
          <cell r="BP978" t="str">
            <v>-</v>
          </cell>
          <cell r="BQ978" t="str">
            <v>-</v>
          </cell>
          <cell r="BR978" t="str">
            <v>-</v>
          </cell>
          <cell r="BS978" t="str">
            <v>-</v>
          </cell>
          <cell r="BT978" t="str">
            <v>-</v>
          </cell>
          <cell r="BU978" t="str">
            <v>-</v>
          </cell>
          <cell r="BV978" t="str">
            <v>-</v>
          </cell>
          <cell r="BW978" t="str">
            <v>-</v>
          </cell>
          <cell r="BX978" t="str">
            <v>-</v>
          </cell>
          <cell r="BY978" t="str">
            <v>-</v>
          </cell>
          <cell r="BZ978" t="str">
            <v>-</v>
          </cell>
          <cell r="CA978" t="str">
            <v>-</v>
          </cell>
          <cell r="CB978" t="str">
            <v>-</v>
          </cell>
          <cell r="CC978" t="str">
            <v>Martes</v>
          </cell>
          <cell r="CD978" t="str">
            <v>218</v>
          </cell>
          <cell r="CE978" t="str">
            <v>8</v>
          </cell>
          <cell r="CF978" t="str">
            <v>Rosa</v>
          </cell>
          <cell r="CG978" t="str">
            <v>2o Sábado</v>
          </cell>
          <cell r="CH978" t="str">
            <v>Feb y Mzo</v>
          </cell>
          <cell r="CI978" t="str">
            <v>Ago y Sep</v>
          </cell>
          <cell r="CJ978" t="str">
            <v>-</v>
          </cell>
          <cell r="CK978">
            <v>90</v>
          </cell>
          <cell r="CL978" t="str">
            <v>101 - MAGNA</v>
          </cell>
          <cell r="CM978" t="str">
            <v>13025</v>
          </cell>
          <cell r="CP978" t="str">
            <v>-</v>
          </cell>
        </row>
        <row r="979">
          <cell r="A979" t="str">
            <v>13026</v>
          </cell>
          <cell r="B979" t="str">
            <v>815YWX</v>
          </cell>
          <cell r="C979" t="str">
            <v>Distrito Federal</v>
          </cell>
          <cell r="D979" t="str">
            <v>No aplica</v>
          </cell>
          <cell r="E979" t="str">
            <v>Aveo</v>
          </cell>
          <cell r="F979" t="str">
            <v>Automóvil</v>
          </cell>
          <cell r="G979" t="str">
            <v>Chevrolet</v>
          </cell>
          <cell r="H979" t="str">
            <v>Aveo LS 4 puertas T/M, D/H, A/A, Paquete M</v>
          </cell>
          <cell r="I979" t="str">
            <v>3G1TA5AF4DL165903</v>
          </cell>
          <cell r="J979" t="str">
            <v>Hecho en México</v>
          </cell>
          <cell r="K979" t="str">
            <v>Magna</v>
          </cell>
          <cell r="L979">
            <v>4</v>
          </cell>
          <cell r="M979">
            <v>45</v>
          </cell>
          <cell r="N979">
            <v>2013</v>
          </cell>
          <cell r="O979" t="str">
            <v>Guadalajara</v>
          </cell>
          <cell r="P979" t="str">
            <v>Jalisco</v>
          </cell>
          <cell r="Q979" t="str">
            <v>Occidente</v>
          </cell>
          <cell r="R979" t="str">
            <v>Baja</v>
          </cell>
          <cell r="S979" t="str">
            <v>Venta a empleado</v>
          </cell>
          <cell r="T979" t="str">
            <v>GNP</v>
          </cell>
          <cell r="U979" t="str">
            <v>Grupo Nacional Provincial, S.A.B.</v>
          </cell>
          <cell r="V979" t="str">
            <v>Supervisor de Taller</v>
          </cell>
          <cell r="W979" t="str">
            <v>Pool Semiasignado</v>
          </cell>
          <cell r="X979" t="str">
            <v>Supervisoria</v>
          </cell>
          <cell r="Y979" t="str">
            <v>Pool</v>
          </cell>
          <cell r="Z979" t="str">
            <v>N93573</v>
          </cell>
          <cell r="AA979" t="str">
            <v>-</v>
          </cell>
          <cell r="AB979" t="str">
            <v>-</v>
          </cell>
          <cell r="AC979" t="str">
            <v>-</v>
          </cell>
          <cell r="AD979" t="str">
            <v>-</v>
          </cell>
          <cell r="AE979" t="str">
            <v>-</v>
          </cell>
          <cell r="AF979" t="str">
            <v>-</v>
          </cell>
          <cell r="AG979" t="str">
            <v>-</v>
          </cell>
          <cell r="AH979" t="str">
            <v>-</v>
          </cell>
          <cell r="AI979" t="str">
            <v>C6705</v>
          </cell>
          <cell r="AJ979" t="str">
            <v>Ramirez Granados Arturo</v>
          </cell>
          <cell r="AK979" t="str">
            <v>-</v>
          </cell>
          <cell r="AL979" t="str">
            <v>-</v>
          </cell>
          <cell r="AM979" t="str">
            <v>-</v>
          </cell>
          <cell r="AN979">
            <v>0</v>
          </cell>
          <cell r="AO979" t="str">
            <v>-</v>
          </cell>
          <cell r="AQ979">
            <v>3316020215</v>
          </cell>
          <cell r="AR979" t="str">
            <v>-</v>
          </cell>
          <cell r="AS979" t="str">
            <v>-</v>
          </cell>
          <cell r="AT979" t="str">
            <v>-</v>
          </cell>
          <cell r="AU979" t="str">
            <v>-</v>
          </cell>
          <cell r="AV979" t="str">
            <v>-</v>
          </cell>
          <cell r="AW979" t="str">
            <v>-</v>
          </cell>
          <cell r="AX979" t="str">
            <v>-</v>
          </cell>
          <cell r="AY979" t="str">
            <v>No</v>
          </cell>
          <cell r="AZ979" t="str">
            <v>-</v>
          </cell>
          <cell r="BA979" t="str">
            <v>-</v>
          </cell>
          <cell r="BB979" t="str">
            <v>-</v>
          </cell>
          <cell r="BC979" t="str">
            <v>-</v>
          </cell>
          <cell r="BD979" t="str">
            <v>-</v>
          </cell>
          <cell r="BE979" t="str">
            <v>-</v>
          </cell>
          <cell r="BF979" t="str">
            <v>-</v>
          </cell>
          <cell r="BG979">
            <v>3</v>
          </cell>
          <cell r="BH979" t="str">
            <v>-</v>
          </cell>
          <cell r="BI979" t="str">
            <v>-</v>
          </cell>
          <cell r="BJ979" t="str">
            <v>Arrendado</v>
          </cell>
          <cell r="BK979" t="str">
            <v>N10499</v>
          </cell>
          <cell r="BL979" t="str">
            <v>El Trébol Automotriz Ermita, S.A. de C.V.</v>
          </cell>
          <cell r="BO979">
            <v>116476.72</v>
          </cell>
          <cell r="BP979" t="str">
            <v>-</v>
          </cell>
          <cell r="BQ979" t="str">
            <v>-</v>
          </cell>
          <cell r="BR979" t="str">
            <v>-</v>
          </cell>
          <cell r="BS979" t="str">
            <v>-</v>
          </cell>
          <cell r="BT979" t="str">
            <v>-</v>
          </cell>
          <cell r="BU979" t="str">
            <v>-</v>
          </cell>
          <cell r="BV979" t="str">
            <v>-</v>
          </cell>
          <cell r="BW979" t="str">
            <v>-</v>
          </cell>
          <cell r="BX979" t="str">
            <v>-</v>
          </cell>
          <cell r="BY979" t="str">
            <v>-</v>
          </cell>
          <cell r="BZ979" t="str">
            <v>-</v>
          </cell>
          <cell r="CA979" t="str">
            <v>-</v>
          </cell>
          <cell r="CB979" t="str">
            <v>-</v>
          </cell>
          <cell r="CC979" t="str">
            <v>Lunes</v>
          </cell>
          <cell r="CD979" t="str">
            <v>815</v>
          </cell>
          <cell r="CE979" t="str">
            <v>5</v>
          </cell>
          <cell r="CF979" t="str">
            <v>Amarillo</v>
          </cell>
          <cell r="CG979" t="str">
            <v>1er Sábado</v>
          </cell>
          <cell r="CH979" t="str">
            <v>Ene y Feb</v>
          </cell>
          <cell r="CI979" t="str">
            <v>Jul y Ago</v>
          </cell>
          <cell r="CJ979" t="str">
            <v>-</v>
          </cell>
          <cell r="CK979">
            <v>90</v>
          </cell>
          <cell r="CL979" t="str">
            <v>101 - MAGNA</v>
          </cell>
          <cell r="CM979" t="str">
            <v>13026</v>
          </cell>
          <cell r="CP979" t="str">
            <v>-</v>
          </cell>
        </row>
        <row r="980">
          <cell r="A980" t="str">
            <v>13027</v>
          </cell>
          <cell r="B980" t="str">
            <v>639YWX</v>
          </cell>
          <cell r="C980" t="str">
            <v>Distrito Federal</v>
          </cell>
          <cell r="D980" t="str">
            <v>No aplica</v>
          </cell>
          <cell r="E980" t="str">
            <v>Aveo</v>
          </cell>
          <cell r="F980" t="str">
            <v>Automóvil</v>
          </cell>
          <cell r="G980" t="str">
            <v>Chevrolet</v>
          </cell>
          <cell r="H980" t="str">
            <v>Aveo LS 4 puertas T/M, D/H, A/A, Paquete M</v>
          </cell>
          <cell r="I980" t="str">
            <v>3G1TA5AF5DL165814</v>
          </cell>
          <cell r="J980" t="str">
            <v>Hecho en México</v>
          </cell>
          <cell r="K980" t="str">
            <v>Magna</v>
          </cell>
          <cell r="L980">
            <v>4</v>
          </cell>
          <cell r="M980">
            <v>45</v>
          </cell>
          <cell r="N980">
            <v>2013</v>
          </cell>
          <cell r="O980" t="str">
            <v>Ciudad de México</v>
          </cell>
          <cell r="P980" t="str">
            <v>Ciudad de México</v>
          </cell>
          <cell r="Q980" t="str">
            <v>Zona Metropolitana</v>
          </cell>
          <cell r="R980" t="str">
            <v>Baja</v>
          </cell>
          <cell r="S980" t="str">
            <v>Subasta interna</v>
          </cell>
          <cell r="T980" t="str">
            <v>GNP</v>
          </cell>
          <cell r="U980" t="str">
            <v>Grupo Nacional Provincial, S.A.B.</v>
          </cell>
          <cell r="V980" t="str">
            <v>Supervisor de Taller</v>
          </cell>
          <cell r="W980" t="str">
            <v>Pool Semiasignado</v>
          </cell>
          <cell r="X980" t="str">
            <v>Supervisoria</v>
          </cell>
          <cell r="Y980" t="str">
            <v>Pool</v>
          </cell>
          <cell r="Z980" t="str">
            <v>N92825</v>
          </cell>
          <cell r="AA980" t="str">
            <v>-</v>
          </cell>
          <cell r="AB980" t="str">
            <v>-</v>
          </cell>
          <cell r="AC980" t="str">
            <v>-</v>
          </cell>
          <cell r="AD980" t="str">
            <v>-</v>
          </cell>
          <cell r="AE980" t="str">
            <v>-</v>
          </cell>
          <cell r="AF980" t="str">
            <v>-</v>
          </cell>
          <cell r="AG980" t="str">
            <v>-</v>
          </cell>
          <cell r="AH980" t="str">
            <v>-</v>
          </cell>
          <cell r="AI980" t="str">
            <v>C6705</v>
          </cell>
          <cell r="AJ980" t="str">
            <v>Ramirez Granados Arturo</v>
          </cell>
          <cell r="AK980" t="str">
            <v>-</v>
          </cell>
          <cell r="AL980" t="str">
            <v>-</v>
          </cell>
          <cell r="AM980" t="str">
            <v>-</v>
          </cell>
          <cell r="AN980">
            <v>0</v>
          </cell>
          <cell r="AO980" t="str">
            <v>-</v>
          </cell>
          <cell r="AQ980">
            <v>8332819763</v>
          </cell>
          <cell r="AR980" t="str">
            <v>-</v>
          </cell>
          <cell r="AS980" t="str">
            <v>-</v>
          </cell>
          <cell r="AT980" t="str">
            <v>-</v>
          </cell>
          <cell r="AU980" t="str">
            <v>-</v>
          </cell>
          <cell r="AV980" t="str">
            <v>-</v>
          </cell>
          <cell r="AW980" t="str">
            <v>-</v>
          </cell>
          <cell r="AX980" t="str">
            <v>-</v>
          </cell>
          <cell r="AY980" t="str">
            <v>No</v>
          </cell>
          <cell r="AZ980" t="str">
            <v>-</v>
          </cell>
          <cell r="BA980" t="str">
            <v>-</v>
          </cell>
          <cell r="BB980" t="str">
            <v>-</v>
          </cell>
          <cell r="BC980" t="str">
            <v>-</v>
          </cell>
          <cell r="BD980" t="str">
            <v>-</v>
          </cell>
          <cell r="BE980" t="str">
            <v>-</v>
          </cell>
          <cell r="BF980" t="str">
            <v>-</v>
          </cell>
          <cell r="BG980">
            <v>3</v>
          </cell>
          <cell r="BH980" t="str">
            <v>-</v>
          </cell>
          <cell r="BI980" t="str">
            <v>-</v>
          </cell>
          <cell r="BJ980" t="str">
            <v>Arrendado</v>
          </cell>
          <cell r="BK980" t="str">
            <v>N10498</v>
          </cell>
          <cell r="BL980" t="str">
            <v>El Trébol Automotriz Ermita, S.A. de C.V.</v>
          </cell>
          <cell r="BO980">
            <v>116476.72</v>
          </cell>
          <cell r="BP980" t="str">
            <v>-</v>
          </cell>
          <cell r="BQ980" t="str">
            <v>-</v>
          </cell>
          <cell r="BR980" t="str">
            <v>-</v>
          </cell>
          <cell r="BS980" t="str">
            <v>-</v>
          </cell>
          <cell r="BT980" t="str">
            <v>-</v>
          </cell>
          <cell r="BU980" t="str">
            <v>-</v>
          </cell>
          <cell r="BV980" t="str">
            <v>-</v>
          </cell>
          <cell r="BW980" t="str">
            <v>-</v>
          </cell>
          <cell r="BX980" t="str">
            <v>-</v>
          </cell>
          <cell r="BY980" t="str">
            <v>-</v>
          </cell>
          <cell r="BZ980" t="str">
            <v>-</v>
          </cell>
          <cell r="CA980" t="str">
            <v>-</v>
          </cell>
          <cell r="CB980" t="str">
            <v>-</v>
          </cell>
          <cell r="CC980" t="str">
            <v>Viernes</v>
          </cell>
          <cell r="CD980" t="str">
            <v>639</v>
          </cell>
          <cell r="CE980" t="str">
            <v>9</v>
          </cell>
          <cell r="CF980" t="str">
            <v>Azul</v>
          </cell>
          <cell r="CG980" t="str">
            <v>5o Sábado</v>
          </cell>
          <cell r="CH980" t="str">
            <v>May y Jun</v>
          </cell>
          <cell r="CI980" t="str">
            <v>Nov y Dic</v>
          </cell>
          <cell r="CJ980" t="str">
            <v>-</v>
          </cell>
          <cell r="CK980">
            <v>90</v>
          </cell>
          <cell r="CL980" t="str">
            <v>101 - MAGNA</v>
          </cell>
          <cell r="CM980" t="str">
            <v>13027</v>
          </cell>
          <cell r="CP980" t="str">
            <v>-</v>
          </cell>
        </row>
        <row r="981">
          <cell r="A981" t="str">
            <v>13028</v>
          </cell>
          <cell r="B981" t="str">
            <v>640YWX</v>
          </cell>
          <cell r="C981" t="str">
            <v>Distrito Federal</v>
          </cell>
          <cell r="D981" t="str">
            <v>No aplica</v>
          </cell>
          <cell r="E981" t="str">
            <v>Aveo</v>
          </cell>
          <cell r="F981" t="str">
            <v>Automóvil</v>
          </cell>
          <cell r="G981" t="str">
            <v>Chevrolet</v>
          </cell>
          <cell r="H981" t="str">
            <v>Aveo LS 4 puertas T/M, D/H, A/A, Paquete M</v>
          </cell>
          <cell r="I981" t="str">
            <v>3G1TA5AF5DL167921</v>
          </cell>
          <cell r="J981" t="str">
            <v>Hecho en México</v>
          </cell>
          <cell r="K981" t="str">
            <v>Magna</v>
          </cell>
          <cell r="L981">
            <v>4</v>
          </cell>
          <cell r="M981">
            <v>45</v>
          </cell>
          <cell r="N981">
            <v>2013</v>
          </cell>
          <cell r="O981" t="str">
            <v>Monterrey</v>
          </cell>
          <cell r="P981" t="str">
            <v>Nuevo León</v>
          </cell>
          <cell r="Q981" t="str">
            <v>Noreste</v>
          </cell>
          <cell r="R981" t="str">
            <v>Baja</v>
          </cell>
          <cell r="S981" t="str">
            <v>Venta a empleado</v>
          </cell>
          <cell r="T981" t="str">
            <v>GNP</v>
          </cell>
          <cell r="U981" t="str">
            <v>Grupo Nacional Provincial, S.A.B.</v>
          </cell>
          <cell r="V981" t="str">
            <v>Supervisor de Taller</v>
          </cell>
          <cell r="W981" t="str">
            <v>Pool Semiasignado</v>
          </cell>
          <cell r="X981" t="str">
            <v>Supervisoria</v>
          </cell>
          <cell r="Y981" t="str">
            <v>Pool</v>
          </cell>
          <cell r="Z981" t="str">
            <v>S03176</v>
          </cell>
          <cell r="AA981" t="str">
            <v>-</v>
          </cell>
          <cell r="AB981" t="str">
            <v>-</v>
          </cell>
          <cell r="AC981" t="str">
            <v>-</v>
          </cell>
          <cell r="AD981" t="str">
            <v>-</v>
          </cell>
          <cell r="AE981" t="str">
            <v>-</v>
          </cell>
          <cell r="AF981" t="str">
            <v>-</v>
          </cell>
          <cell r="AG981" t="str">
            <v>-</v>
          </cell>
          <cell r="AH981" t="str">
            <v>-</v>
          </cell>
          <cell r="AI981" t="str">
            <v>C6705</v>
          </cell>
          <cell r="AJ981" t="str">
            <v>Ramirez Granados Arturo</v>
          </cell>
          <cell r="AK981" t="str">
            <v>-</v>
          </cell>
          <cell r="AL981" t="str">
            <v>-</v>
          </cell>
          <cell r="AM981" t="str">
            <v>-</v>
          </cell>
          <cell r="AN981" t="str">
            <v>sandradeleongnp@hotmail.com</v>
          </cell>
          <cell r="AO981" t="str">
            <v>-</v>
          </cell>
          <cell r="AP981" t="str">
            <v>sandradeleongnp@hotmail.com</v>
          </cell>
          <cell r="AQ981">
            <v>8120003689</v>
          </cell>
          <cell r="AR981" t="str">
            <v>-</v>
          </cell>
          <cell r="AS981" t="str">
            <v>-</v>
          </cell>
          <cell r="AT981" t="str">
            <v>-</v>
          </cell>
          <cell r="AU981" t="str">
            <v>-</v>
          </cell>
          <cell r="AV981" t="str">
            <v>-</v>
          </cell>
          <cell r="AW981" t="str">
            <v>-</v>
          </cell>
          <cell r="AX981" t="str">
            <v>-</v>
          </cell>
          <cell r="AY981" t="str">
            <v>No</v>
          </cell>
          <cell r="AZ981" t="str">
            <v>-</v>
          </cell>
          <cell r="BA981" t="str">
            <v>-</v>
          </cell>
          <cell r="BB981" t="str">
            <v>-</v>
          </cell>
          <cell r="BC981" t="str">
            <v>-</v>
          </cell>
          <cell r="BD981" t="str">
            <v>-</v>
          </cell>
          <cell r="BE981" t="str">
            <v>-</v>
          </cell>
          <cell r="BF981" t="str">
            <v>-</v>
          </cell>
          <cell r="BG981">
            <v>4</v>
          </cell>
          <cell r="BH981" t="str">
            <v>-</v>
          </cell>
          <cell r="BI981" t="str">
            <v>-</v>
          </cell>
          <cell r="BJ981" t="str">
            <v>Arrendado</v>
          </cell>
          <cell r="BK981" t="str">
            <v>N10497</v>
          </cell>
          <cell r="BL981" t="str">
            <v>El Trébol Automotriz Ermita, S.A. de C.V.</v>
          </cell>
          <cell r="BO981">
            <v>116476.72</v>
          </cell>
          <cell r="BP981" t="str">
            <v>-</v>
          </cell>
          <cell r="BQ981" t="str">
            <v>-</v>
          </cell>
          <cell r="BR981" t="str">
            <v>-</v>
          </cell>
          <cell r="BS981" t="str">
            <v>-</v>
          </cell>
          <cell r="BT981" t="str">
            <v>-</v>
          </cell>
          <cell r="BU981" t="str">
            <v>-</v>
          </cell>
          <cell r="BV981" t="str">
            <v>-</v>
          </cell>
          <cell r="BW981" t="str">
            <v>-</v>
          </cell>
          <cell r="BX981" t="str">
            <v>-</v>
          </cell>
          <cell r="BY981" t="str">
            <v>-</v>
          </cell>
          <cell r="BZ981" t="str">
            <v>-</v>
          </cell>
          <cell r="CA981" t="str">
            <v>-</v>
          </cell>
          <cell r="CB981" t="str">
            <v>-</v>
          </cell>
          <cell r="CC981" t="str">
            <v>Viernes</v>
          </cell>
          <cell r="CD981" t="str">
            <v>640</v>
          </cell>
          <cell r="CE981" t="str">
            <v>0</v>
          </cell>
          <cell r="CF981" t="str">
            <v>Azul</v>
          </cell>
          <cell r="CG981" t="str">
            <v>5o Sábado</v>
          </cell>
          <cell r="CH981" t="str">
            <v>May y Jun</v>
          </cell>
          <cell r="CI981" t="str">
            <v>Nov y Dic</v>
          </cell>
          <cell r="CJ981" t="str">
            <v>-</v>
          </cell>
          <cell r="CK981">
            <v>90</v>
          </cell>
          <cell r="CL981" t="str">
            <v>101 - MAGNA</v>
          </cell>
          <cell r="CM981" t="str">
            <v>13028</v>
          </cell>
          <cell r="CP981" t="str">
            <v>-</v>
          </cell>
        </row>
        <row r="982">
          <cell r="A982" t="str">
            <v>13029</v>
          </cell>
          <cell r="B982" t="str">
            <v>704YWX</v>
          </cell>
          <cell r="C982" t="str">
            <v>Distrito Federal</v>
          </cell>
          <cell r="D982" t="str">
            <v>No aplica</v>
          </cell>
          <cell r="E982" t="str">
            <v>Aveo</v>
          </cell>
          <cell r="F982" t="str">
            <v>Automóvil</v>
          </cell>
          <cell r="G982" t="str">
            <v>Chevrolet</v>
          </cell>
          <cell r="H982" t="str">
            <v>Aveo LS 4 puertas T/M, D/H, A/A, Paquete M</v>
          </cell>
          <cell r="I982" t="str">
            <v>3G1TA5AF7DL166317</v>
          </cell>
          <cell r="J982" t="str">
            <v>Hecho en México</v>
          </cell>
          <cell r="K982" t="str">
            <v>Magna</v>
          </cell>
          <cell r="L982">
            <v>4</v>
          </cell>
          <cell r="M982">
            <v>45</v>
          </cell>
          <cell r="N982">
            <v>2013</v>
          </cell>
          <cell r="O982" t="str">
            <v>Oaxaca</v>
          </cell>
          <cell r="P982" t="str">
            <v>Oaxaca</v>
          </cell>
          <cell r="Q982" t="str">
            <v>Sureste</v>
          </cell>
          <cell r="R982" t="str">
            <v>Baja</v>
          </cell>
          <cell r="S982" t="str">
            <v>Venta a empleado</v>
          </cell>
          <cell r="T982" t="str">
            <v>GNP</v>
          </cell>
          <cell r="U982" t="str">
            <v>Grupo Nacional Provincial, S.A.B.</v>
          </cell>
          <cell r="V982" t="str">
            <v>Supervisor de Taller</v>
          </cell>
          <cell r="W982" t="str">
            <v>Pool Semiasignado</v>
          </cell>
          <cell r="X982" t="str">
            <v>Supervisoria</v>
          </cell>
          <cell r="Y982" t="str">
            <v>Pool</v>
          </cell>
          <cell r="Z982" t="str">
            <v>N93884</v>
          </cell>
          <cell r="AA982" t="str">
            <v>Chacon Duran Juan German</v>
          </cell>
          <cell r="AB982" t="str">
            <v>Grupo Nacional Provincial, S.A.B.</v>
          </cell>
          <cell r="AC982" t="str">
            <v>CADJ8610288K5</v>
          </cell>
          <cell r="AD982" t="str">
            <v>Operativo</v>
          </cell>
          <cell r="AE982" t="str">
            <v>Visitador de Taller</v>
          </cell>
          <cell r="AF982" t="str">
            <v>Unidad Operativa</v>
          </cell>
          <cell r="AG982" t="str">
            <v>Dirección Servicio y Operaciones</v>
          </cell>
          <cell r="AH982" t="str">
            <v>Subdir. Siniestros CDMX y Sureste</v>
          </cell>
          <cell r="AI982" t="str">
            <v>C9208</v>
          </cell>
          <cell r="AJ982" t="str">
            <v>Lasa Estrada Antxon</v>
          </cell>
          <cell r="AK982" t="str">
            <v>Supervisoría Oaxaca</v>
          </cell>
          <cell r="AL982" t="str">
            <v>Oaxaca</v>
          </cell>
          <cell r="AM982">
            <v>7707</v>
          </cell>
          <cell r="AN982" t="str">
            <v>juan.chacon@gnp.com.mx</v>
          </cell>
          <cell r="AO982" t="str">
            <v>juan.chacon@gnp.com.mx</v>
          </cell>
          <cell r="AQ982">
            <v>9515691176</v>
          </cell>
          <cell r="AR982" t="str">
            <v>-</v>
          </cell>
          <cell r="AS982" t="str">
            <v>-</v>
          </cell>
          <cell r="AT982" t="str">
            <v>-</v>
          </cell>
          <cell r="AU982" t="str">
            <v>-</v>
          </cell>
          <cell r="AV982" t="str">
            <v>-</v>
          </cell>
          <cell r="AW982" t="str">
            <v>-</v>
          </cell>
          <cell r="AX982" t="str">
            <v>-</v>
          </cell>
          <cell r="AY982" t="str">
            <v>Si</v>
          </cell>
          <cell r="AZ982">
            <v>500</v>
          </cell>
          <cell r="BA982">
            <v>43708</v>
          </cell>
          <cell r="BB982">
            <v>23500</v>
          </cell>
          <cell r="BC982" t="str">
            <v>-</v>
          </cell>
          <cell r="BD982">
            <v>48000</v>
          </cell>
          <cell r="BE982">
            <v>43008</v>
          </cell>
          <cell r="BF982">
            <v>44454</v>
          </cell>
          <cell r="BG982">
            <v>4</v>
          </cell>
          <cell r="BH982" t="str">
            <v>-</v>
          </cell>
          <cell r="BI982" t="str">
            <v>-</v>
          </cell>
          <cell r="BJ982" t="str">
            <v>Arrendado</v>
          </cell>
          <cell r="BK982" t="str">
            <v>N10515</v>
          </cell>
          <cell r="BL982" t="str">
            <v>El Trébol Automotriz Ermita, S.A. de C.V.</v>
          </cell>
          <cell r="BO982">
            <v>116476.72</v>
          </cell>
          <cell r="BP982" t="str">
            <v>-</v>
          </cell>
          <cell r="BQ982" t="str">
            <v>-</v>
          </cell>
          <cell r="BR982" t="str">
            <v>-</v>
          </cell>
          <cell r="BS982" t="str">
            <v>-</v>
          </cell>
          <cell r="BT982" t="str">
            <v>-</v>
          </cell>
          <cell r="BU982" t="str">
            <v>-</v>
          </cell>
          <cell r="BV982" t="str">
            <v>-</v>
          </cell>
          <cell r="BW982" t="str">
            <v>-</v>
          </cell>
          <cell r="BX982" t="str">
            <v>-</v>
          </cell>
          <cell r="BY982" t="str">
            <v>-</v>
          </cell>
          <cell r="BZ982" t="str">
            <v>-</v>
          </cell>
          <cell r="CA982" t="str">
            <v>-</v>
          </cell>
          <cell r="CB982" t="str">
            <v>-</v>
          </cell>
          <cell r="CC982" t="str">
            <v>Miércoles</v>
          </cell>
          <cell r="CD982" t="str">
            <v>704</v>
          </cell>
          <cell r="CE982" t="str">
            <v>4</v>
          </cell>
          <cell r="CF982" t="str">
            <v>Rojo</v>
          </cell>
          <cell r="CG982" t="str">
            <v>3er Sábado</v>
          </cell>
          <cell r="CH982" t="str">
            <v>Mzo y Abr</v>
          </cell>
          <cell r="CI982" t="str">
            <v>Sep y Oct</v>
          </cell>
          <cell r="CJ982" t="str">
            <v>-</v>
          </cell>
          <cell r="CK982">
            <v>90</v>
          </cell>
          <cell r="CL982" t="str">
            <v>101 - MAGNA</v>
          </cell>
          <cell r="CM982" t="str">
            <v>13029</v>
          </cell>
          <cell r="CP982" t="str">
            <v>-</v>
          </cell>
        </row>
        <row r="983">
          <cell r="A983" t="str">
            <v>13030</v>
          </cell>
          <cell r="B983" t="str">
            <v>177YWX</v>
          </cell>
          <cell r="C983" t="str">
            <v>Distrito Federal</v>
          </cell>
          <cell r="D983" t="str">
            <v>No aplica</v>
          </cell>
          <cell r="E983" t="str">
            <v>Aveo</v>
          </cell>
          <cell r="F983" t="str">
            <v>Automóvil</v>
          </cell>
          <cell r="G983" t="str">
            <v>Chevrolet</v>
          </cell>
          <cell r="H983" t="str">
            <v>Aveo LS 4 puertas T/M, D/H, A/A, Paquete M</v>
          </cell>
          <cell r="I983" t="str">
            <v>3G1TA5AF5DL168051</v>
          </cell>
          <cell r="J983" t="str">
            <v>Hecho en México</v>
          </cell>
          <cell r="K983" t="str">
            <v>Magna</v>
          </cell>
          <cell r="L983">
            <v>4</v>
          </cell>
          <cell r="M983">
            <v>45</v>
          </cell>
          <cell r="N983">
            <v>2013</v>
          </cell>
          <cell r="O983" t="str">
            <v>Monterrey</v>
          </cell>
          <cell r="P983" t="str">
            <v>Nuevo León</v>
          </cell>
          <cell r="Q983" t="str">
            <v>Noreste</v>
          </cell>
          <cell r="R983" t="str">
            <v>Baja</v>
          </cell>
          <cell r="S983" t="str">
            <v>Venta a empleado</v>
          </cell>
          <cell r="T983" t="str">
            <v>GNP</v>
          </cell>
          <cell r="U983" t="str">
            <v>Grupo Nacional Provincial, S.A.B.</v>
          </cell>
          <cell r="V983" t="str">
            <v>Supervisor de Taller</v>
          </cell>
          <cell r="W983" t="str">
            <v>Pool Semiasignado</v>
          </cell>
          <cell r="X983" t="str">
            <v>Supervisoria</v>
          </cell>
          <cell r="Y983" t="str">
            <v>Pool</v>
          </cell>
          <cell r="Z983" t="str">
            <v>N93454</v>
          </cell>
          <cell r="AA983" t="str">
            <v>-</v>
          </cell>
          <cell r="AB983" t="str">
            <v>-</v>
          </cell>
          <cell r="AC983" t="str">
            <v>-</v>
          </cell>
          <cell r="AD983" t="str">
            <v>-</v>
          </cell>
          <cell r="AE983" t="str">
            <v>-</v>
          </cell>
          <cell r="AF983" t="str">
            <v>-</v>
          </cell>
          <cell r="AG983" t="str">
            <v>-</v>
          </cell>
          <cell r="AH983" t="str">
            <v>-</v>
          </cell>
          <cell r="AI983" t="str">
            <v>C6705</v>
          </cell>
          <cell r="AJ983" t="str">
            <v>Ramirez Granados Arturo</v>
          </cell>
          <cell r="AK983" t="str">
            <v>-</v>
          </cell>
          <cell r="AL983" t="str">
            <v>-</v>
          </cell>
          <cell r="AM983" t="str">
            <v>-</v>
          </cell>
          <cell r="AN983">
            <v>0</v>
          </cell>
          <cell r="AO983" t="str">
            <v>-</v>
          </cell>
          <cell r="AQ983">
            <v>8120003713</v>
          </cell>
          <cell r="AR983" t="str">
            <v>-</v>
          </cell>
          <cell r="AS983" t="str">
            <v>-</v>
          </cell>
          <cell r="AT983" t="str">
            <v>-</v>
          </cell>
          <cell r="AU983" t="str">
            <v>-</v>
          </cell>
          <cell r="AV983" t="str">
            <v>-</v>
          </cell>
          <cell r="AW983" t="str">
            <v>-</v>
          </cell>
          <cell r="AX983" t="str">
            <v>-</v>
          </cell>
          <cell r="AY983" t="str">
            <v>No</v>
          </cell>
          <cell r="AZ983" t="str">
            <v>-</v>
          </cell>
          <cell r="BA983" t="str">
            <v>-</v>
          </cell>
          <cell r="BB983" t="str">
            <v>-</v>
          </cell>
          <cell r="BC983" t="str">
            <v>-</v>
          </cell>
          <cell r="BD983" t="str">
            <v>-</v>
          </cell>
          <cell r="BE983" t="str">
            <v>-</v>
          </cell>
          <cell r="BF983" t="str">
            <v>-</v>
          </cell>
          <cell r="BG983">
            <v>4</v>
          </cell>
          <cell r="BH983" t="str">
            <v>-</v>
          </cell>
          <cell r="BI983" t="str">
            <v>-</v>
          </cell>
          <cell r="BJ983" t="str">
            <v>Arrendado</v>
          </cell>
          <cell r="BK983" t="str">
            <v>N10496</v>
          </cell>
          <cell r="BL983" t="str">
            <v>El Trébol Automotriz Ermita, S.A. de C.V.</v>
          </cell>
          <cell r="BO983">
            <v>116476.72</v>
          </cell>
          <cell r="BP983" t="str">
            <v>-</v>
          </cell>
          <cell r="BQ983" t="str">
            <v>-</v>
          </cell>
          <cell r="BR983" t="str">
            <v>-</v>
          </cell>
          <cell r="BS983" t="str">
            <v>-</v>
          </cell>
          <cell r="BT983" t="str">
            <v>-</v>
          </cell>
          <cell r="BU983" t="str">
            <v>-</v>
          </cell>
          <cell r="BV983" t="str">
            <v>-</v>
          </cell>
          <cell r="BW983" t="str">
            <v>-</v>
          </cell>
          <cell r="BX983" t="str">
            <v>-</v>
          </cell>
          <cell r="BY983" t="str">
            <v>-</v>
          </cell>
          <cell r="BZ983" t="str">
            <v>-</v>
          </cell>
          <cell r="CA983" t="str">
            <v>-</v>
          </cell>
          <cell r="CB983" t="str">
            <v>-</v>
          </cell>
          <cell r="CC983" t="str">
            <v>Martes</v>
          </cell>
          <cell r="CD983" t="str">
            <v>177</v>
          </cell>
          <cell r="CE983" t="str">
            <v>7</v>
          </cell>
          <cell r="CF983" t="str">
            <v>Rosa</v>
          </cell>
          <cell r="CG983" t="str">
            <v>2o Sábado</v>
          </cell>
          <cell r="CH983" t="str">
            <v>Feb y Mzo</v>
          </cell>
          <cell r="CI983" t="str">
            <v>Ago y Sep</v>
          </cell>
          <cell r="CJ983" t="str">
            <v>-</v>
          </cell>
          <cell r="CK983">
            <v>90</v>
          </cell>
          <cell r="CL983" t="str">
            <v>101 - MAGNA</v>
          </cell>
          <cell r="CM983" t="str">
            <v>13030</v>
          </cell>
          <cell r="CP983" t="str">
            <v>-</v>
          </cell>
        </row>
        <row r="984">
          <cell r="A984" t="str">
            <v>13031</v>
          </cell>
          <cell r="B984" t="str">
            <v>303YWX</v>
          </cell>
          <cell r="C984" t="str">
            <v>Distrito Federal</v>
          </cell>
          <cell r="D984" t="str">
            <v>No aplica</v>
          </cell>
          <cell r="E984" t="str">
            <v>Aveo</v>
          </cell>
          <cell r="F984" t="str">
            <v>Automóvil</v>
          </cell>
          <cell r="G984" t="str">
            <v>Chevrolet</v>
          </cell>
          <cell r="H984" t="str">
            <v>Aveo LS 4 puertas T/M, D/H, A/A, Paquete M</v>
          </cell>
          <cell r="I984" t="str">
            <v>3G1TA5AF9DL176055</v>
          </cell>
          <cell r="J984" t="str">
            <v>Hecho en México</v>
          </cell>
          <cell r="K984" t="str">
            <v>Magna</v>
          </cell>
          <cell r="L984">
            <v>4</v>
          </cell>
          <cell r="M984">
            <v>45</v>
          </cell>
          <cell r="N984">
            <v>2013</v>
          </cell>
          <cell r="O984" t="str">
            <v>Guadalajara</v>
          </cell>
          <cell r="P984" t="str">
            <v>Jalisco</v>
          </cell>
          <cell r="Q984" t="str">
            <v>Occidente</v>
          </cell>
          <cell r="R984" t="str">
            <v>Baja</v>
          </cell>
          <cell r="S984" t="str">
            <v>Venta a empleado</v>
          </cell>
          <cell r="T984" t="str">
            <v>GNP</v>
          </cell>
          <cell r="U984" t="str">
            <v>Grupo Nacional Provincial, S.A.B.</v>
          </cell>
          <cell r="V984" t="str">
            <v>Supervisor de Taller</v>
          </cell>
          <cell r="W984" t="str">
            <v>Pool Semiasignado</v>
          </cell>
          <cell r="X984" t="str">
            <v>Supervisoria</v>
          </cell>
          <cell r="Y984" t="str">
            <v>Pool</v>
          </cell>
          <cell r="Z984" t="str">
            <v>P69743</v>
          </cell>
          <cell r="AA984" t="str">
            <v>-</v>
          </cell>
          <cell r="AB984" t="str">
            <v>-</v>
          </cell>
          <cell r="AC984" t="str">
            <v>-</v>
          </cell>
          <cell r="AD984" t="str">
            <v>-</v>
          </cell>
          <cell r="AE984" t="str">
            <v>-</v>
          </cell>
          <cell r="AF984" t="str">
            <v>-</v>
          </cell>
          <cell r="AG984" t="str">
            <v>-</v>
          </cell>
          <cell r="AH984" t="str">
            <v>-</v>
          </cell>
          <cell r="AI984" t="str">
            <v>C6705</v>
          </cell>
          <cell r="AJ984" t="str">
            <v>Ramirez Granados Arturo</v>
          </cell>
          <cell r="AK984" t="str">
            <v>-</v>
          </cell>
          <cell r="AL984" t="str">
            <v>-</v>
          </cell>
          <cell r="AM984" t="str">
            <v>-</v>
          </cell>
          <cell r="AN984">
            <v>0</v>
          </cell>
          <cell r="AO984" t="str">
            <v>-</v>
          </cell>
          <cell r="AQ984">
            <v>3312946200</v>
          </cell>
          <cell r="AR984" t="str">
            <v>-</v>
          </cell>
          <cell r="AS984" t="str">
            <v>-</v>
          </cell>
          <cell r="AT984" t="str">
            <v>-</v>
          </cell>
          <cell r="AU984" t="str">
            <v>-</v>
          </cell>
          <cell r="AV984" t="str">
            <v>-</v>
          </cell>
          <cell r="AW984" t="str">
            <v>-</v>
          </cell>
          <cell r="AX984" t="str">
            <v>-</v>
          </cell>
          <cell r="AY984" t="str">
            <v>No</v>
          </cell>
          <cell r="AZ984" t="str">
            <v>-</v>
          </cell>
          <cell r="BA984" t="str">
            <v>-</v>
          </cell>
          <cell r="BB984" t="str">
            <v>-</v>
          </cell>
          <cell r="BC984" t="str">
            <v>-</v>
          </cell>
          <cell r="BD984" t="str">
            <v>-</v>
          </cell>
          <cell r="BE984" t="str">
            <v>-</v>
          </cell>
          <cell r="BF984" t="str">
            <v>-</v>
          </cell>
          <cell r="BG984">
            <v>4</v>
          </cell>
          <cell r="BH984" t="str">
            <v>-</v>
          </cell>
          <cell r="BI984" t="str">
            <v>-</v>
          </cell>
          <cell r="BJ984" t="str">
            <v>Arrendado</v>
          </cell>
          <cell r="BK984" t="str">
            <v>N10482</v>
          </cell>
          <cell r="BL984" t="str">
            <v>El Trébol Automotriz Ermita, S.A. de C.V.</v>
          </cell>
          <cell r="BO984">
            <v>116476.72</v>
          </cell>
          <cell r="BP984" t="str">
            <v>-</v>
          </cell>
          <cell r="BQ984" t="str">
            <v>-</v>
          </cell>
          <cell r="BR984" t="str">
            <v>-</v>
          </cell>
          <cell r="BS984" t="str">
            <v>-</v>
          </cell>
          <cell r="BT984" t="str">
            <v>-</v>
          </cell>
          <cell r="BU984" t="str">
            <v>-</v>
          </cell>
          <cell r="BV984" t="str">
            <v>-</v>
          </cell>
          <cell r="BW984" t="str">
            <v>-</v>
          </cell>
          <cell r="BX984" t="str">
            <v>-</v>
          </cell>
          <cell r="BY984" t="str">
            <v>-</v>
          </cell>
          <cell r="BZ984" t="str">
            <v>-</v>
          </cell>
          <cell r="CA984" t="str">
            <v>-</v>
          </cell>
          <cell r="CB984" t="str">
            <v>-</v>
          </cell>
          <cell r="CC984" t="str">
            <v>Miércoles</v>
          </cell>
          <cell r="CD984" t="str">
            <v>303</v>
          </cell>
          <cell r="CE984" t="str">
            <v>3</v>
          </cell>
          <cell r="CF984" t="str">
            <v>Rojo</v>
          </cell>
          <cell r="CG984" t="str">
            <v>3er Sábado</v>
          </cell>
          <cell r="CH984" t="str">
            <v>Mzo y Abr</v>
          </cell>
          <cell r="CI984" t="str">
            <v>Sep y Oct</v>
          </cell>
          <cell r="CJ984" t="str">
            <v>-</v>
          </cell>
          <cell r="CK984">
            <v>90</v>
          </cell>
          <cell r="CL984" t="str">
            <v>101 - MAGNA</v>
          </cell>
          <cell r="CM984" t="str">
            <v>13031</v>
          </cell>
          <cell r="CP984" t="str">
            <v>-</v>
          </cell>
        </row>
        <row r="985">
          <cell r="A985" t="str">
            <v>13032</v>
          </cell>
          <cell r="B985" t="str">
            <v>453YWX</v>
          </cell>
          <cell r="C985" t="str">
            <v>Distrito Federal</v>
          </cell>
          <cell r="D985" t="str">
            <v>No aplica</v>
          </cell>
          <cell r="E985" t="str">
            <v>Aveo</v>
          </cell>
          <cell r="F985" t="str">
            <v>Automóvil</v>
          </cell>
          <cell r="G985" t="str">
            <v>Chevrolet</v>
          </cell>
          <cell r="H985" t="str">
            <v>Aveo LS 4 puertas T/M, D/H, A/A, Paquete M</v>
          </cell>
          <cell r="I985" t="str">
            <v>3G1TA5AF5DL171001</v>
          </cell>
          <cell r="J985" t="str">
            <v>Hecho en México</v>
          </cell>
          <cell r="K985" t="str">
            <v>Magna</v>
          </cell>
          <cell r="L985">
            <v>4</v>
          </cell>
          <cell r="M985">
            <v>45</v>
          </cell>
          <cell r="N985">
            <v>2013</v>
          </cell>
          <cell r="O985" t="str">
            <v>Morelia</v>
          </cell>
          <cell r="P985" t="str">
            <v>Michoacán</v>
          </cell>
          <cell r="Q985" t="str">
            <v>Occidente</v>
          </cell>
          <cell r="R985" t="str">
            <v>Baja</v>
          </cell>
          <cell r="S985" t="str">
            <v>Venta a empleado</v>
          </cell>
          <cell r="T985" t="str">
            <v>GNP</v>
          </cell>
          <cell r="U985" t="str">
            <v>Grupo Nacional Provincial, S.A.B.</v>
          </cell>
          <cell r="V985" t="str">
            <v>Supervisor de Taller</v>
          </cell>
          <cell r="W985" t="str">
            <v>Pool Semiasignado</v>
          </cell>
          <cell r="X985" t="str">
            <v>Supervisoria</v>
          </cell>
          <cell r="Y985" t="str">
            <v>Pool</v>
          </cell>
          <cell r="Z985" t="str">
            <v>N92705</v>
          </cell>
          <cell r="AA985" t="str">
            <v>Estrada Bautista Juan Carlos</v>
          </cell>
          <cell r="AB985" t="str">
            <v>Grupo Nacional Provincial, S.A.B.</v>
          </cell>
          <cell r="AC985" t="str">
            <v>EABJ720309M96</v>
          </cell>
          <cell r="AD985" t="str">
            <v>Operativo</v>
          </cell>
          <cell r="AE985" t="str">
            <v>Visitador de Taller</v>
          </cell>
          <cell r="AF985" t="str">
            <v>Unidad Operativa</v>
          </cell>
          <cell r="AG985" t="str">
            <v>Dirección Servicio y Operaciones</v>
          </cell>
          <cell r="AH985" t="str">
            <v>Subdirección Siniestros Norte y Occidente</v>
          </cell>
          <cell r="AI985" t="str">
            <v>C9212</v>
          </cell>
          <cell r="AJ985" t="str">
            <v>Colome Pineda Juan Del Carmen</v>
          </cell>
          <cell r="AK985" t="str">
            <v>Supervisoria Morelia</v>
          </cell>
          <cell r="AL985" t="str">
            <v>Morelia</v>
          </cell>
          <cell r="AM985">
            <v>5930</v>
          </cell>
          <cell r="AN985" t="str">
            <v>juan.estrada@gnp.com.mx</v>
          </cell>
          <cell r="AO985" t="str">
            <v>juan.estrada@gnp.com.mx</v>
          </cell>
          <cell r="AQ985">
            <v>4433686192</v>
          </cell>
          <cell r="AR985" t="str">
            <v>-</v>
          </cell>
          <cell r="AS985" t="str">
            <v>-</v>
          </cell>
          <cell r="AT985" t="str">
            <v>-</v>
          </cell>
          <cell r="AU985" t="str">
            <v>-</v>
          </cell>
          <cell r="AV985" t="str">
            <v>-</v>
          </cell>
          <cell r="AW985" t="str">
            <v>IMDM20358873..</v>
          </cell>
          <cell r="AX985" t="str">
            <v>Inactivo</v>
          </cell>
          <cell r="AY985" t="str">
            <v>Si</v>
          </cell>
          <cell r="AZ985">
            <v>614.58000000000004</v>
          </cell>
          <cell r="BA985">
            <v>43708</v>
          </cell>
          <cell r="BB985">
            <v>2458.3200000000002</v>
          </cell>
          <cell r="BC985" t="str">
            <v>-</v>
          </cell>
          <cell r="BD985">
            <v>59000</v>
          </cell>
          <cell r="BE985">
            <v>43661</v>
          </cell>
          <cell r="BF985">
            <v>45107</v>
          </cell>
          <cell r="BG985">
            <v>3</v>
          </cell>
          <cell r="BH985" t="str">
            <v>-</v>
          </cell>
          <cell r="BI985" t="str">
            <v>-</v>
          </cell>
          <cell r="BJ985" t="str">
            <v>Arrendado</v>
          </cell>
          <cell r="BK985" t="str">
            <v>N10509</v>
          </cell>
          <cell r="BL985" t="str">
            <v>El Trébol Automotriz Ermita, S.A. de C.V.</v>
          </cell>
          <cell r="BO985">
            <v>116476.72</v>
          </cell>
          <cell r="BP985" t="str">
            <v>-</v>
          </cell>
          <cell r="BQ985" t="str">
            <v>-</v>
          </cell>
          <cell r="BR985" t="str">
            <v>-</v>
          </cell>
          <cell r="BS985" t="str">
            <v>-</v>
          </cell>
          <cell r="BT985" t="str">
            <v>-</v>
          </cell>
          <cell r="BU985" t="str">
            <v>-</v>
          </cell>
          <cell r="BV985" t="str">
            <v>-</v>
          </cell>
          <cell r="BW985" t="str">
            <v>-</v>
          </cell>
          <cell r="BX985" t="str">
            <v>-</v>
          </cell>
          <cell r="BY985" t="str">
            <v>-</v>
          </cell>
          <cell r="BZ985" t="str">
            <v>-</v>
          </cell>
          <cell r="CA985" t="str">
            <v>-</v>
          </cell>
          <cell r="CB985" t="str">
            <v>-</v>
          </cell>
          <cell r="CC985" t="str">
            <v>Miércoles</v>
          </cell>
          <cell r="CD985" t="str">
            <v>453</v>
          </cell>
          <cell r="CE985" t="str">
            <v>3</v>
          </cell>
          <cell r="CF985" t="str">
            <v>Rojo</v>
          </cell>
          <cell r="CG985" t="str">
            <v>3er Sábado</v>
          </cell>
          <cell r="CH985" t="str">
            <v>Mzo y Abr</v>
          </cell>
          <cell r="CI985" t="str">
            <v>Sep y Oct</v>
          </cell>
          <cell r="CJ985" t="str">
            <v>-</v>
          </cell>
          <cell r="CK985">
            <v>90</v>
          </cell>
          <cell r="CL985" t="str">
            <v>101 - MAGNA</v>
          </cell>
          <cell r="CM985" t="str">
            <v>13032</v>
          </cell>
          <cell r="CP985" t="str">
            <v>-</v>
          </cell>
        </row>
        <row r="986">
          <cell r="A986" t="str">
            <v>13033</v>
          </cell>
          <cell r="B986" t="str">
            <v>974YXA</v>
          </cell>
          <cell r="C986" t="str">
            <v>Distrito Federal</v>
          </cell>
          <cell r="D986" t="str">
            <v>No aplica</v>
          </cell>
          <cell r="E986" t="str">
            <v>Aveo</v>
          </cell>
          <cell r="F986" t="str">
            <v>Automóvil</v>
          </cell>
          <cell r="G986" t="str">
            <v>Chevrolet</v>
          </cell>
          <cell r="H986" t="str">
            <v>Aveo LS 4 puertas T/M, D/H, A/A, Paquete M</v>
          </cell>
          <cell r="I986" t="str">
            <v>3G1TA5AF7DL171548</v>
          </cell>
          <cell r="J986" t="str">
            <v>Hecho en México</v>
          </cell>
          <cell r="K986" t="str">
            <v>Magna</v>
          </cell>
          <cell r="L986">
            <v>4</v>
          </cell>
          <cell r="M986">
            <v>45</v>
          </cell>
          <cell r="N986">
            <v>2013</v>
          </cell>
          <cell r="O986" t="str">
            <v>Ciudad de México</v>
          </cell>
          <cell r="P986" t="str">
            <v>Ciudad de México</v>
          </cell>
          <cell r="Q986" t="str">
            <v>Zona Metropolitana</v>
          </cell>
          <cell r="R986" t="str">
            <v>Baja</v>
          </cell>
          <cell r="S986" t="str">
            <v>Devolución Valmex</v>
          </cell>
          <cell r="T986" t="str">
            <v>GNP</v>
          </cell>
          <cell r="U986" t="str">
            <v>Grupo Nacional Provincial, S.A.B.</v>
          </cell>
          <cell r="V986" t="str">
            <v>Pool Ajustes</v>
          </cell>
          <cell r="W986" t="str">
            <v>Pool Ajustes</v>
          </cell>
          <cell r="X986" t="str">
            <v>Plaza GNP</v>
          </cell>
          <cell r="Y986" t="str">
            <v>Pool</v>
          </cell>
          <cell r="Z986" t="str">
            <v>N38132</v>
          </cell>
          <cell r="AA986" t="str">
            <v>-</v>
          </cell>
          <cell r="AB986" t="str">
            <v>-</v>
          </cell>
          <cell r="AC986" t="str">
            <v>-</v>
          </cell>
          <cell r="AD986" t="str">
            <v>-</v>
          </cell>
          <cell r="AE986" t="str">
            <v>-</v>
          </cell>
          <cell r="AF986" t="str">
            <v>-</v>
          </cell>
          <cell r="AG986" t="str">
            <v>-</v>
          </cell>
          <cell r="AH986" t="str">
            <v>-</v>
          </cell>
          <cell r="AI986" t="str">
            <v>C6705</v>
          </cell>
          <cell r="AJ986" t="str">
            <v>Ramirez Granados Arturo</v>
          </cell>
          <cell r="AK986" t="str">
            <v>-</v>
          </cell>
          <cell r="AL986" t="str">
            <v>-</v>
          </cell>
          <cell r="AM986" t="str">
            <v>-</v>
          </cell>
          <cell r="AN986">
            <v>0</v>
          </cell>
          <cell r="AO986" t="str">
            <v>-</v>
          </cell>
          <cell r="AQ986">
            <v>5545001393</v>
          </cell>
          <cell r="AR986" t="str">
            <v>-</v>
          </cell>
          <cell r="AS986" t="str">
            <v>-</v>
          </cell>
          <cell r="AT986" t="str">
            <v>-</v>
          </cell>
          <cell r="AU986" t="str">
            <v>-</v>
          </cell>
          <cell r="AV986" t="str">
            <v>-</v>
          </cell>
          <cell r="AW986" t="str">
            <v>IMDM21470106..</v>
          </cell>
          <cell r="AX986" t="str">
            <v>Inactivo</v>
          </cell>
          <cell r="AY986" t="str">
            <v>No</v>
          </cell>
          <cell r="AZ986" t="str">
            <v>-</v>
          </cell>
          <cell r="BA986" t="str">
            <v>-</v>
          </cell>
          <cell r="BB986" t="str">
            <v>-</v>
          </cell>
          <cell r="BC986" t="str">
            <v>-</v>
          </cell>
          <cell r="BD986" t="str">
            <v>-</v>
          </cell>
          <cell r="BE986" t="str">
            <v>-</v>
          </cell>
          <cell r="BF986" t="str">
            <v>-</v>
          </cell>
          <cell r="BG986" t="str">
            <v>-</v>
          </cell>
          <cell r="BH986" t="str">
            <v>-</v>
          </cell>
          <cell r="BI986" t="str">
            <v>-</v>
          </cell>
          <cell r="BJ986" t="str">
            <v>Arrendado</v>
          </cell>
          <cell r="BL986" t="str">
            <v>El Trébol Automotriz Ermita, S.A. de C.V.</v>
          </cell>
          <cell r="BP986" t="str">
            <v>-</v>
          </cell>
          <cell r="BQ986" t="str">
            <v>-</v>
          </cell>
          <cell r="BR986" t="str">
            <v>-</v>
          </cell>
          <cell r="BS986" t="str">
            <v>-</v>
          </cell>
          <cell r="BT986" t="str">
            <v>-</v>
          </cell>
          <cell r="BU986" t="str">
            <v>-</v>
          </cell>
          <cell r="BV986" t="str">
            <v>-</v>
          </cell>
          <cell r="BW986" t="str">
            <v>-</v>
          </cell>
          <cell r="BX986" t="str">
            <v>-</v>
          </cell>
          <cell r="BY986" t="str">
            <v>-</v>
          </cell>
          <cell r="BZ986" t="str">
            <v>-</v>
          </cell>
          <cell r="CA986" t="str">
            <v>-</v>
          </cell>
          <cell r="CB986" t="str">
            <v>-</v>
          </cell>
          <cell r="CC986" t="str">
            <v>Miércoles</v>
          </cell>
          <cell r="CD986" t="str">
            <v>974</v>
          </cell>
          <cell r="CE986" t="str">
            <v>4</v>
          </cell>
          <cell r="CF986" t="str">
            <v>Rojo</v>
          </cell>
          <cell r="CG986" t="str">
            <v>3er Sábado</v>
          </cell>
          <cell r="CH986" t="str">
            <v>Mzo y Abr</v>
          </cell>
          <cell r="CI986" t="str">
            <v>Sep y Oct</v>
          </cell>
          <cell r="CJ986" t="str">
            <v>-</v>
          </cell>
          <cell r="CK986">
            <v>90</v>
          </cell>
          <cell r="CL986" t="str">
            <v>101 - MAGNA</v>
          </cell>
          <cell r="CM986" t="str">
            <v>13033</v>
          </cell>
          <cell r="CP986" t="str">
            <v>-</v>
          </cell>
        </row>
        <row r="987">
          <cell r="A987" t="str">
            <v>13034</v>
          </cell>
          <cell r="B987" t="str">
            <v>912YWW</v>
          </cell>
          <cell r="C987" t="str">
            <v>Distrito Federal</v>
          </cell>
          <cell r="D987" t="str">
            <v>No aplica</v>
          </cell>
          <cell r="E987" t="str">
            <v>Aveo</v>
          </cell>
          <cell r="F987" t="str">
            <v>Automóvil</v>
          </cell>
          <cell r="G987" t="str">
            <v>Chevrolet</v>
          </cell>
          <cell r="H987" t="str">
            <v>Aveo LS 4 puertas T/M, D/H, A/A, Paquete M</v>
          </cell>
          <cell r="I987" t="str">
            <v>3G1TA5AF1DL168306</v>
          </cell>
          <cell r="J987" t="str">
            <v>Hecho en México</v>
          </cell>
          <cell r="K987" t="str">
            <v>Magna</v>
          </cell>
          <cell r="L987">
            <v>4</v>
          </cell>
          <cell r="M987">
            <v>45</v>
          </cell>
          <cell r="N987">
            <v>2013</v>
          </cell>
          <cell r="O987" t="str">
            <v>Ciudad de México</v>
          </cell>
          <cell r="P987" t="str">
            <v>Ciudad de México</v>
          </cell>
          <cell r="Q987" t="str">
            <v>Zona Metropolitana</v>
          </cell>
          <cell r="R987" t="str">
            <v>Baja</v>
          </cell>
          <cell r="S987" t="str">
            <v>Devolución Valmex</v>
          </cell>
          <cell r="T987" t="str">
            <v>GNP</v>
          </cell>
          <cell r="U987" t="str">
            <v>Grupo Nacional Provincial, S.A.B.</v>
          </cell>
          <cell r="V987" t="str">
            <v>Supervisor de Taller</v>
          </cell>
          <cell r="W987" t="str">
            <v>Pool Semiasignado</v>
          </cell>
          <cell r="X987" t="str">
            <v>Plaza GNP</v>
          </cell>
          <cell r="Y987" t="str">
            <v>Pool</v>
          </cell>
          <cell r="Z987" t="str">
            <v>N91823</v>
          </cell>
          <cell r="AA987" t="str">
            <v>Espinosa Hernández Ricardo</v>
          </cell>
          <cell r="AB987" t="str">
            <v>Grupo Nacional Provincial, S.A.B.</v>
          </cell>
          <cell r="AC987" t="str">
            <v>EIHR680305T19</v>
          </cell>
          <cell r="AD987" t="str">
            <v>Operativo</v>
          </cell>
          <cell r="AE987" t="str">
            <v>Visitador de Taller</v>
          </cell>
          <cell r="AF987" t="str">
            <v>Unidad Operativa</v>
          </cell>
          <cell r="AG987" t="str">
            <v>Dirección Servicio y Operaciones</v>
          </cell>
          <cell r="AH987" t="str">
            <v>Subdir. Siniestros CDMX y Sureste</v>
          </cell>
          <cell r="AI987" t="str">
            <v>C9208</v>
          </cell>
          <cell r="AJ987" t="str">
            <v>Lasa Estrada Antxon</v>
          </cell>
          <cell r="AK987" t="str">
            <v>Poniente Anexo</v>
          </cell>
          <cell r="AL987" t="str">
            <v>Plaza GNP</v>
          </cell>
          <cell r="AM987">
            <v>0</v>
          </cell>
          <cell r="AN987" t="str">
            <v>ricardo.espinosa@gnp.com.mx</v>
          </cell>
          <cell r="AO987" t="str">
            <v>ricardo.espinosa@gnp.com.mx</v>
          </cell>
          <cell r="AQ987">
            <v>5545304081</v>
          </cell>
          <cell r="AR987" t="str">
            <v>-</v>
          </cell>
          <cell r="AS987" t="str">
            <v>-</v>
          </cell>
          <cell r="AT987" t="str">
            <v>-</v>
          </cell>
          <cell r="AU987" t="str">
            <v>-</v>
          </cell>
          <cell r="AV987" t="str">
            <v>-</v>
          </cell>
          <cell r="AW987" t="str">
            <v>-</v>
          </cell>
          <cell r="AX987" t="str">
            <v>-</v>
          </cell>
          <cell r="AY987" t="str">
            <v>No</v>
          </cell>
          <cell r="AZ987" t="str">
            <v>-</v>
          </cell>
          <cell r="BA987" t="str">
            <v>-</v>
          </cell>
          <cell r="BB987" t="str">
            <v>-</v>
          </cell>
          <cell r="BC987" t="str">
            <v>-</v>
          </cell>
          <cell r="BD987" t="str">
            <v>-</v>
          </cell>
          <cell r="BE987" t="str">
            <v>-</v>
          </cell>
          <cell r="BF987" t="str">
            <v>-</v>
          </cell>
          <cell r="BG987">
            <v>3</v>
          </cell>
          <cell r="BH987" t="str">
            <v>-</v>
          </cell>
          <cell r="BI987" t="str">
            <v>-</v>
          </cell>
          <cell r="BJ987" t="str">
            <v>Arrendado</v>
          </cell>
          <cell r="BK987" t="str">
            <v>N10363</v>
          </cell>
          <cell r="BL987" t="str">
            <v>El Trébol Automotriz Ermita, S.A. de C.V.</v>
          </cell>
          <cell r="BO987">
            <v>116476.72</v>
          </cell>
          <cell r="BP987" t="str">
            <v>-</v>
          </cell>
          <cell r="BQ987" t="str">
            <v>-</v>
          </cell>
          <cell r="BR987" t="str">
            <v>-</v>
          </cell>
          <cell r="BS987" t="str">
            <v>-</v>
          </cell>
          <cell r="BT987" t="str">
            <v>-</v>
          </cell>
          <cell r="BU987" t="str">
            <v>-</v>
          </cell>
          <cell r="BV987" t="str">
            <v>-</v>
          </cell>
          <cell r="BW987" t="str">
            <v>-</v>
          </cell>
          <cell r="BX987" t="str">
            <v>-</v>
          </cell>
          <cell r="BY987" t="str">
            <v>-</v>
          </cell>
          <cell r="BZ987" t="str">
            <v>-</v>
          </cell>
          <cell r="CA987" t="str">
            <v>-</v>
          </cell>
          <cell r="CB987" t="str">
            <v>-</v>
          </cell>
          <cell r="CC987" t="str">
            <v>Jueves</v>
          </cell>
          <cell r="CD987" t="str">
            <v>912</v>
          </cell>
          <cell r="CE987" t="str">
            <v>2</v>
          </cell>
          <cell r="CF987" t="str">
            <v>Verde</v>
          </cell>
          <cell r="CG987" t="str">
            <v>4o Sábado</v>
          </cell>
          <cell r="CH987" t="str">
            <v>Abr y May</v>
          </cell>
          <cell r="CI987" t="str">
            <v>Oct y Nov</v>
          </cell>
          <cell r="CJ987" t="str">
            <v>-</v>
          </cell>
          <cell r="CK987">
            <v>90</v>
          </cell>
          <cell r="CL987" t="str">
            <v>101 - MAGNA</v>
          </cell>
          <cell r="CM987" t="str">
            <v>13034</v>
          </cell>
          <cell r="CP987" t="str">
            <v>-</v>
          </cell>
        </row>
        <row r="988">
          <cell r="A988" t="str">
            <v>13035</v>
          </cell>
          <cell r="B988" t="str">
            <v>558YWW</v>
          </cell>
          <cell r="C988" t="str">
            <v>Distrito Federal</v>
          </cell>
          <cell r="D988" t="str">
            <v>No aplica</v>
          </cell>
          <cell r="E988" t="str">
            <v>Aveo</v>
          </cell>
          <cell r="F988" t="str">
            <v>Automóvil</v>
          </cell>
          <cell r="G988" t="str">
            <v>Chevrolet</v>
          </cell>
          <cell r="H988" t="str">
            <v>Aveo LS 4 puertas T/M, D/H, A/A, Paquete M</v>
          </cell>
          <cell r="I988" t="str">
            <v>3G1TA5AF0DL168278</v>
          </cell>
          <cell r="J988" t="str">
            <v>Hecho en México</v>
          </cell>
          <cell r="K988" t="str">
            <v>Magna</v>
          </cell>
          <cell r="L988">
            <v>4</v>
          </cell>
          <cell r="M988">
            <v>45</v>
          </cell>
          <cell r="N988">
            <v>2013</v>
          </cell>
          <cell r="O988" t="str">
            <v>Ciudad de México</v>
          </cell>
          <cell r="P988" t="str">
            <v>Ciudad de México</v>
          </cell>
          <cell r="Q988" t="str">
            <v>Zona Metropolitana</v>
          </cell>
          <cell r="R988" t="str">
            <v>Baja</v>
          </cell>
          <cell r="S988" t="str">
            <v>Devolución Valmex</v>
          </cell>
          <cell r="T988" t="str">
            <v>GNP</v>
          </cell>
          <cell r="U988" t="str">
            <v>Grupo Nacional Provincial, S.A.B.</v>
          </cell>
          <cell r="V988" t="str">
            <v>Supervisor de Taller</v>
          </cell>
          <cell r="W988" t="str">
            <v>Pool Semiasignado</v>
          </cell>
          <cell r="X988" t="str">
            <v>Plaza GNP</v>
          </cell>
          <cell r="Y988" t="str">
            <v>Pool</v>
          </cell>
          <cell r="Z988" t="str">
            <v>N91923</v>
          </cell>
          <cell r="AA988" t="str">
            <v>-</v>
          </cell>
          <cell r="AB988" t="str">
            <v>-</v>
          </cell>
          <cell r="AC988" t="str">
            <v>-</v>
          </cell>
          <cell r="AD988" t="str">
            <v>-</v>
          </cell>
          <cell r="AE988" t="str">
            <v>-</v>
          </cell>
          <cell r="AF988" t="str">
            <v>-</v>
          </cell>
          <cell r="AG988" t="str">
            <v>-</v>
          </cell>
          <cell r="AH988" t="str">
            <v>-</v>
          </cell>
          <cell r="AI988" t="str">
            <v>C6705</v>
          </cell>
          <cell r="AJ988" t="str">
            <v>Ramirez Granados Arturo</v>
          </cell>
          <cell r="AK988" t="str">
            <v>-</v>
          </cell>
          <cell r="AL988" t="str">
            <v>-</v>
          </cell>
          <cell r="AM988" t="str">
            <v>-</v>
          </cell>
          <cell r="AN988">
            <v>0</v>
          </cell>
          <cell r="AO988" t="str">
            <v>-</v>
          </cell>
          <cell r="AQ988">
            <v>5545304090</v>
          </cell>
          <cell r="AR988" t="str">
            <v>-</v>
          </cell>
          <cell r="AS988" t="str">
            <v>-</v>
          </cell>
          <cell r="AT988" t="str">
            <v>-</v>
          </cell>
          <cell r="AU988" t="str">
            <v>-</v>
          </cell>
          <cell r="AV988" t="str">
            <v>-</v>
          </cell>
          <cell r="AW988" t="str">
            <v>-</v>
          </cell>
          <cell r="AX988" t="str">
            <v>-</v>
          </cell>
          <cell r="AY988" t="str">
            <v>No</v>
          </cell>
          <cell r="AZ988" t="str">
            <v>-</v>
          </cell>
          <cell r="BA988" t="str">
            <v>-</v>
          </cell>
          <cell r="BB988" t="str">
            <v>-</v>
          </cell>
          <cell r="BC988" t="str">
            <v>-</v>
          </cell>
          <cell r="BD988" t="str">
            <v>-</v>
          </cell>
          <cell r="BE988" t="str">
            <v>-</v>
          </cell>
          <cell r="BF988" t="str">
            <v>-</v>
          </cell>
          <cell r="BG988">
            <v>3</v>
          </cell>
          <cell r="BH988" t="str">
            <v>-</v>
          </cell>
          <cell r="BI988" t="str">
            <v>-</v>
          </cell>
          <cell r="BJ988" t="str">
            <v>Arrendado</v>
          </cell>
          <cell r="BK988" t="str">
            <v>N10362</v>
          </cell>
          <cell r="BL988" t="str">
            <v>El Trébol Automotriz Ermita, S.A. de C.V.</v>
          </cell>
          <cell r="BO988">
            <v>116476.72</v>
          </cell>
          <cell r="BP988" t="str">
            <v>-</v>
          </cell>
          <cell r="BQ988" t="str">
            <v>-</v>
          </cell>
          <cell r="BR988" t="str">
            <v>-</v>
          </cell>
          <cell r="BS988" t="str">
            <v>-</v>
          </cell>
          <cell r="BT988" t="str">
            <v>-</v>
          </cell>
          <cell r="BU988" t="str">
            <v>-</v>
          </cell>
          <cell r="BV988" t="str">
            <v>-</v>
          </cell>
          <cell r="BW988" t="str">
            <v>-</v>
          </cell>
          <cell r="BX988" t="str">
            <v>-</v>
          </cell>
          <cell r="BY988" t="str">
            <v>-</v>
          </cell>
          <cell r="BZ988" t="str">
            <v>-</v>
          </cell>
          <cell r="CA988" t="str">
            <v>-</v>
          </cell>
          <cell r="CB988" t="str">
            <v>-</v>
          </cell>
          <cell r="CC988" t="str">
            <v>Martes</v>
          </cell>
          <cell r="CD988" t="str">
            <v>558</v>
          </cell>
          <cell r="CE988" t="str">
            <v>8</v>
          </cell>
          <cell r="CF988" t="str">
            <v>Rosa</v>
          </cell>
          <cell r="CG988" t="str">
            <v>2o Sábado</v>
          </cell>
          <cell r="CH988" t="str">
            <v>Feb y Mzo</v>
          </cell>
          <cell r="CI988" t="str">
            <v>Ago y Sep</v>
          </cell>
          <cell r="CJ988" t="str">
            <v>-</v>
          </cell>
          <cell r="CK988">
            <v>90</v>
          </cell>
          <cell r="CL988" t="str">
            <v>101 - MAGNA</v>
          </cell>
          <cell r="CM988" t="str">
            <v>13035</v>
          </cell>
          <cell r="CP988" t="str">
            <v>-</v>
          </cell>
        </row>
        <row r="989">
          <cell r="A989" t="str">
            <v>13036</v>
          </cell>
          <cell r="B989" t="str">
            <v>468YWW</v>
          </cell>
          <cell r="C989" t="str">
            <v>Distrito Federal</v>
          </cell>
          <cell r="D989" t="str">
            <v>No aplica</v>
          </cell>
          <cell r="E989" t="str">
            <v>Aveo</v>
          </cell>
          <cell r="F989" t="str">
            <v>Automóvil</v>
          </cell>
          <cell r="G989" t="str">
            <v>Chevrolet</v>
          </cell>
          <cell r="H989" t="str">
            <v>Aveo LS 4 puertas T/M, D/H, A/A, Paquete M</v>
          </cell>
          <cell r="I989" t="str">
            <v>3G1TA5AF0DL165848</v>
          </cell>
          <cell r="J989" t="str">
            <v>Hecho en México</v>
          </cell>
          <cell r="K989" t="str">
            <v>Magna</v>
          </cell>
          <cell r="L989">
            <v>4</v>
          </cell>
          <cell r="M989">
            <v>45</v>
          </cell>
          <cell r="N989">
            <v>2013</v>
          </cell>
          <cell r="O989" t="str">
            <v>Ciudad de México</v>
          </cell>
          <cell r="P989" t="str">
            <v>Ciudad de México</v>
          </cell>
          <cell r="Q989" t="str">
            <v>Zona Metropolitana</v>
          </cell>
          <cell r="R989" t="str">
            <v>Baja</v>
          </cell>
          <cell r="S989" t="str">
            <v>Devolución Valmex</v>
          </cell>
          <cell r="T989" t="str">
            <v>GNP</v>
          </cell>
          <cell r="U989" t="str">
            <v>Grupo Nacional Provincial, S.A.B.</v>
          </cell>
          <cell r="V989" t="str">
            <v>Supervisor de Taller</v>
          </cell>
          <cell r="W989" t="str">
            <v>Pool Semiasignado</v>
          </cell>
          <cell r="X989" t="str">
            <v>Plaza GNP</v>
          </cell>
          <cell r="Y989" t="str">
            <v>Pool</v>
          </cell>
          <cell r="Z989" t="str">
            <v>N92642</v>
          </cell>
          <cell r="AA989" t="str">
            <v>-</v>
          </cell>
          <cell r="AB989" t="str">
            <v>-</v>
          </cell>
          <cell r="AC989" t="str">
            <v>-</v>
          </cell>
          <cell r="AD989" t="str">
            <v>-</v>
          </cell>
          <cell r="AE989" t="str">
            <v>-</v>
          </cell>
          <cell r="AF989" t="str">
            <v>-</v>
          </cell>
          <cell r="AG989" t="str">
            <v>-</v>
          </cell>
          <cell r="AH989" t="str">
            <v>-</v>
          </cell>
          <cell r="AI989" t="str">
            <v>C6705</v>
          </cell>
          <cell r="AJ989" t="str">
            <v>Ramirez Granados Arturo</v>
          </cell>
          <cell r="AK989" t="str">
            <v>-</v>
          </cell>
          <cell r="AL989" t="str">
            <v>-</v>
          </cell>
          <cell r="AM989" t="str">
            <v>-</v>
          </cell>
          <cell r="AN989">
            <v>0</v>
          </cell>
          <cell r="AO989" t="str">
            <v>-</v>
          </cell>
          <cell r="AQ989">
            <v>5545304075</v>
          </cell>
          <cell r="AR989" t="str">
            <v>-</v>
          </cell>
          <cell r="AS989" t="str">
            <v>-</v>
          </cell>
          <cell r="AT989" t="str">
            <v>-</v>
          </cell>
          <cell r="AU989" t="str">
            <v>-</v>
          </cell>
          <cell r="AV989" t="str">
            <v>-</v>
          </cell>
          <cell r="AW989" t="str">
            <v>-</v>
          </cell>
          <cell r="AX989" t="str">
            <v>-</v>
          </cell>
          <cell r="AY989" t="str">
            <v>No</v>
          </cell>
          <cell r="AZ989" t="str">
            <v>-</v>
          </cell>
          <cell r="BA989" t="str">
            <v>-</v>
          </cell>
          <cell r="BB989" t="str">
            <v>-</v>
          </cell>
          <cell r="BC989" t="str">
            <v>-</v>
          </cell>
          <cell r="BD989" t="str">
            <v>-</v>
          </cell>
          <cell r="BE989" t="str">
            <v>-</v>
          </cell>
          <cell r="BF989" t="str">
            <v>-</v>
          </cell>
          <cell r="BG989">
            <v>3</v>
          </cell>
          <cell r="BH989" t="str">
            <v>-</v>
          </cell>
          <cell r="BI989" t="str">
            <v>-</v>
          </cell>
          <cell r="BJ989" t="str">
            <v>Arrendado</v>
          </cell>
          <cell r="BK989" t="str">
            <v>N10361</v>
          </cell>
          <cell r="BL989" t="str">
            <v>El Trébol Automotriz Ermita, S.A. de C.V.</v>
          </cell>
          <cell r="BO989">
            <v>116476.72</v>
          </cell>
          <cell r="BP989" t="str">
            <v>-</v>
          </cell>
          <cell r="BQ989" t="str">
            <v>-</v>
          </cell>
          <cell r="BR989" t="str">
            <v>-</v>
          </cell>
          <cell r="BS989" t="str">
            <v>-</v>
          </cell>
          <cell r="BT989" t="str">
            <v>-</v>
          </cell>
          <cell r="BU989" t="str">
            <v>-</v>
          </cell>
          <cell r="BV989" t="str">
            <v>-</v>
          </cell>
          <cell r="BW989" t="str">
            <v>-</v>
          </cell>
          <cell r="BX989" t="str">
            <v>-</v>
          </cell>
          <cell r="BY989" t="str">
            <v>-</v>
          </cell>
          <cell r="BZ989" t="str">
            <v>-</v>
          </cell>
          <cell r="CA989" t="str">
            <v>-</v>
          </cell>
          <cell r="CB989" t="str">
            <v>-</v>
          </cell>
          <cell r="CC989" t="str">
            <v>Martes</v>
          </cell>
          <cell r="CD989" t="str">
            <v>468</v>
          </cell>
          <cell r="CE989" t="str">
            <v>8</v>
          </cell>
          <cell r="CF989" t="str">
            <v>Rosa</v>
          </cell>
          <cell r="CG989" t="str">
            <v>2o Sábado</v>
          </cell>
          <cell r="CH989" t="str">
            <v>Feb y Mzo</v>
          </cell>
          <cell r="CI989" t="str">
            <v>Ago y Sep</v>
          </cell>
          <cell r="CJ989" t="str">
            <v>-</v>
          </cell>
          <cell r="CK989">
            <v>90</v>
          </cell>
          <cell r="CL989" t="str">
            <v>101 - MAGNA</v>
          </cell>
          <cell r="CM989" t="str">
            <v>13036</v>
          </cell>
          <cell r="CP989" t="str">
            <v>-</v>
          </cell>
        </row>
        <row r="990">
          <cell r="A990" t="str">
            <v>13037</v>
          </cell>
          <cell r="B990" t="str">
            <v>706YWW</v>
          </cell>
          <cell r="C990" t="str">
            <v>Distrito Federal</v>
          </cell>
          <cell r="D990" t="str">
            <v>No aplica</v>
          </cell>
          <cell r="E990" t="str">
            <v>Aveo</v>
          </cell>
          <cell r="F990" t="str">
            <v>Automóvil</v>
          </cell>
          <cell r="G990" t="str">
            <v>Chevrolet</v>
          </cell>
          <cell r="H990" t="str">
            <v>Aveo LS 4 puertas T/M, D/H, A/A, Paquete M</v>
          </cell>
          <cell r="I990" t="str">
            <v>3G1TA5AF1DL118487</v>
          </cell>
          <cell r="J990" t="str">
            <v>Hecho en México</v>
          </cell>
          <cell r="K990" t="str">
            <v>Magna</v>
          </cell>
          <cell r="L990">
            <v>4</v>
          </cell>
          <cell r="M990">
            <v>45</v>
          </cell>
          <cell r="N990">
            <v>2013</v>
          </cell>
          <cell r="O990" t="str">
            <v>Ciudad de México</v>
          </cell>
          <cell r="P990" t="str">
            <v>Ciudad de México</v>
          </cell>
          <cell r="Q990" t="str">
            <v>Zona Metropolitana</v>
          </cell>
          <cell r="R990" t="str">
            <v>Baja</v>
          </cell>
          <cell r="S990" t="str">
            <v>Devolución Valmex</v>
          </cell>
          <cell r="T990" t="str">
            <v>GNP</v>
          </cell>
          <cell r="U990" t="str">
            <v>Grupo Nacional Provincial, S.A.B.</v>
          </cell>
          <cell r="V990" t="str">
            <v>Supervisor de Taller</v>
          </cell>
          <cell r="W990" t="str">
            <v>Pool Semiasignado</v>
          </cell>
          <cell r="X990" t="str">
            <v>Plaza GNP</v>
          </cell>
          <cell r="Y990" t="str">
            <v>Pool</v>
          </cell>
          <cell r="Z990" t="str">
            <v>N92637</v>
          </cell>
          <cell r="AA990" t="str">
            <v>Pacheco Vásquez Javier</v>
          </cell>
          <cell r="AB990" t="str">
            <v>Grupo Nacional Provincial, S.A.B.</v>
          </cell>
          <cell r="AC990" t="str">
            <v>PAVJ890702IW6</v>
          </cell>
          <cell r="AD990" t="str">
            <v>Jefe de departamento</v>
          </cell>
          <cell r="AE990" t="str">
            <v>Supervisor de Ajustes</v>
          </cell>
          <cell r="AF990" t="str">
            <v>Unidad Operativa</v>
          </cell>
          <cell r="AG990" t="str">
            <v>Dirección Servicio y Operaciones</v>
          </cell>
          <cell r="AH990" t="str">
            <v>Subdir. Siniestros CDMX y Sureste</v>
          </cell>
          <cell r="AI990" t="str">
            <v>C9215</v>
          </cell>
          <cell r="AJ990" t="str">
            <v>Moreno Alvárez Elvia Citlalli</v>
          </cell>
          <cell r="AK990" t="str">
            <v>Pachuca</v>
          </cell>
          <cell r="AL990" t="str">
            <v>Pachuca</v>
          </cell>
          <cell r="AM990">
            <v>80734</v>
          </cell>
          <cell r="AN990" t="str">
            <v>javier.pacheco@gnp.com.mx</v>
          </cell>
          <cell r="AO990" t="str">
            <v>javier.pacheco@gnp.com.mx</v>
          </cell>
          <cell r="AQ990">
            <v>5545304092</v>
          </cell>
          <cell r="AR990" t="str">
            <v>-</v>
          </cell>
          <cell r="AS990" t="str">
            <v>-</v>
          </cell>
          <cell r="AT990" t="str">
            <v>-</v>
          </cell>
          <cell r="AU990" t="str">
            <v>-</v>
          </cell>
          <cell r="AV990" t="str">
            <v>-</v>
          </cell>
          <cell r="AW990" t="str">
            <v>-</v>
          </cell>
          <cell r="AX990" t="str">
            <v>-</v>
          </cell>
          <cell r="AY990" t="str">
            <v>Si</v>
          </cell>
          <cell r="AZ990">
            <v>847.22</v>
          </cell>
          <cell r="BA990">
            <v>43708</v>
          </cell>
          <cell r="BB990">
            <v>1694.44</v>
          </cell>
          <cell r="BC990" t="str">
            <v>-</v>
          </cell>
          <cell r="BD990">
            <v>61000</v>
          </cell>
          <cell r="BE990">
            <v>43692</v>
          </cell>
          <cell r="BF990">
            <v>44772</v>
          </cell>
          <cell r="BG990">
            <v>3</v>
          </cell>
          <cell r="BH990" t="str">
            <v>-</v>
          </cell>
          <cell r="BI990" t="str">
            <v>-</v>
          </cell>
          <cell r="BJ990" t="str">
            <v>Arrendado</v>
          </cell>
          <cell r="BK990" t="str">
            <v>N10360</v>
          </cell>
          <cell r="BL990" t="str">
            <v>El Trébol Automotriz Ermita, S.A. de C.V.</v>
          </cell>
          <cell r="BO990">
            <v>116476.72</v>
          </cell>
          <cell r="BP990" t="str">
            <v>-</v>
          </cell>
          <cell r="BQ990" t="str">
            <v>-</v>
          </cell>
          <cell r="BR990" t="str">
            <v>-</v>
          </cell>
          <cell r="BS990" t="str">
            <v>-</v>
          </cell>
          <cell r="BT990" t="str">
            <v>-</v>
          </cell>
          <cell r="BU990" t="str">
            <v>-</v>
          </cell>
          <cell r="BV990" t="str">
            <v>-</v>
          </cell>
          <cell r="BW990" t="str">
            <v>-</v>
          </cell>
          <cell r="BX990" t="str">
            <v>-</v>
          </cell>
          <cell r="BY990" t="str">
            <v>-</v>
          </cell>
          <cell r="BZ990" t="str">
            <v>-</v>
          </cell>
          <cell r="CA990" t="str">
            <v>-</v>
          </cell>
          <cell r="CB990" t="str">
            <v>-</v>
          </cell>
          <cell r="CC990" t="str">
            <v>Lunes</v>
          </cell>
          <cell r="CD990" t="str">
            <v>706</v>
          </cell>
          <cell r="CE990" t="str">
            <v>6</v>
          </cell>
          <cell r="CF990" t="str">
            <v>Amarillo</v>
          </cell>
          <cell r="CG990" t="str">
            <v>1er Sábado</v>
          </cell>
          <cell r="CH990" t="str">
            <v>Ene y Feb</v>
          </cell>
          <cell r="CI990" t="str">
            <v>Jul y Ago</v>
          </cell>
          <cell r="CJ990" t="str">
            <v>-</v>
          </cell>
          <cell r="CK990">
            <v>90</v>
          </cell>
          <cell r="CL990" t="str">
            <v>101 - MAGNA</v>
          </cell>
          <cell r="CM990" t="str">
            <v>13037</v>
          </cell>
          <cell r="CP990" t="str">
            <v>-</v>
          </cell>
        </row>
        <row r="991">
          <cell r="A991" t="str">
            <v>13038</v>
          </cell>
          <cell r="B991" t="str">
            <v>797YWW</v>
          </cell>
          <cell r="C991" t="str">
            <v>Distrito Federal</v>
          </cell>
          <cell r="D991" t="str">
            <v>No aplica</v>
          </cell>
          <cell r="E991" t="str">
            <v>Aveo</v>
          </cell>
          <cell r="F991" t="str">
            <v>Automóvil</v>
          </cell>
          <cell r="G991" t="str">
            <v>Chevrolet</v>
          </cell>
          <cell r="H991" t="str">
            <v>Aveo LS 4 puertas T/M, D/H, A/A, Paquete M</v>
          </cell>
          <cell r="I991" t="str">
            <v>3G1TA5AF3DL180750</v>
          </cell>
          <cell r="J991" t="str">
            <v>Hecho en México</v>
          </cell>
          <cell r="K991" t="str">
            <v>Magna</v>
          </cell>
          <cell r="L991">
            <v>4</v>
          </cell>
          <cell r="M991">
            <v>45</v>
          </cell>
          <cell r="N991">
            <v>2013</v>
          </cell>
          <cell r="O991" t="str">
            <v>Ciudad de México</v>
          </cell>
          <cell r="P991" t="str">
            <v>Ciudad de México</v>
          </cell>
          <cell r="Q991" t="str">
            <v>Zona Metropolitana</v>
          </cell>
          <cell r="R991" t="str">
            <v>Baja</v>
          </cell>
          <cell r="S991" t="str">
            <v>Devolución Valmex</v>
          </cell>
          <cell r="T991" t="str">
            <v>GNP</v>
          </cell>
          <cell r="U991" t="str">
            <v>Grupo Nacional Provincial, S.A.B.</v>
          </cell>
          <cell r="V991" t="str">
            <v>Supervisor de Taller</v>
          </cell>
          <cell r="W991" t="str">
            <v>Pool Semiasignado</v>
          </cell>
          <cell r="X991" t="str">
            <v>Plaza GNP</v>
          </cell>
          <cell r="Y991" t="str">
            <v>Pool</v>
          </cell>
          <cell r="Z991" t="str">
            <v>N93144</v>
          </cell>
          <cell r="AA991" t="str">
            <v>Tornero Solorzano Oscar</v>
          </cell>
          <cell r="AB991" t="str">
            <v>Grupo Nacional Provincial, S.A.B.</v>
          </cell>
          <cell r="AC991" t="str">
            <v>TOSO801018RG5</v>
          </cell>
          <cell r="AD991" t="str">
            <v>Operativo</v>
          </cell>
          <cell r="AE991" t="str">
            <v>Visitador de Taller</v>
          </cell>
          <cell r="AF991" t="str">
            <v>Unidad Operativa</v>
          </cell>
          <cell r="AG991" t="str">
            <v>Dirección Servicio y Operaciones</v>
          </cell>
          <cell r="AH991" t="str">
            <v>Subdir. Siniestros CDMX y Sureste</v>
          </cell>
          <cell r="AI991" t="str">
            <v>C9208</v>
          </cell>
          <cell r="AJ991" t="str">
            <v>Lasa Estrada Antxon</v>
          </cell>
          <cell r="AK991" t="str">
            <v>Poniente Anexo</v>
          </cell>
          <cell r="AL991" t="str">
            <v>Plaza GNP</v>
          </cell>
          <cell r="AM991">
            <v>80734</v>
          </cell>
          <cell r="AN991" t="str">
            <v>oscar.tornero@gnp.com.mx</v>
          </cell>
          <cell r="AO991" t="str">
            <v>oscar.tornero@gnp.com.mx</v>
          </cell>
          <cell r="AQ991">
            <v>5545001389</v>
          </cell>
          <cell r="AR991" t="str">
            <v>-</v>
          </cell>
          <cell r="AS991" t="str">
            <v>-</v>
          </cell>
          <cell r="AT991" t="str">
            <v>-</v>
          </cell>
          <cell r="AU991" t="str">
            <v>-</v>
          </cell>
          <cell r="AV991" t="str">
            <v>-</v>
          </cell>
          <cell r="AW991" t="str">
            <v>-</v>
          </cell>
          <cell r="AX991" t="str">
            <v>-</v>
          </cell>
          <cell r="AY991" t="str">
            <v>No</v>
          </cell>
          <cell r="AZ991" t="str">
            <v>-</v>
          </cell>
          <cell r="BA991" t="str">
            <v>-</v>
          </cell>
          <cell r="BB991" t="str">
            <v>-</v>
          </cell>
          <cell r="BC991" t="str">
            <v>-</v>
          </cell>
          <cell r="BD991" t="str">
            <v>-</v>
          </cell>
          <cell r="BE991" t="str">
            <v>-</v>
          </cell>
          <cell r="BF991" t="str">
            <v>-</v>
          </cell>
          <cell r="BG991">
            <v>3</v>
          </cell>
          <cell r="BH991" t="str">
            <v>-</v>
          </cell>
          <cell r="BI991" t="str">
            <v>-</v>
          </cell>
          <cell r="BJ991" t="str">
            <v>Arrendado</v>
          </cell>
          <cell r="BK991" t="str">
            <v>N10359</v>
          </cell>
          <cell r="BL991" t="str">
            <v>El Trébol Automotriz Ermita, S.A. de C.V.</v>
          </cell>
          <cell r="BO991">
            <v>116476.72</v>
          </cell>
          <cell r="BP991" t="str">
            <v>-</v>
          </cell>
          <cell r="BQ991" t="str">
            <v>-</v>
          </cell>
          <cell r="BR991" t="str">
            <v>-</v>
          </cell>
          <cell r="BS991" t="str">
            <v>-</v>
          </cell>
          <cell r="BT991" t="str">
            <v>-</v>
          </cell>
          <cell r="BU991" t="str">
            <v>-</v>
          </cell>
          <cell r="BV991" t="str">
            <v>-</v>
          </cell>
          <cell r="BW991" t="str">
            <v>-</v>
          </cell>
          <cell r="BX991" t="str">
            <v>-</v>
          </cell>
          <cell r="BY991" t="str">
            <v>-</v>
          </cell>
          <cell r="BZ991" t="str">
            <v>-</v>
          </cell>
          <cell r="CA991" t="str">
            <v>-</v>
          </cell>
          <cell r="CB991" t="str">
            <v>-</v>
          </cell>
          <cell r="CC991" t="str">
            <v>Martes</v>
          </cell>
          <cell r="CD991" t="str">
            <v>797</v>
          </cell>
          <cell r="CE991" t="str">
            <v>7</v>
          </cell>
          <cell r="CF991" t="str">
            <v>Rosa</v>
          </cell>
          <cell r="CG991" t="str">
            <v>2o Sábado</v>
          </cell>
          <cell r="CH991" t="str">
            <v>Feb y Mzo</v>
          </cell>
          <cell r="CI991" t="str">
            <v>Ago y Sep</v>
          </cell>
          <cell r="CJ991" t="str">
            <v>-</v>
          </cell>
          <cell r="CK991">
            <v>90</v>
          </cell>
          <cell r="CL991" t="str">
            <v>101 - MAGNA</v>
          </cell>
          <cell r="CM991" t="str">
            <v>13038</v>
          </cell>
          <cell r="CP991" t="str">
            <v>-</v>
          </cell>
        </row>
        <row r="992">
          <cell r="A992" t="str">
            <v>13039</v>
          </cell>
          <cell r="B992" t="str">
            <v>618YWW</v>
          </cell>
          <cell r="C992" t="str">
            <v>Distrito Federal</v>
          </cell>
          <cell r="D992" t="str">
            <v>No aplica</v>
          </cell>
          <cell r="E992" t="str">
            <v>Aveo</v>
          </cell>
          <cell r="F992" t="str">
            <v>Automóvil</v>
          </cell>
          <cell r="G992" t="str">
            <v>Chevrolet</v>
          </cell>
          <cell r="H992" t="str">
            <v>Aveo LS 4 puertas T/M, D/H, A/A, Paquete M</v>
          </cell>
          <cell r="I992" t="str">
            <v>3G1TA5AF3DL175287</v>
          </cell>
          <cell r="J992" t="str">
            <v>Hecho en México</v>
          </cell>
          <cell r="K992" t="str">
            <v>Magna</v>
          </cell>
          <cell r="L992">
            <v>4</v>
          </cell>
          <cell r="M992">
            <v>45</v>
          </cell>
          <cell r="N992">
            <v>2013</v>
          </cell>
          <cell r="O992" t="str">
            <v>Ciudad de México</v>
          </cell>
          <cell r="P992" t="str">
            <v>Ciudad de México</v>
          </cell>
          <cell r="Q992" t="str">
            <v>Zona Metropolitana</v>
          </cell>
          <cell r="R992" t="str">
            <v>Baja</v>
          </cell>
          <cell r="S992" t="str">
            <v>Venta a empleado</v>
          </cell>
          <cell r="T992" t="str">
            <v>GNP</v>
          </cell>
          <cell r="U992" t="str">
            <v>Grupo Nacional Provincial, S.A.B.</v>
          </cell>
          <cell r="V992" t="str">
            <v>Supervisor de Taller</v>
          </cell>
          <cell r="W992" t="str">
            <v>Pool Semiasignado</v>
          </cell>
          <cell r="X992" t="str">
            <v>Plaza GNP</v>
          </cell>
          <cell r="Y992" t="str">
            <v>Pool</v>
          </cell>
          <cell r="Z992" t="str">
            <v>S05753</v>
          </cell>
          <cell r="AA992" t="str">
            <v>-</v>
          </cell>
          <cell r="AB992" t="str">
            <v>-</v>
          </cell>
          <cell r="AC992" t="str">
            <v>-</v>
          </cell>
          <cell r="AD992" t="str">
            <v>-</v>
          </cell>
          <cell r="AE992" t="str">
            <v>-</v>
          </cell>
          <cell r="AF992" t="str">
            <v>-</v>
          </cell>
          <cell r="AG992" t="str">
            <v>-</v>
          </cell>
          <cell r="AH992" t="str">
            <v>-</v>
          </cell>
          <cell r="AI992" t="str">
            <v>C6705</v>
          </cell>
          <cell r="AJ992" t="str">
            <v>Ramirez Granados Arturo</v>
          </cell>
          <cell r="AK992" t="str">
            <v>-</v>
          </cell>
          <cell r="AL992" t="str">
            <v>-</v>
          </cell>
          <cell r="AM992" t="str">
            <v>-</v>
          </cell>
          <cell r="AN992">
            <v>0</v>
          </cell>
          <cell r="AO992" t="str">
            <v>-</v>
          </cell>
          <cell r="AQ992">
            <v>5545304079</v>
          </cell>
          <cell r="AR992" t="str">
            <v>-</v>
          </cell>
          <cell r="AS992" t="str">
            <v>-</v>
          </cell>
          <cell r="AT992" t="str">
            <v>-</v>
          </cell>
          <cell r="AU992" t="str">
            <v>-</v>
          </cell>
          <cell r="AV992" t="str">
            <v>-</v>
          </cell>
          <cell r="AW992" t="str">
            <v>-</v>
          </cell>
          <cell r="AX992" t="str">
            <v>-</v>
          </cell>
          <cell r="AY992" t="str">
            <v>No</v>
          </cell>
          <cell r="AZ992" t="str">
            <v>-</v>
          </cell>
          <cell r="BA992" t="str">
            <v>-</v>
          </cell>
          <cell r="BB992" t="str">
            <v>-</v>
          </cell>
          <cell r="BC992" t="str">
            <v>-</v>
          </cell>
          <cell r="BD992" t="str">
            <v>-</v>
          </cell>
          <cell r="BE992" t="str">
            <v>-</v>
          </cell>
          <cell r="BF992" t="str">
            <v>-</v>
          </cell>
          <cell r="BG992" t="str">
            <v>-</v>
          </cell>
          <cell r="BH992" t="str">
            <v>-</v>
          </cell>
          <cell r="BI992" t="str">
            <v>-</v>
          </cell>
          <cell r="BJ992" t="str">
            <v>Arrendado</v>
          </cell>
          <cell r="BK992" t="str">
            <v>N10358</v>
          </cell>
          <cell r="BL992" t="str">
            <v>El Trébol Automotriz Ermita, S.A. de C.V.</v>
          </cell>
          <cell r="BO992">
            <v>116476.72</v>
          </cell>
          <cell r="BP992" t="str">
            <v>-</v>
          </cell>
          <cell r="BQ992" t="str">
            <v>-</v>
          </cell>
          <cell r="BR992" t="str">
            <v>-</v>
          </cell>
          <cell r="BS992" t="str">
            <v>-</v>
          </cell>
          <cell r="BT992" t="str">
            <v>-</v>
          </cell>
          <cell r="BU992" t="str">
            <v>-</v>
          </cell>
          <cell r="BV992" t="str">
            <v>-</v>
          </cell>
          <cell r="BW992" t="str">
            <v>-</v>
          </cell>
          <cell r="BX992" t="str">
            <v>-</v>
          </cell>
          <cell r="BY992" t="str">
            <v>-</v>
          </cell>
          <cell r="BZ992" t="str">
            <v>-</v>
          </cell>
          <cell r="CA992" t="str">
            <v>-</v>
          </cell>
          <cell r="CB992" t="str">
            <v>-</v>
          </cell>
          <cell r="CC992" t="str">
            <v>Martes</v>
          </cell>
          <cell r="CD992" t="str">
            <v>618</v>
          </cell>
          <cell r="CE992" t="str">
            <v>8</v>
          </cell>
          <cell r="CF992" t="str">
            <v>Rosa</v>
          </cell>
          <cell r="CG992" t="str">
            <v>2o Sábado</v>
          </cell>
          <cell r="CH992" t="str">
            <v>Feb y Mzo</v>
          </cell>
          <cell r="CI992" t="str">
            <v>Ago y Sep</v>
          </cell>
          <cell r="CJ992" t="str">
            <v>-</v>
          </cell>
          <cell r="CK992">
            <v>90</v>
          </cell>
          <cell r="CL992" t="str">
            <v>101 - MAGNA</v>
          </cell>
          <cell r="CM992" t="str">
            <v>13039</v>
          </cell>
          <cell r="CP992" t="str">
            <v>-</v>
          </cell>
        </row>
        <row r="993">
          <cell r="A993" t="str">
            <v>13040</v>
          </cell>
          <cell r="B993" t="str">
            <v>313YWW</v>
          </cell>
          <cell r="C993" t="str">
            <v>Distrito Federal</v>
          </cell>
          <cell r="D993" t="str">
            <v>No aplica</v>
          </cell>
          <cell r="E993" t="str">
            <v>Aveo</v>
          </cell>
          <cell r="F993" t="str">
            <v>Automóvil</v>
          </cell>
          <cell r="G993" t="str">
            <v>Chevrolet</v>
          </cell>
          <cell r="H993" t="str">
            <v>Aveo LS 4 puertas T/M, D/H, A/A, Paquete M</v>
          </cell>
          <cell r="I993" t="str">
            <v>3G1TA5AF1DL170895</v>
          </cell>
          <cell r="J993" t="str">
            <v>Hecho en México</v>
          </cell>
          <cell r="K993" t="str">
            <v>Magna</v>
          </cell>
          <cell r="L993">
            <v>4</v>
          </cell>
          <cell r="M993">
            <v>45</v>
          </cell>
          <cell r="N993">
            <v>2013</v>
          </cell>
          <cell r="O993" t="str">
            <v>Ciudad de México</v>
          </cell>
          <cell r="P993" t="str">
            <v>Ciudad de México</v>
          </cell>
          <cell r="Q993" t="str">
            <v>Zona Metropolitana</v>
          </cell>
          <cell r="R993" t="str">
            <v>Baja</v>
          </cell>
          <cell r="S993" t="str">
            <v>Devolución Valmex</v>
          </cell>
          <cell r="T993" t="str">
            <v>GNP</v>
          </cell>
          <cell r="U993" t="str">
            <v>Grupo Nacional Provincial, S.A.B.</v>
          </cell>
          <cell r="V993" t="str">
            <v>Supervisor de Taller</v>
          </cell>
          <cell r="W993" t="str">
            <v>Pool Semiasignado</v>
          </cell>
          <cell r="X993" t="str">
            <v>Plaza GNP</v>
          </cell>
          <cell r="Y993" t="str">
            <v>Pool</v>
          </cell>
          <cell r="Z993" t="str">
            <v>N92627</v>
          </cell>
          <cell r="AA993" t="str">
            <v>-</v>
          </cell>
          <cell r="AB993" t="str">
            <v>-</v>
          </cell>
          <cell r="AC993" t="str">
            <v>-</v>
          </cell>
          <cell r="AD993" t="str">
            <v>-</v>
          </cell>
          <cell r="AE993" t="str">
            <v>-</v>
          </cell>
          <cell r="AF993" t="str">
            <v>-</v>
          </cell>
          <cell r="AG993" t="str">
            <v>-</v>
          </cell>
          <cell r="AH993" t="str">
            <v>-</v>
          </cell>
          <cell r="AI993" t="str">
            <v>C6705</v>
          </cell>
          <cell r="AJ993" t="str">
            <v>Ramirez Granados Arturo</v>
          </cell>
          <cell r="AK993" t="str">
            <v>-</v>
          </cell>
          <cell r="AL993" t="str">
            <v>-</v>
          </cell>
          <cell r="AM993" t="str">
            <v>-</v>
          </cell>
          <cell r="AN993">
            <v>0</v>
          </cell>
          <cell r="AO993" t="str">
            <v>-</v>
          </cell>
          <cell r="AQ993">
            <v>5545001390</v>
          </cell>
          <cell r="AR993" t="str">
            <v>-</v>
          </cell>
          <cell r="AS993" t="str">
            <v>-</v>
          </cell>
          <cell r="AT993" t="str">
            <v>-</v>
          </cell>
          <cell r="AU993" t="str">
            <v>-</v>
          </cell>
          <cell r="AV993" t="str">
            <v>-</v>
          </cell>
          <cell r="AW993" t="str">
            <v>-</v>
          </cell>
          <cell r="AX993" t="str">
            <v>-</v>
          </cell>
          <cell r="AY993" t="str">
            <v>No</v>
          </cell>
          <cell r="AZ993" t="str">
            <v>-</v>
          </cell>
          <cell r="BA993" t="str">
            <v>-</v>
          </cell>
          <cell r="BB993" t="str">
            <v>-</v>
          </cell>
          <cell r="BC993" t="str">
            <v>-</v>
          </cell>
          <cell r="BD993" t="str">
            <v>-</v>
          </cell>
          <cell r="BE993" t="str">
            <v>-</v>
          </cell>
          <cell r="BF993" t="str">
            <v>-</v>
          </cell>
          <cell r="BG993">
            <v>3</v>
          </cell>
          <cell r="BH993" t="str">
            <v>-</v>
          </cell>
          <cell r="BI993" t="str">
            <v>-</v>
          </cell>
          <cell r="BJ993" t="str">
            <v>Arrendado</v>
          </cell>
          <cell r="BK993" t="str">
            <v>N10357</v>
          </cell>
          <cell r="BL993" t="str">
            <v>El Trébol Automotriz Ermita, S.A. de C.V.</v>
          </cell>
          <cell r="BO993">
            <v>116476.72</v>
          </cell>
          <cell r="BP993" t="str">
            <v>-</v>
          </cell>
          <cell r="BQ993" t="str">
            <v>-</v>
          </cell>
          <cell r="BR993" t="str">
            <v>-</v>
          </cell>
          <cell r="BS993" t="str">
            <v>-</v>
          </cell>
          <cell r="BT993" t="str">
            <v>-</v>
          </cell>
          <cell r="BU993" t="str">
            <v>-</v>
          </cell>
          <cell r="BV993" t="str">
            <v>-</v>
          </cell>
          <cell r="BW993" t="str">
            <v>-</v>
          </cell>
          <cell r="BX993" t="str">
            <v>-</v>
          </cell>
          <cell r="BY993" t="str">
            <v>-</v>
          </cell>
          <cell r="BZ993" t="str">
            <v>-</v>
          </cell>
          <cell r="CA993" t="str">
            <v>-</v>
          </cell>
          <cell r="CB993" t="str">
            <v>-</v>
          </cell>
          <cell r="CC993" t="str">
            <v>Miércoles</v>
          </cell>
          <cell r="CD993" t="str">
            <v>313</v>
          </cell>
          <cell r="CE993" t="str">
            <v>3</v>
          </cell>
          <cell r="CF993" t="str">
            <v>Rojo</v>
          </cell>
          <cell r="CG993" t="str">
            <v>3er Sábado</v>
          </cell>
          <cell r="CH993" t="str">
            <v>Mzo y Abr</v>
          </cell>
          <cell r="CI993" t="str">
            <v>Sep y Oct</v>
          </cell>
          <cell r="CJ993" t="str">
            <v>-</v>
          </cell>
          <cell r="CK993">
            <v>90</v>
          </cell>
          <cell r="CL993" t="str">
            <v>101 - MAGNA</v>
          </cell>
          <cell r="CM993" t="str">
            <v>13040</v>
          </cell>
          <cell r="CP993" t="str">
            <v>-</v>
          </cell>
        </row>
        <row r="994">
          <cell r="A994" t="str">
            <v>13041</v>
          </cell>
          <cell r="B994" t="str">
            <v>341YWW</v>
          </cell>
          <cell r="C994" t="str">
            <v>Distrito Federal</v>
          </cell>
          <cell r="D994" t="str">
            <v>No aplica</v>
          </cell>
          <cell r="E994" t="str">
            <v>Aveo</v>
          </cell>
          <cell r="F994" t="str">
            <v>Automóvil</v>
          </cell>
          <cell r="G994" t="str">
            <v>Chevrolet</v>
          </cell>
          <cell r="H994" t="str">
            <v>Aveo LS 4 puertas T/M, D/H, A/A, Paquete M</v>
          </cell>
          <cell r="I994" t="str">
            <v>3G1TA5AF5DL169457</v>
          </cell>
          <cell r="J994" t="str">
            <v>Hecho en México</v>
          </cell>
          <cell r="K994" t="str">
            <v>Magna</v>
          </cell>
          <cell r="L994">
            <v>4</v>
          </cell>
          <cell r="M994">
            <v>45</v>
          </cell>
          <cell r="N994">
            <v>2013</v>
          </cell>
          <cell r="O994" t="str">
            <v>Ciudad de México</v>
          </cell>
          <cell r="P994" t="str">
            <v>Ciudad de México</v>
          </cell>
          <cell r="Q994" t="str">
            <v>Zona Metropolitana</v>
          </cell>
          <cell r="R994" t="str">
            <v>Baja</v>
          </cell>
          <cell r="S994" t="str">
            <v>Venta a empleado</v>
          </cell>
          <cell r="T994" t="str">
            <v>GNP</v>
          </cell>
          <cell r="U994" t="str">
            <v>Grupo Nacional Provincial, S.A.B.</v>
          </cell>
          <cell r="V994" t="str">
            <v>Supervisor de Taller</v>
          </cell>
          <cell r="W994" t="str">
            <v>Pool Semiasignado</v>
          </cell>
          <cell r="X994" t="str">
            <v>Plaza GNP</v>
          </cell>
          <cell r="Y994" t="str">
            <v>Pool</v>
          </cell>
          <cell r="Z994" t="str">
            <v>N92644</v>
          </cell>
          <cell r="AA994" t="str">
            <v>-</v>
          </cell>
          <cell r="AB994" t="str">
            <v>-</v>
          </cell>
          <cell r="AC994" t="str">
            <v>-</v>
          </cell>
          <cell r="AD994" t="str">
            <v>-</v>
          </cell>
          <cell r="AE994" t="str">
            <v>-</v>
          </cell>
          <cell r="AF994" t="str">
            <v>-</v>
          </cell>
          <cell r="AG994" t="str">
            <v>-</v>
          </cell>
          <cell r="AH994" t="str">
            <v>-</v>
          </cell>
          <cell r="AI994" t="str">
            <v>C6705</v>
          </cell>
          <cell r="AJ994" t="str">
            <v>Ramirez Granados Arturo</v>
          </cell>
          <cell r="AK994" t="str">
            <v>-</v>
          </cell>
          <cell r="AL994" t="str">
            <v>-</v>
          </cell>
          <cell r="AM994" t="str">
            <v>-</v>
          </cell>
          <cell r="AN994">
            <v>0</v>
          </cell>
          <cell r="AO994" t="str">
            <v>-</v>
          </cell>
          <cell r="AQ994">
            <v>5545304880</v>
          </cell>
          <cell r="AR994" t="str">
            <v>-</v>
          </cell>
          <cell r="AS994" t="str">
            <v>-</v>
          </cell>
          <cell r="AT994" t="str">
            <v>-</v>
          </cell>
          <cell r="AU994" t="str">
            <v>-</v>
          </cell>
          <cell r="AV994" t="str">
            <v>-</v>
          </cell>
          <cell r="AW994" t="str">
            <v>-</v>
          </cell>
          <cell r="AX994" t="str">
            <v>-</v>
          </cell>
          <cell r="AY994" t="str">
            <v>No</v>
          </cell>
          <cell r="AZ994" t="str">
            <v>-</v>
          </cell>
          <cell r="BA994" t="str">
            <v>-</v>
          </cell>
          <cell r="BB994" t="str">
            <v>-</v>
          </cell>
          <cell r="BC994" t="str">
            <v>-</v>
          </cell>
          <cell r="BD994" t="str">
            <v>-</v>
          </cell>
          <cell r="BE994" t="str">
            <v>-</v>
          </cell>
          <cell r="BF994" t="str">
            <v>-</v>
          </cell>
          <cell r="BG994">
            <v>4</v>
          </cell>
          <cell r="BH994" t="str">
            <v>-</v>
          </cell>
          <cell r="BI994" t="str">
            <v>-</v>
          </cell>
          <cell r="BJ994" t="str">
            <v>Arrendado</v>
          </cell>
          <cell r="BK994" t="str">
            <v>N10355</v>
          </cell>
          <cell r="BL994" t="str">
            <v>El Trébol Automotriz Ermita, S.A. de C.V.</v>
          </cell>
          <cell r="BO994">
            <v>116476.72</v>
          </cell>
          <cell r="BP994" t="str">
            <v>-</v>
          </cell>
          <cell r="BQ994" t="str">
            <v>-</v>
          </cell>
          <cell r="BR994" t="str">
            <v>-</v>
          </cell>
          <cell r="BS994" t="str">
            <v>-</v>
          </cell>
          <cell r="BT994" t="str">
            <v>-</v>
          </cell>
          <cell r="BU994" t="str">
            <v>-</v>
          </cell>
          <cell r="BV994" t="str">
            <v>-</v>
          </cell>
          <cell r="BW994" t="str">
            <v>-</v>
          </cell>
          <cell r="BX994" t="str">
            <v>-</v>
          </cell>
          <cell r="BY994" t="str">
            <v>-</v>
          </cell>
          <cell r="BZ994" t="str">
            <v>-</v>
          </cell>
          <cell r="CA994" t="str">
            <v>-</v>
          </cell>
          <cell r="CB994" t="str">
            <v>-</v>
          </cell>
          <cell r="CC994" t="str">
            <v>Jueves</v>
          </cell>
          <cell r="CD994" t="str">
            <v>341</v>
          </cell>
          <cell r="CE994" t="str">
            <v>1</v>
          </cell>
          <cell r="CF994" t="str">
            <v>Verde</v>
          </cell>
          <cell r="CG994" t="str">
            <v>4o Sábado</v>
          </cell>
          <cell r="CH994" t="str">
            <v>Abr y May</v>
          </cell>
          <cell r="CI994" t="str">
            <v>Oct y Nov</v>
          </cell>
          <cell r="CJ994" t="str">
            <v>-</v>
          </cell>
          <cell r="CK994">
            <v>90</v>
          </cell>
          <cell r="CL994" t="str">
            <v>101 - MAGNA</v>
          </cell>
          <cell r="CM994" t="str">
            <v>13041</v>
          </cell>
          <cell r="CP994" t="str">
            <v>-</v>
          </cell>
        </row>
        <row r="995">
          <cell r="A995" t="str">
            <v>13042</v>
          </cell>
          <cell r="B995" t="str">
            <v>844YWW</v>
          </cell>
          <cell r="C995" t="str">
            <v>Distrito Federal</v>
          </cell>
          <cell r="D995" t="str">
            <v>No aplica</v>
          </cell>
          <cell r="E995" t="str">
            <v>Aveo</v>
          </cell>
          <cell r="F995" t="str">
            <v>Automóvil</v>
          </cell>
          <cell r="G995" t="str">
            <v>Chevrolet</v>
          </cell>
          <cell r="H995" t="str">
            <v>Aveo LS 4 puertas T/M, D/H, A/A, Paquete M</v>
          </cell>
          <cell r="I995" t="str">
            <v>3G1TA5AF7DL168732</v>
          </cell>
          <cell r="J995" t="str">
            <v>Hecho en México</v>
          </cell>
          <cell r="K995" t="str">
            <v>Magna</v>
          </cell>
          <cell r="L995">
            <v>4</v>
          </cell>
          <cell r="M995">
            <v>45</v>
          </cell>
          <cell r="N995">
            <v>2013</v>
          </cell>
          <cell r="O995" t="str">
            <v>Ciudad de México</v>
          </cell>
          <cell r="P995" t="str">
            <v>Ciudad de México</v>
          </cell>
          <cell r="Q995" t="str">
            <v>Zona Metropolitana</v>
          </cell>
          <cell r="R995" t="str">
            <v>Baja</v>
          </cell>
          <cell r="S995" t="str">
            <v>Subasta interna</v>
          </cell>
          <cell r="T995" t="str">
            <v>GNP</v>
          </cell>
          <cell r="U995" t="str">
            <v>Grupo Nacional Provincial, S.A.B.</v>
          </cell>
          <cell r="V995" t="str">
            <v>Supervisor de Taller</v>
          </cell>
          <cell r="W995" t="str">
            <v>Pool Semiasignado</v>
          </cell>
          <cell r="X995" t="str">
            <v>Plaza GNP</v>
          </cell>
          <cell r="Y995" t="str">
            <v>Pool</v>
          </cell>
          <cell r="Z995" t="str">
            <v>N38132</v>
          </cell>
          <cell r="AA995" t="str">
            <v>-</v>
          </cell>
          <cell r="AB995" t="str">
            <v>-</v>
          </cell>
          <cell r="AC995" t="str">
            <v>-</v>
          </cell>
          <cell r="AD995" t="str">
            <v>-</v>
          </cell>
          <cell r="AE995" t="str">
            <v>-</v>
          </cell>
          <cell r="AF995" t="str">
            <v>-</v>
          </cell>
          <cell r="AG995" t="str">
            <v>-</v>
          </cell>
          <cell r="AH995" t="str">
            <v>-</v>
          </cell>
          <cell r="AI995" t="str">
            <v>C6705</v>
          </cell>
          <cell r="AJ995" t="str">
            <v>Ramirez Granados Arturo</v>
          </cell>
          <cell r="AK995" t="str">
            <v>-</v>
          </cell>
          <cell r="AL995" t="str">
            <v>-</v>
          </cell>
          <cell r="AM995" t="str">
            <v>-</v>
          </cell>
          <cell r="AN995">
            <v>0</v>
          </cell>
          <cell r="AO995" t="str">
            <v>-</v>
          </cell>
          <cell r="AQ995">
            <v>5545001393</v>
          </cell>
          <cell r="AR995" t="str">
            <v>-</v>
          </cell>
          <cell r="AS995" t="str">
            <v>-</v>
          </cell>
          <cell r="AT995" t="str">
            <v>-</v>
          </cell>
          <cell r="AU995" t="str">
            <v>-</v>
          </cell>
          <cell r="AV995" t="str">
            <v>-</v>
          </cell>
          <cell r="AW995" t="str">
            <v>IMDM20322143..</v>
          </cell>
          <cell r="AX995" t="str">
            <v>Inactivo</v>
          </cell>
          <cell r="AY995" t="str">
            <v>No</v>
          </cell>
          <cell r="AZ995" t="str">
            <v>-</v>
          </cell>
          <cell r="BA995" t="str">
            <v>-</v>
          </cell>
          <cell r="BB995" t="str">
            <v>-</v>
          </cell>
          <cell r="BC995" t="str">
            <v>-</v>
          </cell>
          <cell r="BD995" t="str">
            <v>-</v>
          </cell>
          <cell r="BE995" t="str">
            <v>-</v>
          </cell>
          <cell r="BF995" t="str">
            <v>-</v>
          </cell>
          <cell r="BG995" t="str">
            <v>-</v>
          </cell>
          <cell r="BH995" t="str">
            <v>-</v>
          </cell>
          <cell r="BI995" t="str">
            <v>-</v>
          </cell>
          <cell r="BJ995" t="str">
            <v>Arrendado</v>
          </cell>
          <cell r="BK995" t="str">
            <v>N10356</v>
          </cell>
          <cell r="BL995" t="str">
            <v>El Trébol Automotriz Ermita, S.A. de C.V.</v>
          </cell>
          <cell r="BO995">
            <v>116476.72</v>
          </cell>
          <cell r="BP995" t="str">
            <v>-</v>
          </cell>
          <cell r="BQ995" t="str">
            <v>-</v>
          </cell>
          <cell r="BR995" t="str">
            <v>-</v>
          </cell>
          <cell r="BS995" t="str">
            <v>-</v>
          </cell>
          <cell r="BT995" t="str">
            <v>-</v>
          </cell>
          <cell r="BU995" t="str">
            <v>-</v>
          </cell>
          <cell r="BV995" t="str">
            <v>-</v>
          </cell>
          <cell r="BW995" t="str">
            <v>-</v>
          </cell>
          <cell r="BX995" t="str">
            <v>-</v>
          </cell>
          <cell r="BY995" t="str">
            <v>-</v>
          </cell>
          <cell r="BZ995" t="str">
            <v>-</v>
          </cell>
          <cell r="CA995" t="str">
            <v>-</v>
          </cell>
          <cell r="CB995" t="str">
            <v>-</v>
          </cell>
          <cell r="CC995" t="str">
            <v>Miércoles</v>
          </cell>
          <cell r="CD995" t="str">
            <v>844</v>
          </cell>
          <cell r="CE995" t="str">
            <v>4</v>
          </cell>
          <cell r="CF995" t="str">
            <v>Rojo</v>
          </cell>
          <cell r="CG995" t="str">
            <v>3er Sábado</v>
          </cell>
          <cell r="CH995" t="str">
            <v>Mzo y Abr</v>
          </cell>
          <cell r="CI995" t="str">
            <v>Sep y Oct</v>
          </cell>
          <cell r="CJ995" t="str">
            <v>-</v>
          </cell>
          <cell r="CK995">
            <v>90</v>
          </cell>
          <cell r="CL995" t="str">
            <v>101 - MAGNA</v>
          </cell>
          <cell r="CM995" t="str">
            <v>13042</v>
          </cell>
          <cell r="CP995" t="str">
            <v>-</v>
          </cell>
        </row>
        <row r="996">
          <cell r="A996" t="str">
            <v>13043</v>
          </cell>
          <cell r="B996" t="str">
            <v>787YWW</v>
          </cell>
          <cell r="C996" t="str">
            <v>Distrito Federal</v>
          </cell>
          <cell r="D996" t="str">
            <v>No aplica</v>
          </cell>
          <cell r="E996" t="str">
            <v>Aveo</v>
          </cell>
          <cell r="F996" t="str">
            <v>Automóvil</v>
          </cell>
          <cell r="G996" t="str">
            <v>Chevrolet</v>
          </cell>
          <cell r="H996" t="str">
            <v>Aveo LS 4 puertas T/M, D/H, A/A, Paquete M</v>
          </cell>
          <cell r="I996" t="str">
            <v>3G1TA5AF0DL169589</v>
          </cell>
          <cell r="J996" t="str">
            <v>Hecho en México</v>
          </cell>
          <cell r="K996" t="str">
            <v>Magna</v>
          </cell>
          <cell r="L996">
            <v>4</v>
          </cell>
          <cell r="M996">
            <v>45</v>
          </cell>
          <cell r="N996">
            <v>2013</v>
          </cell>
          <cell r="O996" t="str">
            <v>Ciudad de México</v>
          </cell>
          <cell r="P996" t="str">
            <v>Ciudad de México</v>
          </cell>
          <cell r="Q996" t="str">
            <v>Zona Metropolitana</v>
          </cell>
          <cell r="R996" t="str">
            <v>Baja</v>
          </cell>
          <cell r="S996" t="str">
            <v>Subasta interna</v>
          </cell>
          <cell r="T996" t="str">
            <v>GNP</v>
          </cell>
          <cell r="U996" t="str">
            <v>Grupo Nacional Provincial, S.A.B.</v>
          </cell>
          <cell r="V996" t="str">
            <v>Supervisor de Taller</v>
          </cell>
          <cell r="W996" t="str">
            <v>Pool Administrativo</v>
          </cell>
          <cell r="X996" t="str">
            <v>Plaza GNP</v>
          </cell>
          <cell r="Y996" t="str">
            <v>Pool</v>
          </cell>
          <cell r="Z996" t="str">
            <v>N38132</v>
          </cell>
          <cell r="AA996" t="str">
            <v>-</v>
          </cell>
          <cell r="AB996" t="str">
            <v>-</v>
          </cell>
          <cell r="AC996" t="str">
            <v>-</v>
          </cell>
          <cell r="AD996" t="str">
            <v>-</v>
          </cell>
          <cell r="AE996" t="str">
            <v>-</v>
          </cell>
          <cell r="AF996" t="str">
            <v>-</v>
          </cell>
          <cell r="AG996" t="str">
            <v>-</v>
          </cell>
          <cell r="AH996" t="str">
            <v>-</v>
          </cell>
          <cell r="AI996" t="str">
            <v>C6705</v>
          </cell>
          <cell r="AJ996" t="str">
            <v>Ramirez Granados Arturo</v>
          </cell>
          <cell r="AK996" t="str">
            <v>-</v>
          </cell>
          <cell r="AL996" t="str">
            <v>-</v>
          </cell>
          <cell r="AM996" t="str">
            <v>-</v>
          </cell>
          <cell r="AN996">
            <v>0</v>
          </cell>
          <cell r="AO996" t="str">
            <v>-</v>
          </cell>
          <cell r="AQ996">
            <v>5545001393</v>
          </cell>
          <cell r="AR996" t="str">
            <v>-</v>
          </cell>
          <cell r="AS996" t="str">
            <v>-</v>
          </cell>
          <cell r="AT996" t="str">
            <v>-</v>
          </cell>
          <cell r="AU996" t="str">
            <v>-</v>
          </cell>
          <cell r="AV996" t="str">
            <v>-</v>
          </cell>
          <cell r="AW996" t="str">
            <v>IMDM20226550..</v>
          </cell>
          <cell r="AX996" t="str">
            <v>Inactivo</v>
          </cell>
          <cell r="AY996" t="str">
            <v>No</v>
          </cell>
          <cell r="AZ996" t="str">
            <v>-</v>
          </cell>
          <cell r="BA996" t="str">
            <v>-</v>
          </cell>
          <cell r="BB996" t="str">
            <v>-</v>
          </cell>
          <cell r="BC996" t="str">
            <v>-</v>
          </cell>
          <cell r="BD996" t="str">
            <v>-</v>
          </cell>
          <cell r="BE996" t="str">
            <v>-</v>
          </cell>
          <cell r="BF996" t="str">
            <v>-</v>
          </cell>
          <cell r="BG996" t="str">
            <v>-</v>
          </cell>
          <cell r="BH996" t="str">
            <v>-</v>
          </cell>
          <cell r="BI996" t="str">
            <v>-</v>
          </cell>
          <cell r="BJ996" t="str">
            <v>Arrendado</v>
          </cell>
          <cell r="BK996" t="str">
            <v>N10354</v>
          </cell>
          <cell r="BL996" t="str">
            <v>El Trébol Automotriz Ermita, S.A. de C.V.</v>
          </cell>
          <cell r="BO996">
            <v>116476.72</v>
          </cell>
          <cell r="BP996" t="str">
            <v>-</v>
          </cell>
          <cell r="BQ996" t="str">
            <v>-</v>
          </cell>
          <cell r="BR996" t="str">
            <v>-</v>
          </cell>
          <cell r="BS996" t="str">
            <v>-</v>
          </cell>
          <cell r="BT996" t="str">
            <v>-</v>
          </cell>
          <cell r="BU996" t="str">
            <v>-</v>
          </cell>
          <cell r="BV996" t="str">
            <v>-</v>
          </cell>
          <cell r="BW996" t="str">
            <v>-</v>
          </cell>
          <cell r="BX996" t="str">
            <v>-</v>
          </cell>
          <cell r="BY996" t="str">
            <v>-</v>
          </cell>
          <cell r="BZ996" t="str">
            <v>-</v>
          </cell>
          <cell r="CA996" t="str">
            <v>-</v>
          </cell>
          <cell r="CB996" t="str">
            <v>-</v>
          </cell>
          <cell r="CC996" t="str">
            <v>Martes</v>
          </cell>
          <cell r="CD996" t="str">
            <v>787</v>
          </cell>
          <cell r="CE996" t="str">
            <v>7</v>
          </cell>
          <cell r="CF996" t="str">
            <v>Rosa</v>
          </cell>
          <cell r="CG996" t="str">
            <v>2o Sábado</v>
          </cell>
          <cell r="CH996" t="str">
            <v>Feb y Mzo</v>
          </cell>
          <cell r="CI996" t="str">
            <v>Ago y Sep</v>
          </cell>
          <cell r="CJ996" t="str">
            <v>-</v>
          </cell>
          <cell r="CK996">
            <v>90</v>
          </cell>
          <cell r="CL996" t="str">
            <v>101 - MAGNA</v>
          </cell>
          <cell r="CM996" t="str">
            <v>13043</v>
          </cell>
          <cell r="CP996" t="str">
            <v>-</v>
          </cell>
        </row>
        <row r="997">
          <cell r="A997" t="str">
            <v>13044</v>
          </cell>
          <cell r="B997" t="str">
            <v>849YXK</v>
          </cell>
          <cell r="C997" t="str">
            <v>Distrito Federal</v>
          </cell>
          <cell r="D997" t="str">
            <v>No aplica</v>
          </cell>
          <cell r="E997" t="str">
            <v>Aveo</v>
          </cell>
          <cell r="F997" t="str">
            <v>Automóvil</v>
          </cell>
          <cell r="G997" t="str">
            <v>Chevrolet</v>
          </cell>
          <cell r="H997" t="str">
            <v>Aveo LS 4 puertas T/M, D/H, A/A, Paquete M</v>
          </cell>
          <cell r="I997" t="str">
            <v>3G1TA5AF1DL181105</v>
          </cell>
          <cell r="J997" t="str">
            <v>Hecho en México</v>
          </cell>
          <cell r="K997" t="str">
            <v>Magna</v>
          </cell>
          <cell r="L997">
            <v>4</v>
          </cell>
          <cell r="M997">
            <v>45</v>
          </cell>
          <cell r="N997">
            <v>2013</v>
          </cell>
          <cell r="O997" t="str">
            <v>Ciudad de México</v>
          </cell>
          <cell r="P997" t="str">
            <v>Ciudad de México</v>
          </cell>
          <cell r="Q997" t="str">
            <v>Zona Metropolitana</v>
          </cell>
          <cell r="R997" t="str">
            <v>Baja</v>
          </cell>
          <cell r="S997" t="str">
            <v>Devolución Valmex</v>
          </cell>
          <cell r="T997" t="str">
            <v>GNP</v>
          </cell>
          <cell r="U997" t="str">
            <v>Grupo Nacional Provincial, S.A.B.</v>
          </cell>
          <cell r="V997" t="str">
            <v>Asesor de Servicio</v>
          </cell>
          <cell r="W997" t="str">
            <v>490</v>
          </cell>
          <cell r="X997" t="str">
            <v>Célula 2</v>
          </cell>
          <cell r="Y997" t="str">
            <v>Asignado</v>
          </cell>
          <cell r="Z997" t="str">
            <v>N92136</v>
          </cell>
          <cell r="AA997" t="str">
            <v>Meza Alvárez Oscar</v>
          </cell>
          <cell r="AB997" t="str">
            <v>Grupo Nacional Provincial, S.A.B.</v>
          </cell>
          <cell r="AC997" t="str">
            <v>MEAO8712221W8</v>
          </cell>
          <cell r="AD997" t="str">
            <v>Operativo</v>
          </cell>
          <cell r="AE997" t="str">
            <v>Asesor de Servicio Automovil</v>
          </cell>
          <cell r="AF997" t="str">
            <v>Unidad Operativa</v>
          </cell>
          <cell r="AG997" t="str">
            <v>Dirección Servicio y Operaciones</v>
          </cell>
          <cell r="AH997" t="str">
            <v>Subdir. Siniestros CDMX y Sureste</v>
          </cell>
          <cell r="AI997" t="str">
            <v>C9208</v>
          </cell>
          <cell r="AJ997" t="str">
            <v>Lasa Estrada Antxon</v>
          </cell>
          <cell r="AK997" t="str">
            <v>Tlalnepantla</v>
          </cell>
          <cell r="AL997" t="str">
            <v>Tlalnepantla</v>
          </cell>
          <cell r="AM997">
            <v>0</v>
          </cell>
          <cell r="AN997" t="str">
            <v>oscar.alvarez@gnp.com.mx</v>
          </cell>
          <cell r="AO997" t="str">
            <v>oscar.alvarez@gnp.com.mx</v>
          </cell>
          <cell r="AQ997">
            <v>5535228375</v>
          </cell>
          <cell r="AR997" t="str">
            <v>-</v>
          </cell>
          <cell r="AS997" t="str">
            <v>-</v>
          </cell>
          <cell r="AT997" t="str">
            <v>-</v>
          </cell>
          <cell r="AU997" t="str">
            <v>-</v>
          </cell>
          <cell r="AV997" t="str">
            <v>-</v>
          </cell>
          <cell r="AW997" t="str">
            <v>IMDM20226607..</v>
          </cell>
          <cell r="AX997" t="str">
            <v>Inactivo</v>
          </cell>
          <cell r="AY997" t="str">
            <v>No</v>
          </cell>
          <cell r="AZ997" t="str">
            <v>-</v>
          </cell>
          <cell r="BA997" t="str">
            <v>-</v>
          </cell>
          <cell r="BB997" t="str">
            <v>-</v>
          </cell>
          <cell r="BC997" t="str">
            <v>-</v>
          </cell>
          <cell r="BD997" t="str">
            <v>-</v>
          </cell>
          <cell r="BE997" t="str">
            <v>-</v>
          </cell>
          <cell r="BF997" t="str">
            <v>-</v>
          </cell>
          <cell r="BG997">
            <v>3</v>
          </cell>
          <cell r="BH997" t="str">
            <v>-</v>
          </cell>
          <cell r="BI997" t="str">
            <v>-</v>
          </cell>
          <cell r="BJ997" t="str">
            <v>Arrendado</v>
          </cell>
          <cell r="BL997" t="str">
            <v>El Trébol Automotriz Ermita, S.A. de C.V.</v>
          </cell>
          <cell r="BP997" t="str">
            <v>-</v>
          </cell>
          <cell r="BQ997" t="str">
            <v>-</v>
          </cell>
          <cell r="BR997" t="str">
            <v>-</v>
          </cell>
          <cell r="BS997" t="str">
            <v>-</v>
          </cell>
          <cell r="BT997" t="str">
            <v>-</v>
          </cell>
          <cell r="BU997" t="str">
            <v>-</v>
          </cell>
          <cell r="BV997" t="str">
            <v>-</v>
          </cell>
          <cell r="BW997" t="str">
            <v>-</v>
          </cell>
          <cell r="BX997" t="str">
            <v>-</v>
          </cell>
          <cell r="BY997" t="str">
            <v>-</v>
          </cell>
          <cell r="BZ997" t="str">
            <v>-</v>
          </cell>
          <cell r="CA997" t="str">
            <v>-</v>
          </cell>
          <cell r="CB997" t="str">
            <v>-</v>
          </cell>
          <cell r="CC997" t="str">
            <v>Viernes</v>
          </cell>
          <cell r="CD997" t="str">
            <v>849</v>
          </cell>
          <cell r="CE997" t="str">
            <v>9</v>
          </cell>
          <cell r="CF997" t="str">
            <v>Azul</v>
          </cell>
          <cell r="CG997" t="str">
            <v>5o Sábado</v>
          </cell>
          <cell r="CH997" t="str">
            <v>May y Jun</v>
          </cell>
          <cell r="CI997" t="str">
            <v>Nov y Dic</v>
          </cell>
          <cell r="CJ997" t="str">
            <v>-</v>
          </cell>
          <cell r="CK997">
            <v>90</v>
          </cell>
          <cell r="CL997" t="str">
            <v>101 - MAGNA</v>
          </cell>
          <cell r="CM997" t="str">
            <v>13044</v>
          </cell>
          <cell r="CP997" t="str">
            <v>-</v>
          </cell>
        </row>
        <row r="998">
          <cell r="A998" t="str">
            <v>13045</v>
          </cell>
          <cell r="B998" t="str">
            <v>778YXK</v>
          </cell>
          <cell r="C998" t="str">
            <v>Distrito Federal</v>
          </cell>
          <cell r="D998" t="str">
            <v>No aplica</v>
          </cell>
          <cell r="E998" t="str">
            <v>Aveo</v>
          </cell>
          <cell r="F998" t="str">
            <v>Automóvil</v>
          </cell>
          <cell r="G998" t="str">
            <v>Chevrolet</v>
          </cell>
          <cell r="H998" t="str">
            <v>Aveo LS 4 puertas T/M, D/H, A/A, Paquete M</v>
          </cell>
          <cell r="I998" t="str">
            <v>3G1TA5AF1DL179189</v>
          </cell>
          <cell r="J998" t="str">
            <v>Hecho en México</v>
          </cell>
          <cell r="K998" t="str">
            <v>Magna</v>
          </cell>
          <cell r="L998">
            <v>4</v>
          </cell>
          <cell r="M998">
            <v>45</v>
          </cell>
          <cell r="N998">
            <v>2013</v>
          </cell>
          <cell r="O998" t="str">
            <v>Ciudad de México</v>
          </cell>
          <cell r="P998" t="str">
            <v>Ciudad de México</v>
          </cell>
          <cell r="Q998" t="str">
            <v>Zona Metropolitana</v>
          </cell>
          <cell r="R998" t="str">
            <v>Baja</v>
          </cell>
          <cell r="S998" t="str">
            <v>PT por Robo</v>
          </cell>
          <cell r="T998" t="str">
            <v>GNP</v>
          </cell>
          <cell r="U998" t="str">
            <v>Grupo Nacional Provincial, S.A.B.</v>
          </cell>
          <cell r="V998" t="str">
            <v>Asesor de Servicio</v>
          </cell>
          <cell r="W998" t="str">
            <v>404</v>
          </cell>
          <cell r="X998" t="str">
            <v>-</v>
          </cell>
          <cell r="Y998" t="str">
            <v>Asignado</v>
          </cell>
          <cell r="Z998" t="str">
            <v>N92765</v>
          </cell>
          <cell r="AA998" t="str">
            <v>-</v>
          </cell>
          <cell r="AB998" t="str">
            <v>-</v>
          </cell>
          <cell r="AC998" t="str">
            <v>-</v>
          </cell>
          <cell r="AD998" t="str">
            <v>-</v>
          </cell>
          <cell r="AE998" t="str">
            <v>-</v>
          </cell>
          <cell r="AF998" t="str">
            <v>-</v>
          </cell>
          <cell r="AG998" t="str">
            <v>-</v>
          </cell>
          <cell r="AH998" t="str">
            <v>-</v>
          </cell>
          <cell r="AI998" t="str">
            <v>C6705</v>
          </cell>
          <cell r="AJ998" t="str">
            <v>Ramirez Granados Arturo</v>
          </cell>
          <cell r="AK998" t="str">
            <v>-</v>
          </cell>
          <cell r="AL998" t="str">
            <v>-</v>
          </cell>
          <cell r="AM998" t="str">
            <v>-</v>
          </cell>
          <cell r="AN998">
            <v>0</v>
          </cell>
          <cell r="AO998" t="str">
            <v>-</v>
          </cell>
          <cell r="AQ998">
            <v>5532226455</v>
          </cell>
          <cell r="AR998" t="str">
            <v>-</v>
          </cell>
          <cell r="AS998" t="str">
            <v>-</v>
          </cell>
          <cell r="AT998" t="str">
            <v>-</v>
          </cell>
          <cell r="AU998" t="str">
            <v>-</v>
          </cell>
          <cell r="AV998" t="str">
            <v>-</v>
          </cell>
          <cell r="AW998" t="str">
            <v>IMDM20226571..</v>
          </cell>
          <cell r="AX998" t="str">
            <v>Inactivo</v>
          </cell>
          <cell r="AY998" t="str">
            <v>No</v>
          </cell>
          <cell r="AZ998" t="str">
            <v>-</v>
          </cell>
          <cell r="BA998" t="str">
            <v>-</v>
          </cell>
          <cell r="BB998" t="str">
            <v>-</v>
          </cell>
          <cell r="BC998" t="str">
            <v>-</v>
          </cell>
          <cell r="BD998" t="str">
            <v>-</v>
          </cell>
          <cell r="BE998" t="str">
            <v>-</v>
          </cell>
          <cell r="BF998" t="str">
            <v>-</v>
          </cell>
          <cell r="BG998" t="str">
            <v>-</v>
          </cell>
          <cell r="BH998" t="str">
            <v>-</v>
          </cell>
          <cell r="BI998" t="str">
            <v>-</v>
          </cell>
          <cell r="BJ998" t="str">
            <v>Arrendado</v>
          </cell>
          <cell r="BL998" t="str">
            <v>El Trébol Automotriz Ermita, S.A. de C.V.</v>
          </cell>
          <cell r="BP998" t="str">
            <v>-</v>
          </cell>
          <cell r="BQ998" t="str">
            <v>-</v>
          </cell>
          <cell r="BR998" t="str">
            <v>-</v>
          </cell>
          <cell r="BS998" t="str">
            <v>-</v>
          </cell>
          <cell r="BT998" t="str">
            <v>-</v>
          </cell>
          <cell r="BU998" t="str">
            <v>-</v>
          </cell>
          <cell r="BV998" t="str">
            <v>-</v>
          </cell>
          <cell r="BW998" t="str">
            <v>-</v>
          </cell>
          <cell r="BX998" t="str">
            <v>-</v>
          </cell>
          <cell r="BY998" t="str">
            <v>-</v>
          </cell>
          <cell r="BZ998" t="str">
            <v>-</v>
          </cell>
          <cell r="CA998" t="str">
            <v>-</v>
          </cell>
          <cell r="CB998" t="str">
            <v>-</v>
          </cell>
          <cell r="CC998" t="str">
            <v>Martes</v>
          </cell>
          <cell r="CD998" t="str">
            <v>778</v>
          </cell>
          <cell r="CE998" t="str">
            <v>8</v>
          </cell>
          <cell r="CF998" t="str">
            <v>Rosa</v>
          </cell>
          <cell r="CG998" t="str">
            <v>2o Sábado</v>
          </cell>
          <cell r="CH998" t="str">
            <v>Feb y Mzo</v>
          </cell>
          <cell r="CI998" t="str">
            <v>Ago y Sep</v>
          </cell>
          <cell r="CJ998" t="str">
            <v>-</v>
          </cell>
          <cell r="CK998">
            <v>90</v>
          </cell>
          <cell r="CL998" t="str">
            <v>101 - MAGNA</v>
          </cell>
          <cell r="CM998" t="str">
            <v>13045</v>
          </cell>
          <cell r="CP998" t="str">
            <v>-</v>
          </cell>
        </row>
        <row r="999">
          <cell r="A999" t="str">
            <v>13046</v>
          </cell>
          <cell r="B999" t="str">
            <v>767YXK</v>
          </cell>
          <cell r="C999" t="str">
            <v>Distrito Federal</v>
          </cell>
          <cell r="D999" t="str">
            <v>No aplica</v>
          </cell>
          <cell r="E999" t="str">
            <v>Aveo</v>
          </cell>
          <cell r="F999" t="str">
            <v>Automóvil</v>
          </cell>
          <cell r="G999" t="str">
            <v>Chevrolet</v>
          </cell>
          <cell r="H999" t="str">
            <v>Aveo LS 4 puertas T/M, D/H, A/A, Paquete M</v>
          </cell>
          <cell r="I999" t="str">
            <v>3G1TA5AFXDL177683</v>
          </cell>
          <cell r="J999" t="str">
            <v>Hecho en México</v>
          </cell>
          <cell r="K999" t="str">
            <v>Magna</v>
          </cell>
          <cell r="L999">
            <v>4</v>
          </cell>
          <cell r="M999">
            <v>45</v>
          </cell>
          <cell r="N999">
            <v>2013</v>
          </cell>
          <cell r="O999" t="str">
            <v>Guadalajara</v>
          </cell>
          <cell r="P999" t="str">
            <v>Jalisco</v>
          </cell>
          <cell r="Q999" t="str">
            <v>Occidente</v>
          </cell>
          <cell r="R999" t="str">
            <v>Baja</v>
          </cell>
          <cell r="S999" t="str">
            <v>Subasta interna</v>
          </cell>
          <cell r="T999" t="str">
            <v>GNP</v>
          </cell>
          <cell r="U999" t="str">
            <v>Grupo Nacional Provincial, S.A.B.</v>
          </cell>
          <cell r="V999" t="str">
            <v>Asesor de Servicio</v>
          </cell>
          <cell r="W999" t="str">
            <v>-</v>
          </cell>
          <cell r="X999" t="str">
            <v>Supervisoria</v>
          </cell>
          <cell r="Y999" t="str">
            <v>Asignado</v>
          </cell>
          <cell r="Z999" t="str">
            <v>S05467</v>
          </cell>
          <cell r="AA999" t="str">
            <v>Plascencia Martínez J Jesus</v>
          </cell>
          <cell r="AB999" t="str">
            <v>Servicios Administrativos en Reclamaciones, S.A. de C.V.</v>
          </cell>
          <cell r="AC999" t="str">
            <v>PAMJ8410162R8</v>
          </cell>
          <cell r="AD999" t="str">
            <v>Operativo</v>
          </cell>
          <cell r="AE999" t="str">
            <v>Asesor de Servicio</v>
          </cell>
          <cell r="AF999" t="str">
            <v>Unidad Operativa</v>
          </cell>
          <cell r="AG999" t="str">
            <v>Dirección Servicio y Operaciones</v>
          </cell>
          <cell r="AH999" t="str">
            <v>Subdirección Siniestros Norte y Occidente</v>
          </cell>
          <cell r="AI999" t="str">
            <v>C9179</v>
          </cell>
          <cell r="AJ999" t="str">
            <v>Moya Urdiales Idalia Leticia</v>
          </cell>
          <cell r="AK999" t="str">
            <v>Oficina central Guadalajara</v>
          </cell>
          <cell r="AL999" t="str">
            <v>Guadalajara</v>
          </cell>
          <cell r="AM999">
            <v>0</v>
          </cell>
          <cell r="AN999" t="str">
            <v>jesus.plascencia@gnp.com.mx</v>
          </cell>
          <cell r="AO999" t="str">
            <v>jesus.plascencia@gnp.com.mx</v>
          </cell>
          <cell r="AP999" t="str">
            <v>jesus.plascencia@gnp.com.mx</v>
          </cell>
          <cell r="AQ999">
            <v>3314798011</v>
          </cell>
          <cell r="AR999" t="str">
            <v>-</v>
          </cell>
          <cell r="AS999" t="str">
            <v>-</v>
          </cell>
          <cell r="AT999" t="str">
            <v>-</v>
          </cell>
          <cell r="AU999" t="str">
            <v>-</v>
          </cell>
          <cell r="AV999" t="str">
            <v>-</v>
          </cell>
          <cell r="AW999" t="str">
            <v>-</v>
          </cell>
          <cell r="AX999" t="str">
            <v>-</v>
          </cell>
          <cell r="AY999" t="str">
            <v>No</v>
          </cell>
          <cell r="AZ999" t="str">
            <v>-</v>
          </cell>
          <cell r="BA999" t="str">
            <v>-</v>
          </cell>
          <cell r="BB999" t="str">
            <v>-</v>
          </cell>
          <cell r="BC999" t="str">
            <v>-</v>
          </cell>
          <cell r="BD999" t="str">
            <v>-</v>
          </cell>
          <cell r="BE999" t="str">
            <v>-</v>
          </cell>
          <cell r="BF999" t="str">
            <v>-</v>
          </cell>
          <cell r="BG999">
            <v>3</v>
          </cell>
          <cell r="BH999" t="str">
            <v>-</v>
          </cell>
          <cell r="BI999" t="str">
            <v>-</v>
          </cell>
          <cell r="BJ999" t="str">
            <v>Arrendado</v>
          </cell>
          <cell r="BL999" t="str">
            <v>El Trébol Automotriz Ermita, S.A. de C.V.</v>
          </cell>
          <cell r="BP999" t="str">
            <v>-</v>
          </cell>
          <cell r="BQ999" t="str">
            <v>-</v>
          </cell>
          <cell r="BR999" t="str">
            <v>-</v>
          </cell>
          <cell r="BS999" t="str">
            <v>-</v>
          </cell>
          <cell r="BT999" t="str">
            <v>-</v>
          </cell>
          <cell r="BU999" t="str">
            <v>-</v>
          </cell>
          <cell r="BV999" t="str">
            <v>-</v>
          </cell>
          <cell r="BW999" t="str">
            <v>-</v>
          </cell>
          <cell r="BX999" t="str">
            <v>-</v>
          </cell>
          <cell r="BY999" t="str">
            <v>-</v>
          </cell>
          <cell r="BZ999" t="str">
            <v>-</v>
          </cell>
          <cell r="CA999" t="str">
            <v>-</v>
          </cell>
          <cell r="CB999" t="str">
            <v>-</v>
          </cell>
          <cell r="CC999" t="str">
            <v>Martes</v>
          </cell>
          <cell r="CD999" t="str">
            <v>767</v>
          </cell>
          <cell r="CE999" t="str">
            <v>7</v>
          </cell>
          <cell r="CF999" t="str">
            <v>Rosa</v>
          </cell>
          <cell r="CG999" t="str">
            <v>2o Sábado</v>
          </cell>
          <cell r="CH999" t="str">
            <v>Feb y Mzo</v>
          </cell>
          <cell r="CI999" t="str">
            <v>Ago y Sep</v>
          </cell>
          <cell r="CJ999" t="str">
            <v>-</v>
          </cell>
          <cell r="CK999">
            <v>90</v>
          </cell>
          <cell r="CL999" t="str">
            <v>101 - MAGNA</v>
          </cell>
          <cell r="CM999" t="str">
            <v>13046</v>
          </cell>
          <cell r="CP999" t="str">
            <v>-</v>
          </cell>
        </row>
        <row r="1000">
          <cell r="A1000" t="str">
            <v>13047</v>
          </cell>
          <cell r="B1000" t="str">
            <v>366YXK</v>
          </cell>
          <cell r="C1000" t="str">
            <v>Distrito Federal</v>
          </cell>
          <cell r="D1000" t="str">
            <v>No aplica</v>
          </cell>
          <cell r="E1000" t="str">
            <v>Aveo</v>
          </cell>
          <cell r="F1000" t="str">
            <v>Automóvil</v>
          </cell>
          <cell r="G1000" t="str">
            <v>Chevrolet</v>
          </cell>
          <cell r="H1000" t="str">
            <v>Aveo LS 4 puertas T/M, D/H, A/A, Paquete M</v>
          </cell>
          <cell r="I1000" t="str">
            <v>3G1TA5AF9DL176752</v>
          </cell>
          <cell r="J1000" t="str">
            <v>Hecho en México</v>
          </cell>
          <cell r="K1000" t="str">
            <v>Magna</v>
          </cell>
          <cell r="L1000">
            <v>4</v>
          </cell>
          <cell r="M1000">
            <v>45</v>
          </cell>
          <cell r="N1000">
            <v>2013</v>
          </cell>
          <cell r="O1000" t="str">
            <v>Guadalajara</v>
          </cell>
          <cell r="P1000" t="str">
            <v>Jalisco</v>
          </cell>
          <cell r="Q1000" t="str">
            <v>Occidente</v>
          </cell>
          <cell r="R1000" t="str">
            <v>Baja</v>
          </cell>
          <cell r="S1000" t="str">
            <v>Venta a empleado</v>
          </cell>
          <cell r="T1000" t="str">
            <v>GNP</v>
          </cell>
          <cell r="U1000" t="str">
            <v>Grupo Nacional Provincial, S.A.B.</v>
          </cell>
          <cell r="V1000" t="str">
            <v>Supervisor de Taller</v>
          </cell>
          <cell r="W1000" t="str">
            <v>Pool Semiasignado</v>
          </cell>
          <cell r="X1000" t="str">
            <v>Supervisoria</v>
          </cell>
          <cell r="Y1000" t="str">
            <v>Pool</v>
          </cell>
          <cell r="Z1000" t="str">
            <v>S03242</v>
          </cell>
          <cell r="AA1000" t="str">
            <v>-</v>
          </cell>
          <cell r="AB1000" t="str">
            <v>-</v>
          </cell>
          <cell r="AC1000" t="str">
            <v>-</v>
          </cell>
          <cell r="AD1000" t="str">
            <v>-</v>
          </cell>
          <cell r="AE1000" t="str">
            <v>-</v>
          </cell>
          <cell r="AF1000" t="str">
            <v>-</v>
          </cell>
          <cell r="AG1000" t="str">
            <v>-</v>
          </cell>
          <cell r="AH1000" t="str">
            <v>-</v>
          </cell>
          <cell r="AI1000" t="str">
            <v>C6705</v>
          </cell>
          <cell r="AJ1000" t="str">
            <v>Ramirez Granados Arturo</v>
          </cell>
          <cell r="AK1000" t="str">
            <v>-</v>
          </cell>
          <cell r="AL1000" t="str">
            <v>-</v>
          </cell>
          <cell r="AM1000" t="str">
            <v>-</v>
          </cell>
          <cell r="AN1000">
            <v>0</v>
          </cell>
          <cell r="AO1000" t="str">
            <v>-</v>
          </cell>
          <cell r="AQ1000">
            <v>3318931928</v>
          </cell>
          <cell r="AR1000" t="str">
            <v>-</v>
          </cell>
          <cell r="AS1000" t="str">
            <v>-</v>
          </cell>
          <cell r="AT1000" t="str">
            <v>-</v>
          </cell>
          <cell r="AU1000" t="str">
            <v>-</v>
          </cell>
          <cell r="AV1000" t="str">
            <v>-</v>
          </cell>
          <cell r="AW1000" t="str">
            <v>-</v>
          </cell>
          <cell r="AX1000" t="str">
            <v>-</v>
          </cell>
          <cell r="AY1000" t="str">
            <v>No</v>
          </cell>
          <cell r="AZ1000" t="str">
            <v>-</v>
          </cell>
          <cell r="BA1000" t="str">
            <v>-</v>
          </cell>
          <cell r="BB1000" t="str">
            <v>-</v>
          </cell>
          <cell r="BC1000" t="str">
            <v>-</v>
          </cell>
          <cell r="BD1000" t="str">
            <v>-</v>
          </cell>
          <cell r="BE1000" t="str">
            <v>-</v>
          </cell>
          <cell r="BF1000" t="str">
            <v>-</v>
          </cell>
          <cell r="BG1000">
            <v>3</v>
          </cell>
          <cell r="BH1000" t="str">
            <v>-</v>
          </cell>
          <cell r="BI1000" t="str">
            <v>-</v>
          </cell>
          <cell r="BJ1000" t="str">
            <v>Arrendado</v>
          </cell>
          <cell r="BL1000" t="str">
            <v>El Trébol Automotriz Ermita, S.A. de C.V.</v>
          </cell>
          <cell r="BP1000" t="str">
            <v>-</v>
          </cell>
          <cell r="BQ1000" t="str">
            <v>-</v>
          </cell>
          <cell r="BR1000" t="str">
            <v>-</v>
          </cell>
          <cell r="BS1000" t="str">
            <v>-</v>
          </cell>
          <cell r="BT1000" t="str">
            <v>-</v>
          </cell>
          <cell r="BU1000" t="str">
            <v>-</v>
          </cell>
          <cell r="BV1000" t="str">
            <v>-</v>
          </cell>
          <cell r="BW1000" t="str">
            <v>-</v>
          </cell>
          <cell r="BX1000" t="str">
            <v>-</v>
          </cell>
          <cell r="BY1000" t="str">
            <v>-</v>
          </cell>
          <cell r="BZ1000" t="str">
            <v>-</v>
          </cell>
          <cell r="CA1000" t="str">
            <v>-</v>
          </cell>
          <cell r="CB1000" t="str">
            <v>-</v>
          </cell>
          <cell r="CC1000" t="str">
            <v>Lunes</v>
          </cell>
          <cell r="CD1000" t="str">
            <v>366</v>
          </cell>
          <cell r="CE1000" t="str">
            <v>6</v>
          </cell>
          <cell r="CF1000" t="str">
            <v>Amarillo</v>
          </cell>
          <cell r="CG1000" t="str">
            <v>1er Sábado</v>
          </cell>
          <cell r="CH1000" t="str">
            <v>Ene y Feb</v>
          </cell>
          <cell r="CI1000" t="str">
            <v>Jul y Ago</v>
          </cell>
          <cell r="CJ1000" t="str">
            <v>-</v>
          </cell>
          <cell r="CK1000">
            <v>90</v>
          </cell>
          <cell r="CL1000" t="str">
            <v>101 - MAGNA</v>
          </cell>
          <cell r="CM1000" t="str">
            <v>13047</v>
          </cell>
          <cell r="CP1000" t="str">
            <v>-</v>
          </cell>
        </row>
        <row r="1001">
          <cell r="A1001" t="str">
            <v>13048</v>
          </cell>
          <cell r="B1001" t="str">
            <v>239YXK</v>
          </cell>
          <cell r="C1001" t="str">
            <v>Distrito Federal</v>
          </cell>
          <cell r="D1001" t="str">
            <v>No aplica</v>
          </cell>
          <cell r="E1001" t="str">
            <v>Aveo</v>
          </cell>
          <cell r="F1001" t="str">
            <v>Automóvil</v>
          </cell>
          <cell r="G1001" t="str">
            <v>Chevrolet</v>
          </cell>
          <cell r="H1001" t="str">
            <v>Aveo LS 4 puertas T/M, D/H, A/A, Paquete M</v>
          </cell>
          <cell r="I1001" t="str">
            <v>3G1TA5AF5DL171404</v>
          </cell>
          <cell r="J1001" t="str">
            <v>Hecho en México</v>
          </cell>
          <cell r="K1001" t="str">
            <v>Magna</v>
          </cell>
          <cell r="L1001">
            <v>4</v>
          </cell>
          <cell r="M1001">
            <v>45</v>
          </cell>
          <cell r="N1001">
            <v>2013</v>
          </cell>
          <cell r="O1001" t="str">
            <v>Ciudad de México</v>
          </cell>
          <cell r="P1001" t="str">
            <v>Ciudad de México</v>
          </cell>
          <cell r="Q1001" t="str">
            <v>Zona Metropolitana</v>
          </cell>
          <cell r="R1001" t="str">
            <v>Baja</v>
          </cell>
          <cell r="S1001" t="str">
            <v>Devolución Valmex</v>
          </cell>
          <cell r="T1001" t="str">
            <v>GNP</v>
          </cell>
          <cell r="U1001" t="str">
            <v>Grupo Nacional Provincial, S.A.B.</v>
          </cell>
          <cell r="V1001" t="str">
            <v>Pool Administrativo</v>
          </cell>
          <cell r="W1001" t="str">
            <v>Pool Administrativo</v>
          </cell>
          <cell r="X1001" t="str">
            <v>Plaza GNP</v>
          </cell>
          <cell r="Y1001" t="str">
            <v>Pool</v>
          </cell>
          <cell r="Z1001" t="str">
            <v>N38132</v>
          </cell>
          <cell r="AA1001" t="str">
            <v>-</v>
          </cell>
          <cell r="AB1001" t="str">
            <v>-</v>
          </cell>
          <cell r="AC1001" t="str">
            <v>-</v>
          </cell>
          <cell r="AD1001" t="str">
            <v>-</v>
          </cell>
          <cell r="AE1001" t="str">
            <v>-</v>
          </cell>
          <cell r="AF1001" t="str">
            <v>-</v>
          </cell>
          <cell r="AG1001" t="str">
            <v>-</v>
          </cell>
          <cell r="AH1001" t="str">
            <v>-</v>
          </cell>
          <cell r="AI1001" t="str">
            <v>C6705</v>
          </cell>
          <cell r="AJ1001" t="str">
            <v>Ramirez Granados Arturo</v>
          </cell>
          <cell r="AK1001" t="str">
            <v>-</v>
          </cell>
          <cell r="AL1001" t="str">
            <v>-</v>
          </cell>
          <cell r="AM1001" t="str">
            <v>-</v>
          </cell>
          <cell r="AN1001">
            <v>0</v>
          </cell>
          <cell r="AO1001" t="str">
            <v>-</v>
          </cell>
          <cell r="AQ1001">
            <v>5545001393</v>
          </cell>
          <cell r="AR1001" t="str">
            <v>-</v>
          </cell>
          <cell r="AS1001" t="str">
            <v>-</v>
          </cell>
          <cell r="AT1001" t="str">
            <v>-</v>
          </cell>
          <cell r="AU1001" t="str">
            <v>-</v>
          </cell>
          <cell r="AV1001" t="str">
            <v>-</v>
          </cell>
          <cell r="AW1001" t="str">
            <v>IMDM20348826..</v>
          </cell>
          <cell r="AX1001" t="str">
            <v>Inactivo</v>
          </cell>
          <cell r="AY1001" t="str">
            <v>No</v>
          </cell>
          <cell r="AZ1001" t="str">
            <v>-</v>
          </cell>
          <cell r="BA1001" t="str">
            <v>-</v>
          </cell>
          <cell r="BB1001" t="str">
            <v>-</v>
          </cell>
          <cell r="BC1001" t="str">
            <v>-</v>
          </cell>
          <cell r="BD1001" t="str">
            <v>-</v>
          </cell>
          <cell r="BE1001" t="str">
            <v>-</v>
          </cell>
          <cell r="BF1001" t="str">
            <v>-</v>
          </cell>
          <cell r="BG1001" t="str">
            <v>-</v>
          </cell>
          <cell r="BH1001" t="str">
            <v>-</v>
          </cell>
          <cell r="BI1001" t="str">
            <v>-</v>
          </cell>
          <cell r="BJ1001" t="str">
            <v>Arrendado</v>
          </cell>
          <cell r="BL1001" t="str">
            <v>El Trébol Automotriz Ermita, S.A. de C.V.</v>
          </cell>
          <cell r="BP1001" t="str">
            <v>-</v>
          </cell>
          <cell r="BQ1001" t="str">
            <v>-</v>
          </cell>
          <cell r="BR1001" t="str">
            <v>-</v>
          </cell>
          <cell r="BS1001" t="str">
            <v>-</v>
          </cell>
          <cell r="BT1001" t="str">
            <v>-</v>
          </cell>
          <cell r="BU1001" t="str">
            <v>-</v>
          </cell>
          <cell r="BV1001" t="str">
            <v>-</v>
          </cell>
          <cell r="BW1001" t="str">
            <v>-</v>
          </cell>
          <cell r="BX1001" t="str">
            <v>-</v>
          </cell>
          <cell r="BY1001" t="str">
            <v>-</v>
          </cell>
          <cell r="BZ1001" t="str">
            <v>-</v>
          </cell>
          <cell r="CA1001" t="str">
            <v>-</v>
          </cell>
          <cell r="CB1001" t="str">
            <v>-</v>
          </cell>
          <cell r="CC1001" t="str">
            <v>Viernes</v>
          </cell>
          <cell r="CD1001" t="str">
            <v>239</v>
          </cell>
          <cell r="CE1001" t="str">
            <v>9</v>
          </cell>
          <cell r="CF1001" t="str">
            <v>Azul</v>
          </cell>
          <cell r="CG1001" t="str">
            <v>5o Sábado</v>
          </cell>
          <cell r="CH1001" t="str">
            <v>May y Jun</v>
          </cell>
          <cell r="CI1001" t="str">
            <v>Nov y Dic</v>
          </cell>
          <cell r="CJ1001" t="str">
            <v>-</v>
          </cell>
          <cell r="CK1001">
            <v>90</v>
          </cell>
          <cell r="CL1001" t="str">
            <v>101 - MAGNA</v>
          </cell>
          <cell r="CM1001" t="str">
            <v>13048</v>
          </cell>
          <cell r="CP1001" t="str">
            <v>-</v>
          </cell>
        </row>
        <row r="1002">
          <cell r="A1002" t="str">
            <v>13049</v>
          </cell>
          <cell r="B1002" t="str">
            <v>388YXK</v>
          </cell>
          <cell r="C1002" t="str">
            <v>Distrito Federal</v>
          </cell>
          <cell r="D1002" t="str">
            <v>No aplica</v>
          </cell>
          <cell r="E1002" t="str">
            <v>Aveo</v>
          </cell>
          <cell r="F1002" t="str">
            <v>Automóvil</v>
          </cell>
          <cell r="G1002" t="str">
            <v>Chevrolet</v>
          </cell>
          <cell r="H1002" t="str">
            <v>Aveo LS 4 puertas T/M, D/H, A/A, Paquete M</v>
          </cell>
          <cell r="I1002" t="str">
            <v>3G1TA5AFXDL178655</v>
          </cell>
          <cell r="J1002" t="str">
            <v>Hecho en México</v>
          </cell>
          <cell r="K1002" t="str">
            <v>Magna</v>
          </cell>
          <cell r="L1002">
            <v>4</v>
          </cell>
          <cell r="M1002">
            <v>45</v>
          </cell>
          <cell r="N1002">
            <v>2013</v>
          </cell>
          <cell r="O1002" t="str">
            <v>Ciudad de México</v>
          </cell>
          <cell r="P1002" t="str">
            <v>Ciudad de México</v>
          </cell>
          <cell r="Q1002" t="str">
            <v>Zona Metropolitana</v>
          </cell>
          <cell r="R1002" t="str">
            <v>Baja</v>
          </cell>
          <cell r="S1002" t="str">
            <v>Devolución Valmex</v>
          </cell>
          <cell r="T1002" t="str">
            <v>GNP</v>
          </cell>
          <cell r="U1002" t="str">
            <v>Grupo Nacional Provincial, S.A.B.</v>
          </cell>
          <cell r="V1002" t="str">
            <v>Gerente Ajustes</v>
          </cell>
          <cell r="W1002" t="str">
            <v>Pool Semiasignado</v>
          </cell>
          <cell r="X1002" t="str">
            <v>Metro Norte</v>
          </cell>
          <cell r="Y1002" t="str">
            <v>Pool</v>
          </cell>
          <cell r="Z1002" t="str">
            <v>N90057</v>
          </cell>
          <cell r="AA1002" t="str">
            <v>Colome Pineda Juan Del Carmen</v>
          </cell>
          <cell r="AB1002" t="str">
            <v>Grupo Nacional Provincial, S.A.B.</v>
          </cell>
          <cell r="AC1002" t="str">
            <v>COPJ770727NV1</v>
          </cell>
          <cell r="AD1002" t="str">
            <v>Ejecutivo</v>
          </cell>
          <cell r="AE1002" t="str">
            <v>Subdirección Siniestros Norte y Occidente</v>
          </cell>
          <cell r="AF1002" t="str">
            <v>Unidad Operativa</v>
          </cell>
          <cell r="AG1002" t="str">
            <v>Dirección Servicio y Operaciones</v>
          </cell>
          <cell r="AH1002" t="str">
            <v>Subdirección Siniestros Norte y Occidente</v>
          </cell>
          <cell r="AI1002" t="str">
            <v>C9212</v>
          </cell>
          <cell r="AJ1002" t="str">
            <v>Colome Pineda Juan Del Carmen</v>
          </cell>
          <cell r="AK1002" t="str">
            <v>Santa Engracia B P5</v>
          </cell>
          <cell r="AL1002" t="str">
            <v>Monterrey</v>
          </cell>
          <cell r="AM1002">
            <v>0</v>
          </cell>
          <cell r="AN1002" t="str">
            <v>juandelcarmen.colome@gnp.com.mx</v>
          </cell>
          <cell r="AO1002" t="str">
            <v>juandelcarmen.colome@gnp.com.mx</v>
          </cell>
          <cell r="AQ1002">
            <v>7711439489</v>
          </cell>
          <cell r="AR1002" t="str">
            <v>-</v>
          </cell>
          <cell r="AS1002" t="str">
            <v>-</v>
          </cell>
          <cell r="AT1002" t="str">
            <v>-</v>
          </cell>
          <cell r="AU1002" t="str">
            <v>-</v>
          </cell>
          <cell r="AV1002" t="str">
            <v>-</v>
          </cell>
          <cell r="AW1002" t="str">
            <v>IMDM21470118..</v>
          </cell>
          <cell r="AX1002" t="str">
            <v>Inactivo</v>
          </cell>
          <cell r="AY1002" t="str">
            <v>No</v>
          </cell>
          <cell r="AZ1002" t="str">
            <v>-</v>
          </cell>
          <cell r="BA1002" t="str">
            <v>-</v>
          </cell>
          <cell r="BB1002" t="str">
            <v>-</v>
          </cell>
          <cell r="BC1002" t="str">
            <v>-</v>
          </cell>
          <cell r="BD1002" t="str">
            <v>-</v>
          </cell>
          <cell r="BE1002" t="str">
            <v>-</v>
          </cell>
          <cell r="BF1002" t="str">
            <v>-</v>
          </cell>
          <cell r="BG1002" t="str">
            <v>-</v>
          </cell>
          <cell r="BH1002" t="str">
            <v>-</v>
          </cell>
          <cell r="BI1002" t="str">
            <v>-</v>
          </cell>
          <cell r="BJ1002" t="str">
            <v>Arrendado</v>
          </cell>
          <cell r="BL1002" t="str">
            <v>El Trébol Automotriz Ermita, S.A. de C.V.</v>
          </cell>
          <cell r="BP1002" t="str">
            <v>-</v>
          </cell>
          <cell r="BQ1002" t="str">
            <v>-</v>
          </cell>
          <cell r="BR1002" t="str">
            <v>-</v>
          </cell>
          <cell r="BS1002" t="str">
            <v>-</v>
          </cell>
          <cell r="BT1002" t="str">
            <v>-</v>
          </cell>
          <cell r="BU1002" t="str">
            <v>-</v>
          </cell>
          <cell r="BV1002" t="str">
            <v>-</v>
          </cell>
          <cell r="BW1002" t="str">
            <v>-</v>
          </cell>
          <cell r="BX1002" t="str">
            <v>-</v>
          </cell>
          <cell r="BY1002" t="str">
            <v>-</v>
          </cell>
          <cell r="BZ1002" t="str">
            <v>-</v>
          </cell>
          <cell r="CA1002" t="str">
            <v>-</v>
          </cell>
          <cell r="CB1002" t="str">
            <v>-</v>
          </cell>
          <cell r="CC1002" t="str">
            <v>Martes</v>
          </cell>
          <cell r="CD1002" t="str">
            <v>388</v>
          </cell>
          <cell r="CE1002" t="str">
            <v>8</v>
          </cell>
          <cell r="CF1002" t="str">
            <v>Rosa</v>
          </cell>
          <cell r="CG1002" t="str">
            <v>2o Sábado</v>
          </cell>
          <cell r="CH1002" t="str">
            <v>Feb y Mzo</v>
          </cell>
          <cell r="CI1002" t="str">
            <v>Ago y Sep</v>
          </cell>
          <cell r="CJ1002" t="str">
            <v>-</v>
          </cell>
          <cell r="CK1002">
            <v>90</v>
          </cell>
          <cell r="CL1002" t="str">
            <v>101 - MAGNA</v>
          </cell>
          <cell r="CM1002" t="str">
            <v>13049</v>
          </cell>
          <cell r="CP1002" t="str">
            <v>-</v>
          </cell>
        </row>
        <row r="1003">
          <cell r="A1003" t="str">
            <v>13050</v>
          </cell>
          <cell r="B1003" t="str">
            <v>185YXK</v>
          </cell>
          <cell r="C1003" t="str">
            <v>Distrito Federal</v>
          </cell>
          <cell r="D1003" t="str">
            <v>No aplica</v>
          </cell>
          <cell r="E1003" t="str">
            <v>Aveo</v>
          </cell>
          <cell r="F1003" t="str">
            <v>Automóvil</v>
          </cell>
          <cell r="G1003" t="str">
            <v>Chevrolet</v>
          </cell>
          <cell r="H1003" t="str">
            <v>Aveo LS 4 puertas T/M, D/H, A/A, Paquete M</v>
          </cell>
          <cell r="I1003" t="str">
            <v>3G1TA5AF2DL179377</v>
          </cell>
          <cell r="J1003" t="str">
            <v>Hecho en México</v>
          </cell>
          <cell r="K1003" t="str">
            <v>Magna</v>
          </cell>
          <cell r="L1003">
            <v>4</v>
          </cell>
          <cell r="M1003">
            <v>45</v>
          </cell>
          <cell r="N1003">
            <v>2013</v>
          </cell>
          <cell r="O1003" t="str">
            <v>Ciudad de México</v>
          </cell>
          <cell r="P1003" t="str">
            <v>Ciudad de México</v>
          </cell>
          <cell r="Q1003" t="str">
            <v>Zona Metropolitana</v>
          </cell>
          <cell r="R1003" t="str">
            <v>Baja</v>
          </cell>
          <cell r="S1003" t="str">
            <v>Devolución Valmex</v>
          </cell>
          <cell r="T1003" t="str">
            <v>GNP</v>
          </cell>
          <cell r="U1003" t="str">
            <v>Grupo Nacional Provincial, S.A.B.</v>
          </cell>
          <cell r="V1003" t="str">
            <v>Pool Administrativo</v>
          </cell>
          <cell r="W1003" t="str">
            <v>Pool Administrativo</v>
          </cell>
          <cell r="X1003" t="str">
            <v>Metro Norte</v>
          </cell>
          <cell r="Y1003" t="str">
            <v>Pool</v>
          </cell>
          <cell r="Z1003" t="str">
            <v>N38132</v>
          </cell>
          <cell r="AA1003" t="str">
            <v>-</v>
          </cell>
          <cell r="AB1003" t="str">
            <v>-</v>
          </cell>
          <cell r="AC1003" t="str">
            <v>-</v>
          </cell>
          <cell r="AD1003" t="str">
            <v>-</v>
          </cell>
          <cell r="AE1003" t="str">
            <v>-</v>
          </cell>
          <cell r="AF1003" t="str">
            <v>-</v>
          </cell>
          <cell r="AG1003" t="str">
            <v>-</v>
          </cell>
          <cell r="AH1003" t="str">
            <v>-</v>
          </cell>
          <cell r="AI1003" t="str">
            <v>C6705</v>
          </cell>
          <cell r="AJ1003" t="str">
            <v>Ramirez Granados Arturo</v>
          </cell>
          <cell r="AK1003" t="str">
            <v>-</v>
          </cell>
          <cell r="AL1003" t="str">
            <v>-</v>
          </cell>
          <cell r="AM1003" t="str">
            <v>-</v>
          </cell>
          <cell r="AN1003">
            <v>0</v>
          </cell>
          <cell r="AO1003" t="str">
            <v>-</v>
          </cell>
          <cell r="AQ1003">
            <v>5545001393</v>
          </cell>
          <cell r="AR1003" t="str">
            <v>-</v>
          </cell>
          <cell r="AS1003" t="str">
            <v>-</v>
          </cell>
          <cell r="AT1003" t="str">
            <v>-</v>
          </cell>
          <cell r="AU1003" t="str">
            <v>-</v>
          </cell>
          <cell r="AV1003" t="str">
            <v>-</v>
          </cell>
          <cell r="AW1003" t="str">
            <v>IMDM20348945..</v>
          </cell>
          <cell r="AX1003" t="str">
            <v>Inactivo</v>
          </cell>
          <cell r="AY1003" t="str">
            <v>No</v>
          </cell>
          <cell r="AZ1003" t="str">
            <v>-</v>
          </cell>
          <cell r="BA1003" t="str">
            <v>-</v>
          </cell>
          <cell r="BB1003" t="str">
            <v>-</v>
          </cell>
          <cell r="BC1003" t="str">
            <v>-</v>
          </cell>
          <cell r="BD1003" t="str">
            <v>-</v>
          </cell>
          <cell r="BE1003" t="str">
            <v>-</v>
          </cell>
          <cell r="BF1003" t="str">
            <v>-</v>
          </cell>
          <cell r="BG1003" t="str">
            <v>-</v>
          </cell>
          <cell r="BH1003" t="str">
            <v>-</v>
          </cell>
          <cell r="BI1003" t="str">
            <v>-</v>
          </cell>
          <cell r="BJ1003" t="str">
            <v>Arrendado</v>
          </cell>
          <cell r="BL1003" t="str">
            <v>El Trébol Automotriz Ermita, S.A. de C.V.</v>
          </cell>
          <cell r="BP1003" t="str">
            <v>-</v>
          </cell>
          <cell r="BQ1003" t="str">
            <v>-</v>
          </cell>
          <cell r="BR1003" t="str">
            <v>-</v>
          </cell>
          <cell r="BS1003" t="str">
            <v>-</v>
          </cell>
          <cell r="BT1003" t="str">
            <v>-</v>
          </cell>
          <cell r="BU1003" t="str">
            <v>-</v>
          </cell>
          <cell r="BV1003" t="str">
            <v>-</v>
          </cell>
          <cell r="BW1003" t="str">
            <v>-</v>
          </cell>
          <cell r="BX1003" t="str">
            <v>-</v>
          </cell>
          <cell r="BY1003" t="str">
            <v>-</v>
          </cell>
          <cell r="BZ1003" t="str">
            <v>-</v>
          </cell>
          <cell r="CA1003" t="str">
            <v>-</v>
          </cell>
          <cell r="CB1003" t="str">
            <v>-</v>
          </cell>
          <cell r="CC1003" t="str">
            <v>Lunes</v>
          </cell>
          <cell r="CD1003" t="str">
            <v>185</v>
          </cell>
          <cell r="CE1003" t="str">
            <v>5</v>
          </cell>
          <cell r="CF1003" t="str">
            <v>Amarillo</v>
          </cell>
          <cell r="CG1003" t="str">
            <v>1er Sábado</v>
          </cell>
          <cell r="CH1003" t="str">
            <v>Ene y Feb</v>
          </cell>
          <cell r="CI1003" t="str">
            <v>Jul y Ago</v>
          </cell>
          <cell r="CJ1003" t="str">
            <v>-</v>
          </cell>
          <cell r="CK1003">
            <v>90</v>
          </cell>
          <cell r="CL1003" t="str">
            <v>101 - MAGNA</v>
          </cell>
          <cell r="CM1003" t="str">
            <v>13050</v>
          </cell>
          <cell r="CP1003" t="str">
            <v>-</v>
          </cell>
        </row>
        <row r="1004">
          <cell r="A1004" t="str">
            <v>13051</v>
          </cell>
          <cell r="B1004" t="str">
            <v>497YXK</v>
          </cell>
          <cell r="C1004" t="str">
            <v>Distrito Federal</v>
          </cell>
          <cell r="D1004" t="str">
            <v>No aplica</v>
          </cell>
          <cell r="E1004" t="str">
            <v>Aveo</v>
          </cell>
          <cell r="F1004" t="str">
            <v>Automóvil</v>
          </cell>
          <cell r="G1004" t="str">
            <v>Chevrolet</v>
          </cell>
          <cell r="H1004" t="str">
            <v>Aveo LS 4 puertas T/M, D/H, A/A, Paquete M</v>
          </cell>
          <cell r="I1004" t="str">
            <v>3G1TA5AF2DL180996</v>
          </cell>
          <cell r="J1004" t="str">
            <v>Hecho en México</v>
          </cell>
          <cell r="K1004" t="str">
            <v>Magna</v>
          </cell>
          <cell r="L1004">
            <v>4</v>
          </cell>
          <cell r="M1004">
            <v>45</v>
          </cell>
          <cell r="N1004">
            <v>2013</v>
          </cell>
          <cell r="O1004" t="str">
            <v>Ciudad de México</v>
          </cell>
          <cell r="P1004" t="str">
            <v>Ciudad de México</v>
          </cell>
          <cell r="Q1004" t="str">
            <v>Zona Metropolitana</v>
          </cell>
          <cell r="R1004" t="str">
            <v>Baja</v>
          </cell>
          <cell r="S1004" t="str">
            <v>Subasta interna</v>
          </cell>
          <cell r="T1004" t="str">
            <v>GNP</v>
          </cell>
          <cell r="U1004" t="str">
            <v>Grupo Nacional Provincial, S.A.B.</v>
          </cell>
          <cell r="V1004" t="str">
            <v>Pool Administrativo</v>
          </cell>
          <cell r="W1004" t="str">
            <v>Pool Administrativo</v>
          </cell>
          <cell r="X1004" t="str">
            <v>Metro Norte</v>
          </cell>
          <cell r="Y1004" t="str">
            <v>Pool</v>
          </cell>
          <cell r="Z1004" t="str">
            <v>N38132</v>
          </cell>
          <cell r="AA1004" t="str">
            <v>-</v>
          </cell>
          <cell r="AB1004" t="str">
            <v>-</v>
          </cell>
          <cell r="AC1004" t="str">
            <v>-</v>
          </cell>
          <cell r="AD1004" t="str">
            <v>-</v>
          </cell>
          <cell r="AE1004" t="str">
            <v>-</v>
          </cell>
          <cell r="AF1004" t="str">
            <v>-</v>
          </cell>
          <cell r="AG1004" t="str">
            <v>-</v>
          </cell>
          <cell r="AH1004" t="str">
            <v>-</v>
          </cell>
          <cell r="AI1004" t="str">
            <v>C6705</v>
          </cell>
          <cell r="AJ1004" t="str">
            <v>Ramirez Granados Arturo</v>
          </cell>
          <cell r="AK1004" t="str">
            <v>-</v>
          </cell>
          <cell r="AL1004" t="str">
            <v>-</v>
          </cell>
          <cell r="AM1004" t="str">
            <v>-</v>
          </cell>
          <cell r="AN1004">
            <v>0</v>
          </cell>
          <cell r="AO1004" t="str">
            <v>-</v>
          </cell>
          <cell r="AQ1004">
            <v>5545001393</v>
          </cell>
          <cell r="AR1004" t="str">
            <v>-</v>
          </cell>
          <cell r="AS1004" t="str">
            <v>-</v>
          </cell>
          <cell r="AT1004" t="str">
            <v>-</v>
          </cell>
          <cell r="AU1004" t="str">
            <v>-</v>
          </cell>
          <cell r="AV1004" t="str">
            <v>-</v>
          </cell>
          <cell r="AW1004" t="str">
            <v>IMDM20348946..</v>
          </cell>
          <cell r="AX1004" t="str">
            <v>Inactivo</v>
          </cell>
          <cell r="AY1004" t="str">
            <v>No</v>
          </cell>
          <cell r="AZ1004" t="str">
            <v>-</v>
          </cell>
          <cell r="BA1004" t="str">
            <v>-</v>
          </cell>
          <cell r="BB1004" t="str">
            <v>-</v>
          </cell>
          <cell r="BC1004" t="str">
            <v>-</v>
          </cell>
          <cell r="BD1004" t="str">
            <v>-</v>
          </cell>
          <cell r="BE1004" t="str">
            <v>-</v>
          </cell>
          <cell r="BF1004" t="str">
            <v>-</v>
          </cell>
          <cell r="BG1004" t="str">
            <v>-</v>
          </cell>
          <cell r="BH1004" t="str">
            <v>-</v>
          </cell>
          <cell r="BI1004" t="str">
            <v>-</v>
          </cell>
          <cell r="BJ1004" t="str">
            <v>Arrendado</v>
          </cell>
          <cell r="BL1004" t="str">
            <v>El Trébol Automotriz Ermita, S.A. de C.V.</v>
          </cell>
          <cell r="BP1004" t="str">
            <v>-</v>
          </cell>
          <cell r="BQ1004" t="str">
            <v>-</v>
          </cell>
          <cell r="BR1004" t="str">
            <v>-</v>
          </cell>
          <cell r="BS1004" t="str">
            <v>-</v>
          </cell>
          <cell r="BT1004" t="str">
            <v>-</v>
          </cell>
          <cell r="BU1004" t="str">
            <v>-</v>
          </cell>
          <cell r="BV1004" t="str">
            <v>-</v>
          </cell>
          <cell r="BW1004" t="str">
            <v>-</v>
          </cell>
          <cell r="BX1004" t="str">
            <v>-</v>
          </cell>
          <cell r="BY1004" t="str">
            <v>-</v>
          </cell>
          <cell r="BZ1004" t="str">
            <v>-</v>
          </cell>
          <cell r="CA1004" t="str">
            <v>-</v>
          </cell>
          <cell r="CB1004" t="str">
            <v>-</v>
          </cell>
          <cell r="CC1004" t="str">
            <v>Martes</v>
          </cell>
          <cell r="CD1004" t="str">
            <v>497</v>
          </cell>
          <cell r="CE1004" t="str">
            <v>7</v>
          </cell>
          <cell r="CF1004" t="str">
            <v>Rosa</v>
          </cell>
          <cell r="CG1004" t="str">
            <v>2o Sábado</v>
          </cell>
          <cell r="CH1004" t="str">
            <v>Feb y Mzo</v>
          </cell>
          <cell r="CI1004" t="str">
            <v>Ago y Sep</v>
          </cell>
          <cell r="CJ1004" t="str">
            <v>-</v>
          </cell>
          <cell r="CK1004">
            <v>90</v>
          </cell>
          <cell r="CL1004" t="str">
            <v>101 - MAGNA</v>
          </cell>
          <cell r="CM1004" t="str">
            <v>13051</v>
          </cell>
          <cell r="CP1004" t="str">
            <v>-</v>
          </cell>
        </row>
        <row r="1005">
          <cell r="A1005" t="str">
            <v>13052</v>
          </cell>
          <cell r="B1005" t="str">
            <v>551YXK</v>
          </cell>
          <cell r="C1005" t="str">
            <v>Distrito Federal</v>
          </cell>
          <cell r="D1005" t="str">
            <v>No aplica</v>
          </cell>
          <cell r="E1005" t="str">
            <v>Aveo</v>
          </cell>
          <cell r="F1005" t="str">
            <v>Automóvil</v>
          </cell>
          <cell r="G1005" t="str">
            <v>Chevrolet</v>
          </cell>
          <cell r="H1005" t="str">
            <v>Aveo LS 4 puertas T/M, D/H, A/A, Paquete M</v>
          </cell>
          <cell r="I1005" t="str">
            <v>3G1TA5AF6DL171489</v>
          </cell>
          <cell r="J1005" t="str">
            <v>Hecho en México</v>
          </cell>
          <cell r="K1005" t="str">
            <v>Magna</v>
          </cell>
          <cell r="L1005">
            <v>4</v>
          </cell>
          <cell r="M1005">
            <v>45</v>
          </cell>
          <cell r="N1005">
            <v>2013</v>
          </cell>
          <cell r="O1005" t="str">
            <v>Ciudad de México</v>
          </cell>
          <cell r="P1005" t="str">
            <v>Ciudad de México</v>
          </cell>
          <cell r="Q1005" t="str">
            <v>Zona Metropolitana</v>
          </cell>
          <cell r="R1005" t="str">
            <v>Baja</v>
          </cell>
          <cell r="S1005" t="str">
            <v>Devolución Valmex</v>
          </cell>
          <cell r="T1005" t="str">
            <v>GNP</v>
          </cell>
          <cell r="U1005" t="str">
            <v>Grupo Nacional Provincial, S.A.B.</v>
          </cell>
          <cell r="V1005" t="str">
            <v>Pool Administrativo</v>
          </cell>
          <cell r="W1005" t="str">
            <v>Pool Administrativo</v>
          </cell>
          <cell r="X1005" t="str">
            <v>Metro Norte</v>
          </cell>
          <cell r="Y1005" t="str">
            <v>Pool</v>
          </cell>
          <cell r="Z1005" t="str">
            <v>N38132</v>
          </cell>
          <cell r="AA1005" t="str">
            <v>-</v>
          </cell>
          <cell r="AB1005" t="str">
            <v>-</v>
          </cell>
          <cell r="AC1005" t="str">
            <v>-</v>
          </cell>
          <cell r="AD1005" t="str">
            <v>-</v>
          </cell>
          <cell r="AE1005" t="str">
            <v>-</v>
          </cell>
          <cell r="AF1005" t="str">
            <v>-</v>
          </cell>
          <cell r="AG1005" t="str">
            <v>-</v>
          </cell>
          <cell r="AH1005" t="str">
            <v>-</v>
          </cell>
          <cell r="AI1005" t="str">
            <v>C6705</v>
          </cell>
          <cell r="AJ1005" t="str">
            <v>Ramirez Granados Arturo</v>
          </cell>
          <cell r="AK1005" t="str">
            <v>-</v>
          </cell>
          <cell r="AL1005" t="str">
            <v>-</v>
          </cell>
          <cell r="AM1005" t="str">
            <v>-</v>
          </cell>
          <cell r="AN1005">
            <v>0</v>
          </cell>
          <cell r="AO1005" t="str">
            <v>-</v>
          </cell>
          <cell r="AQ1005">
            <v>5545001393</v>
          </cell>
          <cell r="AR1005" t="str">
            <v>-</v>
          </cell>
          <cell r="AS1005" t="str">
            <v>-</v>
          </cell>
          <cell r="AT1005" t="str">
            <v>-</v>
          </cell>
          <cell r="AU1005" t="str">
            <v>-</v>
          </cell>
          <cell r="AV1005" t="str">
            <v>-</v>
          </cell>
          <cell r="AW1005" t="str">
            <v>IMDM20888058..</v>
          </cell>
          <cell r="AX1005" t="str">
            <v>Inactivo</v>
          </cell>
          <cell r="AY1005" t="str">
            <v>No</v>
          </cell>
          <cell r="AZ1005" t="str">
            <v>-</v>
          </cell>
          <cell r="BA1005" t="str">
            <v>-</v>
          </cell>
          <cell r="BB1005" t="str">
            <v>-</v>
          </cell>
          <cell r="BC1005" t="str">
            <v>-</v>
          </cell>
          <cell r="BD1005" t="str">
            <v>-</v>
          </cell>
          <cell r="BE1005" t="str">
            <v>-</v>
          </cell>
          <cell r="BF1005" t="str">
            <v>-</v>
          </cell>
          <cell r="BG1005" t="str">
            <v>-</v>
          </cell>
          <cell r="BH1005" t="str">
            <v>-</v>
          </cell>
          <cell r="BI1005" t="str">
            <v>-</v>
          </cell>
          <cell r="BJ1005" t="str">
            <v>Arrendado</v>
          </cell>
          <cell r="BL1005" t="str">
            <v>El Trébol Automotriz Ermita, S.A. de C.V.</v>
          </cell>
          <cell r="BP1005" t="str">
            <v>-</v>
          </cell>
          <cell r="BQ1005" t="str">
            <v>-</v>
          </cell>
          <cell r="BR1005" t="str">
            <v>-</v>
          </cell>
          <cell r="BS1005" t="str">
            <v>-</v>
          </cell>
          <cell r="BT1005" t="str">
            <v>-</v>
          </cell>
          <cell r="BU1005" t="str">
            <v>-</v>
          </cell>
          <cell r="BV1005" t="str">
            <v>-</v>
          </cell>
          <cell r="BW1005" t="str">
            <v>-</v>
          </cell>
          <cell r="BX1005" t="str">
            <v>-</v>
          </cell>
          <cell r="BY1005" t="str">
            <v>-</v>
          </cell>
          <cell r="BZ1005" t="str">
            <v>-</v>
          </cell>
          <cell r="CA1005" t="str">
            <v>-</v>
          </cell>
          <cell r="CB1005" t="str">
            <v>-</v>
          </cell>
          <cell r="CC1005" t="str">
            <v>Jueves</v>
          </cell>
          <cell r="CD1005" t="str">
            <v>551</v>
          </cell>
          <cell r="CE1005" t="str">
            <v>1</v>
          </cell>
          <cell r="CF1005" t="str">
            <v>Verde</v>
          </cell>
          <cell r="CG1005" t="str">
            <v>4o Sábado</v>
          </cell>
          <cell r="CH1005" t="str">
            <v>Abr y May</v>
          </cell>
          <cell r="CI1005" t="str">
            <v>Oct y Nov</v>
          </cell>
          <cell r="CJ1005" t="str">
            <v>-</v>
          </cell>
          <cell r="CK1005">
            <v>90</v>
          </cell>
          <cell r="CL1005" t="str">
            <v>101 - MAGNA</v>
          </cell>
          <cell r="CM1005" t="str">
            <v>13052</v>
          </cell>
          <cell r="CP1005" t="str">
            <v>-</v>
          </cell>
        </row>
        <row r="1006">
          <cell r="A1006" t="str">
            <v>13053</v>
          </cell>
          <cell r="B1006" t="str">
            <v>359YXK</v>
          </cell>
          <cell r="C1006" t="str">
            <v>Distrito Federal</v>
          </cell>
          <cell r="D1006" t="str">
            <v>No aplica</v>
          </cell>
          <cell r="E1006" t="str">
            <v>Aveo</v>
          </cell>
          <cell r="F1006" t="str">
            <v>Automóvil</v>
          </cell>
          <cell r="G1006" t="str">
            <v>Chevrolet</v>
          </cell>
          <cell r="H1006" t="str">
            <v>Aveo LS 4 puertas T/M, D/H, A/A, Paquete M</v>
          </cell>
          <cell r="I1006" t="str">
            <v>3G1TA5AF4DL177288</v>
          </cell>
          <cell r="J1006" t="str">
            <v>Hecho en México</v>
          </cell>
          <cell r="K1006" t="str">
            <v>Magna</v>
          </cell>
          <cell r="L1006">
            <v>4</v>
          </cell>
          <cell r="M1006">
            <v>45</v>
          </cell>
          <cell r="N1006">
            <v>2013</v>
          </cell>
          <cell r="O1006" t="str">
            <v>Ciudad de México</v>
          </cell>
          <cell r="P1006" t="str">
            <v>Ciudad de México</v>
          </cell>
          <cell r="Q1006" t="str">
            <v>Zona Metropolitana</v>
          </cell>
          <cell r="R1006" t="str">
            <v>Baja</v>
          </cell>
          <cell r="S1006" t="str">
            <v>Subasta interna</v>
          </cell>
          <cell r="T1006" t="str">
            <v>GNP</v>
          </cell>
          <cell r="U1006" t="str">
            <v>Grupo Nacional Provincial, S.A.B.</v>
          </cell>
          <cell r="V1006" t="str">
            <v>Pool Administrativo</v>
          </cell>
          <cell r="W1006" t="str">
            <v>Pool Administrativo</v>
          </cell>
          <cell r="X1006" t="str">
            <v>Metro Sur</v>
          </cell>
          <cell r="Y1006" t="str">
            <v>Pool</v>
          </cell>
          <cell r="Z1006" t="str">
            <v>N38132</v>
          </cell>
          <cell r="AA1006" t="str">
            <v>-</v>
          </cell>
          <cell r="AB1006" t="str">
            <v>-</v>
          </cell>
          <cell r="AC1006" t="str">
            <v>-</v>
          </cell>
          <cell r="AD1006" t="str">
            <v>-</v>
          </cell>
          <cell r="AE1006" t="str">
            <v>-</v>
          </cell>
          <cell r="AF1006" t="str">
            <v>-</v>
          </cell>
          <cell r="AG1006" t="str">
            <v>-</v>
          </cell>
          <cell r="AH1006" t="str">
            <v>-</v>
          </cell>
          <cell r="AI1006" t="str">
            <v>C6705</v>
          </cell>
          <cell r="AJ1006" t="str">
            <v>Ramirez Granados Arturo</v>
          </cell>
          <cell r="AK1006" t="str">
            <v>-</v>
          </cell>
          <cell r="AL1006" t="str">
            <v>-</v>
          </cell>
          <cell r="AM1006" t="str">
            <v>-</v>
          </cell>
          <cell r="AN1006">
            <v>0</v>
          </cell>
          <cell r="AO1006" t="str">
            <v>-</v>
          </cell>
          <cell r="AQ1006">
            <v>5545001393</v>
          </cell>
          <cell r="AR1006" t="str">
            <v>-</v>
          </cell>
          <cell r="AS1006" t="str">
            <v>-</v>
          </cell>
          <cell r="AT1006" t="str">
            <v>-</v>
          </cell>
          <cell r="AU1006" t="str">
            <v>-</v>
          </cell>
          <cell r="AV1006" t="str">
            <v>-</v>
          </cell>
          <cell r="AW1006" t="str">
            <v>IMDM20332759..</v>
          </cell>
          <cell r="AX1006" t="str">
            <v>Inactivo</v>
          </cell>
          <cell r="AY1006" t="str">
            <v>No</v>
          </cell>
          <cell r="AZ1006" t="str">
            <v>-</v>
          </cell>
          <cell r="BA1006" t="str">
            <v>-</v>
          </cell>
          <cell r="BB1006" t="str">
            <v>-</v>
          </cell>
          <cell r="BC1006" t="str">
            <v>-</v>
          </cell>
          <cell r="BD1006" t="str">
            <v>-</v>
          </cell>
          <cell r="BE1006" t="str">
            <v>-</v>
          </cell>
          <cell r="BF1006" t="str">
            <v>-</v>
          </cell>
          <cell r="BG1006" t="str">
            <v>-</v>
          </cell>
          <cell r="BH1006" t="str">
            <v>-</v>
          </cell>
          <cell r="BI1006" t="str">
            <v>-</v>
          </cell>
          <cell r="BJ1006" t="str">
            <v>Arrendado</v>
          </cell>
          <cell r="BL1006" t="str">
            <v>El Trébol Automotriz Ermita, S.A. de C.V.</v>
          </cell>
          <cell r="BP1006" t="str">
            <v>-</v>
          </cell>
          <cell r="BQ1006" t="str">
            <v>-</v>
          </cell>
          <cell r="BR1006" t="str">
            <v>-</v>
          </cell>
          <cell r="BS1006" t="str">
            <v>-</v>
          </cell>
          <cell r="BT1006" t="str">
            <v>-</v>
          </cell>
          <cell r="BU1006" t="str">
            <v>-</v>
          </cell>
          <cell r="BV1006" t="str">
            <v>-</v>
          </cell>
          <cell r="BW1006" t="str">
            <v>-</v>
          </cell>
          <cell r="BX1006" t="str">
            <v>-</v>
          </cell>
          <cell r="BY1006" t="str">
            <v>-</v>
          </cell>
          <cell r="BZ1006" t="str">
            <v>-</v>
          </cell>
          <cell r="CA1006" t="str">
            <v>-</v>
          </cell>
          <cell r="CB1006" t="str">
            <v>-</v>
          </cell>
          <cell r="CC1006" t="str">
            <v>Viernes</v>
          </cell>
          <cell r="CD1006" t="str">
            <v>359</v>
          </cell>
          <cell r="CE1006" t="str">
            <v>9</v>
          </cell>
          <cell r="CF1006" t="str">
            <v>Azul</v>
          </cell>
          <cell r="CG1006" t="str">
            <v>5o Sábado</v>
          </cell>
          <cell r="CH1006" t="str">
            <v>May y Jun</v>
          </cell>
          <cell r="CI1006" t="str">
            <v>Nov y Dic</v>
          </cell>
          <cell r="CJ1006" t="str">
            <v>-</v>
          </cell>
          <cell r="CK1006">
            <v>90</v>
          </cell>
          <cell r="CL1006" t="str">
            <v>101 - MAGNA</v>
          </cell>
          <cell r="CM1006" t="str">
            <v>13053</v>
          </cell>
          <cell r="CP1006" t="str">
            <v>-</v>
          </cell>
        </row>
        <row r="1007">
          <cell r="A1007" t="str">
            <v>13054</v>
          </cell>
          <cell r="B1007" t="str">
            <v>783YXK</v>
          </cell>
          <cell r="C1007" t="str">
            <v>Distrito Federal</v>
          </cell>
          <cell r="D1007" t="str">
            <v>No aplica</v>
          </cell>
          <cell r="E1007" t="str">
            <v>Aveo</v>
          </cell>
          <cell r="F1007" t="str">
            <v>Automóvil</v>
          </cell>
          <cell r="G1007" t="str">
            <v>Chevrolet</v>
          </cell>
          <cell r="H1007" t="str">
            <v>Aveo LS 4 puertas T/M, D/H, A/A, Paquete M</v>
          </cell>
          <cell r="I1007" t="str">
            <v>3G1TA5AFXDL177120</v>
          </cell>
          <cell r="J1007" t="str">
            <v>Hecho en México</v>
          </cell>
          <cell r="K1007" t="str">
            <v>Magna</v>
          </cell>
          <cell r="L1007">
            <v>4</v>
          </cell>
          <cell r="M1007">
            <v>45</v>
          </cell>
          <cell r="N1007">
            <v>2013</v>
          </cell>
          <cell r="O1007" t="str">
            <v>Ciudad de México</v>
          </cell>
          <cell r="P1007" t="str">
            <v>Ciudad de México</v>
          </cell>
          <cell r="Q1007" t="str">
            <v>Zona Metropolitana</v>
          </cell>
          <cell r="R1007" t="str">
            <v>Baja</v>
          </cell>
          <cell r="S1007" t="str">
            <v>Devolución Valmex</v>
          </cell>
          <cell r="T1007" t="str">
            <v>GNP</v>
          </cell>
          <cell r="U1007" t="str">
            <v>Grupo Nacional Provincial, S.A.B.</v>
          </cell>
          <cell r="V1007" t="str">
            <v>Pool Administrativo</v>
          </cell>
          <cell r="W1007" t="str">
            <v>Pool Administrativo</v>
          </cell>
          <cell r="X1007" t="str">
            <v>Metro Sur</v>
          </cell>
          <cell r="Y1007" t="str">
            <v>Pool</v>
          </cell>
          <cell r="Z1007" t="str">
            <v>N38132</v>
          </cell>
          <cell r="AA1007" t="str">
            <v>-</v>
          </cell>
          <cell r="AB1007" t="str">
            <v>-</v>
          </cell>
          <cell r="AC1007" t="str">
            <v>-</v>
          </cell>
          <cell r="AD1007" t="str">
            <v>-</v>
          </cell>
          <cell r="AE1007" t="str">
            <v>-</v>
          </cell>
          <cell r="AF1007" t="str">
            <v>-</v>
          </cell>
          <cell r="AG1007" t="str">
            <v>-</v>
          </cell>
          <cell r="AH1007" t="str">
            <v>-</v>
          </cell>
          <cell r="AI1007" t="str">
            <v>C6705</v>
          </cell>
          <cell r="AJ1007" t="str">
            <v>Ramirez Granados Arturo</v>
          </cell>
          <cell r="AK1007" t="str">
            <v>-</v>
          </cell>
          <cell r="AL1007" t="str">
            <v>-</v>
          </cell>
          <cell r="AM1007" t="str">
            <v>-</v>
          </cell>
          <cell r="AN1007">
            <v>0</v>
          </cell>
          <cell r="AO1007" t="str">
            <v>-</v>
          </cell>
          <cell r="AQ1007">
            <v>5545001393</v>
          </cell>
          <cell r="AR1007" t="str">
            <v>-</v>
          </cell>
          <cell r="AS1007" t="str">
            <v>-</v>
          </cell>
          <cell r="AT1007" t="str">
            <v>-</v>
          </cell>
          <cell r="AU1007" t="str">
            <v>-</v>
          </cell>
          <cell r="AV1007" t="str">
            <v>-</v>
          </cell>
          <cell r="AW1007" t="str">
            <v>IMDM20888060..</v>
          </cell>
          <cell r="AX1007" t="str">
            <v>Inactivo</v>
          </cell>
          <cell r="AY1007" t="str">
            <v>No</v>
          </cell>
          <cell r="AZ1007" t="str">
            <v>-</v>
          </cell>
          <cell r="BA1007" t="str">
            <v>-</v>
          </cell>
          <cell r="BB1007" t="str">
            <v>-</v>
          </cell>
          <cell r="BC1007" t="str">
            <v>-</v>
          </cell>
          <cell r="BD1007" t="str">
            <v>-</v>
          </cell>
          <cell r="BE1007" t="str">
            <v>-</v>
          </cell>
          <cell r="BF1007" t="str">
            <v>-</v>
          </cell>
          <cell r="BG1007" t="str">
            <v>-</v>
          </cell>
          <cell r="BH1007" t="str">
            <v>-</v>
          </cell>
          <cell r="BI1007" t="str">
            <v>-</v>
          </cell>
          <cell r="BJ1007" t="str">
            <v>Arrendado</v>
          </cell>
          <cell r="BL1007" t="str">
            <v>El Trébol Automotriz Ermita, S.A. de C.V.</v>
          </cell>
          <cell r="BP1007" t="str">
            <v>-</v>
          </cell>
          <cell r="BQ1007" t="str">
            <v>-</v>
          </cell>
          <cell r="BR1007" t="str">
            <v>-</v>
          </cell>
          <cell r="BS1007" t="str">
            <v>-</v>
          </cell>
          <cell r="BT1007" t="str">
            <v>-</v>
          </cell>
          <cell r="BU1007" t="str">
            <v>-</v>
          </cell>
          <cell r="BV1007" t="str">
            <v>-</v>
          </cell>
          <cell r="BW1007" t="str">
            <v>-</v>
          </cell>
          <cell r="BX1007" t="str">
            <v>-</v>
          </cell>
          <cell r="BY1007" t="str">
            <v>-</v>
          </cell>
          <cell r="BZ1007" t="str">
            <v>-</v>
          </cell>
          <cell r="CA1007" t="str">
            <v>-</v>
          </cell>
          <cell r="CB1007" t="str">
            <v>-</v>
          </cell>
          <cell r="CC1007" t="str">
            <v>Miércoles</v>
          </cell>
          <cell r="CD1007" t="str">
            <v>783</v>
          </cell>
          <cell r="CE1007" t="str">
            <v>3</v>
          </cell>
          <cell r="CF1007" t="str">
            <v>Rojo</v>
          </cell>
          <cell r="CG1007" t="str">
            <v>3er Sábado</v>
          </cell>
          <cell r="CH1007" t="str">
            <v>Mzo y Abr</v>
          </cell>
          <cell r="CI1007" t="str">
            <v>Sep y Oct</v>
          </cell>
          <cell r="CJ1007" t="str">
            <v>-</v>
          </cell>
          <cell r="CK1007">
            <v>90</v>
          </cell>
          <cell r="CL1007" t="str">
            <v>101 - MAGNA</v>
          </cell>
          <cell r="CM1007" t="str">
            <v>13054</v>
          </cell>
          <cell r="CP1007" t="str">
            <v>-</v>
          </cell>
        </row>
        <row r="1008">
          <cell r="A1008" t="str">
            <v>13055</v>
          </cell>
          <cell r="B1008" t="str">
            <v>287YXK</v>
          </cell>
          <cell r="C1008" t="str">
            <v>Distrito Federal</v>
          </cell>
          <cell r="D1008" t="str">
            <v>No aplica</v>
          </cell>
          <cell r="E1008" t="str">
            <v>Aveo</v>
          </cell>
          <cell r="F1008" t="str">
            <v>Automóvil</v>
          </cell>
          <cell r="G1008" t="str">
            <v>Chevrolet</v>
          </cell>
          <cell r="H1008" t="str">
            <v>Aveo LS 4 puertas T/M, D/H, A/A, Paquete M</v>
          </cell>
          <cell r="I1008" t="str">
            <v>3G1TA5AF5DL176196</v>
          </cell>
          <cell r="J1008" t="str">
            <v>Hecho en México</v>
          </cell>
          <cell r="K1008" t="str">
            <v>Magna</v>
          </cell>
          <cell r="L1008">
            <v>4</v>
          </cell>
          <cell r="M1008">
            <v>45</v>
          </cell>
          <cell r="N1008">
            <v>2013</v>
          </cell>
          <cell r="O1008" t="str">
            <v>Ciudad de México</v>
          </cell>
          <cell r="P1008" t="str">
            <v>Ciudad de México</v>
          </cell>
          <cell r="Q1008" t="str">
            <v>Zona Metropolitana</v>
          </cell>
          <cell r="R1008" t="str">
            <v>Baja</v>
          </cell>
          <cell r="S1008" t="str">
            <v>Subasta interna</v>
          </cell>
          <cell r="T1008" t="str">
            <v>GNP</v>
          </cell>
          <cell r="U1008" t="str">
            <v>Grupo Nacional Provincial, S.A.B.</v>
          </cell>
          <cell r="V1008" t="str">
            <v>Pool Administrativo</v>
          </cell>
          <cell r="W1008" t="str">
            <v>Pool Administrativo</v>
          </cell>
          <cell r="X1008" t="str">
            <v>Plaza GNP</v>
          </cell>
          <cell r="Y1008" t="str">
            <v>Pool</v>
          </cell>
          <cell r="Z1008" t="str">
            <v>N38132</v>
          </cell>
          <cell r="AA1008" t="str">
            <v>-</v>
          </cell>
          <cell r="AB1008" t="str">
            <v>-</v>
          </cell>
          <cell r="AC1008" t="str">
            <v>-</v>
          </cell>
          <cell r="AD1008" t="str">
            <v>-</v>
          </cell>
          <cell r="AE1008" t="str">
            <v>-</v>
          </cell>
          <cell r="AF1008" t="str">
            <v>-</v>
          </cell>
          <cell r="AG1008" t="str">
            <v>-</v>
          </cell>
          <cell r="AH1008" t="str">
            <v>-</v>
          </cell>
          <cell r="AI1008" t="str">
            <v>C6705</v>
          </cell>
          <cell r="AJ1008" t="str">
            <v>Ramirez Granados Arturo</v>
          </cell>
          <cell r="AK1008" t="str">
            <v>-</v>
          </cell>
          <cell r="AL1008" t="str">
            <v>-</v>
          </cell>
          <cell r="AM1008" t="str">
            <v>-</v>
          </cell>
          <cell r="AN1008">
            <v>0</v>
          </cell>
          <cell r="AO1008" t="str">
            <v>-</v>
          </cell>
          <cell r="AQ1008">
            <v>5545001393</v>
          </cell>
          <cell r="AR1008" t="str">
            <v>-</v>
          </cell>
          <cell r="AS1008" t="str">
            <v>-</v>
          </cell>
          <cell r="AT1008" t="str">
            <v>-</v>
          </cell>
          <cell r="AU1008" t="str">
            <v>-</v>
          </cell>
          <cell r="AV1008" t="str">
            <v>-</v>
          </cell>
          <cell r="AW1008" t="str">
            <v>IMDM20322136..</v>
          </cell>
          <cell r="AX1008" t="str">
            <v>Inactivo</v>
          </cell>
          <cell r="AY1008" t="str">
            <v>No</v>
          </cell>
          <cell r="AZ1008" t="str">
            <v>-</v>
          </cell>
          <cell r="BA1008" t="str">
            <v>-</v>
          </cell>
          <cell r="BB1008" t="str">
            <v>-</v>
          </cell>
          <cell r="BC1008" t="str">
            <v>-</v>
          </cell>
          <cell r="BD1008" t="str">
            <v>-</v>
          </cell>
          <cell r="BE1008" t="str">
            <v>-</v>
          </cell>
          <cell r="BF1008" t="str">
            <v>-</v>
          </cell>
          <cell r="BG1008" t="str">
            <v>-</v>
          </cell>
          <cell r="BH1008" t="str">
            <v>-</v>
          </cell>
          <cell r="BI1008" t="str">
            <v>-</v>
          </cell>
          <cell r="BJ1008" t="str">
            <v>Arrendado</v>
          </cell>
          <cell r="BL1008" t="str">
            <v>El Trébol Automotriz Ermita, S.A. de C.V.</v>
          </cell>
          <cell r="BP1008" t="str">
            <v>-</v>
          </cell>
          <cell r="BQ1008" t="str">
            <v>-</v>
          </cell>
          <cell r="BR1008" t="str">
            <v>-</v>
          </cell>
          <cell r="BS1008" t="str">
            <v>-</v>
          </cell>
          <cell r="BT1008" t="str">
            <v>-</v>
          </cell>
          <cell r="BU1008" t="str">
            <v>-</v>
          </cell>
          <cell r="BV1008" t="str">
            <v>-</v>
          </cell>
          <cell r="BW1008" t="str">
            <v>-</v>
          </cell>
          <cell r="BX1008" t="str">
            <v>-</v>
          </cell>
          <cell r="BY1008" t="str">
            <v>-</v>
          </cell>
          <cell r="BZ1008" t="str">
            <v>-</v>
          </cell>
          <cell r="CA1008" t="str">
            <v>-</v>
          </cell>
          <cell r="CB1008" t="str">
            <v>-</v>
          </cell>
          <cell r="CC1008" t="str">
            <v>Martes</v>
          </cell>
          <cell r="CD1008" t="str">
            <v>287</v>
          </cell>
          <cell r="CE1008" t="str">
            <v>7</v>
          </cell>
          <cell r="CF1008" t="str">
            <v>Rosa</v>
          </cell>
          <cell r="CG1008" t="str">
            <v>2o Sábado</v>
          </cell>
          <cell r="CH1008" t="str">
            <v>Feb y Mzo</v>
          </cell>
          <cell r="CI1008" t="str">
            <v>Ago y Sep</v>
          </cell>
          <cell r="CJ1008" t="str">
            <v>-</v>
          </cell>
          <cell r="CK1008">
            <v>90</v>
          </cell>
          <cell r="CL1008" t="str">
            <v>101 - MAGNA</v>
          </cell>
          <cell r="CM1008" t="str">
            <v>13055</v>
          </cell>
          <cell r="CP1008" t="str">
            <v>-</v>
          </cell>
        </row>
        <row r="1009">
          <cell r="A1009" t="str">
            <v>13056</v>
          </cell>
          <cell r="B1009" t="str">
            <v>430YXK</v>
          </cell>
          <cell r="C1009" t="str">
            <v>Distrito Federal</v>
          </cell>
          <cell r="D1009" t="str">
            <v>No aplica</v>
          </cell>
          <cell r="E1009" t="str">
            <v>Aveo</v>
          </cell>
          <cell r="F1009" t="str">
            <v>Automóvil</v>
          </cell>
          <cell r="G1009" t="str">
            <v>Chevrolet</v>
          </cell>
          <cell r="H1009" t="str">
            <v>Aveo LS 4 puertas T/M, D/H, A/A, Paquete M</v>
          </cell>
          <cell r="I1009" t="str">
            <v>3G1TA5AF9DL176945</v>
          </cell>
          <cell r="J1009" t="str">
            <v>Hecho en México</v>
          </cell>
          <cell r="K1009" t="str">
            <v>Magna</v>
          </cell>
          <cell r="L1009">
            <v>4</v>
          </cell>
          <cell r="M1009">
            <v>45</v>
          </cell>
          <cell r="N1009">
            <v>2013</v>
          </cell>
          <cell r="O1009" t="str">
            <v>Ciudad de México</v>
          </cell>
          <cell r="P1009" t="str">
            <v>Ciudad de México</v>
          </cell>
          <cell r="Q1009" t="str">
            <v>Zona Metropolitana</v>
          </cell>
          <cell r="R1009" t="str">
            <v>Baja</v>
          </cell>
          <cell r="S1009" t="str">
            <v>Devolución Valmex</v>
          </cell>
          <cell r="T1009" t="str">
            <v>GNP</v>
          </cell>
          <cell r="U1009" t="str">
            <v>Grupo Nacional Provincial, S.A.B.</v>
          </cell>
          <cell r="V1009" t="str">
            <v>Supervisor de Taller</v>
          </cell>
          <cell r="W1009" t="str">
            <v>Pool Semiasignado</v>
          </cell>
          <cell r="X1009" t="str">
            <v>Plaza GNP</v>
          </cell>
          <cell r="Y1009" t="str">
            <v>Pool</v>
          </cell>
          <cell r="Z1009" t="str">
            <v>N93235</v>
          </cell>
          <cell r="AA1009" t="str">
            <v>Romero Oramas Emmanuel</v>
          </cell>
          <cell r="AB1009" t="str">
            <v>Grupo Nacional Provincial, S.A.B.</v>
          </cell>
          <cell r="AC1009" t="str">
            <v>ROOE831211PT1</v>
          </cell>
          <cell r="AD1009" t="str">
            <v>Operativo</v>
          </cell>
          <cell r="AE1009" t="str">
            <v>Visitador de Taller</v>
          </cell>
          <cell r="AF1009" t="str">
            <v>Unidad Operativa</v>
          </cell>
          <cell r="AG1009" t="str">
            <v>Dirección Servicio y Operaciones</v>
          </cell>
          <cell r="AH1009" t="str">
            <v>Subdir. Siniestros CDMX y Sureste</v>
          </cell>
          <cell r="AI1009" t="str">
            <v>C9208</v>
          </cell>
          <cell r="AJ1009" t="str">
            <v>Lasa Estrada Antxon</v>
          </cell>
          <cell r="AK1009" t="str">
            <v>Poniente Anexo</v>
          </cell>
          <cell r="AL1009" t="str">
            <v>Plaza GNP</v>
          </cell>
          <cell r="AM1009">
            <v>80734</v>
          </cell>
          <cell r="AN1009" t="str">
            <v>emmanuel.romero@gnp.com.mx</v>
          </cell>
          <cell r="AO1009" t="str">
            <v>emmanuel.romero@gnp.com.mx</v>
          </cell>
          <cell r="AQ1009">
            <v>5543420481</v>
          </cell>
          <cell r="AR1009" t="str">
            <v>-</v>
          </cell>
          <cell r="AS1009" t="str">
            <v>-</v>
          </cell>
          <cell r="AT1009" t="str">
            <v>-</v>
          </cell>
          <cell r="AU1009" t="str">
            <v>-</v>
          </cell>
          <cell r="AV1009" t="str">
            <v>-</v>
          </cell>
          <cell r="AW1009" t="str">
            <v>-</v>
          </cell>
          <cell r="AX1009" t="str">
            <v>-</v>
          </cell>
          <cell r="AY1009" t="str">
            <v>No</v>
          </cell>
          <cell r="AZ1009" t="str">
            <v>-</v>
          </cell>
          <cell r="BA1009" t="str">
            <v>-</v>
          </cell>
          <cell r="BB1009" t="str">
            <v>-</v>
          </cell>
          <cell r="BC1009" t="str">
            <v>-</v>
          </cell>
          <cell r="BD1009" t="str">
            <v>-</v>
          </cell>
          <cell r="BE1009" t="str">
            <v>-</v>
          </cell>
          <cell r="BF1009" t="str">
            <v>-</v>
          </cell>
          <cell r="BG1009">
            <v>3</v>
          </cell>
          <cell r="BH1009" t="str">
            <v>-</v>
          </cell>
          <cell r="BI1009" t="str">
            <v>-</v>
          </cell>
          <cell r="BJ1009" t="str">
            <v>Arrendado</v>
          </cell>
          <cell r="BL1009" t="str">
            <v>El Trébol Automotriz Ermita, S.A. de C.V.</v>
          </cell>
          <cell r="BP1009" t="str">
            <v>-</v>
          </cell>
          <cell r="BQ1009" t="str">
            <v>-</v>
          </cell>
          <cell r="BR1009" t="str">
            <v>-</v>
          </cell>
          <cell r="BS1009" t="str">
            <v>-</v>
          </cell>
          <cell r="BT1009" t="str">
            <v>-</v>
          </cell>
          <cell r="BU1009" t="str">
            <v>-</v>
          </cell>
          <cell r="BV1009" t="str">
            <v>-</v>
          </cell>
          <cell r="BW1009" t="str">
            <v>-</v>
          </cell>
          <cell r="BX1009" t="str">
            <v>-</v>
          </cell>
          <cell r="BY1009" t="str">
            <v>-</v>
          </cell>
          <cell r="BZ1009" t="str">
            <v>-</v>
          </cell>
          <cell r="CA1009" t="str">
            <v>-</v>
          </cell>
          <cell r="CB1009" t="str">
            <v>-</v>
          </cell>
          <cell r="CC1009" t="str">
            <v>Viernes</v>
          </cell>
          <cell r="CD1009" t="str">
            <v>430</v>
          </cell>
          <cell r="CE1009" t="str">
            <v>0</v>
          </cell>
          <cell r="CF1009" t="str">
            <v>Azul</v>
          </cell>
          <cell r="CG1009" t="str">
            <v>5o Sábado</v>
          </cell>
          <cell r="CH1009" t="str">
            <v>May y Jun</v>
          </cell>
          <cell r="CI1009" t="str">
            <v>Nov y Dic</v>
          </cell>
          <cell r="CJ1009" t="str">
            <v>-</v>
          </cell>
          <cell r="CK1009">
            <v>90</v>
          </cell>
          <cell r="CL1009" t="str">
            <v>101 - MAGNA</v>
          </cell>
          <cell r="CM1009" t="str">
            <v>13056</v>
          </cell>
          <cell r="CP1009" t="str">
            <v>-</v>
          </cell>
        </row>
        <row r="1010">
          <cell r="A1010" t="str">
            <v>13057</v>
          </cell>
          <cell r="B1010" t="str">
            <v>404YXK</v>
          </cell>
          <cell r="C1010" t="str">
            <v>Distrito Federal</v>
          </cell>
          <cell r="D1010" t="str">
            <v>No aplica</v>
          </cell>
          <cell r="E1010" t="str">
            <v>Aveo</v>
          </cell>
          <cell r="F1010" t="str">
            <v>Automóvil</v>
          </cell>
          <cell r="G1010" t="str">
            <v>Chevrolet</v>
          </cell>
          <cell r="H1010" t="str">
            <v>Aveo LS 4 puertas T/M, D/H, A/A, Paquete M</v>
          </cell>
          <cell r="I1010" t="str">
            <v>3G1TA5AFXDL178428</v>
          </cell>
          <cell r="J1010" t="str">
            <v>Hecho en México</v>
          </cell>
          <cell r="K1010" t="str">
            <v>Magna</v>
          </cell>
          <cell r="L1010">
            <v>4</v>
          </cell>
          <cell r="M1010">
            <v>45</v>
          </cell>
          <cell r="N1010">
            <v>2013</v>
          </cell>
          <cell r="O1010" t="str">
            <v>Ciudad de México</v>
          </cell>
          <cell r="P1010" t="str">
            <v>Ciudad de México</v>
          </cell>
          <cell r="Q1010" t="str">
            <v>Zona Metropolitana</v>
          </cell>
          <cell r="R1010" t="str">
            <v>Baja</v>
          </cell>
          <cell r="S1010" t="str">
            <v>Devolución Valmex</v>
          </cell>
          <cell r="T1010" t="str">
            <v>GNP</v>
          </cell>
          <cell r="U1010" t="str">
            <v>Grupo Nacional Provincial, S.A.B.</v>
          </cell>
          <cell r="V1010" t="str">
            <v>Pool Administrativo</v>
          </cell>
          <cell r="W1010" t="str">
            <v>Pool Administrativo</v>
          </cell>
          <cell r="X1010" t="str">
            <v>Plaza GNP</v>
          </cell>
          <cell r="Y1010" t="str">
            <v>Pool</v>
          </cell>
          <cell r="Z1010" t="str">
            <v>N38132</v>
          </cell>
          <cell r="AA1010" t="str">
            <v>-</v>
          </cell>
          <cell r="AB1010" t="str">
            <v>-</v>
          </cell>
          <cell r="AC1010" t="str">
            <v>-</v>
          </cell>
          <cell r="AD1010" t="str">
            <v>-</v>
          </cell>
          <cell r="AE1010" t="str">
            <v>-</v>
          </cell>
          <cell r="AF1010" t="str">
            <v>-</v>
          </cell>
          <cell r="AG1010" t="str">
            <v>-</v>
          </cell>
          <cell r="AH1010" t="str">
            <v>-</v>
          </cell>
          <cell r="AI1010" t="str">
            <v>C6705</v>
          </cell>
          <cell r="AJ1010" t="str">
            <v>Ramirez Granados Arturo</v>
          </cell>
          <cell r="AK1010" t="str">
            <v>-</v>
          </cell>
          <cell r="AL1010" t="str">
            <v>-</v>
          </cell>
          <cell r="AM1010" t="str">
            <v>-</v>
          </cell>
          <cell r="AN1010">
            <v>0</v>
          </cell>
          <cell r="AO1010" t="str">
            <v>-</v>
          </cell>
          <cell r="AQ1010">
            <v>5545001393</v>
          </cell>
          <cell r="AR1010" t="str">
            <v>-</v>
          </cell>
          <cell r="AS1010" t="str">
            <v>-</v>
          </cell>
          <cell r="AT1010" t="str">
            <v>-</v>
          </cell>
          <cell r="AU1010" t="str">
            <v>-</v>
          </cell>
          <cell r="AV1010" t="str">
            <v>-</v>
          </cell>
          <cell r="AW1010" t="str">
            <v>IMDM20888055..</v>
          </cell>
          <cell r="AX1010" t="str">
            <v>Inactivo</v>
          </cell>
          <cell r="AY1010" t="str">
            <v>No</v>
          </cell>
          <cell r="AZ1010" t="str">
            <v>-</v>
          </cell>
          <cell r="BA1010" t="str">
            <v>-</v>
          </cell>
          <cell r="BB1010" t="str">
            <v>-</v>
          </cell>
          <cell r="BC1010" t="str">
            <v>-</v>
          </cell>
          <cell r="BD1010" t="str">
            <v>-</v>
          </cell>
          <cell r="BE1010" t="str">
            <v>-</v>
          </cell>
          <cell r="BF1010" t="str">
            <v>-</v>
          </cell>
          <cell r="BG1010" t="str">
            <v>-</v>
          </cell>
          <cell r="BH1010" t="str">
            <v>-</v>
          </cell>
          <cell r="BI1010" t="str">
            <v>-</v>
          </cell>
          <cell r="BJ1010" t="str">
            <v>Arrendado</v>
          </cell>
          <cell r="BL1010" t="str">
            <v>El Trébol Automotriz Ermita, S.A. de C.V.</v>
          </cell>
          <cell r="BP1010" t="str">
            <v>-</v>
          </cell>
          <cell r="BQ1010" t="str">
            <v>-</v>
          </cell>
          <cell r="BR1010" t="str">
            <v>-</v>
          </cell>
          <cell r="BS1010" t="str">
            <v>-</v>
          </cell>
          <cell r="BT1010" t="str">
            <v>-</v>
          </cell>
          <cell r="BU1010" t="str">
            <v>-</v>
          </cell>
          <cell r="BV1010" t="str">
            <v>-</v>
          </cell>
          <cell r="BW1010" t="str">
            <v>-</v>
          </cell>
          <cell r="BX1010" t="str">
            <v>-</v>
          </cell>
          <cell r="BY1010" t="str">
            <v>-</v>
          </cell>
          <cell r="BZ1010" t="str">
            <v>-</v>
          </cell>
          <cell r="CA1010" t="str">
            <v>-</v>
          </cell>
          <cell r="CB1010" t="str">
            <v>-</v>
          </cell>
          <cell r="CC1010" t="str">
            <v>Miércoles</v>
          </cell>
          <cell r="CD1010" t="str">
            <v>404</v>
          </cell>
          <cell r="CE1010" t="str">
            <v>4</v>
          </cell>
          <cell r="CF1010" t="str">
            <v>Rojo</v>
          </cell>
          <cell r="CG1010" t="str">
            <v>3er Sábado</v>
          </cell>
          <cell r="CH1010" t="str">
            <v>Mzo y Abr</v>
          </cell>
          <cell r="CI1010" t="str">
            <v>Sep y Oct</v>
          </cell>
          <cell r="CJ1010" t="str">
            <v>-</v>
          </cell>
          <cell r="CK1010">
            <v>90</v>
          </cell>
          <cell r="CL1010" t="str">
            <v>101 - MAGNA</v>
          </cell>
          <cell r="CM1010" t="str">
            <v>13057</v>
          </cell>
          <cell r="CP1010" t="str">
            <v>-</v>
          </cell>
        </row>
        <row r="1011">
          <cell r="A1011" t="str">
            <v>13058</v>
          </cell>
          <cell r="B1011" t="str">
            <v>159YXK</v>
          </cell>
          <cell r="C1011" t="str">
            <v>Distrito Federal</v>
          </cell>
          <cell r="D1011" t="str">
            <v>No aplica</v>
          </cell>
          <cell r="E1011" t="str">
            <v>Aveo</v>
          </cell>
          <cell r="F1011" t="str">
            <v>Automóvil</v>
          </cell>
          <cell r="G1011" t="str">
            <v>Chevrolet</v>
          </cell>
          <cell r="H1011" t="str">
            <v>Aveo LS 4 puertas T/M, D/H, A/A, Paquete M</v>
          </cell>
          <cell r="I1011" t="str">
            <v>3G1TA5AF0DL177854</v>
          </cell>
          <cell r="J1011" t="str">
            <v>Hecho en México</v>
          </cell>
          <cell r="K1011" t="str">
            <v>Magna</v>
          </cell>
          <cell r="L1011">
            <v>4</v>
          </cell>
          <cell r="M1011">
            <v>45</v>
          </cell>
          <cell r="N1011">
            <v>2013</v>
          </cell>
          <cell r="O1011" t="str">
            <v>Torreón</v>
          </cell>
          <cell r="P1011" t="str">
            <v>Coahuila</v>
          </cell>
          <cell r="Q1011" t="str">
            <v>Noreste</v>
          </cell>
          <cell r="R1011" t="str">
            <v>Baja</v>
          </cell>
          <cell r="S1011" t="str">
            <v>Devolución Valmex</v>
          </cell>
          <cell r="T1011" t="str">
            <v>GNP</v>
          </cell>
          <cell r="U1011" t="str">
            <v>Grupo Nacional Provincial, S.A.B.</v>
          </cell>
          <cell r="V1011" t="str">
            <v>Pool Administrativo</v>
          </cell>
          <cell r="W1011" t="str">
            <v>Pool Administrativo</v>
          </cell>
          <cell r="X1011" t="str">
            <v>Supervisoria</v>
          </cell>
          <cell r="Y1011" t="str">
            <v>Pool</v>
          </cell>
          <cell r="Z1011" t="str">
            <v>N38132</v>
          </cell>
          <cell r="AA1011" t="str">
            <v>-</v>
          </cell>
          <cell r="AB1011" t="str">
            <v>-</v>
          </cell>
          <cell r="AC1011" t="str">
            <v>-</v>
          </cell>
          <cell r="AD1011" t="str">
            <v>-</v>
          </cell>
          <cell r="AE1011" t="str">
            <v>-</v>
          </cell>
          <cell r="AF1011" t="str">
            <v>-</v>
          </cell>
          <cell r="AG1011" t="str">
            <v>-</v>
          </cell>
          <cell r="AH1011" t="str">
            <v>-</v>
          </cell>
          <cell r="AI1011" t="str">
            <v>C6705</v>
          </cell>
          <cell r="AJ1011" t="str">
            <v>Ramirez Granados Arturo</v>
          </cell>
          <cell r="AK1011" t="str">
            <v>-</v>
          </cell>
          <cell r="AL1011" t="str">
            <v>-</v>
          </cell>
          <cell r="AM1011" t="str">
            <v>-</v>
          </cell>
          <cell r="AN1011">
            <v>0</v>
          </cell>
          <cell r="AO1011" t="str">
            <v>-</v>
          </cell>
          <cell r="AQ1011">
            <v>5545001393</v>
          </cell>
          <cell r="AR1011" t="str">
            <v>-</v>
          </cell>
          <cell r="AS1011" t="str">
            <v>-</v>
          </cell>
          <cell r="AT1011" t="str">
            <v>-</v>
          </cell>
          <cell r="AU1011" t="str">
            <v>-</v>
          </cell>
          <cell r="AV1011" t="str">
            <v>-</v>
          </cell>
          <cell r="AW1011" t="str">
            <v>IMDM20552772..</v>
          </cell>
          <cell r="AX1011" t="str">
            <v>Inactivo</v>
          </cell>
          <cell r="AY1011" t="str">
            <v>No</v>
          </cell>
          <cell r="AZ1011" t="str">
            <v>-</v>
          </cell>
          <cell r="BA1011" t="str">
            <v>-</v>
          </cell>
          <cell r="BB1011" t="str">
            <v>-</v>
          </cell>
          <cell r="BC1011" t="str">
            <v>-</v>
          </cell>
          <cell r="BD1011" t="str">
            <v>-</v>
          </cell>
          <cell r="BE1011" t="str">
            <v>-</v>
          </cell>
          <cell r="BF1011" t="str">
            <v>-</v>
          </cell>
          <cell r="BG1011" t="str">
            <v>-</v>
          </cell>
          <cell r="BH1011" t="str">
            <v>-</v>
          </cell>
          <cell r="BI1011" t="str">
            <v>-</v>
          </cell>
          <cell r="BJ1011" t="str">
            <v>Arrendado</v>
          </cell>
          <cell r="BL1011" t="str">
            <v>El Trébol Automotriz Ermita, S.A. de C.V.</v>
          </cell>
          <cell r="BP1011" t="str">
            <v>-</v>
          </cell>
          <cell r="BQ1011" t="str">
            <v>-</v>
          </cell>
          <cell r="BR1011" t="str">
            <v>-</v>
          </cell>
          <cell r="BS1011" t="str">
            <v>-</v>
          </cell>
          <cell r="BT1011" t="str">
            <v>-</v>
          </cell>
          <cell r="BU1011" t="str">
            <v>-</v>
          </cell>
          <cell r="BV1011" t="str">
            <v>-</v>
          </cell>
          <cell r="BW1011" t="str">
            <v>-</v>
          </cell>
          <cell r="BX1011" t="str">
            <v>-</v>
          </cell>
          <cell r="BY1011" t="str">
            <v>-</v>
          </cell>
          <cell r="BZ1011" t="str">
            <v>-</v>
          </cell>
          <cell r="CA1011" t="str">
            <v>-</v>
          </cell>
          <cell r="CB1011" t="str">
            <v>-</v>
          </cell>
          <cell r="CC1011" t="str">
            <v>Viernes</v>
          </cell>
          <cell r="CD1011" t="str">
            <v>159</v>
          </cell>
          <cell r="CE1011" t="str">
            <v>9</v>
          </cell>
          <cell r="CF1011" t="str">
            <v>Azul</v>
          </cell>
          <cell r="CG1011" t="str">
            <v>5o Sábado</v>
          </cell>
          <cell r="CH1011" t="str">
            <v>May y Jun</v>
          </cell>
          <cell r="CI1011" t="str">
            <v>Nov y Dic</v>
          </cell>
          <cell r="CJ1011" t="str">
            <v>-</v>
          </cell>
          <cell r="CK1011">
            <v>90</v>
          </cell>
          <cell r="CL1011" t="str">
            <v>101 - MAGNA</v>
          </cell>
          <cell r="CM1011" t="str">
            <v>13058</v>
          </cell>
          <cell r="CP1011" t="str">
            <v>-</v>
          </cell>
        </row>
        <row r="1012">
          <cell r="A1012" t="str">
            <v>13059</v>
          </cell>
          <cell r="B1012" t="str">
            <v>862YXK</v>
          </cell>
          <cell r="C1012" t="str">
            <v>Distrito Federal</v>
          </cell>
          <cell r="D1012" t="str">
            <v>No aplica</v>
          </cell>
          <cell r="E1012" t="str">
            <v>Aveo</v>
          </cell>
          <cell r="F1012" t="str">
            <v>Automóvil</v>
          </cell>
          <cell r="G1012" t="str">
            <v>Chevrolet</v>
          </cell>
          <cell r="H1012" t="str">
            <v>Aveo LS 4 puertas T/M, D/H, A/A, Paquete M</v>
          </cell>
          <cell r="I1012" t="str">
            <v>3G1TA5AF2DL177144</v>
          </cell>
          <cell r="J1012" t="str">
            <v>Hecho en México</v>
          </cell>
          <cell r="K1012" t="str">
            <v>Magna</v>
          </cell>
          <cell r="L1012">
            <v>4</v>
          </cell>
          <cell r="M1012">
            <v>45</v>
          </cell>
          <cell r="N1012">
            <v>2013</v>
          </cell>
          <cell r="O1012" t="str">
            <v>Ciudad de México</v>
          </cell>
          <cell r="P1012" t="str">
            <v>Ciudad de México</v>
          </cell>
          <cell r="Q1012" t="str">
            <v>Zona Metropolitana</v>
          </cell>
          <cell r="R1012" t="str">
            <v>Baja</v>
          </cell>
          <cell r="S1012" t="str">
            <v>Subasta interna</v>
          </cell>
          <cell r="T1012" t="str">
            <v>GNP</v>
          </cell>
          <cell r="U1012" t="str">
            <v>Grupo Nacional Provincial, S.A.B.</v>
          </cell>
          <cell r="V1012" t="str">
            <v>Pool Administrativo</v>
          </cell>
          <cell r="W1012" t="str">
            <v>Pool Administrativo</v>
          </cell>
          <cell r="X1012" t="str">
            <v>Metro Sur</v>
          </cell>
          <cell r="Y1012" t="str">
            <v>Pool</v>
          </cell>
          <cell r="Z1012" t="str">
            <v>N38132</v>
          </cell>
          <cell r="AA1012" t="str">
            <v>-</v>
          </cell>
          <cell r="AB1012" t="str">
            <v>-</v>
          </cell>
          <cell r="AC1012" t="str">
            <v>-</v>
          </cell>
          <cell r="AD1012" t="str">
            <v>-</v>
          </cell>
          <cell r="AE1012" t="str">
            <v>-</v>
          </cell>
          <cell r="AF1012" t="str">
            <v>-</v>
          </cell>
          <cell r="AG1012" t="str">
            <v>-</v>
          </cell>
          <cell r="AH1012" t="str">
            <v>-</v>
          </cell>
          <cell r="AI1012" t="str">
            <v>C6705</v>
          </cell>
          <cell r="AJ1012" t="str">
            <v>Ramirez Granados Arturo</v>
          </cell>
          <cell r="AK1012" t="str">
            <v>-</v>
          </cell>
          <cell r="AL1012" t="str">
            <v>-</v>
          </cell>
          <cell r="AM1012" t="str">
            <v>-</v>
          </cell>
          <cell r="AN1012">
            <v>0</v>
          </cell>
          <cell r="AO1012" t="str">
            <v>-</v>
          </cell>
          <cell r="AQ1012">
            <v>5545001393</v>
          </cell>
          <cell r="AR1012" t="str">
            <v>-</v>
          </cell>
          <cell r="AS1012" t="str">
            <v>-</v>
          </cell>
          <cell r="AT1012" t="str">
            <v>-</v>
          </cell>
          <cell r="AU1012" t="str">
            <v>-</v>
          </cell>
          <cell r="AV1012" t="str">
            <v>-</v>
          </cell>
          <cell r="AW1012" t="str">
            <v>IMDM20888061..</v>
          </cell>
          <cell r="AX1012" t="str">
            <v>Inactivo</v>
          </cell>
          <cell r="AY1012" t="str">
            <v>No</v>
          </cell>
          <cell r="AZ1012" t="str">
            <v>-</v>
          </cell>
          <cell r="BA1012" t="str">
            <v>-</v>
          </cell>
          <cell r="BB1012" t="str">
            <v>-</v>
          </cell>
          <cell r="BC1012" t="str">
            <v>-</v>
          </cell>
          <cell r="BD1012" t="str">
            <v>-</v>
          </cell>
          <cell r="BE1012" t="str">
            <v>-</v>
          </cell>
          <cell r="BF1012" t="str">
            <v>-</v>
          </cell>
          <cell r="BG1012" t="str">
            <v>-</v>
          </cell>
          <cell r="BH1012" t="str">
            <v>-</v>
          </cell>
          <cell r="BI1012" t="str">
            <v>-</v>
          </cell>
          <cell r="BJ1012" t="str">
            <v>Arrendado</v>
          </cell>
          <cell r="BL1012" t="str">
            <v>El Trébol Automotriz Ermita, S.A. de C.V.</v>
          </cell>
          <cell r="BP1012" t="str">
            <v>-</v>
          </cell>
          <cell r="BQ1012" t="str">
            <v>-</v>
          </cell>
          <cell r="BR1012" t="str">
            <v>-</v>
          </cell>
          <cell r="BS1012" t="str">
            <v>-</v>
          </cell>
          <cell r="BT1012" t="str">
            <v>-</v>
          </cell>
          <cell r="BU1012" t="str">
            <v>-</v>
          </cell>
          <cell r="BV1012" t="str">
            <v>-</v>
          </cell>
          <cell r="BW1012" t="str">
            <v>-</v>
          </cell>
          <cell r="BX1012" t="str">
            <v>-</v>
          </cell>
          <cell r="BY1012" t="str">
            <v>-</v>
          </cell>
          <cell r="BZ1012" t="str">
            <v>-</v>
          </cell>
          <cell r="CA1012" t="str">
            <v>-</v>
          </cell>
          <cell r="CB1012" t="str">
            <v>-</v>
          </cell>
          <cell r="CC1012" t="str">
            <v>Jueves</v>
          </cell>
          <cell r="CD1012" t="str">
            <v>862</v>
          </cell>
          <cell r="CE1012" t="str">
            <v>2</v>
          </cell>
          <cell r="CF1012" t="str">
            <v>Verde</v>
          </cell>
          <cell r="CG1012" t="str">
            <v>4o Sábado</v>
          </cell>
          <cell r="CH1012" t="str">
            <v>Abr y May</v>
          </cell>
          <cell r="CI1012" t="str">
            <v>Oct y Nov</v>
          </cell>
          <cell r="CJ1012" t="str">
            <v>-</v>
          </cell>
          <cell r="CK1012">
            <v>90</v>
          </cell>
          <cell r="CL1012" t="str">
            <v>101 - MAGNA</v>
          </cell>
          <cell r="CM1012" t="str">
            <v>13059</v>
          </cell>
          <cell r="CP1012" t="str">
            <v>-</v>
          </cell>
        </row>
        <row r="1013">
          <cell r="A1013" t="str">
            <v>13060</v>
          </cell>
          <cell r="B1013" t="str">
            <v>397YXA</v>
          </cell>
          <cell r="C1013" t="str">
            <v>Distrito Federal</v>
          </cell>
          <cell r="D1013" t="str">
            <v>No aplica</v>
          </cell>
          <cell r="E1013" t="str">
            <v>Aveo</v>
          </cell>
          <cell r="F1013" t="str">
            <v>Automóvil</v>
          </cell>
          <cell r="G1013" t="str">
            <v>Chevrolet</v>
          </cell>
          <cell r="H1013" t="str">
            <v>Aveo LS 4 puertas T/M, D/H, A/A, Paquete M</v>
          </cell>
          <cell r="I1013" t="str">
            <v>3G1TA5AF1DL171416</v>
          </cell>
          <cell r="J1013" t="str">
            <v>Hecho en México</v>
          </cell>
          <cell r="K1013" t="str">
            <v>Magna</v>
          </cell>
          <cell r="L1013">
            <v>4</v>
          </cell>
          <cell r="M1013">
            <v>45</v>
          </cell>
          <cell r="N1013">
            <v>2013</v>
          </cell>
          <cell r="O1013" t="str">
            <v>Tuxtla Gutierrez</v>
          </cell>
          <cell r="P1013" t="str">
            <v>Chiapas</v>
          </cell>
          <cell r="Q1013" t="str">
            <v>Sureste</v>
          </cell>
          <cell r="R1013" t="str">
            <v>Baja</v>
          </cell>
          <cell r="S1013" t="str">
            <v>Venta a empleado</v>
          </cell>
          <cell r="T1013" t="str">
            <v>GNP</v>
          </cell>
          <cell r="U1013" t="str">
            <v>Grupo Nacional Provincial, S.A.B.</v>
          </cell>
          <cell r="V1013" t="str">
            <v>Asesor de Servicio</v>
          </cell>
          <cell r="W1013" t="str">
            <v>-</v>
          </cell>
          <cell r="X1013" t="str">
            <v>Supervisoria</v>
          </cell>
          <cell r="Y1013" t="str">
            <v>Asignado</v>
          </cell>
          <cell r="Z1013">
            <v>40140001</v>
          </cell>
          <cell r="AA1013" t="str">
            <v>Medina Ramos José Luiz</v>
          </cell>
          <cell r="AB1013" t="str">
            <v>Servicios Administrativos en Reclamaciones, S.A. de C.V.</v>
          </cell>
          <cell r="AC1013" t="str">
            <v>MERL731103ID2</v>
          </cell>
          <cell r="AD1013" t="str">
            <v>Operativo</v>
          </cell>
          <cell r="AE1013" t="str">
            <v>Asesor de Servicio</v>
          </cell>
          <cell r="AF1013" t="str">
            <v>Unidad Operativa</v>
          </cell>
          <cell r="AG1013" t="str">
            <v>Dirección Servicio y Operaciones</v>
          </cell>
          <cell r="AH1013" t="str">
            <v>Subdir. Siniestros CDMX y Sureste</v>
          </cell>
          <cell r="AI1013" t="str">
            <v>C9208</v>
          </cell>
          <cell r="AJ1013" t="str">
            <v>Lasa Estrada Antxon</v>
          </cell>
          <cell r="AK1013" t="str">
            <v>Supervisoria Tuxtla</v>
          </cell>
          <cell r="AL1013" t="str">
            <v>Tuxtla</v>
          </cell>
          <cell r="AM1013">
            <v>6766</v>
          </cell>
          <cell r="AN1013" t="str">
            <v>luiz.medina@gnp.com.mx</v>
          </cell>
          <cell r="AO1013" t="str">
            <v>luiz.medina@gnp.com.mx</v>
          </cell>
          <cell r="AQ1013">
            <v>9611139400</v>
          </cell>
          <cell r="AR1013" t="str">
            <v>-</v>
          </cell>
          <cell r="AS1013" t="str">
            <v>-</v>
          </cell>
          <cell r="AT1013" t="str">
            <v>-</v>
          </cell>
          <cell r="AU1013" t="str">
            <v>-</v>
          </cell>
          <cell r="AV1013" t="str">
            <v>-</v>
          </cell>
          <cell r="AW1013" t="str">
            <v>-</v>
          </cell>
          <cell r="AX1013" t="str">
            <v>-</v>
          </cell>
          <cell r="AY1013" t="str">
            <v>No</v>
          </cell>
          <cell r="AZ1013" t="str">
            <v>-</v>
          </cell>
          <cell r="BA1013" t="str">
            <v>-</v>
          </cell>
          <cell r="BB1013" t="str">
            <v>-</v>
          </cell>
          <cell r="BC1013" t="str">
            <v>-</v>
          </cell>
          <cell r="BD1013" t="str">
            <v>-</v>
          </cell>
          <cell r="BE1013" t="str">
            <v>-</v>
          </cell>
          <cell r="BF1013" t="str">
            <v>-</v>
          </cell>
          <cell r="BG1013">
            <v>3</v>
          </cell>
          <cell r="BH1013" t="str">
            <v>-</v>
          </cell>
          <cell r="BI1013" t="str">
            <v>-</v>
          </cell>
          <cell r="BJ1013" t="str">
            <v>Arrendado</v>
          </cell>
          <cell r="BL1013" t="str">
            <v>El Trébol Automotriz Ermita, S.A. de C.V.</v>
          </cell>
          <cell r="BP1013" t="str">
            <v>-</v>
          </cell>
          <cell r="BQ1013" t="str">
            <v>-</v>
          </cell>
          <cell r="BR1013" t="str">
            <v>-</v>
          </cell>
          <cell r="BS1013" t="str">
            <v>-</v>
          </cell>
          <cell r="BT1013" t="str">
            <v>-</v>
          </cell>
          <cell r="BU1013" t="str">
            <v>-</v>
          </cell>
          <cell r="BV1013" t="str">
            <v>-</v>
          </cell>
          <cell r="BW1013" t="str">
            <v>-</v>
          </cell>
          <cell r="BX1013" t="str">
            <v>-</v>
          </cell>
          <cell r="BY1013" t="str">
            <v>-</v>
          </cell>
          <cell r="BZ1013" t="str">
            <v>-</v>
          </cell>
          <cell r="CA1013" t="str">
            <v>-</v>
          </cell>
          <cell r="CB1013" t="str">
            <v>-</v>
          </cell>
          <cell r="CC1013" t="str">
            <v>Martes</v>
          </cell>
          <cell r="CD1013" t="str">
            <v>397</v>
          </cell>
          <cell r="CE1013" t="str">
            <v>7</v>
          </cell>
          <cell r="CF1013" t="str">
            <v>Rosa</v>
          </cell>
          <cell r="CG1013" t="str">
            <v>2o Sábado</v>
          </cell>
          <cell r="CH1013" t="str">
            <v>Feb y Mzo</v>
          </cell>
          <cell r="CI1013" t="str">
            <v>Ago y Sep</v>
          </cell>
          <cell r="CJ1013" t="str">
            <v>-</v>
          </cell>
          <cell r="CK1013">
            <v>90</v>
          </cell>
          <cell r="CL1013" t="str">
            <v>101 - MAGNA</v>
          </cell>
          <cell r="CM1013" t="str">
            <v>13060</v>
          </cell>
          <cell r="CP1013" t="str">
            <v>-</v>
          </cell>
        </row>
        <row r="1014">
          <cell r="A1014" t="str">
            <v>13061</v>
          </cell>
          <cell r="B1014" t="str">
            <v>787YXK</v>
          </cell>
          <cell r="C1014" t="str">
            <v>Distrito Federal</v>
          </cell>
          <cell r="D1014" t="str">
            <v>No aplica</v>
          </cell>
          <cell r="E1014" t="str">
            <v>Aveo</v>
          </cell>
          <cell r="F1014" t="str">
            <v>Automóvil</v>
          </cell>
          <cell r="G1014" t="str">
            <v>Chevrolet</v>
          </cell>
          <cell r="H1014" t="str">
            <v>Aveo LS 4 puertas T/M, D/H, A/A, Paquete M</v>
          </cell>
          <cell r="I1014" t="str">
            <v>3G1TA5AF6DL175896</v>
          </cell>
          <cell r="J1014" t="str">
            <v>Hecho en México</v>
          </cell>
          <cell r="K1014" t="str">
            <v>Magna</v>
          </cell>
          <cell r="L1014">
            <v>4</v>
          </cell>
          <cell r="M1014">
            <v>45</v>
          </cell>
          <cell r="N1014">
            <v>2013</v>
          </cell>
          <cell r="O1014" t="str">
            <v>Tuxtla Gutierrez</v>
          </cell>
          <cell r="P1014" t="str">
            <v>Chiapas</v>
          </cell>
          <cell r="Q1014" t="str">
            <v>Sureste</v>
          </cell>
          <cell r="R1014" t="str">
            <v>Baja</v>
          </cell>
          <cell r="S1014" t="str">
            <v>Venta a empleado</v>
          </cell>
          <cell r="T1014" t="str">
            <v>GNP</v>
          </cell>
          <cell r="U1014" t="str">
            <v>Grupo Nacional Provincial, S.A.B.</v>
          </cell>
          <cell r="V1014" t="str">
            <v>Asesor de Servicio</v>
          </cell>
          <cell r="W1014" t="str">
            <v>-</v>
          </cell>
          <cell r="X1014" t="str">
            <v>Supervisoria</v>
          </cell>
          <cell r="Y1014" t="str">
            <v>Asignado</v>
          </cell>
          <cell r="Z1014">
            <v>40141001</v>
          </cell>
          <cell r="AA1014" t="str">
            <v>Nataren Duran Jesús</v>
          </cell>
          <cell r="AB1014" t="str">
            <v>Servicios Administrativos en Reclamaciones, S.A. de C.V.</v>
          </cell>
          <cell r="AC1014" t="str">
            <v>NADJ711226LM7</v>
          </cell>
          <cell r="AD1014" t="str">
            <v>Operativo</v>
          </cell>
          <cell r="AE1014" t="str">
            <v>Asesor de Servicio</v>
          </cell>
          <cell r="AF1014" t="str">
            <v>Unidad Operativa</v>
          </cell>
          <cell r="AG1014" t="str">
            <v>Dirección Servicio y Operaciones</v>
          </cell>
          <cell r="AH1014" t="str">
            <v>Subdir. Siniestros CDMX y Sureste</v>
          </cell>
          <cell r="AI1014" t="str">
            <v>C9208</v>
          </cell>
          <cell r="AJ1014" t="str">
            <v>Lasa Estrada Antxon</v>
          </cell>
          <cell r="AK1014" t="str">
            <v>Supervisoria Tuxtla</v>
          </cell>
          <cell r="AL1014" t="str">
            <v>Tuxtla</v>
          </cell>
          <cell r="AM1014">
            <v>0</v>
          </cell>
          <cell r="AN1014" t="str">
            <v>jesus.nataren@gnp.com.mx</v>
          </cell>
          <cell r="AO1014" t="str">
            <v>jesus.nataren@gnp.com.mx</v>
          </cell>
          <cell r="AQ1014">
            <v>9611139341</v>
          </cell>
          <cell r="AR1014" t="str">
            <v>-</v>
          </cell>
          <cell r="AS1014" t="str">
            <v>-</v>
          </cell>
          <cell r="AT1014" t="str">
            <v>-</v>
          </cell>
          <cell r="AU1014" t="str">
            <v>-</v>
          </cell>
          <cell r="AV1014" t="str">
            <v>-</v>
          </cell>
          <cell r="AW1014" t="str">
            <v>-</v>
          </cell>
          <cell r="AX1014" t="str">
            <v>-</v>
          </cell>
          <cell r="AY1014" t="str">
            <v>No</v>
          </cell>
          <cell r="AZ1014" t="str">
            <v>-</v>
          </cell>
          <cell r="BA1014" t="str">
            <v>-</v>
          </cell>
          <cell r="BB1014" t="str">
            <v>-</v>
          </cell>
          <cell r="BC1014" t="str">
            <v>-</v>
          </cell>
          <cell r="BD1014" t="str">
            <v>-</v>
          </cell>
          <cell r="BE1014" t="str">
            <v>-</v>
          </cell>
          <cell r="BF1014" t="str">
            <v>-</v>
          </cell>
          <cell r="BG1014">
            <v>3</v>
          </cell>
          <cell r="BH1014" t="str">
            <v>-</v>
          </cell>
          <cell r="BI1014" t="str">
            <v>-</v>
          </cell>
          <cell r="BJ1014" t="str">
            <v>Arrendado</v>
          </cell>
          <cell r="BL1014" t="str">
            <v>El Trébol Automotriz Ermita, S.A. de C.V.</v>
          </cell>
          <cell r="BP1014" t="str">
            <v>-</v>
          </cell>
          <cell r="BQ1014" t="str">
            <v>-</v>
          </cell>
          <cell r="BR1014" t="str">
            <v>-</v>
          </cell>
          <cell r="BS1014" t="str">
            <v>-</v>
          </cell>
          <cell r="BT1014" t="str">
            <v>-</v>
          </cell>
          <cell r="BU1014" t="str">
            <v>-</v>
          </cell>
          <cell r="BV1014" t="str">
            <v>-</v>
          </cell>
          <cell r="BW1014" t="str">
            <v>-</v>
          </cell>
          <cell r="BX1014" t="str">
            <v>-</v>
          </cell>
          <cell r="BY1014" t="str">
            <v>-</v>
          </cell>
          <cell r="BZ1014" t="str">
            <v>-</v>
          </cell>
          <cell r="CA1014" t="str">
            <v>-</v>
          </cell>
          <cell r="CB1014" t="str">
            <v>-</v>
          </cell>
          <cell r="CC1014" t="str">
            <v>Martes</v>
          </cell>
          <cell r="CD1014" t="str">
            <v>787</v>
          </cell>
          <cell r="CE1014" t="str">
            <v>7</v>
          </cell>
          <cell r="CF1014" t="str">
            <v>Rosa</v>
          </cell>
          <cell r="CG1014" t="str">
            <v>2o Sábado</v>
          </cell>
          <cell r="CH1014" t="str">
            <v>Feb y Mzo</v>
          </cell>
          <cell r="CI1014" t="str">
            <v>Ago y Sep</v>
          </cell>
          <cell r="CJ1014" t="str">
            <v>-</v>
          </cell>
          <cell r="CK1014">
            <v>90</v>
          </cell>
          <cell r="CL1014" t="str">
            <v>101 - MAGNA</v>
          </cell>
          <cell r="CM1014" t="str">
            <v>13061</v>
          </cell>
          <cell r="CP1014" t="str">
            <v>-</v>
          </cell>
        </row>
        <row r="1015">
          <cell r="A1015" t="str">
            <v>13062</v>
          </cell>
          <cell r="B1015" t="str">
            <v>123YXK</v>
          </cell>
          <cell r="C1015" t="str">
            <v>Distrito Federal</v>
          </cell>
          <cell r="D1015" t="str">
            <v>No aplica</v>
          </cell>
          <cell r="E1015" t="str">
            <v>Aveo</v>
          </cell>
          <cell r="F1015" t="str">
            <v>Automóvil</v>
          </cell>
          <cell r="G1015" t="str">
            <v>Chevrolet</v>
          </cell>
          <cell r="H1015" t="str">
            <v>Aveo LS 4 puertas T/M, D/H, A/A, Paquete M</v>
          </cell>
          <cell r="I1015" t="str">
            <v>3G1TA5AF1DL177510</v>
          </cell>
          <cell r="J1015" t="str">
            <v>Hecho en México</v>
          </cell>
          <cell r="K1015" t="str">
            <v>Magna</v>
          </cell>
          <cell r="L1015">
            <v>4</v>
          </cell>
          <cell r="M1015">
            <v>45</v>
          </cell>
          <cell r="N1015">
            <v>2013</v>
          </cell>
          <cell r="O1015" t="str">
            <v>Tuxtla Gutierrez</v>
          </cell>
          <cell r="P1015" t="str">
            <v>Chiapas</v>
          </cell>
          <cell r="Q1015" t="str">
            <v>Sureste</v>
          </cell>
          <cell r="R1015" t="str">
            <v>Baja</v>
          </cell>
          <cell r="S1015" t="str">
            <v>Venta a empleado</v>
          </cell>
          <cell r="T1015" t="str">
            <v>GNP</v>
          </cell>
          <cell r="U1015" t="str">
            <v>Grupo Nacional Provincial, S.A.B.</v>
          </cell>
          <cell r="V1015" t="str">
            <v>Supervisor Ajustes</v>
          </cell>
          <cell r="W1015" t="str">
            <v>-</v>
          </cell>
          <cell r="X1015" t="str">
            <v>Supervisoria</v>
          </cell>
          <cell r="Y1015" t="str">
            <v>Asignado</v>
          </cell>
          <cell r="Z1015" t="str">
            <v>N88735</v>
          </cell>
          <cell r="AA1015" t="str">
            <v>González Ocampo Jaime Antonio</v>
          </cell>
          <cell r="AB1015" t="str">
            <v>Grupo Nacional Provincial, S.A.B.</v>
          </cell>
          <cell r="AC1015" t="str">
            <v>GOOJ7406102S4</v>
          </cell>
          <cell r="AD1015" t="str">
            <v>Jefe de departamento</v>
          </cell>
          <cell r="AE1015" t="str">
            <v>Supervisor Siniestros Autos</v>
          </cell>
          <cell r="AF1015" t="str">
            <v>Unidad Operativa</v>
          </cell>
          <cell r="AG1015" t="str">
            <v>Dirección Servicio y Operaciones</v>
          </cell>
          <cell r="AH1015" t="str">
            <v>Subdir. Siniestros CDMX y Sureste</v>
          </cell>
          <cell r="AI1015" t="str">
            <v>C9208</v>
          </cell>
          <cell r="AJ1015" t="str">
            <v>Lasa Estrada Antxon</v>
          </cell>
          <cell r="AK1015" t="str">
            <v>Supervisoria Tuxtla</v>
          </cell>
          <cell r="AL1015" t="str">
            <v>Tuxtla</v>
          </cell>
          <cell r="AM1015">
            <v>6761</v>
          </cell>
          <cell r="AN1015" t="str">
            <v>jaime.gonzalezocampo@gnp.com.mx</v>
          </cell>
          <cell r="AO1015" t="str">
            <v>jaime.gonzalezocampo@gnp.com.mx</v>
          </cell>
          <cell r="AQ1015">
            <v>9611139366</v>
          </cell>
          <cell r="AR1015" t="str">
            <v>-</v>
          </cell>
          <cell r="AS1015" t="str">
            <v>-</v>
          </cell>
          <cell r="AT1015" t="str">
            <v>-</v>
          </cell>
          <cell r="AU1015" t="str">
            <v>-</v>
          </cell>
          <cell r="AV1015" t="str">
            <v>-</v>
          </cell>
          <cell r="AW1015" t="str">
            <v>-</v>
          </cell>
          <cell r="AX1015" t="str">
            <v>-</v>
          </cell>
          <cell r="AY1015" t="str">
            <v>Si</v>
          </cell>
          <cell r="AZ1015">
            <v>819.44</v>
          </cell>
          <cell r="BA1015">
            <v>43708</v>
          </cell>
          <cell r="BB1015">
            <v>3277.76</v>
          </cell>
          <cell r="BC1015">
            <v>0</v>
          </cell>
          <cell r="BD1015">
            <v>59000</v>
          </cell>
          <cell r="BE1015">
            <v>43661</v>
          </cell>
          <cell r="BF1015">
            <v>44742</v>
          </cell>
          <cell r="BG1015">
            <v>3</v>
          </cell>
          <cell r="BH1015" t="str">
            <v>-</v>
          </cell>
          <cell r="BI1015" t="str">
            <v>-</v>
          </cell>
          <cell r="BJ1015" t="str">
            <v>Arrendado</v>
          </cell>
          <cell r="BL1015" t="str">
            <v>El Trébol Automotriz Ermita, S.A. de C.V.</v>
          </cell>
          <cell r="BP1015" t="str">
            <v>-</v>
          </cell>
          <cell r="BQ1015" t="str">
            <v>-</v>
          </cell>
          <cell r="BR1015" t="str">
            <v>-</v>
          </cell>
          <cell r="BS1015" t="str">
            <v>-</v>
          </cell>
          <cell r="BT1015" t="str">
            <v>-</v>
          </cell>
          <cell r="BU1015" t="str">
            <v>-</v>
          </cell>
          <cell r="BV1015" t="str">
            <v>-</v>
          </cell>
          <cell r="BW1015" t="str">
            <v>-</v>
          </cell>
          <cell r="BX1015" t="str">
            <v>-</v>
          </cell>
          <cell r="BY1015" t="str">
            <v>-</v>
          </cell>
          <cell r="BZ1015" t="str">
            <v>-</v>
          </cell>
          <cell r="CA1015" t="str">
            <v>-</v>
          </cell>
          <cell r="CB1015" t="str">
            <v>-</v>
          </cell>
          <cell r="CC1015" t="str">
            <v>Miércoles</v>
          </cell>
          <cell r="CD1015" t="str">
            <v>123</v>
          </cell>
          <cell r="CE1015" t="str">
            <v>3</v>
          </cell>
          <cell r="CF1015" t="str">
            <v>Rojo</v>
          </cell>
          <cell r="CG1015" t="str">
            <v>3er Sábado</v>
          </cell>
          <cell r="CH1015" t="str">
            <v>Mzo y Abr</v>
          </cell>
          <cell r="CI1015" t="str">
            <v>Sep y Oct</v>
          </cell>
          <cell r="CJ1015" t="str">
            <v>-</v>
          </cell>
          <cell r="CK1015">
            <v>90</v>
          </cell>
          <cell r="CL1015" t="str">
            <v>101 - MAGNA</v>
          </cell>
          <cell r="CM1015" t="str">
            <v>13062</v>
          </cell>
          <cell r="CP1015" t="str">
            <v>-</v>
          </cell>
        </row>
        <row r="1016">
          <cell r="A1016" t="str">
            <v>13063</v>
          </cell>
          <cell r="B1016" t="str">
            <v>985ZEL</v>
          </cell>
          <cell r="C1016" t="str">
            <v>Distrito Federal</v>
          </cell>
          <cell r="D1016" t="str">
            <v>No aplica</v>
          </cell>
          <cell r="E1016" t="str">
            <v>Aveo</v>
          </cell>
          <cell r="F1016" t="str">
            <v>Automóvil</v>
          </cell>
          <cell r="G1016" t="str">
            <v>Chevrolet</v>
          </cell>
          <cell r="H1016" t="str">
            <v>Aveo LS 4 puertas T/M, D/H, A/A, Paquete M</v>
          </cell>
          <cell r="I1016" t="str">
            <v>3G1TA5AFXEL104265</v>
          </cell>
          <cell r="J1016" t="str">
            <v>Hecho en México</v>
          </cell>
          <cell r="K1016" t="str">
            <v>Magna</v>
          </cell>
          <cell r="L1016">
            <v>4</v>
          </cell>
          <cell r="M1016">
            <v>45</v>
          </cell>
          <cell r="N1016">
            <v>2014</v>
          </cell>
          <cell r="O1016" t="str">
            <v>Hermosillo</v>
          </cell>
          <cell r="P1016" t="str">
            <v>Sonora</v>
          </cell>
          <cell r="Q1016" t="str">
            <v>Noroeste</v>
          </cell>
          <cell r="R1016" t="str">
            <v>Baja</v>
          </cell>
          <cell r="S1016" t="str">
            <v>Venta a empleado</v>
          </cell>
          <cell r="T1016" t="str">
            <v>GNP</v>
          </cell>
          <cell r="U1016" t="str">
            <v>Grupo Nacional Provincial, S.A.B.</v>
          </cell>
          <cell r="V1016" t="str">
            <v>Asesor de Servicio</v>
          </cell>
          <cell r="W1016" t="str">
            <v>-</v>
          </cell>
          <cell r="X1016" t="str">
            <v>Supervisoria</v>
          </cell>
          <cell r="Y1016" t="str">
            <v>Asignado</v>
          </cell>
          <cell r="Z1016" t="str">
            <v>S01325</v>
          </cell>
          <cell r="AA1016" t="str">
            <v>Rabago Peña Javier</v>
          </cell>
          <cell r="AB1016" t="str">
            <v>Servicios Administrativos en Reclamaciones, S.A. de C.V.</v>
          </cell>
          <cell r="AC1016" t="str">
            <v>RAPJ760204E46</v>
          </cell>
          <cell r="AD1016" t="str">
            <v>Operativo</v>
          </cell>
          <cell r="AE1016" t="str">
            <v>Asesor de Servicio</v>
          </cell>
          <cell r="AF1016" t="str">
            <v>Unidad Operativa</v>
          </cell>
          <cell r="AG1016" t="str">
            <v>Dirección Servicio y Operaciones</v>
          </cell>
          <cell r="AH1016" t="str">
            <v>Subdirección Siniestros Norte y Occidente</v>
          </cell>
          <cell r="AI1016" t="str">
            <v>C9178</v>
          </cell>
          <cell r="AJ1016" t="str">
            <v>Cárdenas Guzmán Adriel</v>
          </cell>
          <cell r="AK1016" t="str">
            <v>Hermosillo</v>
          </cell>
          <cell r="AL1016" t="str">
            <v>Hermosillo</v>
          </cell>
          <cell r="AM1016">
            <v>7515</v>
          </cell>
          <cell r="AN1016" t="str">
            <v>javier.rabago@gnp.com.mx</v>
          </cell>
          <cell r="AO1016" t="str">
            <v>javier.rabago@gnp.com.mx</v>
          </cell>
          <cell r="AQ1016" t="str">
            <v>-</v>
          </cell>
          <cell r="AR1016" t="str">
            <v>-</v>
          </cell>
          <cell r="AS1016" t="str">
            <v>-</v>
          </cell>
          <cell r="AT1016" t="str">
            <v>-</v>
          </cell>
          <cell r="AU1016" t="str">
            <v>-</v>
          </cell>
          <cell r="AV1016" t="str">
            <v>-</v>
          </cell>
          <cell r="AW1016" t="str">
            <v>IMDM20888106..</v>
          </cell>
          <cell r="AX1016" t="str">
            <v>Inactivo</v>
          </cell>
          <cell r="AY1016" t="str">
            <v>No</v>
          </cell>
          <cell r="AZ1016" t="str">
            <v>-</v>
          </cell>
          <cell r="BA1016" t="str">
            <v>-</v>
          </cell>
          <cell r="BB1016" t="str">
            <v>-</v>
          </cell>
          <cell r="BC1016" t="str">
            <v>-</v>
          </cell>
          <cell r="BD1016" t="str">
            <v>-</v>
          </cell>
          <cell r="BE1016" t="str">
            <v>-</v>
          </cell>
          <cell r="BF1016" t="str">
            <v>-</v>
          </cell>
          <cell r="BG1016">
            <v>3</v>
          </cell>
          <cell r="BH1016" t="str">
            <v>-</v>
          </cell>
          <cell r="BI1016" t="str">
            <v>-</v>
          </cell>
          <cell r="BJ1016" t="str">
            <v>Arrendado</v>
          </cell>
          <cell r="BL1016" t="str">
            <v>El Trébol Automotriz Ermita, S.A. de C.V.</v>
          </cell>
          <cell r="BP1016" t="str">
            <v>-</v>
          </cell>
          <cell r="BQ1016" t="str">
            <v>-</v>
          </cell>
          <cell r="BR1016" t="str">
            <v>-</v>
          </cell>
          <cell r="BS1016" t="str">
            <v>-</v>
          </cell>
          <cell r="BT1016" t="str">
            <v>-</v>
          </cell>
          <cell r="BU1016" t="str">
            <v>-</v>
          </cell>
          <cell r="BV1016" t="str">
            <v>-</v>
          </cell>
          <cell r="BW1016" t="str">
            <v>-</v>
          </cell>
          <cell r="BX1016" t="str">
            <v>-</v>
          </cell>
          <cell r="BY1016" t="str">
            <v>-</v>
          </cell>
          <cell r="BZ1016" t="str">
            <v>-</v>
          </cell>
          <cell r="CA1016" t="str">
            <v>-</v>
          </cell>
          <cell r="CB1016" t="str">
            <v>-</v>
          </cell>
          <cell r="CC1016" t="str">
            <v>Lunes</v>
          </cell>
          <cell r="CD1016" t="str">
            <v>985</v>
          </cell>
          <cell r="CE1016" t="str">
            <v>5</v>
          </cell>
          <cell r="CF1016" t="str">
            <v>Amarillo</v>
          </cell>
          <cell r="CG1016" t="str">
            <v>1er Sábado</v>
          </cell>
          <cell r="CH1016" t="str">
            <v>Ene y Feb</v>
          </cell>
          <cell r="CI1016" t="str">
            <v>Jul y Ago</v>
          </cell>
          <cell r="CJ1016" t="str">
            <v>-</v>
          </cell>
          <cell r="CK1016">
            <v>90</v>
          </cell>
          <cell r="CL1016" t="str">
            <v>101 - MAGNA</v>
          </cell>
          <cell r="CM1016" t="str">
            <v>13063</v>
          </cell>
          <cell r="CP1016" t="str">
            <v>-</v>
          </cell>
        </row>
        <row r="1017">
          <cell r="A1017" t="str">
            <v>13064</v>
          </cell>
          <cell r="B1017" t="str">
            <v>137YXK</v>
          </cell>
          <cell r="C1017" t="str">
            <v>Distrito Federal</v>
          </cell>
          <cell r="D1017" t="str">
            <v>No aplica</v>
          </cell>
          <cell r="E1017" t="str">
            <v>Aveo</v>
          </cell>
          <cell r="F1017" t="str">
            <v>Automóvil</v>
          </cell>
          <cell r="G1017" t="str">
            <v>Chevrolet</v>
          </cell>
          <cell r="H1017" t="str">
            <v>Aveo LS 4 puertas T/M, D/H, A/A, Paquete M</v>
          </cell>
          <cell r="I1017" t="str">
            <v>3G1TA5AF8DL171350</v>
          </cell>
          <cell r="J1017" t="str">
            <v>Hecho en México</v>
          </cell>
          <cell r="K1017" t="str">
            <v>Magna</v>
          </cell>
          <cell r="L1017">
            <v>4</v>
          </cell>
          <cell r="M1017">
            <v>45</v>
          </cell>
          <cell r="N1017">
            <v>2013</v>
          </cell>
          <cell r="O1017" t="str">
            <v>Torreón</v>
          </cell>
          <cell r="P1017" t="str">
            <v>Coahuila</v>
          </cell>
          <cell r="Q1017" t="str">
            <v>Noreste</v>
          </cell>
          <cell r="R1017" t="str">
            <v>Baja</v>
          </cell>
          <cell r="S1017" t="str">
            <v>Venta a empleado</v>
          </cell>
          <cell r="T1017" t="str">
            <v>GNP</v>
          </cell>
          <cell r="U1017" t="str">
            <v>Grupo Nacional Provincial, S.A.B.</v>
          </cell>
          <cell r="V1017" t="str">
            <v>Asesor de Servicio</v>
          </cell>
          <cell r="W1017" t="str">
            <v>-</v>
          </cell>
          <cell r="X1017" t="str">
            <v>Supervisoria</v>
          </cell>
          <cell r="Y1017" t="str">
            <v>Asignado</v>
          </cell>
          <cell r="Z1017">
            <v>40123001</v>
          </cell>
          <cell r="AA1017" t="str">
            <v>-</v>
          </cell>
          <cell r="AB1017" t="str">
            <v>-</v>
          </cell>
          <cell r="AC1017" t="str">
            <v>-</v>
          </cell>
          <cell r="AD1017" t="str">
            <v>-</v>
          </cell>
          <cell r="AE1017" t="str">
            <v>-</v>
          </cell>
          <cell r="AF1017" t="str">
            <v>-</v>
          </cell>
          <cell r="AG1017" t="str">
            <v>-</v>
          </cell>
          <cell r="AH1017" t="str">
            <v>-</v>
          </cell>
          <cell r="AI1017" t="str">
            <v>C6705</v>
          </cell>
          <cell r="AJ1017" t="str">
            <v>Ramirez Granados Arturo</v>
          </cell>
          <cell r="AK1017" t="str">
            <v>-</v>
          </cell>
          <cell r="AL1017" t="str">
            <v>-</v>
          </cell>
          <cell r="AM1017" t="str">
            <v>-</v>
          </cell>
          <cell r="AN1017" t="str">
            <v>jacobognp@hotmail.com</v>
          </cell>
          <cell r="AO1017" t="str">
            <v>-</v>
          </cell>
          <cell r="AP1017" t="str">
            <v>jacobognp@hotmail.com</v>
          </cell>
          <cell r="AQ1017">
            <v>8711789928</v>
          </cell>
          <cell r="AR1017" t="str">
            <v>-</v>
          </cell>
          <cell r="AS1017" t="str">
            <v>-</v>
          </cell>
          <cell r="AT1017" t="str">
            <v>-</v>
          </cell>
          <cell r="AU1017" t="str">
            <v>-</v>
          </cell>
          <cell r="AV1017" t="str">
            <v>-</v>
          </cell>
          <cell r="AW1017" t="str">
            <v>IMDM20436250..</v>
          </cell>
          <cell r="AX1017" t="str">
            <v>Inactivo</v>
          </cell>
          <cell r="AY1017" t="str">
            <v>No</v>
          </cell>
          <cell r="AZ1017" t="str">
            <v>-</v>
          </cell>
          <cell r="BA1017" t="str">
            <v>-</v>
          </cell>
          <cell r="BB1017" t="str">
            <v>-</v>
          </cell>
          <cell r="BC1017" t="str">
            <v>-</v>
          </cell>
          <cell r="BD1017" t="str">
            <v>-</v>
          </cell>
          <cell r="BE1017" t="str">
            <v>-</v>
          </cell>
          <cell r="BF1017" t="str">
            <v>-</v>
          </cell>
          <cell r="BG1017">
            <v>3</v>
          </cell>
          <cell r="BH1017" t="str">
            <v>-</v>
          </cell>
          <cell r="BI1017" t="str">
            <v>-</v>
          </cell>
          <cell r="BJ1017" t="str">
            <v>Arrendado</v>
          </cell>
          <cell r="BL1017" t="str">
            <v>El Trébol Automotriz Ermita, S.A. de C.V.</v>
          </cell>
          <cell r="BP1017" t="str">
            <v>-</v>
          </cell>
          <cell r="BQ1017" t="str">
            <v>-</v>
          </cell>
          <cell r="BR1017" t="str">
            <v>-</v>
          </cell>
          <cell r="BS1017" t="str">
            <v>-</v>
          </cell>
          <cell r="BT1017" t="str">
            <v>-</v>
          </cell>
          <cell r="BU1017" t="str">
            <v>-</v>
          </cell>
          <cell r="BV1017" t="str">
            <v>-</v>
          </cell>
          <cell r="BW1017" t="str">
            <v>-</v>
          </cell>
          <cell r="BX1017" t="str">
            <v>-</v>
          </cell>
          <cell r="BY1017" t="str">
            <v>-</v>
          </cell>
          <cell r="BZ1017" t="str">
            <v>-</v>
          </cell>
          <cell r="CA1017" t="str">
            <v>-</v>
          </cell>
          <cell r="CB1017" t="str">
            <v>-</v>
          </cell>
          <cell r="CC1017" t="str">
            <v>Martes</v>
          </cell>
          <cell r="CD1017" t="str">
            <v>137</v>
          </cell>
          <cell r="CE1017" t="str">
            <v>7</v>
          </cell>
          <cell r="CF1017" t="str">
            <v>Rosa</v>
          </cell>
          <cell r="CG1017" t="str">
            <v>2o Sábado</v>
          </cell>
          <cell r="CH1017" t="str">
            <v>Feb y Mzo</v>
          </cell>
          <cell r="CI1017" t="str">
            <v>Ago y Sep</v>
          </cell>
          <cell r="CJ1017" t="str">
            <v>-</v>
          </cell>
          <cell r="CK1017">
            <v>90</v>
          </cell>
          <cell r="CL1017" t="str">
            <v>101 - MAGNA</v>
          </cell>
          <cell r="CM1017" t="str">
            <v>13064</v>
          </cell>
          <cell r="CP1017" t="str">
            <v>-</v>
          </cell>
        </row>
        <row r="1018">
          <cell r="A1018" t="str">
            <v>13065</v>
          </cell>
          <cell r="B1018" t="str">
            <v>534YXK</v>
          </cell>
          <cell r="C1018" t="str">
            <v>Distrito Federal</v>
          </cell>
          <cell r="D1018" t="str">
            <v>No aplica</v>
          </cell>
          <cell r="E1018" t="str">
            <v>Aveo</v>
          </cell>
          <cell r="F1018" t="str">
            <v>Automóvil</v>
          </cell>
          <cell r="G1018" t="str">
            <v>Chevrolet</v>
          </cell>
          <cell r="H1018" t="str">
            <v>Aveo LS 4 puertas T/M, D/H, A/A, Paquete M</v>
          </cell>
          <cell r="I1018" t="str">
            <v>3G1TA5AF9DL177903</v>
          </cell>
          <cell r="J1018" t="str">
            <v>Hecho en México</v>
          </cell>
          <cell r="K1018" t="str">
            <v>Magna</v>
          </cell>
          <cell r="L1018">
            <v>4</v>
          </cell>
          <cell r="M1018">
            <v>45</v>
          </cell>
          <cell r="N1018">
            <v>2013</v>
          </cell>
          <cell r="O1018" t="str">
            <v>Monterrey</v>
          </cell>
          <cell r="P1018" t="str">
            <v>Nuevo León</v>
          </cell>
          <cell r="Q1018" t="str">
            <v>Noreste</v>
          </cell>
          <cell r="R1018" t="str">
            <v>Baja</v>
          </cell>
          <cell r="S1018" t="str">
            <v>Venta a empleado</v>
          </cell>
          <cell r="T1018" t="str">
            <v>GNP</v>
          </cell>
          <cell r="U1018" t="str">
            <v>Grupo Nacional Provincial, S.A.B.</v>
          </cell>
          <cell r="V1018" t="str">
            <v>Asesor de Servicio</v>
          </cell>
          <cell r="W1018">
            <v>204</v>
          </cell>
          <cell r="X1018" t="str">
            <v>Célula 2</v>
          </cell>
          <cell r="Y1018" t="str">
            <v>Asignado</v>
          </cell>
          <cell r="Z1018">
            <v>40385001</v>
          </cell>
          <cell r="AA1018" t="str">
            <v>Villasana Garza Eduardo Alexander</v>
          </cell>
          <cell r="AB1018" t="str">
            <v>Servicios Administrativos en Reclamaciones, S.A. de C.V.</v>
          </cell>
          <cell r="AC1018" t="str">
            <v>VIGE8311261KA</v>
          </cell>
          <cell r="AD1018" t="str">
            <v>Operativo</v>
          </cell>
          <cell r="AE1018" t="str">
            <v>Asesor de Servicio</v>
          </cell>
          <cell r="AF1018" t="str">
            <v>Unidad Operativa</v>
          </cell>
          <cell r="AG1018" t="str">
            <v>Dirección Servicio y Operaciones</v>
          </cell>
          <cell r="AH1018" t="str">
            <v>Subdirección Siniestros Norte y Occidente</v>
          </cell>
          <cell r="AI1018" t="str">
            <v>C9212</v>
          </cell>
          <cell r="AJ1018" t="str">
            <v>Colome Pineda Juan Del Carmen</v>
          </cell>
          <cell r="AK1018" t="str">
            <v>Oficina de Servicio Monterrey</v>
          </cell>
          <cell r="AL1018" t="str">
            <v>Monterrey</v>
          </cell>
          <cell r="AM1018">
            <v>0</v>
          </cell>
          <cell r="AN1018" t="str">
            <v>eduardo.villasana@gnp.com.mx</v>
          </cell>
          <cell r="AO1018" t="str">
            <v>eduardo.villasana@gnp.com.mx</v>
          </cell>
          <cell r="AQ1018">
            <v>8711001202</v>
          </cell>
          <cell r="AR1018" t="str">
            <v>-</v>
          </cell>
          <cell r="AS1018" t="str">
            <v>-</v>
          </cell>
          <cell r="AT1018" t="str">
            <v>-</v>
          </cell>
          <cell r="AU1018" t="str">
            <v>-</v>
          </cell>
          <cell r="AV1018" t="str">
            <v>-</v>
          </cell>
          <cell r="AW1018" t="str">
            <v>-</v>
          </cell>
          <cell r="AX1018" t="str">
            <v>-</v>
          </cell>
          <cell r="AY1018" t="str">
            <v>No</v>
          </cell>
          <cell r="AZ1018" t="str">
            <v>-</v>
          </cell>
          <cell r="BA1018" t="str">
            <v>-</v>
          </cell>
          <cell r="BB1018" t="str">
            <v>-</v>
          </cell>
          <cell r="BC1018" t="str">
            <v>-</v>
          </cell>
          <cell r="BD1018" t="str">
            <v>-</v>
          </cell>
          <cell r="BE1018" t="str">
            <v>-</v>
          </cell>
          <cell r="BF1018" t="str">
            <v>-</v>
          </cell>
          <cell r="BG1018">
            <v>3</v>
          </cell>
          <cell r="BH1018" t="str">
            <v>-</v>
          </cell>
          <cell r="BI1018" t="str">
            <v>-</v>
          </cell>
          <cell r="BJ1018" t="str">
            <v>Arrendado</v>
          </cell>
          <cell r="BL1018" t="str">
            <v>El Trébol Automotriz Ermita, S.A. de C.V.</v>
          </cell>
          <cell r="BP1018" t="str">
            <v>-</v>
          </cell>
          <cell r="BQ1018" t="str">
            <v>-</v>
          </cell>
          <cell r="BR1018" t="str">
            <v>-</v>
          </cell>
          <cell r="BS1018" t="str">
            <v>-</v>
          </cell>
          <cell r="BT1018" t="str">
            <v>-</v>
          </cell>
          <cell r="BU1018" t="str">
            <v>-</v>
          </cell>
          <cell r="BV1018" t="str">
            <v>-</v>
          </cell>
          <cell r="BW1018" t="str">
            <v>-</v>
          </cell>
          <cell r="BX1018" t="str">
            <v>-</v>
          </cell>
          <cell r="BY1018" t="str">
            <v>-</v>
          </cell>
          <cell r="BZ1018" t="str">
            <v>-</v>
          </cell>
          <cell r="CA1018" t="str">
            <v>-</v>
          </cell>
          <cell r="CB1018" t="str">
            <v>-</v>
          </cell>
          <cell r="CC1018" t="str">
            <v>Miércoles</v>
          </cell>
          <cell r="CD1018" t="str">
            <v>534</v>
          </cell>
          <cell r="CE1018" t="str">
            <v>4</v>
          </cell>
          <cell r="CF1018" t="str">
            <v>Rojo</v>
          </cell>
          <cell r="CG1018" t="str">
            <v>3er Sábado</v>
          </cell>
          <cell r="CH1018" t="str">
            <v>Mzo y Abr</v>
          </cell>
          <cell r="CI1018" t="str">
            <v>Sep y Oct</v>
          </cell>
          <cell r="CJ1018" t="str">
            <v>-</v>
          </cell>
          <cell r="CK1018">
            <v>90</v>
          </cell>
          <cell r="CL1018" t="str">
            <v>101 - MAGNA</v>
          </cell>
          <cell r="CM1018" t="str">
            <v>13065</v>
          </cell>
          <cell r="CP1018" t="str">
            <v>-</v>
          </cell>
        </row>
        <row r="1019">
          <cell r="A1019" t="str">
            <v>13066</v>
          </cell>
          <cell r="B1019" t="str">
            <v>750YXK</v>
          </cell>
          <cell r="C1019" t="str">
            <v>Distrito Federal</v>
          </cell>
          <cell r="D1019" t="str">
            <v>No aplica</v>
          </cell>
          <cell r="E1019" t="str">
            <v>Aveo</v>
          </cell>
          <cell r="F1019" t="str">
            <v>Automóvil</v>
          </cell>
          <cell r="G1019" t="str">
            <v>Chevrolet</v>
          </cell>
          <cell r="H1019" t="str">
            <v>Aveo LS 4 puertas T/M, D/H, A/A, Paquete M</v>
          </cell>
          <cell r="I1019" t="str">
            <v>3G1TA5AF8DL171476</v>
          </cell>
          <cell r="J1019" t="str">
            <v>Hecho en México</v>
          </cell>
          <cell r="K1019" t="str">
            <v>Magna</v>
          </cell>
          <cell r="L1019">
            <v>4</v>
          </cell>
          <cell r="M1019">
            <v>45</v>
          </cell>
          <cell r="N1019">
            <v>2013</v>
          </cell>
          <cell r="O1019" t="str">
            <v>Torreón</v>
          </cell>
          <cell r="P1019" t="str">
            <v>Coahuila</v>
          </cell>
          <cell r="Q1019" t="str">
            <v>Noreste</v>
          </cell>
          <cell r="R1019" t="str">
            <v>Baja</v>
          </cell>
          <cell r="S1019" t="str">
            <v>Venta a empleado</v>
          </cell>
          <cell r="T1019" t="str">
            <v>GNP</v>
          </cell>
          <cell r="U1019" t="str">
            <v>Grupo Nacional Provincial, S.A.B.</v>
          </cell>
          <cell r="V1019" t="str">
            <v>Asesor de Servicio</v>
          </cell>
          <cell r="W1019" t="str">
            <v>-</v>
          </cell>
          <cell r="X1019" t="str">
            <v>Supervisoria</v>
          </cell>
          <cell r="Y1019" t="str">
            <v>Asignado</v>
          </cell>
          <cell r="Z1019">
            <v>40128001</v>
          </cell>
          <cell r="AA1019" t="str">
            <v>-</v>
          </cell>
          <cell r="AB1019" t="str">
            <v>-</v>
          </cell>
          <cell r="AC1019" t="str">
            <v>-</v>
          </cell>
          <cell r="AD1019" t="str">
            <v>-</v>
          </cell>
          <cell r="AE1019" t="str">
            <v>-</v>
          </cell>
          <cell r="AF1019" t="str">
            <v>-</v>
          </cell>
          <cell r="AG1019" t="str">
            <v>-</v>
          </cell>
          <cell r="AH1019" t="str">
            <v>-</v>
          </cell>
          <cell r="AI1019" t="str">
            <v>C6705</v>
          </cell>
          <cell r="AJ1019" t="str">
            <v>Ramirez Granados Arturo</v>
          </cell>
          <cell r="AK1019" t="str">
            <v>-</v>
          </cell>
          <cell r="AL1019" t="str">
            <v>-</v>
          </cell>
          <cell r="AM1019" t="str">
            <v>-</v>
          </cell>
          <cell r="AN1019" t="str">
            <v>ajustes320gnp@gmail.com</v>
          </cell>
          <cell r="AO1019" t="str">
            <v>-</v>
          </cell>
          <cell r="AP1019" t="str">
            <v>ajustes320gnp@gmail.com</v>
          </cell>
          <cell r="AQ1019">
            <v>8711789467</v>
          </cell>
          <cell r="AR1019" t="str">
            <v>-</v>
          </cell>
          <cell r="AS1019" t="str">
            <v>-</v>
          </cell>
          <cell r="AT1019" t="str">
            <v>-</v>
          </cell>
          <cell r="AU1019" t="str">
            <v>-</v>
          </cell>
          <cell r="AV1019" t="str">
            <v>-</v>
          </cell>
          <cell r="AW1019" t="str">
            <v>IMDM20436251..</v>
          </cell>
          <cell r="AX1019" t="str">
            <v>Inactivo</v>
          </cell>
          <cell r="AY1019" t="str">
            <v>No</v>
          </cell>
          <cell r="AZ1019" t="str">
            <v>-</v>
          </cell>
          <cell r="BA1019" t="str">
            <v>-</v>
          </cell>
          <cell r="BB1019" t="str">
            <v>-</v>
          </cell>
          <cell r="BC1019" t="str">
            <v>-</v>
          </cell>
          <cell r="BD1019" t="str">
            <v>-</v>
          </cell>
          <cell r="BE1019" t="str">
            <v>-</v>
          </cell>
          <cell r="BF1019" t="str">
            <v>-</v>
          </cell>
          <cell r="BG1019">
            <v>3</v>
          </cell>
          <cell r="BH1019" t="str">
            <v>-</v>
          </cell>
          <cell r="BI1019" t="str">
            <v>-</v>
          </cell>
          <cell r="BJ1019" t="str">
            <v>Arrendado</v>
          </cell>
          <cell r="BL1019" t="str">
            <v>El Trébol Automotriz Ermita, S.A. de C.V.</v>
          </cell>
          <cell r="BP1019" t="str">
            <v>-</v>
          </cell>
          <cell r="BQ1019" t="str">
            <v>-</v>
          </cell>
          <cell r="BR1019" t="str">
            <v>-</v>
          </cell>
          <cell r="BS1019" t="str">
            <v>-</v>
          </cell>
          <cell r="BT1019" t="str">
            <v>-</v>
          </cell>
          <cell r="BU1019" t="str">
            <v>-</v>
          </cell>
          <cell r="BV1019" t="str">
            <v>-</v>
          </cell>
          <cell r="BW1019" t="str">
            <v>-</v>
          </cell>
          <cell r="BX1019" t="str">
            <v>-</v>
          </cell>
          <cell r="BY1019" t="str">
            <v>-</v>
          </cell>
          <cell r="BZ1019" t="str">
            <v>-</v>
          </cell>
          <cell r="CA1019" t="str">
            <v>-</v>
          </cell>
          <cell r="CB1019" t="str">
            <v>-</v>
          </cell>
          <cell r="CC1019" t="str">
            <v>Viernes</v>
          </cell>
          <cell r="CD1019" t="str">
            <v>750</v>
          </cell>
          <cell r="CE1019" t="str">
            <v>0</v>
          </cell>
          <cell r="CF1019" t="str">
            <v>Azul</v>
          </cell>
          <cell r="CG1019" t="str">
            <v>5o Sábado</v>
          </cell>
          <cell r="CH1019" t="str">
            <v>May y Jun</v>
          </cell>
          <cell r="CI1019" t="str">
            <v>Nov y Dic</v>
          </cell>
          <cell r="CJ1019" t="str">
            <v>-</v>
          </cell>
          <cell r="CK1019">
            <v>90</v>
          </cell>
          <cell r="CL1019" t="str">
            <v>101 - MAGNA</v>
          </cell>
          <cell r="CM1019" t="str">
            <v>13066</v>
          </cell>
          <cell r="CP1019" t="str">
            <v>-</v>
          </cell>
        </row>
        <row r="1020">
          <cell r="A1020" t="str">
            <v>13067</v>
          </cell>
          <cell r="B1020" t="str">
            <v>724YXK</v>
          </cell>
          <cell r="C1020" t="str">
            <v>Distrito Federal</v>
          </cell>
          <cell r="D1020" t="str">
            <v>No aplica</v>
          </cell>
          <cell r="E1020" t="str">
            <v>Aveo</v>
          </cell>
          <cell r="F1020" t="str">
            <v>Automóvil</v>
          </cell>
          <cell r="G1020" t="str">
            <v>Chevrolet</v>
          </cell>
          <cell r="H1020" t="str">
            <v>Aveo LS 4 puertas T/M, D/H, A/A, Paquete M</v>
          </cell>
          <cell r="I1020" t="str">
            <v>3G1TA5AF0DL178180</v>
          </cell>
          <cell r="J1020" t="str">
            <v>Hecho en México</v>
          </cell>
          <cell r="K1020" t="str">
            <v>Magna</v>
          </cell>
          <cell r="L1020">
            <v>4</v>
          </cell>
          <cell r="M1020">
            <v>45</v>
          </cell>
          <cell r="N1020">
            <v>2013</v>
          </cell>
          <cell r="O1020" t="str">
            <v>Ciudad de México</v>
          </cell>
          <cell r="P1020" t="str">
            <v>Ciudad de México</v>
          </cell>
          <cell r="Q1020" t="str">
            <v>Zona Metropolitana</v>
          </cell>
          <cell r="R1020" t="str">
            <v>Baja</v>
          </cell>
          <cell r="S1020" t="str">
            <v>Devolución Valmex</v>
          </cell>
          <cell r="T1020" t="str">
            <v>GNP</v>
          </cell>
          <cell r="U1020" t="str">
            <v>Grupo Nacional Provincial, S.A.B.</v>
          </cell>
          <cell r="V1020" t="str">
            <v>Sindicato</v>
          </cell>
          <cell r="W1020" t="str">
            <v>Sindicato</v>
          </cell>
          <cell r="X1020" t="str">
            <v>Amacuzac</v>
          </cell>
          <cell r="Y1020" t="str">
            <v>Asignado</v>
          </cell>
          <cell r="Z1020" t="str">
            <v>N87472</v>
          </cell>
          <cell r="AA1020" t="str">
            <v>Rivera Lopez Benito</v>
          </cell>
          <cell r="AB1020" t="str">
            <v>Grupo Nacional Provincial, S.A.B.</v>
          </cell>
          <cell r="AC1020" t="str">
            <v>RILB600319175</v>
          </cell>
          <cell r="AD1020" t="str">
            <v>Operativo</v>
          </cell>
          <cell r="AE1020" t="str">
            <v>Sindicato</v>
          </cell>
          <cell r="AF1020" t="str">
            <v>Unidad Staff</v>
          </cell>
          <cell r="AG1020" t="str">
            <v>Dirección Recursos Humanos y Servicios Administrativos</v>
          </cell>
          <cell r="AH1020" t="str">
            <v>Subdir. Relaciones Laborales</v>
          </cell>
          <cell r="AI1020" t="str">
            <v>C6706</v>
          </cell>
          <cell r="AJ1020" t="str">
            <v>Mendoza Claudio Jorge</v>
          </cell>
          <cell r="AK1020" t="str">
            <v>Sindicato</v>
          </cell>
          <cell r="AL1020" t="str">
            <v>Plaza GNP</v>
          </cell>
          <cell r="AM1020">
            <v>2419</v>
          </cell>
          <cell r="AN1020" t="str">
            <v>benito.rivera@gnp.com.mx</v>
          </cell>
          <cell r="AO1020" t="str">
            <v>benito.rivera@gnp.com.mx</v>
          </cell>
          <cell r="AQ1020">
            <v>5535667113</v>
          </cell>
          <cell r="AR1020" t="str">
            <v>-</v>
          </cell>
          <cell r="AS1020" t="str">
            <v>-</v>
          </cell>
          <cell r="AT1020" t="str">
            <v>-</v>
          </cell>
          <cell r="AU1020" t="str">
            <v>-</v>
          </cell>
          <cell r="AV1020" t="str">
            <v>-</v>
          </cell>
          <cell r="AW1020" t="str">
            <v>-</v>
          </cell>
          <cell r="AX1020" t="str">
            <v>-</v>
          </cell>
          <cell r="AY1020" t="str">
            <v>Si</v>
          </cell>
          <cell r="AZ1020">
            <v>1229.17</v>
          </cell>
          <cell r="BA1020">
            <v>43708</v>
          </cell>
          <cell r="BB1020">
            <v>7375.02</v>
          </cell>
          <cell r="BC1020">
            <v>110624.98</v>
          </cell>
          <cell r="BD1020">
            <v>118000</v>
          </cell>
          <cell r="BE1020">
            <v>43631</v>
          </cell>
          <cell r="BF1020">
            <v>45076</v>
          </cell>
          <cell r="BG1020">
            <v>3</v>
          </cell>
          <cell r="BH1020" t="str">
            <v>-</v>
          </cell>
          <cell r="BI1020" t="str">
            <v>-</v>
          </cell>
          <cell r="BJ1020" t="str">
            <v>Arrendado</v>
          </cell>
          <cell r="BL1020" t="str">
            <v>El Trébol Automotriz Ermita, S.A. de C.V.</v>
          </cell>
          <cell r="BP1020" t="str">
            <v>-</v>
          </cell>
          <cell r="BQ1020" t="str">
            <v>-</v>
          </cell>
          <cell r="BR1020" t="str">
            <v>-</v>
          </cell>
          <cell r="BS1020" t="str">
            <v>-</v>
          </cell>
          <cell r="BT1020" t="str">
            <v>-</v>
          </cell>
          <cell r="BU1020" t="str">
            <v>-</v>
          </cell>
          <cell r="BV1020" t="str">
            <v>-</v>
          </cell>
          <cell r="BW1020" t="str">
            <v>-</v>
          </cell>
          <cell r="BX1020" t="str">
            <v>-</v>
          </cell>
          <cell r="BY1020" t="str">
            <v>-</v>
          </cell>
          <cell r="BZ1020" t="str">
            <v>-</v>
          </cell>
          <cell r="CA1020" t="str">
            <v>-</v>
          </cell>
          <cell r="CB1020" t="str">
            <v>-</v>
          </cell>
          <cell r="CC1020" t="str">
            <v>Miércoles</v>
          </cell>
          <cell r="CD1020" t="str">
            <v>724</v>
          </cell>
          <cell r="CE1020" t="str">
            <v>4</v>
          </cell>
          <cell r="CF1020" t="str">
            <v>Rojo</v>
          </cell>
          <cell r="CG1020" t="str">
            <v>3er Sábado</v>
          </cell>
          <cell r="CH1020" t="str">
            <v>Mzo y Abr</v>
          </cell>
          <cell r="CI1020" t="str">
            <v>Sep y Oct</v>
          </cell>
          <cell r="CJ1020" t="str">
            <v>-</v>
          </cell>
          <cell r="CK1020">
            <v>90</v>
          </cell>
          <cell r="CL1020" t="str">
            <v>101 - MAGNA</v>
          </cell>
          <cell r="CM1020" t="str">
            <v>13067</v>
          </cell>
          <cell r="CP1020" t="str">
            <v>-</v>
          </cell>
        </row>
        <row r="1021">
          <cell r="A1021" t="str">
            <v>13068</v>
          </cell>
          <cell r="B1021" t="str">
            <v>692YXK</v>
          </cell>
          <cell r="C1021" t="str">
            <v>Distrito Federal</v>
          </cell>
          <cell r="D1021" t="str">
            <v>No aplica</v>
          </cell>
          <cell r="E1021" t="str">
            <v>Aveo</v>
          </cell>
          <cell r="F1021" t="str">
            <v>Automóvil</v>
          </cell>
          <cell r="G1021" t="str">
            <v>Chevrolet</v>
          </cell>
          <cell r="H1021" t="str">
            <v>Aveo LS 4 puertas T/M, D/H, A/A, Paquete M</v>
          </cell>
          <cell r="I1021" t="str">
            <v>3G1TA5AF3DL171630</v>
          </cell>
          <cell r="J1021" t="str">
            <v>Hecho en México</v>
          </cell>
          <cell r="K1021" t="str">
            <v>Magna</v>
          </cell>
          <cell r="L1021">
            <v>4</v>
          </cell>
          <cell r="M1021">
            <v>45</v>
          </cell>
          <cell r="N1021">
            <v>2013</v>
          </cell>
          <cell r="O1021" t="str">
            <v>Ciudad Victoria</v>
          </cell>
          <cell r="P1021" t="str">
            <v>Tamaulipas</v>
          </cell>
          <cell r="Q1021" t="str">
            <v>Noreste</v>
          </cell>
          <cell r="R1021" t="str">
            <v>Baja</v>
          </cell>
          <cell r="S1021" t="str">
            <v>Devolución Valmex</v>
          </cell>
          <cell r="T1021" t="str">
            <v>GNP</v>
          </cell>
          <cell r="U1021" t="str">
            <v>Grupo Nacional Provincial, S.A.B.</v>
          </cell>
          <cell r="V1021" t="str">
            <v>Asesor de Servicio</v>
          </cell>
          <cell r="W1021" t="str">
            <v>148</v>
          </cell>
          <cell r="X1021" t="str">
            <v>Supervisoria</v>
          </cell>
          <cell r="Y1021" t="str">
            <v>Asignado</v>
          </cell>
          <cell r="Z1021">
            <v>40365001</v>
          </cell>
          <cell r="AA1021" t="str">
            <v>-</v>
          </cell>
          <cell r="AB1021" t="str">
            <v>-</v>
          </cell>
          <cell r="AC1021" t="str">
            <v>-</v>
          </cell>
          <cell r="AD1021" t="str">
            <v>-</v>
          </cell>
          <cell r="AE1021" t="str">
            <v>-</v>
          </cell>
          <cell r="AF1021" t="str">
            <v>-</v>
          </cell>
          <cell r="AG1021" t="str">
            <v>-</v>
          </cell>
          <cell r="AH1021" t="str">
            <v>-</v>
          </cell>
          <cell r="AI1021" t="str">
            <v>C6705</v>
          </cell>
          <cell r="AJ1021" t="str">
            <v>Ramirez Granados Arturo</v>
          </cell>
          <cell r="AK1021" t="str">
            <v>-</v>
          </cell>
          <cell r="AL1021" t="str">
            <v>-</v>
          </cell>
          <cell r="AM1021" t="str">
            <v>-</v>
          </cell>
          <cell r="AN1021" t="str">
            <v>gnpvictoria@hotmail.com</v>
          </cell>
          <cell r="AO1021" t="str">
            <v>-</v>
          </cell>
          <cell r="AP1021" t="str">
            <v>gnpvictoria@hotmail.com</v>
          </cell>
          <cell r="AQ1021">
            <v>8341061064</v>
          </cell>
          <cell r="AR1021" t="str">
            <v>-</v>
          </cell>
          <cell r="AS1021" t="str">
            <v>-</v>
          </cell>
          <cell r="AT1021" t="str">
            <v>-</v>
          </cell>
          <cell r="AU1021" t="str">
            <v>-</v>
          </cell>
          <cell r="AV1021" t="str">
            <v>-</v>
          </cell>
          <cell r="AW1021" t="str">
            <v>-</v>
          </cell>
          <cell r="AX1021" t="str">
            <v>-</v>
          </cell>
          <cell r="AY1021" t="str">
            <v>No</v>
          </cell>
          <cell r="AZ1021" t="str">
            <v>-</v>
          </cell>
          <cell r="BA1021" t="str">
            <v>-</v>
          </cell>
          <cell r="BB1021" t="str">
            <v>-</v>
          </cell>
          <cell r="BC1021" t="str">
            <v>-</v>
          </cell>
          <cell r="BD1021" t="str">
            <v>-</v>
          </cell>
          <cell r="BE1021" t="str">
            <v>-</v>
          </cell>
          <cell r="BF1021" t="str">
            <v>-</v>
          </cell>
          <cell r="BG1021">
            <v>3</v>
          </cell>
          <cell r="BH1021" t="str">
            <v>-</v>
          </cell>
          <cell r="BI1021" t="str">
            <v>-</v>
          </cell>
          <cell r="BJ1021" t="str">
            <v>Arrendado</v>
          </cell>
          <cell r="BL1021" t="str">
            <v>El Trébol Automotriz Ermita, S.A. de C.V.</v>
          </cell>
          <cell r="BP1021" t="str">
            <v>-</v>
          </cell>
          <cell r="BQ1021" t="str">
            <v>-</v>
          </cell>
          <cell r="BR1021" t="str">
            <v>-</v>
          </cell>
          <cell r="BS1021" t="str">
            <v>-</v>
          </cell>
          <cell r="BT1021" t="str">
            <v>-</v>
          </cell>
          <cell r="BU1021" t="str">
            <v>-</v>
          </cell>
          <cell r="BV1021" t="str">
            <v>-</v>
          </cell>
          <cell r="BW1021" t="str">
            <v>-</v>
          </cell>
          <cell r="BX1021" t="str">
            <v>-</v>
          </cell>
          <cell r="BY1021" t="str">
            <v>-</v>
          </cell>
          <cell r="BZ1021" t="str">
            <v>-</v>
          </cell>
          <cell r="CA1021" t="str">
            <v>-</v>
          </cell>
          <cell r="CB1021" t="str">
            <v>-</v>
          </cell>
          <cell r="CC1021" t="str">
            <v>Jueves</v>
          </cell>
          <cell r="CD1021" t="str">
            <v>692</v>
          </cell>
          <cell r="CE1021" t="str">
            <v>2</v>
          </cell>
          <cell r="CF1021" t="str">
            <v>Verde</v>
          </cell>
          <cell r="CG1021" t="str">
            <v>4o Sábado</v>
          </cell>
          <cell r="CH1021" t="str">
            <v>Abr y May</v>
          </cell>
          <cell r="CI1021" t="str">
            <v>Oct y Nov</v>
          </cell>
          <cell r="CJ1021" t="str">
            <v>-</v>
          </cell>
          <cell r="CK1021">
            <v>90</v>
          </cell>
          <cell r="CL1021" t="str">
            <v>101 - MAGNA</v>
          </cell>
          <cell r="CM1021" t="str">
            <v>13068</v>
          </cell>
          <cell r="CP1021" t="str">
            <v>-</v>
          </cell>
        </row>
        <row r="1022">
          <cell r="A1022" t="str">
            <v>13069</v>
          </cell>
          <cell r="B1022" t="str">
            <v>343ZUE</v>
          </cell>
          <cell r="C1022" t="str">
            <v>Distrito Federal</v>
          </cell>
          <cell r="D1022" t="str">
            <v>743YWX</v>
          </cell>
          <cell r="E1022" t="str">
            <v>Aveo</v>
          </cell>
          <cell r="F1022" t="str">
            <v>Automóvil</v>
          </cell>
          <cell r="G1022" t="str">
            <v>Chevrolet</v>
          </cell>
          <cell r="H1022" t="str">
            <v>Aveo LS 4 puertas T/M, D/H, A/A, Paquete M</v>
          </cell>
          <cell r="I1022" t="str">
            <v>3G1TA5AF7DL168178</v>
          </cell>
          <cell r="J1022" t="str">
            <v>Hecho en México</v>
          </cell>
          <cell r="K1022" t="str">
            <v>Magna</v>
          </cell>
          <cell r="L1022">
            <v>4</v>
          </cell>
          <cell r="M1022">
            <v>45</v>
          </cell>
          <cell r="N1022">
            <v>2013</v>
          </cell>
          <cell r="O1022" t="str">
            <v>Tepic</v>
          </cell>
          <cell r="P1022" t="str">
            <v>Nayarit</v>
          </cell>
          <cell r="Q1022" t="str">
            <v>Occidente</v>
          </cell>
          <cell r="R1022" t="str">
            <v>Baja</v>
          </cell>
          <cell r="S1022" t="str">
            <v>Venta a empleado</v>
          </cell>
          <cell r="T1022" t="str">
            <v>GNP</v>
          </cell>
          <cell r="U1022" t="str">
            <v>Grupo Nacional Provincial, S.A.B.</v>
          </cell>
          <cell r="V1022" t="str">
            <v>Asesor de Servicio</v>
          </cell>
          <cell r="W1022" t="str">
            <v>GFT7</v>
          </cell>
          <cell r="X1022" t="str">
            <v>Supervisoria</v>
          </cell>
          <cell r="Y1022" t="str">
            <v>Asignado</v>
          </cell>
          <cell r="Z1022">
            <v>40156001</v>
          </cell>
          <cell r="AA1022" t="str">
            <v>Ramos Flores José Ramón</v>
          </cell>
          <cell r="AB1022" t="str">
            <v>Servicios Administrativos en Reclamaciones, S.A. de C.V.</v>
          </cell>
          <cell r="AC1022" t="str">
            <v>RAFR731016PDA</v>
          </cell>
          <cell r="AD1022" t="str">
            <v>Operativo</v>
          </cell>
          <cell r="AE1022" t="str">
            <v>Asesor de Servicio</v>
          </cell>
          <cell r="AF1022" t="str">
            <v>Unidad Operativa</v>
          </cell>
          <cell r="AG1022" t="str">
            <v>Dirección Servicio y Operaciones</v>
          </cell>
          <cell r="AH1022" t="str">
            <v>Subdirección Siniestros Norte y Occidente</v>
          </cell>
          <cell r="AI1022" t="str">
            <v>C9179</v>
          </cell>
          <cell r="AJ1022" t="str">
            <v>Moya Urdiales Idalia Leticia</v>
          </cell>
          <cell r="AK1022" t="str">
            <v>Supervisoria Tepic (jacarandas 229 b)</v>
          </cell>
          <cell r="AL1022" t="str">
            <v>Tepic</v>
          </cell>
          <cell r="AM1022">
            <v>0</v>
          </cell>
          <cell r="AN1022" t="str">
            <v>ramon.ramos@gnp.com.mx</v>
          </cell>
          <cell r="AO1022" t="str">
            <v>ramon.ramos@gnp.com.mx</v>
          </cell>
          <cell r="AP1022" t="str">
            <v>ramonramosflores@yahoo.com.mx</v>
          </cell>
          <cell r="AQ1022">
            <v>3111195234</v>
          </cell>
          <cell r="AR1022" t="str">
            <v>-</v>
          </cell>
          <cell r="AS1022" t="str">
            <v>-</v>
          </cell>
          <cell r="AT1022" t="str">
            <v>-</v>
          </cell>
          <cell r="AU1022" t="str">
            <v>-</v>
          </cell>
          <cell r="AV1022" t="str">
            <v>-</v>
          </cell>
          <cell r="AW1022" t="str">
            <v>IMDM20888075..</v>
          </cell>
          <cell r="AX1022" t="str">
            <v>Inactivo</v>
          </cell>
          <cell r="AY1022" t="str">
            <v>No</v>
          </cell>
          <cell r="AZ1022" t="str">
            <v>-</v>
          </cell>
          <cell r="BA1022" t="str">
            <v>-</v>
          </cell>
          <cell r="BB1022" t="str">
            <v>-</v>
          </cell>
          <cell r="BC1022" t="str">
            <v>-</v>
          </cell>
          <cell r="BD1022" t="str">
            <v>-</v>
          </cell>
          <cell r="BE1022" t="str">
            <v>-</v>
          </cell>
          <cell r="BF1022" t="str">
            <v>-</v>
          </cell>
          <cell r="BG1022">
            <v>3</v>
          </cell>
          <cell r="BH1022" t="str">
            <v>-</v>
          </cell>
          <cell r="BI1022" t="str">
            <v>-</v>
          </cell>
          <cell r="BJ1022" t="str">
            <v>Arrendado</v>
          </cell>
          <cell r="BL1022" t="str">
            <v>El Trébol Automotriz Ermita, S.A. de C.V.</v>
          </cell>
          <cell r="BP1022" t="str">
            <v>-</v>
          </cell>
          <cell r="BQ1022" t="str">
            <v>-</v>
          </cell>
          <cell r="BR1022" t="str">
            <v>-</v>
          </cell>
          <cell r="BS1022" t="str">
            <v>-</v>
          </cell>
          <cell r="BT1022" t="str">
            <v>-</v>
          </cell>
          <cell r="BU1022" t="str">
            <v>-</v>
          </cell>
          <cell r="BV1022" t="str">
            <v>-</v>
          </cell>
          <cell r="BW1022" t="str">
            <v>-</v>
          </cell>
          <cell r="BX1022" t="str">
            <v>-</v>
          </cell>
          <cell r="BY1022" t="str">
            <v>-</v>
          </cell>
          <cell r="BZ1022" t="str">
            <v>-</v>
          </cell>
          <cell r="CA1022" t="str">
            <v>-</v>
          </cell>
          <cell r="CB1022" t="str">
            <v>-</v>
          </cell>
          <cell r="CC1022" t="str">
            <v>Miércoles</v>
          </cell>
          <cell r="CD1022" t="str">
            <v>343</v>
          </cell>
          <cell r="CE1022" t="str">
            <v>3</v>
          </cell>
          <cell r="CF1022" t="str">
            <v>Rojo</v>
          </cell>
          <cell r="CG1022" t="str">
            <v>3er Sábado</v>
          </cell>
          <cell r="CH1022" t="str">
            <v>Mzo y Abr</v>
          </cell>
          <cell r="CI1022" t="str">
            <v>Sep y Oct</v>
          </cell>
          <cell r="CJ1022" t="str">
            <v>-</v>
          </cell>
          <cell r="CK1022">
            <v>90</v>
          </cell>
          <cell r="CL1022" t="str">
            <v>101 - MAGNA</v>
          </cell>
          <cell r="CM1022" t="str">
            <v>13069</v>
          </cell>
          <cell r="CP1022" t="str">
            <v>-</v>
          </cell>
        </row>
        <row r="1023">
          <cell r="A1023" t="str">
            <v>13070</v>
          </cell>
          <cell r="B1023" t="str">
            <v>873YXK</v>
          </cell>
          <cell r="C1023" t="str">
            <v>Distrito Federal</v>
          </cell>
          <cell r="D1023" t="str">
            <v>No aplica</v>
          </cell>
          <cell r="E1023" t="str">
            <v>Aveo</v>
          </cell>
          <cell r="F1023" t="str">
            <v>Automóvil</v>
          </cell>
          <cell r="G1023" t="str">
            <v>Chevrolet</v>
          </cell>
          <cell r="H1023" t="str">
            <v>Aveo LS 4 puertas T/M, D/H, A/A, Paquete M</v>
          </cell>
          <cell r="I1023" t="str">
            <v>3G1TA5AF4DL171605</v>
          </cell>
          <cell r="J1023" t="str">
            <v>Hecho en México</v>
          </cell>
          <cell r="K1023" t="str">
            <v>Magna</v>
          </cell>
          <cell r="L1023">
            <v>4</v>
          </cell>
          <cell r="M1023">
            <v>45</v>
          </cell>
          <cell r="N1023">
            <v>2013</v>
          </cell>
          <cell r="O1023" t="str">
            <v>Tepic</v>
          </cell>
          <cell r="P1023" t="str">
            <v>Nayarit</v>
          </cell>
          <cell r="Q1023" t="str">
            <v>Occidente</v>
          </cell>
          <cell r="R1023" t="str">
            <v>Baja</v>
          </cell>
          <cell r="S1023" t="str">
            <v>Venta a empleado</v>
          </cell>
          <cell r="T1023" t="str">
            <v>GNP</v>
          </cell>
          <cell r="U1023" t="str">
            <v>Grupo Nacional Provincial, S.A.B.</v>
          </cell>
          <cell r="V1023" t="str">
            <v>Asesor de Servicio</v>
          </cell>
          <cell r="W1023" t="str">
            <v>GFT6</v>
          </cell>
          <cell r="X1023" t="str">
            <v>Supervisoria</v>
          </cell>
          <cell r="Y1023" t="str">
            <v>Asignado</v>
          </cell>
          <cell r="Z1023">
            <v>40153001</v>
          </cell>
          <cell r="AA1023" t="str">
            <v>Jiménez Orozco José Fernando</v>
          </cell>
          <cell r="AB1023" t="str">
            <v>Servicios Administrativos en Reclamaciones, S.A. de C.V.</v>
          </cell>
          <cell r="AC1023" t="str">
            <v>JIOF7603108Q0</v>
          </cell>
          <cell r="AD1023" t="str">
            <v>Operativo</v>
          </cell>
          <cell r="AE1023" t="str">
            <v>Asesor de Servicio</v>
          </cell>
          <cell r="AF1023" t="str">
            <v>Unidad Operativa</v>
          </cell>
          <cell r="AG1023" t="str">
            <v>Dirección Servicio y Operaciones</v>
          </cell>
          <cell r="AH1023" t="str">
            <v>Subdirección Siniestros Norte y Occidente</v>
          </cell>
          <cell r="AI1023" t="str">
            <v>C9179</v>
          </cell>
          <cell r="AJ1023" t="str">
            <v>Moya Urdiales Idalia Leticia</v>
          </cell>
          <cell r="AK1023" t="str">
            <v>Supervisoria Tepic (jacarandas 229 b)</v>
          </cell>
          <cell r="AL1023" t="str">
            <v>Tepic</v>
          </cell>
          <cell r="AM1023">
            <v>0</v>
          </cell>
          <cell r="AN1023" t="str">
            <v>jose.jimenezorozco@gnp.com.mx</v>
          </cell>
          <cell r="AO1023" t="str">
            <v>jose.jimenezorozco@gnp.com.mx</v>
          </cell>
          <cell r="AP1023" t="str">
            <v>pepejimenez100@yahoo.com.mx</v>
          </cell>
          <cell r="AQ1023">
            <v>3111195233</v>
          </cell>
          <cell r="AR1023" t="str">
            <v>-</v>
          </cell>
          <cell r="AS1023" t="str">
            <v>-</v>
          </cell>
          <cell r="AT1023" t="str">
            <v>-</v>
          </cell>
          <cell r="AU1023" t="str">
            <v>-</v>
          </cell>
          <cell r="AV1023" t="str">
            <v>-</v>
          </cell>
          <cell r="AW1023" t="str">
            <v>IMDM20888076..</v>
          </cell>
          <cell r="AX1023" t="str">
            <v>Inactivo</v>
          </cell>
          <cell r="AY1023" t="str">
            <v>No</v>
          </cell>
          <cell r="AZ1023" t="str">
            <v>-</v>
          </cell>
          <cell r="BA1023" t="str">
            <v>-</v>
          </cell>
          <cell r="BB1023" t="str">
            <v>-</v>
          </cell>
          <cell r="BC1023" t="str">
            <v>-</v>
          </cell>
          <cell r="BD1023" t="str">
            <v>-</v>
          </cell>
          <cell r="BE1023" t="str">
            <v>-</v>
          </cell>
          <cell r="BF1023" t="str">
            <v>-</v>
          </cell>
          <cell r="BG1023">
            <v>3</v>
          </cell>
          <cell r="BH1023" t="str">
            <v>-</v>
          </cell>
          <cell r="BI1023" t="str">
            <v>-</v>
          </cell>
          <cell r="BJ1023" t="str">
            <v>Arrendado</v>
          </cell>
          <cell r="BL1023" t="str">
            <v>El Trébol Automotriz Ermita, S.A. de C.V.</v>
          </cell>
          <cell r="BP1023" t="str">
            <v>-</v>
          </cell>
          <cell r="BQ1023" t="str">
            <v>-</v>
          </cell>
          <cell r="BR1023" t="str">
            <v>-</v>
          </cell>
          <cell r="BS1023" t="str">
            <v>-</v>
          </cell>
          <cell r="BT1023" t="str">
            <v>-</v>
          </cell>
          <cell r="BU1023" t="str">
            <v>-</v>
          </cell>
          <cell r="BV1023" t="str">
            <v>-</v>
          </cell>
          <cell r="BW1023" t="str">
            <v>-</v>
          </cell>
          <cell r="BX1023" t="str">
            <v>-</v>
          </cell>
          <cell r="BY1023" t="str">
            <v>-</v>
          </cell>
          <cell r="BZ1023" t="str">
            <v>-</v>
          </cell>
          <cell r="CA1023" t="str">
            <v>-</v>
          </cell>
          <cell r="CB1023" t="str">
            <v>-</v>
          </cell>
          <cell r="CC1023" t="str">
            <v>Miércoles</v>
          </cell>
          <cell r="CD1023" t="str">
            <v>873</v>
          </cell>
          <cell r="CE1023" t="str">
            <v>3</v>
          </cell>
          <cell r="CF1023" t="str">
            <v>Rojo</v>
          </cell>
          <cell r="CG1023" t="str">
            <v>3er Sábado</v>
          </cell>
          <cell r="CH1023" t="str">
            <v>Mzo y Abr</v>
          </cell>
          <cell r="CI1023" t="str">
            <v>Sep y Oct</v>
          </cell>
          <cell r="CJ1023" t="str">
            <v>-</v>
          </cell>
          <cell r="CK1023">
            <v>90</v>
          </cell>
          <cell r="CL1023" t="str">
            <v>101 - MAGNA</v>
          </cell>
          <cell r="CM1023" t="str">
            <v>13070</v>
          </cell>
          <cell r="CP1023" t="str">
            <v>-</v>
          </cell>
        </row>
        <row r="1024">
          <cell r="A1024" t="str">
            <v>13071</v>
          </cell>
          <cell r="B1024" t="str">
            <v>332YXK</v>
          </cell>
          <cell r="C1024" t="str">
            <v>Distrito Federal</v>
          </cell>
          <cell r="D1024" t="str">
            <v>No aplica</v>
          </cell>
          <cell r="E1024" t="str">
            <v>Aveo</v>
          </cell>
          <cell r="F1024" t="str">
            <v>Automóvil</v>
          </cell>
          <cell r="G1024" t="str">
            <v>Chevrolet</v>
          </cell>
          <cell r="H1024" t="str">
            <v>Aveo LS 4 puertas T/M, D/H, A/A, Paquete M</v>
          </cell>
          <cell r="I1024" t="str">
            <v>3G1TA5AF5DL171905</v>
          </cell>
          <cell r="J1024" t="str">
            <v>Hecho en México</v>
          </cell>
          <cell r="K1024" t="str">
            <v>Magna</v>
          </cell>
          <cell r="L1024">
            <v>4</v>
          </cell>
          <cell r="M1024">
            <v>45</v>
          </cell>
          <cell r="N1024">
            <v>2013</v>
          </cell>
          <cell r="O1024" t="str">
            <v>Ciudad de México</v>
          </cell>
          <cell r="P1024" t="str">
            <v>Ciudad de México</v>
          </cell>
          <cell r="Q1024" t="str">
            <v>Zona Metropolitana</v>
          </cell>
          <cell r="R1024" t="str">
            <v>Baja</v>
          </cell>
          <cell r="S1024" t="str">
            <v>Devolución Valmex</v>
          </cell>
          <cell r="T1024" t="str">
            <v>GNP</v>
          </cell>
          <cell r="U1024" t="str">
            <v>Grupo Nacional Provincial, S.A.B.</v>
          </cell>
          <cell r="V1024" t="str">
            <v>Asesor de Servicio</v>
          </cell>
          <cell r="W1024" t="str">
            <v>550</v>
          </cell>
          <cell r="X1024" t="str">
            <v>Célula 7</v>
          </cell>
          <cell r="Y1024" t="str">
            <v>Asignado</v>
          </cell>
          <cell r="Z1024" t="str">
            <v>N89937</v>
          </cell>
          <cell r="AA1024" t="str">
            <v>-</v>
          </cell>
          <cell r="AB1024" t="str">
            <v>-</v>
          </cell>
          <cell r="AC1024" t="str">
            <v>-</v>
          </cell>
          <cell r="AD1024" t="str">
            <v>-</v>
          </cell>
          <cell r="AE1024" t="str">
            <v>-</v>
          </cell>
          <cell r="AF1024" t="str">
            <v>-</v>
          </cell>
          <cell r="AG1024" t="str">
            <v>-</v>
          </cell>
          <cell r="AH1024" t="str">
            <v>-</v>
          </cell>
          <cell r="AI1024" t="str">
            <v>C6705</v>
          </cell>
          <cell r="AJ1024" t="str">
            <v>Ramirez Granados Arturo</v>
          </cell>
          <cell r="AK1024" t="str">
            <v>-</v>
          </cell>
          <cell r="AL1024" t="str">
            <v>-</v>
          </cell>
          <cell r="AM1024" t="str">
            <v>-</v>
          </cell>
          <cell r="AN1024">
            <v>0</v>
          </cell>
          <cell r="AO1024" t="str">
            <v>-</v>
          </cell>
          <cell r="AQ1024">
            <v>5536660722</v>
          </cell>
          <cell r="AR1024" t="str">
            <v>-</v>
          </cell>
          <cell r="AS1024" t="str">
            <v>-</v>
          </cell>
          <cell r="AT1024" t="str">
            <v>-</v>
          </cell>
          <cell r="AU1024" t="str">
            <v>-</v>
          </cell>
          <cell r="AV1024" t="str">
            <v>-</v>
          </cell>
          <cell r="AW1024" t="str">
            <v>IMDM20226558..</v>
          </cell>
          <cell r="AX1024" t="str">
            <v>Inactivo</v>
          </cell>
          <cell r="AY1024" t="str">
            <v>No</v>
          </cell>
          <cell r="AZ1024" t="str">
            <v>-</v>
          </cell>
          <cell r="BA1024" t="str">
            <v>-</v>
          </cell>
          <cell r="BB1024" t="str">
            <v>-</v>
          </cell>
          <cell r="BC1024" t="str">
            <v>-</v>
          </cell>
          <cell r="BD1024" t="str">
            <v>-</v>
          </cell>
          <cell r="BE1024" t="str">
            <v>-</v>
          </cell>
          <cell r="BF1024" t="str">
            <v>-</v>
          </cell>
          <cell r="BG1024">
            <v>3</v>
          </cell>
          <cell r="BH1024" t="str">
            <v>-</v>
          </cell>
          <cell r="BI1024" t="str">
            <v>-</v>
          </cell>
          <cell r="BJ1024" t="str">
            <v>Arrendado</v>
          </cell>
          <cell r="BL1024" t="str">
            <v>El Trébol Automotriz Ermita, S.A. de C.V.</v>
          </cell>
          <cell r="BP1024" t="str">
            <v>-</v>
          </cell>
          <cell r="BQ1024" t="str">
            <v>-</v>
          </cell>
          <cell r="BR1024" t="str">
            <v>-</v>
          </cell>
          <cell r="BS1024" t="str">
            <v>-</v>
          </cell>
          <cell r="BT1024" t="str">
            <v>-</v>
          </cell>
          <cell r="BU1024" t="str">
            <v>-</v>
          </cell>
          <cell r="BV1024" t="str">
            <v>-</v>
          </cell>
          <cell r="BW1024" t="str">
            <v>-</v>
          </cell>
          <cell r="BX1024" t="str">
            <v>-</v>
          </cell>
          <cell r="BY1024" t="str">
            <v>-</v>
          </cell>
          <cell r="BZ1024" t="str">
            <v>-</v>
          </cell>
          <cell r="CA1024" t="str">
            <v>-</v>
          </cell>
          <cell r="CB1024" t="str">
            <v>-</v>
          </cell>
          <cell r="CC1024" t="str">
            <v>Jueves</v>
          </cell>
          <cell r="CD1024" t="str">
            <v>332</v>
          </cell>
          <cell r="CE1024" t="str">
            <v>2</v>
          </cell>
          <cell r="CF1024" t="str">
            <v>Verde</v>
          </cell>
          <cell r="CG1024" t="str">
            <v>4o Sábado</v>
          </cell>
          <cell r="CH1024" t="str">
            <v>Abr y May</v>
          </cell>
          <cell r="CI1024" t="str">
            <v>Oct y Nov</v>
          </cell>
          <cell r="CJ1024" t="str">
            <v>-</v>
          </cell>
          <cell r="CK1024">
            <v>90</v>
          </cell>
          <cell r="CL1024" t="str">
            <v>101 - MAGNA</v>
          </cell>
          <cell r="CM1024" t="str">
            <v>13071</v>
          </cell>
          <cell r="CP1024" t="str">
            <v>-</v>
          </cell>
        </row>
        <row r="1025">
          <cell r="A1025" t="str">
            <v>13072</v>
          </cell>
          <cell r="B1025" t="str">
            <v>314YXA</v>
          </cell>
          <cell r="C1025" t="str">
            <v>Distrito Federal</v>
          </cell>
          <cell r="D1025" t="str">
            <v>No aplica</v>
          </cell>
          <cell r="E1025" t="str">
            <v>Aveo</v>
          </cell>
          <cell r="F1025" t="str">
            <v>Automóvil</v>
          </cell>
          <cell r="G1025" t="str">
            <v>Chevrolet</v>
          </cell>
          <cell r="H1025" t="str">
            <v>Aveo LS 4 puertas T/M, D/H, A/A, Paquete M</v>
          </cell>
          <cell r="I1025" t="str">
            <v>3G1TA5AF6DL178166</v>
          </cell>
          <cell r="J1025" t="str">
            <v>Hecho en México</v>
          </cell>
          <cell r="K1025" t="str">
            <v>Magna</v>
          </cell>
          <cell r="L1025">
            <v>4</v>
          </cell>
          <cell r="M1025">
            <v>45</v>
          </cell>
          <cell r="N1025">
            <v>2013</v>
          </cell>
          <cell r="O1025" t="str">
            <v>Aguascalientes</v>
          </cell>
          <cell r="P1025" t="str">
            <v>Aguascalientes</v>
          </cell>
          <cell r="Q1025" t="str">
            <v>Occidente</v>
          </cell>
          <cell r="R1025" t="str">
            <v>Baja</v>
          </cell>
          <cell r="S1025" t="str">
            <v>Devolución Valmex</v>
          </cell>
          <cell r="T1025" t="str">
            <v>GNP</v>
          </cell>
          <cell r="U1025" t="str">
            <v>Grupo Nacional Provincial, S.A.B.</v>
          </cell>
          <cell r="V1025" t="str">
            <v>Supervisor Ajustes</v>
          </cell>
          <cell r="W1025" t="str">
            <v>-</v>
          </cell>
          <cell r="X1025" t="str">
            <v>Supervisoria</v>
          </cell>
          <cell r="Y1025" t="str">
            <v>Asignado</v>
          </cell>
          <cell r="Z1025" t="str">
            <v>N67116</v>
          </cell>
          <cell r="AA1025" t="str">
            <v>-</v>
          </cell>
          <cell r="AB1025" t="str">
            <v>-</v>
          </cell>
          <cell r="AC1025" t="str">
            <v>-</v>
          </cell>
          <cell r="AD1025" t="str">
            <v>-</v>
          </cell>
          <cell r="AE1025" t="str">
            <v>-</v>
          </cell>
          <cell r="AF1025" t="str">
            <v>-</v>
          </cell>
          <cell r="AG1025" t="str">
            <v>-</v>
          </cell>
          <cell r="AH1025" t="str">
            <v>-</v>
          </cell>
          <cell r="AI1025" t="str">
            <v>C6705</v>
          </cell>
          <cell r="AJ1025" t="str">
            <v>Ramirez Granados Arturo</v>
          </cell>
          <cell r="AK1025" t="str">
            <v>-</v>
          </cell>
          <cell r="AL1025" t="str">
            <v>-</v>
          </cell>
          <cell r="AM1025" t="str">
            <v>-</v>
          </cell>
          <cell r="AN1025">
            <v>0</v>
          </cell>
          <cell r="AO1025" t="str">
            <v>-</v>
          </cell>
          <cell r="AQ1025">
            <v>4491113446</v>
          </cell>
          <cell r="AR1025" t="str">
            <v>-</v>
          </cell>
          <cell r="AS1025" t="str">
            <v>-</v>
          </cell>
          <cell r="AT1025" t="str">
            <v>-</v>
          </cell>
          <cell r="AU1025" t="str">
            <v>-</v>
          </cell>
          <cell r="AV1025" t="str">
            <v>-</v>
          </cell>
          <cell r="AW1025" t="str">
            <v>-</v>
          </cell>
          <cell r="AX1025" t="str">
            <v>-</v>
          </cell>
          <cell r="AY1025" t="str">
            <v>No</v>
          </cell>
          <cell r="AZ1025" t="str">
            <v>-</v>
          </cell>
          <cell r="BA1025" t="str">
            <v>-</v>
          </cell>
          <cell r="BB1025" t="str">
            <v>-</v>
          </cell>
          <cell r="BC1025" t="str">
            <v>-</v>
          </cell>
          <cell r="BD1025" t="str">
            <v>-</v>
          </cell>
          <cell r="BE1025" t="str">
            <v>-</v>
          </cell>
          <cell r="BF1025" t="str">
            <v>-</v>
          </cell>
          <cell r="BG1025">
            <v>3</v>
          </cell>
          <cell r="BH1025" t="str">
            <v>-</v>
          </cell>
          <cell r="BI1025" t="str">
            <v>-</v>
          </cell>
          <cell r="BJ1025" t="str">
            <v>Arrendado</v>
          </cell>
          <cell r="BL1025" t="str">
            <v>El Trébol Automotriz Ermita, S.A. de C.V.</v>
          </cell>
          <cell r="BP1025" t="str">
            <v>-</v>
          </cell>
          <cell r="BQ1025" t="str">
            <v>-</v>
          </cell>
          <cell r="BR1025" t="str">
            <v>-</v>
          </cell>
          <cell r="BS1025" t="str">
            <v>-</v>
          </cell>
          <cell r="BT1025" t="str">
            <v>-</v>
          </cell>
          <cell r="BU1025" t="str">
            <v>-</v>
          </cell>
          <cell r="BV1025" t="str">
            <v>-</v>
          </cell>
          <cell r="BW1025" t="str">
            <v>-</v>
          </cell>
          <cell r="BX1025" t="str">
            <v>-</v>
          </cell>
          <cell r="BY1025" t="str">
            <v>-</v>
          </cell>
          <cell r="BZ1025" t="str">
            <v>-</v>
          </cell>
          <cell r="CA1025" t="str">
            <v>-</v>
          </cell>
          <cell r="CB1025" t="str">
            <v>-</v>
          </cell>
          <cell r="CC1025" t="str">
            <v>Miércoles</v>
          </cell>
          <cell r="CD1025" t="str">
            <v>314</v>
          </cell>
          <cell r="CE1025" t="str">
            <v>4</v>
          </cell>
          <cell r="CF1025" t="str">
            <v>Rojo</v>
          </cell>
          <cell r="CG1025" t="str">
            <v>3er Sábado</v>
          </cell>
          <cell r="CH1025" t="str">
            <v>Mzo y Abr</v>
          </cell>
          <cell r="CI1025" t="str">
            <v>Sep y Oct</v>
          </cell>
          <cell r="CJ1025" t="str">
            <v>-</v>
          </cell>
          <cell r="CK1025">
            <v>90</v>
          </cell>
          <cell r="CL1025" t="str">
            <v>101 - MAGNA</v>
          </cell>
          <cell r="CM1025" t="str">
            <v>13072</v>
          </cell>
          <cell r="CP1025" t="str">
            <v>-</v>
          </cell>
        </row>
        <row r="1026">
          <cell r="A1026" t="str">
            <v>13073</v>
          </cell>
          <cell r="B1026" t="str">
            <v>695ZEH</v>
          </cell>
          <cell r="C1026" t="str">
            <v>Distrito Federal</v>
          </cell>
          <cell r="D1026" t="str">
            <v>927YXK</v>
          </cell>
          <cell r="E1026" t="str">
            <v>Aveo</v>
          </cell>
          <cell r="F1026" t="str">
            <v>Automóvil</v>
          </cell>
          <cell r="G1026" t="str">
            <v>Chevrolet</v>
          </cell>
          <cell r="H1026" t="str">
            <v>Aveo LS 4 puertas T/M, D/H, A/A, Paquete M</v>
          </cell>
          <cell r="I1026" t="str">
            <v>3G1TA5AF6DL171458</v>
          </cell>
          <cell r="J1026" t="str">
            <v>Hecho en México</v>
          </cell>
          <cell r="K1026" t="str">
            <v>Magna</v>
          </cell>
          <cell r="L1026">
            <v>4</v>
          </cell>
          <cell r="M1026">
            <v>45</v>
          </cell>
          <cell r="N1026">
            <v>2013</v>
          </cell>
          <cell r="O1026" t="str">
            <v>Aguascalientes</v>
          </cell>
          <cell r="P1026" t="str">
            <v>Aguascalientes</v>
          </cell>
          <cell r="Q1026" t="str">
            <v>Occidente</v>
          </cell>
          <cell r="R1026" t="str">
            <v>Baja</v>
          </cell>
          <cell r="S1026" t="str">
            <v>Devolución Valmex</v>
          </cell>
          <cell r="T1026" t="str">
            <v>GNP</v>
          </cell>
          <cell r="U1026" t="str">
            <v>Grupo Nacional Provincial, S.A.B.</v>
          </cell>
          <cell r="V1026" t="str">
            <v>Asesor de Servicio</v>
          </cell>
          <cell r="W1026" t="str">
            <v>A10</v>
          </cell>
          <cell r="X1026" t="str">
            <v>Supervisoria</v>
          </cell>
          <cell r="Y1026" t="str">
            <v>Asignado</v>
          </cell>
          <cell r="Z1026">
            <v>40200001</v>
          </cell>
          <cell r="AA1026" t="str">
            <v>Garcia Ramirez Luis Fernando</v>
          </cell>
          <cell r="AB1026" t="str">
            <v>Servicios Administrativos en Reclamaciones, S.A. de C.V.</v>
          </cell>
          <cell r="AC1026" t="str">
            <v>GARL750923327</v>
          </cell>
          <cell r="AD1026" t="str">
            <v>Operativo</v>
          </cell>
          <cell r="AE1026" t="str">
            <v>Asesor de Servicio</v>
          </cell>
          <cell r="AF1026" t="str">
            <v>Unidad Operativa</v>
          </cell>
          <cell r="AG1026" t="str">
            <v>Dirección Servicio y Operaciones</v>
          </cell>
          <cell r="AH1026" t="str">
            <v>Subdirección Siniestros Norte y Occidente</v>
          </cell>
          <cell r="AI1026" t="str">
            <v>C9212</v>
          </cell>
          <cell r="AJ1026" t="str">
            <v>Colome Pineda Juan Del Carmen</v>
          </cell>
          <cell r="AK1026" t="str">
            <v>Supervisoria Aguascalientes</v>
          </cell>
          <cell r="AL1026" t="str">
            <v>Aguascalientes</v>
          </cell>
          <cell r="AM1026">
            <v>5904</v>
          </cell>
          <cell r="AN1026" t="str">
            <v>luis.garciaramirez@gnp.com.mx</v>
          </cell>
          <cell r="AO1026" t="str">
            <v>luis.garciaramirez@gnp.com.mx</v>
          </cell>
          <cell r="AQ1026">
            <v>4491280617</v>
          </cell>
          <cell r="AR1026" t="str">
            <v>-</v>
          </cell>
          <cell r="AS1026" t="str">
            <v>-</v>
          </cell>
          <cell r="AT1026" t="str">
            <v>-</v>
          </cell>
          <cell r="AU1026" t="str">
            <v>-</v>
          </cell>
          <cell r="AV1026" t="str">
            <v>-</v>
          </cell>
          <cell r="AW1026" t="str">
            <v>-</v>
          </cell>
          <cell r="AX1026" t="str">
            <v>-</v>
          </cell>
          <cell r="AY1026" t="str">
            <v>No</v>
          </cell>
          <cell r="AZ1026" t="str">
            <v>-</v>
          </cell>
          <cell r="BA1026" t="str">
            <v>-</v>
          </cell>
          <cell r="BB1026" t="str">
            <v>-</v>
          </cell>
          <cell r="BC1026" t="str">
            <v>-</v>
          </cell>
          <cell r="BD1026" t="str">
            <v>-</v>
          </cell>
          <cell r="BE1026" t="str">
            <v>-</v>
          </cell>
          <cell r="BF1026" t="str">
            <v>-</v>
          </cell>
          <cell r="BG1026">
            <v>3</v>
          </cell>
          <cell r="BH1026" t="str">
            <v>-</v>
          </cell>
          <cell r="BI1026" t="str">
            <v>-</v>
          </cell>
          <cell r="BJ1026" t="str">
            <v>Arrendado</v>
          </cell>
          <cell r="BL1026" t="str">
            <v>El Trébol Automotriz Ermita, S.A. de C.V.</v>
          </cell>
          <cell r="BP1026" t="str">
            <v>-</v>
          </cell>
          <cell r="BQ1026" t="str">
            <v>-</v>
          </cell>
          <cell r="BR1026" t="str">
            <v>-</v>
          </cell>
          <cell r="BS1026" t="str">
            <v>-</v>
          </cell>
          <cell r="BT1026" t="str">
            <v>-</v>
          </cell>
          <cell r="BU1026" t="str">
            <v>-</v>
          </cell>
          <cell r="BV1026" t="str">
            <v>-</v>
          </cell>
          <cell r="BW1026" t="str">
            <v>-</v>
          </cell>
          <cell r="BX1026" t="str">
            <v>-</v>
          </cell>
          <cell r="BY1026" t="str">
            <v>-</v>
          </cell>
          <cell r="BZ1026" t="str">
            <v>-</v>
          </cell>
          <cell r="CA1026" t="str">
            <v>-</v>
          </cell>
          <cell r="CB1026" t="str">
            <v>-</v>
          </cell>
          <cell r="CC1026" t="str">
            <v>Lunes</v>
          </cell>
          <cell r="CD1026" t="str">
            <v>695</v>
          </cell>
          <cell r="CE1026" t="str">
            <v>5</v>
          </cell>
          <cell r="CF1026" t="str">
            <v>Amarillo</v>
          </cell>
          <cell r="CG1026" t="str">
            <v>1er Sábado</v>
          </cell>
          <cell r="CH1026" t="str">
            <v>Ene y Feb</v>
          </cell>
          <cell r="CI1026" t="str">
            <v>Jul y Ago</v>
          </cell>
          <cell r="CJ1026" t="str">
            <v>-</v>
          </cell>
          <cell r="CK1026">
            <v>90</v>
          </cell>
          <cell r="CL1026" t="str">
            <v>101 - MAGNA</v>
          </cell>
          <cell r="CM1026" t="str">
            <v>13073</v>
          </cell>
          <cell r="CP1026" t="str">
            <v>-</v>
          </cell>
        </row>
        <row r="1027">
          <cell r="A1027" t="str">
            <v>13074</v>
          </cell>
          <cell r="B1027" t="str">
            <v>645YXK</v>
          </cell>
          <cell r="C1027" t="str">
            <v>Distrito Federal</v>
          </cell>
          <cell r="D1027" t="str">
            <v>No aplica</v>
          </cell>
          <cell r="E1027" t="str">
            <v>Aveo</v>
          </cell>
          <cell r="F1027" t="str">
            <v>Automóvil</v>
          </cell>
          <cell r="G1027" t="str">
            <v>Chevrolet</v>
          </cell>
          <cell r="H1027" t="str">
            <v>Aveo LS 4 puertas T/M, D/H, A/A, Paquete M</v>
          </cell>
          <cell r="I1027" t="str">
            <v>3G1TA5AF5DL178451</v>
          </cell>
          <cell r="J1027" t="str">
            <v>Hecho en México</v>
          </cell>
          <cell r="K1027" t="str">
            <v>Magna</v>
          </cell>
          <cell r="L1027">
            <v>4</v>
          </cell>
          <cell r="M1027">
            <v>45</v>
          </cell>
          <cell r="N1027">
            <v>2013</v>
          </cell>
          <cell r="O1027" t="str">
            <v>Aguascalientes</v>
          </cell>
          <cell r="P1027" t="str">
            <v>Aguascalientes</v>
          </cell>
          <cell r="Q1027" t="str">
            <v>Occidente</v>
          </cell>
          <cell r="R1027" t="str">
            <v>Baja</v>
          </cell>
          <cell r="S1027" t="str">
            <v>Devolución Valmex</v>
          </cell>
          <cell r="T1027" t="str">
            <v>GNP</v>
          </cell>
          <cell r="U1027" t="str">
            <v>Grupo Nacional Provincial, S.A.B.</v>
          </cell>
          <cell r="V1027" t="str">
            <v>Asesor de Servicio</v>
          </cell>
          <cell r="W1027" t="str">
            <v>A7</v>
          </cell>
          <cell r="X1027" t="str">
            <v>Supervisoria</v>
          </cell>
          <cell r="Y1027" t="str">
            <v>Asignado</v>
          </cell>
          <cell r="Z1027" t="str">
            <v>S01526</v>
          </cell>
          <cell r="AA1027" t="str">
            <v>Villalobos Campos Daniel Alejandro</v>
          </cell>
          <cell r="AB1027" t="str">
            <v>Servicios Administrativos en Reclamaciones, S.A. de C.V.</v>
          </cell>
          <cell r="AC1027" t="str">
            <v>VICD880224QG7</v>
          </cell>
          <cell r="AD1027" t="str">
            <v>Operativo</v>
          </cell>
          <cell r="AE1027" t="str">
            <v>Asesor de Servicio</v>
          </cell>
          <cell r="AF1027" t="str">
            <v>Unidad Operativa</v>
          </cell>
          <cell r="AG1027" t="str">
            <v>Dirección Servicio y Operaciones</v>
          </cell>
          <cell r="AH1027" t="str">
            <v>Subdirección Siniestros Norte y Occidente</v>
          </cell>
          <cell r="AI1027" t="str">
            <v>C9212</v>
          </cell>
          <cell r="AJ1027" t="str">
            <v>Colome Pineda Juan Del Carmen</v>
          </cell>
          <cell r="AK1027" t="str">
            <v>Supervisoria Aguascalientes</v>
          </cell>
          <cell r="AL1027" t="str">
            <v>Aguascalientes</v>
          </cell>
          <cell r="AM1027">
            <v>5918</v>
          </cell>
          <cell r="AN1027" t="str">
            <v>daniel.villalobos@gnp.com.mx</v>
          </cell>
          <cell r="AO1027" t="str">
            <v>daniel.villalobos@gnp.com.mx</v>
          </cell>
          <cell r="AQ1027">
            <v>4491280621</v>
          </cell>
          <cell r="AR1027" t="str">
            <v>-</v>
          </cell>
          <cell r="AS1027" t="str">
            <v>-</v>
          </cell>
          <cell r="AT1027" t="str">
            <v>-</v>
          </cell>
          <cell r="AU1027" t="str">
            <v>-</v>
          </cell>
          <cell r="AV1027" t="str">
            <v>-</v>
          </cell>
          <cell r="AW1027" t="str">
            <v>-</v>
          </cell>
          <cell r="AX1027" t="str">
            <v>-</v>
          </cell>
          <cell r="AY1027" t="str">
            <v>No</v>
          </cell>
          <cell r="AZ1027" t="str">
            <v>-</v>
          </cell>
          <cell r="BA1027" t="str">
            <v>-</v>
          </cell>
          <cell r="BB1027" t="str">
            <v>-</v>
          </cell>
          <cell r="BC1027" t="str">
            <v>-</v>
          </cell>
          <cell r="BD1027" t="str">
            <v>-</v>
          </cell>
          <cell r="BE1027" t="str">
            <v>-</v>
          </cell>
          <cell r="BF1027" t="str">
            <v>-</v>
          </cell>
          <cell r="BG1027">
            <v>3</v>
          </cell>
          <cell r="BH1027" t="str">
            <v>-</v>
          </cell>
          <cell r="BI1027" t="str">
            <v>-</v>
          </cell>
          <cell r="BJ1027" t="str">
            <v>Arrendado</v>
          </cell>
          <cell r="BL1027" t="str">
            <v>El Trébol Automotriz Ermita, S.A. de C.V.</v>
          </cell>
          <cell r="BP1027" t="str">
            <v>-</v>
          </cell>
          <cell r="BQ1027" t="str">
            <v>-</v>
          </cell>
          <cell r="BR1027" t="str">
            <v>-</v>
          </cell>
          <cell r="BS1027" t="str">
            <v>-</v>
          </cell>
          <cell r="BT1027" t="str">
            <v>-</v>
          </cell>
          <cell r="BU1027" t="str">
            <v>-</v>
          </cell>
          <cell r="BV1027" t="str">
            <v>-</v>
          </cell>
          <cell r="BW1027" t="str">
            <v>-</v>
          </cell>
          <cell r="BX1027" t="str">
            <v>-</v>
          </cell>
          <cell r="BY1027" t="str">
            <v>-</v>
          </cell>
          <cell r="BZ1027" t="str">
            <v>-</v>
          </cell>
          <cell r="CA1027" t="str">
            <v>-</v>
          </cell>
          <cell r="CB1027" t="str">
            <v>-</v>
          </cell>
          <cell r="CC1027" t="str">
            <v>Lunes</v>
          </cell>
          <cell r="CD1027" t="str">
            <v>645</v>
          </cell>
          <cell r="CE1027" t="str">
            <v>5</v>
          </cell>
          <cell r="CF1027" t="str">
            <v>Amarillo</v>
          </cell>
          <cell r="CG1027" t="str">
            <v>1er Sábado</v>
          </cell>
          <cell r="CH1027" t="str">
            <v>Ene y Feb</v>
          </cell>
          <cell r="CI1027" t="str">
            <v>Jul y Ago</v>
          </cell>
          <cell r="CJ1027" t="str">
            <v>-</v>
          </cell>
          <cell r="CK1027">
            <v>90</v>
          </cell>
          <cell r="CL1027" t="str">
            <v>101 - MAGNA</v>
          </cell>
          <cell r="CM1027" t="str">
            <v>13074</v>
          </cell>
          <cell r="CP1027" t="str">
            <v>-</v>
          </cell>
        </row>
        <row r="1028">
          <cell r="A1028" t="str">
            <v>13075</v>
          </cell>
          <cell r="B1028" t="str">
            <v>152YXK</v>
          </cell>
          <cell r="C1028" t="str">
            <v>Distrito Federal</v>
          </cell>
          <cell r="D1028" t="str">
            <v>No aplica</v>
          </cell>
          <cell r="E1028" t="str">
            <v>Aveo</v>
          </cell>
          <cell r="F1028" t="str">
            <v>Automóvil</v>
          </cell>
          <cell r="G1028" t="str">
            <v>Chevrolet</v>
          </cell>
          <cell r="H1028" t="str">
            <v>Aveo LS 4 puertas T/M, D/H, A/A, Paquete M</v>
          </cell>
          <cell r="I1028" t="str">
            <v>3G1TA5AF4DL176187</v>
          </cell>
          <cell r="J1028" t="str">
            <v>Hecho en México</v>
          </cell>
          <cell r="K1028" t="str">
            <v>Magna</v>
          </cell>
          <cell r="L1028">
            <v>4</v>
          </cell>
          <cell r="M1028">
            <v>45</v>
          </cell>
          <cell r="N1028">
            <v>2013</v>
          </cell>
          <cell r="O1028" t="str">
            <v>Aguascalientes</v>
          </cell>
          <cell r="P1028" t="str">
            <v>Aguascalientes</v>
          </cell>
          <cell r="Q1028" t="str">
            <v>Occidente</v>
          </cell>
          <cell r="R1028" t="str">
            <v>Baja</v>
          </cell>
          <cell r="S1028" t="str">
            <v>Venta a empleado</v>
          </cell>
          <cell r="T1028" t="str">
            <v>GNP</v>
          </cell>
          <cell r="U1028" t="str">
            <v>Grupo Nacional Provincial, S.A.B.</v>
          </cell>
          <cell r="V1028" t="str">
            <v>Supervisor de Taller</v>
          </cell>
          <cell r="W1028" t="str">
            <v>Pool Semiasignado</v>
          </cell>
          <cell r="X1028" t="str">
            <v>Supervisoria</v>
          </cell>
          <cell r="Y1028" t="str">
            <v>Pool</v>
          </cell>
          <cell r="Z1028" t="str">
            <v>N94123</v>
          </cell>
          <cell r="AA1028" t="str">
            <v>-</v>
          </cell>
          <cell r="AB1028" t="str">
            <v>-</v>
          </cell>
          <cell r="AC1028" t="str">
            <v>-</v>
          </cell>
          <cell r="AD1028" t="str">
            <v>-</v>
          </cell>
          <cell r="AE1028" t="str">
            <v>-</v>
          </cell>
          <cell r="AF1028" t="str">
            <v>-</v>
          </cell>
          <cell r="AG1028" t="str">
            <v>-</v>
          </cell>
          <cell r="AH1028" t="str">
            <v>-</v>
          </cell>
          <cell r="AI1028" t="str">
            <v>C6705</v>
          </cell>
          <cell r="AJ1028" t="str">
            <v>Ramirez Granados Arturo</v>
          </cell>
          <cell r="AK1028" t="str">
            <v>-</v>
          </cell>
          <cell r="AL1028" t="str">
            <v>-</v>
          </cell>
          <cell r="AM1028" t="str">
            <v>-</v>
          </cell>
          <cell r="AN1028">
            <v>0</v>
          </cell>
          <cell r="AO1028" t="str">
            <v>-</v>
          </cell>
          <cell r="AQ1028">
            <v>4491280620</v>
          </cell>
          <cell r="AR1028" t="str">
            <v>-</v>
          </cell>
          <cell r="AS1028" t="str">
            <v>-</v>
          </cell>
          <cell r="AT1028" t="str">
            <v>-</v>
          </cell>
          <cell r="AU1028" t="str">
            <v>-</v>
          </cell>
          <cell r="AV1028" t="str">
            <v>-</v>
          </cell>
          <cell r="AW1028" t="str">
            <v>-</v>
          </cell>
          <cell r="AX1028" t="str">
            <v>-</v>
          </cell>
          <cell r="AY1028" t="str">
            <v>No</v>
          </cell>
          <cell r="AZ1028" t="str">
            <v>-</v>
          </cell>
          <cell r="BA1028" t="str">
            <v>-</v>
          </cell>
          <cell r="BB1028" t="str">
            <v>-</v>
          </cell>
          <cell r="BC1028" t="str">
            <v>-</v>
          </cell>
          <cell r="BD1028" t="str">
            <v>-</v>
          </cell>
          <cell r="BE1028" t="str">
            <v>-</v>
          </cell>
          <cell r="BF1028" t="str">
            <v>-</v>
          </cell>
          <cell r="BG1028">
            <v>4</v>
          </cell>
          <cell r="BH1028" t="str">
            <v>-</v>
          </cell>
          <cell r="BI1028" t="str">
            <v>-</v>
          </cell>
          <cell r="BJ1028" t="str">
            <v>Arrendado</v>
          </cell>
          <cell r="BL1028" t="str">
            <v>El Trébol Automotriz Ermita, S.A. de C.V.</v>
          </cell>
          <cell r="BP1028" t="str">
            <v>-</v>
          </cell>
          <cell r="BQ1028" t="str">
            <v>-</v>
          </cell>
          <cell r="BR1028" t="str">
            <v>-</v>
          </cell>
          <cell r="BS1028" t="str">
            <v>-</v>
          </cell>
          <cell r="BT1028" t="str">
            <v>-</v>
          </cell>
          <cell r="BU1028" t="str">
            <v>-</v>
          </cell>
          <cell r="BV1028" t="str">
            <v>-</v>
          </cell>
          <cell r="BW1028" t="str">
            <v>-</v>
          </cell>
          <cell r="BX1028" t="str">
            <v>-</v>
          </cell>
          <cell r="BY1028" t="str">
            <v>-</v>
          </cell>
          <cell r="BZ1028" t="str">
            <v>-</v>
          </cell>
          <cell r="CA1028" t="str">
            <v>-</v>
          </cell>
          <cell r="CB1028" t="str">
            <v>-</v>
          </cell>
          <cell r="CC1028" t="str">
            <v>Jueves</v>
          </cell>
          <cell r="CD1028" t="str">
            <v>152</v>
          </cell>
          <cell r="CE1028" t="str">
            <v>2</v>
          </cell>
          <cell r="CF1028" t="str">
            <v>Verde</v>
          </cell>
          <cell r="CG1028" t="str">
            <v>4o Sábado</v>
          </cell>
          <cell r="CH1028" t="str">
            <v>Abr y May</v>
          </cell>
          <cell r="CI1028" t="str">
            <v>Oct y Nov</v>
          </cell>
          <cell r="CJ1028" t="str">
            <v>-</v>
          </cell>
          <cell r="CK1028">
            <v>90</v>
          </cell>
          <cell r="CL1028" t="str">
            <v>101 - MAGNA</v>
          </cell>
          <cell r="CM1028" t="str">
            <v>13075</v>
          </cell>
          <cell r="CP1028" t="str">
            <v>-</v>
          </cell>
        </row>
        <row r="1029">
          <cell r="A1029" t="str">
            <v>13076</v>
          </cell>
          <cell r="B1029" t="str">
            <v>205YXK</v>
          </cell>
          <cell r="C1029" t="str">
            <v>Distrito Federal</v>
          </cell>
          <cell r="D1029" t="str">
            <v>No aplica</v>
          </cell>
          <cell r="E1029" t="str">
            <v>Aveo</v>
          </cell>
          <cell r="F1029" t="str">
            <v>Automóvil</v>
          </cell>
          <cell r="G1029" t="str">
            <v>Chevrolet</v>
          </cell>
          <cell r="H1029" t="str">
            <v>Aveo LS 4 puertas T/M, D/H, A/A, Paquete M</v>
          </cell>
          <cell r="I1029" t="str">
            <v>3G1TA5AF9DL174046</v>
          </cell>
          <cell r="J1029" t="str">
            <v>Hecho en México</v>
          </cell>
          <cell r="K1029" t="str">
            <v>Magna</v>
          </cell>
          <cell r="L1029">
            <v>4</v>
          </cell>
          <cell r="M1029">
            <v>45</v>
          </cell>
          <cell r="N1029">
            <v>2013</v>
          </cell>
          <cell r="O1029" t="str">
            <v>Aguascalientes</v>
          </cell>
          <cell r="P1029" t="str">
            <v>Aguascalientes</v>
          </cell>
          <cell r="Q1029" t="str">
            <v>Occidente</v>
          </cell>
          <cell r="R1029" t="str">
            <v>Baja</v>
          </cell>
          <cell r="S1029" t="str">
            <v>Devolución Valmex</v>
          </cell>
          <cell r="T1029" t="str">
            <v>GNP</v>
          </cell>
          <cell r="U1029" t="str">
            <v>Grupo Nacional Provincial, S.A.B.</v>
          </cell>
          <cell r="V1029" t="str">
            <v>Asesor de Servicio</v>
          </cell>
          <cell r="W1029" t="str">
            <v>A1</v>
          </cell>
          <cell r="X1029" t="str">
            <v>Supervisoria</v>
          </cell>
          <cell r="Y1029" t="str">
            <v>Asignado</v>
          </cell>
          <cell r="Z1029">
            <v>40214001</v>
          </cell>
          <cell r="AA1029" t="str">
            <v>Siguenza Gonzalez Edgar Edmundo</v>
          </cell>
          <cell r="AB1029" t="str">
            <v>Servicios Administrativos en Reclamaciones, S.A. de C.V.</v>
          </cell>
          <cell r="AC1029" t="str">
            <v>SIGE760522KR4</v>
          </cell>
          <cell r="AD1029" t="str">
            <v>Operativo</v>
          </cell>
          <cell r="AE1029" t="str">
            <v>Asesor de Servicio</v>
          </cell>
          <cell r="AF1029" t="str">
            <v>Unidad Operativa</v>
          </cell>
          <cell r="AG1029" t="str">
            <v>Dirección Servicio y Operaciones</v>
          </cell>
          <cell r="AH1029" t="str">
            <v>Subdirección Siniestros Norte y Occidente</v>
          </cell>
          <cell r="AI1029" t="str">
            <v>C9212</v>
          </cell>
          <cell r="AJ1029" t="str">
            <v>Colome Pineda Juan Del Carmen</v>
          </cell>
          <cell r="AK1029" t="str">
            <v>Supervisoria Aguascalientes</v>
          </cell>
          <cell r="AL1029" t="str">
            <v>Aguascalientes</v>
          </cell>
          <cell r="AM1029">
            <v>0</v>
          </cell>
          <cell r="AN1029" t="str">
            <v>edgar.siguenza@gnp.com.mx</v>
          </cell>
          <cell r="AO1029" t="str">
            <v>edgar.siguenza@gnp.com.mx</v>
          </cell>
          <cell r="AQ1029">
            <v>4491280619</v>
          </cell>
          <cell r="AR1029" t="str">
            <v>-</v>
          </cell>
          <cell r="AS1029" t="str">
            <v>-</v>
          </cell>
          <cell r="AT1029" t="str">
            <v>-</v>
          </cell>
          <cell r="AU1029" t="str">
            <v>-</v>
          </cell>
          <cell r="AV1029" t="str">
            <v>-</v>
          </cell>
          <cell r="AW1029" t="str">
            <v>-</v>
          </cell>
          <cell r="AX1029" t="str">
            <v>-</v>
          </cell>
          <cell r="AY1029" t="str">
            <v>No</v>
          </cell>
          <cell r="AZ1029" t="str">
            <v>-</v>
          </cell>
          <cell r="BA1029" t="str">
            <v>-</v>
          </cell>
          <cell r="BB1029" t="str">
            <v>-</v>
          </cell>
          <cell r="BC1029" t="str">
            <v>-</v>
          </cell>
          <cell r="BD1029" t="str">
            <v>-</v>
          </cell>
          <cell r="BE1029" t="str">
            <v>-</v>
          </cell>
          <cell r="BF1029" t="str">
            <v>-</v>
          </cell>
          <cell r="BG1029">
            <v>3</v>
          </cell>
          <cell r="BH1029" t="str">
            <v>-</v>
          </cell>
          <cell r="BI1029" t="str">
            <v>-</v>
          </cell>
          <cell r="BJ1029" t="str">
            <v>Arrendado</v>
          </cell>
          <cell r="BL1029" t="str">
            <v>El Trébol Automotriz Ermita, S.A. de C.V.</v>
          </cell>
          <cell r="BP1029" t="str">
            <v>-</v>
          </cell>
          <cell r="BQ1029" t="str">
            <v>-</v>
          </cell>
          <cell r="BR1029" t="str">
            <v>-</v>
          </cell>
          <cell r="BS1029" t="str">
            <v>-</v>
          </cell>
          <cell r="BT1029" t="str">
            <v>-</v>
          </cell>
          <cell r="BU1029" t="str">
            <v>-</v>
          </cell>
          <cell r="BV1029" t="str">
            <v>-</v>
          </cell>
          <cell r="BW1029" t="str">
            <v>-</v>
          </cell>
          <cell r="BX1029" t="str">
            <v>-</v>
          </cell>
          <cell r="BY1029" t="str">
            <v>-</v>
          </cell>
          <cell r="BZ1029" t="str">
            <v>-</v>
          </cell>
          <cell r="CA1029" t="str">
            <v>-</v>
          </cell>
          <cell r="CB1029" t="str">
            <v>-</v>
          </cell>
          <cell r="CC1029" t="str">
            <v>Lunes</v>
          </cell>
          <cell r="CD1029" t="str">
            <v>205</v>
          </cell>
          <cell r="CE1029" t="str">
            <v>5</v>
          </cell>
          <cell r="CF1029" t="str">
            <v>Amarillo</v>
          </cell>
          <cell r="CG1029" t="str">
            <v>1er Sábado</v>
          </cell>
          <cell r="CH1029" t="str">
            <v>Ene y Feb</v>
          </cell>
          <cell r="CI1029" t="str">
            <v>Jul y Ago</v>
          </cell>
          <cell r="CJ1029" t="str">
            <v>-</v>
          </cell>
          <cell r="CK1029">
            <v>90</v>
          </cell>
          <cell r="CL1029" t="str">
            <v>101 - MAGNA</v>
          </cell>
          <cell r="CM1029" t="str">
            <v>13076</v>
          </cell>
          <cell r="CP1029" t="str">
            <v>-</v>
          </cell>
        </row>
        <row r="1030">
          <cell r="A1030" t="str">
            <v>13077</v>
          </cell>
          <cell r="B1030" t="str">
            <v>898YXK</v>
          </cell>
          <cell r="C1030" t="str">
            <v>Distrito Federal</v>
          </cell>
          <cell r="D1030" t="str">
            <v>No aplica</v>
          </cell>
          <cell r="E1030" t="str">
            <v>Aveo</v>
          </cell>
          <cell r="F1030" t="str">
            <v>Automóvil</v>
          </cell>
          <cell r="G1030" t="str">
            <v>Chevrolet</v>
          </cell>
          <cell r="H1030" t="str">
            <v>Aveo LS 4 puertas T/M, D/H, A/A, Paquete M</v>
          </cell>
          <cell r="I1030" t="str">
            <v>3G1TA5AF8DL176905</v>
          </cell>
          <cell r="J1030" t="str">
            <v>Hecho en México</v>
          </cell>
          <cell r="K1030" t="str">
            <v>Magna</v>
          </cell>
          <cell r="L1030">
            <v>4</v>
          </cell>
          <cell r="M1030">
            <v>45</v>
          </cell>
          <cell r="N1030">
            <v>2013</v>
          </cell>
          <cell r="O1030" t="str">
            <v>Oaxaca</v>
          </cell>
          <cell r="P1030" t="str">
            <v>Oaxaca</v>
          </cell>
          <cell r="Q1030" t="str">
            <v>Sureste</v>
          </cell>
          <cell r="R1030" t="str">
            <v>Baja</v>
          </cell>
          <cell r="S1030" t="str">
            <v>Devolución Valmex</v>
          </cell>
          <cell r="T1030" t="str">
            <v>GNP</v>
          </cell>
          <cell r="U1030" t="str">
            <v>Grupo Nacional Provincial, S.A.B.</v>
          </cell>
          <cell r="V1030" t="str">
            <v>Asesor de Servicio</v>
          </cell>
          <cell r="W1030" t="str">
            <v>-</v>
          </cell>
          <cell r="X1030" t="str">
            <v>Supervisoria</v>
          </cell>
          <cell r="Y1030" t="str">
            <v>Asignado</v>
          </cell>
          <cell r="Z1030" t="str">
            <v>S00094</v>
          </cell>
          <cell r="AA1030" t="str">
            <v>Gurrola Cruz Benjamín</v>
          </cell>
          <cell r="AB1030" t="str">
            <v>Servicios Administrativos en Reclamaciones, S.A. de C.V.</v>
          </cell>
          <cell r="AC1030" t="str">
            <v>GUCB70082081A</v>
          </cell>
          <cell r="AD1030" t="str">
            <v>Operativo</v>
          </cell>
          <cell r="AE1030" t="str">
            <v>Asesor de Servicio</v>
          </cell>
          <cell r="AF1030" t="str">
            <v>Unidad Operativa</v>
          </cell>
          <cell r="AG1030" t="str">
            <v>Dirección Servicio y Operaciones</v>
          </cell>
          <cell r="AH1030" t="str">
            <v>Subdir. Siniestros CDMX y Sureste</v>
          </cell>
          <cell r="AI1030" t="str">
            <v>C9208</v>
          </cell>
          <cell r="AJ1030" t="str">
            <v>Lasa Estrada Antxon</v>
          </cell>
          <cell r="AK1030" t="str">
            <v>Supervisoría Oaxaca</v>
          </cell>
          <cell r="AL1030" t="str">
            <v>Oaxaca</v>
          </cell>
          <cell r="AM1030">
            <v>7701</v>
          </cell>
          <cell r="AN1030" t="str">
            <v>benjamin.gurrola@gnp.com.mx</v>
          </cell>
          <cell r="AO1030" t="str">
            <v>benjamin.gurrola@gnp.com.mx</v>
          </cell>
          <cell r="AP1030" t="str">
            <v>benjamin.gurrola@hotmail.com</v>
          </cell>
          <cell r="AQ1030">
            <v>9511441543</v>
          </cell>
          <cell r="AR1030" t="str">
            <v>-</v>
          </cell>
          <cell r="AS1030" t="str">
            <v>-</v>
          </cell>
          <cell r="AT1030" t="str">
            <v>-</v>
          </cell>
          <cell r="AU1030" t="str">
            <v>-</v>
          </cell>
          <cell r="AV1030" t="str">
            <v>-</v>
          </cell>
          <cell r="AW1030" t="str">
            <v>-</v>
          </cell>
          <cell r="AX1030" t="str">
            <v>-</v>
          </cell>
          <cell r="AY1030" t="str">
            <v>No</v>
          </cell>
          <cell r="AZ1030" t="str">
            <v>-</v>
          </cell>
          <cell r="BA1030" t="str">
            <v>-</v>
          </cell>
          <cell r="BB1030" t="str">
            <v>-</v>
          </cell>
          <cell r="BC1030" t="str">
            <v>-</v>
          </cell>
          <cell r="BD1030" t="str">
            <v>-</v>
          </cell>
          <cell r="BE1030" t="str">
            <v>-</v>
          </cell>
          <cell r="BF1030" t="str">
            <v>-</v>
          </cell>
          <cell r="BG1030">
            <v>3</v>
          </cell>
          <cell r="BH1030" t="str">
            <v>-</v>
          </cell>
          <cell r="BI1030" t="str">
            <v>-</v>
          </cell>
          <cell r="BJ1030" t="str">
            <v>Arrendado</v>
          </cell>
          <cell r="BL1030" t="str">
            <v>El Trébol Automotriz Ermita, S.A. de C.V.</v>
          </cell>
          <cell r="BP1030" t="str">
            <v>-</v>
          </cell>
          <cell r="BQ1030" t="str">
            <v>-</v>
          </cell>
          <cell r="BR1030" t="str">
            <v>-</v>
          </cell>
          <cell r="BS1030" t="str">
            <v>-</v>
          </cell>
          <cell r="BT1030" t="str">
            <v>-</v>
          </cell>
          <cell r="BU1030" t="str">
            <v>-</v>
          </cell>
          <cell r="BV1030" t="str">
            <v>-</v>
          </cell>
          <cell r="BW1030" t="str">
            <v>-</v>
          </cell>
          <cell r="BX1030" t="str">
            <v>-</v>
          </cell>
          <cell r="BY1030" t="str">
            <v>-</v>
          </cell>
          <cell r="BZ1030" t="str">
            <v>-</v>
          </cell>
          <cell r="CA1030" t="str">
            <v>-</v>
          </cell>
          <cell r="CB1030" t="str">
            <v>-</v>
          </cell>
          <cell r="CC1030" t="str">
            <v>Martes</v>
          </cell>
          <cell r="CD1030" t="str">
            <v>898</v>
          </cell>
          <cell r="CE1030" t="str">
            <v>8</v>
          </cell>
          <cell r="CF1030" t="str">
            <v>Rosa</v>
          </cell>
          <cell r="CG1030" t="str">
            <v>2o Sábado</v>
          </cell>
          <cell r="CH1030" t="str">
            <v>Feb y Mzo</v>
          </cell>
          <cell r="CI1030" t="str">
            <v>Ago y Sep</v>
          </cell>
          <cell r="CJ1030" t="str">
            <v>-</v>
          </cell>
          <cell r="CK1030">
            <v>90</v>
          </cell>
          <cell r="CL1030" t="str">
            <v>101 - MAGNA</v>
          </cell>
          <cell r="CM1030" t="str">
            <v>13077</v>
          </cell>
          <cell r="CP1030" t="str">
            <v>-</v>
          </cell>
        </row>
        <row r="1031">
          <cell r="A1031" t="str">
            <v>13078</v>
          </cell>
          <cell r="B1031" t="str">
            <v>168YXK</v>
          </cell>
          <cell r="C1031" t="str">
            <v>Distrito Federal</v>
          </cell>
          <cell r="D1031" t="str">
            <v>No aplica</v>
          </cell>
          <cell r="E1031" t="str">
            <v>Aveo</v>
          </cell>
          <cell r="F1031" t="str">
            <v>Automóvil</v>
          </cell>
          <cell r="G1031" t="str">
            <v>Chevrolet</v>
          </cell>
          <cell r="H1031" t="str">
            <v>Aveo LS 4 puertas T/M, D/H, A/A, Paquete M</v>
          </cell>
          <cell r="I1031" t="str">
            <v>3G1TA5AF3DL178156</v>
          </cell>
          <cell r="J1031" t="str">
            <v>Hecho en México</v>
          </cell>
          <cell r="K1031" t="str">
            <v>Magna</v>
          </cell>
          <cell r="L1031">
            <v>4</v>
          </cell>
          <cell r="M1031">
            <v>45</v>
          </cell>
          <cell r="N1031">
            <v>2013</v>
          </cell>
          <cell r="O1031" t="str">
            <v>Juchitán</v>
          </cell>
          <cell r="P1031" t="str">
            <v>Oaxaca</v>
          </cell>
          <cell r="Q1031" t="str">
            <v>Sureste</v>
          </cell>
          <cell r="R1031" t="str">
            <v>Baja</v>
          </cell>
          <cell r="S1031" t="str">
            <v>En demanda</v>
          </cell>
          <cell r="T1031" t="str">
            <v>GNP</v>
          </cell>
          <cell r="U1031" t="str">
            <v>Grupo Nacional Provincial, S.A.B.</v>
          </cell>
          <cell r="V1031" t="str">
            <v>Asesor de Servicio</v>
          </cell>
          <cell r="W1031" t="str">
            <v>-</v>
          </cell>
          <cell r="X1031" t="str">
            <v>Supervisoria</v>
          </cell>
          <cell r="Y1031" t="str">
            <v>Asignado</v>
          </cell>
          <cell r="Z1031" t="str">
            <v>S00093</v>
          </cell>
          <cell r="AA1031" t="str">
            <v>Marcial Toledo Armando</v>
          </cell>
          <cell r="AB1031" t="str">
            <v>Servicios Administrativos en Reclamaciones, S.A. de C.V.</v>
          </cell>
          <cell r="AC1031" t="str">
            <v>MATA7704222V0</v>
          </cell>
          <cell r="AD1031" t="str">
            <v>Operativo</v>
          </cell>
          <cell r="AE1031" t="str">
            <v>Asesor de Servicio</v>
          </cell>
          <cell r="AF1031" t="str">
            <v>Unidad Operativa</v>
          </cell>
          <cell r="AG1031" t="str">
            <v>Dirección Servicio y Operaciones</v>
          </cell>
          <cell r="AH1031" t="str">
            <v>Subdir. Siniestros CDMX y Sureste</v>
          </cell>
          <cell r="AI1031" t="str">
            <v>C9208</v>
          </cell>
          <cell r="AJ1031" t="str">
            <v>Lasa Estrada Antxon</v>
          </cell>
          <cell r="AK1031" t="str">
            <v>Supervisoría Oaxaca</v>
          </cell>
          <cell r="AL1031" t="str">
            <v>Oaxaca</v>
          </cell>
          <cell r="AM1031">
            <v>7701</v>
          </cell>
          <cell r="AN1031" t="str">
            <v>armando.marcial@gnp.com.mx</v>
          </cell>
          <cell r="AO1031" t="str">
            <v>armando.marcial@gnp.com.mx</v>
          </cell>
          <cell r="AP1031" t="str">
            <v>armando.marcial@hotmail.com</v>
          </cell>
          <cell r="AQ1031">
            <v>9511058250</v>
          </cell>
          <cell r="AR1031" t="str">
            <v>-</v>
          </cell>
          <cell r="AS1031" t="str">
            <v>-</v>
          </cell>
          <cell r="AT1031" t="str">
            <v>-</v>
          </cell>
          <cell r="AU1031" t="str">
            <v>-</v>
          </cell>
          <cell r="AV1031" t="str">
            <v>-</v>
          </cell>
          <cell r="AW1031" t="str">
            <v>IMDM20551827..</v>
          </cell>
          <cell r="AX1031" t="str">
            <v>Inactivo</v>
          </cell>
          <cell r="AY1031" t="str">
            <v>No</v>
          </cell>
          <cell r="AZ1031" t="str">
            <v>-</v>
          </cell>
          <cell r="BA1031" t="str">
            <v>-</v>
          </cell>
          <cell r="BB1031" t="str">
            <v>-</v>
          </cell>
          <cell r="BC1031" t="str">
            <v>-</v>
          </cell>
          <cell r="BD1031" t="str">
            <v>-</v>
          </cell>
          <cell r="BE1031" t="str">
            <v>-</v>
          </cell>
          <cell r="BF1031" t="str">
            <v>-</v>
          </cell>
          <cell r="BG1031">
            <v>3</v>
          </cell>
          <cell r="BH1031" t="str">
            <v>-</v>
          </cell>
          <cell r="BI1031" t="str">
            <v>-</v>
          </cell>
          <cell r="BJ1031" t="str">
            <v>Arrendado</v>
          </cell>
          <cell r="BL1031" t="str">
            <v>El Trébol Automotriz Ermita, S.A. de C.V.</v>
          </cell>
          <cell r="BP1031" t="str">
            <v>-</v>
          </cell>
          <cell r="BQ1031" t="str">
            <v>-</v>
          </cell>
          <cell r="BR1031" t="str">
            <v>-</v>
          </cell>
          <cell r="BS1031" t="str">
            <v>-</v>
          </cell>
          <cell r="BT1031" t="str">
            <v>-</v>
          </cell>
          <cell r="BU1031" t="str">
            <v>-</v>
          </cell>
          <cell r="BV1031" t="str">
            <v>-</v>
          </cell>
          <cell r="BW1031" t="str">
            <v>-</v>
          </cell>
          <cell r="BX1031" t="str">
            <v>-</v>
          </cell>
          <cell r="BY1031" t="str">
            <v>-</v>
          </cell>
          <cell r="BZ1031" t="str">
            <v>-</v>
          </cell>
          <cell r="CA1031" t="str">
            <v>-</v>
          </cell>
          <cell r="CB1031" t="str">
            <v>-</v>
          </cell>
          <cell r="CC1031" t="str">
            <v>Martes</v>
          </cell>
          <cell r="CD1031" t="str">
            <v>168</v>
          </cell>
          <cell r="CE1031" t="str">
            <v>8</v>
          </cell>
          <cell r="CF1031" t="str">
            <v>Rosa</v>
          </cell>
          <cell r="CG1031" t="str">
            <v>2o Sábado</v>
          </cell>
          <cell r="CH1031" t="str">
            <v>Feb y Mzo</v>
          </cell>
          <cell r="CI1031" t="str">
            <v>Ago y Sep</v>
          </cell>
          <cell r="CJ1031" t="str">
            <v>-</v>
          </cell>
          <cell r="CK1031">
            <v>90</v>
          </cell>
          <cell r="CL1031" t="str">
            <v>101 - MAGNA</v>
          </cell>
          <cell r="CM1031" t="str">
            <v>13078</v>
          </cell>
          <cell r="CP1031" t="str">
            <v>-</v>
          </cell>
        </row>
        <row r="1032">
          <cell r="A1032" t="str">
            <v>13079</v>
          </cell>
          <cell r="B1032" t="str">
            <v>501YXK</v>
          </cell>
          <cell r="C1032" t="str">
            <v>Distrito Federal</v>
          </cell>
          <cell r="D1032" t="str">
            <v>No aplica</v>
          </cell>
          <cell r="E1032" t="str">
            <v>Aveo</v>
          </cell>
          <cell r="F1032" t="str">
            <v>Automóvil</v>
          </cell>
          <cell r="G1032" t="str">
            <v>Chevrolet</v>
          </cell>
          <cell r="H1032" t="str">
            <v>Aveo LS 4 puertas T/M, D/H, A/A, Paquete M</v>
          </cell>
          <cell r="I1032" t="str">
            <v>3G1TA5AFXDL171477</v>
          </cell>
          <cell r="J1032" t="str">
            <v>Hecho en México</v>
          </cell>
          <cell r="K1032" t="str">
            <v>Magna</v>
          </cell>
          <cell r="L1032">
            <v>4</v>
          </cell>
          <cell r="M1032">
            <v>45</v>
          </cell>
          <cell r="N1032">
            <v>2013</v>
          </cell>
          <cell r="O1032" t="str">
            <v>Oaxaca</v>
          </cell>
          <cell r="P1032" t="str">
            <v>Oaxaca</v>
          </cell>
          <cell r="Q1032" t="str">
            <v>Sureste</v>
          </cell>
          <cell r="R1032" t="str">
            <v>Baja</v>
          </cell>
          <cell r="S1032" t="str">
            <v>Devolución Valmex</v>
          </cell>
          <cell r="T1032" t="str">
            <v>GNP</v>
          </cell>
          <cell r="U1032" t="str">
            <v>Grupo Nacional Provincial, S.A.B.</v>
          </cell>
          <cell r="V1032" t="str">
            <v>Asesor de Servicio</v>
          </cell>
          <cell r="W1032" t="str">
            <v>-</v>
          </cell>
          <cell r="X1032" t="str">
            <v>Supervisoria</v>
          </cell>
          <cell r="Y1032" t="str">
            <v>Asignado</v>
          </cell>
          <cell r="Z1032" t="str">
            <v>S00761</v>
          </cell>
          <cell r="AA1032" t="str">
            <v>-</v>
          </cell>
          <cell r="AB1032" t="str">
            <v>-</v>
          </cell>
          <cell r="AC1032" t="str">
            <v>-</v>
          </cell>
          <cell r="AD1032" t="str">
            <v>-</v>
          </cell>
          <cell r="AE1032" t="str">
            <v>-</v>
          </cell>
          <cell r="AF1032" t="str">
            <v>-</v>
          </cell>
          <cell r="AG1032" t="str">
            <v>-</v>
          </cell>
          <cell r="AH1032" t="str">
            <v>-</v>
          </cell>
          <cell r="AI1032" t="str">
            <v>C6705</v>
          </cell>
          <cell r="AJ1032" t="str">
            <v>Ramirez Granados Arturo</v>
          </cell>
          <cell r="AK1032" t="str">
            <v>-</v>
          </cell>
          <cell r="AL1032" t="str">
            <v>-</v>
          </cell>
          <cell r="AM1032" t="str">
            <v>-</v>
          </cell>
          <cell r="AN1032" t="str">
            <v>rafaeldelapaz.gnp@gmail.com</v>
          </cell>
          <cell r="AO1032" t="str">
            <v>-</v>
          </cell>
          <cell r="AP1032" t="str">
            <v>rafaeldelapaz.gnp@gmail.com</v>
          </cell>
          <cell r="AQ1032">
            <v>9512441506</v>
          </cell>
          <cell r="AR1032" t="str">
            <v>-</v>
          </cell>
          <cell r="AS1032" t="str">
            <v>-</v>
          </cell>
          <cell r="AT1032" t="str">
            <v>-</v>
          </cell>
          <cell r="AU1032" t="str">
            <v>-</v>
          </cell>
          <cell r="AV1032" t="str">
            <v>-</v>
          </cell>
          <cell r="AW1032" t="str">
            <v>-</v>
          </cell>
          <cell r="AX1032" t="str">
            <v>-</v>
          </cell>
          <cell r="AY1032" t="str">
            <v>No</v>
          </cell>
          <cell r="AZ1032" t="str">
            <v>-</v>
          </cell>
          <cell r="BA1032" t="str">
            <v>-</v>
          </cell>
          <cell r="BB1032" t="str">
            <v>-</v>
          </cell>
          <cell r="BC1032" t="str">
            <v>-</v>
          </cell>
          <cell r="BD1032" t="str">
            <v>-</v>
          </cell>
          <cell r="BE1032" t="str">
            <v>-</v>
          </cell>
          <cell r="BF1032" t="str">
            <v>-</v>
          </cell>
          <cell r="BG1032">
            <v>3</v>
          </cell>
          <cell r="BH1032" t="str">
            <v>-</v>
          </cell>
          <cell r="BI1032" t="str">
            <v>-</v>
          </cell>
          <cell r="BJ1032" t="str">
            <v>Arrendado</v>
          </cell>
          <cell r="BL1032" t="str">
            <v>El Trébol Automotriz Ermita, S.A. de C.V.</v>
          </cell>
          <cell r="BP1032" t="str">
            <v>-</v>
          </cell>
          <cell r="BQ1032" t="str">
            <v>-</v>
          </cell>
          <cell r="BR1032" t="str">
            <v>-</v>
          </cell>
          <cell r="BS1032" t="str">
            <v>-</v>
          </cell>
          <cell r="BT1032" t="str">
            <v>-</v>
          </cell>
          <cell r="BU1032" t="str">
            <v>-</v>
          </cell>
          <cell r="BV1032" t="str">
            <v>-</v>
          </cell>
          <cell r="BW1032" t="str">
            <v>-</v>
          </cell>
          <cell r="BX1032" t="str">
            <v>-</v>
          </cell>
          <cell r="BY1032" t="str">
            <v>-</v>
          </cell>
          <cell r="BZ1032" t="str">
            <v>-</v>
          </cell>
          <cell r="CA1032" t="str">
            <v>-</v>
          </cell>
          <cell r="CB1032" t="str">
            <v>-</v>
          </cell>
          <cell r="CC1032" t="str">
            <v>Jueves</v>
          </cell>
          <cell r="CD1032" t="str">
            <v>501</v>
          </cell>
          <cell r="CE1032" t="str">
            <v>1</v>
          </cell>
          <cell r="CF1032" t="str">
            <v>Verde</v>
          </cell>
          <cell r="CG1032" t="str">
            <v>4o Sábado</v>
          </cell>
          <cell r="CH1032" t="str">
            <v>Abr y May</v>
          </cell>
          <cell r="CI1032" t="str">
            <v>Oct y Nov</v>
          </cell>
          <cell r="CJ1032" t="str">
            <v>-</v>
          </cell>
          <cell r="CK1032">
            <v>90</v>
          </cell>
          <cell r="CL1032" t="str">
            <v>101 - MAGNA</v>
          </cell>
          <cell r="CM1032" t="str">
            <v>13079</v>
          </cell>
          <cell r="CP1032" t="str">
            <v>-</v>
          </cell>
        </row>
        <row r="1033">
          <cell r="A1033" t="str">
            <v>13080</v>
          </cell>
          <cell r="B1033" t="str">
            <v>131YXK</v>
          </cell>
          <cell r="C1033" t="str">
            <v>Distrito Federal</v>
          </cell>
          <cell r="D1033" t="str">
            <v>No aplica</v>
          </cell>
          <cell r="E1033" t="str">
            <v>Aveo</v>
          </cell>
          <cell r="F1033" t="str">
            <v>Automóvil</v>
          </cell>
          <cell r="G1033" t="str">
            <v>Chevrolet</v>
          </cell>
          <cell r="H1033" t="str">
            <v>Aveo LS 4 puertas T/M, D/H, A/A, Paquete M</v>
          </cell>
          <cell r="I1033" t="str">
            <v>3G1TA5AF5DL178062</v>
          </cell>
          <cell r="J1033" t="str">
            <v>Hecho en México</v>
          </cell>
          <cell r="K1033" t="str">
            <v>Magna</v>
          </cell>
          <cell r="L1033">
            <v>4</v>
          </cell>
          <cell r="M1033">
            <v>45</v>
          </cell>
          <cell r="N1033">
            <v>2013</v>
          </cell>
          <cell r="O1033" t="str">
            <v>Oaxaca</v>
          </cell>
          <cell r="P1033" t="str">
            <v>Oaxaca</v>
          </cell>
          <cell r="Q1033" t="str">
            <v>Sureste</v>
          </cell>
          <cell r="R1033" t="str">
            <v>Baja</v>
          </cell>
          <cell r="S1033" t="str">
            <v>PT por Siniestro</v>
          </cell>
          <cell r="T1033" t="str">
            <v>GNP</v>
          </cell>
          <cell r="U1033" t="str">
            <v>Grupo Nacional Provincial, S.A.B.</v>
          </cell>
          <cell r="V1033" t="str">
            <v>Supervisor Ajustes</v>
          </cell>
          <cell r="W1033" t="str">
            <v>-</v>
          </cell>
          <cell r="X1033" t="str">
            <v>-</v>
          </cell>
          <cell r="Y1033" t="str">
            <v>Asignado</v>
          </cell>
          <cell r="Z1033" t="str">
            <v>N92701</v>
          </cell>
          <cell r="AA1033" t="str">
            <v>-</v>
          </cell>
          <cell r="AB1033" t="str">
            <v>-</v>
          </cell>
          <cell r="AC1033" t="str">
            <v>-</v>
          </cell>
          <cell r="AD1033" t="str">
            <v>-</v>
          </cell>
          <cell r="AE1033" t="str">
            <v>-</v>
          </cell>
          <cell r="AF1033" t="str">
            <v>-</v>
          </cell>
          <cell r="AG1033" t="str">
            <v>-</v>
          </cell>
          <cell r="AH1033" t="str">
            <v>-</v>
          </cell>
          <cell r="AI1033" t="str">
            <v>C6705</v>
          </cell>
          <cell r="AJ1033" t="str">
            <v>Ramirez Granados Arturo</v>
          </cell>
          <cell r="AK1033" t="str">
            <v>-</v>
          </cell>
          <cell r="AL1033" t="str">
            <v>-</v>
          </cell>
          <cell r="AM1033" t="str">
            <v>-</v>
          </cell>
          <cell r="AN1033">
            <v>0</v>
          </cell>
          <cell r="AO1033" t="str">
            <v>-</v>
          </cell>
          <cell r="AQ1033">
            <v>9515691855</v>
          </cell>
          <cell r="AR1033" t="str">
            <v>-</v>
          </cell>
          <cell r="AS1033" t="str">
            <v>-</v>
          </cell>
          <cell r="AT1033" t="str">
            <v>-</v>
          </cell>
          <cell r="AU1033" t="str">
            <v>-</v>
          </cell>
          <cell r="AV1033" t="str">
            <v>-</v>
          </cell>
          <cell r="AW1033" t="str">
            <v>-</v>
          </cell>
          <cell r="AX1033" t="str">
            <v>-</v>
          </cell>
          <cell r="AY1033" t="str">
            <v>No</v>
          </cell>
          <cell r="AZ1033" t="str">
            <v>-</v>
          </cell>
          <cell r="BA1033" t="str">
            <v>-</v>
          </cell>
          <cell r="BB1033" t="str">
            <v>-</v>
          </cell>
          <cell r="BC1033" t="str">
            <v>-</v>
          </cell>
          <cell r="BD1033" t="str">
            <v>-</v>
          </cell>
          <cell r="BE1033" t="str">
            <v>-</v>
          </cell>
          <cell r="BF1033" t="str">
            <v>-</v>
          </cell>
          <cell r="BG1033" t="str">
            <v>-</v>
          </cell>
          <cell r="BH1033" t="str">
            <v>-</v>
          </cell>
          <cell r="BI1033" t="str">
            <v>-</v>
          </cell>
          <cell r="BJ1033" t="str">
            <v>Arrendado</v>
          </cell>
          <cell r="BL1033" t="str">
            <v>El Trébol Automotriz Ermita, S.A. de C.V.</v>
          </cell>
          <cell r="BP1033" t="str">
            <v>-</v>
          </cell>
          <cell r="BQ1033" t="str">
            <v>-</v>
          </cell>
          <cell r="BR1033" t="str">
            <v>-</v>
          </cell>
          <cell r="BS1033" t="str">
            <v>-</v>
          </cell>
          <cell r="BT1033" t="str">
            <v>-</v>
          </cell>
          <cell r="BU1033" t="str">
            <v>-</v>
          </cell>
          <cell r="BV1033" t="str">
            <v>-</v>
          </cell>
          <cell r="BW1033" t="str">
            <v>-</v>
          </cell>
          <cell r="BX1033" t="str">
            <v>-</v>
          </cell>
          <cell r="BY1033" t="str">
            <v>-</v>
          </cell>
          <cell r="BZ1033" t="str">
            <v>-</v>
          </cell>
          <cell r="CA1033" t="str">
            <v>-</v>
          </cell>
          <cell r="CB1033" t="str">
            <v>-</v>
          </cell>
          <cell r="CC1033" t="str">
            <v>Jueves</v>
          </cell>
          <cell r="CD1033" t="str">
            <v>131</v>
          </cell>
          <cell r="CE1033" t="str">
            <v>1</v>
          </cell>
          <cell r="CF1033" t="str">
            <v>Verde</v>
          </cell>
          <cell r="CG1033" t="str">
            <v>4o Sábado</v>
          </cell>
          <cell r="CH1033" t="str">
            <v>Abr y May</v>
          </cell>
          <cell r="CI1033" t="str">
            <v>Oct y Nov</v>
          </cell>
          <cell r="CJ1033" t="str">
            <v>-</v>
          </cell>
          <cell r="CK1033">
            <v>90</v>
          </cell>
          <cell r="CL1033" t="str">
            <v>101 - MAGNA</v>
          </cell>
          <cell r="CM1033" t="str">
            <v>13080</v>
          </cell>
          <cell r="CP1033" t="str">
            <v>-</v>
          </cell>
        </row>
        <row r="1034">
          <cell r="A1034" t="str">
            <v>13081</v>
          </cell>
          <cell r="B1034" t="str">
            <v>447YXK</v>
          </cell>
          <cell r="C1034" t="str">
            <v>Distrito Federal</v>
          </cell>
          <cell r="D1034" t="str">
            <v>No aplica</v>
          </cell>
          <cell r="E1034" t="str">
            <v>Aveo</v>
          </cell>
          <cell r="F1034" t="str">
            <v>Automóvil</v>
          </cell>
          <cell r="G1034" t="str">
            <v>Chevrolet</v>
          </cell>
          <cell r="H1034" t="str">
            <v>Aveo LS 4 puertas T/M, D/H, A/A, Paquete M</v>
          </cell>
          <cell r="I1034" t="str">
            <v>3G1TA5AF6DL179172</v>
          </cell>
          <cell r="J1034" t="str">
            <v>Hecho en México</v>
          </cell>
          <cell r="K1034" t="str">
            <v>Magna</v>
          </cell>
          <cell r="L1034">
            <v>4</v>
          </cell>
          <cell r="M1034">
            <v>45</v>
          </cell>
          <cell r="N1034">
            <v>2013</v>
          </cell>
          <cell r="O1034" t="str">
            <v>Guadalajara</v>
          </cell>
          <cell r="P1034" t="str">
            <v>Jalisco</v>
          </cell>
          <cell r="Q1034" t="str">
            <v>Occidente</v>
          </cell>
          <cell r="R1034" t="str">
            <v>Baja</v>
          </cell>
          <cell r="S1034" t="str">
            <v>Venta a empleado</v>
          </cell>
          <cell r="T1034" t="str">
            <v>GNP</v>
          </cell>
          <cell r="U1034" t="str">
            <v>Grupo Nacional Provincial, S.A.B.</v>
          </cell>
          <cell r="V1034" t="str">
            <v>Supervisor Ajustes</v>
          </cell>
          <cell r="W1034" t="str">
            <v>M39</v>
          </cell>
          <cell r="X1034" t="str">
            <v>Supervisoria</v>
          </cell>
          <cell r="Y1034" t="str">
            <v>Asignado</v>
          </cell>
          <cell r="Z1034" t="str">
            <v>P77748</v>
          </cell>
          <cell r="AA1034" t="str">
            <v>-</v>
          </cell>
          <cell r="AB1034" t="str">
            <v>-</v>
          </cell>
          <cell r="AC1034" t="str">
            <v>-</v>
          </cell>
          <cell r="AD1034" t="str">
            <v>-</v>
          </cell>
          <cell r="AE1034" t="str">
            <v>-</v>
          </cell>
          <cell r="AF1034" t="str">
            <v>-</v>
          </cell>
          <cell r="AG1034" t="str">
            <v>-</v>
          </cell>
          <cell r="AH1034" t="str">
            <v>-</v>
          </cell>
          <cell r="AI1034" t="str">
            <v>C6705</v>
          </cell>
          <cell r="AJ1034" t="str">
            <v>Ramirez Granados Arturo</v>
          </cell>
          <cell r="AK1034" t="str">
            <v>-</v>
          </cell>
          <cell r="AL1034" t="str">
            <v>-</v>
          </cell>
          <cell r="AM1034" t="str">
            <v>-</v>
          </cell>
          <cell r="AN1034">
            <v>0</v>
          </cell>
          <cell r="AO1034" t="str">
            <v>-</v>
          </cell>
          <cell r="AQ1034">
            <v>3310203348</v>
          </cell>
          <cell r="AR1034" t="str">
            <v>-</v>
          </cell>
          <cell r="AS1034" t="str">
            <v>-</v>
          </cell>
          <cell r="AT1034" t="str">
            <v>-</v>
          </cell>
          <cell r="AU1034" t="str">
            <v>-</v>
          </cell>
          <cell r="AV1034" t="str">
            <v>-</v>
          </cell>
          <cell r="AW1034" t="str">
            <v>-</v>
          </cell>
          <cell r="AX1034" t="str">
            <v>-</v>
          </cell>
          <cell r="AY1034" t="str">
            <v>No</v>
          </cell>
          <cell r="AZ1034" t="str">
            <v>-</v>
          </cell>
          <cell r="BA1034" t="str">
            <v>-</v>
          </cell>
          <cell r="BB1034" t="str">
            <v>-</v>
          </cell>
          <cell r="BC1034" t="str">
            <v>-</v>
          </cell>
          <cell r="BD1034" t="str">
            <v>-</v>
          </cell>
          <cell r="BE1034" t="str">
            <v>-</v>
          </cell>
          <cell r="BF1034" t="str">
            <v>-</v>
          </cell>
          <cell r="BG1034">
            <v>3</v>
          </cell>
          <cell r="BH1034" t="str">
            <v>-</v>
          </cell>
          <cell r="BI1034" t="str">
            <v>-</v>
          </cell>
          <cell r="BJ1034" t="str">
            <v>Arrendado</v>
          </cell>
          <cell r="BL1034" t="str">
            <v>El Trébol Automotriz Ermita, S.A. de C.V.</v>
          </cell>
          <cell r="BP1034" t="str">
            <v>-</v>
          </cell>
          <cell r="BQ1034" t="str">
            <v>-</v>
          </cell>
          <cell r="BR1034" t="str">
            <v>-</v>
          </cell>
          <cell r="BS1034" t="str">
            <v>-</v>
          </cell>
          <cell r="BT1034" t="str">
            <v>-</v>
          </cell>
          <cell r="BU1034" t="str">
            <v>-</v>
          </cell>
          <cell r="BV1034" t="str">
            <v>-</v>
          </cell>
          <cell r="BW1034" t="str">
            <v>-</v>
          </cell>
          <cell r="BX1034" t="str">
            <v>-</v>
          </cell>
          <cell r="BY1034" t="str">
            <v>-</v>
          </cell>
          <cell r="BZ1034" t="str">
            <v>-</v>
          </cell>
          <cell r="CA1034" t="str">
            <v>-</v>
          </cell>
          <cell r="CB1034" t="str">
            <v>-</v>
          </cell>
          <cell r="CC1034" t="str">
            <v>Martes</v>
          </cell>
          <cell r="CD1034" t="str">
            <v>447</v>
          </cell>
          <cell r="CE1034" t="str">
            <v>7</v>
          </cell>
          <cell r="CF1034" t="str">
            <v>Rosa</v>
          </cell>
          <cell r="CG1034" t="str">
            <v>2o Sábado</v>
          </cell>
          <cell r="CH1034" t="str">
            <v>Feb y Mzo</v>
          </cell>
          <cell r="CI1034" t="str">
            <v>Ago y Sep</v>
          </cell>
          <cell r="CJ1034" t="str">
            <v>-</v>
          </cell>
          <cell r="CK1034">
            <v>90</v>
          </cell>
          <cell r="CL1034" t="str">
            <v>101 - MAGNA</v>
          </cell>
          <cell r="CM1034" t="str">
            <v>13081</v>
          </cell>
          <cell r="CP1034" t="str">
            <v>-</v>
          </cell>
        </row>
        <row r="1035">
          <cell r="A1035" t="str">
            <v>13082</v>
          </cell>
          <cell r="B1035" t="str">
            <v>482YXK</v>
          </cell>
          <cell r="C1035" t="str">
            <v>Distrito Federal</v>
          </cell>
          <cell r="D1035" t="str">
            <v>No aplica</v>
          </cell>
          <cell r="E1035" t="str">
            <v>Aveo</v>
          </cell>
          <cell r="F1035" t="str">
            <v>Automóvil</v>
          </cell>
          <cell r="G1035" t="str">
            <v>Chevrolet</v>
          </cell>
          <cell r="H1035" t="str">
            <v>Aveo LS 4 puertas T/M, D/H, A/A, Paquete M</v>
          </cell>
          <cell r="I1035" t="str">
            <v>3G1TA5AF0DL177028</v>
          </cell>
          <cell r="J1035" t="str">
            <v>Hecho en México</v>
          </cell>
          <cell r="K1035" t="str">
            <v>Magna</v>
          </cell>
          <cell r="L1035">
            <v>4</v>
          </cell>
          <cell r="M1035">
            <v>45</v>
          </cell>
          <cell r="N1035">
            <v>2013</v>
          </cell>
          <cell r="O1035" t="str">
            <v>Reynosa</v>
          </cell>
          <cell r="P1035" t="str">
            <v>Tamaulipas</v>
          </cell>
          <cell r="Q1035" t="str">
            <v>Noreste</v>
          </cell>
          <cell r="R1035" t="str">
            <v>Baja</v>
          </cell>
          <cell r="S1035" t="str">
            <v>Venta a empleado</v>
          </cell>
          <cell r="T1035" t="str">
            <v>GNP</v>
          </cell>
          <cell r="U1035" t="str">
            <v>Grupo Nacional Provincial, S.A.B.</v>
          </cell>
          <cell r="V1035" t="str">
            <v>Supervisor Ajustes</v>
          </cell>
          <cell r="W1035" t="str">
            <v>-</v>
          </cell>
          <cell r="X1035" t="str">
            <v>Supervisoria</v>
          </cell>
          <cell r="Y1035" t="str">
            <v>Asignado</v>
          </cell>
          <cell r="Z1035" t="str">
            <v>P38851</v>
          </cell>
          <cell r="AA1035" t="str">
            <v>Sanchez Muñiz Juan Alberto</v>
          </cell>
          <cell r="AB1035" t="str">
            <v>Grupo Nacional Provincial, S.A.B.</v>
          </cell>
          <cell r="AC1035" t="str">
            <v>SAMJ5809165D4</v>
          </cell>
          <cell r="AD1035" t="str">
            <v>Jefe de departamento</v>
          </cell>
          <cell r="AE1035" t="str">
            <v>Supervisor Siniestros Autos</v>
          </cell>
          <cell r="AF1035" t="str">
            <v>Unidad Operativa</v>
          </cell>
          <cell r="AG1035" t="str">
            <v>Dirección Servicio y Operaciones</v>
          </cell>
          <cell r="AH1035" t="str">
            <v>Subdirección Siniestros Norte y Occidente</v>
          </cell>
          <cell r="AI1035" t="str">
            <v>C9212</v>
          </cell>
          <cell r="AJ1035" t="str">
            <v>Colome Pineda Juan Del Carmen</v>
          </cell>
          <cell r="AK1035" t="str">
            <v>Reynosa</v>
          </cell>
          <cell r="AL1035" t="str">
            <v>Reynosa</v>
          </cell>
          <cell r="AM1035">
            <v>5691</v>
          </cell>
          <cell r="AN1035" t="str">
            <v>juanalberto.sanchez@gnp.com.mx</v>
          </cell>
          <cell r="AO1035" t="str">
            <v>juanalberto.sanchez@gnp.com.mx</v>
          </cell>
          <cell r="AQ1035">
            <v>8991349725</v>
          </cell>
          <cell r="AR1035" t="str">
            <v>-</v>
          </cell>
          <cell r="AS1035" t="str">
            <v>-</v>
          </cell>
          <cell r="AT1035" t="str">
            <v>-</v>
          </cell>
          <cell r="AU1035" t="str">
            <v>-</v>
          </cell>
          <cell r="AV1035" t="str">
            <v>-</v>
          </cell>
          <cell r="AW1035" t="str">
            <v>-</v>
          </cell>
          <cell r="AX1035" t="str">
            <v>-</v>
          </cell>
          <cell r="AY1035" t="str">
            <v>Si</v>
          </cell>
          <cell r="AZ1035">
            <v>819.44</v>
          </cell>
          <cell r="BA1035">
            <v>43708</v>
          </cell>
          <cell r="BB1035">
            <v>3277.76</v>
          </cell>
          <cell r="BC1035" t="str">
            <v>-</v>
          </cell>
          <cell r="BD1035">
            <v>59000</v>
          </cell>
          <cell r="BE1035">
            <v>43661</v>
          </cell>
          <cell r="BF1035">
            <v>44742</v>
          </cell>
          <cell r="BG1035">
            <v>3</v>
          </cell>
          <cell r="BH1035" t="str">
            <v>-</v>
          </cell>
          <cell r="BI1035" t="str">
            <v>-</v>
          </cell>
          <cell r="BJ1035" t="str">
            <v>Arrendado</v>
          </cell>
          <cell r="BL1035" t="str">
            <v>El Trébol Automotriz Ermita, S.A. de C.V.</v>
          </cell>
          <cell r="BP1035" t="str">
            <v>-</v>
          </cell>
          <cell r="BQ1035" t="str">
            <v>-</v>
          </cell>
          <cell r="BR1035" t="str">
            <v>-</v>
          </cell>
          <cell r="BS1035" t="str">
            <v>-</v>
          </cell>
          <cell r="BT1035" t="str">
            <v>-</v>
          </cell>
          <cell r="BU1035" t="str">
            <v>-</v>
          </cell>
          <cell r="BV1035" t="str">
            <v>-</v>
          </cell>
          <cell r="BW1035" t="str">
            <v>-</v>
          </cell>
          <cell r="BX1035" t="str">
            <v>-</v>
          </cell>
          <cell r="BY1035" t="str">
            <v>-</v>
          </cell>
          <cell r="BZ1035" t="str">
            <v>-</v>
          </cell>
          <cell r="CA1035" t="str">
            <v>-</v>
          </cell>
          <cell r="CB1035" t="str">
            <v>-</v>
          </cell>
          <cell r="CC1035" t="str">
            <v>Jueves</v>
          </cell>
          <cell r="CD1035" t="str">
            <v>482</v>
          </cell>
          <cell r="CE1035" t="str">
            <v>2</v>
          </cell>
          <cell r="CF1035" t="str">
            <v>Verde</v>
          </cell>
          <cell r="CG1035" t="str">
            <v>4o Sábado</v>
          </cell>
          <cell r="CH1035" t="str">
            <v>Abr y May</v>
          </cell>
          <cell r="CI1035" t="str">
            <v>Oct y Nov</v>
          </cell>
          <cell r="CJ1035" t="str">
            <v>-</v>
          </cell>
          <cell r="CK1035">
            <v>90</v>
          </cell>
          <cell r="CL1035" t="str">
            <v>101 - MAGNA</v>
          </cell>
          <cell r="CM1035" t="str">
            <v>13082</v>
          </cell>
          <cell r="CP1035" t="str">
            <v>-</v>
          </cell>
        </row>
        <row r="1036">
          <cell r="A1036" t="str">
            <v>13083</v>
          </cell>
          <cell r="B1036" t="str">
            <v>114YXK</v>
          </cell>
          <cell r="C1036" t="str">
            <v>Distrito Federal</v>
          </cell>
          <cell r="D1036" t="str">
            <v>No aplica</v>
          </cell>
          <cell r="E1036" t="str">
            <v>Aveo</v>
          </cell>
          <cell r="F1036" t="str">
            <v>Automóvil</v>
          </cell>
          <cell r="G1036" t="str">
            <v>Chevrolet</v>
          </cell>
          <cell r="H1036" t="str">
            <v>Aveo LS 4 puertas T/M, D/H, A/A, Paquete M</v>
          </cell>
          <cell r="I1036" t="str">
            <v>3G1TA5AFXDL171916</v>
          </cell>
          <cell r="J1036" t="str">
            <v>Hecho en México</v>
          </cell>
          <cell r="K1036" t="str">
            <v>Magna</v>
          </cell>
          <cell r="L1036">
            <v>4</v>
          </cell>
          <cell r="M1036">
            <v>45</v>
          </cell>
          <cell r="N1036">
            <v>2013</v>
          </cell>
          <cell r="O1036" t="str">
            <v>Reynosa</v>
          </cell>
          <cell r="P1036" t="str">
            <v>Tamaulipas</v>
          </cell>
          <cell r="Q1036" t="str">
            <v>Noreste</v>
          </cell>
          <cell r="R1036" t="str">
            <v>Baja</v>
          </cell>
          <cell r="S1036" t="str">
            <v>Venta a empleado</v>
          </cell>
          <cell r="T1036" t="str">
            <v>GNP</v>
          </cell>
          <cell r="U1036" t="str">
            <v>Grupo Nacional Provincial, S.A.B.</v>
          </cell>
          <cell r="V1036" t="str">
            <v>Asesor de Servicio</v>
          </cell>
          <cell r="W1036" t="str">
            <v>-</v>
          </cell>
          <cell r="X1036" t="str">
            <v>Supervisoria</v>
          </cell>
          <cell r="Y1036" t="str">
            <v>Asignado</v>
          </cell>
          <cell r="Z1036">
            <v>40169001</v>
          </cell>
          <cell r="AA1036" t="str">
            <v>Gonzalez Bernal Rigoberto</v>
          </cell>
          <cell r="AB1036" t="str">
            <v>Servicios Administrativos en Reclamaciones, S.A. de C.V.</v>
          </cell>
          <cell r="AC1036" t="str">
            <v>GOBR7208154K9</v>
          </cell>
          <cell r="AD1036" t="str">
            <v>Operativo</v>
          </cell>
          <cell r="AE1036" t="str">
            <v>Asesor de Servicio</v>
          </cell>
          <cell r="AF1036" t="str">
            <v>Unidad Operativa</v>
          </cell>
          <cell r="AG1036" t="str">
            <v>Dirección Servicio y Operaciones</v>
          </cell>
          <cell r="AH1036" t="str">
            <v>Subdirección Siniestros Norte y Occidente</v>
          </cell>
          <cell r="AI1036" t="str">
            <v>C9212</v>
          </cell>
          <cell r="AJ1036" t="str">
            <v>Colome Pineda Juan Del Carmen</v>
          </cell>
          <cell r="AK1036" t="str">
            <v>Reynosa</v>
          </cell>
          <cell r="AL1036" t="str">
            <v>Reynosa</v>
          </cell>
          <cell r="AM1036">
            <v>5693</v>
          </cell>
          <cell r="AN1036" t="str">
            <v>rigoberto.gonzalez@gnp.com.mx</v>
          </cell>
          <cell r="AO1036" t="str">
            <v>rigoberto.gonzalez@gnp.com.mx</v>
          </cell>
          <cell r="AQ1036">
            <v>8991349631</v>
          </cell>
          <cell r="AR1036" t="str">
            <v>-</v>
          </cell>
          <cell r="AS1036" t="str">
            <v>-</v>
          </cell>
          <cell r="AT1036" t="str">
            <v>-</v>
          </cell>
          <cell r="AU1036" t="str">
            <v>-</v>
          </cell>
          <cell r="AV1036" t="str">
            <v>-</v>
          </cell>
          <cell r="AW1036" t="str">
            <v>IMDM20436241..</v>
          </cell>
          <cell r="AX1036" t="str">
            <v>Inactivo</v>
          </cell>
          <cell r="AY1036" t="str">
            <v>No</v>
          </cell>
          <cell r="AZ1036" t="str">
            <v>-</v>
          </cell>
          <cell r="BA1036" t="str">
            <v>-</v>
          </cell>
          <cell r="BB1036" t="str">
            <v>-</v>
          </cell>
          <cell r="BC1036" t="str">
            <v>-</v>
          </cell>
          <cell r="BD1036" t="str">
            <v>-</v>
          </cell>
          <cell r="BE1036" t="str">
            <v>-</v>
          </cell>
          <cell r="BF1036" t="str">
            <v>-</v>
          </cell>
          <cell r="BG1036">
            <v>3</v>
          </cell>
          <cell r="BH1036" t="str">
            <v>-</v>
          </cell>
          <cell r="BI1036" t="str">
            <v>-</v>
          </cell>
          <cell r="BJ1036" t="str">
            <v>Arrendado</v>
          </cell>
          <cell r="BL1036" t="str">
            <v>El Trébol Automotriz Ermita, S.A. de C.V.</v>
          </cell>
          <cell r="BP1036" t="str">
            <v>-</v>
          </cell>
          <cell r="BQ1036" t="str">
            <v>-</v>
          </cell>
          <cell r="BR1036" t="str">
            <v>-</v>
          </cell>
          <cell r="BS1036" t="str">
            <v>-</v>
          </cell>
          <cell r="BT1036" t="str">
            <v>-</v>
          </cell>
          <cell r="BU1036" t="str">
            <v>-</v>
          </cell>
          <cell r="BV1036" t="str">
            <v>-</v>
          </cell>
          <cell r="BW1036" t="str">
            <v>-</v>
          </cell>
          <cell r="BX1036" t="str">
            <v>-</v>
          </cell>
          <cell r="BY1036" t="str">
            <v>-</v>
          </cell>
          <cell r="BZ1036" t="str">
            <v>-</v>
          </cell>
          <cell r="CA1036" t="str">
            <v>-</v>
          </cell>
          <cell r="CB1036" t="str">
            <v>-</v>
          </cell>
          <cell r="CC1036" t="str">
            <v>Miércoles</v>
          </cell>
          <cell r="CD1036" t="str">
            <v>114</v>
          </cell>
          <cell r="CE1036" t="str">
            <v>4</v>
          </cell>
          <cell r="CF1036" t="str">
            <v>Rojo</v>
          </cell>
          <cell r="CG1036" t="str">
            <v>3er Sábado</v>
          </cell>
          <cell r="CH1036" t="str">
            <v>Mzo y Abr</v>
          </cell>
          <cell r="CI1036" t="str">
            <v>Sep y Oct</v>
          </cell>
          <cell r="CJ1036" t="str">
            <v>-</v>
          </cell>
          <cell r="CK1036">
            <v>90</v>
          </cell>
          <cell r="CL1036" t="str">
            <v>101 - MAGNA</v>
          </cell>
          <cell r="CM1036" t="str">
            <v>13083</v>
          </cell>
          <cell r="CP1036" t="str">
            <v>-</v>
          </cell>
        </row>
        <row r="1037">
          <cell r="A1037" t="str">
            <v>13084</v>
          </cell>
          <cell r="B1037" t="str">
            <v>665YXK</v>
          </cell>
          <cell r="C1037" t="str">
            <v>Distrito Federal</v>
          </cell>
          <cell r="D1037" t="str">
            <v>No aplica</v>
          </cell>
          <cell r="E1037" t="str">
            <v>Aveo</v>
          </cell>
          <cell r="F1037" t="str">
            <v>Automóvil</v>
          </cell>
          <cell r="G1037" t="str">
            <v>Chevrolet</v>
          </cell>
          <cell r="H1037" t="str">
            <v>Aveo LS 4 puertas T/M, D/H, A/A, Paquete M</v>
          </cell>
          <cell r="I1037" t="str">
            <v>3G1TA5AF9DL176363</v>
          </cell>
          <cell r="J1037" t="str">
            <v>Hecho en México</v>
          </cell>
          <cell r="K1037" t="str">
            <v>Magna</v>
          </cell>
          <cell r="L1037">
            <v>4</v>
          </cell>
          <cell r="M1037">
            <v>45</v>
          </cell>
          <cell r="N1037">
            <v>2013</v>
          </cell>
          <cell r="O1037" t="str">
            <v>Ciudad de México</v>
          </cell>
          <cell r="P1037" t="str">
            <v>Ciudad de México</v>
          </cell>
          <cell r="Q1037" t="str">
            <v>Zona Metropolitana</v>
          </cell>
          <cell r="R1037" t="str">
            <v>Baja</v>
          </cell>
          <cell r="S1037" t="str">
            <v>Subasta interna</v>
          </cell>
          <cell r="T1037" t="str">
            <v>GNP</v>
          </cell>
          <cell r="U1037" t="str">
            <v>Grupo Nacional Provincial, S.A.B.</v>
          </cell>
          <cell r="V1037" t="str">
            <v>Pool Administrativo</v>
          </cell>
          <cell r="W1037" t="str">
            <v>Pool Administrativo</v>
          </cell>
          <cell r="X1037" t="str">
            <v>Metro Sur</v>
          </cell>
          <cell r="Y1037" t="str">
            <v>Pool</v>
          </cell>
          <cell r="Z1037" t="str">
            <v>N38132</v>
          </cell>
          <cell r="AA1037" t="str">
            <v>-</v>
          </cell>
          <cell r="AB1037" t="str">
            <v>-</v>
          </cell>
          <cell r="AC1037" t="str">
            <v>-</v>
          </cell>
          <cell r="AD1037" t="str">
            <v>-</v>
          </cell>
          <cell r="AE1037" t="str">
            <v>-</v>
          </cell>
          <cell r="AF1037" t="str">
            <v>-</v>
          </cell>
          <cell r="AG1037" t="str">
            <v>-</v>
          </cell>
          <cell r="AH1037" t="str">
            <v>-</v>
          </cell>
          <cell r="AI1037" t="str">
            <v>C6705</v>
          </cell>
          <cell r="AJ1037" t="str">
            <v>Ramirez Granados Arturo</v>
          </cell>
          <cell r="AK1037" t="str">
            <v>-</v>
          </cell>
          <cell r="AL1037" t="str">
            <v>-</v>
          </cell>
          <cell r="AM1037" t="str">
            <v>-</v>
          </cell>
          <cell r="AN1037">
            <v>0</v>
          </cell>
          <cell r="AO1037" t="str">
            <v>-</v>
          </cell>
          <cell r="AQ1037">
            <v>5545001393</v>
          </cell>
          <cell r="AR1037" t="str">
            <v>-</v>
          </cell>
          <cell r="AS1037" t="str">
            <v>-</v>
          </cell>
          <cell r="AT1037" t="str">
            <v>-</v>
          </cell>
          <cell r="AU1037" t="str">
            <v>-</v>
          </cell>
          <cell r="AV1037" t="str">
            <v>-</v>
          </cell>
          <cell r="AW1037" t="str">
            <v>IMDM20332825..</v>
          </cell>
          <cell r="AX1037" t="str">
            <v>Inactivo</v>
          </cell>
          <cell r="AY1037" t="str">
            <v>No</v>
          </cell>
          <cell r="AZ1037" t="str">
            <v>-</v>
          </cell>
          <cell r="BA1037" t="str">
            <v>-</v>
          </cell>
          <cell r="BB1037" t="str">
            <v>-</v>
          </cell>
          <cell r="BC1037" t="str">
            <v>-</v>
          </cell>
          <cell r="BD1037" t="str">
            <v>-</v>
          </cell>
          <cell r="BE1037" t="str">
            <v>-</v>
          </cell>
          <cell r="BF1037" t="str">
            <v>-</v>
          </cell>
          <cell r="BG1037" t="str">
            <v>-</v>
          </cell>
          <cell r="BH1037" t="str">
            <v>-</v>
          </cell>
          <cell r="BI1037" t="str">
            <v>-</v>
          </cell>
          <cell r="BJ1037" t="str">
            <v>Arrendado</v>
          </cell>
          <cell r="BL1037" t="str">
            <v>El Trébol Automotriz Ermita, S.A. de C.V.</v>
          </cell>
          <cell r="BP1037" t="str">
            <v>-</v>
          </cell>
          <cell r="BQ1037" t="str">
            <v>-</v>
          </cell>
          <cell r="BR1037" t="str">
            <v>-</v>
          </cell>
          <cell r="BS1037" t="str">
            <v>-</v>
          </cell>
          <cell r="BT1037" t="str">
            <v>-</v>
          </cell>
          <cell r="BU1037" t="str">
            <v>-</v>
          </cell>
          <cell r="BV1037" t="str">
            <v>-</v>
          </cell>
          <cell r="BW1037" t="str">
            <v>-</v>
          </cell>
          <cell r="BX1037" t="str">
            <v>-</v>
          </cell>
          <cell r="BY1037" t="str">
            <v>-</v>
          </cell>
          <cell r="BZ1037" t="str">
            <v>-</v>
          </cell>
          <cell r="CA1037" t="str">
            <v>-</v>
          </cell>
          <cell r="CB1037" t="str">
            <v>-</v>
          </cell>
          <cell r="CC1037" t="str">
            <v>Lunes</v>
          </cell>
          <cell r="CD1037" t="str">
            <v>665</v>
          </cell>
          <cell r="CE1037" t="str">
            <v>5</v>
          </cell>
          <cell r="CF1037" t="str">
            <v>Amarillo</v>
          </cell>
          <cell r="CG1037" t="str">
            <v>1er Sábado</v>
          </cell>
          <cell r="CH1037" t="str">
            <v>Ene y Feb</v>
          </cell>
          <cell r="CI1037" t="str">
            <v>Jul y Ago</v>
          </cell>
          <cell r="CJ1037" t="str">
            <v>-</v>
          </cell>
          <cell r="CK1037">
            <v>90</v>
          </cell>
          <cell r="CL1037" t="str">
            <v>101 - MAGNA</v>
          </cell>
          <cell r="CM1037" t="str">
            <v>13084</v>
          </cell>
          <cell r="CP1037" t="str">
            <v>-</v>
          </cell>
        </row>
        <row r="1038">
          <cell r="A1038" t="str">
            <v>13085</v>
          </cell>
          <cell r="B1038" t="str">
            <v>G17AEH</v>
          </cell>
          <cell r="C1038" t="str">
            <v>Distrito Federal</v>
          </cell>
          <cell r="D1038" t="str">
            <v>815YXK</v>
          </cell>
          <cell r="E1038" t="str">
            <v>Aveo</v>
          </cell>
          <cell r="F1038" t="str">
            <v>Automóvil</v>
          </cell>
          <cell r="G1038" t="str">
            <v>Chevrolet</v>
          </cell>
          <cell r="H1038" t="str">
            <v>Aveo LS 4 puertas T/M, D/H, A/A, Paquete M</v>
          </cell>
          <cell r="I1038" t="str">
            <v>3G1TA5AF6DL178197</v>
          </cell>
          <cell r="J1038" t="str">
            <v>Hecho en México</v>
          </cell>
          <cell r="K1038" t="str">
            <v>Magna</v>
          </cell>
          <cell r="L1038">
            <v>4</v>
          </cell>
          <cell r="M1038">
            <v>45</v>
          </cell>
          <cell r="N1038">
            <v>2013</v>
          </cell>
          <cell r="O1038" t="str">
            <v>Ciudad de México</v>
          </cell>
          <cell r="P1038" t="str">
            <v>Ciudad de México</v>
          </cell>
          <cell r="Q1038" t="str">
            <v>Zona Metropolitana</v>
          </cell>
          <cell r="R1038" t="str">
            <v>Baja</v>
          </cell>
          <cell r="S1038" t="str">
            <v>Devolución Valmex</v>
          </cell>
          <cell r="T1038" t="str">
            <v>GNP</v>
          </cell>
          <cell r="U1038" t="str">
            <v>Grupo Nacional Provincial, S.A.B.</v>
          </cell>
          <cell r="V1038" t="str">
            <v>Supervisor de Taller</v>
          </cell>
          <cell r="W1038" t="str">
            <v>Pool Semiasignado</v>
          </cell>
          <cell r="X1038" t="str">
            <v>Plaza GNP</v>
          </cell>
          <cell r="Y1038" t="str">
            <v>Pool</v>
          </cell>
          <cell r="Z1038" t="str">
            <v>N91864</v>
          </cell>
          <cell r="AA1038" t="str">
            <v>-</v>
          </cell>
          <cell r="AB1038" t="str">
            <v>-</v>
          </cell>
          <cell r="AC1038" t="str">
            <v>-</v>
          </cell>
          <cell r="AD1038" t="str">
            <v>-</v>
          </cell>
          <cell r="AE1038" t="str">
            <v>-</v>
          </cell>
          <cell r="AF1038" t="str">
            <v>-</v>
          </cell>
          <cell r="AG1038" t="str">
            <v>-</v>
          </cell>
          <cell r="AH1038" t="str">
            <v>-</v>
          </cell>
          <cell r="AI1038" t="str">
            <v>C6705</v>
          </cell>
          <cell r="AJ1038" t="str">
            <v>Ramirez Granados Arturo</v>
          </cell>
          <cell r="AK1038" t="str">
            <v>-</v>
          </cell>
          <cell r="AL1038" t="str">
            <v>-</v>
          </cell>
          <cell r="AM1038" t="str">
            <v>-</v>
          </cell>
          <cell r="AN1038">
            <v>0</v>
          </cell>
          <cell r="AO1038" t="str">
            <v>-</v>
          </cell>
          <cell r="AQ1038">
            <v>5545304078</v>
          </cell>
          <cell r="AR1038" t="str">
            <v>-</v>
          </cell>
          <cell r="AS1038" t="str">
            <v>-</v>
          </cell>
          <cell r="AT1038" t="str">
            <v>-</v>
          </cell>
          <cell r="AU1038" t="str">
            <v>-</v>
          </cell>
          <cell r="AV1038" t="str">
            <v>-</v>
          </cell>
          <cell r="AW1038" t="str">
            <v>-</v>
          </cell>
          <cell r="AX1038" t="str">
            <v>-</v>
          </cell>
          <cell r="AY1038" t="str">
            <v>No</v>
          </cell>
          <cell r="AZ1038" t="str">
            <v>-</v>
          </cell>
          <cell r="BA1038" t="str">
            <v>-</v>
          </cell>
          <cell r="BB1038" t="str">
            <v>-</v>
          </cell>
          <cell r="BC1038" t="str">
            <v>-</v>
          </cell>
          <cell r="BD1038" t="str">
            <v>-</v>
          </cell>
          <cell r="BE1038" t="str">
            <v>-</v>
          </cell>
          <cell r="BF1038" t="str">
            <v>-</v>
          </cell>
          <cell r="BG1038">
            <v>3</v>
          </cell>
          <cell r="BH1038" t="str">
            <v>-</v>
          </cell>
          <cell r="BI1038" t="str">
            <v>-</v>
          </cell>
          <cell r="BJ1038" t="str">
            <v>Arrendado</v>
          </cell>
          <cell r="BL1038" t="str">
            <v>El Trébol Automotriz Ermita, S.A. de C.V.</v>
          </cell>
          <cell r="BP1038" t="str">
            <v>-</v>
          </cell>
          <cell r="BQ1038" t="str">
            <v>-</v>
          </cell>
          <cell r="BR1038" t="str">
            <v>-</v>
          </cell>
          <cell r="BS1038" t="str">
            <v>-</v>
          </cell>
          <cell r="BT1038" t="str">
            <v>-</v>
          </cell>
          <cell r="BU1038" t="str">
            <v>-</v>
          </cell>
          <cell r="BV1038" t="str">
            <v>-</v>
          </cell>
          <cell r="BW1038" t="str">
            <v>-</v>
          </cell>
          <cell r="BX1038" t="str">
            <v>-</v>
          </cell>
          <cell r="BY1038" t="str">
            <v>-</v>
          </cell>
          <cell r="BZ1038" t="str">
            <v>-</v>
          </cell>
          <cell r="CA1038" t="str">
            <v>-</v>
          </cell>
          <cell r="CB1038" t="str">
            <v>-</v>
          </cell>
          <cell r="CC1038" t="str">
            <v>Martes</v>
          </cell>
          <cell r="CD1038" t="str">
            <v>17</v>
          </cell>
          <cell r="CE1038" t="str">
            <v>7</v>
          </cell>
          <cell r="CF1038" t="str">
            <v>Rosa</v>
          </cell>
          <cell r="CG1038" t="str">
            <v>2o Sábado</v>
          </cell>
          <cell r="CH1038" t="str">
            <v>Feb y Mzo</v>
          </cell>
          <cell r="CI1038" t="str">
            <v>Ago y Sep</v>
          </cell>
          <cell r="CJ1038" t="str">
            <v>-</v>
          </cell>
          <cell r="CK1038">
            <v>90</v>
          </cell>
          <cell r="CL1038" t="str">
            <v>101 - MAGNA</v>
          </cell>
          <cell r="CM1038" t="str">
            <v>13085</v>
          </cell>
          <cell r="CP1038" t="str">
            <v>-</v>
          </cell>
        </row>
        <row r="1039">
          <cell r="A1039" t="str">
            <v>13086</v>
          </cell>
          <cell r="B1039" t="str">
            <v>935YXK</v>
          </cell>
          <cell r="C1039" t="str">
            <v>Distrito Federal</v>
          </cell>
          <cell r="D1039" t="str">
            <v>No aplica</v>
          </cell>
          <cell r="E1039" t="str">
            <v>Aveo</v>
          </cell>
          <cell r="F1039" t="str">
            <v>Automóvil</v>
          </cell>
          <cell r="G1039" t="str">
            <v>Chevrolet</v>
          </cell>
          <cell r="H1039" t="str">
            <v>Aveo LS 4 puertas T/M, D/H, A/A, Paquete M</v>
          </cell>
          <cell r="I1039" t="str">
            <v>3G1TA5AF0DL176929</v>
          </cell>
          <cell r="J1039" t="str">
            <v>Hecho en México</v>
          </cell>
          <cell r="K1039" t="str">
            <v>Magna</v>
          </cell>
          <cell r="L1039">
            <v>4</v>
          </cell>
          <cell r="M1039">
            <v>45</v>
          </cell>
          <cell r="N1039">
            <v>2013</v>
          </cell>
          <cell r="O1039" t="str">
            <v>Ciudad de México</v>
          </cell>
          <cell r="P1039" t="str">
            <v>Ciudad de México</v>
          </cell>
          <cell r="Q1039" t="str">
            <v>Zona Metropolitana</v>
          </cell>
          <cell r="R1039" t="str">
            <v>Baja</v>
          </cell>
          <cell r="S1039" t="str">
            <v>Devolución Valmex</v>
          </cell>
          <cell r="T1039" t="str">
            <v>GNP</v>
          </cell>
          <cell r="U1039" t="str">
            <v>Grupo Nacional Provincial, S.A.B.</v>
          </cell>
          <cell r="V1039" t="str">
            <v>Pool Administrativo</v>
          </cell>
          <cell r="W1039" t="str">
            <v>Pool Administrativo</v>
          </cell>
          <cell r="X1039" t="str">
            <v>Metro Sur</v>
          </cell>
          <cell r="Y1039" t="str">
            <v>Pool</v>
          </cell>
          <cell r="Z1039" t="str">
            <v>N38132</v>
          </cell>
          <cell r="AA1039" t="str">
            <v>-</v>
          </cell>
          <cell r="AB1039" t="str">
            <v>-</v>
          </cell>
          <cell r="AC1039" t="str">
            <v>-</v>
          </cell>
          <cell r="AD1039" t="str">
            <v>-</v>
          </cell>
          <cell r="AE1039" t="str">
            <v>-</v>
          </cell>
          <cell r="AF1039" t="str">
            <v>-</v>
          </cell>
          <cell r="AG1039" t="str">
            <v>-</v>
          </cell>
          <cell r="AH1039" t="str">
            <v>-</v>
          </cell>
          <cell r="AI1039" t="str">
            <v>C6705</v>
          </cell>
          <cell r="AJ1039" t="str">
            <v>Ramirez Granados Arturo</v>
          </cell>
          <cell r="AK1039" t="str">
            <v>-</v>
          </cell>
          <cell r="AL1039" t="str">
            <v>-</v>
          </cell>
          <cell r="AM1039" t="str">
            <v>-</v>
          </cell>
          <cell r="AN1039">
            <v>0</v>
          </cell>
          <cell r="AO1039" t="str">
            <v>-</v>
          </cell>
          <cell r="AQ1039">
            <v>5545001393</v>
          </cell>
          <cell r="AR1039" t="str">
            <v>-</v>
          </cell>
          <cell r="AS1039" t="str">
            <v>-</v>
          </cell>
          <cell r="AT1039" t="str">
            <v>-</v>
          </cell>
          <cell r="AU1039" t="str">
            <v>-</v>
          </cell>
          <cell r="AV1039" t="str">
            <v>-</v>
          </cell>
          <cell r="AW1039" t="str">
            <v>IMDM20888110..</v>
          </cell>
          <cell r="AX1039" t="str">
            <v>Inactivo</v>
          </cell>
          <cell r="AY1039" t="str">
            <v>No</v>
          </cell>
          <cell r="AZ1039" t="str">
            <v>-</v>
          </cell>
          <cell r="BA1039" t="str">
            <v>-</v>
          </cell>
          <cell r="BB1039" t="str">
            <v>-</v>
          </cell>
          <cell r="BC1039" t="str">
            <v>-</v>
          </cell>
          <cell r="BD1039" t="str">
            <v>-</v>
          </cell>
          <cell r="BE1039" t="str">
            <v>-</v>
          </cell>
          <cell r="BF1039" t="str">
            <v>-</v>
          </cell>
          <cell r="BG1039" t="str">
            <v>-</v>
          </cell>
          <cell r="BH1039" t="str">
            <v>-</v>
          </cell>
          <cell r="BI1039" t="str">
            <v>-</v>
          </cell>
          <cell r="BJ1039" t="str">
            <v>Arrendado</v>
          </cell>
          <cell r="BL1039" t="str">
            <v>El Trébol Automotriz Ermita, S.A. de C.V.</v>
          </cell>
          <cell r="BP1039" t="str">
            <v>-</v>
          </cell>
          <cell r="BQ1039" t="str">
            <v>-</v>
          </cell>
          <cell r="BR1039" t="str">
            <v>-</v>
          </cell>
          <cell r="BS1039" t="str">
            <v>-</v>
          </cell>
          <cell r="BT1039" t="str">
            <v>-</v>
          </cell>
          <cell r="BU1039" t="str">
            <v>-</v>
          </cell>
          <cell r="BV1039" t="str">
            <v>-</v>
          </cell>
          <cell r="BW1039" t="str">
            <v>-</v>
          </cell>
          <cell r="BX1039" t="str">
            <v>-</v>
          </cell>
          <cell r="BY1039" t="str">
            <v>-</v>
          </cell>
          <cell r="BZ1039" t="str">
            <v>-</v>
          </cell>
          <cell r="CA1039" t="str">
            <v>-</v>
          </cell>
          <cell r="CB1039" t="str">
            <v>-</v>
          </cell>
          <cell r="CC1039" t="str">
            <v>Lunes</v>
          </cell>
          <cell r="CD1039" t="str">
            <v>935</v>
          </cell>
          <cell r="CE1039" t="str">
            <v>5</v>
          </cell>
          <cell r="CF1039" t="str">
            <v>Amarillo</v>
          </cell>
          <cell r="CG1039" t="str">
            <v>1er Sábado</v>
          </cell>
          <cell r="CH1039" t="str">
            <v>Ene y Feb</v>
          </cell>
          <cell r="CI1039" t="str">
            <v>Jul y Ago</v>
          </cell>
          <cell r="CJ1039" t="str">
            <v>-</v>
          </cell>
          <cell r="CK1039">
            <v>90</v>
          </cell>
          <cell r="CL1039" t="str">
            <v>101 - MAGNA</v>
          </cell>
          <cell r="CM1039" t="str">
            <v>13086</v>
          </cell>
          <cell r="CP1039" t="str">
            <v>-</v>
          </cell>
        </row>
        <row r="1040">
          <cell r="A1040" t="str">
            <v>13087</v>
          </cell>
          <cell r="B1040" t="str">
            <v>274YXK</v>
          </cell>
          <cell r="C1040" t="str">
            <v>Distrito Federal</v>
          </cell>
          <cell r="D1040" t="str">
            <v>No aplica</v>
          </cell>
          <cell r="E1040" t="str">
            <v>Aveo</v>
          </cell>
          <cell r="F1040" t="str">
            <v>Automóvil</v>
          </cell>
          <cell r="G1040" t="str">
            <v>Chevrolet</v>
          </cell>
          <cell r="H1040" t="str">
            <v>Aveo LS 4 puertas T/M, D/H, A/A, Paquete M</v>
          </cell>
          <cell r="I1040" t="str">
            <v>3G1TA5AFXDL176632</v>
          </cell>
          <cell r="J1040" t="str">
            <v>Hecho en México</v>
          </cell>
          <cell r="K1040" t="str">
            <v>Magna</v>
          </cell>
          <cell r="L1040">
            <v>4</v>
          </cell>
          <cell r="M1040">
            <v>45</v>
          </cell>
          <cell r="N1040">
            <v>2013</v>
          </cell>
          <cell r="O1040" t="str">
            <v>Ciudad de México</v>
          </cell>
          <cell r="P1040" t="str">
            <v>Ciudad de México</v>
          </cell>
          <cell r="Q1040" t="str">
            <v>Zona Metropolitana</v>
          </cell>
          <cell r="R1040" t="str">
            <v>Baja</v>
          </cell>
          <cell r="S1040" t="str">
            <v>Subasta interna</v>
          </cell>
          <cell r="T1040" t="str">
            <v>GNP</v>
          </cell>
          <cell r="U1040" t="str">
            <v>Grupo Nacional Provincial, S.A.B.</v>
          </cell>
          <cell r="V1040" t="str">
            <v>Pool Administrativo</v>
          </cell>
          <cell r="W1040" t="str">
            <v>Pool Administrativo</v>
          </cell>
          <cell r="X1040" t="str">
            <v>Metro Norte</v>
          </cell>
          <cell r="Y1040" t="str">
            <v>Pool</v>
          </cell>
          <cell r="Z1040" t="str">
            <v>N38132</v>
          </cell>
          <cell r="AA1040" t="str">
            <v>-</v>
          </cell>
          <cell r="AB1040" t="str">
            <v>-</v>
          </cell>
          <cell r="AC1040" t="str">
            <v>-</v>
          </cell>
          <cell r="AD1040" t="str">
            <v>-</v>
          </cell>
          <cell r="AE1040" t="str">
            <v>-</v>
          </cell>
          <cell r="AF1040" t="str">
            <v>-</v>
          </cell>
          <cell r="AG1040" t="str">
            <v>-</v>
          </cell>
          <cell r="AH1040" t="str">
            <v>-</v>
          </cell>
          <cell r="AI1040" t="str">
            <v>C6705</v>
          </cell>
          <cell r="AJ1040" t="str">
            <v>Ramirez Granados Arturo</v>
          </cell>
          <cell r="AK1040" t="str">
            <v>-</v>
          </cell>
          <cell r="AL1040" t="str">
            <v>-</v>
          </cell>
          <cell r="AM1040" t="str">
            <v>-</v>
          </cell>
          <cell r="AN1040">
            <v>0</v>
          </cell>
          <cell r="AO1040" t="str">
            <v>-</v>
          </cell>
          <cell r="AQ1040">
            <v>5545001393</v>
          </cell>
          <cell r="AR1040" t="str">
            <v>-</v>
          </cell>
          <cell r="AS1040" t="str">
            <v>-</v>
          </cell>
          <cell r="AT1040" t="str">
            <v>-</v>
          </cell>
          <cell r="AU1040" t="str">
            <v>-</v>
          </cell>
          <cell r="AV1040" t="str">
            <v>-</v>
          </cell>
          <cell r="AW1040" t="str">
            <v>IMDM20322137..</v>
          </cell>
          <cell r="AX1040" t="str">
            <v>Inactivo</v>
          </cell>
          <cell r="AY1040" t="str">
            <v>No</v>
          </cell>
          <cell r="AZ1040" t="str">
            <v>-</v>
          </cell>
          <cell r="BA1040" t="str">
            <v>-</v>
          </cell>
          <cell r="BB1040" t="str">
            <v>-</v>
          </cell>
          <cell r="BC1040" t="str">
            <v>-</v>
          </cell>
          <cell r="BD1040" t="str">
            <v>-</v>
          </cell>
          <cell r="BE1040" t="str">
            <v>-</v>
          </cell>
          <cell r="BF1040" t="str">
            <v>-</v>
          </cell>
          <cell r="BG1040" t="str">
            <v>-</v>
          </cell>
          <cell r="BH1040" t="str">
            <v>-</v>
          </cell>
          <cell r="BI1040" t="str">
            <v>-</v>
          </cell>
          <cell r="BJ1040" t="str">
            <v>Arrendado</v>
          </cell>
          <cell r="BL1040" t="str">
            <v>El Trébol Automotriz Ermita, S.A. de C.V.</v>
          </cell>
          <cell r="BP1040" t="str">
            <v>-</v>
          </cell>
          <cell r="BQ1040" t="str">
            <v>-</v>
          </cell>
          <cell r="BR1040" t="str">
            <v>-</v>
          </cell>
          <cell r="BS1040" t="str">
            <v>-</v>
          </cell>
          <cell r="BT1040" t="str">
            <v>-</v>
          </cell>
          <cell r="BU1040" t="str">
            <v>-</v>
          </cell>
          <cell r="BV1040" t="str">
            <v>-</v>
          </cell>
          <cell r="BW1040" t="str">
            <v>-</v>
          </cell>
          <cell r="BX1040" t="str">
            <v>-</v>
          </cell>
          <cell r="BY1040" t="str">
            <v>-</v>
          </cell>
          <cell r="BZ1040" t="str">
            <v>-</v>
          </cell>
          <cell r="CA1040" t="str">
            <v>-</v>
          </cell>
          <cell r="CB1040" t="str">
            <v>-</v>
          </cell>
          <cell r="CC1040" t="str">
            <v>Miércoles</v>
          </cell>
          <cell r="CD1040" t="str">
            <v>274</v>
          </cell>
          <cell r="CE1040" t="str">
            <v>4</v>
          </cell>
          <cell r="CF1040" t="str">
            <v>Rojo</v>
          </cell>
          <cell r="CG1040" t="str">
            <v>3er Sábado</v>
          </cell>
          <cell r="CH1040" t="str">
            <v>Mzo y Abr</v>
          </cell>
          <cell r="CI1040" t="str">
            <v>Sep y Oct</v>
          </cell>
          <cell r="CJ1040" t="str">
            <v>-</v>
          </cell>
          <cell r="CK1040">
            <v>90</v>
          </cell>
          <cell r="CL1040" t="str">
            <v>101 - MAGNA</v>
          </cell>
          <cell r="CM1040" t="str">
            <v>13087</v>
          </cell>
          <cell r="CP1040" t="str">
            <v>-</v>
          </cell>
        </row>
        <row r="1041">
          <cell r="A1041" t="str">
            <v>13088</v>
          </cell>
          <cell r="B1041" t="str">
            <v>963YXK</v>
          </cell>
          <cell r="C1041" t="str">
            <v>Distrito Federal</v>
          </cell>
          <cell r="D1041" t="str">
            <v>No aplica</v>
          </cell>
          <cell r="E1041" t="str">
            <v>Aveo</v>
          </cell>
          <cell r="F1041" t="str">
            <v>Automóvil</v>
          </cell>
          <cell r="G1041" t="str">
            <v>Chevrolet</v>
          </cell>
          <cell r="H1041" t="str">
            <v>Aveo LS 4 puertas T/M, D/H, A/A, Paquete M</v>
          </cell>
          <cell r="I1041" t="str">
            <v>3G1TA5AF2DL177547</v>
          </cell>
          <cell r="J1041" t="str">
            <v>Hecho en México</v>
          </cell>
          <cell r="K1041" t="str">
            <v>Magna</v>
          </cell>
          <cell r="L1041">
            <v>4</v>
          </cell>
          <cell r="M1041">
            <v>45</v>
          </cell>
          <cell r="N1041">
            <v>2013</v>
          </cell>
          <cell r="O1041" t="str">
            <v>Ciudad de México</v>
          </cell>
          <cell r="P1041" t="str">
            <v>Ciudad de México</v>
          </cell>
          <cell r="Q1041" t="str">
            <v>Zona Metropolitana</v>
          </cell>
          <cell r="R1041" t="str">
            <v>Baja</v>
          </cell>
          <cell r="S1041" t="str">
            <v>Devolución Valmex</v>
          </cell>
          <cell r="T1041" t="str">
            <v>GNP</v>
          </cell>
          <cell r="U1041" t="str">
            <v>Grupo Nacional Provincial, S.A.B.</v>
          </cell>
          <cell r="V1041" t="str">
            <v>Ejecutivo de Cuenta</v>
          </cell>
          <cell r="W1041" t="str">
            <v>Pool Semiasignado</v>
          </cell>
          <cell r="X1041" t="str">
            <v>Plaza GNP</v>
          </cell>
          <cell r="Y1041" t="str">
            <v>Pool</v>
          </cell>
          <cell r="Z1041" t="str">
            <v>N91112</v>
          </cell>
          <cell r="AA1041" t="str">
            <v>Díaz Gamero Juan Carlos</v>
          </cell>
          <cell r="AB1041" t="str">
            <v>Grupo Nacional Provincial, S.A.B.</v>
          </cell>
          <cell r="AC1041" t="str">
            <v>DIGJ851109CQA</v>
          </cell>
          <cell r="AD1041" t="str">
            <v>Jefe de departamento</v>
          </cell>
          <cell r="AE1041" t="str">
            <v>Supervisor Cobranza</v>
          </cell>
          <cell r="AF1041" t="str">
            <v>Unidad Operativa</v>
          </cell>
          <cell r="AG1041" t="str">
            <v>Dirección Servicio y Operaciones</v>
          </cell>
          <cell r="AH1041" t="str">
            <v>Subdirección Operaciones y Cobranza Worksite</v>
          </cell>
          <cell r="AI1041" t="str">
            <v>C7011</v>
          </cell>
          <cell r="AJ1041" t="str">
            <v>Gutierrez Garcia María Guadalupe</v>
          </cell>
          <cell r="AK1041" t="str">
            <v>Poniente PB</v>
          </cell>
          <cell r="AL1041" t="str">
            <v>Plaza GNP</v>
          </cell>
          <cell r="AM1041">
            <v>2677</v>
          </cell>
          <cell r="AN1041" t="str">
            <v>juancarlos.diazgomero@gnp.com.mx</v>
          </cell>
          <cell r="AO1041" t="str">
            <v>juancarlos.diazgomero@gnp.com.mx</v>
          </cell>
          <cell r="AQ1041">
            <v>5551866920</v>
          </cell>
          <cell r="AR1041" t="str">
            <v>-</v>
          </cell>
          <cell r="AS1041" t="str">
            <v>-</v>
          </cell>
          <cell r="AT1041" t="str">
            <v>-</v>
          </cell>
          <cell r="AU1041" t="str">
            <v>-</v>
          </cell>
          <cell r="AV1041" t="str">
            <v>-</v>
          </cell>
          <cell r="AW1041" t="str">
            <v>-</v>
          </cell>
          <cell r="AX1041" t="str">
            <v>-</v>
          </cell>
          <cell r="AY1041" t="str">
            <v>No</v>
          </cell>
          <cell r="AZ1041" t="str">
            <v>-</v>
          </cell>
          <cell r="BA1041" t="str">
            <v>-</v>
          </cell>
          <cell r="BB1041" t="str">
            <v>-</v>
          </cell>
          <cell r="BC1041" t="str">
            <v>-</v>
          </cell>
          <cell r="BD1041" t="str">
            <v>-</v>
          </cell>
          <cell r="BE1041" t="str">
            <v>-</v>
          </cell>
          <cell r="BF1041" t="str">
            <v>-</v>
          </cell>
          <cell r="BG1041" t="str">
            <v>-</v>
          </cell>
          <cell r="BH1041" t="str">
            <v>-</v>
          </cell>
          <cell r="BI1041" t="str">
            <v>-</v>
          </cell>
          <cell r="BJ1041" t="str">
            <v>Arrendado</v>
          </cell>
          <cell r="BL1041" t="str">
            <v>El Trébol Automotriz Ermita, S.A. de C.V.</v>
          </cell>
          <cell r="BP1041" t="str">
            <v>-</v>
          </cell>
          <cell r="BQ1041" t="str">
            <v>-</v>
          </cell>
          <cell r="BR1041" t="str">
            <v>-</v>
          </cell>
          <cell r="BS1041" t="str">
            <v>-</v>
          </cell>
          <cell r="BT1041" t="str">
            <v>-</v>
          </cell>
          <cell r="BU1041" t="str">
            <v>-</v>
          </cell>
          <cell r="BV1041" t="str">
            <v>-</v>
          </cell>
          <cell r="BW1041" t="str">
            <v>-</v>
          </cell>
          <cell r="BX1041" t="str">
            <v>-</v>
          </cell>
          <cell r="BY1041" t="str">
            <v>-</v>
          </cell>
          <cell r="BZ1041" t="str">
            <v>-</v>
          </cell>
          <cell r="CA1041" t="str">
            <v>-</v>
          </cell>
          <cell r="CB1041" t="str">
            <v>-</v>
          </cell>
          <cell r="CC1041" t="str">
            <v>Miércoles</v>
          </cell>
          <cell r="CD1041" t="str">
            <v>963</v>
          </cell>
          <cell r="CE1041" t="str">
            <v>3</v>
          </cell>
          <cell r="CF1041" t="str">
            <v>Rojo</v>
          </cell>
          <cell r="CG1041" t="str">
            <v>3er Sábado</v>
          </cell>
          <cell r="CH1041" t="str">
            <v>Mzo y Abr</v>
          </cell>
          <cell r="CI1041" t="str">
            <v>Sep y Oct</v>
          </cell>
          <cell r="CJ1041" t="str">
            <v>-</v>
          </cell>
          <cell r="CK1041">
            <v>90</v>
          </cell>
          <cell r="CL1041" t="str">
            <v>101 - MAGNA</v>
          </cell>
          <cell r="CM1041" t="str">
            <v>13088</v>
          </cell>
          <cell r="CP1041" t="str">
            <v>-</v>
          </cell>
        </row>
        <row r="1042">
          <cell r="A1042" t="str">
            <v>13089</v>
          </cell>
          <cell r="B1042" t="str">
            <v>324YXK</v>
          </cell>
          <cell r="C1042" t="str">
            <v>Distrito Federal</v>
          </cell>
          <cell r="D1042" t="str">
            <v>No aplica</v>
          </cell>
          <cell r="E1042" t="str">
            <v>Aveo</v>
          </cell>
          <cell r="F1042" t="str">
            <v>Automóvil</v>
          </cell>
          <cell r="G1042" t="str">
            <v>Chevrolet</v>
          </cell>
          <cell r="H1042" t="str">
            <v>Aveo LS 4 puertas T/M, D/H, A/A, Paquete M</v>
          </cell>
          <cell r="I1042" t="str">
            <v>3G1TA5AF8DL181053</v>
          </cell>
          <cell r="J1042" t="str">
            <v>Hecho en México</v>
          </cell>
          <cell r="K1042" t="str">
            <v>Magna</v>
          </cell>
          <cell r="L1042">
            <v>4</v>
          </cell>
          <cell r="M1042">
            <v>45</v>
          </cell>
          <cell r="N1042">
            <v>2013</v>
          </cell>
          <cell r="O1042" t="str">
            <v>Ciudad de México</v>
          </cell>
          <cell r="P1042" t="str">
            <v>Ciudad de México</v>
          </cell>
          <cell r="Q1042" t="str">
            <v>Zona Metropolitana</v>
          </cell>
          <cell r="R1042" t="str">
            <v>Baja</v>
          </cell>
          <cell r="S1042" t="str">
            <v>Subasta interna</v>
          </cell>
          <cell r="T1042" t="str">
            <v>GNP</v>
          </cell>
          <cell r="U1042" t="str">
            <v>Grupo Nacional Provincial, S.A.B.</v>
          </cell>
          <cell r="V1042" t="str">
            <v>Pool Administrativo</v>
          </cell>
          <cell r="W1042" t="str">
            <v>Pool Administrativo</v>
          </cell>
          <cell r="X1042" t="str">
            <v>Metro Sur</v>
          </cell>
          <cell r="Y1042" t="str">
            <v>Pool</v>
          </cell>
          <cell r="Z1042" t="str">
            <v>N38132</v>
          </cell>
          <cell r="AA1042" t="str">
            <v>-</v>
          </cell>
          <cell r="AB1042" t="str">
            <v>-</v>
          </cell>
          <cell r="AC1042" t="str">
            <v>-</v>
          </cell>
          <cell r="AD1042" t="str">
            <v>-</v>
          </cell>
          <cell r="AE1042" t="str">
            <v>-</v>
          </cell>
          <cell r="AF1042" t="str">
            <v>-</v>
          </cell>
          <cell r="AG1042" t="str">
            <v>-</v>
          </cell>
          <cell r="AH1042" t="str">
            <v>-</v>
          </cell>
          <cell r="AI1042" t="str">
            <v>C6705</v>
          </cell>
          <cell r="AJ1042" t="str">
            <v>Ramirez Granados Arturo</v>
          </cell>
          <cell r="AK1042" t="str">
            <v>-</v>
          </cell>
          <cell r="AL1042" t="str">
            <v>-</v>
          </cell>
          <cell r="AM1042" t="str">
            <v>-</v>
          </cell>
          <cell r="AN1042">
            <v>0</v>
          </cell>
          <cell r="AO1042" t="str">
            <v>-</v>
          </cell>
          <cell r="AQ1042">
            <v>5545001393</v>
          </cell>
          <cell r="AR1042" t="str">
            <v>-</v>
          </cell>
          <cell r="AS1042" t="str">
            <v>-</v>
          </cell>
          <cell r="AT1042" t="str">
            <v>-</v>
          </cell>
          <cell r="AU1042" t="str">
            <v>-</v>
          </cell>
          <cell r="AV1042" t="str">
            <v>-</v>
          </cell>
          <cell r="AW1042" t="str">
            <v>IMDM20332831..</v>
          </cell>
          <cell r="AX1042" t="str">
            <v>Inactivo</v>
          </cell>
          <cell r="AY1042" t="str">
            <v>No</v>
          </cell>
          <cell r="AZ1042" t="str">
            <v>-</v>
          </cell>
          <cell r="BA1042" t="str">
            <v>-</v>
          </cell>
          <cell r="BB1042" t="str">
            <v>-</v>
          </cell>
          <cell r="BC1042" t="str">
            <v>-</v>
          </cell>
          <cell r="BD1042" t="str">
            <v>-</v>
          </cell>
          <cell r="BE1042" t="str">
            <v>-</v>
          </cell>
          <cell r="BF1042" t="str">
            <v>-</v>
          </cell>
          <cell r="BG1042" t="str">
            <v>-</v>
          </cell>
          <cell r="BH1042" t="str">
            <v>-</v>
          </cell>
          <cell r="BI1042" t="str">
            <v>-</v>
          </cell>
          <cell r="BJ1042" t="str">
            <v>Arrendado</v>
          </cell>
          <cell r="BL1042" t="str">
            <v>El Trébol Automotriz Ermita, S.A. de C.V.</v>
          </cell>
          <cell r="BP1042" t="str">
            <v>-</v>
          </cell>
          <cell r="BQ1042" t="str">
            <v>-</v>
          </cell>
          <cell r="BR1042" t="str">
            <v>-</v>
          </cell>
          <cell r="BS1042" t="str">
            <v>-</v>
          </cell>
          <cell r="BT1042" t="str">
            <v>-</v>
          </cell>
          <cell r="BU1042" t="str">
            <v>-</v>
          </cell>
          <cell r="BV1042" t="str">
            <v>-</v>
          </cell>
          <cell r="BW1042" t="str">
            <v>-</v>
          </cell>
          <cell r="BX1042" t="str">
            <v>-</v>
          </cell>
          <cell r="BY1042" t="str">
            <v>-</v>
          </cell>
          <cell r="BZ1042" t="str">
            <v>-</v>
          </cell>
          <cell r="CA1042" t="str">
            <v>-</v>
          </cell>
          <cell r="CB1042" t="str">
            <v>-</v>
          </cell>
          <cell r="CC1042" t="str">
            <v>Miércoles</v>
          </cell>
          <cell r="CD1042" t="str">
            <v>324</v>
          </cell>
          <cell r="CE1042" t="str">
            <v>4</v>
          </cell>
          <cell r="CF1042" t="str">
            <v>Rojo</v>
          </cell>
          <cell r="CG1042" t="str">
            <v>3er Sábado</v>
          </cell>
          <cell r="CH1042" t="str">
            <v>Mzo y Abr</v>
          </cell>
          <cell r="CI1042" t="str">
            <v>Sep y Oct</v>
          </cell>
          <cell r="CJ1042" t="str">
            <v>-</v>
          </cell>
          <cell r="CK1042">
            <v>90</v>
          </cell>
          <cell r="CL1042" t="str">
            <v>101 - MAGNA</v>
          </cell>
          <cell r="CM1042" t="str">
            <v>13089</v>
          </cell>
          <cell r="CP1042" t="str">
            <v>-</v>
          </cell>
        </row>
        <row r="1043">
          <cell r="A1043" t="str">
            <v>13090</v>
          </cell>
          <cell r="B1043" t="str">
            <v>360YXK</v>
          </cell>
          <cell r="C1043" t="str">
            <v>Distrito Federal</v>
          </cell>
          <cell r="D1043" t="str">
            <v>No aplica</v>
          </cell>
          <cell r="E1043" t="str">
            <v>Aveo</v>
          </cell>
          <cell r="F1043" t="str">
            <v>Automóvil</v>
          </cell>
          <cell r="G1043" t="str">
            <v>Chevrolet</v>
          </cell>
          <cell r="H1043" t="str">
            <v>Aveo LS 4 puertas T/M, D/H, A/A, Paquete M</v>
          </cell>
          <cell r="I1043" t="str">
            <v>3G1TA5AF2DL178665</v>
          </cell>
          <cell r="J1043" t="str">
            <v>Hecho en México</v>
          </cell>
          <cell r="K1043" t="str">
            <v>Magna</v>
          </cell>
          <cell r="L1043">
            <v>4</v>
          </cell>
          <cell r="M1043">
            <v>45</v>
          </cell>
          <cell r="N1043">
            <v>2013</v>
          </cell>
          <cell r="O1043" t="str">
            <v>Ciudad de México</v>
          </cell>
          <cell r="P1043" t="str">
            <v>Ciudad de México</v>
          </cell>
          <cell r="Q1043" t="str">
            <v>Zona Metropolitana</v>
          </cell>
          <cell r="R1043" t="str">
            <v>Baja</v>
          </cell>
          <cell r="S1043" t="str">
            <v>Subasta interna</v>
          </cell>
          <cell r="T1043" t="str">
            <v>GNP</v>
          </cell>
          <cell r="U1043" t="str">
            <v>Grupo Nacional Provincial, S.A.B.</v>
          </cell>
          <cell r="V1043" t="str">
            <v>Pool Administrativo</v>
          </cell>
          <cell r="W1043" t="str">
            <v>Pool Administrativo</v>
          </cell>
          <cell r="X1043" t="str">
            <v>Metro Sur</v>
          </cell>
          <cell r="Y1043" t="str">
            <v>Pool</v>
          </cell>
          <cell r="Z1043" t="str">
            <v>N38132</v>
          </cell>
          <cell r="AA1043" t="str">
            <v>-</v>
          </cell>
          <cell r="AB1043" t="str">
            <v>-</v>
          </cell>
          <cell r="AC1043" t="str">
            <v>-</v>
          </cell>
          <cell r="AD1043" t="str">
            <v>-</v>
          </cell>
          <cell r="AE1043" t="str">
            <v>-</v>
          </cell>
          <cell r="AF1043" t="str">
            <v>-</v>
          </cell>
          <cell r="AG1043" t="str">
            <v>-</v>
          </cell>
          <cell r="AH1043" t="str">
            <v>-</v>
          </cell>
          <cell r="AI1043" t="str">
            <v>C6705</v>
          </cell>
          <cell r="AJ1043" t="str">
            <v>Ramirez Granados Arturo</v>
          </cell>
          <cell r="AK1043" t="str">
            <v>-</v>
          </cell>
          <cell r="AL1043" t="str">
            <v>-</v>
          </cell>
          <cell r="AM1043" t="str">
            <v>-</v>
          </cell>
          <cell r="AN1043">
            <v>0</v>
          </cell>
          <cell r="AO1043" t="str">
            <v>-</v>
          </cell>
          <cell r="AQ1043">
            <v>5545001393</v>
          </cell>
          <cell r="AR1043" t="str">
            <v>-</v>
          </cell>
          <cell r="AS1043" t="str">
            <v>-</v>
          </cell>
          <cell r="AT1043" t="str">
            <v>-</v>
          </cell>
          <cell r="AU1043" t="str">
            <v>-</v>
          </cell>
          <cell r="AV1043" t="str">
            <v>-</v>
          </cell>
          <cell r="AW1043" t="str">
            <v>IMDM20888109..</v>
          </cell>
          <cell r="AX1043" t="str">
            <v>Inactivo</v>
          </cell>
          <cell r="AY1043" t="str">
            <v>No</v>
          </cell>
          <cell r="AZ1043" t="str">
            <v>-</v>
          </cell>
          <cell r="BA1043" t="str">
            <v>-</v>
          </cell>
          <cell r="BB1043" t="str">
            <v>-</v>
          </cell>
          <cell r="BC1043" t="str">
            <v>-</v>
          </cell>
          <cell r="BD1043" t="str">
            <v>-</v>
          </cell>
          <cell r="BE1043" t="str">
            <v>-</v>
          </cell>
          <cell r="BF1043" t="str">
            <v>-</v>
          </cell>
          <cell r="BG1043" t="str">
            <v>-</v>
          </cell>
          <cell r="BH1043" t="str">
            <v>-</v>
          </cell>
          <cell r="BI1043" t="str">
            <v>-</v>
          </cell>
          <cell r="BJ1043" t="str">
            <v>Arrendado</v>
          </cell>
          <cell r="BL1043" t="str">
            <v>El Trébol Automotriz Ermita, S.A. de C.V.</v>
          </cell>
          <cell r="BP1043" t="str">
            <v>-</v>
          </cell>
          <cell r="BQ1043" t="str">
            <v>-</v>
          </cell>
          <cell r="BR1043" t="str">
            <v>-</v>
          </cell>
          <cell r="BS1043" t="str">
            <v>-</v>
          </cell>
          <cell r="BT1043" t="str">
            <v>-</v>
          </cell>
          <cell r="BU1043" t="str">
            <v>-</v>
          </cell>
          <cell r="BV1043" t="str">
            <v>-</v>
          </cell>
          <cell r="BW1043" t="str">
            <v>-</v>
          </cell>
          <cell r="BX1043" t="str">
            <v>-</v>
          </cell>
          <cell r="BY1043" t="str">
            <v>-</v>
          </cell>
          <cell r="BZ1043" t="str">
            <v>-</v>
          </cell>
          <cell r="CA1043" t="str">
            <v>-</v>
          </cell>
          <cell r="CB1043" t="str">
            <v>-</v>
          </cell>
          <cell r="CC1043" t="str">
            <v>Viernes</v>
          </cell>
          <cell r="CD1043" t="str">
            <v>360</v>
          </cell>
          <cell r="CE1043" t="str">
            <v>0</v>
          </cell>
          <cell r="CF1043" t="str">
            <v>Azul</v>
          </cell>
          <cell r="CG1043" t="str">
            <v>5o Sábado</v>
          </cell>
          <cell r="CH1043" t="str">
            <v>May y Jun</v>
          </cell>
          <cell r="CI1043" t="str">
            <v>Nov y Dic</v>
          </cell>
          <cell r="CJ1043" t="str">
            <v>-</v>
          </cell>
          <cell r="CK1043">
            <v>90</v>
          </cell>
          <cell r="CL1043" t="str">
            <v>101 - MAGNA</v>
          </cell>
          <cell r="CM1043" t="str">
            <v>13090</v>
          </cell>
          <cell r="CP1043" t="str">
            <v>-</v>
          </cell>
        </row>
        <row r="1044">
          <cell r="A1044" t="str">
            <v>13091</v>
          </cell>
          <cell r="B1044" t="str">
            <v>175YXK</v>
          </cell>
          <cell r="C1044" t="str">
            <v>Distrito Federal</v>
          </cell>
          <cell r="D1044" t="str">
            <v>No aplica</v>
          </cell>
          <cell r="E1044" t="str">
            <v>Aveo</v>
          </cell>
          <cell r="F1044" t="str">
            <v>Automóvil</v>
          </cell>
          <cell r="G1044" t="str">
            <v>Chevrolet</v>
          </cell>
          <cell r="H1044" t="str">
            <v>Aveo LS 4 puertas T/M, D/H, A/A, Paquete M</v>
          </cell>
          <cell r="I1044" t="str">
            <v>3G1TA5AF3DL178335</v>
          </cell>
          <cell r="J1044" t="str">
            <v>Hecho en México</v>
          </cell>
          <cell r="K1044" t="str">
            <v>Magna</v>
          </cell>
          <cell r="L1044">
            <v>4</v>
          </cell>
          <cell r="M1044">
            <v>45</v>
          </cell>
          <cell r="N1044">
            <v>2013</v>
          </cell>
          <cell r="O1044" t="str">
            <v>Ciudad de México</v>
          </cell>
          <cell r="P1044" t="str">
            <v>Ciudad de México</v>
          </cell>
          <cell r="Q1044" t="str">
            <v>Zona Metropolitana</v>
          </cell>
          <cell r="R1044" t="str">
            <v>Baja</v>
          </cell>
          <cell r="S1044" t="str">
            <v>Subasta interna</v>
          </cell>
          <cell r="T1044" t="str">
            <v>GNP</v>
          </cell>
          <cell r="U1044" t="str">
            <v>Grupo Nacional Provincial, S.A.B.</v>
          </cell>
          <cell r="V1044" t="str">
            <v>Pool Administrativo</v>
          </cell>
          <cell r="W1044" t="str">
            <v>Pool Administrativo</v>
          </cell>
          <cell r="X1044" t="str">
            <v>Plaza GNP</v>
          </cell>
          <cell r="Y1044" t="str">
            <v>Pool</v>
          </cell>
          <cell r="Z1044" t="str">
            <v>N38132</v>
          </cell>
          <cell r="AA1044" t="str">
            <v>-</v>
          </cell>
          <cell r="AB1044" t="str">
            <v>-</v>
          </cell>
          <cell r="AC1044" t="str">
            <v>-</v>
          </cell>
          <cell r="AD1044" t="str">
            <v>-</v>
          </cell>
          <cell r="AE1044" t="str">
            <v>-</v>
          </cell>
          <cell r="AF1044" t="str">
            <v>-</v>
          </cell>
          <cell r="AG1044" t="str">
            <v>-</v>
          </cell>
          <cell r="AH1044" t="str">
            <v>-</v>
          </cell>
          <cell r="AI1044" t="str">
            <v>C6705</v>
          </cell>
          <cell r="AJ1044" t="str">
            <v>Ramirez Granados Arturo</v>
          </cell>
          <cell r="AK1044" t="str">
            <v>-</v>
          </cell>
          <cell r="AL1044" t="str">
            <v>-</v>
          </cell>
          <cell r="AM1044" t="str">
            <v>-</v>
          </cell>
          <cell r="AN1044">
            <v>0</v>
          </cell>
          <cell r="AO1044" t="str">
            <v>-</v>
          </cell>
          <cell r="AQ1044">
            <v>5545001393</v>
          </cell>
          <cell r="AR1044" t="str">
            <v>-</v>
          </cell>
          <cell r="AS1044" t="str">
            <v>-</v>
          </cell>
          <cell r="AT1044" t="str">
            <v>-</v>
          </cell>
          <cell r="AU1044" t="str">
            <v>-</v>
          </cell>
          <cell r="AV1044" t="str">
            <v>-</v>
          </cell>
          <cell r="AW1044" t="str">
            <v>-</v>
          </cell>
          <cell r="AX1044" t="str">
            <v>-</v>
          </cell>
          <cell r="AY1044" t="str">
            <v>No</v>
          </cell>
          <cell r="AZ1044" t="str">
            <v>-</v>
          </cell>
          <cell r="BA1044" t="str">
            <v>-</v>
          </cell>
          <cell r="BB1044" t="str">
            <v>-</v>
          </cell>
          <cell r="BC1044" t="str">
            <v>-</v>
          </cell>
          <cell r="BD1044" t="str">
            <v>-</v>
          </cell>
          <cell r="BE1044" t="str">
            <v>-</v>
          </cell>
          <cell r="BF1044" t="str">
            <v>-</v>
          </cell>
          <cell r="BG1044" t="str">
            <v>-</v>
          </cell>
          <cell r="BH1044" t="str">
            <v>-</v>
          </cell>
          <cell r="BI1044" t="str">
            <v>-</v>
          </cell>
          <cell r="BJ1044" t="str">
            <v>Arrendado</v>
          </cell>
          <cell r="BL1044" t="str">
            <v>El Trébol Automotriz Ermita, S.A. de C.V.</v>
          </cell>
          <cell r="BP1044" t="str">
            <v>-</v>
          </cell>
          <cell r="BQ1044" t="str">
            <v>-</v>
          </cell>
          <cell r="BR1044" t="str">
            <v>-</v>
          </cell>
          <cell r="BS1044" t="str">
            <v>-</v>
          </cell>
          <cell r="BT1044" t="str">
            <v>-</v>
          </cell>
          <cell r="BU1044" t="str">
            <v>-</v>
          </cell>
          <cell r="BV1044" t="str">
            <v>-</v>
          </cell>
          <cell r="BW1044" t="str">
            <v>-</v>
          </cell>
          <cell r="BX1044" t="str">
            <v>-</v>
          </cell>
          <cell r="BY1044" t="str">
            <v>-</v>
          </cell>
          <cell r="BZ1044" t="str">
            <v>-</v>
          </cell>
          <cell r="CA1044" t="str">
            <v>-</v>
          </cell>
          <cell r="CB1044" t="str">
            <v>-</v>
          </cell>
          <cell r="CC1044" t="str">
            <v>Lunes</v>
          </cell>
          <cell r="CD1044" t="str">
            <v>175</v>
          </cell>
          <cell r="CE1044" t="str">
            <v>5</v>
          </cell>
          <cell r="CF1044" t="str">
            <v>Amarillo</v>
          </cell>
          <cell r="CG1044" t="str">
            <v>1er Sábado</v>
          </cell>
          <cell r="CH1044" t="str">
            <v>Ene y Feb</v>
          </cell>
          <cell r="CI1044" t="str">
            <v>Jul y Ago</v>
          </cell>
          <cell r="CJ1044" t="str">
            <v>-</v>
          </cell>
          <cell r="CK1044">
            <v>90</v>
          </cell>
          <cell r="CL1044" t="str">
            <v>101 - MAGNA</v>
          </cell>
          <cell r="CM1044" t="str">
            <v>13091</v>
          </cell>
          <cell r="CP1044" t="str">
            <v>-</v>
          </cell>
        </row>
        <row r="1045">
          <cell r="A1045" t="str">
            <v>13092</v>
          </cell>
          <cell r="B1045" t="str">
            <v>889YXK</v>
          </cell>
          <cell r="C1045" t="str">
            <v>Distrito Federal</v>
          </cell>
          <cell r="D1045" t="str">
            <v>No aplica</v>
          </cell>
          <cell r="E1045" t="str">
            <v>Aveo</v>
          </cell>
          <cell r="F1045" t="str">
            <v>Automóvil</v>
          </cell>
          <cell r="G1045" t="str">
            <v>Chevrolet</v>
          </cell>
          <cell r="H1045" t="str">
            <v>Aveo LS 4 puertas T/M, D/H, A/A, Paquete M</v>
          </cell>
          <cell r="I1045" t="str">
            <v>3G1TA5AF7DL178189</v>
          </cell>
          <cell r="J1045" t="str">
            <v>Hecho en México</v>
          </cell>
          <cell r="K1045" t="str">
            <v>Magna</v>
          </cell>
          <cell r="L1045">
            <v>4</v>
          </cell>
          <cell r="M1045">
            <v>45</v>
          </cell>
          <cell r="N1045">
            <v>2013</v>
          </cell>
          <cell r="O1045" t="str">
            <v>Ciudad de México</v>
          </cell>
          <cell r="P1045" t="str">
            <v>Ciudad de México</v>
          </cell>
          <cell r="Q1045" t="str">
            <v>Zona Metropolitana</v>
          </cell>
          <cell r="R1045" t="str">
            <v>Baja</v>
          </cell>
          <cell r="S1045" t="str">
            <v>Subasta interna</v>
          </cell>
          <cell r="T1045" t="str">
            <v>GNP</v>
          </cell>
          <cell r="U1045" t="str">
            <v>Grupo Nacional Provincial, S.A.B.</v>
          </cell>
          <cell r="V1045" t="str">
            <v>Pool Administrativo</v>
          </cell>
          <cell r="W1045" t="str">
            <v>Pool Administrativo</v>
          </cell>
          <cell r="X1045" t="str">
            <v>Plaza GNP</v>
          </cell>
          <cell r="Y1045" t="str">
            <v>Pool</v>
          </cell>
          <cell r="Z1045" t="str">
            <v>N38132</v>
          </cell>
          <cell r="AA1045" t="str">
            <v>-</v>
          </cell>
          <cell r="AB1045" t="str">
            <v>-</v>
          </cell>
          <cell r="AC1045" t="str">
            <v>-</v>
          </cell>
          <cell r="AD1045" t="str">
            <v>-</v>
          </cell>
          <cell r="AE1045" t="str">
            <v>-</v>
          </cell>
          <cell r="AF1045" t="str">
            <v>-</v>
          </cell>
          <cell r="AG1045" t="str">
            <v>-</v>
          </cell>
          <cell r="AH1045" t="str">
            <v>-</v>
          </cell>
          <cell r="AI1045" t="str">
            <v>C6705</v>
          </cell>
          <cell r="AJ1045" t="str">
            <v>Ramirez Granados Arturo</v>
          </cell>
          <cell r="AK1045" t="str">
            <v>-</v>
          </cell>
          <cell r="AL1045" t="str">
            <v>-</v>
          </cell>
          <cell r="AM1045" t="str">
            <v>-</v>
          </cell>
          <cell r="AN1045">
            <v>0</v>
          </cell>
          <cell r="AO1045" t="str">
            <v>-</v>
          </cell>
          <cell r="AQ1045">
            <v>5545001393</v>
          </cell>
          <cell r="AR1045" t="str">
            <v>-</v>
          </cell>
          <cell r="AS1045" t="str">
            <v>-</v>
          </cell>
          <cell r="AT1045" t="str">
            <v>-</v>
          </cell>
          <cell r="AU1045" t="str">
            <v>-</v>
          </cell>
          <cell r="AV1045" t="str">
            <v>-</v>
          </cell>
          <cell r="AW1045" t="str">
            <v>IMDM20579807..</v>
          </cell>
          <cell r="AX1045" t="str">
            <v>Inactivo</v>
          </cell>
          <cell r="AY1045" t="str">
            <v>No</v>
          </cell>
          <cell r="AZ1045" t="str">
            <v>-</v>
          </cell>
          <cell r="BA1045" t="str">
            <v>-</v>
          </cell>
          <cell r="BB1045" t="str">
            <v>-</v>
          </cell>
          <cell r="BC1045" t="str">
            <v>-</v>
          </cell>
          <cell r="BD1045" t="str">
            <v>-</v>
          </cell>
          <cell r="BE1045" t="str">
            <v>-</v>
          </cell>
          <cell r="BF1045" t="str">
            <v>-</v>
          </cell>
          <cell r="BG1045" t="str">
            <v>-</v>
          </cell>
          <cell r="BH1045" t="str">
            <v>-</v>
          </cell>
          <cell r="BI1045" t="str">
            <v>-</v>
          </cell>
          <cell r="BJ1045" t="str">
            <v>Arrendado</v>
          </cell>
          <cell r="BL1045" t="str">
            <v>El Trébol Automotriz Ermita, S.A. de C.V.</v>
          </cell>
          <cell r="BP1045" t="str">
            <v>-</v>
          </cell>
          <cell r="BQ1045" t="str">
            <v>-</v>
          </cell>
          <cell r="BR1045" t="str">
            <v>-</v>
          </cell>
          <cell r="BS1045" t="str">
            <v>-</v>
          </cell>
          <cell r="BT1045" t="str">
            <v>-</v>
          </cell>
          <cell r="BU1045" t="str">
            <v>-</v>
          </cell>
          <cell r="BV1045" t="str">
            <v>-</v>
          </cell>
          <cell r="BW1045" t="str">
            <v>-</v>
          </cell>
          <cell r="BX1045" t="str">
            <v>-</v>
          </cell>
          <cell r="BY1045" t="str">
            <v>-</v>
          </cell>
          <cell r="BZ1045" t="str">
            <v>-</v>
          </cell>
          <cell r="CA1045" t="str">
            <v>-</v>
          </cell>
          <cell r="CB1045" t="str">
            <v>-</v>
          </cell>
          <cell r="CC1045" t="str">
            <v>Viernes</v>
          </cell>
          <cell r="CD1045" t="str">
            <v>889</v>
          </cell>
          <cell r="CE1045" t="str">
            <v>9</v>
          </cell>
          <cell r="CF1045" t="str">
            <v>Azul</v>
          </cell>
          <cell r="CG1045" t="str">
            <v>5o Sábado</v>
          </cell>
          <cell r="CH1045" t="str">
            <v>May y Jun</v>
          </cell>
          <cell r="CI1045" t="str">
            <v>Nov y Dic</v>
          </cell>
          <cell r="CJ1045" t="str">
            <v>-</v>
          </cell>
          <cell r="CK1045">
            <v>90</v>
          </cell>
          <cell r="CL1045" t="str">
            <v>101 - MAGNA</v>
          </cell>
          <cell r="CM1045" t="str">
            <v>13092</v>
          </cell>
          <cell r="CP1045" t="str">
            <v>-</v>
          </cell>
        </row>
        <row r="1046">
          <cell r="A1046" t="str">
            <v>13093</v>
          </cell>
          <cell r="B1046" t="str">
            <v>162YXK</v>
          </cell>
          <cell r="C1046" t="str">
            <v>Distrito Federal</v>
          </cell>
          <cell r="D1046" t="str">
            <v>No aplica</v>
          </cell>
          <cell r="E1046" t="str">
            <v>Aveo</v>
          </cell>
          <cell r="F1046" t="str">
            <v>Automóvil</v>
          </cell>
          <cell r="G1046" t="str">
            <v>Chevrolet</v>
          </cell>
          <cell r="H1046" t="str">
            <v>Aveo LS 4 puertas T/M, D/H, A/A, Paquete M</v>
          </cell>
          <cell r="I1046" t="str">
            <v>3G1TA5AF8DL178640</v>
          </cell>
          <cell r="J1046" t="str">
            <v>Hecho en México</v>
          </cell>
          <cell r="K1046" t="str">
            <v>Magna</v>
          </cell>
          <cell r="L1046">
            <v>4</v>
          </cell>
          <cell r="M1046">
            <v>45</v>
          </cell>
          <cell r="N1046">
            <v>2013</v>
          </cell>
          <cell r="O1046" t="str">
            <v>Ciudad de México</v>
          </cell>
          <cell r="P1046" t="str">
            <v>Ciudad de México</v>
          </cell>
          <cell r="Q1046" t="str">
            <v>Zona Metropolitana</v>
          </cell>
          <cell r="R1046" t="str">
            <v>Baja</v>
          </cell>
          <cell r="S1046" t="str">
            <v>Venta a empleado</v>
          </cell>
          <cell r="T1046" t="str">
            <v>GNP</v>
          </cell>
          <cell r="U1046" t="str">
            <v>Grupo Nacional Provincial, S.A.B.</v>
          </cell>
          <cell r="V1046" t="str">
            <v>Pool Administrativo</v>
          </cell>
          <cell r="W1046" t="str">
            <v>Pool Administrativo</v>
          </cell>
          <cell r="X1046" t="str">
            <v>Metro Sur</v>
          </cell>
          <cell r="Y1046" t="str">
            <v>Pool</v>
          </cell>
          <cell r="Z1046" t="str">
            <v>N38132</v>
          </cell>
          <cell r="AA1046" t="str">
            <v>-</v>
          </cell>
          <cell r="AB1046" t="str">
            <v>-</v>
          </cell>
          <cell r="AC1046" t="str">
            <v>-</v>
          </cell>
          <cell r="AD1046" t="str">
            <v>-</v>
          </cell>
          <cell r="AE1046" t="str">
            <v>-</v>
          </cell>
          <cell r="AF1046" t="str">
            <v>-</v>
          </cell>
          <cell r="AG1046" t="str">
            <v>-</v>
          </cell>
          <cell r="AH1046" t="str">
            <v>-</v>
          </cell>
          <cell r="AI1046" t="str">
            <v>C6705</v>
          </cell>
          <cell r="AJ1046" t="str">
            <v>Ramirez Granados Arturo</v>
          </cell>
          <cell r="AK1046" t="str">
            <v>-</v>
          </cell>
          <cell r="AL1046" t="str">
            <v>-</v>
          </cell>
          <cell r="AM1046" t="str">
            <v>-</v>
          </cell>
          <cell r="AN1046">
            <v>0</v>
          </cell>
          <cell r="AO1046" t="str">
            <v>-</v>
          </cell>
          <cell r="AQ1046">
            <v>5545001393</v>
          </cell>
          <cell r="AR1046" t="str">
            <v>-</v>
          </cell>
          <cell r="AS1046" t="str">
            <v>-</v>
          </cell>
          <cell r="AT1046" t="str">
            <v>-</v>
          </cell>
          <cell r="AU1046" t="str">
            <v>-</v>
          </cell>
          <cell r="AV1046" t="str">
            <v>-</v>
          </cell>
          <cell r="AW1046" t="str">
            <v>IMDM20332966..</v>
          </cell>
          <cell r="AX1046" t="str">
            <v>Inactivo</v>
          </cell>
          <cell r="AY1046" t="str">
            <v>No</v>
          </cell>
          <cell r="AZ1046" t="str">
            <v>-</v>
          </cell>
          <cell r="BA1046" t="str">
            <v>-</v>
          </cell>
          <cell r="BB1046" t="str">
            <v>-</v>
          </cell>
          <cell r="BC1046" t="str">
            <v>-</v>
          </cell>
          <cell r="BD1046" t="str">
            <v>-</v>
          </cell>
          <cell r="BE1046" t="str">
            <v>-</v>
          </cell>
          <cell r="BF1046" t="str">
            <v>-</v>
          </cell>
          <cell r="BG1046" t="str">
            <v>-</v>
          </cell>
          <cell r="BH1046" t="str">
            <v>-</v>
          </cell>
          <cell r="BI1046" t="str">
            <v>-</v>
          </cell>
          <cell r="BJ1046" t="str">
            <v>Arrendado</v>
          </cell>
          <cell r="BL1046" t="str">
            <v>El Trébol Automotriz Ermita, S.A. de C.V.</v>
          </cell>
          <cell r="BP1046" t="str">
            <v>-</v>
          </cell>
          <cell r="BQ1046" t="str">
            <v>-</v>
          </cell>
          <cell r="BR1046" t="str">
            <v>-</v>
          </cell>
          <cell r="BS1046" t="str">
            <v>-</v>
          </cell>
          <cell r="BT1046" t="str">
            <v>-</v>
          </cell>
          <cell r="BU1046" t="str">
            <v>-</v>
          </cell>
          <cell r="BV1046" t="str">
            <v>-</v>
          </cell>
          <cell r="BW1046" t="str">
            <v>-</v>
          </cell>
          <cell r="BX1046" t="str">
            <v>-</v>
          </cell>
          <cell r="BY1046" t="str">
            <v>-</v>
          </cell>
          <cell r="BZ1046" t="str">
            <v>-</v>
          </cell>
          <cell r="CA1046" t="str">
            <v>-</v>
          </cell>
          <cell r="CB1046" t="str">
            <v>-</v>
          </cell>
          <cell r="CC1046" t="str">
            <v>Jueves</v>
          </cell>
          <cell r="CD1046" t="str">
            <v>162</v>
          </cell>
          <cell r="CE1046" t="str">
            <v>2</v>
          </cell>
          <cell r="CF1046" t="str">
            <v>Verde</v>
          </cell>
          <cell r="CG1046" t="str">
            <v>4o Sábado</v>
          </cell>
          <cell r="CH1046" t="str">
            <v>Abr y May</v>
          </cell>
          <cell r="CI1046" t="str">
            <v>Oct y Nov</v>
          </cell>
          <cell r="CJ1046" t="str">
            <v>-</v>
          </cell>
          <cell r="CK1046">
            <v>90</v>
          </cell>
          <cell r="CL1046" t="str">
            <v>101 - MAGNA</v>
          </cell>
          <cell r="CM1046" t="str">
            <v>13093</v>
          </cell>
          <cell r="CP1046" t="str">
            <v>-</v>
          </cell>
        </row>
        <row r="1047">
          <cell r="A1047" t="str">
            <v>13094</v>
          </cell>
          <cell r="B1047" t="str">
            <v>626YXK</v>
          </cell>
          <cell r="C1047" t="str">
            <v>Distrito Federal</v>
          </cell>
          <cell r="D1047" t="str">
            <v>No aplica</v>
          </cell>
          <cell r="E1047" t="str">
            <v>Aveo</v>
          </cell>
          <cell r="F1047" t="str">
            <v>Automóvil</v>
          </cell>
          <cell r="G1047" t="str">
            <v>Chevrolet</v>
          </cell>
          <cell r="H1047" t="str">
            <v>Aveo LS 4 puertas T/M, D/H, A/A, Paquete M</v>
          </cell>
          <cell r="I1047" t="str">
            <v>3G1TA5AFXDL178364</v>
          </cell>
          <cell r="J1047" t="str">
            <v>Hecho en México</v>
          </cell>
          <cell r="K1047" t="str">
            <v>Magna</v>
          </cell>
          <cell r="L1047">
            <v>4</v>
          </cell>
          <cell r="M1047">
            <v>45</v>
          </cell>
          <cell r="N1047">
            <v>2013</v>
          </cell>
          <cell r="O1047" t="str">
            <v>Ciudad de México</v>
          </cell>
          <cell r="P1047" t="str">
            <v>Ciudad de México</v>
          </cell>
          <cell r="Q1047" t="str">
            <v>Zona Metropolitana</v>
          </cell>
          <cell r="R1047" t="str">
            <v>Baja</v>
          </cell>
          <cell r="S1047" t="str">
            <v>Devolución Valmex</v>
          </cell>
          <cell r="T1047" t="str">
            <v>GNP</v>
          </cell>
          <cell r="U1047" t="str">
            <v>Grupo Nacional Provincial, S.A.B.</v>
          </cell>
          <cell r="V1047" t="str">
            <v>Gastos Médicos CAAS</v>
          </cell>
          <cell r="W1047" t="str">
            <v>Pool Semiasignado</v>
          </cell>
          <cell r="X1047" t="str">
            <v>Plaza GNP</v>
          </cell>
          <cell r="Y1047" t="str">
            <v>Pool</v>
          </cell>
          <cell r="Z1047" t="str">
            <v>N90280</v>
          </cell>
          <cell r="AA1047" t="str">
            <v>-</v>
          </cell>
          <cell r="AB1047" t="str">
            <v>-</v>
          </cell>
          <cell r="AC1047" t="str">
            <v>-</v>
          </cell>
          <cell r="AD1047" t="str">
            <v>-</v>
          </cell>
          <cell r="AE1047" t="str">
            <v>-</v>
          </cell>
          <cell r="AF1047" t="str">
            <v>-</v>
          </cell>
          <cell r="AG1047" t="str">
            <v>-</v>
          </cell>
          <cell r="AH1047" t="str">
            <v>-</v>
          </cell>
          <cell r="AI1047" t="str">
            <v>C6705</v>
          </cell>
          <cell r="AJ1047" t="str">
            <v>Ramirez Granados Arturo</v>
          </cell>
          <cell r="AK1047" t="str">
            <v>-</v>
          </cell>
          <cell r="AL1047" t="str">
            <v>-</v>
          </cell>
          <cell r="AM1047" t="str">
            <v>-</v>
          </cell>
          <cell r="AN1047">
            <v>0</v>
          </cell>
          <cell r="AO1047" t="str">
            <v>-</v>
          </cell>
          <cell r="AQ1047">
            <v>5535229956</v>
          </cell>
          <cell r="AR1047" t="str">
            <v>-</v>
          </cell>
          <cell r="AS1047" t="str">
            <v>-</v>
          </cell>
          <cell r="AT1047" t="str">
            <v>-</v>
          </cell>
          <cell r="AU1047" t="str">
            <v>-</v>
          </cell>
          <cell r="AV1047" t="str">
            <v>-</v>
          </cell>
          <cell r="AW1047" t="str">
            <v>IMDM21470137..</v>
          </cell>
          <cell r="AX1047" t="str">
            <v>Inactivo</v>
          </cell>
          <cell r="AY1047" t="str">
            <v>No</v>
          </cell>
          <cell r="AZ1047" t="str">
            <v>-</v>
          </cell>
          <cell r="BA1047" t="str">
            <v>-</v>
          </cell>
          <cell r="BB1047" t="str">
            <v>-</v>
          </cell>
          <cell r="BC1047" t="str">
            <v>-</v>
          </cell>
          <cell r="BD1047" t="str">
            <v>-</v>
          </cell>
          <cell r="BE1047" t="str">
            <v>-</v>
          </cell>
          <cell r="BF1047" t="str">
            <v>-</v>
          </cell>
          <cell r="BG1047" t="str">
            <v>-</v>
          </cell>
          <cell r="BH1047" t="str">
            <v>-</v>
          </cell>
          <cell r="BI1047" t="str">
            <v>-</v>
          </cell>
          <cell r="BJ1047" t="str">
            <v>Arrendado</v>
          </cell>
          <cell r="BL1047" t="str">
            <v>El Trébol Automotriz Ermita, S.A. de C.V.</v>
          </cell>
          <cell r="BP1047" t="str">
            <v>-</v>
          </cell>
          <cell r="BQ1047" t="str">
            <v>-</v>
          </cell>
          <cell r="BR1047" t="str">
            <v>-</v>
          </cell>
          <cell r="BS1047" t="str">
            <v>-</v>
          </cell>
          <cell r="BT1047" t="str">
            <v>-</v>
          </cell>
          <cell r="BU1047" t="str">
            <v>-</v>
          </cell>
          <cell r="BV1047" t="str">
            <v>-</v>
          </cell>
          <cell r="BW1047" t="str">
            <v>-</v>
          </cell>
          <cell r="BX1047" t="str">
            <v>-</v>
          </cell>
          <cell r="BY1047" t="str">
            <v>-</v>
          </cell>
          <cell r="BZ1047" t="str">
            <v>-</v>
          </cell>
          <cell r="CA1047" t="str">
            <v>-</v>
          </cell>
          <cell r="CB1047" t="str">
            <v>-</v>
          </cell>
          <cell r="CC1047" t="str">
            <v>Lunes</v>
          </cell>
          <cell r="CD1047" t="str">
            <v>626</v>
          </cell>
          <cell r="CE1047" t="str">
            <v>6</v>
          </cell>
          <cell r="CF1047" t="str">
            <v>Amarillo</v>
          </cell>
          <cell r="CG1047" t="str">
            <v>1er Sábado</v>
          </cell>
          <cell r="CH1047" t="str">
            <v>Ene y Feb</v>
          </cell>
          <cell r="CI1047" t="str">
            <v>Jul y Ago</v>
          </cell>
          <cell r="CJ1047" t="str">
            <v>-</v>
          </cell>
          <cell r="CK1047">
            <v>90</v>
          </cell>
          <cell r="CL1047" t="str">
            <v>101 - MAGNA</v>
          </cell>
          <cell r="CM1047" t="str">
            <v>13094</v>
          </cell>
          <cell r="CP1047" t="str">
            <v>-</v>
          </cell>
        </row>
        <row r="1048">
          <cell r="A1048" t="str">
            <v>13095</v>
          </cell>
          <cell r="B1048" t="str">
            <v>268YXK</v>
          </cell>
          <cell r="C1048" t="str">
            <v>Distrito Federal</v>
          </cell>
          <cell r="D1048" t="str">
            <v>No aplica</v>
          </cell>
          <cell r="E1048" t="str">
            <v>Aveo</v>
          </cell>
          <cell r="F1048" t="str">
            <v>Automóvil</v>
          </cell>
          <cell r="G1048" t="str">
            <v>Chevrolet</v>
          </cell>
          <cell r="H1048" t="str">
            <v>Aveo LS 4 puertas T/M, D/H, A/A, Paquete M</v>
          </cell>
          <cell r="I1048" t="str">
            <v>3G1TA5AF6DL177437</v>
          </cell>
          <cell r="J1048" t="str">
            <v>Hecho en México</v>
          </cell>
          <cell r="K1048" t="str">
            <v>Magna</v>
          </cell>
          <cell r="L1048">
            <v>4</v>
          </cell>
          <cell r="M1048">
            <v>45</v>
          </cell>
          <cell r="N1048">
            <v>2013</v>
          </cell>
          <cell r="O1048" t="str">
            <v>Ciudad de México</v>
          </cell>
          <cell r="P1048" t="str">
            <v>Ciudad de México</v>
          </cell>
          <cell r="Q1048" t="str">
            <v>Zona Metropolitana</v>
          </cell>
          <cell r="R1048" t="str">
            <v>Baja</v>
          </cell>
          <cell r="S1048" t="str">
            <v>Devolución Valmex</v>
          </cell>
          <cell r="T1048" t="str">
            <v>GNP</v>
          </cell>
          <cell r="U1048" t="str">
            <v>Grupo Nacional Provincial, S.A.B.</v>
          </cell>
          <cell r="V1048" t="str">
            <v>Supervisor equipo pesado</v>
          </cell>
          <cell r="W1048" t="str">
            <v>Pool Semiasignado</v>
          </cell>
          <cell r="X1048" t="str">
            <v>Basalto</v>
          </cell>
          <cell r="Y1048" t="str">
            <v>Pool</v>
          </cell>
          <cell r="Z1048" t="str">
            <v>N90717</v>
          </cell>
          <cell r="AA1048" t="str">
            <v>Luna Guerrero Francisco Javier</v>
          </cell>
          <cell r="AB1048" t="str">
            <v>Grupo Nacional Provincial, S.A.B.</v>
          </cell>
          <cell r="AC1048" t="str">
            <v>LUGF840504G40</v>
          </cell>
          <cell r="AD1048" t="str">
            <v>Operativo</v>
          </cell>
          <cell r="AE1048" t="str">
            <v>Valuador</v>
          </cell>
          <cell r="AF1048" t="str">
            <v>Unidad Operativa</v>
          </cell>
          <cell r="AG1048" t="str">
            <v>Dirección Servicio y Operaciones</v>
          </cell>
          <cell r="AH1048" t="str">
            <v>Subdir. Valuación y Gestión de Proveedores</v>
          </cell>
          <cell r="AI1048" t="str">
            <v>C9160</v>
          </cell>
          <cell r="AJ1048" t="str">
            <v>Flores Quiroz Jesús Alberto</v>
          </cell>
          <cell r="AK1048" t="str">
            <v>Poniente PB</v>
          </cell>
          <cell r="AL1048" t="str">
            <v>Plaza GNP</v>
          </cell>
          <cell r="AM1048">
            <v>1503</v>
          </cell>
          <cell r="AN1048" t="str">
            <v>francisco.lunaguerrero@gnp.com.mx</v>
          </cell>
          <cell r="AO1048" t="str">
            <v>francisco.lunaguerrero@gnp.com.mx</v>
          </cell>
          <cell r="AQ1048">
            <v>5544030631</v>
          </cell>
          <cell r="AR1048" t="str">
            <v>-</v>
          </cell>
          <cell r="AS1048" t="str">
            <v>-</v>
          </cell>
          <cell r="AT1048" t="str">
            <v>-</v>
          </cell>
          <cell r="AU1048" t="str">
            <v>-</v>
          </cell>
          <cell r="AV1048" t="str">
            <v>-</v>
          </cell>
          <cell r="AW1048" t="str">
            <v>IMDM21470136..</v>
          </cell>
          <cell r="AX1048" t="str">
            <v>Inactivo</v>
          </cell>
          <cell r="AY1048" t="str">
            <v>No</v>
          </cell>
          <cell r="AZ1048" t="str">
            <v>-</v>
          </cell>
          <cell r="BA1048" t="str">
            <v>-</v>
          </cell>
          <cell r="BB1048" t="str">
            <v>-</v>
          </cell>
          <cell r="BC1048" t="str">
            <v>-</v>
          </cell>
          <cell r="BD1048" t="str">
            <v>-</v>
          </cell>
          <cell r="BE1048" t="str">
            <v>-</v>
          </cell>
          <cell r="BF1048" t="str">
            <v>-</v>
          </cell>
          <cell r="BG1048" t="str">
            <v>-</v>
          </cell>
          <cell r="BH1048" t="str">
            <v>-</v>
          </cell>
          <cell r="BI1048" t="str">
            <v>-</v>
          </cell>
          <cell r="BJ1048" t="str">
            <v>Arrendado</v>
          </cell>
          <cell r="BL1048" t="str">
            <v>El Trébol Automotriz Ermita, S.A. de C.V.</v>
          </cell>
          <cell r="BP1048" t="str">
            <v>-</v>
          </cell>
          <cell r="BQ1048" t="str">
            <v>-</v>
          </cell>
          <cell r="BR1048" t="str">
            <v>-</v>
          </cell>
          <cell r="BS1048" t="str">
            <v>-</v>
          </cell>
          <cell r="BT1048" t="str">
            <v>-</v>
          </cell>
          <cell r="BU1048" t="str">
            <v>-</v>
          </cell>
          <cell r="BV1048" t="str">
            <v>-</v>
          </cell>
          <cell r="BW1048" t="str">
            <v>-</v>
          </cell>
          <cell r="BX1048" t="str">
            <v>-</v>
          </cell>
          <cell r="BY1048" t="str">
            <v>-</v>
          </cell>
          <cell r="BZ1048" t="str">
            <v>-</v>
          </cell>
          <cell r="CA1048" t="str">
            <v>-</v>
          </cell>
          <cell r="CB1048" t="str">
            <v>-</v>
          </cell>
          <cell r="CC1048" t="str">
            <v>Martes</v>
          </cell>
          <cell r="CD1048" t="str">
            <v>268</v>
          </cell>
          <cell r="CE1048" t="str">
            <v>8</v>
          </cell>
          <cell r="CF1048" t="str">
            <v>Rosa</v>
          </cell>
          <cell r="CG1048" t="str">
            <v>2o Sábado</v>
          </cell>
          <cell r="CH1048" t="str">
            <v>Feb y Mzo</v>
          </cell>
          <cell r="CI1048" t="str">
            <v>Ago y Sep</v>
          </cell>
          <cell r="CJ1048" t="str">
            <v>-</v>
          </cell>
          <cell r="CK1048">
            <v>90</v>
          </cell>
          <cell r="CL1048" t="str">
            <v>101 - MAGNA</v>
          </cell>
          <cell r="CM1048" t="str">
            <v>13095</v>
          </cell>
          <cell r="CP1048" t="str">
            <v>-</v>
          </cell>
        </row>
        <row r="1049">
          <cell r="A1049" t="str">
            <v>13096</v>
          </cell>
          <cell r="B1049" t="str">
            <v>272YXK</v>
          </cell>
          <cell r="C1049" t="str">
            <v>Distrito Federal</v>
          </cell>
          <cell r="D1049" t="str">
            <v>No aplica</v>
          </cell>
          <cell r="E1049" t="str">
            <v>Aveo</v>
          </cell>
          <cell r="F1049" t="str">
            <v>Automóvil</v>
          </cell>
          <cell r="G1049" t="str">
            <v>Chevrolet</v>
          </cell>
          <cell r="H1049" t="str">
            <v>Aveo LS 4 puertas T/M, D/H, A/A, Paquete M</v>
          </cell>
          <cell r="I1049" t="str">
            <v>3G1TA5AF5DL178045</v>
          </cell>
          <cell r="J1049" t="str">
            <v>Hecho en México</v>
          </cell>
          <cell r="K1049" t="str">
            <v>Magna</v>
          </cell>
          <cell r="L1049">
            <v>4</v>
          </cell>
          <cell r="M1049">
            <v>45</v>
          </cell>
          <cell r="N1049">
            <v>2013</v>
          </cell>
          <cell r="O1049" t="str">
            <v>Ciudad de México</v>
          </cell>
          <cell r="P1049" t="str">
            <v>Ciudad de México</v>
          </cell>
          <cell r="Q1049" t="str">
            <v>Zona Metropolitana</v>
          </cell>
          <cell r="R1049" t="str">
            <v>Baja</v>
          </cell>
          <cell r="S1049" t="str">
            <v>Devolución Valmex</v>
          </cell>
          <cell r="T1049" t="str">
            <v>GNP</v>
          </cell>
          <cell r="U1049" t="str">
            <v>Grupo Nacional Provincial, S.A.B.</v>
          </cell>
          <cell r="V1049" t="str">
            <v>Supervisor equipo pesado</v>
          </cell>
          <cell r="W1049" t="str">
            <v>Pool Semiasignado</v>
          </cell>
          <cell r="X1049" t="str">
            <v>Basalto</v>
          </cell>
          <cell r="Y1049" t="str">
            <v>Pool</v>
          </cell>
          <cell r="Z1049" t="str">
            <v>N87990</v>
          </cell>
          <cell r="AA1049" t="str">
            <v>Hernández Feijóo Jorge Luis</v>
          </cell>
          <cell r="AB1049" t="str">
            <v>Grupo Nacional Provincial, S.A.B.</v>
          </cell>
          <cell r="AC1049" t="str">
            <v>HEFJ740922QY5</v>
          </cell>
          <cell r="AD1049" t="str">
            <v>Operativo</v>
          </cell>
          <cell r="AE1049" t="str">
            <v>Valuador</v>
          </cell>
          <cell r="AF1049" t="str">
            <v>Unidad Operativa</v>
          </cell>
          <cell r="AG1049" t="str">
            <v>Dirección Servicio y Operaciones</v>
          </cell>
          <cell r="AH1049" t="str">
            <v>Subdir. Valuación y Gestión de Proveedores</v>
          </cell>
          <cell r="AI1049" t="str">
            <v>C9160</v>
          </cell>
          <cell r="AJ1049" t="str">
            <v>Flores Quiroz Jesús Alberto</v>
          </cell>
          <cell r="AK1049" t="str">
            <v>Poniente PB</v>
          </cell>
          <cell r="AL1049" t="str">
            <v>Plaza GNP</v>
          </cell>
          <cell r="AM1049">
            <v>1566</v>
          </cell>
          <cell r="AN1049" t="str">
            <v>jorge.hernandezfeijoo@gnp.com.mx</v>
          </cell>
          <cell r="AO1049" t="str">
            <v>jorge.hernandezfeijoo@gnp.com.mx</v>
          </cell>
          <cell r="AQ1049">
            <v>5550729023</v>
          </cell>
          <cell r="AR1049" t="str">
            <v>-</v>
          </cell>
          <cell r="AS1049" t="str">
            <v>-</v>
          </cell>
          <cell r="AT1049" t="str">
            <v>-</v>
          </cell>
          <cell r="AU1049" t="str">
            <v>-</v>
          </cell>
          <cell r="AV1049" t="str">
            <v>-</v>
          </cell>
          <cell r="AW1049" t="str">
            <v>IMDM21470123..</v>
          </cell>
          <cell r="AX1049" t="str">
            <v>Inactivo</v>
          </cell>
          <cell r="AY1049" t="str">
            <v>No</v>
          </cell>
          <cell r="AZ1049" t="str">
            <v>-</v>
          </cell>
          <cell r="BA1049" t="str">
            <v>-</v>
          </cell>
          <cell r="BB1049" t="str">
            <v>-</v>
          </cell>
          <cell r="BC1049" t="str">
            <v>-</v>
          </cell>
          <cell r="BD1049" t="str">
            <v>-</v>
          </cell>
          <cell r="BE1049" t="str">
            <v>-</v>
          </cell>
          <cell r="BF1049" t="str">
            <v>-</v>
          </cell>
          <cell r="BG1049" t="str">
            <v>-</v>
          </cell>
          <cell r="BH1049" t="str">
            <v>-</v>
          </cell>
          <cell r="BI1049" t="str">
            <v>-</v>
          </cell>
          <cell r="BJ1049" t="str">
            <v>Arrendado</v>
          </cell>
          <cell r="BL1049" t="str">
            <v>El Trébol Automotriz Ermita, S.A. de C.V.</v>
          </cell>
          <cell r="BP1049" t="str">
            <v>-</v>
          </cell>
          <cell r="BQ1049" t="str">
            <v>-</v>
          </cell>
          <cell r="BR1049" t="str">
            <v>-</v>
          </cell>
          <cell r="BS1049" t="str">
            <v>-</v>
          </cell>
          <cell r="BT1049" t="str">
            <v>-</v>
          </cell>
          <cell r="BU1049" t="str">
            <v>-</v>
          </cell>
          <cell r="BV1049" t="str">
            <v>-</v>
          </cell>
          <cell r="BW1049" t="str">
            <v>-</v>
          </cell>
          <cell r="BX1049" t="str">
            <v>-</v>
          </cell>
          <cell r="BY1049" t="str">
            <v>-</v>
          </cell>
          <cell r="BZ1049" t="str">
            <v>-</v>
          </cell>
          <cell r="CA1049" t="str">
            <v>-</v>
          </cell>
          <cell r="CB1049" t="str">
            <v>-</v>
          </cell>
          <cell r="CC1049" t="str">
            <v>Jueves</v>
          </cell>
          <cell r="CD1049" t="str">
            <v>272</v>
          </cell>
          <cell r="CE1049" t="str">
            <v>2</v>
          </cell>
          <cell r="CF1049" t="str">
            <v>Verde</v>
          </cell>
          <cell r="CG1049" t="str">
            <v>4o Sábado</v>
          </cell>
          <cell r="CH1049" t="str">
            <v>Abr y May</v>
          </cell>
          <cell r="CI1049" t="str">
            <v>Oct y Nov</v>
          </cell>
          <cell r="CJ1049" t="str">
            <v>-</v>
          </cell>
          <cell r="CK1049">
            <v>90</v>
          </cell>
          <cell r="CL1049" t="str">
            <v>101 - MAGNA</v>
          </cell>
          <cell r="CM1049" t="str">
            <v>13096</v>
          </cell>
          <cell r="CP1049" t="str">
            <v>-</v>
          </cell>
        </row>
        <row r="1050">
          <cell r="A1050" t="str">
            <v>13097</v>
          </cell>
          <cell r="B1050" t="str">
            <v>842YWX</v>
          </cell>
          <cell r="C1050" t="str">
            <v>Distrito Federal</v>
          </cell>
          <cell r="D1050" t="str">
            <v>No aplica</v>
          </cell>
          <cell r="E1050" t="str">
            <v>Aveo</v>
          </cell>
          <cell r="F1050" t="str">
            <v>Automóvil</v>
          </cell>
          <cell r="G1050" t="str">
            <v>Chevrolet</v>
          </cell>
          <cell r="H1050" t="str">
            <v>Aveo LS 4 puertas T/M, D/H, A/A, Paquete M</v>
          </cell>
          <cell r="I1050" t="str">
            <v>3G1TA5AFXDL169048</v>
          </cell>
          <cell r="J1050" t="str">
            <v>Hecho en México</v>
          </cell>
          <cell r="K1050" t="str">
            <v>Magna</v>
          </cell>
          <cell r="L1050">
            <v>4</v>
          </cell>
          <cell r="M1050">
            <v>45</v>
          </cell>
          <cell r="N1050">
            <v>2013</v>
          </cell>
          <cell r="O1050" t="str">
            <v>Ciudad Obregón</v>
          </cell>
          <cell r="P1050" t="str">
            <v>Sonora</v>
          </cell>
          <cell r="Q1050" t="str">
            <v>Noroeste</v>
          </cell>
          <cell r="R1050" t="str">
            <v>Baja</v>
          </cell>
          <cell r="S1050" t="str">
            <v>Venta a empleado</v>
          </cell>
          <cell r="T1050" t="str">
            <v>GNP</v>
          </cell>
          <cell r="U1050" t="str">
            <v>Grupo Nacional Provincial, S.A.B.</v>
          </cell>
          <cell r="V1050" t="str">
            <v>Supervisor de Taller</v>
          </cell>
          <cell r="W1050" t="str">
            <v>Pool Semiasignado</v>
          </cell>
          <cell r="X1050" t="str">
            <v>Supervisoria</v>
          </cell>
          <cell r="Y1050" t="str">
            <v>Pool</v>
          </cell>
          <cell r="Z1050" t="str">
            <v>N94376</v>
          </cell>
          <cell r="AA1050" t="str">
            <v>Ochoa Lopez José</v>
          </cell>
          <cell r="AB1050" t="str">
            <v>Grupo Nacional Provincial, S.A.B.</v>
          </cell>
          <cell r="AC1050" t="str">
            <v>OOLJ730916JX1</v>
          </cell>
          <cell r="AD1050" t="str">
            <v>Operativo</v>
          </cell>
          <cell r="AE1050" t="str">
            <v>Visitador de Taller</v>
          </cell>
          <cell r="AF1050" t="str">
            <v>Unidad Operativa</v>
          </cell>
          <cell r="AG1050" t="str">
            <v>Dirección Servicio y Operaciones</v>
          </cell>
          <cell r="AH1050" t="str">
            <v>Subdirección Siniestros Norte y Occidente</v>
          </cell>
          <cell r="AI1050" t="str">
            <v>C9178</v>
          </cell>
          <cell r="AJ1050" t="str">
            <v>Cárdenas Guzmán Adriel</v>
          </cell>
          <cell r="AK1050" t="str">
            <v>Ciudad Obregón</v>
          </cell>
          <cell r="AL1050" t="str">
            <v>Ciudad Obregón</v>
          </cell>
          <cell r="AM1050">
            <v>7445</v>
          </cell>
          <cell r="AN1050" t="str">
            <v>jose.ochoa@gnp.com.mx</v>
          </cell>
          <cell r="AO1050" t="str">
            <v>jose.ochoa@gnp.com.mx</v>
          </cell>
          <cell r="AP1050" t="str">
            <v>jose.ochoa@gnp.com.mx</v>
          </cell>
          <cell r="AQ1050">
            <v>6441439586</v>
          </cell>
          <cell r="AR1050" t="str">
            <v>-</v>
          </cell>
          <cell r="AS1050" t="str">
            <v>-</v>
          </cell>
          <cell r="AT1050" t="str">
            <v>-</v>
          </cell>
          <cell r="AU1050" t="str">
            <v>-</v>
          </cell>
          <cell r="AV1050" t="str">
            <v>-</v>
          </cell>
          <cell r="AW1050" t="str">
            <v>IMDM20888079..</v>
          </cell>
          <cell r="AX1050" t="str">
            <v>Inactivo</v>
          </cell>
          <cell r="AY1050" t="str">
            <v>Si</v>
          </cell>
          <cell r="AZ1050">
            <v>500</v>
          </cell>
          <cell r="BA1050">
            <v>43708</v>
          </cell>
          <cell r="BB1050">
            <v>27500</v>
          </cell>
          <cell r="BC1050" t="str">
            <v>-</v>
          </cell>
          <cell r="BD1050">
            <v>48000</v>
          </cell>
          <cell r="BE1050">
            <v>42886</v>
          </cell>
          <cell r="BF1050">
            <v>44331</v>
          </cell>
          <cell r="BG1050">
            <v>4</v>
          </cell>
          <cell r="BH1050" t="str">
            <v>-</v>
          </cell>
          <cell r="BI1050" t="str">
            <v>-</v>
          </cell>
          <cell r="BJ1050" t="str">
            <v>Arrendado</v>
          </cell>
          <cell r="BL1050" t="str">
            <v>El Trébol Automotriz Ermita, S.A. de C.V.</v>
          </cell>
          <cell r="BP1050" t="str">
            <v>-</v>
          </cell>
          <cell r="BQ1050" t="str">
            <v>-</v>
          </cell>
          <cell r="BR1050" t="str">
            <v>-</v>
          </cell>
          <cell r="BS1050" t="str">
            <v>-</v>
          </cell>
          <cell r="BT1050" t="str">
            <v>-</v>
          </cell>
          <cell r="BU1050" t="str">
            <v>-</v>
          </cell>
          <cell r="BV1050" t="str">
            <v>-</v>
          </cell>
          <cell r="BW1050" t="str">
            <v>-</v>
          </cell>
          <cell r="BX1050" t="str">
            <v>-</v>
          </cell>
          <cell r="BY1050" t="str">
            <v>-</v>
          </cell>
          <cell r="BZ1050" t="str">
            <v>-</v>
          </cell>
          <cell r="CA1050" t="str">
            <v>-</v>
          </cell>
          <cell r="CB1050" t="str">
            <v>-</v>
          </cell>
          <cell r="CC1050" t="str">
            <v>Jueves</v>
          </cell>
          <cell r="CD1050" t="str">
            <v>842</v>
          </cell>
          <cell r="CE1050" t="str">
            <v>2</v>
          </cell>
          <cell r="CF1050" t="str">
            <v>Verde</v>
          </cell>
          <cell r="CG1050" t="str">
            <v>4o Sábado</v>
          </cell>
          <cell r="CH1050" t="str">
            <v>Abr y May</v>
          </cell>
          <cell r="CI1050" t="str">
            <v>Oct y Nov</v>
          </cell>
          <cell r="CJ1050" t="str">
            <v>-</v>
          </cell>
          <cell r="CK1050">
            <v>90</v>
          </cell>
          <cell r="CL1050" t="str">
            <v>101 - MAGNA</v>
          </cell>
          <cell r="CM1050" t="str">
            <v>13097</v>
          </cell>
          <cell r="CP1050" t="str">
            <v>-</v>
          </cell>
        </row>
        <row r="1051">
          <cell r="A1051" t="str">
            <v>13098</v>
          </cell>
          <cell r="B1051" t="str">
            <v>940YXK</v>
          </cell>
          <cell r="C1051" t="str">
            <v>Distrito Federal</v>
          </cell>
          <cell r="D1051" t="str">
            <v>No aplica</v>
          </cell>
          <cell r="E1051" t="str">
            <v>Aveo</v>
          </cell>
          <cell r="F1051" t="str">
            <v>Automóvil</v>
          </cell>
          <cell r="G1051" t="str">
            <v>Chevrolet</v>
          </cell>
          <cell r="H1051" t="str">
            <v>Aveo LS 4 puertas T/M, D/H, A/A, Paquete M</v>
          </cell>
          <cell r="I1051" t="str">
            <v>3G1TA5AF6DL171329</v>
          </cell>
          <cell r="J1051" t="str">
            <v>Hecho en México</v>
          </cell>
          <cell r="K1051" t="str">
            <v>Magna</v>
          </cell>
          <cell r="L1051">
            <v>4</v>
          </cell>
          <cell r="M1051">
            <v>45</v>
          </cell>
          <cell r="N1051">
            <v>2013</v>
          </cell>
          <cell r="O1051" t="str">
            <v>Morelia</v>
          </cell>
          <cell r="P1051" t="str">
            <v>Michoacán</v>
          </cell>
          <cell r="Q1051" t="str">
            <v>Occidente</v>
          </cell>
          <cell r="R1051" t="str">
            <v>Baja</v>
          </cell>
          <cell r="S1051" t="str">
            <v>PT por Siniestro</v>
          </cell>
          <cell r="T1051" t="str">
            <v>GNP</v>
          </cell>
          <cell r="U1051" t="str">
            <v>Grupo Nacional Provincial, S.A.B.</v>
          </cell>
          <cell r="V1051" t="str">
            <v>Asesor de Servicio</v>
          </cell>
          <cell r="W1051" t="str">
            <v>MR8</v>
          </cell>
          <cell r="X1051" t="str">
            <v>Supervisoria</v>
          </cell>
          <cell r="Y1051" t="str">
            <v>Asignado</v>
          </cell>
          <cell r="Z1051" t="str">
            <v>S02933</v>
          </cell>
          <cell r="AA1051" t="str">
            <v>-</v>
          </cell>
          <cell r="AB1051" t="str">
            <v>-</v>
          </cell>
          <cell r="AC1051" t="str">
            <v>-</v>
          </cell>
          <cell r="AD1051" t="str">
            <v>-</v>
          </cell>
          <cell r="AE1051" t="str">
            <v>-</v>
          </cell>
          <cell r="AF1051" t="str">
            <v>-</v>
          </cell>
          <cell r="AG1051" t="str">
            <v>-</v>
          </cell>
          <cell r="AH1051" t="str">
            <v>-</v>
          </cell>
          <cell r="AI1051" t="str">
            <v>C6705</v>
          </cell>
          <cell r="AJ1051" t="str">
            <v>Ramirez Granados Arturo</v>
          </cell>
          <cell r="AK1051" t="str">
            <v>-</v>
          </cell>
          <cell r="AL1051" t="str">
            <v>-</v>
          </cell>
          <cell r="AM1051" t="str">
            <v>-</v>
          </cell>
          <cell r="AN1051" t="str">
            <v>clemente.perez@gnp.com.mx</v>
          </cell>
          <cell r="AO1051" t="str">
            <v>-</v>
          </cell>
          <cell r="AP1051" t="str">
            <v>clemente.perez@gnp.com.mx</v>
          </cell>
          <cell r="AQ1051">
            <v>4431280927</v>
          </cell>
          <cell r="AR1051" t="str">
            <v>-</v>
          </cell>
          <cell r="AS1051" t="str">
            <v>-</v>
          </cell>
          <cell r="AT1051" t="str">
            <v>-</v>
          </cell>
          <cell r="AU1051" t="str">
            <v>-</v>
          </cell>
          <cell r="AV1051" t="str">
            <v>-</v>
          </cell>
          <cell r="AW1051" t="str">
            <v>IMDM20226553..</v>
          </cell>
          <cell r="AX1051" t="str">
            <v>Inactivo</v>
          </cell>
          <cell r="AY1051" t="str">
            <v>No</v>
          </cell>
          <cell r="AZ1051" t="str">
            <v>-</v>
          </cell>
          <cell r="BA1051" t="str">
            <v>-</v>
          </cell>
          <cell r="BB1051" t="str">
            <v>-</v>
          </cell>
          <cell r="BC1051" t="str">
            <v>-</v>
          </cell>
          <cell r="BD1051" t="str">
            <v>-</v>
          </cell>
          <cell r="BE1051" t="str">
            <v>-</v>
          </cell>
          <cell r="BF1051" t="str">
            <v>-</v>
          </cell>
          <cell r="BG1051" t="str">
            <v>-</v>
          </cell>
          <cell r="BH1051" t="str">
            <v>-</v>
          </cell>
          <cell r="BI1051" t="str">
            <v>-</v>
          </cell>
          <cell r="BJ1051" t="str">
            <v>Arrendado</v>
          </cell>
          <cell r="BL1051" t="str">
            <v>El Trébol Automotriz Ermita, S.A. de C.V.</v>
          </cell>
          <cell r="BP1051" t="str">
            <v>-</v>
          </cell>
          <cell r="BQ1051" t="str">
            <v>-</v>
          </cell>
          <cell r="BR1051" t="str">
            <v>-</v>
          </cell>
          <cell r="BS1051" t="str">
            <v>-</v>
          </cell>
          <cell r="BT1051" t="str">
            <v>-</v>
          </cell>
          <cell r="BU1051" t="str">
            <v>-</v>
          </cell>
          <cell r="BV1051" t="str">
            <v>-</v>
          </cell>
          <cell r="BW1051" t="str">
            <v>-</v>
          </cell>
          <cell r="BX1051" t="str">
            <v>-</v>
          </cell>
          <cell r="BY1051" t="str">
            <v>-</v>
          </cell>
          <cell r="BZ1051" t="str">
            <v>-</v>
          </cell>
          <cell r="CA1051" t="str">
            <v>-</v>
          </cell>
          <cell r="CB1051" t="str">
            <v>-</v>
          </cell>
          <cell r="CC1051" t="str">
            <v>Viernes</v>
          </cell>
          <cell r="CD1051" t="str">
            <v>940</v>
          </cell>
          <cell r="CE1051" t="str">
            <v>0</v>
          </cell>
          <cell r="CF1051" t="str">
            <v>Azul</v>
          </cell>
          <cell r="CG1051" t="str">
            <v>5o Sábado</v>
          </cell>
          <cell r="CH1051" t="str">
            <v>May y Jun</v>
          </cell>
          <cell r="CI1051" t="str">
            <v>Nov y Dic</v>
          </cell>
          <cell r="CJ1051" t="str">
            <v>-</v>
          </cell>
          <cell r="CK1051">
            <v>90</v>
          </cell>
          <cell r="CL1051" t="str">
            <v>101 - MAGNA</v>
          </cell>
          <cell r="CM1051" t="str">
            <v>13098</v>
          </cell>
          <cell r="CP1051" t="str">
            <v>-</v>
          </cell>
        </row>
        <row r="1052">
          <cell r="A1052" t="str">
            <v>13099</v>
          </cell>
          <cell r="B1052" t="str">
            <v>316YXK</v>
          </cell>
          <cell r="C1052" t="str">
            <v>Distrito Federal</v>
          </cell>
          <cell r="D1052" t="str">
            <v>No aplica</v>
          </cell>
          <cell r="E1052" t="str">
            <v>Aveo</v>
          </cell>
          <cell r="F1052" t="str">
            <v>Automóvil</v>
          </cell>
          <cell r="G1052" t="str">
            <v>Chevrolet</v>
          </cell>
          <cell r="H1052" t="str">
            <v>Aveo LS 4 puertas T/M, D/H, A/A, Paquete M</v>
          </cell>
          <cell r="I1052" t="str">
            <v>3G1TA5AF2DL179797</v>
          </cell>
          <cell r="J1052" t="str">
            <v>Hecho en México</v>
          </cell>
          <cell r="K1052" t="str">
            <v>Magna</v>
          </cell>
          <cell r="L1052">
            <v>4</v>
          </cell>
          <cell r="M1052">
            <v>45</v>
          </cell>
          <cell r="N1052">
            <v>2013</v>
          </cell>
          <cell r="O1052" t="str">
            <v>Ciudad de México</v>
          </cell>
          <cell r="P1052" t="str">
            <v>Ciudad de México</v>
          </cell>
          <cell r="Q1052" t="str">
            <v>Zona Metropolitana</v>
          </cell>
          <cell r="R1052" t="str">
            <v>Baja</v>
          </cell>
          <cell r="S1052" t="str">
            <v>Devolución Valmex</v>
          </cell>
          <cell r="T1052" t="str">
            <v>GNP</v>
          </cell>
          <cell r="U1052" t="str">
            <v>Grupo Nacional Provincial, S.A.B.</v>
          </cell>
          <cell r="V1052" t="str">
            <v>Pool Administrativo</v>
          </cell>
          <cell r="W1052" t="str">
            <v>Pool Administrativo</v>
          </cell>
          <cell r="X1052" t="str">
            <v>Plaza GNP</v>
          </cell>
          <cell r="Y1052" t="str">
            <v>Pool</v>
          </cell>
          <cell r="Z1052" t="str">
            <v>N38132</v>
          </cell>
          <cell r="AA1052" t="str">
            <v>-</v>
          </cell>
          <cell r="AB1052" t="str">
            <v>-</v>
          </cell>
          <cell r="AC1052" t="str">
            <v>-</v>
          </cell>
          <cell r="AD1052" t="str">
            <v>-</v>
          </cell>
          <cell r="AE1052" t="str">
            <v>-</v>
          </cell>
          <cell r="AF1052" t="str">
            <v>-</v>
          </cell>
          <cell r="AG1052" t="str">
            <v>-</v>
          </cell>
          <cell r="AH1052" t="str">
            <v>-</v>
          </cell>
          <cell r="AI1052" t="str">
            <v>C6705</v>
          </cell>
          <cell r="AJ1052" t="str">
            <v>Ramirez Granados Arturo</v>
          </cell>
          <cell r="AK1052" t="str">
            <v>-</v>
          </cell>
          <cell r="AL1052" t="str">
            <v>-</v>
          </cell>
          <cell r="AM1052" t="str">
            <v>-</v>
          </cell>
          <cell r="AN1052">
            <v>0</v>
          </cell>
          <cell r="AO1052" t="str">
            <v>-</v>
          </cell>
          <cell r="AQ1052">
            <v>5545001393</v>
          </cell>
          <cell r="AR1052" t="str">
            <v>-</v>
          </cell>
          <cell r="AS1052" t="str">
            <v>-</v>
          </cell>
          <cell r="AT1052" t="str">
            <v>-</v>
          </cell>
          <cell r="AU1052" t="str">
            <v>-</v>
          </cell>
          <cell r="AV1052" t="str">
            <v>-</v>
          </cell>
          <cell r="AW1052" t="str">
            <v>IMDM20888053..</v>
          </cell>
          <cell r="AX1052" t="str">
            <v>Inactivo</v>
          </cell>
          <cell r="AY1052" t="str">
            <v>No</v>
          </cell>
          <cell r="AZ1052" t="str">
            <v>-</v>
          </cell>
          <cell r="BA1052" t="str">
            <v>-</v>
          </cell>
          <cell r="BB1052" t="str">
            <v>-</v>
          </cell>
          <cell r="BC1052" t="str">
            <v>-</v>
          </cell>
          <cell r="BD1052" t="str">
            <v>-</v>
          </cell>
          <cell r="BE1052" t="str">
            <v>-</v>
          </cell>
          <cell r="BF1052" t="str">
            <v>-</v>
          </cell>
          <cell r="BG1052" t="str">
            <v>-</v>
          </cell>
          <cell r="BH1052" t="str">
            <v>-</v>
          </cell>
          <cell r="BI1052" t="str">
            <v>-</v>
          </cell>
          <cell r="BJ1052" t="str">
            <v>Arrendado</v>
          </cell>
          <cell r="BL1052" t="str">
            <v>El Trébol Automotriz Ermita, S.A. de C.V.</v>
          </cell>
          <cell r="BP1052" t="str">
            <v>-</v>
          </cell>
          <cell r="BQ1052" t="str">
            <v>-</v>
          </cell>
          <cell r="BR1052" t="str">
            <v>-</v>
          </cell>
          <cell r="BS1052" t="str">
            <v>-</v>
          </cell>
          <cell r="BT1052" t="str">
            <v>-</v>
          </cell>
          <cell r="BU1052" t="str">
            <v>-</v>
          </cell>
          <cell r="BV1052" t="str">
            <v>-</v>
          </cell>
          <cell r="BW1052" t="str">
            <v>-</v>
          </cell>
          <cell r="BX1052" t="str">
            <v>-</v>
          </cell>
          <cell r="BY1052" t="str">
            <v>-</v>
          </cell>
          <cell r="BZ1052" t="str">
            <v>-</v>
          </cell>
          <cell r="CA1052" t="str">
            <v>-</v>
          </cell>
          <cell r="CB1052" t="str">
            <v>-</v>
          </cell>
          <cell r="CC1052" t="str">
            <v>Lunes</v>
          </cell>
          <cell r="CD1052" t="str">
            <v>316</v>
          </cell>
          <cell r="CE1052" t="str">
            <v>6</v>
          </cell>
          <cell r="CF1052" t="str">
            <v>Amarillo</v>
          </cell>
          <cell r="CG1052" t="str">
            <v>1er Sábado</v>
          </cell>
          <cell r="CH1052" t="str">
            <v>Ene y Feb</v>
          </cell>
          <cell r="CI1052" t="str">
            <v>Jul y Ago</v>
          </cell>
          <cell r="CJ1052" t="str">
            <v>-</v>
          </cell>
          <cell r="CK1052">
            <v>90</v>
          </cell>
          <cell r="CL1052" t="str">
            <v>101 - MAGNA</v>
          </cell>
          <cell r="CM1052" t="str">
            <v>13099</v>
          </cell>
          <cell r="CP1052" t="str">
            <v>-</v>
          </cell>
        </row>
        <row r="1053">
          <cell r="A1053" t="str">
            <v>13100</v>
          </cell>
          <cell r="B1053" t="str">
            <v>336YXK</v>
          </cell>
          <cell r="C1053" t="str">
            <v>Distrito Federal</v>
          </cell>
          <cell r="D1053" t="str">
            <v>No aplica</v>
          </cell>
          <cell r="E1053" t="str">
            <v>Aveo</v>
          </cell>
          <cell r="F1053" t="str">
            <v>Automóvil</v>
          </cell>
          <cell r="G1053" t="str">
            <v>Chevrolet</v>
          </cell>
          <cell r="H1053" t="str">
            <v>Aveo LS 4 puertas T/M, D/H, A/A, Paquete M</v>
          </cell>
          <cell r="I1053" t="str">
            <v>3G1TA5AF4DL177825</v>
          </cell>
          <cell r="J1053" t="str">
            <v>Hecho en México</v>
          </cell>
          <cell r="K1053" t="str">
            <v>Magna</v>
          </cell>
          <cell r="L1053">
            <v>4</v>
          </cell>
          <cell r="M1053">
            <v>45</v>
          </cell>
          <cell r="N1053">
            <v>2013</v>
          </cell>
          <cell r="O1053" t="str">
            <v>Coatzacoalcos</v>
          </cell>
          <cell r="P1053" t="str">
            <v>Veracruz</v>
          </cell>
          <cell r="Q1053" t="str">
            <v>Sureste</v>
          </cell>
          <cell r="R1053" t="str">
            <v>Baja</v>
          </cell>
          <cell r="S1053" t="str">
            <v>Venta a empleado</v>
          </cell>
          <cell r="T1053" t="str">
            <v>GNP</v>
          </cell>
          <cell r="U1053" t="str">
            <v>Grupo Nacional Provincial, S.A.B.</v>
          </cell>
          <cell r="V1053" t="str">
            <v>Asesor de Servicio</v>
          </cell>
          <cell r="W1053" t="str">
            <v>-</v>
          </cell>
          <cell r="X1053" t="str">
            <v>Supervisoria</v>
          </cell>
          <cell r="Y1053" t="str">
            <v>Asignado</v>
          </cell>
          <cell r="Z1053">
            <v>40137001</v>
          </cell>
          <cell r="AA1053" t="str">
            <v>-</v>
          </cell>
          <cell r="AB1053" t="str">
            <v>-</v>
          </cell>
          <cell r="AC1053" t="str">
            <v>-</v>
          </cell>
          <cell r="AD1053" t="str">
            <v>-</v>
          </cell>
          <cell r="AE1053" t="str">
            <v>-</v>
          </cell>
          <cell r="AF1053" t="str">
            <v>-</v>
          </cell>
          <cell r="AG1053" t="str">
            <v>-</v>
          </cell>
          <cell r="AH1053" t="str">
            <v>-</v>
          </cell>
          <cell r="AI1053" t="str">
            <v>C6705</v>
          </cell>
          <cell r="AJ1053" t="str">
            <v>Ramirez Granados Arturo</v>
          </cell>
          <cell r="AK1053" t="str">
            <v>-</v>
          </cell>
          <cell r="AL1053" t="str">
            <v>-</v>
          </cell>
          <cell r="AM1053" t="str">
            <v>-</v>
          </cell>
          <cell r="AN1053">
            <v>0</v>
          </cell>
          <cell r="AO1053" t="str">
            <v>-</v>
          </cell>
          <cell r="AQ1053" t="str">
            <v>-</v>
          </cell>
          <cell r="AR1053" t="str">
            <v>-</v>
          </cell>
          <cell r="AS1053" t="str">
            <v>-</v>
          </cell>
          <cell r="AT1053" t="str">
            <v>-</v>
          </cell>
          <cell r="AU1053" t="str">
            <v>-</v>
          </cell>
          <cell r="AV1053" t="str">
            <v>-</v>
          </cell>
          <cell r="AW1053" t="str">
            <v>IMDM20888119..</v>
          </cell>
          <cell r="AX1053" t="str">
            <v>Inactivo</v>
          </cell>
          <cell r="AY1053" t="str">
            <v>No</v>
          </cell>
          <cell r="AZ1053" t="str">
            <v>-</v>
          </cell>
          <cell r="BA1053" t="str">
            <v>-</v>
          </cell>
          <cell r="BB1053" t="str">
            <v>-</v>
          </cell>
          <cell r="BC1053" t="str">
            <v>-</v>
          </cell>
          <cell r="BD1053" t="str">
            <v>-</v>
          </cell>
          <cell r="BE1053" t="str">
            <v>-</v>
          </cell>
          <cell r="BF1053" t="str">
            <v>-</v>
          </cell>
          <cell r="BG1053">
            <v>3</v>
          </cell>
          <cell r="BH1053" t="str">
            <v>-</v>
          </cell>
          <cell r="BI1053" t="str">
            <v>-</v>
          </cell>
          <cell r="BJ1053" t="str">
            <v>Arrendado</v>
          </cell>
          <cell r="BL1053" t="str">
            <v>El Trébol Automotriz Ermita, S.A. de C.V.</v>
          </cell>
          <cell r="BP1053" t="str">
            <v>-</v>
          </cell>
          <cell r="BQ1053" t="str">
            <v>-</v>
          </cell>
          <cell r="BR1053" t="str">
            <v>-</v>
          </cell>
          <cell r="BS1053" t="str">
            <v>-</v>
          </cell>
          <cell r="BT1053" t="str">
            <v>-</v>
          </cell>
          <cell r="BU1053" t="str">
            <v>-</v>
          </cell>
          <cell r="BV1053" t="str">
            <v>-</v>
          </cell>
          <cell r="BW1053" t="str">
            <v>-</v>
          </cell>
          <cell r="BX1053" t="str">
            <v>-</v>
          </cell>
          <cell r="BY1053" t="str">
            <v>-</v>
          </cell>
          <cell r="BZ1053" t="str">
            <v>-</v>
          </cell>
          <cell r="CA1053" t="str">
            <v>-</v>
          </cell>
          <cell r="CB1053" t="str">
            <v>-</v>
          </cell>
          <cell r="CC1053" t="str">
            <v>Lunes</v>
          </cell>
          <cell r="CD1053" t="str">
            <v>336</v>
          </cell>
          <cell r="CE1053" t="str">
            <v>6</v>
          </cell>
          <cell r="CF1053" t="str">
            <v>Amarillo</v>
          </cell>
          <cell r="CG1053" t="str">
            <v>1er Sábado</v>
          </cell>
          <cell r="CH1053" t="str">
            <v>Ene y Feb</v>
          </cell>
          <cell r="CI1053" t="str">
            <v>Jul y Ago</v>
          </cell>
          <cell r="CJ1053" t="str">
            <v>-</v>
          </cell>
          <cell r="CK1053">
            <v>90</v>
          </cell>
          <cell r="CL1053" t="str">
            <v>101 - MAGNA</v>
          </cell>
          <cell r="CM1053" t="str">
            <v>13100</v>
          </cell>
          <cell r="CP1053" t="str">
            <v>-</v>
          </cell>
        </row>
        <row r="1054">
          <cell r="A1054" t="str">
            <v>13101</v>
          </cell>
          <cell r="B1054" t="str">
            <v>444YXK</v>
          </cell>
          <cell r="C1054" t="str">
            <v>Distrito Federal</v>
          </cell>
          <cell r="D1054" t="str">
            <v>No aplica</v>
          </cell>
          <cell r="E1054" t="str">
            <v>Aveo</v>
          </cell>
          <cell r="F1054" t="str">
            <v>Automóvil</v>
          </cell>
          <cell r="G1054" t="str">
            <v>Chevrolet</v>
          </cell>
          <cell r="H1054" t="str">
            <v>Aveo LS 4 puertas T/M, D/H, A/A, Paquete M</v>
          </cell>
          <cell r="I1054" t="str">
            <v>3G1TA5AF4DL171734</v>
          </cell>
          <cell r="J1054" t="str">
            <v>Hecho en México</v>
          </cell>
          <cell r="K1054" t="str">
            <v>Magna</v>
          </cell>
          <cell r="L1054">
            <v>4</v>
          </cell>
          <cell r="M1054">
            <v>45</v>
          </cell>
          <cell r="N1054">
            <v>2013</v>
          </cell>
          <cell r="O1054" t="str">
            <v>Coatzacoalcos</v>
          </cell>
          <cell r="P1054" t="str">
            <v>Veracruz</v>
          </cell>
          <cell r="Q1054" t="str">
            <v>Sureste</v>
          </cell>
          <cell r="R1054" t="str">
            <v>Baja</v>
          </cell>
          <cell r="S1054" t="str">
            <v>Venta a empleado</v>
          </cell>
          <cell r="T1054" t="str">
            <v>GNP</v>
          </cell>
          <cell r="U1054" t="str">
            <v>Grupo Nacional Provincial, S.A.B.</v>
          </cell>
          <cell r="V1054" t="str">
            <v>Asesor de Servicio</v>
          </cell>
          <cell r="W1054" t="str">
            <v>-</v>
          </cell>
          <cell r="X1054" t="str">
            <v>Supervisoria</v>
          </cell>
          <cell r="Y1054" t="str">
            <v>Asignado</v>
          </cell>
          <cell r="Z1054" t="str">
            <v>S02857</v>
          </cell>
          <cell r="AA1054" t="str">
            <v>-</v>
          </cell>
          <cell r="AB1054" t="str">
            <v>-</v>
          </cell>
          <cell r="AC1054" t="str">
            <v>-</v>
          </cell>
          <cell r="AD1054" t="str">
            <v>-</v>
          </cell>
          <cell r="AE1054" t="str">
            <v>-</v>
          </cell>
          <cell r="AF1054" t="str">
            <v>-</v>
          </cell>
          <cell r="AG1054" t="str">
            <v>-</v>
          </cell>
          <cell r="AH1054" t="str">
            <v>-</v>
          </cell>
          <cell r="AI1054" t="str">
            <v>C6705</v>
          </cell>
          <cell r="AJ1054" t="str">
            <v>Ramirez Granados Arturo</v>
          </cell>
          <cell r="AK1054" t="str">
            <v>-</v>
          </cell>
          <cell r="AL1054" t="str">
            <v>-</v>
          </cell>
          <cell r="AM1054" t="str">
            <v>-</v>
          </cell>
          <cell r="AN1054">
            <v>0</v>
          </cell>
          <cell r="AO1054" t="str">
            <v>-</v>
          </cell>
          <cell r="AQ1054">
            <v>9211006954</v>
          </cell>
          <cell r="AR1054" t="str">
            <v>-</v>
          </cell>
          <cell r="AS1054" t="str">
            <v>-</v>
          </cell>
          <cell r="AT1054" t="str">
            <v>-</v>
          </cell>
          <cell r="AU1054" t="str">
            <v>-</v>
          </cell>
          <cell r="AV1054" t="str">
            <v>-</v>
          </cell>
          <cell r="AW1054" t="str">
            <v>IMDM20888117..</v>
          </cell>
          <cell r="AX1054" t="str">
            <v>Inactivo</v>
          </cell>
          <cell r="AY1054" t="str">
            <v>No</v>
          </cell>
          <cell r="AZ1054" t="str">
            <v>-</v>
          </cell>
          <cell r="BA1054" t="str">
            <v>-</v>
          </cell>
          <cell r="BB1054" t="str">
            <v>-</v>
          </cell>
          <cell r="BC1054" t="str">
            <v>-</v>
          </cell>
          <cell r="BD1054" t="str">
            <v>-</v>
          </cell>
          <cell r="BE1054" t="str">
            <v>-</v>
          </cell>
          <cell r="BF1054" t="str">
            <v>-</v>
          </cell>
          <cell r="BG1054">
            <v>3</v>
          </cell>
          <cell r="BH1054" t="str">
            <v>-</v>
          </cell>
          <cell r="BI1054" t="str">
            <v>-</v>
          </cell>
          <cell r="BJ1054" t="str">
            <v>Arrendado</v>
          </cell>
          <cell r="BL1054" t="str">
            <v>El Trébol Automotriz Ermita, S.A. de C.V.</v>
          </cell>
          <cell r="BP1054" t="str">
            <v>-</v>
          </cell>
          <cell r="BQ1054" t="str">
            <v>-</v>
          </cell>
          <cell r="BR1054" t="str">
            <v>-</v>
          </cell>
          <cell r="BS1054" t="str">
            <v>-</v>
          </cell>
          <cell r="BT1054" t="str">
            <v>-</v>
          </cell>
          <cell r="BU1054" t="str">
            <v>-</v>
          </cell>
          <cell r="BV1054" t="str">
            <v>-</v>
          </cell>
          <cell r="BW1054" t="str">
            <v>-</v>
          </cell>
          <cell r="BX1054" t="str">
            <v>-</v>
          </cell>
          <cell r="BY1054" t="str">
            <v>-</v>
          </cell>
          <cell r="BZ1054" t="str">
            <v>-</v>
          </cell>
          <cell r="CA1054" t="str">
            <v>-</v>
          </cell>
          <cell r="CB1054" t="str">
            <v>-</v>
          </cell>
          <cell r="CC1054" t="str">
            <v>Miércoles</v>
          </cell>
          <cell r="CD1054" t="str">
            <v>444</v>
          </cell>
          <cell r="CE1054" t="str">
            <v>4</v>
          </cell>
          <cell r="CF1054" t="str">
            <v>Rojo</v>
          </cell>
          <cell r="CG1054" t="str">
            <v>3er Sábado</v>
          </cell>
          <cell r="CH1054" t="str">
            <v>Mzo y Abr</v>
          </cell>
          <cell r="CI1054" t="str">
            <v>Sep y Oct</v>
          </cell>
          <cell r="CJ1054" t="str">
            <v>-</v>
          </cell>
          <cell r="CK1054">
            <v>90</v>
          </cell>
          <cell r="CL1054" t="str">
            <v>101 - MAGNA</v>
          </cell>
          <cell r="CM1054" t="str">
            <v>13101</v>
          </cell>
          <cell r="CP1054" t="str">
            <v>-</v>
          </cell>
        </row>
        <row r="1055">
          <cell r="A1055" t="str">
            <v>13102</v>
          </cell>
          <cell r="B1055" t="str">
            <v>576YWX</v>
          </cell>
          <cell r="C1055" t="str">
            <v>Distrito Federal</v>
          </cell>
          <cell r="D1055" t="str">
            <v>No aplica</v>
          </cell>
          <cell r="E1055" t="str">
            <v>Aveo</v>
          </cell>
          <cell r="F1055" t="str">
            <v>Automóvil</v>
          </cell>
          <cell r="G1055" t="str">
            <v>Chevrolet</v>
          </cell>
          <cell r="H1055" t="str">
            <v>Aveo LS 4 puertas T/M, D/H, A/A, Paquete M</v>
          </cell>
          <cell r="I1055" t="str">
            <v>3G1TA5AF6DL168267</v>
          </cell>
          <cell r="J1055" t="str">
            <v>Hecho en México</v>
          </cell>
          <cell r="K1055" t="str">
            <v>Magna</v>
          </cell>
          <cell r="L1055">
            <v>4</v>
          </cell>
          <cell r="M1055">
            <v>45</v>
          </cell>
          <cell r="N1055">
            <v>2013</v>
          </cell>
          <cell r="O1055" t="str">
            <v>Ciudad de México</v>
          </cell>
          <cell r="P1055" t="str">
            <v>Ciudad de México</v>
          </cell>
          <cell r="Q1055" t="str">
            <v>Zona Metropolitana</v>
          </cell>
          <cell r="R1055" t="str">
            <v>Baja</v>
          </cell>
          <cell r="S1055" t="str">
            <v>Devolución Valmex</v>
          </cell>
          <cell r="T1055" t="str">
            <v>GNP</v>
          </cell>
          <cell r="U1055" t="str">
            <v>Grupo Nacional Provincial, S.A.B.</v>
          </cell>
          <cell r="V1055" t="str">
            <v>Asesor de Servicio</v>
          </cell>
          <cell r="W1055" t="str">
            <v>491</v>
          </cell>
          <cell r="X1055" t="str">
            <v>Célula 9</v>
          </cell>
          <cell r="Y1055" t="str">
            <v>Asignado</v>
          </cell>
          <cell r="Z1055" t="str">
            <v>N92754</v>
          </cell>
          <cell r="AA1055" t="str">
            <v>-</v>
          </cell>
          <cell r="AB1055" t="str">
            <v>-</v>
          </cell>
          <cell r="AC1055" t="str">
            <v>-</v>
          </cell>
          <cell r="AD1055" t="str">
            <v>-</v>
          </cell>
          <cell r="AE1055" t="str">
            <v>-</v>
          </cell>
          <cell r="AF1055" t="str">
            <v>-</v>
          </cell>
          <cell r="AG1055" t="str">
            <v>-</v>
          </cell>
          <cell r="AH1055" t="str">
            <v>-</v>
          </cell>
          <cell r="AI1055" t="str">
            <v>C6705</v>
          </cell>
          <cell r="AJ1055" t="str">
            <v>Ramirez Granados Arturo</v>
          </cell>
          <cell r="AK1055" t="str">
            <v>-</v>
          </cell>
          <cell r="AL1055" t="str">
            <v>-</v>
          </cell>
          <cell r="AM1055" t="str">
            <v>-</v>
          </cell>
          <cell r="AN1055">
            <v>0</v>
          </cell>
          <cell r="AO1055" t="str">
            <v>-</v>
          </cell>
          <cell r="AQ1055">
            <v>5516471582</v>
          </cell>
          <cell r="AR1055" t="str">
            <v>-</v>
          </cell>
          <cell r="AS1055" t="str">
            <v>-</v>
          </cell>
          <cell r="AT1055" t="str">
            <v>-</v>
          </cell>
          <cell r="AU1055" t="str">
            <v>-</v>
          </cell>
          <cell r="AV1055" t="str">
            <v>-</v>
          </cell>
          <cell r="AW1055" t="str">
            <v>IMDM20888088..</v>
          </cell>
          <cell r="AX1055" t="str">
            <v>Inactivo</v>
          </cell>
          <cell r="AY1055" t="str">
            <v>No</v>
          </cell>
          <cell r="AZ1055" t="str">
            <v>-</v>
          </cell>
          <cell r="BA1055" t="str">
            <v>-</v>
          </cell>
          <cell r="BB1055" t="str">
            <v>-</v>
          </cell>
          <cell r="BC1055" t="str">
            <v>-</v>
          </cell>
          <cell r="BD1055" t="str">
            <v>-</v>
          </cell>
          <cell r="BE1055" t="str">
            <v>-</v>
          </cell>
          <cell r="BF1055" t="str">
            <v>-</v>
          </cell>
          <cell r="BG1055">
            <v>3</v>
          </cell>
          <cell r="BH1055" t="str">
            <v>-</v>
          </cell>
          <cell r="BI1055" t="str">
            <v>-</v>
          </cell>
          <cell r="BJ1055" t="str">
            <v>Arrendado</v>
          </cell>
          <cell r="BL1055" t="str">
            <v>El Trébol Automotriz Ermita, S.A. de C.V.</v>
          </cell>
          <cell r="BP1055" t="str">
            <v>-</v>
          </cell>
          <cell r="BQ1055" t="str">
            <v>-</v>
          </cell>
          <cell r="BR1055" t="str">
            <v>-</v>
          </cell>
          <cell r="BS1055" t="str">
            <v>-</v>
          </cell>
          <cell r="BT1055" t="str">
            <v>-</v>
          </cell>
          <cell r="BU1055" t="str">
            <v>-</v>
          </cell>
          <cell r="BV1055" t="str">
            <v>-</v>
          </cell>
          <cell r="BW1055" t="str">
            <v>-</v>
          </cell>
          <cell r="BX1055" t="str">
            <v>-</v>
          </cell>
          <cell r="BY1055" t="str">
            <v>-</v>
          </cell>
          <cell r="BZ1055" t="str">
            <v>-</v>
          </cell>
          <cell r="CA1055" t="str">
            <v>-</v>
          </cell>
          <cell r="CB1055" t="str">
            <v>-</v>
          </cell>
          <cell r="CC1055" t="str">
            <v>Lunes</v>
          </cell>
          <cell r="CD1055" t="str">
            <v>576</v>
          </cell>
          <cell r="CE1055" t="str">
            <v>6</v>
          </cell>
          <cell r="CF1055" t="str">
            <v>Amarillo</v>
          </cell>
          <cell r="CG1055" t="str">
            <v>1er Sábado</v>
          </cell>
          <cell r="CH1055" t="str">
            <v>Ene y Feb</v>
          </cell>
          <cell r="CI1055" t="str">
            <v>Jul y Ago</v>
          </cell>
          <cell r="CJ1055" t="str">
            <v>-</v>
          </cell>
          <cell r="CK1055">
            <v>90</v>
          </cell>
          <cell r="CL1055" t="str">
            <v>101 - MAGNA</v>
          </cell>
          <cell r="CM1055" t="str">
            <v>13102</v>
          </cell>
          <cell r="CP1055" t="str">
            <v>-</v>
          </cell>
        </row>
        <row r="1056">
          <cell r="A1056" t="str">
            <v>13103</v>
          </cell>
          <cell r="B1056" t="str">
            <v>830YXK</v>
          </cell>
          <cell r="C1056" t="str">
            <v>Distrito Federal</v>
          </cell>
          <cell r="D1056" t="str">
            <v>No aplica</v>
          </cell>
          <cell r="E1056" t="str">
            <v>Aveo</v>
          </cell>
          <cell r="F1056" t="str">
            <v>Automóvil</v>
          </cell>
          <cell r="G1056" t="str">
            <v>Chevrolet</v>
          </cell>
          <cell r="H1056" t="str">
            <v>Aveo LS 4 puertas T/M, D/H, A/A, Paquete M</v>
          </cell>
          <cell r="I1056" t="str">
            <v>3G1TA5AF9DL178257</v>
          </cell>
          <cell r="J1056" t="str">
            <v>Hecho en México</v>
          </cell>
          <cell r="K1056" t="str">
            <v>Magna</v>
          </cell>
          <cell r="L1056">
            <v>4</v>
          </cell>
          <cell r="M1056">
            <v>45</v>
          </cell>
          <cell r="N1056">
            <v>2013</v>
          </cell>
          <cell r="O1056" t="str">
            <v>Ciudad Obregón</v>
          </cell>
          <cell r="P1056" t="str">
            <v>Sonora</v>
          </cell>
          <cell r="Q1056" t="str">
            <v>Noroeste</v>
          </cell>
          <cell r="R1056" t="str">
            <v>Baja</v>
          </cell>
          <cell r="S1056" t="str">
            <v>Subasta interna</v>
          </cell>
          <cell r="T1056" t="str">
            <v>GNP</v>
          </cell>
          <cell r="U1056" t="str">
            <v>Grupo Nacional Provincial, S.A.B.</v>
          </cell>
          <cell r="V1056" t="str">
            <v>Agente Empleado</v>
          </cell>
          <cell r="W1056" t="str">
            <v>Pool Semiasignado</v>
          </cell>
          <cell r="X1056" t="str">
            <v>Supervisoria</v>
          </cell>
          <cell r="Y1056" t="str">
            <v>Pool</v>
          </cell>
          <cell r="Z1056" t="str">
            <v>V02123</v>
          </cell>
          <cell r="AA1056" t="str">
            <v>-</v>
          </cell>
          <cell r="AB1056" t="str">
            <v>-</v>
          </cell>
          <cell r="AC1056" t="str">
            <v>-</v>
          </cell>
          <cell r="AD1056" t="str">
            <v>-</v>
          </cell>
          <cell r="AE1056" t="str">
            <v>-</v>
          </cell>
          <cell r="AF1056" t="str">
            <v>-</v>
          </cell>
          <cell r="AG1056" t="str">
            <v>-</v>
          </cell>
          <cell r="AH1056" t="str">
            <v>-</v>
          </cell>
          <cell r="AI1056" t="str">
            <v>C6705</v>
          </cell>
          <cell r="AJ1056" t="str">
            <v>Ramirez Granados Arturo</v>
          </cell>
          <cell r="AK1056" t="str">
            <v>-</v>
          </cell>
          <cell r="AL1056" t="str">
            <v>-</v>
          </cell>
          <cell r="AM1056" t="str">
            <v>-</v>
          </cell>
          <cell r="AN1056">
            <v>0</v>
          </cell>
          <cell r="AO1056" t="str">
            <v>-</v>
          </cell>
          <cell r="AQ1056">
            <v>5545001393</v>
          </cell>
          <cell r="AR1056" t="str">
            <v>-</v>
          </cell>
          <cell r="AS1056" t="str">
            <v>-</v>
          </cell>
          <cell r="AT1056" t="str">
            <v>-</v>
          </cell>
          <cell r="AU1056" t="str">
            <v>-</v>
          </cell>
          <cell r="AV1056" t="str">
            <v>-</v>
          </cell>
          <cell r="AW1056" t="str">
            <v>-</v>
          </cell>
          <cell r="AX1056" t="str">
            <v>-</v>
          </cell>
          <cell r="AY1056" t="str">
            <v>No</v>
          </cell>
          <cell r="AZ1056" t="str">
            <v>-</v>
          </cell>
          <cell r="BA1056" t="str">
            <v>-</v>
          </cell>
          <cell r="BB1056" t="str">
            <v>-</v>
          </cell>
          <cell r="BC1056" t="str">
            <v>-</v>
          </cell>
          <cell r="BD1056" t="str">
            <v>-</v>
          </cell>
          <cell r="BE1056" t="str">
            <v>-</v>
          </cell>
          <cell r="BF1056" t="str">
            <v>-</v>
          </cell>
          <cell r="BG1056" t="str">
            <v>-</v>
          </cell>
          <cell r="BH1056" t="str">
            <v>-</v>
          </cell>
          <cell r="BI1056" t="str">
            <v>-</v>
          </cell>
          <cell r="BJ1056" t="str">
            <v>Arrendado</v>
          </cell>
          <cell r="BL1056" t="str">
            <v>El Trébol Automotriz Ermita, S.A. de C.V.</v>
          </cell>
          <cell r="BP1056" t="str">
            <v>-</v>
          </cell>
          <cell r="BQ1056" t="str">
            <v>-</v>
          </cell>
          <cell r="BR1056" t="str">
            <v>-</v>
          </cell>
          <cell r="BS1056" t="str">
            <v>-</v>
          </cell>
          <cell r="BT1056" t="str">
            <v>-</v>
          </cell>
          <cell r="BU1056" t="str">
            <v>-</v>
          </cell>
          <cell r="BV1056" t="str">
            <v>-</v>
          </cell>
          <cell r="BW1056" t="str">
            <v>-</v>
          </cell>
          <cell r="BX1056" t="str">
            <v>-</v>
          </cell>
          <cell r="BY1056" t="str">
            <v>-</v>
          </cell>
          <cell r="BZ1056" t="str">
            <v>-</v>
          </cell>
          <cell r="CA1056" t="str">
            <v>-</v>
          </cell>
          <cell r="CB1056" t="str">
            <v>-</v>
          </cell>
          <cell r="CC1056" t="str">
            <v>Viernes</v>
          </cell>
          <cell r="CD1056" t="str">
            <v>830</v>
          </cell>
          <cell r="CE1056" t="str">
            <v>0</v>
          </cell>
          <cell r="CF1056" t="str">
            <v>Azul</v>
          </cell>
          <cell r="CG1056" t="str">
            <v>5o Sábado</v>
          </cell>
          <cell r="CH1056" t="str">
            <v>May y Jun</v>
          </cell>
          <cell r="CI1056" t="str">
            <v>Nov y Dic</v>
          </cell>
          <cell r="CJ1056" t="str">
            <v>-</v>
          </cell>
          <cell r="CK1056">
            <v>90</v>
          </cell>
          <cell r="CL1056" t="str">
            <v>101 - MAGNA</v>
          </cell>
          <cell r="CM1056" t="str">
            <v>13103</v>
          </cell>
          <cell r="CP1056" t="str">
            <v>-</v>
          </cell>
        </row>
        <row r="1057">
          <cell r="A1057" t="str">
            <v>13104</v>
          </cell>
          <cell r="B1057" t="str">
            <v>875YXK</v>
          </cell>
          <cell r="C1057" t="str">
            <v>Distrito Federal</v>
          </cell>
          <cell r="D1057" t="str">
            <v>No aplica</v>
          </cell>
          <cell r="E1057" t="str">
            <v>Aveo</v>
          </cell>
          <cell r="F1057" t="str">
            <v>Automóvil</v>
          </cell>
          <cell r="G1057" t="str">
            <v>Chevrolet</v>
          </cell>
          <cell r="H1057" t="str">
            <v>Aveo LS 4 puertas T/M, D/H, A/A, Paquete M</v>
          </cell>
          <cell r="I1057" t="str">
            <v>3G1TA5AFXDL170815</v>
          </cell>
          <cell r="J1057" t="str">
            <v>Hecho en México</v>
          </cell>
          <cell r="K1057" t="str">
            <v>Magna</v>
          </cell>
          <cell r="L1057">
            <v>4</v>
          </cell>
          <cell r="M1057">
            <v>45</v>
          </cell>
          <cell r="N1057">
            <v>2013</v>
          </cell>
          <cell r="O1057" t="str">
            <v>Ciudad Obregón</v>
          </cell>
          <cell r="P1057" t="str">
            <v>Sonora</v>
          </cell>
          <cell r="Q1057" t="str">
            <v>Noroeste</v>
          </cell>
          <cell r="R1057" t="str">
            <v>Baja</v>
          </cell>
          <cell r="S1057" t="str">
            <v>Devolución Valmex</v>
          </cell>
          <cell r="T1057" t="str">
            <v>GNP</v>
          </cell>
          <cell r="U1057" t="str">
            <v>Grupo Nacional Provincial, S.A.B.</v>
          </cell>
          <cell r="V1057" t="str">
            <v>Asesor de Servicio</v>
          </cell>
          <cell r="W1057" t="str">
            <v>-</v>
          </cell>
          <cell r="X1057" t="str">
            <v>Supervisoria</v>
          </cell>
          <cell r="Y1057" t="str">
            <v>Asignado</v>
          </cell>
          <cell r="Z1057">
            <v>40106001</v>
          </cell>
          <cell r="AA1057" t="str">
            <v>Figueroa Montes Cristhian Ariel</v>
          </cell>
          <cell r="AB1057" t="str">
            <v>Servicios Administrativos en Reclamaciones, S.A. de C.V.</v>
          </cell>
          <cell r="AC1057" t="str">
            <v>FIMC791028KX4</v>
          </cell>
          <cell r="AD1057" t="str">
            <v>Operativo</v>
          </cell>
          <cell r="AE1057" t="str">
            <v>Asesor de Servicio</v>
          </cell>
          <cell r="AF1057" t="str">
            <v>Unidad Operativa</v>
          </cell>
          <cell r="AG1057" t="str">
            <v>Dirección Servicio y Operaciones</v>
          </cell>
          <cell r="AH1057" t="str">
            <v>Subdirección Siniestros Norte y Occidente</v>
          </cell>
          <cell r="AI1057" t="str">
            <v>C9178</v>
          </cell>
          <cell r="AJ1057" t="str">
            <v>Cárdenas Guzmán Adriel</v>
          </cell>
          <cell r="AK1057" t="str">
            <v>Ciudad Obregón</v>
          </cell>
          <cell r="AL1057" t="str">
            <v>Ciudad Obregón</v>
          </cell>
          <cell r="AM1057">
            <v>0</v>
          </cell>
          <cell r="AN1057" t="str">
            <v>cristhian.figueroa@gnp.com.mx</v>
          </cell>
          <cell r="AO1057" t="str">
            <v>cristhian.figueroa@gnp.com.mx</v>
          </cell>
          <cell r="AQ1057">
            <v>6441500144</v>
          </cell>
          <cell r="AR1057" t="str">
            <v>-</v>
          </cell>
          <cell r="AS1057" t="str">
            <v>-</v>
          </cell>
          <cell r="AT1057" t="str">
            <v>-</v>
          </cell>
          <cell r="AU1057" t="str">
            <v>-</v>
          </cell>
          <cell r="AV1057" t="str">
            <v>-</v>
          </cell>
          <cell r="AW1057" t="str">
            <v>IMDM20888069..</v>
          </cell>
          <cell r="AX1057" t="str">
            <v>Inactivo</v>
          </cell>
          <cell r="AY1057" t="str">
            <v>No</v>
          </cell>
          <cell r="AZ1057" t="str">
            <v>-</v>
          </cell>
          <cell r="BA1057" t="str">
            <v>-</v>
          </cell>
          <cell r="BB1057" t="str">
            <v>-</v>
          </cell>
          <cell r="BC1057" t="str">
            <v>-</v>
          </cell>
          <cell r="BD1057" t="str">
            <v>-</v>
          </cell>
          <cell r="BE1057" t="str">
            <v>-</v>
          </cell>
          <cell r="BF1057" t="str">
            <v>-</v>
          </cell>
          <cell r="BG1057">
            <v>3</v>
          </cell>
          <cell r="BH1057" t="str">
            <v>-</v>
          </cell>
          <cell r="BI1057" t="str">
            <v>-</v>
          </cell>
          <cell r="BJ1057" t="str">
            <v>Arrendado</v>
          </cell>
          <cell r="BL1057" t="str">
            <v>El Trébol Automotriz Ermita, S.A. de C.V.</v>
          </cell>
          <cell r="BP1057" t="str">
            <v>-</v>
          </cell>
          <cell r="BQ1057" t="str">
            <v>-</v>
          </cell>
          <cell r="BR1057" t="str">
            <v>-</v>
          </cell>
          <cell r="BS1057" t="str">
            <v>-</v>
          </cell>
          <cell r="BT1057" t="str">
            <v>-</v>
          </cell>
          <cell r="BU1057" t="str">
            <v>-</v>
          </cell>
          <cell r="BV1057" t="str">
            <v>-</v>
          </cell>
          <cell r="BW1057" t="str">
            <v>-</v>
          </cell>
          <cell r="BX1057" t="str">
            <v>-</v>
          </cell>
          <cell r="BY1057" t="str">
            <v>-</v>
          </cell>
          <cell r="BZ1057" t="str">
            <v>-</v>
          </cell>
          <cell r="CA1057" t="str">
            <v>-</v>
          </cell>
          <cell r="CB1057" t="str">
            <v>-</v>
          </cell>
          <cell r="CC1057" t="str">
            <v>Lunes</v>
          </cell>
          <cell r="CD1057" t="str">
            <v>875</v>
          </cell>
          <cell r="CE1057" t="str">
            <v>5</v>
          </cell>
          <cell r="CF1057" t="str">
            <v>Amarillo</v>
          </cell>
          <cell r="CG1057" t="str">
            <v>1er Sábado</v>
          </cell>
          <cell r="CH1057" t="str">
            <v>Ene y Feb</v>
          </cell>
          <cell r="CI1057" t="str">
            <v>Jul y Ago</v>
          </cell>
          <cell r="CJ1057" t="str">
            <v>-</v>
          </cell>
          <cell r="CK1057">
            <v>90</v>
          </cell>
          <cell r="CL1057" t="str">
            <v>101 - MAGNA</v>
          </cell>
          <cell r="CM1057" t="str">
            <v>13104</v>
          </cell>
          <cell r="CP1057" t="str">
            <v>-</v>
          </cell>
        </row>
        <row r="1058">
          <cell r="A1058" t="str">
            <v>13105</v>
          </cell>
          <cell r="B1058" t="str">
            <v>732YXA</v>
          </cell>
          <cell r="C1058" t="str">
            <v>Distrito Federal</v>
          </cell>
          <cell r="D1058" t="str">
            <v>No aplica</v>
          </cell>
          <cell r="E1058" t="str">
            <v>Aveo</v>
          </cell>
          <cell r="F1058" t="str">
            <v>Automóvil</v>
          </cell>
          <cell r="G1058" t="str">
            <v>Chevrolet</v>
          </cell>
          <cell r="H1058" t="str">
            <v>Aveo LS 4 puertas T/M, D/H, A/A, Paquete M</v>
          </cell>
          <cell r="I1058" t="str">
            <v>3G1TA5AF2DL171697</v>
          </cell>
          <cell r="J1058" t="str">
            <v>Hecho en México</v>
          </cell>
          <cell r="K1058" t="str">
            <v>Magna</v>
          </cell>
          <cell r="L1058">
            <v>4</v>
          </cell>
          <cell r="M1058">
            <v>45</v>
          </cell>
          <cell r="N1058">
            <v>2013</v>
          </cell>
          <cell r="O1058" t="str">
            <v>Ciudad Obregón</v>
          </cell>
          <cell r="P1058" t="str">
            <v>Sonora</v>
          </cell>
          <cell r="Q1058" t="str">
            <v>Noroeste</v>
          </cell>
          <cell r="R1058" t="str">
            <v>Baja</v>
          </cell>
          <cell r="S1058" t="str">
            <v>Subasta interna</v>
          </cell>
          <cell r="T1058" t="str">
            <v>GNP</v>
          </cell>
          <cell r="U1058" t="str">
            <v>Grupo Nacional Provincial, S.A.B.</v>
          </cell>
          <cell r="V1058" t="str">
            <v>Asesor de Servicio</v>
          </cell>
          <cell r="W1058" t="str">
            <v>-</v>
          </cell>
          <cell r="X1058" t="str">
            <v>Supervisoria</v>
          </cell>
          <cell r="Y1058" t="str">
            <v>Asignado</v>
          </cell>
          <cell r="Z1058">
            <v>40222001</v>
          </cell>
          <cell r="AA1058" t="str">
            <v>-</v>
          </cell>
          <cell r="AB1058" t="str">
            <v>-</v>
          </cell>
          <cell r="AC1058" t="str">
            <v>-</v>
          </cell>
          <cell r="AD1058" t="str">
            <v>-</v>
          </cell>
          <cell r="AE1058" t="str">
            <v>-</v>
          </cell>
          <cell r="AF1058" t="str">
            <v>-</v>
          </cell>
          <cell r="AG1058" t="str">
            <v>-</v>
          </cell>
          <cell r="AH1058" t="str">
            <v>-</v>
          </cell>
          <cell r="AI1058" t="str">
            <v>C6705</v>
          </cell>
          <cell r="AJ1058" t="str">
            <v>Ramirez Granados Arturo</v>
          </cell>
          <cell r="AK1058" t="str">
            <v>-</v>
          </cell>
          <cell r="AL1058" t="str">
            <v>-</v>
          </cell>
          <cell r="AM1058" t="str">
            <v>-</v>
          </cell>
          <cell r="AN1058">
            <v>0</v>
          </cell>
          <cell r="AO1058" t="str">
            <v>-</v>
          </cell>
          <cell r="AQ1058">
            <v>6421120703</v>
          </cell>
          <cell r="AR1058" t="str">
            <v>-</v>
          </cell>
          <cell r="AS1058" t="str">
            <v>-</v>
          </cell>
          <cell r="AT1058" t="str">
            <v>-</v>
          </cell>
          <cell r="AU1058" t="str">
            <v>-</v>
          </cell>
          <cell r="AV1058" t="str">
            <v>-</v>
          </cell>
          <cell r="AW1058" t="str">
            <v>IMDM20888067..</v>
          </cell>
          <cell r="AX1058" t="str">
            <v>Inactivo</v>
          </cell>
          <cell r="AY1058" t="str">
            <v>No</v>
          </cell>
          <cell r="AZ1058" t="str">
            <v>-</v>
          </cell>
          <cell r="BA1058" t="str">
            <v>-</v>
          </cell>
          <cell r="BB1058" t="str">
            <v>-</v>
          </cell>
          <cell r="BC1058" t="str">
            <v>-</v>
          </cell>
          <cell r="BD1058" t="str">
            <v>-</v>
          </cell>
          <cell r="BE1058" t="str">
            <v>-</v>
          </cell>
          <cell r="BF1058" t="str">
            <v>-</v>
          </cell>
          <cell r="BG1058">
            <v>3</v>
          </cell>
          <cell r="BH1058" t="str">
            <v>-</v>
          </cell>
          <cell r="BI1058" t="str">
            <v>-</v>
          </cell>
          <cell r="BJ1058" t="str">
            <v>Arrendado</v>
          </cell>
          <cell r="BL1058" t="str">
            <v>El Trébol Automotriz Ermita, S.A. de C.V.</v>
          </cell>
          <cell r="BP1058" t="str">
            <v>-</v>
          </cell>
          <cell r="BQ1058" t="str">
            <v>-</v>
          </cell>
          <cell r="BR1058" t="str">
            <v>-</v>
          </cell>
          <cell r="BS1058" t="str">
            <v>-</v>
          </cell>
          <cell r="BT1058" t="str">
            <v>-</v>
          </cell>
          <cell r="BU1058" t="str">
            <v>-</v>
          </cell>
          <cell r="BV1058" t="str">
            <v>-</v>
          </cell>
          <cell r="BW1058" t="str">
            <v>-</v>
          </cell>
          <cell r="BX1058" t="str">
            <v>-</v>
          </cell>
          <cell r="BY1058" t="str">
            <v>-</v>
          </cell>
          <cell r="BZ1058" t="str">
            <v>-</v>
          </cell>
          <cell r="CA1058" t="str">
            <v>-</v>
          </cell>
          <cell r="CB1058" t="str">
            <v>-</v>
          </cell>
          <cell r="CC1058" t="str">
            <v>Jueves</v>
          </cell>
          <cell r="CD1058" t="str">
            <v>732</v>
          </cell>
          <cell r="CE1058" t="str">
            <v>2</v>
          </cell>
          <cell r="CF1058" t="str">
            <v>Verde</v>
          </cell>
          <cell r="CG1058" t="str">
            <v>4o Sábado</v>
          </cell>
          <cell r="CH1058" t="str">
            <v>Abr y May</v>
          </cell>
          <cell r="CI1058" t="str">
            <v>Oct y Nov</v>
          </cell>
          <cell r="CJ1058" t="str">
            <v>-</v>
          </cell>
          <cell r="CK1058">
            <v>90</v>
          </cell>
          <cell r="CL1058" t="str">
            <v>101 - MAGNA</v>
          </cell>
          <cell r="CM1058" t="str">
            <v>13105</v>
          </cell>
          <cell r="CP1058" t="str">
            <v>-</v>
          </cell>
        </row>
        <row r="1059">
          <cell r="A1059" t="str">
            <v>13106</v>
          </cell>
          <cell r="B1059" t="str">
            <v>624YXA</v>
          </cell>
          <cell r="C1059" t="str">
            <v>Distrito Federal</v>
          </cell>
          <cell r="D1059" t="str">
            <v>No aplica</v>
          </cell>
          <cell r="E1059" t="str">
            <v>Aveo</v>
          </cell>
          <cell r="F1059" t="str">
            <v>Automóvil</v>
          </cell>
          <cell r="G1059" t="str">
            <v>Chevrolet</v>
          </cell>
          <cell r="H1059" t="str">
            <v>Aveo LS 4 puertas T/M, D/H, A/A, Paquete M</v>
          </cell>
          <cell r="I1059" t="str">
            <v>3G1TA5AF7DL171470</v>
          </cell>
          <cell r="J1059" t="str">
            <v>Hecho en México</v>
          </cell>
          <cell r="K1059" t="str">
            <v>Magna</v>
          </cell>
          <cell r="L1059">
            <v>4</v>
          </cell>
          <cell r="M1059">
            <v>45</v>
          </cell>
          <cell r="N1059">
            <v>2013</v>
          </cell>
          <cell r="O1059" t="str">
            <v>Ciudad Obregón</v>
          </cell>
          <cell r="P1059" t="str">
            <v>Sonora</v>
          </cell>
          <cell r="Q1059" t="str">
            <v>Noroeste</v>
          </cell>
          <cell r="R1059" t="str">
            <v>Baja</v>
          </cell>
          <cell r="S1059" t="str">
            <v>Devolución Valmex</v>
          </cell>
          <cell r="T1059" t="str">
            <v>GNP</v>
          </cell>
          <cell r="U1059" t="str">
            <v>Grupo Nacional Provincial, S.A.B.</v>
          </cell>
          <cell r="V1059" t="str">
            <v>Asesor de Servicio</v>
          </cell>
          <cell r="W1059" t="str">
            <v>-</v>
          </cell>
          <cell r="X1059" t="str">
            <v>Supervisoria</v>
          </cell>
          <cell r="Y1059" t="str">
            <v>Asignado</v>
          </cell>
          <cell r="Z1059">
            <v>40109001</v>
          </cell>
          <cell r="AA1059" t="str">
            <v>Rodriguez Navarrete Adolfo</v>
          </cell>
          <cell r="AB1059" t="str">
            <v>Servicios Administrativos en Reclamaciones, S.A. de C.V.</v>
          </cell>
          <cell r="AC1059" t="str">
            <v>RONA7405205WA</v>
          </cell>
          <cell r="AD1059" t="str">
            <v>Operativo</v>
          </cell>
          <cell r="AE1059" t="str">
            <v>Asesor de Servicio</v>
          </cell>
          <cell r="AF1059" t="str">
            <v>Unidad Operativa</v>
          </cell>
          <cell r="AG1059" t="str">
            <v>Dirección Servicio y Operaciones</v>
          </cell>
          <cell r="AH1059" t="str">
            <v>Subdirección Siniestros Norte y Occidente</v>
          </cell>
          <cell r="AI1059" t="str">
            <v>C9178</v>
          </cell>
          <cell r="AJ1059" t="str">
            <v>Cárdenas Guzmán Adriel</v>
          </cell>
          <cell r="AK1059" t="str">
            <v>Ciudad Obregón</v>
          </cell>
          <cell r="AL1059" t="str">
            <v>Ciudad Obregón</v>
          </cell>
          <cell r="AM1059">
            <v>7442</v>
          </cell>
          <cell r="AN1059" t="str">
            <v>adolfo.rodriguez@gnp.com.mx</v>
          </cell>
          <cell r="AO1059" t="str">
            <v>adolfo.rodriguez@gnp.com.mx</v>
          </cell>
          <cell r="AQ1059">
            <v>6441101259</v>
          </cell>
          <cell r="AR1059" t="str">
            <v>-</v>
          </cell>
          <cell r="AS1059" t="str">
            <v>-</v>
          </cell>
          <cell r="AT1059" t="str">
            <v>-</v>
          </cell>
          <cell r="AU1059" t="str">
            <v>-</v>
          </cell>
          <cell r="AV1059" t="str">
            <v>-</v>
          </cell>
          <cell r="AW1059" t="str">
            <v>IMDM20888068..</v>
          </cell>
          <cell r="AX1059" t="str">
            <v>Inactivo</v>
          </cell>
          <cell r="AY1059" t="str">
            <v>No</v>
          </cell>
          <cell r="AZ1059" t="str">
            <v>-</v>
          </cell>
          <cell r="BA1059" t="str">
            <v>-</v>
          </cell>
          <cell r="BB1059" t="str">
            <v>-</v>
          </cell>
          <cell r="BC1059" t="str">
            <v>-</v>
          </cell>
          <cell r="BD1059" t="str">
            <v>-</v>
          </cell>
          <cell r="BE1059" t="str">
            <v>-</v>
          </cell>
          <cell r="BF1059" t="str">
            <v>-</v>
          </cell>
          <cell r="BG1059">
            <v>3</v>
          </cell>
          <cell r="BH1059" t="str">
            <v>-</v>
          </cell>
          <cell r="BI1059" t="str">
            <v>-</v>
          </cell>
          <cell r="BJ1059" t="str">
            <v>Arrendado</v>
          </cell>
          <cell r="BL1059" t="str">
            <v>El Trébol Automotriz Ermita, S.A. de C.V.</v>
          </cell>
          <cell r="BP1059" t="str">
            <v>-</v>
          </cell>
          <cell r="BQ1059" t="str">
            <v>-</v>
          </cell>
          <cell r="BR1059" t="str">
            <v>-</v>
          </cell>
          <cell r="BS1059" t="str">
            <v>-</v>
          </cell>
          <cell r="BT1059" t="str">
            <v>-</v>
          </cell>
          <cell r="BU1059" t="str">
            <v>-</v>
          </cell>
          <cell r="BV1059" t="str">
            <v>-</v>
          </cell>
          <cell r="BW1059" t="str">
            <v>-</v>
          </cell>
          <cell r="BX1059" t="str">
            <v>-</v>
          </cell>
          <cell r="BY1059" t="str">
            <v>-</v>
          </cell>
          <cell r="BZ1059" t="str">
            <v>-</v>
          </cell>
          <cell r="CA1059" t="str">
            <v>-</v>
          </cell>
          <cell r="CB1059" t="str">
            <v>-</v>
          </cell>
          <cell r="CC1059" t="str">
            <v>Miércoles</v>
          </cell>
          <cell r="CD1059" t="str">
            <v>624</v>
          </cell>
          <cell r="CE1059" t="str">
            <v>4</v>
          </cell>
          <cell r="CF1059" t="str">
            <v>Rojo</v>
          </cell>
          <cell r="CG1059" t="str">
            <v>3er Sábado</v>
          </cell>
          <cell r="CH1059" t="str">
            <v>Mzo y Abr</v>
          </cell>
          <cell r="CI1059" t="str">
            <v>Sep y Oct</v>
          </cell>
          <cell r="CJ1059" t="str">
            <v>-</v>
          </cell>
          <cell r="CK1059">
            <v>90</v>
          </cell>
          <cell r="CL1059" t="str">
            <v>101 - MAGNA</v>
          </cell>
          <cell r="CM1059" t="str">
            <v>13106</v>
          </cell>
          <cell r="CP1059" t="str">
            <v>-</v>
          </cell>
        </row>
        <row r="1060">
          <cell r="A1060" t="str">
            <v>13107</v>
          </cell>
          <cell r="B1060" t="str">
            <v>301YXK</v>
          </cell>
          <cell r="C1060" t="str">
            <v>Distrito Federal</v>
          </cell>
          <cell r="D1060" t="str">
            <v>No aplica</v>
          </cell>
          <cell r="E1060" t="str">
            <v>Aveo</v>
          </cell>
          <cell r="F1060" t="str">
            <v>Automóvil</v>
          </cell>
          <cell r="G1060" t="str">
            <v>Chevrolet</v>
          </cell>
          <cell r="H1060" t="str">
            <v>Aveo LS 4 puertas T/M, D/H, A/A, Paquete M</v>
          </cell>
          <cell r="I1060" t="str">
            <v>3G1TA5AF2DL175572</v>
          </cell>
          <cell r="J1060" t="str">
            <v>Hecho en México</v>
          </cell>
          <cell r="K1060" t="str">
            <v>Magna</v>
          </cell>
          <cell r="L1060">
            <v>4</v>
          </cell>
          <cell r="M1060">
            <v>45</v>
          </cell>
          <cell r="N1060">
            <v>2013</v>
          </cell>
          <cell r="O1060" t="str">
            <v>Pachuca</v>
          </cell>
          <cell r="P1060" t="str">
            <v>Hidalgo</v>
          </cell>
          <cell r="Q1060" t="str">
            <v>Centro</v>
          </cell>
          <cell r="R1060" t="str">
            <v>Baja</v>
          </cell>
          <cell r="S1060" t="str">
            <v>Devolución Valmex</v>
          </cell>
          <cell r="T1060" t="str">
            <v>GNP</v>
          </cell>
          <cell r="U1060" t="str">
            <v>Grupo Nacional Provincial, S.A.B.</v>
          </cell>
          <cell r="V1060" t="str">
            <v>Supervisor Ajustes</v>
          </cell>
          <cell r="W1060" t="str">
            <v>P3</v>
          </cell>
          <cell r="X1060" t="str">
            <v>Supervisoria</v>
          </cell>
          <cell r="Y1060" t="str">
            <v>Asignado</v>
          </cell>
          <cell r="Z1060" t="str">
            <v>Por asignar</v>
          </cell>
          <cell r="AA1060" t="str">
            <v>-</v>
          </cell>
          <cell r="AB1060" t="str">
            <v>-</v>
          </cell>
          <cell r="AC1060" t="str">
            <v>-</v>
          </cell>
          <cell r="AD1060" t="str">
            <v>-</v>
          </cell>
          <cell r="AE1060" t="str">
            <v>-</v>
          </cell>
          <cell r="AF1060" t="str">
            <v>-</v>
          </cell>
          <cell r="AG1060" t="str">
            <v>-</v>
          </cell>
          <cell r="AH1060" t="str">
            <v>-</v>
          </cell>
          <cell r="AI1060" t="str">
            <v>C6705</v>
          </cell>
          <cell r="AJ1060" t="str">
            <v>Ramirez Granados Arturo</v>
          </cell>
          <cell r="AK1060" t="str">
            <v>-</v>
          </cell>
          <cell r="AL1060" t="str">
            <v>-</v>
          </cell>
          <cell r="AM1060" t="str">
            <v>-</v>
          </cell>
          <cell r="AN1060">
            <v>0</v>
          </cell>
          <cell r="AO1060" t="str">
            <v>-</v>
          </cell>
          <cell r="AQ1060">
            <v>7712202913</v>
          </cell>
          <cell r="AR1060" t="str">
            <v>-</v>
          </cell>
          <cell r="AS1060" t="str">
            <v>-</v>
          </cell>
          <cell r="AT1060" t="str">
            <v>-</v>
          </cell>
          <cell r="AU1060" t="str">
            <v>-</v>
          </cell>
          <cell r="AV1060" t="str">
            <v>-</v>
          </cell>
          <cell r="AW1060" t="str">
            <v>IMDM20358883..</v>
          </cell>
          <cell r="AX1060" t="str">
            <v>Inactivo</v>
          </cell>
          <cell r="AY1060" t="str">
            <v>No</v>
          </cell>
          <cell r="AZ1060" t="str">
            <v>-</v>
          </cell>
          <cell r="BA1060" t="str">
            <v>-</v>
          </cell>
          <cell r="BB1060" t="str">
            <v>-</v>
          </cell>
          <cell r="BC1060" t="str">
            <v>-</v>
          </cell>
          <cell r="BD1060" t="str">
            <v>-</v>
          </cell>
          <cell r="BE1060" t="str">
            <v>-</v>
          </cell>
          <cell r="BF1060" t="str">
            <v>-</v>
          </cell>
          <cell r="BG1060">
            <v>3</v>
          </cell>
          <cell r="BH1060" t="str">
            <v>-</v>
          </cell>
          <cell r="BI1060" t="str">
            <v>-</v>
          </cell>
          <cell r="BJ1060" t="str">
            <v>Arrendado</v>
          </cell>
          <cell r="BL1060" t="str">
            <v>El Trébol Automotriz Ermita, S.A. de C.V.</v>
          </cell>
          <cell r="BP1060" t="str">
            <v>-</v>
          </cell>
          <cell r="BQ1060" t="str">
            <v>-</v>
          </cell>
          <cell r="BR1060" t="str">
            <v>-</v>
          </cell>
          <cell r="BS1060" t="str">
            <v>-</v>
          </cell>
          <cell r="BT1060" t="str">
            <v>-</v>
          </cell>
          <cell r="BU1060" t="str">
            <v>-</v>
          </cell>
          <cell r="BV1060" t="str">
            <v>-</v>
          </cell>
          <cell r="BW1060" t="str">
            <v>-</v>
          </cell>
          <cell r="BX1060" t="str">
            <v>-</v>
          </cell>
          <cell r="BY1060" t="str">
            <v>-</v>
          </cell>
          <cell r="BZ1060" t="str">
            <v>-</v>
          </cell>
          <cell r="CA1060" t="str">
            <v>-</v>
          </cell>
          <cell r="CB1060" t="str">
            <v>-</v>
          </cell>
          <cell r="CC1060" t="str">
            <v>Jueves</v>
          </cell>
          <cell r="CD1060" t="str">
            <v>301</v>
          </cell>
          <cell r="CE1060" t="str">
            <v>1</v>
          </cell>
          <cell r="CF1060" t="str">
            <v>Verde</v>
          </cell>
          <cell r="CG1060" t="str">
            <v>4o Sábado</v>
          </cell>
          <cell r="CH1060" t="str">
            <v>Abr y May</v>
          </cell>
          <cell r="CI1060" t="str">
            <v>Oct y Nov</v>
          </cell>
          <cell r="CJ1060" t="str">
            <v>-</v>
          </cell>
          <cell r="CK1060">
            <v>90</v>
          </cell>
          <cell r="CL1060" t="str">
            <v>101 - MAGNA</v>
          </cell>
          <cell r="CM1060" t="str">
            <v>13107</v>
          </cell>
          <cell r="CP1060" t="str">
            <v>-</v>
          </cell>
        </row>
        <row r="1061">
          <cell r="A1061" t="str">
            <v>13108</v>
          </cell>
          <cell r="B1061" t="str">
            <v>998YXA</v>
          </cell>
          <cell r="C1061" t="str">
            <v>Distrito Federal</v>
          </cell>
          <cell r="D1061" t="str">
            <v>No aplica</v>
          </cell>
          <cell r="E1061" t="str">
            <v>Aveo</v>
          </cell>
          <cell r="F1061" t="str">
            <v>Automóvil</v>
          </cell>
          <cell r="G1061" t="str">
            <v>Chevrolet</v>
          </cell>
          <cell r="H1061" t="str">
            <v>Aveo LS 4 puertas T/M, D/H, A/A, Paquete M</v>
          </cell>
          <cell r="I1061" t="str">
            <v>3G1TA5AF3DL171434</v>
          </cell>
          <cell r="J1061" t="str">
            <v>Hecho en México</v>
          </cell>
          <cell r="K1061" t="str">
            <v>Magna</v>
          </cell>
          <cell r="L1061">
            <v>4</v>
          </cell>
          <cell r="M1061">
            <v>45</v>
          </cell>
          <cell r="N1061">
            <v>2013</v>
          </cell>
          <cell r="O1061" t="str">
            <v>Veracruz</v>
          </cell>
          <cell r="P1061" t="str">
            <v>Veracruz</v>
          </cell>
          <cell r="Q1061" t="str">
            <v>Sureste</v>
          </cell>
          <cell r="R1061" t="str">
            <v>Baja</v>
          </cell>
          <cell r="S1061" t="str">
            <v>Venta a empleado</v>
          </cell>
          <cell r="T1061" t="str">
            <v>GNP</v>
          </cell>
          <cell r="U1061" t="str">
            <v>Grupo Nacional Provincial, S.A.B.</v>
          </cell>
          <cell r="V1061" t="str">
            <v>Supervisor de Taller</v>
          </cell>
          <cell r="W1061" t="str">
            <v>Pool Semiasignado</v>
          </cell>
          <cell r="X1061" t="str">
            <v>Supervisoria</v>
          </cell>
          <cell r="Y1061" t="str">
            <v>Pool</v>
          </cell>
          <cell r="Z1061" t="str">
            <v>N93846</v>
          </cell>
          <cell r="AA1061" t="str">
            <v>Acevedo Hernández Manuel Arturo</v>
          </cell>
          <cell r="AB1061" t="str">
            <v>Grupo Nacional Provincial, S.A.B.</v>
          </cell>
          <cell r="AC1061" t="str">
            <v>AEHM780306C11</v>
          </cell>
          <cell r="AD1061" t="str">
            <v>Operativo</v>
          </cell>
          <cell r="AE1061" t="str">
            <v>Visitador de Taller</v>
          </cell>
          <cell r="AF1061" t="str">
            <v>Unidad Operativa</v>
          </cell>
          <cell r="AG1061" t="str">
            <v>Dirección Servicio y Operaciones</v>
          </cell>
          <cell r="AH1061" t="str">
            <v>Subdir. Siniestros CDMX y Sureste</v>
          </cell>
          <cell r="AI1061" t="str">
            <v>C9208</v>
          </cell>
          <cell r="AJ1061" t="str">
            <v>Lasa Estrada Antxon</v>
          </cell>
          <cell r="AK1061" t="str">
            <v>Paseo Jardin</v>
          </cell>
          <cell r="AL1061" t="str">
            <v>Veracruz</v>
          </cell>
          <cell r="AM1061">
            <v>80824</v>
          </cell>
          <cell r="AN1061" t="str">
            <v>manuel.acevedo@gnp.com.mx</v>
          </cell>
          <cell r="AO1061" t="str">
            <v>manuel.acevedo@gnp.com.mx</v>
          </cell>
          <cell r="AQ1061">
            <v>2292138939</v>
          </cell>
          <cell r="AR1061" t="str">
            <v>-</v>
          </cell>
          <cell r="AS1061" t="str">
            <v>-</v>
          </cell>
          <cell r="AT1061" t="str">
            <v>-</v>
          </cell>
          <cell r="AU1061" t="str">
            <v>-</v>
          </cell>
          <cell r="AV1061" t="str">
            <v>-</v>
          </cell>
          <cell r="AW1061" t="str">
            <v>-</v>
          </cell>
          <cell r="AX1061" t="str">
            <v>-</v>
          </cell>
          <cell r="AY1061" t="str">
            <v>Si</v>
          </cell>
          <cell r="AZ1061">
            <v>500</v>
          </cell>
          <cell r="BA1061">
            <v>43708</v>
          </cell>
          <cell r="BB1061">
            <v>24000</v>
          </cell>
          <cell r="BC1061" t="str">
            <v>-</v>
          </cell>
          <cell r="BD1061">
            <v>47000</v>
          </cell>
          <cell r="BE1061">
            <v>42993</v>
          </cell>
          <cell r="BF1061">
            <v>44439</v>
          </cell>
          <cell r="BG1061">
            <v>4</v>
          </cell>
          <cell r="BH1061" t="str">
            <v>-</v>
          </cell>
          <cell r="BI1061" t="str">
            <v>-</v>
          </cell>
          <cell r="BJ1061" t="str">
            <v>Arrendado</v>
          </cell>
          <cell r="BL1061" t="str">
            <v>El Trébol Automotriz Ermita, S.A. de C.V.</v>
          </cell>
          <cell r="BP1061" t="str">
            <v>-</v>
          </cell>
          <cell r="BQ1061" t="str">
            <v>-</v>
          </cell>
          <cell r="BR1061" t="str">
            <v>-</v>
          </cell>
          <cell r="BS1061" t="str">
            <v>-</v>
          </cell>
          <cell r="BT1061" t="str">
            <v>-</v>
          </cell>
          <cell r="BU1061" t="str">
            <v>-</v>
          </cell>
          <cell r="BV1061" t="str">
            <v>-</v>
          </cell>
          <cell r="BW1061" t="str">
            <v>-</v>
          </cell>
          <cell r="BX1061" t="str">
            <v>-</v>
          </cell>
          <cell r="BY1061" t="str">
            <v>-</v>
          </cell>
          <cell r="BZ1061" t="str">
            <v>-</v>
          </cell>
          <cell r="CA1061" t="str">
            <v>-</v>
          </cell>
          <cell r="CB1061" t="str">
            <v>-</v>
          </cell>
          <cell r="CC1061" t="str">
            <v>Martes</v>
          </cell>
          <cell r="CD1061" t="str">
            <v>998</v>
          </cell>
          <cell r="CE1061" t="str">
            <v>8</v>
          </cell>
          <cell r="CF1061" t="str">
            <v>Rosa</v>
          </cell>
          <cell r="CG1061" t="str">
            <v>2o Sábado</v>
          </cell>
          <cell r="CH1061" t="str">
            <v>Feb y Mzo</v>
          </cell>
          <cell r="CI1061" t="str">
            <v>Ago y Sep</v>
          </cell>
          <cell r="CJ1061" t="str">
            <v>-</v>
          </cell>
          <cell r="CK1061">
            <v>90</v>
          </cell>
          <cell r="CL1061" t="str">
            <v>101 - MAGNA</v>
          </cell>
          <cell r="CM1061" t="str">
            <v>13108</v>
          </cell>
          <cell r="CP1061" t="str">
            <v>-</v>
          </cell>
        </row>
        <row r="1062">
          <cell r="A1062" t="str">
            <v>13109</v>
          </cell>
          <cell r="B1062" t="str">
            <v>509YXK</v>
          </cell>
          <cell r="C1062" t="str">
            <v>Distrito Federal</v>
          </cell>
          <cell r="D1062" t="str">
            <v>No aplica</v>
          </cell>
          <cell r="E1062" t="str">
            <v>Aveo</v>
          </cell>
          <cell r="F1062" t="str">
            <v>Automóvil</v>
          </cell>
          <cell r="G1062" t="str">
            <v>Chevrolet</v>
          </cell>
          <cell r="H1062" t="str">
            <v>Aveo LS 4 puertas T/M, D/H, A/A, Paquete M</v>
          </cell>
          <cell r="I1062" t="str">
            <v>3G1TA5AF5DL174223</v>
          </cell>
          <cell r="J1062" t="str">
            <v>Hecho en México</v>
          </cell>
          <cell r="K1062" t="str">
            <v>Magna</v>
          </cell>
          <cell r="L1062">
            <v>4</v>
          </cell>
          <cell r="M1062">
            <v>45</v>
          </cell>
          <cell r="N1062">
            <v>2013</v>
          </cell>
          <cell r="O1062" t="str">
            <v>Veracruz</v>
          </cell>
          <cell r="P1062" t="str">
            <v>Veracruz</v>
          </cell>
          <cell r="Q1062" t="str">
            <v>Sureste</v>
          </cell>
          <cell r="R1062" t="str">
            <v>Baja</v>
          </cell>
          <cell r="S1062" t="str">
            <v>Devolución Valmex</v>
          </cell>
          <cell r="T1062" t="str">
            <v>GNP</v>
          </cell>
          <cell r="U1062" t="str">
            <v>Grupo Nacional Provincial, S.A.B.</v>
          </cell>
          <cell r="V1062" t="str">
            <v>Ejecutivo de Cuenta</v>
          </cell>
          <cell r="W1062" t="str">
            <v>Pool Semiasignado</v>
          </cell>
          <cell r="X1062" t="str">
            <v>Supervisoria</v>
          </cell>
          <cell r="Y1062" t="str">
            <v>Pool</v>
          </cell>
          <cell r="Z1062" t="str">
            <v>N82836</v>
          </cell>
          <cell r="AA1062" t="str">
            <v>Barredo Muñoz Nancy</v>
          </cell>
          <cell r="AB1062" t="str">
            <v>Grupo Nacional Provincial, S.A.B.</v>
          </cell>
          <cell r="AC1062" t="str">
            <v>BAMN711030C13</v>
          </cell>
          <cell r="AD1062" t="str">
            <v>Gerente</v>
          </cell>
          <cell r="AE1062" t="str">
            <v>Gerencia Oficina Veracruz</v>
          </cell>
          <cell r="AF1062" t="str">
            <v>Unidad de Negocio</v>
          </cell>
          <cell r="AG1062" t="str">
            <v>Dirección Canal Corredores y Gobierno</v>
          </cell>
          <cell r="AH1062" t="str">
            <v>Subdir Comercial Sureste</v>
          </cell>
          <cell r="AI1062" t="str">
            <v>C5120</v>
          </cell>
          <cell r="AJ1062" t="str">
            <v>Cuenca Garcidueñas Carlos Manuel</v>
          </cell>
          <cell r="AK1062" t="str">
            <v>Paseo Jardin</v>
          </cell>
          <cell r="AL1062" t="str">
            <v>Veracruz</v>
          </cell>
          <cell r="AM1062">
            <v>6614</v>
          </cell>
          <cell r="AN1062" t="str">
            <v>nancy.barredo@gnp.com.mx</v>
          </cell>
          <cell r="AO1062" t="str">
            <v>nancy.barredo@gnp.com.mx</v>
          </cell>
          <cell r="AQ1062">
            <v>2299519556</v>
          </cell>
          <cell r="AR1062" t="str">
            <v>-</v>
          </cell>
          <cell r="AS1062" t="str">
            <v>-</v>
          </cell>
          <cell r="AT1062" t="str">
            <v>-</v>
          </cell>
          <cell r="AU1062" t="str">
            <v>-</v>
          </cell>
          <cell r="AV1062" t="str">
            <v>-</v>
          </cell>
          <cell r="AW1062" t="str">
            <v>-</v>
          </cell>
          <cell r="AX1062" t="str">
            <v>-</v>
          </cell>
          <cell r="AY1062" t="str">
            <v>No</v>
          </cell>
          <cell r="AZ1062" t="str">
            <v>-</v>
          </cell>
          <cell r="BA1062" t="str">
            <v>-</v>
          </cell>
          <cell r="BB1062" t="str">
            <v>-</v>
          </cell>
          <cell r="BC1062" t="str">
            <v>-</v>
          </cell>
          <cell r="BD1062" t="str">
            <v>-</v>
          </cell>
          <cell r="BE1062" t="str">
            <v>-</v>
          </cell>
          <cell r="BF1062" t="str">
            <v>-</v>
          </cell>
          <cell r="BG1062" t="str">
            <v>-</v>
          </cell>
          <cell r="BH1062" t="str">
            <v>-</v>
          </cell>
          <cell r="BI1062" t="str">
            <v>-</v>
          </cell>
          <cell r="BJ1062" t="str">
            <v>Arrendado</v>
          </cell>
          <cell r="BL1062" t="str">
            <v>El Trébol Automotriz Ermita, S.A. de C.V.</v>
          </cell>
          <cell r="BP1062" t="str">
            <v>-</v>
          </cell>
          <cell r="BQ1062" t="str">
            <v>-</v>
          </cell>
          <cell r="BR1062" t="str">
            <v>-</v>
          </cell>
          <cell r="BS1062" t="str">
            <v>-</v>
          </cell>
          <cell r="BT1062" t="str">
            <v>-</v>
          </cell>
          <cell r="BU1062" t="str">
            <v>-</v>
          </cell>
          <cell r="BV1062" t="str">
            <v>-</v>
          </cell>
          <cell r="BW1062" t="str">
            <v>-</v>
          </cell>
          <cell r="BX1062" t="str">
            <v>-</v>
          </cell>
          <cell r="BY1062" t="str">
            <v>-</v>
          </cell>
          <cell r="BZ1062" t="str">
            <v>-</v>
          </cell>
          <cell r="CA1062" t="str">
            <v>-</v>
          </cell>
          <cell r="CB1062" t="str">
            <v>-</v>
          </cell>
          <cell r="CC1062" t="str">
            <v>Viernes</v>
          </cell>
          <cell r="CD1062" t="str">
            <v>509</v>
          </cell>
          <cell r="CE1062" t="str">
            <v>9</v>
          </cell>
          <cell r="CF1062" t="str">
            <v>Azul</v>
          </cell>
          <cell r="CG1062" t="str">
            <v>5o Sábado</v>
          </cell>
          <cell r="CH1062" t="str">
            <v>May y Jun</v>
          </cell>
          <cell r="CI1062" t="str">
            <v>Nov y Dic</v>
          </cell>
          <cell r="CJ1062" t="str">
            <v>-</v>
          </cell>
          <cell r="CK1062">
            <v>90</v>
          </cell>
          <cell r="CL1062" t="str">
            <v>101 - MAGNA</v>
          </cell>
          <cell r="CM1062" t="str">
            <v>13109</v>
          </cell>
          <cell r="CP1062" t="str">
            <v>-</v>
          </cell>
        </row>
        <row r="1063">
          <cell r="A1063" t="str">
            <v>13110</v>
          </cell>
          <cell r="B1063" t="str">
            <v>982YXK</v>
          </cell>
          <cell r="C1063" t="str">
            <v>Distrito Federal</v>
          </cell>
          <cell r="D1063" t="str">
            <v>No aplica</v>
          </cell>
          <cell r="E1063" t="str">
            <v>Aveo</v>
          </cell>
          <cell r="F1063" t="str">
            <v>Automóvil</v>
          </cell>
          <cell r="G1063" t="str">
            <v>Chevrolet</v>
          </cell>
          <cell r="H1063" t="str">
            <v>Aveo LS 4 puertas T/M, D/H, A/A, Paquete M</v>
          </cell>
          <cell r="I1063" t="str">
            <v>3G1TA5AF7DL178094</v>
          </cell>
          <cell r="J1063" t="str">
            <v>Hecho en México</v>
          </cell>
          <cell r="K1063" t="str">
            <v>Magna</v>
          </cell>
          <cell r="L1063">
            <v>4</v>
          </cell>
          <cell r="M1063">
            <v>45</v>
          </cell>
          <cell r="N1063">
            <v>2013</v>
          </cell>
          <cell r="O1063" t="str">
            <v>Querétaro</v>
          </cell>
          <cell r="P1063" t="str">
            <v>Querétaro</v>
          </cell>
          <cell r="Q1063" t="str">
            <v>Occidente</v>
          </cell>
          <cell r="R1063" t="str">
            <v>Baja</v>
          </cell>
          <cell r="S1063" t="str">
            <v>Devolución Valmex</v>
          </cell>
          <cell r="T1063" t="str">
            <v>GNP</v>
          </cell>
          <cell r="U1063" t="str">
            <v>Grupo Nacional Provincial, S.A.B.</v>
          </cell>
          <cell r="V1063" t="str">
            <v>Supervisor de Taller</v>
          </cell>
          <cell r="W1063" t="str">
            <v>Pool Semiasignado</v>
          </cell>
          <cell r="X1063" t="str">
            <v>Supervisoria</v>
          </cell>
          <cell r="Y1063" t="str">
            <v>Pool</v>
          </cell>
          <cell r="Z1063" t="str">
            <v>N92722</v>
          </cell>
          <cell r="AA1063" t="str">
            <v>-</v>
          </cell>
          <cell r="AB1063" t="str">
            <v>-</v>
          </cell>
          <cell r="AC1063" t="str">
            <v>-</v>
          </cell>
          <cell r="AD1063" t="str">
            <v>-</v>
          </cell>
          <cell r="AE1063" t="str">
            <v>-</v>
          </cell>
          <cell r="AF1063" t="str">
            <v>-</v>
          </cell>
          <cell r="AG1063" t="str">
            <v>-</v>
          </cell>
          <cell r="AH1063" t="str">
            <v>-</v>
          </cell>
          <cell r="AI1063" t="str">
            <v>C6705</v>
          </cell>
          <cell r="AJ1063" t="str">
            <v>Ramirez Granados Arturo</v>
          </cell>
          <cell r="AK1063" t="str">
            <v>-</v>
          </cell>
          <cell r="AL1063" t="str">
            <v>-</v>
          </cell>
          <cell r="AM1063" t="str">
            <v>-</v>
          </cell>
          <cell r="AN1063">
            <v>0</v>
          </cell>
          <cell r="AO1063" t="str">
            <v>-</v>
          </cell>
          <cell r="AQ1063">
            <v>4423595381</v>
          </cell>
          <cell r="AR1063" t="str">
            <v>-</v>
          </cell>
          <cell r="AS1063" t="str">
            <v>-</v>
          </cell>
          <cell r="AT1063" t="str">
            <v>-</v>
          </cell>
          <cell r="AU1063" t="str">
            <v>-</v>
          </cell>
          <cell r="AV1063" t="str">
            <v>-</v>
          </cell>
          <cell r="AW1063" t="str">
            <v>IMDM20888084..</v>
          </cell>
          <cell r="AX1063" t="str">
            <v>Inactivo</v>
          </cell>
          <cell r="AY1063" t="str">
            <v>No</v>
          </cell>
          <cell r="AZ1063" t="str">
            <v>-</v>
          </cell>
          <cell r="BA1063" t="str">
            <v>-</v>
          </cell>
          <cell r="BB1063" t="str">
            <v>-</v>
          </cell>
          <cell r="BC1063" t="str">
            <v>-</v>
          </cell>
          <cell r="BD1063" t="str">
            <v>-</v>
          </cell>
          <cell r="BE1063" t="str">
            <v>-</v>
          </cell>
          <cell r="BF1063" t="str">
            <v>-</v>
          </cell>
          <cell r="BG1063">
            <v>3</v>
          </cell>
          <cell r="BH1063" t="str">
            <v>-</v>
          </cell>
          <cell r="BI1063" t="str">
            <v>-</v>
          </cell>
          <cell r="BJ1063" t="str">
            <v>Arrendado</v>
          </cell>
          <cell r="BL1063" t="str">
            <v>El Trébol Automotriz Ermita, S.A. de C.V.</v>
          </cell>
          <cell r="BP1063" t="str">
            <v>-</v>
          </cell>
          <cell r="BQ1063" t="str">
            <v>-</v>
          </cell>
          <cell r="BR1063" t="str">
            <v>-</v>
          </cell>
          <cell r="BS1063" t="str">
            <v>-</v>
          </cell>
          <cell r="BT1063" t="str">
            <v>-</v>
          </cell>
          <cell r="BU1063" t="str">
            <v>-</v>
          </cell>
          <cell r="BV1063" t="str">
            <v>-</v>
          </cell>
          <cell r="BW1063" t="str">
            <v>-</v>
          </cell>
          <cell r="BX1063" t="str">
            <v>-</v>
          </cell>
          <cell r="BY1063" t="str">
            <v>-</v>
          </cell>
          <cell r="BZ1063" t="str">
            <v>-</v>
          </cell>
          <cell r="CA1063" t="str">
            <v>-</v>
          </cell>
          <cell r="CB1063" t="str">
            <v>-</v>
          </cell>
          <cell r="CC1063" t="str">
            <v>Jueves</v>
          </cell>
          <cell r="CD1063" t="str">
            <v>982</v>
          </cell>
          <cell r="CE1063" t="str">
            <v>2</v>
          </cell>
          <cell r="CF1063" t="str">
            <v>Verde</v>
          </cell>
          <cell r="CG1063" t="str">
            <v>4o Sábado</v>
          </cell>
          <cell r="CH1063" t="str">
            <v>Abr y May</v>
          </cell>
          <cell r="CI1063" t="str">
            <v>Oct y Nov</v>
          </cell>
          <cell r="CJ1063" t="str">
            <v>-</v>
          </cell>
          <cell r="CK1063">
            <v>90</v>
          </cell>
          <cell r="CL1063" t="str">
            <v>101 - MAGNA</v>
          </cell>
          <cell r="CM1063" t="str">
            <v>13110</v>
          </cell>
          <cell r="CP1063" t="str">
            <v>-</v>
          </cell>
        </row>
        <row r="1064">
          <cell r="A1064" t="str">
            <v>13111</v>
          </cell>
          <cell r="B1064" t="str">
            <v>877YWX</v>
          </cell>
          <cell r="C1064" t="str">
            <v>Distrito Federal</v>
          </cell>
          <cell r="D1064" t="str">
            <v>No aplica</v>
          </cell>
          <cell r="E1064" t="str">
            <v>Aveo</v>
          </cell>
          <cell r="F1064" t="str">
            <v>Automóvil</v>
          </cell>
          <cell r="G1064" t="str">
            <v>Chevrolet</v>
          </cell>
          <cell r="H1064" t="str">
            <v>Aveo LS 4 puertas T/M, D/H, A/A, Paquete M</v>
          </cell>
          <cell r="I1064" t="str">
            <v>3G1TA5AF8DL165645</v>
          </cell>
          <cell r="J1064" t="str">
            <v>Hecho en México</v>
          </cell>
          <cell r="K1064" t="str">
            <v>Magna</v>
          </cell>
          <cell r="L1064">
            <v>4</v>
          </cell>
          <cell r="M1064">
            <v>45</v>
          </cell>
          <cell r="N1064">
            <v>2013</v>
          </cell>
          <cell r="O1064" t="str">
            <v>Puebla</v>
          </cell>
          <cell r="P1064" t="str">
            <v>Puebla</v>
          </cell>
          <cell r="Q1064" t="str">
            <v>Sureste</v>
          </cell>
          <cell r="R1064" t="str">
            <v>Baja</v>
          </cell>
          <cell r="S1064" t="str">
            <v>Subasta interna</v>
          </cell>
          <cell r="T1064" t="str">
            <v>GNP</v>
          </cell>
          <cell r="U1064" t="str">
            <v>Grupo Nacional Provincial, S.A.B.</v>
          </cell>
          <cell r="V1064" t="str">
            <v>Agente Empleado</v>
          </cell>
          <cell r="W1064" t="str">
            <v>Pool Semiasignado</v>
          </cell>
          <cell r="X1064" t="str">
            <v>Supervisoria</v>
          </cell>
          <cell r="Y1064" t="str">
            <v>Pool</v>
          </cell>
          <cell r="Z1064" t="str">
            <v>V02609</v>
          </cell>
          <cell r="AA1064" t="str">
            <v>Nava López Erick</v>
          </cell>
          <cell r="AB1064" t="str">
            <v>GNP Administración de Venta Masiva, S.A. de C.V.</v>
          </cell>
          <cell r="AC1064" t="str">
            <v>NALE810426KQ3</v>
          </cell>
          <cell r="AD1064" t="str">
            <v>Gerente</v>
          </cell>
          <cell r="AE1064" t="str">
            <v>Gerencia Regional Sur</v>
          </cell>
          <cell r="AF1064" t="str">
            <v>Unidad de Negocio</v>
          </cell>
          <cell r="AG1064" t="str">
            <v>Dirección Canal Masivo</v>
          </cell>
          <cell r="AH1064" t="str">
            <v>Subdirección Comercial Agentes y Empleados</v>
          </cell>
          <cell r="AI1064" t="str">
            <v>C2041</v>
          </cell>
          <cell r="AJ1064" t="str">
            <v>Cabrera Zúñiga Saúl</v>
          </cell>
          <cell r="AK1064" t="str">
            <v>Viena</v>
          </cell>
          <cell r="AL1064" t="str">
            <v>Viena</v>
          </cell>
          <cell r="AM1064">
            <v>6585</v>
          </cell>
          <cell r="AN1064" t="str">
            <v>erick.nava@gnp.com.mx</v>
          </cell>
          <cell r="AO1064" t="str">
            <v>erick.nava@gnp.com.mx</v>
          </cell>
          <cell r="AQ1064">
            <v>5541446191</v>
          </cell>
          <cell r="AR1064" t="str">
            <v>-</v>
          </cell>
          <cell r="AS1064" t="str">
            <v>-</v>
          </cell>
          <cell r="AT1064" t="str">
            <v>-</v>
          </cell>
          <cell r="AU1064" t="str">
            <v>-</v>
          </cell>
          <cell r="AV1064" t="str">
            <v>-</v>
          </cell>
          <cell r="AW1064" t="str">
            <v>IMDM20888062..</v>
          </cell>
          <cell r="AX1064" t="str">
            <v>Inactivo</v>
          </cell>
          <cell r="AY1064" t="str">
            <v>No</v>
          </cell>
          <cell r="AZ1064" t="str">
            <v>-</v>
          </cell>
          <cell r="BA1064" t="str">
            <v>-</v>
          </cell>
          <cell r="BB1064" t="str">
            <v>-</v>
          </cell>
          <cell r="BC1064" t="str">
            <v>-</v>
          </cell>
          <cell r="BD1064" t="str">
            <v>-</v>
          </cell>
          <cell r="BE1064" t="str">
            <v>-</v>
          </cell>
          <cell r="BF1064" t="str">
            <v>-</v>
          </cell>
          <cell r="BG1064" t="str">
            <v>-</v>
          </cell>
          <cell r="BH1064" t="str">
            <v>-</v>
          </cell>
          <cell r="BI1064" t="str">
            <v>-</v>
          </cell>
          <cell r="BJ1064" t="str">
            <v>Arrendado</v>
          </cell>
          <cell r="BL1064" t="str">
            <v>El Trébol Automotriz Ermita, S.A. de C.V.</v>
          </cell>
          <cell r="BP1064" t="str">
            <v>-</v>
          </cell>
          <cell r="BQ1064" t="str">
            <v>-</v>
          </cell>
          <cell r="BR1064" t="str">
            <v>-</v>
          </cell>
          <cell r="BS1064" t="str">
            <v>-</v>
          </cell>
          <cell r="BT1064" t="str">
            <v>-</v>
          </cell>
          <cell r="BU1064" t="str">
            <v>-</v>
          </cell>
          <cell r="BV1064" t="str">
            <v>-</v>
          </cell>
          <cell r="BW1064" t="str">
            <v>-</v>
          </cell>
          <cell r="BX1064" t="str">
            <v>-</v>
          </cell>
          <cell r="BY1064" t="str">
            <v>-</v>
          </cell>
          <cell r="BZ1064" t="str">
            <v>-</v>
          </cell>
          <cell r="CA1064" t="str">
            <v>-</v>
          </cell>
          <cell r="CB1064" t="str">
            <v>-</v>
          </cell>
          <cell r="CC1064" t="str">
            <v>Martes</v>
          </cell>
          <cell r="CD1064" t="str">
            <v>877</v>
          </cell>
          <cell r="CE1064" t="str">
            <v>7</v>
          </cell>
          <cell r="CF1064" t="str">
            <v>Rosa</v>
          </cell>
          <cell r="CG1064" t="str">
            <v>2o Sábado</v>
          </cell>
          <cell r="CH1064" t="str">
            <v>Feb y Mzo</v>
          </cell>
          <cell r="CI1064" t="str">
            <v>Ago y Sep</v>
          </cell>
          <cell r="CJ1064" t="str">
            <v>-</v>
          </cell>
          <cell r="CK1064">
            <v>90</v>
          </cell>
          <cell r="CL1064" t="str">
            <v>101 - MAGNA</v>
          </cell>
          <cell r="CM1064" t="str">
            <v>13111</v>
          </cell>
          <cell r="CP1064" t="str">
            <v>-</v>
          </cell>
        </row>
        <row r="1065">
          <cell r="A1065" t="str">
            <v>13112</v>
          </cell>
          <cell r="B1065" t="str">
            <v>508YXK</v>
          </cell>
          <cell r="C1065" t="str">
            <v>Distrito Federal</v>
          </cell>
          <cell r="D1065" t="str">
            <v>No aplica</v>
          </cell>
          <cell r="E1065" t="str">
            <v>Aveo</v>
          </cell>
          <cell r="F1065" t="str">
            <v>Automóvil</v>
          </cell>
          <cell r="G1065" t="str">
            <v>Chevrolet</v>
          </cell>
          <cell r="H1065" t="str">
            <v>Aveo LS 4 puertas T/M, D/H, A/A, Paquete M</v>
          </cell>
          <cell r="I1065" t="str">
            <v>3G1TA5AF7DL178452</v>
          </cell>
          <cell r="J1065" t="str">
            <v>Hecho en México</v>
          </cell>
          <cell r="K1065" t="str">
            <v>Magna</v>
          </cell>
          <cell r="L1065">
            <v>4</v>
          </cell>
          <cell r="M1065">
            <v>45</v>
          </cell>
          <cell r="N1065">
            <v>2013</v>
          </cell>
          <cell r="O1065" t="str">
            <v>Chihuahua</v>
          </cell>
          <cell r="P1065" t="str">
            <v>Chihuahua</v>
          </cell>
          <cell r="Q1065" t="str">
            <v>Noroeste</v>
          </cell>
          <cell r="R1065" t="str">
            <v>Baja</v>
          </cell>
          <cell r="S1065" t="str">
            <v>Devolución Valmex</v>
          </cell>
          <cell r="T1065" t="str">
            <v>GNP</v>
          </cell>
          <cell r="U1065" t="str">
            <v>Grupo Nacional Provincial, S.A.B.</v>
          </cell>
          <cell r="V1065" t="str">
            <v>Pool Administrativo</v>
          </cell>
          <cell r="W1065" t="str">
            <v>Pool Administrativo</v>
          </cell>
          <cell r="X1065" t="str">
            <v>Supervisoria</v>
          </cell>
          <cell r="Y1065" t="str">
            <v>Pool</v>
          </cell>
          <cell r="Z1065" t="str">
            <v>N38132</v>
          </cell>
          <cell r="AA1065" t="str">
            <v>-</v>
          </cell>
          <cell r="AB1065" t="str">
            <v>-</v>
          </cell>
          <cell r="AC1065" t="str">
            <v>-</v>
          </cell>
          <cell r="AD1065" t="str">
            <v>-</v>
          </cell>
          <cell r="AE1065" t="str">
            <v>-</v>
          </cell>
          <cell r="AF1065" t="str">
            <v>-</v>
          </cell>
          <cell r="AG1065" t="str">
            <v>-</v>
          </cell>
          <cell r="AH1065" t="str">
            <v>-</v>
          </cell>
          <cell r="AI1065" t="str">
            <v>C6705</v>
          </cell>
          <cell r="AJ1065" t="str">
            <v>Ramirez Granados Arturo</v>
          </cell>
          <cell r="AK1065" t="str">
            <v>-</v>
          </cell>
          <cell r="AL1065" t="str">
            <v>-</v>
          </cell>
          <cell r="AM1065" t="str">
            <v>-</v>
          </cell>
          <cell r="AN1065">
            <v>0</v>
          </cell>
          <cell r="AO1065" t="str">
            <v>-</v>
          </cell>
          <cell r="AQ1065">
            <v>5545001393</v>
          </cell>
          <cell r="AR1065" t="str">
            <v>-</v>
          </cell>
          <cell r="AS1065" t="str">
            <v>-</v>
          </cell>
          <cell r="AT1065" t="str">
            <v>-</v>
          </cell>
          <cell r="AU1065" t="str">
            <v>-</v>
          </cell>
          <cell r="AV1065" t="str">
            <v>-</v>
          </cell>
          <cell r="AW1065" t="str">
            <v>IMDM20888057..</v>
          </cell>
          <cell r="AX1065" t="str">
            <v>Inactivo</v>
          </cell>
          <cell r="AY1065" t="str">
            <v>No</v>
          </cell>
          <cell r="AZ1065" t="str">
            <v>-</v>
          </cell>
          <cell r="BA1065" t="str">
            <v>-</v>
          </cell>
          <cell r="BB1065" t="str">
            <v>-</v>
          </cell>
          <cell r="BC1065" t="str">
            <v>-</v>
          </cell>
          <cell r="BD1065" t="str">
            <v>-</v>
          </cell>
          <cell r="BE1065" t="str">
            <v>-</v>
          </cell>
          <cell r="BF1065" t="str">
            <v>-</v>
          </cell>
          <cell r="BG1065" t="str">
            <v>-</v>
          </cell>
          <cell r="BH1065" t="str">
            <v>-</v>
          </cell>
          <cell r="BI1065" t="str">
            <v>-</v>
          </cell>
          <cell r="BJ1065" t="str">
            <v>Arrendado</v>
          </cell>
          <cell r="BL1065" t="str">
            <v>El Trébol Automotriz Ermita, S.A. de C.V.</v>
          </cell>
          <cell r="BP1065" t="str">
            <v>-</v>
          </cell>
          <cell r="BQ1065" t="str">
            <v>-</v>
          </cell>
          <cell r="BR1065" t="str">
            <v>-</v>
          </cell>
          <cell r="BS1065" t="str">
            <v>-</v>
          </cell>
          <cell r="BT1065" t="str">
            <v>-</v>
          </cell>
          <cell r="BU1065" t="str">
            <v>-</v>
          </cell>
          <cell r="BV1065" t="str">
            <v>-</v>
          </cell>
          <cell r="BW1065" t="str">
            <v>-</v>
          </cell>
          <cell r="BX1065" t="str">
            <v>-</v>
          </cell>
          <cell r="BY1065" t="str">
            <v>-</v>
          </cell>
          <cell r="BZ1065" t="str">
            <v>-</v>
          </cell>
          <cell r="CA1065" t="str">
            <v>-</v>
          </cell>
          <cell r="CB1065" t="str">
            <v>-</v>
          </cell>
          <cell r="CC1065" t="str">
            <v>Martes</v>
          </cell>
          <cell r="CD1065" t="str">
            <v>508</v>
          </cell>
          <cell r="CE1065" t="str">
            <v>8</v>
          </cell>
          <cell r="CF1065" t="str">
            <v>Rosa</v>
          </cell>
          <cell r="CG1065" t="str">
            <v>2o Sábado</v>
          </cell>
          <cell r="CH1065" t="str">
            <v>Feb y Mzo</v>
          </cell>
          <cell r="CI1065" t="str">
            <v>Ago y Sep</v>
          </cell>
          <cell r="CJ1065" t="str">
            <v>-</v>
          </cell>
          <cell r="CK1065">
            <v>90</v>
          </cell>
          <cell r="CL1065" t="str">
            <v>101 - MAGNA</v>
          </cell>
          <cell r="CM1065" t="str">
            <v>13112</v>
          </cell>
          <cell r="CP1065" t="str">
            <v>-</v>
          </cell>
        </row>
        <row r="1066">
          <cell r="A1066" t="str">
            <v>13113</v>
          </cell>
          <cell r="B1066" t="str">
            <v>989YXK</v>
          </cell>
          <cell r="C1066" t="str">
            <v>Distrito Federal</v>
          </cell>
          <cell r="D1066" t="str">
            <v>No aplica</v>
          </cell>
          <cell r="E1066" t="str">
            <v>Aveo</v>
          </cell>
          <cell r="F1066" t="str">
            <v>Automóvil</v>
          </cell>
          <cell r="G1066" t="str">
            <v>Chevrolet</v>
          </cell>
          <cell r="H1066" t="str">
            <v>Aveo LS 4 puertas T/M, D/H, A/A, Paquete M</v>
          </cell>
          <cell r="I1066" t="str">
            <v>3G1TA5AF1DL177815</v>
          </cell>
          <cell r="J1066" t="str">
            <v>Hecho en México</v>
          </cell>
          <cell r="K1066" t="str">
            <v>Magna</v>
          </cell>
          <cell r="L1066">
            <v>4</v>
          </cell>
          <cell r="M1066">
            <v>45</v>
          </cell>
          <cell r="N1066">
            <v>2013</v>
          </cell>
          <cell r="O1066" t="str">
            <v>León</v>
          </cell>
          <cell r="P1066" t="str">
            <v>Guanajuato</v>
          </cell>
          <cell r="Q1066" t="str">
            <v>Occidente</v>
          </cell>
          <cell r="R1066" t="str">
            <v>Baja</v>
          </cell>
          <cell r="S1066" t="str">
            <v>Devolución Valmex</v>
          </cell>
          <cell r="T1066" t="str">
            <v>GNP</v>
          </cell>
          <cell r="U1066" t="str">
            <v>Grupo Nacional Provincial, S.A.B.</v>
          </cell>
          <cell r="V1066" t="str">
            <v>Pool Administrativo</v>
          </cell>
          <cell r="W1066" t="str">
            <v>Pool Administrativo</v>
          </cell>
          <cell r="X1066" t="str">
            <v>Supervisoria</v>
          </cell>
          <cell r="Y1066" t="str">
            <v>Pool</v>
          </cell>
          <cell r="Z1066" t="str">
            <v>N38132</v>
          </cell>
          <cell r="AA1066" t="str">
            <v>-</v>
          </cell>
          <cell r="AB1066" t="str">
            <v>-</v>
          </cell>
          <cell r="AC1066" t="str">
            <v>-</v>
          </cell>
          <cell r="AD1066" t="str">
            <v>-</v>
          </cell>
          <cell r="AE1066" t="str">
            <v>-</v>
          </cell>
          <cell r="AF1066" t="str">
            <v>-</v>
          </cell>
          <cell r="AG1066" t="str">
            <v>-</v>
          </cell>
          <cell r="AH1066" t="str">
            <v>-</v>
          </cell>
          <cell r="AI1066" t="str">
            <v>C6705</v>
          </cell>
          <cell r="AJ1066" t="str">
            <v>Ramirez Granados Arturo</v>
          </cell>
          <cell r="AK1066" t="str">
            <v>-</v>
          </cell>
          <cell r="AL1066" t="str">
            <v>-</v>
          </cell>
          <cell r="AM1066" t="str">
            <v>-</v>
          </cell>
          <cell r="AN1066">
            <v>0</v>
          </cell>
          <cell r="AO1066" t="str">
            <v>-</v>
          </cell>
          <cell r="AQ1066">
            <v>5545001393</v>
          </cell>
          <cell r="AR1066" t="str">
            <v>-</v>
          </cell>
          <cell r="AS1066" t="str">
            <v>-</v>
          </cell>
          <cell r="AT1066" t="str">
            <v>-</v>
          </cell>
          <cell r="AU1066" t="str">
            <v>-</v>
          </cell>
          <cell r="AV1066" t="str">
            <v>-</v>
          </cell>
          <cell r="AW1066" t="str">
            <v>IMDM20888063..</v>
          </cell>
          <cell r="AX1066" t="str">
            <v>Inactivo</v>
          </cell>
          <cell r="AY1066" t="str">
            <v>No</v>
          </cell>
          <cell r="AZ1066" t="str">
            <v>-</v>
          </cell>
          <cell r="BA1066" t="str">
            <v>-</v>
          </cell>
          <cell r="BB1066" t="str">
            <v>-</v>
          </cell>
          <cell r="BC1066" t="str">
            <v>-</v>
          </cell>
          <cell r="BD1066" t="str">
            <v>-</v>
          </cell>
          <cell r="BE1066" t="str">
            <v>-</v>
          </cell>
          <cell r="BF1066" t="str">
            <v>-</v>
          </cell>
          <cell r="BG1066" t="str">
            <v>-</v>
          </cell>
          <cell r="BH1066" t="str">
            <v>-</v>
          </cell>
          <cell r="BI1066" t="str">
            <v>-</v>
          </cell>
          <cell r="BJ1066" t="str">
            <v>Arrendado</v>
          </cell>
          <cell r="BL1066" t="str">
            <v>El Trébol Automotriz Ermita, S.A. de C.V.</v>
          </cell>
          <cell r="BP1066" t="str">
            <v>-</v>
          </cell>
          <cell r="BQ1066" t="str">
            <v>-</v>
          </cell>
          <cell r="BR1066" t="str">
            <v>-</v>
          </cell>
          <cell r="BS1066" t="str">
            <v>-</v>
          </cell>
          <cell r="BT1066" t="str">
            <v>-</v>
          </cell>
          <cell r="BU1066" t="str">
            <v>-</v>
          </cell>
          <cell r="BV1066" t="str">
            <v>-</v>
          </cell>
          <cell r="BW1066" t="str">
            <v>-</v>
          </cell>
          <cell r="BX1066" t="str">
            <v>-</v>
          </cell>
          <cell r="BY1066" t="str">
            <v>-</v>
          </cell>
          <cell r="BZ1066" t="str">
            <v>-</v>
          </cell>
          <cell r="CA1066" t="str">
            <v>-</v>
          </cell>
          <cell r="CB1066" t="str">
            <v>-</v>
          </cell>
          <cell r="CC1066" t="str">
            <v>Viernes</v>
          </cell>
          <cell r="CD1066" t="str">
            <v>989</v>
          </cell>
          <cell r="CE1066" t="str">
            <v>9</v>
          </cell>
          <cell r="CF1066" t="str">
            <v>Azul</v>
          </cell>
          <cell r="CG1066" t="str">
            <v>5o Sábado</v>
          </cell>
          <cell r="CH1066" t="str">
            <v>May y Jun</v>
          </cell>
          <cell r="CI1066" t="str">
            <v>Nov y Dic</v>
          </cell>
          <cell r="CJ1066" t="str">
            <v>-</v>
          </cell>
          <cell r="CK1066">
            <v>90</v>
          </cell>
          <cell r="CL1066" t="str">
            <v>101 - MAGNA</v>
          </cell>
          <cell r="CM1066" t="str">
            <v>13113</v>
          </cell>
          <cell r="CP1066" t="str">
            <v>-</v>
          </cell>
        </row>
        <row r="1067">
          <cell r="A1067" t="str">
            <v>13114</v>
          </cell>
          <cell r="B1067" t="str">
            <v>253YXK</v>
          </cell>
          <cell r="C1067" t="str">
            <v>Distrito Federal</v>
          </cell>
          <cell r="D1067" t="str">
            <v>No aplica</v>
          </cell>
          <cell r="E1067" t="str">
            <v>Aveo</v>
          </cell>
          <cell r="F1067" t="str">
            <v>Automóvil</v>
          </cell>
          <cell r="G1067" t="str">
            <v>Chevrolet</v>
          </cell>
          <cell r="H1067" t="str">
            <v>Aveo LS 4 puertas T/M, D/H, A/A, Paquete M</v>
          </cell>
          <cell r="I1067" t="str">
            <v>3G1TA5AF8DL180663</v>
          </cell>
          <cell r="J1067" t="str">
            <v>Hecho en México</v>
          </cell>
          <cell r="K1067" t="str">
            <v>Magna</v>
          </cell>
          <cell r="L1067">
            <v>4</v>
          </cell>
          <cell r="M1067">
            <v>45</v>
          </cell>
          <cell r="N1067">
            <v>2013</v>
          </cell>
          <cell r="O1067" t="str">
            <v>Ciudad de México</v>
          </cell>
          <cell r="P1067" t="str">
            <v>Ciudad de México</v>
          </cell>
          <cell r="Q1067" t="str">
            <v>Zona Metropolitana</v>
          </cell>
          <cell r="R1067" t="str">
            <v>Baja</v>
          </cell>
          <cell r="S1067" t="str">
            <v>Subasta interna</v>
          </cell>
          <cell r="T1067" t="str">
            <v>GNP</v>
          </cell>
          <cell r="U1067" t="str">
            <v>Grupo Nacional Provincial, S.A.B.</v>
          </cell>
          <cell r="V1067" t="str">
            <v>Pool Administrativo</v>
          </cell>
          <cell r="W1067" t="str">
            <v>Pool Administrativo</v>
          </cell>
          <cell r="X1067" t="str">
            <v>Metro Norte</v>
          </cell>
          <cell r="Y1067" t="str">
            <v>Pool</v>
          </cell>
          <cell r="Z1067" t="str">
            <v>N38132</v>
          </cell>
          <cell r="AA1067" t="str">
            <v>-</v>
          </cell>
          <cell r="AB1067" t="str">
            <v>-</v>
          </cell>
          <cell r="AC1067" t="str">
            <v>-</v>
          </cell>
          <cell r="AD1067" t="str">
            <v>-</v>
          </cell>
          <cell r="AE1067" t="str">
            <v>-</v>
          </cell>
          <cell r="AF1067" t="str">
            <v>-</v>
          </cell>
          <cell r="AG1067" t="str">
            <v>-</v>
          </cell>
          <cell r="AH1067" t="str">
            <v>-</v>
          </cell>
          <cell r="AI1067" t="str">
            <v>C6705</v>
          </cell>
          <cell r="AJ1067" t="str">
            <v>Ramirez Granados Arturo</v>
          </cell>
          <cell r="AK1067" t="str">
            <v>-</v>
          </cell>
          <cell r="AL1067" t="str">
            <v>-</v>
          </cell>
          <cell r="AM1067" t="str">
            <v>-</v>
          </cell>
          <cell r="AN1067">
            <v>0</v>
          </cell>
          <cell r="AO1067" t="str">
            <v>-</v>
          </cell>
          <cell r="AQ1067">
            <v>5545001393</v>
          </cell>
          <cell r="AR1067" t="str">
            <v>-</v>
          </cell>
          <cell r="AS1067" t="str">
            <v>-</v>
          </cell>
          <cell r="AT1067" t="str">
            <v>-</v>
          </cell>
          <cell r="AU1067" t="str">
            <v>-</v>
          </cell>
          <cell r="AV1067" t="str">
            <v>-</v>
          </cell>
          <cell r="AW1067" t="str">
            <v>IMDM20332970..</v>
          </cell>
          <cell r="AX1067" t="str">
            <v>Inactivo</v>
          </cell>
          <cell r="AY1067" t="str">
            <v>No</v>
          </cell>
          <cell r="AZ1067" t="str">
            <v>-</v>
          </cell>
          <cell r="BA1067" t="str">
            <v>-</v>
          </cell>
          <cell r="BB1067" t="str">
            <v>-</v>
          </cell>
          <cell r="BC1067" t="str">
            <v>-</v>
          </cell>
          <cell r="BD1067" t="str">
            <v>-</v>
          </cell>
          <cell r="BE1067" t="str">
            <v>-</v>
          </cell>
          <cell r="BF1067" t="str">
            <v>-</v>
          </cell>
          <cell r="BG1067" t="str">
            <v>-</v>
          </cell>
          <cell r="BH1067" t="str">
            <v>-</v>
          </cell>
          <cell r="BI1067" t="str">
            <v>-</v>
          </cell>
          <cell r="BJ1067" t="str">
            <v>Arrendado</v>
          </cell>
          <cell r="BL1067" t="str">
            <v>El Trébol Automotriz Ermita, S.A. de C.V.</v>
          </cell>
          <cell r="BP1067" t="str">
            <v>-</v>
          </cell>
          <cell r="BQ1067" t="str">
            <v>-</v>
          </cell>
          <cell r="BR1067" t="str">
            <v>-</v>
          </cell>
          <cell r="BS1067" t="str">
            <v>-</v>
          </cell>
          <cell r="BT1067" t="str">
            <v>-</v>
          </cell>
          <cell r="BU1067" t="str">
            <v>-</v>
          </cell>
          <cell r="BV1067" t="str">
            <v>-</v>
          </cell>
          <cell r="BW1067" t="str">
            <v>-</v>
          </cell>
          <cell r="BX1067" t="str">
            <v>-</v>
          </cell>
          <cell r="BY1067" t="str">
            <v>-</v>
          </cell>
          <cell r="BZ1067" t="str">
            <v>-</v>
          </cell>
          <cell r="CA1067" t="str">
            <v>-</v>
          </cell>
          <cell r="CB1067" t="str">
            <v>-</v>
          </cell>
          <cell r="CC1067" t="str">
            <v>Miércoles</v>
          </cell>
          <cell r="CD1067" t="str">
            <v>253</v>
          </cell>
          <cell r="CE1067" t="str">
            <v>3</v>
          </cell>
          <cell r="CF1067" t="str">
            <v>Rojo</v>
          </cell>
          <cell r="CG1067" t="str">
            <v>3er Sábado</v>
          </cell>
          <cell r="CH1067" t="str">
            <v>Mzo y Abr</v>
          </cell>
          <cell r="CI1067" t="str">
            <v>Sep y Oct</v>
          </cell>
          <cell r="CJ1067" t="str">
            <v>-</v>
          </cell>
          <cell r="CK1067">
            <v>90</v>
          </cell>
          <cell r="CL1067" t="str">
            <v>101 - MAGNA</v>
          </cell>
          <cell r="CM1067" t="str">
            <v>13114</v>
          </cell>
          <cell r="CP1067" t="str">
            <v>-</v>
          </cell>
        </row>
        <row r="1068">
          <cell r="A1068" t="str">
            <v>13115</v>
          </cell>
          <cell r="B1068" t="str">
            <v>289YXK</v>
          </cell>
          <cell r="C1068" t="str">
            <v>Distrito Federal</v>
          </cell>
          <cell r="D1068" t="str">
            <v>No aplica</v>
          </cell>
          <cell r="E1068" t="str">
            <v>Aveo</v>
          </cell>
          <cell r="F1068" t="str">
            <v>Automóvil</v>
          </cell>
          <cell r="G1068" t="str">
            <v>Chevrolet</v>
          </cell>
          <cell r="H1068" t="str">
            <v>Aveo LS 4 puertas T/M, D/H, A/A, Paquete M</v>
          </cell>
          <cell r="I1068" t="str">
            <v>3G1TA5AF9DL171616</v>
          </cell>
          <cell r="J1068" t="str">
            <v>Hecho en México</v>
          </cell>
          <cell r="K1068" t="str">
            <v>Magna</v>
          </cell>
          <cell r="L1068">
            <v>4</v>
          </cell>
          <cell r="M1068">
            <v>45</v>
          </cell>
          <cell r="N1068">
            <v>2013</v>
          </cell>
          <cell r="O1068" t="str">
            <v>Querétaro</v>
          </cell>
          <cell r="P1068" t="str">
            <v>Querétaro</v>
          </cell>
          <cell r="Q1068" t="str">
            <v>Occidente</v>
          </cell>
          <cell r="R1068" t="str">
            <v>Baja</v>
          </cell>
          <cell r="S1068" t="str">
            <v>Subasta interna</v>
          </cell>
          <cell r="T1068" t="str">
            <v>GNP</v>
          </cell>
          <cell r="U1068" t="str">
            <v>Grupo Nacional Provincial, S.A.B.</v>
          </cell>
          <cell r="V1068" t="str">
            <v>Supervisor de Taller</v>
          </cell>
          <cell r="W1068" t="str">
            <v>Pool Semiasignado</v>
          </cell>
          <cell r="X1068" t="str">
            <v>Supervisoria</v>
          </cell>
          <cell r="Y1068" t="str">
            <v>Pool</v>
          </cell>
          <cell r="Z1068" t="str">
            <v>Por asignar</v>
          </cell>
          <cell r="AA1068" t="str">
            <v>-</v>
          </cell>
          <cell r="AB1068" t="str">
            <v>-</v>
          </cell>
          <cell r="AC1068" t="str">
            <v>-</v>
          </cell>
          <cell r="AD1068" t="str">
            <v>-</v>
          </cell>
          <cell r="AE1068" t="str">
            <v>-</v>
          </cell>
          <cell r="AF1068" t="str">
            <v>-</v>
          </cell>
          <cell r="AG1068" t="str">
            <v>-</v>
          </cell>
          <cell r="AH1068" t="str">
            <v>-</v>
          </cell>
          <cell r="AI1068" t="str">
            <v>C6705</v>
          </cell>
          <cell r="AJ1068" t="str">
            <v>Ramirez Granados Arturo</v>
          </cell>
          <cell r="AK1068" t="str">
            <v>-</v>
          </cell>
          <cell r="AL1068" t="str">
            <v>-</v>
          </cell>
          <cell r="AM1068" t="str">
            <v>-</v>
          </cell>
          <cell r="AN1068" t="str">
            <v>hector.rosales@gnp.com.mx</v>
          </cell>
          <cell r="AO1068" t="str">
            <v>-</v>
          </cell>
          <cell r="AP1068" t="str">
            <v>hector.rosales@gnp.com.mx</v>
          </cell>
          <cell r="AQ1068">
            <v>4422810882</v>
          </cell>
          <cell r="AR1068" t="str">
            <v>-</v>
          </cell>
          <cell r="AS1068" t="str">
            <v>-</v>
          </cell>
          <cell r="AT1068" t="str">
            <v>-</v>
          </cell>
          <cell r="AU1068" t="str">
            <v>-</v>
          </cell>
          <cell r="AV1068" t="str">
            <v>-</v>
          </cell>
          <cell r="AW1068" t="str">
            <v>-</v>
          </cell>
          <cell r="AX1068" t="str">
            <v>-</v>
          </cell>
          <cell r="AY1068" t="str">
            <v>No</v>
          </cell>
          <cell r="AZ1068" t="str">
            <v>-</v>
          </cell>
          <cell r="BA1068" t="str">
            <v>-</v>
          </cell>
          <cell r="BB1068" t="str">
            <v>-</v>
          </cell>
          <cell r="BC1068" t="str">
            <v>-</v>
          </cell>
          <cell r="BD1068" t="str">
            <v>-</v>
          </cell>
          <cell r="BE1068" t="str">
            <v>-</v>
          </cell>
          <cell r="BF1068" t="str">
            <v>-</v>
          </cell>
          <cell r="BG1068">
            <v>4</v>
          </cell>
          <cell r="BH1068" t="str">
            <v>-</v>
          </cell>
          <cell r="BI1068" t="str">
            <v>-</v>
          </cell>
          <cell r="BJ1068" t="str">
            <v>Arrendado</v>
          </cell>
          <cell r="BL1068" t="str">
            <v>El Trébol Automotriz Ermita, S.A. de C.V.</v>
          </cell>
          <cell r="BP1068" t="str">
            <v>-</v>
          </cell>
          <cell r="BQ1068" t="str">
            <v>-</v>
          </cell>
          <cell r="BR1068" t="str">
            <v>-</v>
          </cell>
          <cell r="BS1068" t="str">
            <v>-</v>
          </cell>
          <cell r="BT1068" t="str">
            <v>-</v>
          </cell>
          <cell r="BU1068" t="str">
            <v>-</v>
          </cell>
          <cell r="BV1068" t="str">
            <v>-</v>
          </cell>
          <cell r="BW1068" t="str">
            <v>-</v>
          </cell>
          <cell r="BX1068" t="str">
            <v>-</v>
          </cell>
          <cell r="BY1068" t="str">
            <v>-</v>
          </cell>
          <cell r="BZ1068" t="str">
            <v>-</v>
          </cell>
          <cell r="CA1068" t="str">
            <v>-</v>
          </cell>
          <cell r="CB1068" t="str">
            <v>-</v>
          </cell>
          <cell r="CC1068" t="str">
            <v>Viernes</v>
          </cell>
          <cell r="CD1068" t="str">
            <v>289</v>
          </cell>
          <cell r="CE1068" t="str">
            <v>9</v>
          </cell>
          <cell r="CF1068" t="str">
            <v>Azul</v>
          </cell>
          <cell r="CG1068" t="str">
            <v>5o Sábado</v>
          </cell>
          <cell r="CH1068" t="str">
            <v>May y Jun</v>
          </cell>
          <cell r="CI1068" t="str">
            <v>Nov y Dic</v>
          </cell>
          <cell r="CJ1068" t="str">
            <v>-</v>
          </cell>
          <cell r="CK1068">
            <v>90</v>
          </cell>
          <cell r="CL1068" t="str">
            <v>101 - MAGNA</v>
          </cell>
          <cell r="CM1068" t="str">
            <v>13115</v>
          </cell>
          <cell r="CP1068" t="str">
            <v>-</v>
          </cell>
        </row>
        <row r="1069">
          <cell r="A1069" t="str">
            <v>13116</v>
          </cell>
          <cell r="B1069" t="str">
            <v>173YXK</v>
          </cell>
          <cell r="C1069" t="str">
            <v>Distrito Federal</v>
          </cell>
          <cell r="D1069" t="str">
            <v>No aplica</v>
          </cell>
          <cell r="E1069" t="str">
            <v>Aveo</v>
          </cell>
          <cell r="F1069" t="str">
            <v>Automóvil</v>
          </cell>
          <cell r="G1069" t="str">
            <v>Chevrolet</v>
          </cell>
          <cell r="H1069" t="str">
            <v>Aveo LS 4 puertas T/M, D/H, A/A, Paquete M</v>
          </cell>
          <cell r="I1069" t="str">
            <v>3G1TA5AF8DL171509</v>
          </cell>
          <cell r="J1069" t="str">
            <v>Hecho en México</v>
          </cell>
          <cell r="K1069" t="str">
            <v>Magna</v>
          </cell>
          <cell r="L1069">
            <v>4</v>
          </cell>
          <cell r="M1069">
            <v>45</v>
          </cell>
          <cell r="N1069">
            <v>2013</v>
          </cell>
          <cell r="O1069" t="str">
            <v>Guadalajara</v>
          </cell>
          <cell r="P1069" t="str">
            <v>Jalisco</v>
          </cell>
          <cell r="Q1069" t="str">
            <v>Occidente</v>
          </cell>
          <cell r="R1069" t="str">
            <v>Baja</v>
          </cell>
          <cell r="S1069" t="str">
            <v>Subasta interna</v>
          </cell>
          <cell r="T1069" t="str">
            <v>GNP</v>
          </cell>
          <cell r="U1069" t="str">
            <v>Grupo Nacional Provincial, S.A.B.</v>
          </cell>
          <cell r="V1069" t="str">
            <v>Pool Administrativo</v>
          </cell>
          <cell r="W1069" t="str">
            <v>Pool Administrativo</v>
          </cell>
          <cell r="X1069" t="str">
            <v>Oficina Regional</v>
          </cell>
          <cell r="Y1069" t="str">
            <v>Pool</v>
          </cell>
          <cell r="Z1069" t="str">
            <v>N38132</v>
          </cell>
          <cell r="AA1069" t="str">
            <v>-</v>
          </cell>
          <cell r="AB1069" t="str">
            <v>-</v>
          </cell>
          <cell r="AC1069" t="str">
            <v>-</v>
          </cell>
          <cell r="AD1069" t="str">
            <v>-</v>
          </cell>
          <cell r="AE1069" t="str">
            <v>-</v>
          </cell>
          <cell r="AF1069" t="str">
            <v>-</v>
          </cell>
          <cell r="AG1069" t="str">
            <v>-</v>
          </cell>
          <cell r="AH1069" t="str">
            <v>-</v>
          </cell>
          <cell r="AI1069" t="str">
            <v>C6705</v>
          </cell>
          <cell r="AJ1069" t="str">
            <v>Ramirez Granados Arturo</v>
          </cell>
          <cell r="AK1069" t="str">
            <v>-</v>
          </cell>
          <cell r="AL1069" t="str">
            <v>-</v>
          </cell>
          <cell r="AM1069" t="str">
            <v>-</v>
          </cell>
          <cell r="AN1069">
            <v>0</v>
          </cell>
          <cell r="AO1069" t="str">
            <v>-</v>
          </cell>
          <cell r="AQ1069">
            <v>5545001393</v>
          </cell>
          <cell r="AR1069" t="str">
            <v>-</v>
          </cell>
          <cell r="AS1069" t="str">
            <v>-</v>
          </cell>
          <cell r="AT1069" t="str">
            <v>-</v>
          </cell>
          <cell r="AU1069" t="str">
            <v>-</v>
          </cell>
          <cell r="AV1069" t="str">
            <v>-</v>
          </cell>
          <cell r="AW1069" t="str">
            <v>IMDM20104919..</v>
          </cell>
          <cell r="AX1069" t="str">
            <v>Inactivo</v>
          </cell>
          <cell r="AY1069" t="str">
            <v>No</v>
          </cell>
          <cell r="AZ1069" t="str">
            <v>-</v>
          </cell>
          <cell r="BA1069" t="str">
            <v>-</v>
          </cell>
          <cell r="BB1069" t="str">
            <v>-</v>
          </cell>
          <cell r="BC1069" t="str">
            <v>-</v>
          </cell>
          <cell r="BD1069" t="str">
            <v>-</v>
          </cell>
          <cell r="BE1069" t="str">
            <v>-</v>
          </cell>
          <cell r="BF1069" t="str">
            <v>-</v>
          </cell>
          <cell r="BG1069" t="str">
            <v>-</v>
          </cell>
          <cell r="BH1069" t="str">
            <v>-</v>
          </cell>
          <cell r="BI1069" t="str">
            <v>-</v>
          </cell>
          <cell r="BJ1069" t="str">
            <v>Arrendado</v>
          </cell>
          <cell r="BL1069" t="str">
            <v>El Trébol Automotriz Ermita, S.A. de C.V.</v>
          </cell>
          <cell r="BP1069" t="str">
            <v>-</v>
          </cell>
          <cell r="BQ1069" t="str">
            <v>-</v>
          </cell>
          <cell r="BR1069" t="str">
            <v>-</v>
          </cell>
          <cell r="BS1069" t="str">
            <v>-</v>
          </cell>
          <cell r="BT1069" t="str">
            <v>-</v>
          </cell>
          <cell r="BU1069" t="str">
            <v>-</v>
          </cell>
          <cell r="BV1069" t="str">
            <v>-</v>
          </cell>
          <cell r="BW1069" t="str">
            <v>-</v>
          </cell>
          <cell r="BX1069" t="str">
            <v>-</v>
          </cell>
          <cell r="BY1069" t="str">
            <v>-</v>
          </cell>
          <cell r="BZ1069" t="str">
            <v>-</v>
          </cell>
          <cell r="CA1069" t="str">
            <v>-</v>
          </cell>
          <cell r="CB1069" t="str">
            <v>-</v>
          </cell>
          <cell r="CC1069" t="str">
            <v>Miércoles</v>
          </cell>
          <cell r="CD1069" t="str">
            <v>173</v>
          </cell>
          <cell r="CE1069" t="str">
            <v>3</v>
          </cell>
          <cell r="CF1069" t="str">
            <v>Rojo</v>
          </cell>
          <cell r="CG1069" t="str">
            <v>3er Sábado</v>
          </cell>
          <cell r="CH1069" t="str">
            <v>Mzo y Abr</v>
          </cell>
          <cell r="CI1069" t="str">
            <v>Sep y Oct</v>
          </cell>
          <cell r="CJ1069" t="str">
            <v>-</v>
          </cell>
          <cell r="CK1069">
            <v>90</v>
          </cell>
          <cell r="CL1069" t="str">
            <v>101 - MAGNA</v>
          </cell>
          <cell r="CM1069" t="str">
            <v>13116</v>
          </cell>
          <cell r="CP1069" t="str">
            <v>-</v>
          </cell>
        </row>
        <row r="1070">
          <cell r="A1070" t="str">
            <v>13117</v>
          </cell>
          <cell r="B1070" t="str">
            <v>643YXK</v>
          </cell>
          <cell r="C1070" t="str">
            <v>Distrito Federal</v>
          </cell>
          <cell r="D1070" t="str">
            <v>No aplica</v>
          </cell>
          <cell r="E1070" t="str">
            <v>Aveo</v>
          </cell>
          <cell r="F1070" t="str">
            <v>Automóvil</v>
          </cell>
          <cell r="G1070" t="str">
            <v>Chevrolet</v>
          </cell>
          <cell r="H1070" t="str">
            <v>Aveo LS 4 puertas T/M, D/H, A/A, Paquete M</v>
          </cell>
          <cell r="I1070" t="str">
            <v>3G1TA5AF6DL176725</v>
          </cell>
          <cell r="J1070" t="str">
            <v>Hecho en México</v>
          </cell>
          <cell r="K1070" t="str">
            <v>Magna</v>
          </cell>
          <cell r="L1070">
            <v>4</v>
          </cell>
          <cell r="M1070">
            <v>45</v>
          </cell>
          <cell r="N1070">
            <v>2013</v>
          </cell>
          <cell r="O1070" t="str">
            <v>Hermosillo</v>
          </cell>
          <cell r="P1070" t="str">
            <v>Sonora</v>
          </cell>
          <cell r="Q1070" t="str">
            <v>Noroeste</v>
          </cell>
          <cell r="R1070" t="str">
            <v>Baja</v>
          </cell>
          <cell r="S1070" t="str">
            <v>Venta a empleado</v>
          </cell>
          <cell r="T1070" t="str">
            <v>GNP</v>
          </cell>
          <cell r="U1070" t="str">
            <v>Grupo Nacional Provincial, S.A.B.</v>
          </cell>
          <cell r="V1070" t="str">
            <v>Supervisor Ajustes</v>
          </cell>
          <cell r="W1070" t="str">
            <v>-</v>
          </cell>
          <cell r="X1070" t="str">
            <v>Supervisoria</v>
          </cell>
          <cell r="Y1070" t="str">
            <v>Asignado</v>
          </cell>
          <cell r="Z1070" t="str">
            <v>N91861</v>
          </cell>
          <cell r="AA1070" t="str">
            <v>-</v>
          </cell>
          <cell r="AB1070" t="str">
            <v>-</v>
          </cell>
          <cell r="AC1070" t="str">
            <v>-</v>
          </cell>
          <cell r="AD1070" t="str">
            <v>-</v>
          </cell>
          <cell r="AE1070" t="str">
            <v>-</v>
          </cell>
          <cell r="AF1070" t="str">
            <v>-</v>
          </cell>
          <cell r="AG1070" t="str">
            <v>-</v>
          </cell>
          <cell r="AH1070" t="str">
            <v>-</v>
          </cell>
          <cell r="AI1070" t="str">
            <v>C6705</v>
          </cell>
          <cell r="AJ1070" t="str">
            <v>Ramirez Granados Arturo</v>
          </cell>
          <cell r="AK1070" t="str">
            <v>-</v>
          </cell>
          <cell r="AL1070" t="str">
            <v>-</v>
          </cell>
          <cell r="AM1070" t="str">
            <v>-</v>
          </cell>
          <cell r="AN1070">
            <v>0</v>
          </cell>
          <cell r="AO1070" t="str">
            <v>-</v>
          </cell>
          <cell r="AQ1070">
            <v>6621202063</v>
          </cell>
          <cell r="AR1070" t="str">
            <v>-</v>
          </cell>
          <cell r="AS1070" t="str">
            <v>-</v>
          </cell>
          <cell r="AT1070" t="str">
            <v>-</v>
          </cell>
          <cell r="AU1070" t="str">
            <v>-</v>
          </cell>
          <cell r="AV1070" t="str">
            <v>-</v>
          </cell>
          <cell r="AW1070" t="str">
            <v>IMDM20226608..</v>
          </cell>
          <cell r="AX1070" t="str">
            <v>Inactivo</v>
          </cell>
          <cell r="AY1070" t="str">
            <v>No</v>
          </cell>
          <cell r="AZ1070" t="str">
            <v>-</v>
          </cell>
          <cell r="BA1070" t="str">
            <v>-</v>
          </cell>
          <cell r="BB1070" t="str">
            <v>-</v>
          </cell>
          <cell r="BC1070" t="str">
            <v>-</v>
          </cell>
          <cell r="BD1070" t="str">
            <v>-</v>
          </cell>
          <cell r="BE1070" t="str">
            <v>-</v>
          </cell>
          <cell r="BF1070" t="str">
            <v>-</v>
          </cell>
          <cell r="BG1070">
            <v>3</v>
          </cell>
          <cell r="BH1070" t="str">
            <v>-</v>
          </cell>
          <cell r="BI1070" t="str">
            <v>-</v>
          </cell>
          <cell r="BJ1070" t="str">
            <v>Arrendado</v>
          </cell>
          <cell r="BL1070" t="str">
            <v>El Trébol Automotriz Ermita, S.A. de C.V.</v>
          </cell>
          <cell r="BP1070" t="str">
            <v>-</v>
          </cell>
          <cell r="BQ1070" t="str">
            <v>-</v>
          </cell>
          <cell r="BR1070" t="str">
            <v>-</v>
          </cell>
          <cell r="BS1070" t="str">
            <v>-</v>
          </cell>
          <cell r="BT1070" t="str">
            <v>-</v>
          </cell>
          <cell r="BU1070" t="str">
            <v>-</v>
          </cell>
          <cell r="BV1070" t="str">
            <v>-</v>
          </cell>
          <cell r="BW1070" t="str">
            <v>-</v>
          </cell>
          <cell r="BX1070" t="str">
            <v>-</v>
          </cell>
          <cell r="BY1070" t="str">
            <v>-</v>
          </cell>
          <cell r="BZ1070" t="str">
            <v>-</v>
          </cell>
          <cell r="CA1070" t="str">
            <v>-</v>
          </cell>
          <cell r="CB1070" t="str">
            <v>-</v>
          </cell>
          <cell r="CC1070" t="str">
            <v>Miércoles</v>
          </cell>
          <cell r="CD1070" t="str">
            <v>643</v>
          </cell>
          <cell r="CE1070" t="str">
            <v>3</v>
          </cell>
          <cell r="CF1070" t="str">
            <v>Rojo</v>
          </cell>
          <cell r="CG1070" t="str">
            <v>3er Sábado</v>
          </cell>
          <cell r="CH1070" t="str">
            <v>Mzo y Abr</v>
          </cell>
          <cell r="CI1070" t="str">
            <v>Sep y Oct</v>
          </cell>
          <cell r="CJ1070" t="str">
            <v>-</v>
          </cell>
          <cell r="CK1070">
            <v>90</v>
          </cell>
          <cell r="CL1070" t="str">
            <v>101 - MAGNA</v>
          </cell>
          <cell r="CM1070" t="str">
            <v>13117</v>
          </cell>
          <cell r="CP1070" t="str">
            <v>-</v>
          </cell>
        </row>
        <row r="1071">
          <cell r="A1071" t="str">
            <v>13118</v>
          </cell>
          <cell r="B1071" t="str">
            <v>457YXK</v>
          </cell>
          <cell r="C1071" t="str">
            <v>Distrito Federal</v>
          </cell>
          <cell r="D1071" t="str">
            <v>No aplica</v>
          </cell>
          <cell r="E1071" t="str">
            <v>Aveo</v>
          </cell>
          <cell r="F1071" t="str">
            <v>Automóvil</v>
          </cell>
          <cell r="G1071" t="str">
            <v>Chevrolet</v>
          </cell>
          <cell r="H1071" t="str">
            <v>Aveo LS 4 puertas T/M, D/H, A/A, Paquete M</v>
          </cell>
          <cell r="I1071" t="str">
            <v>3G1TA5AF4DL171328</v>
          </cell>
          <cell r="J1071" t="str">
            <v>Hecho en México</v>
          </cell>
          <cell r="K1071" t="str">
            <v>Magna</v>
          </cell>
          <cell r="L1071">
            <v>4</v>
          </cell>
          <cell r="M1071">
            <v>45</v>
          </cell>
          <cell r="N1071">
            <v>2013</v>
          </cell>
          <cell r="O1071" t="str">
            <v>Hermosillo</v>
          </cell>
          <cell r="P1071" t="str">
            <v>Sonora</v>
          </cell>
          <cell r="Q1071" t="str">
            <v>Noroeste</v>
          </cell>
          <cell r="R1071" t="str">
            <v>Baja</v>
          </cell>
          <cell r="S1071" t="str">
            <v>Venta a empleado</v>
          </cell>
          <cell r="T1071" t="str">
            <v>GNP</v>
          </cell>
          <cell r="U1071" t="str">
            <v>Grupo Nacional Provincial, S.A.B.</v>
          </cell>
          <cell r="V1071" t="str">
            <v>Supervisor de Taller</v>
          </cell>
          <cell r="W1071" t="str">
            <v>Pool Semiasignado</v>
          </cell>
          <cell r="X1071" t="str">
            <v>Supervisoria</v>
          </cell>
          <cell r="Y1071" t="str">
            <v>Pool</v>
          </cell>
          <cell r="Z1071" t="str">
            <v>N87729</v>
          </cell>
          <cell r="AA1071" t="str">
            <v>-</v>
          </cell>
          <cell r="AB1071" t="str">
            <v>-</v>
          </cell>
          <cell r="AC1071" t="str">
            <v>-</v>
          </cell>
          <cell r="AD1071" t="str">
            <v>-</v>
          </cell>
          <cell r="AE1071" t="str">
            <v>-</v>
          </cell>
          <cell r="AF1071" t="str">
            <v>-</v>
          </cell>
          <cell r="AG1071" t="str">
            <v>-</v>
          </cell>
          <cell r="AH1071" t="str">
            <v>-</v>
          </cell>
          <cell r="AI1071" t="str">
            <v>C6705</v>
          </cell>
          <cell r="AJ1071" t="str">
            <v>Ramirez Granados Arturo</v>
          </cell>
          <cell r="AK1071" t="str">
            <v>-</v>
          </cell>
          <cell r="AL1071" t="str">
            <v>-</v>
          </cell>
          <cell r="AM1071" t="str">
            <v>-</v>
          </cell>
          <cell r="AN1071">
            <v>0</v>
          </cell>
          <cell r="AO1071" t="str">
            <v>-</v>
          </cell>
          <cell r="AQ1071">
            <v>6621202066</v>
          </cell>
          <cell r="AR1071" t="str">
            <v>-</v>
          </cell>
          <cell r="AS1071" t="str">
            <v>-</v>
          </cell>
          <cell r="AT1071" t="str">
            <v>-</v>
          </cell>
          <cell r="AU1071" t="str">
            <v>-</v>
          </cell>
          <cell r="AV1071" t="str">
            <v>-</v>
          </cell>
          <cell r="AW1071" t="str">
            <v>-</v>
          </cell>
          <cell r="AX1071" t="str">
            <v>-</v>
          </cell>
          <cell r="AY1071" t="str">
            <v>No</v>
          </cell>
          <cell r="AZ1071" t="str">
            <v>-</v>
          </cell>
          <cell r="BA1071" t="str">
            <v>-</v>
          </cell>
          <cell r="BB1071" t="str">
            <v>-</v>
          </cell>
          <cell r="BC1071" t="str">
            <v>-</v>
          </cell>
          <cell r="BD1071" t="str">
            <v>-</v>
          </cell>
          <cell r="BE1071" t="str">
            <v>-</v>
          </cell>
          <cell r="BF1071" t="str">
            <v>-</v>
          </cell>
          <cell r="BG1071">
            <v>3</v>
          </cell>
          <cell r="BH1071" t="str">
            <v>-</v>
          </cell>
          <cell r="BI1071" t="str">
            <v>-</v>
          </cell>
          <cell r="BJ1071" t="str">
            <v>Arrendado</v>
          </cell>
          <cell r="BL1071" t="str">
            <v>El Trébol Automotriz Ermita, S.A. de C.V.</v>
          </cell>
          <cell r="BP1071" t="str">
            <v>-</v>
          </cell>
          <cell r="BQ1071" t="str">
            <v>-</v>
          </cell>
          <cell r="BR1071" t="str">
            <v>-</v>
          </cell>
          <cell r="BS1071" t="str">
            <v>-</v>
          </cell>
          <cell r="BT1071" t="str">
            <v>-</v>
          </cell>
          <cell r="BU1071" t="str">
            <v>-</v>
          </cell>
          <cell r="BV1071" t="str">
            <v>-</v>
          </cell>
          <cell r="BW1071" t="str">
            <v>-</v>
          </cell>
          <cell r="BX1071" t="str">
            <v>-</v>
          </cell>
          <cell r="BY1071" t="str">
            <v>-</v>
          </cell>
          <cell r="BZ1071" t="str">
            <v>-</v>
          </cell>
          <cell r="CA1071" t="str">
            <v>-</v>
          </cell>
          <cell r="CB1071" t="str">
            <v>-</v>
          </cell>
          <cell r="CC1071" t="str">
            <v>Martes</v>
          </cell>
          <cell r="CD1071" t="str">
            <v>457</v>
          </cell>
          <cell r="CE1071" t="str">
            <v>7</v>
          </cell>
          <cell r="CF1071" t="str">
            <v>Rosa</v>
          </cell>
          <cell r="CG1071" t="str">
            <v>2o Sábado</v>
          </cell>
          <cell r="CH1071" t="str">
            <v>Feb y Mzo</v>
          </cell>
          <cell r="CI1071" t="str">
            <v>Ago y Sep</v>
          </cell>
          <cell r="CJ1071" t="str">
            <v>-</v>
          </cell>
          <cell r="CK1071">
            <v>90</v>
          </cell>
          <cell r="CL1071" t="str">
            <v>101 - MAGNA</v>
          </cell>
          <cell r="CM1071" t="str">
            <v>13118</v>
          </cell>
          <cell r="CP1071" t="str">
            <v>-</v>
          </cell>
        </row>
        <row r="1072">
          <cell r="A1072" t="str">
            <v>13119</v>
          </cell>
          <cell r="B1072" t="str">
            <v>391YXK</v>
          </cell>
          <cell r="C1072" t="str">
            <v>Distrito Federal</v>
          </cell>
          <cell r="D1072" t="str">
            <v>No aplica</v>
          </cell>
          <cell r="E1072" t="str">
            <v>Aveo</v>
          </cell>
          <cell r="F1072" t="str">
            <v>Automóvil</v>
          </cell>
          <cell r="G1072" t="str">
            <v>Chevrolet</v>
          </cell>
          <cell r="H1072" t="str">
            <v>Aveo LS 4 puertas T/M, D/H, A/A, Paquete M</v>
          </cell>
          <cell r="I1072" t="str">
            <v>3G1TA5AF3DL176634</v>
          </cell>
          <cell r="J1072" t="str">
            <v>Hecho en México</v>
          </cell>
          <cell r="K1072" t="str">
            <v>Magna</v>
          </cell>
          <cell r="L1072">
            <v>4</v>
          </cell>
          <cell r="M1072">
            <v>45</v>
          </cell>
          <cell r="N1072">
            <v>2013</v>
          </cell>
          <cell r="O1072" t="str">
            <v>Pachuca</v>
          </cell>
          <cell r="P1072" t="str">
            <v>Hidalgo</v>
          </cell>
          <cell r="Q1072" t="str">
            <v>Centro</v>
          </cell>
          <cell r="R1072" t="str">
            <v>Baja</v>
          </cell>
          <cell r="S1072" t="str">
            <v>Devolución Valmex</v>
          </cell>
          <cell r="T1072" t="str">
            <v>GNP</v>
          </cell>
          <cell r="U1072" t="str">
            <v>Grupo Nacional Provincial, S.A.B.</v>
          </cell>
          <cell r="V1072" t="str">
            <v>Asesor de Servicio</v>
          </cell>
          <cell r="W1072" t="str">
            <v>P1</v>
          </cell>
          <cell r="X1072" t="str">
            <v>Supervisoria</v>
          </cell>
          <cell r="Y1072" t="str">
            <v>Asignado</v>
          </cell>
          <cell r="Z1072" t="str">
            <v>S01077</v>
          </cell>
          <cell r="AA1072" t="str">
            <v>Pardo Muñiz Victor Manuel</v>
          </cell>
          <cell r="AB1072" t="str">
            <v>Servicios Administrativos en Reclamaciones, S.A. de C.V.</v>
          </cell>
          <cell r="AC1072" t="str">
            <v>PAMV671118C64</v>
          </cell>
          <cell r="AD1072" t="str">
            <v>Operativo</v>
          </cell>
          <cell r="AE1072" t="str">
            <v>Asesor de Servicio</v>
          </cell>
          <cell r="AF1072" t="str">
            <v>Unidad Operativa</v>
          </cell>
          <cell r="AG1072" t="str">
            <v>Dirección Servicio y Operaciones</v>
          </cell>
          <cell r="AH1072" t="str">
            <v>Subdir. Siniestros CDMX y Sureste</v>
          </cell>
          <cell r="AI1072" t="str">
            <v>C9215</v>
          </cell>
          <cell r="AJ1072" t="str">
            <v>Moreno Alvárez Elvia Citlalli</v>
          </cell>
          <cell r="AK1072" t="str">
            <v>Pachuca</v>
          </cell>
          <cell r="AL1072" t="str">
            <v>Pachuca</v>
          </cell>
          <cell r="AM1072">
            <v>0</v>
          </cell>
          <cell r="AN1072" t="str">
            <v>victor.pardo@gnp.com.mx</v>
          </cell>
          <cell r="AO1072" t="str">
            <v>victor.pardo@gnp.com.mx</v>
          </cell>
          <cell r="AQ1072">
            <v>7712202912</v>
          </cell>
          <cell r="AR1072" t="str">
            <v>-</v>
          </cell>
          <cell r="AS1072" t="str">
            <v>-</v>
          </cell>
          <cell r="AT1072" t="str">
            <v>-</v>
          </cell>
          <cell r="AU1072" t="str">
            <v>-</v>
          </cell>
          <cell r="AV1072" t="str">
            <v>-</v>
          </cell>
          <cell r="AW1072" t="str">
            <v>IMDM20358884..</v>
          </cell>
          <cell r="AX1072" t="str">
            <v>Inactivo</v>
          </cell>
          <cell r="AY1072" t="str">
            <v>No</v>
          </cell>
          <cell r="AZ1072" t="str">
            <v>-</v>
          </cell>
          <cell r="BA1072" t="str">
            <v>-</v>
          </cell>
          <cell r="BB1072" t="str">
            <v>-</v>
          </cell>
          <cell r="BC1072" t="str">
            <v>-</v>
          </cell>
          <cell r="BD1072" t="str">
            <v>-</v>
          </cell>
          <cell r="BE1072" t="str">
            <v>-</v>
          </cell>
          <cell r="BF1072" t="str">
            <v>-</v>
          </cell>
          <cell r="BG1072">
            <v>3</v>
          </cell>
          <cell r="BH1072" t="str">
            <v>-</v>
          </cell>
          <cell r="BI1072" t="str">
            <v>-</v>
          </cell>
          <cell r="BJ1072" t="str">
            <v>Arrendado</v>
          </cell>
          <cell r="BL1072" t="str">
            <v>El Trébol Automotriz Ermita, S.A. de C.V.</v>
          </cell>
          <cell r="BP1072" t="str">
            <v>-</v>
          </cell>
          <cell r="BQ1072" t="str">
            <v>-</v>
          </cell>
          <cell r="BR1072" t="str">
            <v>-</v>
          </cell>
          <cell r="BS1072" t="str">
            <v>-</v>
          </cell>
          <cell r="BT1072" t="str">
            <v>-</v>
          </cell>
          <cell r="BU1072" t="str">
            <v>-</v>
          </cell>
          <cell r="BV1072" t="str">
            <v>-</v>
          </cell>
          <cell r="BW1072" t="str">
            <v>-</v>
          </cell>
          <cell r="BX1072" t="str">
            <v>-</v>
          </cell>
          <cell r="BY1072" t="str">
            <v>-</v>
          </cell>
          <cell r="BZ1072" t="str">
            <v>-</v>
          </cell>
          <cell r="CA1072" t="str">
            <v>-</v>
          </cell>
          <cell r="CB1072" t="str">
            <v>-</v>
          </cell>
          <cell r="CC1072" t="str">
            <v>Jueves</v>
          </cell>
          <cell r="CD1072" t="str">
            <v>391</v>
          </cell>
          <cell r="CE1072" t="str">
            <v>1</v>
          </cell>
          <cell r="CF1072" t="str">
            <v>Verde</v>
          </cell>
          <cell r="CG1072" t="str">
            <v>4o Sábado</v>
          </cell>
          <cell r="CH1072" t="str">
            <v>Abr y May</v>
          </cell>
          <cell r="CI1072" t="str">
            <v>Oct y Nov</v>
          </cell>
          <cell r="CJ1072" t="str">
            <v>-</v>
          </cell>
          <cell r="CK1072">
            <v>90</v>
          </cell>
          <cell r="CL1072" t="str">
            <v>101 - MAGNA</v>
          </cell>
          <cell r="CM1072" t="str">
            <v>13119</v>
          </cell>
          <cell r="CP1072" t="str">
            <v>-</v>
          </cell>
        </row>
        <row r="1073">
          <cell r="A1073" t="str">
            <v>13120</v>
          </cell>
          <cell r="B1073" t="str">
            <v>343YXK</v>
          </cell>
          <cell r="C1073" t="str">
            <v>Distrito Federal</v>
          </cell>
          <cell r="D1073" t="str">
            <v>No aplica</v>
          </cell>
          <cell r="E1073" t="str">
            <v>Aveo</v>
          </cell>
          <cell r="F1073" t="str">
            <v>Automóvil</v>
          </cell>
          <cell r="G1073" t="str">
            <v>Chevrolet</v>
          </cell>
          <cell r="H1073" t="str">
            <v>Aveo LS 4 puertas T/M, D/H, A/A, Paquete M</v>
          </cell>
          <cell r="I1073" t="str">
            <v>3G1TA5AF0DL176820</v>
          </cell>
          <cell r="J1073" t="str">
            <v>Hecho en México</v>
          </cell>
          <cell r="K1073" t="str">
            <v>Magna</v>
          </cell>
          <cell r="L1073">
            <v>4</v>
          </cell>
          <cell r="M1073">
            <v>45</v>
          </cell>
          <cell r="N1073">
            <v>2013</v>
          </cell>
          <cell r="O1073" t="str">
            <v>Monterrey</v>
          </cell>
          <cell r="P1073" t="str">
            <v>Nuevo León</v>
          </cell>
          <cell r="Q1073" t="str">
            <v>Noreste</v>
          </cell>
          <cell r="R1073" t="str">
            <v>Baja</v>
          </cell>
          <cell r="S1073" t="str">
            <v>Subasta interna</v>
          </cell>
          <cell r="T1073" t="str">
            <v>GNP</v>
          </cell>
          <cell r="U1073" t="str">
            <v>Grupo Nacional Provincial, S.A.B.</v>
          </cell>
          <cell r="V1073" t="str">
            <v>Gerente Sup. de Taller</v>
          </cell>
          <cell r="W1073" t="str">
            <v>Pool Semiasignado</v>
          </cell>
          <cell r="X1073" t="str">
            <v>Supervisoria</v>
          </cell>
          <cell r="Y1073" t="str">
            <v>Pool</v>
          </cell>
          <cell r="Z1073" t="str">
            <v>P75234</v>
          </cell>
          <cell r="AA1073" t="str">
            <v>-</v>
          </cell>
          <cell r="AB1073" t="str">
            <v>-</v>
          </cell>
          <cell r="AC1073" t="str">
            <v>-</v>
          </cell>
          <cell r="AD1073" t="str">
            <v>-</v>
          </cell>
          <cell r="AE1073" t="str">
            <v>-</v>
          </cell>
          <cell r="AF1073" t="str">
            <v>-</v>
          </cell>
          <cell r="AG1073" t="str">
            <v>-</v>
          </cell>
          <cell r="AH1073" t="str">
            <v>-</v>
          </cell>
          <cell r="AI1073" t="str">
            <v>C6705</v>
          </cell>
          <cell r="AJ1073" t="str">
            <v>Ramirez Granados Arturo</v>
          </cell>
          <cell r="AK1073" t="str">
            <v>-</v>
          </cell>
          <cell r="AL1073" t="str">
            <v>-</v>
          </cell>
          <cell r="AM1073" t="str">
            <v>-</v>
          </cell>
          <cell r="AN1073">
            <v>0</v>
          </cell>
          <cell r="AO1073" t="str">
            <v>-</v>
          </cell>
          <cell r="AQ1073">
            <v>8112447156</v>
          </cell>
          <cell r="AR1073" t="str">
            <v>-</v>
          </cell>
          <cell r="AS1073" t="str">
            <v>-</v>
          </cell>
          <cell r="AT1073" t="str">
            <v>-</v>
          </cell>
          <cell r="AU1073" t="str">
            <v>-</v>
          </cell>
          <cell r="AV1073" t="str">
            <v>-</v>
          </cell>
          <cell r="AW1073" t="str">
            <v>-</v>
          </cell>
          <cell r="AX1073" t="str">
            <v>-</v>
          </cell>
          <cell r="AY1073" t="str">
            <v>No</v>
          </cell>
          <cell r="AZ1073" t="str">
            <v>-</v>
          </cell>
          <cell r="BA1073" t="str">
            <v>-</v>
          </cell>
          <cell r="BB1073" t="str">
            <v>-</v>
          </cell>
          <cell r="BC1073" t="str">
            <v>-</v>
          </cell>
          <cell r="BD1073" t="str">
            <v>-</v>
          </cell>
          <cell r="BE1073" t="str">
            <v>-</v>
          </cell>
          <cell r="BF1073" t="str">
            <v>-</v>
          </cell>
          <cell r="BG1073" t="str">
            <v>-</v>
          </cell>
          <cell r="BH1073" t="str">
            <v>-</v>
          </cell>
          <cell r="BI1073" t="str">
            <v>-</v>
          </cell>
          <cell r="BJ1073" t="str">
            <v>Arrendado</v>
          </cell>
          <cell r="BL1073" t="str">
            <v>El Trébol Automotriz Ermita, S.A. de C.V.</v>
          </cell>
          <cell r="BP1073" t="str">
            <v>-</v>
          </cell>
          <cell r="BQ1073" t="str">
            <v>-</v>
          </cell>
          <cell r="BR1073" t="str">
            <v>-</v>
          </cell>
          <cell r="BS1073" t="str">
            <v>-</v>
          </cell>
          <cell r="BT1073" t="str">
            <v>-</v>
          </cell>
          <cell r="BU1073" t="str">
            <v>-</v>
          </cell>
          <cell r="BV1073" t="str">
            <v>-</v>
          </cell>
          <cell r="BW1073" t="str">
            <v>-</v>
          </cell>
          <cell r="BX1073" t="str">
            <v>-</v>
          </cell>
          <cell r="BY1073" t="str">
            <v>-</v>
          </cell>
          <cell r="BZ1073" t="str">
            <v>-</v>
          </cell>
          <cell r="CA1073" t="str">
            <v>-</v>
          </cell>
          <cell r="CB1073" t="str">
            <v>-</v>
          </cell>
          <cell r="CC1073" t="str">
            <v>Miércoles</v>
          </cell>
          <cell r="CD1073" t="str">
            <v>343</v>
          </cell>
          <cell r="CE1073" t="str">
            <v>3</v>
          </cell>
          <cell r="CF1073" t="str">
            <v>Rojo</v>
          </cell>
          <cell r="CG1073" t="str">
            <v>3er Sábado</v>
          </cell>
          <cell r="CH1073" t="str">
            <v>Mzo y Abr</v>
          </cell>
          <cell r="CI1073" t="str">
            <v>Sep y Oct</v>
          </cell>
          <cell r="CJ1073" t="str">
            <v>-</v>
          </cell>
          <cell r="CK1073">
            <v>90</v>
          </cell>
          <cell r="CL1073" t="str">
            <v>101 - MAGNA</v>
          </cell>
          <cell r="CM1073" t="str">
            <v>13120</v>
          </cell>
          <cell r="CP1073" t="str">
            <v>-</v>
          </cell>
        </row>
        <row r="1074">
          <cell r="A1074" t="str">
            <v>13121</v>
          </cell>
          <cell r="B1074" t="str">
            <v>969YXK</v>
          </cell>
          <cell r="C1074" t="str">
            <v>Distrito Federal</v>
          </cell>
          <cell r="D1074" t="str">
            <v>No aplica</v>
          </cell>
          <cell r="E1074" t="str">
            <v>Aveo</v>
          </cell>
          <cell r="F1074" t="str">
            <v>Automóvil</v>
          </cell>
          <cell r="G1074" t="str">
            <v>Chevrolet</v>
          </cell>
          <cell r="H1074" t="str">
            <v>Aveo LS 4 puertas T/M, D/H, A/A, Paquete M</v>
          </cell>
          <cell r="I1074" t="str">
            <v>3G1TA5AF7DL181111</v>
          </cell>
          <cell r="J1074" t="str">
            <v>Hecho en México</v>
          </cell>
          <cell r="K1074" t="str">
            <v>Magna</v>
          </cell>
          <cell r="L1074">
            <v>4</v>
          </cell>
          <cell r="M1074">
            <v>45</v>
          </cell>
          <cell r="N1074">
            <v>2013</v>
          </cell>
          <cell r="O1074" t="str">
            <v>Monterrey</v>
          </cell>
          <cell r="P1074" t="str">
            <v>Nuevo León</v>
          </cell>
          <cell r="Q1074" t="str">
            <v>Noreste</v>
          </cell>
          <cell r="R1074" t="str">
            <v>Baja</v>
          </cell>
          <cell r="S1074" t="str">
            <v>Venta a empleado</v>
          </cell>
          <cell r="T1074" t="str">
            <v>GNP</v>
          </cell>
          <cell r="U1074" t="str">
            <v>Grupo Nacional Provincial, S.A.B.</v>
          </cell>
          <cell r="V1074" t="str">
            <v>Supervisor de Taller</v>
          </cell>
          <cell r="W1074" t="str">
            <v>Pool Semiasignado</v>
          </cell>
          <cell r="X1074" t="str">
            <v>Supervisoria</v>
          </cell>
          <cell r="Y1074" t="str">
            <v>Pool</v>
          </cell>
          <cell r="Z1074" t="str">
            <v>P68421</v>
          </cell>
          <cell r="AA1074" t="str">
            <v>-</v>
          </cell>
          <cell r="AB1074" t="str">
            <v>-</v>
          </cell>
          <cell r="AC1074" t="str">
            <v>-</v>
          </cell>
          <cell r="AD1074" t="str">
            <v>-</v>
          </cell>
          <cell r="AE1074" t="str">
            <v>-</v>
          </cell>
          <cell r="AF1074" t="str">
            <v>-</v>
          </cell>
          <cell r="AG1074" t="str">
            <v>-</v>
          </cell>
          <cell r="AH1074" t="str">
            <v>-</v>
          </cell>
          <cell r="AI1074" t="str">
            <v>C6705</v>
          </cell>
          <cell r="AJ1074" t="str">
            <v>Ramirez Granados Arturo</v>
          </cell>
          <cell r="AK1074" t="str">
            <v>-</v>
          </cell>
          <cell r="AL1074" t="str">
            <v>-</v>
          </cell>
          <cell r="AM1074" t="str">
            <v>-</v>
          </cell>
          <cell r="AN1074">
            <v>0</v>
          </cell>
          <cell r="AO1074" t="str">
            <v>-</v>
          </cell>
          <cell r="AQ1074">
            <v>8112447163</v>
          </cell>
          <cell r="AR1074" t="str">
            <v>-</v>
          </cell>
          <cell r="AS1074" t="str">
            <v>-</v>
          </cell>
          <cell r="AT1074" t="str">
            <v>-</v>
          </cell>
          <cell r="AU1074" t="str">
            <v>-</v>
          </cell>
          <cell r="AV1074" t="str">
            <v>-</v>
          </cell>
          <cell r="AW1074" t="str">
            <v>-</v>
          </cell>
          <cell r="AX1074" t="str">
            <v>-</v>
          </cell>
          <cell r="AY1074" t="str">
            <v>No</v>
          </cell>
          <cell r="AZ1074" t="str">
            <v>-</v>
          </cell>
          <cell r="BA1074" t="str">
            <v>-</v>
          </cell>
          <cell r="BB1074" t="str">
            <v>-</v>
          </cell>
          <cell r="BC1074" t="str">
            <v>-</v>
          </cell>
          <cell r="BD1074" t="str">
            <v>-</v>
          </cell>
          <cell r="BE1074" t="str">
            <v>-</v>
          </cell>
          <cell r="BF1074" t="str">
            <v>-</v>
          </cell>
          <cell r="BG1074" t="str">
            <v>-</v>
          </cell>
          <cell r="BH1074" t="str">
            <v>-</v>
          </cell>
          <cell r="BI1074" t="str">
            <v>-</v>
          </cell>
          <cell r="BJ1074" t="str">
            <v>Arrendado</v>
          </cell>
          <cell r="BL1074" t="str">
            <v>El Trébol Automotriz Ermita, S.A. de C.V.</v>
          </cell>
          <cell r="BP1074" t="str">
            <v>-</v>
          </cell>
          <cell r="BQ1074" t="str">
            <v>-</v>
          </cell>
          <cell r="BR1074" t="str">
            <v>-</v>
          </cell>
          <cell r="BS1074" t="str">
            <v>-</v>
          </cell>
          <cell r="BT1074" t="str">
            <v>-</v>
          </cell>
          <cell r="BU1074" t="str">
            <v>-</v>
          </cell>
          <cell r="BV1074" t="str">
            <v>-</v>
          </cell>
          <cell r="BW1074" t="str">
            <v>-</v>
          </cell>
          <cell r="BX1074" t="str">
            <v>-</v>
          </cell>
          <cell r="BY1074" t="str">
            <v>-</v>
          </cell>
          <cell r="BZ1074" t="str">
            <v>-</v>
          </cell>
          <cell r="CA1074" t="str">
            <v>-</v>
          </cell>
          <cell r="CB1074" t="str">
            <v>-</v>
          </cell>
          <cell r="CC1074" t="str">
            <v>Viernes</v>
          </cell>
          <cell r="CD1074" t="str">
            <v>969</v>
          </cell>
          <cell r="CE1074" t="str">
            <v>9</v>
          </cell>
          <cell r="CF1074" t="str">
            <v>Azul</v>
          </cell>
          <cell r="CG1074" t="str">
            <v>5o Sábado</v>
          </cell>
          <cell r="CH1074" t="str">
            <v>May y Jun</v>
          </cell>
          <cell r="CI1074" t="str">
            <v>Nov y Dic</v>
          </cell>
          <cell r="CJ1074" t="str">
            <v>-</v>
          </cell>
          <cell r="CK1074">
            <v>90</v>
          </cell>
          <cell r="CL1074" t="str">
            <v>101 - MAGNA</v>
          </cell>
          <cell r="CM1074" t="str">
            <v>13121</v>
          </cell>
          <cell r="CP1074" t="str">
            <v>-</v>
          </cell>
        </row>
        <row r="1075">
          <cell r="A1075" t="str">
            <v>13122</v>
          </cell>
          <cell r="B1075" t="str">
            <v>953YXK</v>
          </cell>
          <cell r="C1075" t="str">
            <v>Distrito Federal</v>
          </cell>
          <cell r="D1075" t="str">
            <v>No aplica</v>
          </cell>
          <cell r="E1075" t="str">
            <v>Aveo</v>
          </cell>
          <cell r="F1075" t="str">
            <v>Automóvil</v>
          </cell>
          <cell r="G1075" t="str">
            <v>Chevrolet</v>
          </cell>
          <cell r="H1075" t="str">
            <v>Aveo LS 4 puertas T/M, D/H, A/A, Paquete M</v>
          </cell>
          <cell r="I1075" t="str">
            <v>3G1TA5AF4DL180191</v>
          </cell>
          <cell r="J1075" t="str">
            <v>Hecho en México</v>
          </cell>
          <cell r="K1075" t="str">
            <v>Magna</v>
          </cell>
          <cell r="L1075">
            <v>4</v>
          </cell>
          <cell r="M1075">
            <v>45</v>
          </cell>
          <cell r="N1075">
            <v>2013</v>
          </cell>
          <cell r="O1075" t="str">
            <v>Monterrey</v>
          </cell>
          <cell r="P1075" t="str">
            <v>Nuevo León</v>
          </cell>
          <cell r="Q1075" t="str">
            <v>Noreste</v>
          </cell>
          <cell r="R1075" t="str">
            <v>Baja</v>
          </cell>
          <cell r="S1075" t="str">
            <v>Subasta interna</v>
          </cell>
          <cell r="T1075" t="str">
            <v>GNP</v>
          </cell>
          <cell r="U1075" t="str">
            <v>Grupo Nacional Provincial, S.A.B.</v>
          </cell>
          <cell r="V1075" t="str">
            <v>Pool Ajustes</v>
          </cell>
          <cell r="W1075" t="str">
            <v>Pool Ajustes</v>
          </cell>
          <cell r="X1075" t="str">
            <v>Supervisoria</v>
          </cell>
          <cell r="Y1075" t="str">
            <v>Pool</v>
          </cell>
          <cell r="Z1075" t="str">
            <v>N38132</v>
          </cell>
          <cell r="AA1075" t="str">
            <v>-</v>
          </cell>
          <cell r="AB1075" t="str">
            <v>-</v>
          </cell>
          <cell r="AC1075" t="str">
            <v>-</v>
          </cell>
          <cell r="AD1075" t="str">
            <v>-</v>
          </cell>
          <cell r="AE1075" t="str">
            <v>-</v>
          </cell>
          <cell r="AF1075" t="str">
            <v>-</v>
          </cell>
          <cell r="AG1075" t="str">
            <v>-</v>
          </cell>
          <cell r="AH1075" t="str">
            <v>-</v>
          </cell>
          <cell r="AI1075" t="str">
            <v>C6705</v>
          </cell>
          <cell r="AJ1075" t="str">
            <v>Ramirez Granados Arturo</v>
          </cell>
          <cell r="AK1075" t="str">
            <v>-</v>
          </cell>
          <cell r="AL1075" t="str">
            <v>-</v>
          </cell>
          <cell r="AM1075" t="str">
            <v>-</v>
          </cell>
          <cell r="AN1075">
            <v>0</v>
          </cell>
          <cell r="AO1075" t="str">
            <v>-</v>
          </cell>
          <cell r="AQ1075">
            <v>5545001393</v>
          </cell>
          <cell r="AR1075" t="str">
            <v>-</v>
          </cell>
          <cell r="AS1075" t="str">
            <v>-</v>
          </cell>
          <cell r="AT1075" t="str">
            <v>-</v>
          </cell>
          <cell r="AU1075" t="str">
            <v>-</v>
          </cell>
          <cell r="AV1075" t="str">
            <v>-</v>
          </cell>
          <cell r="AW1075" t="str">
            <v>IMDM20104440..</v>
          </cell>
          <cell r="AX1075" t="str">
            <v>Inactivo</v>
          </cell>
          <cell r="AY1075" t="str">
            <v>No</v>
          </cell>
          <cell r="AZ1075" t="str">
            <v>-</v>
          </cell>
          <cell r="BA1075" t="str">
            <v>-</v>
          </cell>
          <cell r="BB1075" t="str">
            <v>-</v>
          </cell>
          <cell r="BC1075" t="str">
            <v>-</v>
          </cell>
          <cell r="BD1075" t="str">
            <v>-</v>
          </cell>
          <cell r="BE1075" t="str">
            <v>-</v>
          </cell>
          <cell r="BF1075" t="str">
            <v>-</v>
          </cell>
          <cell r="BG1075" t="str">
            <v>-</v>
          </cell>
          <cell r="BH1075" t="str">
            <v>-</v>
          </cell>
          <cell r="BI1075" t="str">
            <v>-</v>
          </cell>
          <cell r="BJ1075" t="str">
            <v>Arrendado</v>
          </cell>
          <cell r="BL1075" t="str">
            <v>El Trébol Automotriz Ermita, S.A. de C.V.</v>
          </cell>
          <cell r="BP1075" t="str">
            <v>-</v>
          </cell>
          <cell r="BQ1075" t="str">
            <v>-</v>
          </cell>
          <cell r="BR1075" t="str">
            <v>-</v>
          </cell>
          <cell r="BS1075" t="str">
            <v>-</v>
          </cell>
          <cell r="BT1075" t="str">
            <v>-</v>
          </cell>
          <cell r="BU1075" t="str">
            <v>-</v>
          </cell>
          <cell r="BV1075" t="str">
            <v>-</v>
          </cell>
          <cell r="BW1075" t="str">
            <v>-</v>
          </cell>
          <cell r="BX1075" t="str">
            <v>-</v>
          </cell>
          <cell r="BY1075" t="str">
            <v>-</v>
          </cell>
          <cell r="BZ1075" t="str">
            <v>-</v>
          </cell>
          <cell r="CA1075" t="str">
            <v>-</v>
          </cell>
          <cell r="CB1075" t="str">
            <v>-</v>
          </cell>
          <cell r="CC1075" t="str">
            <v>Miércoles</v>
          </cell>
          <cell r="CD1075" t="str">
            <v>953</v>
          </cell>
          <cell r="CE1075" t="str">
            <v>3</v>
          </cell>
          <cell r="CF1075" t="str">
            <v>Rojo</v>
          </cell>
          <cell r="CG1075" t="str">
            <v>3er Sábado</v>
          </cell>
          <cell r="CH1075" t="str">
            <v>Mzo y Abr</v>
          </cell>
          <cell r="CI1075" t="str">
            <v>Sep y Oct</v>
          </cell>
          <cell r="CJ1075" t="str">
            <v>-</v>
          </cell>
          <cell r="CK1075">
            <v>90</v>
          </cell>
          <cell r="CL1075" t="str">
            <v>101 - MAGNA</v>
          </cell>
          <cell r="CM1075" t="str">
            <v>13122</v>
          </cell>
          <cell r="CP1075" t="str">
            <v>-</v>
          </cell>
        </row>
        <row r="1076">
          <cell r="A1076" t="str">
            <v>13123</v>
          </cell>
          <cell r="B1076" t="str">
            <v>890YXK</v>
          </cell>
          <cell r="C1076" t="str">
            <v>Distrito Federal</v>
          </cell>
          <cell r="D1076" t="str">
            <v>No aplica</v>
          </cell>
          <cell r="E1076" t="str">
            <v>Aveo</v>
          </cell>
          <cell r="F1076" t="str">
            <v>Automóvil</v>
          </cell>
          <cell r="G1076" t="str">
            <v>Chevrolet</v>
          </cell>
          <cell r="H1076" t="str">
            <v>Aveo LS 4 puertas T/M, D/H, A/A, Paquete M</v>
          </cell>
          <cell r="I1076" t="str">
            <v>3G1TA5AFXDL171088</v>
          </cell>
          <cell r="J1076" t="str">
            <v>Hecho en México</v>
          </cell>
          <cell r="K1076" t="str">
            <v>Magna</v>
          </cell>
          <cell r="L1076">
            <v>4</v>
          </cell>
          <cell r="M1076">
            <v>45</v>
          </cell>
          <cell r="N1076">
            <v>2013</v>
          </cell>
          <cell r="O1076" t="str">
            <v>Monterrey</v>
          </cell>
          <cell r="P1076" t="str">
            <v>Nuevo León</v>
          </cell>
          <cell r="Q1076" t="str">
            <v>Noreste</v>
          </cell>
          <cell r="R1076" t="str">
            <v>Baja</v>
          </cell>
          <cell r="S1076" t="str">
            <v>Subasta interna</v>
          </cell>
          <cell r="T1076" t="str">
            <v>GNP</v>
          </cell>
          <cell r="U1076" t="str">
            <v>Grupo Nacional Provincial, S.A.B.</v>
          </cell>
          <cell r="V1076" t="str">
            <v>Pool Administrativo</v>
          </cell>
          <cell r="W1076" t="str">
            <v>Pool Administrativo</v>
          </cell>
          <cell r="X1076" t="str">
            <v>Oficina Regional</v>
          </cell>
          <cell r="Y1076" t="str">
            <v>Pool</v>
          </cell>
          <cell r="Z1076" t="str">
            <v>N38132</v>
          </cell>
          <cell r="AA1076" t="str">
            <v>-</v>
          </cell>
          <cell r="AB1076" t="str">
            <v>-</v>
          </cell>
          <cell r="AC1076" t="str">
            <v>-</v>
          </cell>
          <cell r="AD1076" t="str">
            <v>-</v>
          </cell>
          <cell r="AE1076" t="str">
            <v>-</v>
          </cell>
          <cell r="AF1076" t="str">
            <v>-</v>
          </cell>
          <cell r="AG1076" t="str">
            <v>-</v>
          </cell>
          <cell r="AH1076" t="str">
            <v>-</v>
          </cell>
          <cell r="AI1076" t="str">
            <v>C6705</v>
          </cell>
          <cell r="AJ1076" t="str">
            <v>Ramirez Granados Arturo</v>
          </cell>
          <cell r="AK1076" t="str">
            <v>-</v>
          </cell>
          <cell r="AL1076" t="str">
            <v>-</v>
          </cell>
          <cell r="AM1076" t="str">
            <v>-</v>
          </cell>
          <cell r="AN1076">
            <v>0</v>
          </cell>
          <cell r="AO1076" t="str">
            <v>-</v>
          </cell>
          <cell r="AQ1076">
            <v>5545001393</v>
          </cell>
          <cell r="AR1076" t="str">
            <v>-</v>
          </cell>
          <cell r="AS1076" t="str">
            <v>-</v>
          </cell>
          <cell r="AT1076" t="str">
            <v>-</v>
          </cell>
          <cell r="AU1076" t="str">
            <v>-</v>
          </cell>
          <cell r="AV1076" t="str">
            <v>-</v>
          </cell>
          <cell r="AW1076" t="str">
            <v>IMDM20226517..</v>
          </cell>
          <cell r="AX1076" t="str">
            <v>Inactivo</v>
          </cell>
          <cell r="AY1076" t="str">
            <v>No</v>
          </cell>
          <cell r="AZ1076" t="str">
            <v>-</v>
          </cell>
          <cell r="BA1076" t="str">
            <v>-</v>
          </cell>
          <cell r="BB1076" t="str">
            <v>-</v>
          </cell>
          <cell r="BC1076" t="str">
            <v>-</v>
          </cell>
          <cell r="BD1076" t="str">
            <v>-</v>
          </cell>
          <cell r="BE1076" t="str">
            <v>-</v>
          </cell>
          <cell r="BF1076" t="str">
            <v>-</v>
          </cell>
          <cell r="BG1076" t="str">
            <v>-</v>
          </cell>
          <cell r="BH1076" t="str">
            <v>-</v>
          </cell>
          <cell r="BI1076" t="str">
            <v>-</v>
          </cell>
          <cell r="BJ1076" t="str">
            <v>Arrendado</v>
          </cell>
          <cell r="BL1076" t="str">
            <v>El Trébol Automotriz Ermita, S.A. de C.V.</v>
          </cell>
          <cell r="BP1076" t="str">
            <v>-</v>
          </cell>
          <cell r="BQ1076" t="str">
            <v>-</v>
          </cell>
          <cell r="BR1076" t="str">
            <v>-</v>
          </cell>
          <cell r="BS1076" t="str">
            <v>-</v>
          </cell>
          <cell r="BT1076" t="str">
            <v>-</v>
          </cell>
          <cell r="BU1076" t="str">
            <v>-</v>
          </cell>
          <cell r="BV1076" t="str">
            <v>-</v>
          </cell>
          <cell r="BW1076" t="str">
            <v>-</v>
          </cell>
          <cell r="BX1076" t="str">
            <v>-</v>
          </cell>
          <cell r="BY1076" t="str">
            <v>-</v>
          </cell>
          <cell r="BZ1076" t="str">
            <v>-</v>
          </cell>
          <cell r="CA1076" t="str">
            <v>-</v>
          </cell>
          <cell r="CB1076" t="str">
            <v>-</v>
          </cell>
          <cell r="CC1076" t="str">
            <v>Viernes</v>
          </cell>
          <cell r="CD1076" t="str">
            <v>890</v>
          </cell>
          <cell r="CE1076" t="str">
            <v>0</v>
          </cell>
          <cell r="CF1076" t="str">
            <v>Azul</v>
          </cell>
          <cell r="CG1076" t="str">
            <v>5o Sábado</v>
          </cell>
          <cell r="CH1076" t="str">
            <v>May y Jun</v>
          </cell>
          <cell r="CI1076" t="str">
            <v>Nov y Dic</v>
          </cell>
          <cell r="CJ1076" t="str">
            <v>-</v>
          </cell>
          <cell r="CK1076">
            <v>90</v>
          </cell>
          <cell r="CL1076" t="str">
            <v>101 - MAGNA</v>
          </cell>
          <cell r="CM1076" t="str">
            <v>13123</v>
          </cell>
          <cell r="CP1076" t="str">
            <v>-</v>
          </cell>
        </row>
        <row r="1077">
          <cell r="A1077" t="str">
            <v>13124</v>
          </cell>
          <cell r="B1077" t="str">
            <v>861YXK</v>
          </cell>
          <cell r="C1077" t="str">
            <v>Distrito Federal</v>
          </cell>
          <cell r="D1077" t="str">
            <v>No aplica</v>
          </cell>
          <cell r="E1077" t="str">
            <v>Aveo</v>
          </cell>
          <cell r="F1077" t="str">
            <v>Automóvil</v>
          </cell>
          <cell r="G1077" t="str">
            <v>Chevrolet</v>
          </cell>
          <cell r="H1077" t="str">
            <v>Aveo LS 4 puertas T/M, D/H, A/A, Paquete M</v>
          </cell>
          <cell r="I1077" t="str">
            <v>3G1TA5AF6DL176899</v>
          </cell>
          <cell r="J1077" t="str">
            <v>Hecho en México</v>
          </cell>
          <cell r="K1077" t="str">
            <v>Magna</v>
          </cell>
          <cell r="L1077">
            <v>4</v>
          </cell>
          <cell r="M1077">
            <v>45</v>
          </cell>
          <cell r="N1077">
            <v>2013</v>
          </cell>
          <cell r="O1077" t="str">
            <v>Monterrey</v>
          </cell>
          <cell r="P1077" t="str">
            <v>Nuevo León</v>
          </cell>
          <cell r="Q1077" t="str">
            <v>Noreste</v>
          </cell>
          <cell r="R1077" t="str">
            <v>Baja</v>
          </cell>
          <cell r="S1077" t="str">
            <v>Subasta interna</v>
          </cell>
          <cell r="T1077" t="str">
            <v>GNP</v>
          </cell>
          <cell r="U1077" t="str">
            <v>Grupo Nacional Provincial, S.A.B.</v>
          </cell>
          <cell r="V1077" t="str">
            <v>Femsa</v>
          </cell>
          <cell r="W1077" t="str">
            <v>Proyecto Femsa</v>
          </cell>
          <cell r="X1077" t="str">
            <v>Oficina Regional</v>
          </cell>
          <cell r="Y1077" t="str">
            <v>Asignado</v>
          </cell>
          <cell r="Z1077" t="str">
            <v>N68353</v>
          </cell>
          <cell r="AA1077" t="str">
            <v>Oropeza Huerta Liliana Karina</v>
          </cell>
          <cell r="AB1077" t="str">
            <v>Grupo Nacional Provincial, S.A.B.</v>
          </cell>
          <cell r="AC1077" t="str">
            <v>OOHL750528DL9</v>
          </cell>
          <cell r="AD1077" t="str">
            <v>Ejecutivo</v>
          </cell>
          <cell r="AE1077" t="str">
            <v>Subdirección Comercial Noreste</v>
          </cell>
          <cell r="AF1077" t="str">
            <v>Unidad de Negocio</v>
          </cell>
          <cell r="AG1077" t="str">
            <v>Dirección Canal Corredores y Gobierno</v>
          </cell>
          <cell r="AH1077" t="str">
            <v>Subdir. Comercial Noreste</v>
          </cell>
          <cell r="AI1077" t="str">
            <v>C5613</v>
          </cell>
          <cell r="AJ1077" t="str">
            <v>Oropeza Huerta Liliana Karina</v>
          </cell>
          <cell r="AK1077" t="str">
            <v>Santa Engracia C Mezzanine</v>
          </cell>
          <cell r="AL1077" t="str">
            <v>Monterrey</v>
          </cell>
          <cell r="AM1077">
            <v>5175</v>
          </cell>
          <cell r="AN1077" t="str">
            <v>liliana.oropeza@gnp.com.mx</v>
          </cell>
          <cell r="AO1077" t="str">
            <v>liliana.oropeza@gnp.com.mx</v>
          </cell>
          <cell r="AQ1077">
            <v>8112449097</v>
          </cell>
          <cell r="AR1077" t="str">
            <v>-</v>
          </cell>
          <cell r="AS1077" t="str">
            <v>-</v>
          </cell>
          <cell r="AT1077" t="str">
            <v>-</v>
          </cell>
          <cell r="AU1077" t="str">
            <v>-</v>
          </cell>
          <cell r="AV1077" t="str">
            <v>-</v>
          </cell>
          <cell r="AW1077" t="str">
            <v>-</v>
          </cell>
          <cell r="AX1077" t="str">
            <v>-</v>
          </cell>
          <cell r="AY1077" t="str">
            <v>No</v>
          </cell>
          <cell r="AZ1077" t="str">
            <v>-</v>
          </cell>
          <cell r="BA1077" t="str">
            <v>-</v>
          </cell>
          <cell r="BB1077" t="str">
            <v>-</v>
          </cell>
          <cell r="BC1077" t="str">
            <v>-</v>
          </cell>
          <cell r="BD1077" t="str">
            <v>-</v>
          </cell>
          <cell r="BE1077" t="str">
            <v>-</v>
          </cell>
          <cell r="BF1077" t="str">
            <v>-</v>
          </cell>
          <cell r="BG1077" t="str">
            <v>-</v>
          </cell>
          <cell r="BH1077" t="str">
            <v>-</v>
          </cell>
          <cell r="BI1077" t="str">
            <v>-</v>
          </cell>
          <cell r="BJ1077" t="str">
            <v>Arrendado</v>
          </cell>
          <cell r="BL1077" t="str">
            <v>El Trébol Automotriz Ermita, S.A. de C.V.</v>
          </cell>
          <cell r="BP1077" t="str">
            <v>-</v>
          </cell>
          <cell r="BQ1077" t="str">
            <v>-</v>
          </cell>
          <cell r="BR1077" t="str">
            <v>-</v>
          </cell>
          <cell r="BS1077" t="str">
            <v>-</v>
          </cell>
          <cell r="BT1077" t="str">
            <v>-</v>
          </cell>
          <cell r="BU1077" t="str">
            <v>-</v>
          </cell>
          <cell r="BV1077" t="str">
            <v>-</v>
          </cell>
          <cell r="BW1077" t="str">
            <v>-</v>
          </cell>
          <cell r="BX1077" t="str">
            <v>-</v>
          </cell>
          <cell r="BY1077" t="str">
            <v>-</v>
          </cell>
          <cell r="BZ1077" t="str">
            <v>-</v>
          </cell>
          <cell r="CA1077" t="str">
            <v>-</v>
          </cell>
          <cell r="CB1077" t="str">
            <v>-</v>
          </cell>
          <cell r="CC1077" t="str">
            <v>Jueves</v>
          </cell>
          <cell r="CD1077" t="str">
            <v>861</v>
          </cell>
          <cell r="CE1077" t="str">
            <v>1</v>
          </cell>
          <cell r="CF1077" t="str">
            <v>Verde</v>
          </cell>
          <cell r="CG1077" t="str">
            <v>4o Sábado</v>
          </cell>
          <cell r="CH1077" t="str">
            <v>Abr y May</v>
          </cell>
          <cell r="CI1077" t="str">
            <v>Oct y Nov</v>
          </cell>
          <cell r="CJ1077" t="str">
            <v>-</v>
          </cell>
          <cell r="CK1077">
            <v>0</v>
          </cell>
          <cell r="CL1077" t="str">
            <v>101 - MAGNA</v>
          </cell>
          <cell r="CM1077" t="str">
            <v>13124</v>
          </cell>
          <cell r="CP1077" t="str">
            <v>-</v>
          </cell>
        </row>
        <row r="1078">
          <cell r="A1078" t="str">
            <v>13125</v>
          </cell>
          <cell r="B1078" t="str">
            <v>886YXK</v>
          </cell>
          <cell r="C1078" t="str">
            <v>Distrito Federal</v>
          </cell>
          <cell r="D1078" t="str">
            <v>No aplica</v>
          </cell>
          <cell r="E1078" t="str">
            <v>Aveo</v>
          </cell>
          <cell r="F1078" t="str">
            <v>Automóvil</v>
          </cell>
          <cell r="G1078" t="str">
            <v>Chevrolet</v>
          </cell>
          <cell r="H1078" t="str">
            <v>Aveo LS 4 puertas T/M, D/H, A/A, Paquete M</v>
          </cell>
          <cell r="I1078" t="str">
            <v>3G1TA5AF0DL176350</v>
          </cell>
          <cell r="J1078" t="str">
            <v>Hecho en México</v>
          </cell>
          <cell r="K1078" t="str">
            <v>Magna</v>
          </cell>
          <cell r="L1078">
            <v>4</v>
          </cell>
          <cell r="M1078">
            <v>45</v>
          </cell>
          <cell r="N1078">
            <v>2013</v>
          </cell>
          <cell r="O1078" t="str">
            <v>Ciudad de México</v>
          </cell>
          <cell r="P1078" t="str">
            <v>Ciudad de México</v>
          </cell>
          <cell r="Q1078" t="str">
            <v>Zona Metropolitana</v>
          </cell>
          <cell r="R1078" t="str">
            <v>Baja</v>
          </cell>
          <cell r="S1078" t="str">
            <v>Devolución Valmex</v>
          </cell>
          <cell r="T1078" t="str">
            <v>GNP</v>
          </cell>
          <cell r="U1078" t="str">
            <v>Grupo Nacional Provincial, S.A.B.</v>
          </cell>
          <cell r="V1078" t="str">
            <v>Sindicato</v>
          </cell>
          <cell r="W1078" t="str">
            <v>Sindicato</v>
          </cell>
          <cell r="X1078" t="str">
            <v>Amacuzac</v>
          </cell>
          <cell r="Y1078" t="str">
            <v>Asignado</v>
          </cell>
          <cell r="Z1078" t="str">
            <v>P76484</v>
          </cell>
          <cell r="AA1078" t="str">
            <v>Escobar Diaz María Eugenia</v>
          </cell>
          <cell r="AB1078" t="str">
            <v>Grupo Nacional Provincial, S.A.B.</v>
          </cell>
          <cell r="AC1078" t="str">
            <v>EODE690402NR8</v>
          </cell>
          <cell r="AD1078" t="str">
            <v>Gerente</v>
          </cell>
          <cell r="AE1078" t="str">
            <v>Sindicato</v>
          </cell>
          <cell r="AF1078" t="str">
            <v>Unidad Staff</v>
          </cell>
          <cell r="AG1078" t="str">
            <v>Dirección Recursos Humanos y Servicios Administrativos</v>
          </cell>
          <cell r="AH1078" t="str">
            <v>Subdir. Relaciones Laborales</v>
          </cell>
          <cell r="AI1078" t="str">
            <v>C6706</v>
          </cell>
          <cell r="AJ1078" t="str">
            <v>Mendoza Claudio Jorge</v>
          </cell>
          <cell r="AK1078" t="str">
            <v>Sindicato</v>
          </cell>
          <cell r="AL1078" t="str">
            <v>Plaza GNP</v>
          </cell>
          <cell r="AM1078">
            <v>2419</v>
          </cell>
          <cell r="AN1078" t="str">
            <v>mariaeugenia.escobar@gnp.com.mx</v>
          </cell>
          <cell r="AO1078" t="str">
            <v>mariaeugenia.escobar@gnp.com.mx</v>
          </cell>
          <cell r="AQ1078">
            <v>5510687925</v>
          </cell>
          <cell r="AR1078" t="str">
            <v>-</v>
          </cell>
          <cell r="AS1078" t="str">
            <v>-</v>
          </cell>
          <cell r="AT1078" t="str">
            <v>-</v>
          </cell>
          <cell r="AU1078" t="str">
            <v>-</v>
          </cell>
          <cell r="AV1078" t="str">
            <v>-</v>
          </cell>
          <cell r="AW1078" t="str">
            <v>-</v>
          </cell>
          <cell r="AX1078" t="str">
            <v>-</v>
          </cell>
          <cell r="AY1078" t="str">
            <v>No</v>
          </cell>
          <cell r="AZ1078" t="str">
            <v>-</v>
          </cell>
          <cell r="BA1078" t="str">
            <v>-</v>
          </cell>
          <cell r="BB1078" t="str">
            <v>-</v>
          </cell>
          <cell r="BC1078" t="str">
            <v>-</v>
          </cell>
          <cell r="BD1078" t="str">
            <v>-</v>
          </cell>
          <cell r="BE1078" t="str">
            <v>-</v>
          </cell>
          <cell r="BF1078" t="str">
            <v>-</v>
          </cell>
          <cell r="BG1078">
            <v>3</v>
          </cell>
          <cell r="BH1078" t="str">
            <v>-</v>
          </cell>
          <cell r="BI1078" t="str">
            <v>-</v>
          </cell>
          <cell r="BJ1078" t="str">
            <v>Arrendado</v>
          </cell>
          <cell r="BL1078" t="str">
            <v>El Trébol Automotriz Ermita, S.A. de C.V.</v>
          </cell>
          <cell r="BP1078" t="str">
            <v>-</v>
          </cell>
          <cell r="BQ1078" t="str">
            <v>-</v>
          </cell>
          <cell r="BR1078" t="str">
            <v>-</v>
          </cell>
          <cell r="BS1078" t="str">
            <v>-</v>
          </cell>
          <cell r="BT1078" t="str">
            <v>-</v>
          </cell>
          <cell r="BU1078" t="str">
            <v>-</v>
          </cell>
          <cell r="BV1078" t="str">
            <v>-</v>
          </cell>
          <cell r="BW1078" t="str">
            <v>-</v>
          </cell>
          <cell r="BX1078" t="str">
            <v>-</v>
          </cell>
          <cell r="BY1078" t="str">
            <v>-</v>
          </cell>
          <cell r="BZ1078" t="str">
            <v>-</v>
          </cell>
          <cell r="CA1078" t="str">
            <v>-</v>
          </cell>
          <cell r="CB1078" t="str">
            <v>-</v>
          </cell>
          <cell r="CC1078" t="str">
            <v>Lunes</v>
          </cell>
          <cell r="CD1078" t="str">
            <v>886</v>
          </cell>
          <cell r="CE1078" t="str">
            <v>6</v>
          </cell>
          <cell r="CF1078" t="str">
            <v>Amarillo</v>
          </cell>
          <cell r="CG1078" t="str">
            <v>1er Sábado</v>
          </cell>
          <cell r="CH1078" t="str">
            <v>Ene y Feb</v>
          </cell>
          <cell r="CI1078" t="str">
            <v>Jul y Ago</v>
          </cell>
          <cell r="CJ1078" t="str">
            <v>-</v>
          </cell>
          <cell r="CK1078">
            <v>90</v>
          </cell>
          <cell r="CL1078" t="str">
            <v>101 - MAGNA</v>
          </cell>
          <cell r="CM1078" t="str">
            <v>13125</v>
          </cell>
          <cell r="CP1078" t="str">
            <v>-</v>
          </cell>
        </row>
        <row r="1079">
          <cell r="A1079" t="str">
            <v>13126</v>
          </cell>
          <cell r="B1079" t="str">
            <v>327YXA</v>
          </cell>
          <cell r="C1079" t="str">
            <v>Distrito Federal</v>
          </cell>
          <cell r="D1079" t="str">
            <v>No aplica</v>
          </cell>
          <cell r="E1079" t="str">
            <v>Aveo</v>
          </cell>
          <cell r="F1079" t="str">
            <v>Automóvil</v>
          </cell>
          <cell r="G1079" t="str">
            <v>Chevrolet</v>
          </cell>
          <cell r="H1079" t="str">
            <v>Aveo LS 4 puertas T/M, D/H, A/A, Paquete M</v>
          </cell>
          <cell r="I1079" t="str">
            <v>3G1TA5AF2DL171490</v>
          </cell>
          <cell r="J1079" t="str">
            <v>Hecho en México</v>
          </cell>
          <cell r="K1079" t="str">
            <v>Magna</v>
          </cell>
          <cell r="L1079">
            <v>4</v>
          </cell>
          <cell r="M1079">
            <v>45</v>
          </cell>
          <cell r="N1079">
            <v>2013</v>
          </cell>
          <cell r="O1079" t="str">
            <v>Villahermosa</v>
          </cell>
          <cell r="P1079" t="str">
            <v>Tabasco</v>
          </cell>
          <cell r="Q1079" t="str">
            <v>Sureste</v>
          </cell>
          <cell r="R1079" t="str">
            <v>Baja</v>
          </cell>
          <cell r="S1079" t="str">
            <v>Devolución Valmex</v>
          </cell>
          <cell r="T1079" t="str">
            <v>GNP</v>
          </cell>
          <cell r="U1079" t="str">
            <v>Grupo Nacional Provincial, S.A.B.</v>
          </cell>
          <cell r="V1079" t="str">
            <v>Asesor de Servicio</v>
          </cell>
          <cell r="W1079" t="str">
            <v>-</v>
          </cell>
          <cell r="X1079" t="str">
            <v>Supervisoria</v>
          </cell>
          <cell r="Y1079" t="str">
            <v>Asignado</v>
          </cell>
          <cell r="Z1079" t="str">
            <v>S02438</v>
          </cell>
          <cell r="AA1079" t="str">
            <v>-</v>
          </cell>
          <cell r="AB1079" t="str">
            <v>-</v>
          </cell>
          <cell r="AC1079" t="str">
            <v>-</v>
          </cell>
          <cell r="AD1079" t="str">
            <v>-</v>
          </cell>
          <cell r="AE1079" t="str">
            <v>-</v>
          </cell>
          <cell r="AF1079" t="str">
            <v>-</v>
          </cell>
          <cell r="AG1079" t="str">
            <v>-</v>
          </cell>
          <cell r="AH1079" t="str">
            <v>-</v>
          </cell>
          <cell r="AI1079" t="str">
            <v>C6705</v>
          </cell>
          <cell r="AJ1079" t="str">
            <v>Ramirez Granados Arturo</v>
          </cell>
          <cell r="AK1079" t="str">
            <v>-</v>
          </cell>
          <cell r="AL1079" t="str">
            <v>-</v>
          </cell>
          <cell r="AM1079" t="str">
            <v>-</v>
          </cell>
          <cell r="AN1079" t="str">
            <v>ajustes144gnp@gmail.com</v>
          </cell>
          <cell r="AO1079" t="str">
            <v>-</v>
          </cell>
          <cell r="AP1079" t="str">
            <v>ajustes144gnp@gmail.com</v>
          </cell>
          <cell r="AQ1079">
            <v>9935903558</v>
          </cell>
          <cell r="AR1079" t="str">
            <v>-</v>
          </cell>
          <cell r="AS1079" t="str">
            <v>-</v>
          </cell>
          <cell r="AT1079" t="str">
            <v>-</v>
          </cell>
          <cell r="AU1079" t="str">
            <v>-</v>
          </cell>
          <cell r="AV1079" t="str">
            <v>-</v>
          </cell>
          <cell r="AW1079" t="str">
            <v>-</v>
          </cell>
          <cell r="AX1079" t="str">
            <v>-</v>
          </cell>
          <cell r="AY1079" t="str">
            <v>No</v>
          </cell>
          <cell r="AZ1079" t="str">
            <v>-</v>
          </cell>
          <cell r="BA1079" t="str">
            <v>-</v>
          </cell>
          <cell r="BB1079" t="str">
            <v>-</v>
          </cell>
          <cell r="BC1079" t="str">
            <v>-</v>
          </cell>
          <cell r="BD1079" t="str">
            <v>-</v>
          </cell>
          <cell r="BE1079" t="str">
            <v>-</v>
          </cell>
          <cell r="BF1079" t="str">
            <v>-</v>
          </cell>
          <cell r="BG1079">
            <v>3</v>
          </cell>
          <cell r="BH1079" t="str">
            <v>-</v>
          </cell>
          <cell r="BI1079" t="str">
            <v>-</v>
          </cell>
          <cell r="BJ1079" t="str">
            <v>Arrendado</v>
          </cell>
          <cell r="BL1079" t="str">
            <v>El Trébol Automotriz Ermita, S.A. de C.V.</v>
          </cell>
          <cell r="BP1079" t="str">
            <v>-</v>
          </cell>
          <cell r="BQ1079" t="str">
            <v>-</v>
          </cell>
          <cell r="BR1079" t="str">
            <v>-</v>
          </cell>
          <cell r="BS1079" t="str">
            <v>-</v>
          </cell>
          <cell r="BT1079" t="str">
            <v>-</v>
          </cell>
          <cell r="BU1079" t="str">
            <v>-</v>
          </cell>
          <cell r="BV1079" t="str">
            <v>-</v>
          </cell>
          <cell r="BW1079" t="str">
            <v>-</v>
          </cell>
          <cell r="BX1079" t="str">
            <v>-</v>
          </cell>
          <cell r="BY1079" t="str">
            <v>-</v>
          </cell>
          <cell r="BZ1079" t="str">
            <v>-</v>
          </cell>
          <cell r="CA1079" t="str">
            <v>-</v>
          </cell>
          <cell r="CB1079" t="str">
            <v>-</v>
          </cell>
          <cell r="CC1079" t="str">
            <v>Martes</v>
          </cell>
          <cell r="CD1079" t="str">
            <v>327</v>
          </cell>
          <cell r="CE1079" t="str">
            <v>7</v>
          </cell>
          <cell r="CF1079" t="str">
            <v>Rosa</v>
          </cell>
          <cell r="CG1079" t="str">
            <v>2o Sábado</v>
          </cell>
          <cell r="CH1079" t="str">
            <v>Feb y Mzo</v>
          </cell>
          <cell r="CI1079" t="str">
            <v>Ago y Sep</v>
          </cell>
          <cell r="CJ1079" t="str">
            <v>-</v>
          </cell>
          <cell r="CK1079">
            <v>90</v>
          </cell>
          <cell r="CL1079" t="str">
            <v>101 - MAGNA</v>
          </cell>
          <cell r="CM1079" t="str">
            <v>13126</v>
          </cell>
          <cell r="CP1079" t="str">
            <v>-</v>
          </cell>
        </row>
        <row r="1080">
          <cell r="A1080" t="str">
            <v>13127</v>
          </cell>
          <cell r="B1080" t="str">
            <v>235YXK</v>
          </cell>
          <cell r="C1080" t="str">
            <v>Distrito Federal</v>
          </cell>
          <cell r="D1080" t="str">
            <v>No aplica</v>
          </cell>
          <cell r="E1080" t="str">
            <v>Aveo</v>
          </cell>
          <cell r="F1080" t="str">
            <v>Automóvil</v>
          </cell>
          <cell r="G1080" t="str">
            <v>Chevrolet</v>
          </cell>
          <cell r="H1080" t="str">
            <v>Aveo LS 4 puertas T/M, D/H, A/A, Paquete M</v>
          </cell>
          <cell r="I1080" t="str">
            <v>3G1TA5AF5DL171807</v>
          </cell>
          <cell r="J1080" t="str">
            <v>Hecho en México</v>
          </cell>
          <cell r="K1080" t="str">
            <v>Magna</v>
          </cell>
          <cell r="L1080">
            <v>4</v>
          </cell>
          <cell r="M1080">
            <v>45</v>
          </cell>
          <cell r="N1080">
            <v>2013</v>
          </cell>
          <cell r="O1080" t="str">
            <v>Villahermosa</v>
          </cell>
          <cell r="P1080" t="str">
            <v>Tabasco</v>
          </cell>
          <cell r="Q1080" t="str">
            <v>Sureste</v>
          </cell>
          <cell r="R1080" t="str">
            <v>Baja</v>
          </cell>
          <cell r="S1080" t="str">
            <v>Devolución Valmex</v>
          </cell>
          <cell r="T1080" t="str">
            <v>GNP</v>
          </cell>
          <cell r="U1080" t="str">
            <v>Grupo Nacional Provincial, S.A.B.</v>
          </cell>
          <cell r="V1080" t="str">
            <v>Supervisor Ajustes</v>
          </cell>
          <cell r="W1080" t="str">
            <v>-</v>
          </cell>
          <cell r="X1080" t="str">
            <v>Supervisoria</v>
          </cell>
          <cell r="Y1080" t="str">
            <v>Asignado</v>
          </cell>
          <cell r="Z1080" t="str">
            <v>N90875</v>
          </cell>
          <cell r="AA1080" t="str">
            <v>-</v>
          </cell>
          <cell r="AB1080" t="str">
            <v>-</v>
          </cell>
          <cell r="AC1080" t="str">
            <v>-</v>
          </cell>
          <cell r="AD1080" t="str">
            <v>-</v>
          </cell>
          <cell r="AE1080" t="str">
            <v>-</v>
          </cell>
          <cell r="AF1080" t="str">
            <v>-</v>
          </cell>
          <cell r="AG1080" t="str">
            <v>-</v>
          </cell>
          <cell r="AH1080" t="str">
            <v>-</v>
          </cell>
          <cell r="AI1080" t="str">
            <v>C6705</v>
          </cell>
          <cell r="AJ1080" t="str">
            <v>Ramirez Granados Arturo</v>
          </cell>
          <cell r="AK1080" t="str">
            <v>-</v>
          </cell>
          <cell r="AL1080" t="str">
            <v>-</v>
          </cell>
          <cell r="AM1080" t="str">
            <v>-</v>
          </cell>
          <cell r="AN1080">
            <v>0</v>
          </cell>
          <cell r="AO1080" t="str">
            <v>-</v>
          </cell>
          <cell r="AQ1080">
            <v>9935903077</v>
          </cell>
          <cell r="AR1080" t="str">
            <v>-</v>
          </cell>
          <cell r="AS1080" t="str">
            <v>-</v>
          </cell>
          <cell r="AT1080" t="str">
            <v>-</v>
          </cell>
          <cell r="AU1080" t="str">
            <v>-</v>
          </cell>
          <cell r="AV1080" t="str">
            <v>-</v>
          </cell>
          <cell r="AW1080" t="str">
            <v>-</v>
          </cell>
          <cell r="AX1080" t="str">
            <v>-</v>
          </cell>
          <cell r="AY1080" t="str">
            <v>No</v>
          </cell>
          <cell r="AZ1080" t="str">
            <v>-</v>
          </cell>
          <cell r="BA1080" t="str">
            <v>-</v>
          </cell>
          <cell r="BB1080" t="str">
            <v>-</v>
          </cell>
          <cell r="BC1080" t="str">
            <v>-</v>
          </cell>
          <cell r="BD1080" t="str">
            <v>-</v>
          </cell>
          <cell r="BE1080" t="str">
            <v>-</v>
          </cell>
          <cell r="BF1080" t="str">
            <v>-</v>
          </cell>
          <cell r="BG1080">
            <v>3</v>
          </cell>
          <cell r="BH1080" t="str">
            <v>-</v>
          </cell>
          <cell r="BI1080" t="str">
            <v>-</v>
          </cell>
          <cell r="BJ1080" t="str">
            <v>Arrendado</v>
          </cell>
          <cell r="BL1080" t="str">
            <v>El Trébol Automotriz Ermita, S.A. de C.V.</v>
          </cell>
          <cell r="BP1080" t="str">
            <v>-</v>
          </cell>
          <cell r="BQ1080" t="str">
            <v>-</v>
          </cell>
          <cell r="BR1080" t="str">
            <v>-</v>
          </cell>
          <cell r="BS1080" t="str">
            <v>-</v>
          </cell>
          <cell r="BT1080" t="str">
            <v>-</v>
          </cell>
          <cell r="BU1080" t="str">
            <v>-</v>
          </cell>
          <cell r="BV1080" t="str">
            <v>-</v>
          </cell>
          <cell r="BW1080" t="str">
            <v>-</v>
          </cell>
          <cell r="BX1080" t="str">
            <v>-</v>
          </cell>
          <cell r="BY1080" t="str">
            <v>-</v>
          </cell>
          <cell r="BZ1080" t="str">
            <v>-</v>
          </cell>
          <cell r="CA1080" t="str">
            <v>-</v>
          </cell>
          <cell r="CB1080" t="str">
            <v>-</v>
          </cell>
          <cell r="CC1080" t="str">
            <v>Lunes</v>
          </cell>
          <cell r="CD1080" t="str">
            <v>235</v>
          </cell>
          <cell r="CE1080" t="str">
            <v>5</v>
          </cell>
          <cell r="CF1080" t="str">
            <v>Amarillo</v>
          </cell>
          <cell r="CG1080" t="str">
            <v>1er Sábado</v>
          </cell>
          <cell r="CH1080" t="str">
            <v>Ene y Feb</v>
          </cell>
          <cell r="CI1080" t="str">
            <v>Jul y Ago</v>
          </cell>
          <cell r="CJ1080" t="str">
            <v>-</v>
          </cell>
          <cell r="CK1080">
            <v>90</v>
          </cell>
          <cell r="CL1080" t="str">
            <v>101 - MAGNA</v>
          </cell>
          <cell r="CM1080" t="str">
            <v>13127</v>
          </cell>
          <cell r="CP1080" t="str">
            <v>-</v>
          </cell>
        </row>
        <row r="1081">
          <cell r="A1081" t="str">
            <v>13128</v>
          </cell>
          <cell r="B1081" t="str">
            <v>779YXA</v>
          </cell>
          <cell r="C1081" t="str">
            <v>Distrito Federal</v>
          </cell>
          <cell r="D1081" t="str">
            <v>No aplica</v>
          </cell>
          <cell r="E1081" t="str">
            <v>Aveo</v>
          </cell>
          <cell r="F1081" t="str">
            <v>Automóvil</v>
          </cell>
          <cell r="G1081" t="str">
            <v>Chevrolet</v>
          </cell>
          <cell r="H1081" t="str">
            <v>Aveo LS 4 puertas T/M, D/H, A/A, Paquete M</v>
          </cell>
          <cell r="I1081" t="str">
            <v>3G1TA5AF9DL178307</v>
          </cell>
          <cell r="J1081" t="str">
            <v>Hecho en México</v>
          </cell>
          <cell r="K1081" t="str">
            <v>Magna</v>
          </cell>
          <cell r="L1081">
            <v>4</v>
          </cell>
          <cell r="M1081">
            <v>45</v>
          </cell>
          <cell r="N1081">
            <v>2013</v>
          </cell>
          <cell r="O1081" t="str">
            <v>Villahermosa</v>
          </cell>
          <cell r="P1081" t="str">
            <v>Tabasco</v>
          </cell>
          <cell r="Q1081" t="str">
            <v>Sureste</v>
          </cell>
          <cell r="R1081" t="str">
            <v>Baja</v>
          </cell>
          <cell r="S1081" t="str">
            <v>Venta a empleado</v>
          </cell>
          <cell r="T1081" t="str">
            <v>GNP</v>
          </cell>
          <cell r="U1081" t="str">
            <v>Grupo Nacional Provincial, S.A.B.</v>
          </cell>
          <cell r="V1081" t="str">
            <v>Supervisor de Taller</v>
          </cell>
          <cell r="W1081" t="str">
            <v>Pool Semiasignado</v>
          </cell>
          <cell r="X1081" t="str">
            <v>Supervisoria</v>
          </cell>
          <cell r="Y1081" t="str">
            <v>Pool</v>
          </cell>
          <cell r="Z1081" t="str">
            <v>S04729</v>
          </cell>
          <cell r="AA1081" t="str">
            <v>Rivera Moreno David</v>
          </cell>
          <cell r="AB1081" t="str">
            <v>Servicios Administrativos en Reclamaciones, S.A. de C.V.</v>
          </cell>
          <cell r="AC1081" t="str">
            <v>RIMD881128K15</v>
          </cell>
          <cell r="AD1081" t="str">
            <v>Operativo</v>
          </cell>
          <cell r="AE1081" t="str">
            <v>Asesor de Servicio</v>
          </cell>
          <cell r="AF1081" t="str">
            <v>Unidad Operativa</v>
          </cell>
          <cell r="AG1081" t="str">
            <v>Dirección Servicio y Operaciones</v>
          </cell>
          <cell r="AH1081" t="str">
            <v>Subdir. Siniestros CDMX y Sureste</v>
          </cell>
          <cell r="AI1081" t="str">
            <v>C9208</v>
          </cell>
          <cell r="AJ1081" t="str">
            <v>Lasa Estrada Antxon</v>
          </cell>
          <cell r="AK1081" t="str">
            <v>Paseo Tabasco</v>
          </cell>
          <cell r="AL1081" t="str">
            <v>Villahermosa</v>
          </cell>
          <cell r="AM1081">
            <v>0</v>
          </cell>
          <cell r="AN1081" t="str">
            <v>david.rivera.moreno@gnp.com.mx</v>
          </cell>
          <cell r="AO1081" t="str">
            <v>david.rivera.moreno@gnp.com.mx</v>
          </cell>
          <cell r="AQ1081">
            <v>9935903565</v>
          </cell>
          <cell r="AR1081" t="str">
            <v>-</v>
          </cell>
          <cell r="AS1081" t="str">
            <v>-</v>
          </cell>
          <cell r="AT1081" t="str">
            <v>-</v>
          </cell>
          <cell r="AU1081" t="str">
            <v>-</v>
          </cell>
          <cell r="AV1081" t="str">
            <v>-</v>
          </cell>
          <cell r="AW1081" t="str">
            <v>-</v>
          </cell>
          <cell r="AX1081" t="str">
            <v>-</v>
          </cell>
          <cell r="AY1081" t="str">
            <v>No</v>
          </cell>
          <cell r="AZ1081" t="str">
            <v>-</v>
          </cell>
          <cell r="BA1081" t="str">
            <v>-</v>
          </cell>
          <cell r="BB1081" t="str">
            <v>-</v>
          </cell>
          <cell r="BC1081" t="str">
            <v>-</v>
          </cell>
          <cell r="BD1081" t="str">
            <v>-</v>
          </cell>
          <cell r="BE1081" t="str">
            <v>-</v>
          </cell>
          <cell r="BF1081" t="str">
            <v>-</v>
          </cell>
          <cell r="BG1081">
            <v>4</v>
          </cell>
          <cell r="BH1081" t="str">
            <v>-</v>
          </cell>
          <cell r="BI1081" t="str">
            <v>-</v>
          </cell>
          <cell r="BJ1081" t="str">
            <v>Arrendado</v>
          </cell>
          <cell r="BL1081" t="str">
            <v>El Trébol Automotriz Ermita, S.A. de C.V.</v>
          </cell>
          <cell r="BP1081" t="str">
            <v>-</v>
          </cell>
          <cell r="BQ1081" t="str">
            <v>-</v>
          </cell>
          <cell r="BR1081" t="str">
            <v>-</v>
          </cell>
          <cell r="BS1081" t="str">
            <v>-</v>
          </cell>
          <cell r="BT1081" t="str">
            <v>-</v>
          </cell>
          <cell r="BU1081" t="str">
            <v>-</v>
          </cell>
          <cell r="BV1081" t="str">
            <v>-</v>
          </cell>
          <cell r="BW1081" t="str">
            <v>-</v>
          </cell>
          <cell r="BX1081" t="str">
            <v>-</v>
          </cell>
          <cell r="BY1081" t="str">
            <v>-</v>
          </cell>
          <cell r="BZ1081" t="str">
            <v>-</v>
          </cell>
          <cell r="CA1081" t="str">
            <v>-</v>
          </cell>
          <cell r="CB1081" t="str">
            <v>-</v>
          </cell>
          <cell r="CC1081" t="str">
            <v>Viernes</v>
          </cell>
          <cell r="CD1081" t="str">
            <v>779</v>
          </cell>
          <cell r="CE1081" t="str">
            <v>9</v>
          </cell>
          <cell r="CF1081" t="str">
            <v>Azul</v>
          </cell>
          <cell r="CG1081" t="str">
            <v>5o Sábado</v>
          </cell>
          <cell r="CH1081" t="str">
            <v>May y Jun</v>
          </cell>
          <cell r="CI1081" t="str">
            <v>Nov y Dic</v>
          </cell>
          <cell r="CJ1081" t="str">
            <v>-</v>
          </cell>
          <cell r="CK1081">
            <v>90</v>
          </cell>
          <cell r="CL1081" t="str">
            <v>101 - MAGNA</v>
          </cell>
          <cell r="CM1081" t="str">
            <v>13128</v>
          </cell>
          <cell r="CP1081" t="str">
            <v>-</v>
          </cell>
        </row>
        <row r="1082">
          <cell r="A1082" t="str">
            <v>13129</v>
          </cell>
          <cell r="B1082" t="str">
            <v>348YXA</v>
          </cell>
          <cell r="C1082" t="str">
            <v>Distrito Federal</v>
          </cell>
          <cell r="D1082" t="str">
            <v>No aplica</v>
          </cell>
          <cell r="E1082" t="str">
            <v>Aveo</v>
          </cell>
          <cell r="F1082" t="str">
            <v>Automóvil</v>
          </cell>
          <cell r="G1082" t="str">
            <v>Chevrolet</v>
          </cell>
          <cell r="H1082" t="str">
            <v>Aveo LS 4 puertas T/M, D/H, A/A, Paquete M</v>
          </cell>
          <cell r="I1082" t="str">
            <v xml:space="preserve">3G1TA5AF0DL177627 </v>
          </cell>
          <cell r="J1082" t="str">
            <v>Hecho en México</v>
          </cell>
          <cell r="K1082" t="str">
            <v>Magna</v>
          </cell>
          <cell r="L1082">
            <v>4</v>
          </cell>
          <cell r="M1082">
            <v>45</v>
          </cell>
          <cell r="N1082">
            <v>2013</v>
          </cell>
          <cell r="O1082" t="str">
            <v>Ciudad de México</v>
          </cell>
          <cell r="P1082" t="str">
            <v>Ciudad de México</v>
          </cell>
          <cell r="Q1082" t="str">
            <v>Zona Metropolitana</v>
          </cell>
          <cell r="R1082" t="str">
            <v>Baja</v>
          </cell>
          <cell r="S1082" t="str">
            <v>Devolución Valmex</v>
          </cell>
          <cell r="T1082" t="str">
            <v>GNP</v>
          </cell>
          <cell r="U1082" t="str">
            <v>Grupo Nacional Provincial, S.A.B.</v>
          </cell>
          <cell r="V1082" t="str">
            <v>Supervisor equipo pesado</v>
          </cell>
          <cell r="W1082" t="str">
            <v>Pool Semiasignado</v>
          </cell>
          <cell r="X1082" t="str">
            <v>Basalto</v>
          </cell>
          <cell r="Y1082" t="str">
            <v>Pool</v>
          </cell>
          <cell r="Z1082" t="str">
            <v>N94044</v>
          </cell>
          <cell r="AA1082" t="str">
            <v>Rojas Perez Guillermo</v>
          </cell>
          <cell r="AB1082" t="str">
            <v>Grupo Nacional Provincial, S.A.B.</v>
          </cell>
          <cell r="AC1082" t="str">
            <v>ROPG771225AE6</v>
          </cell>
          <cell r="AD1082" t="str">
            <v>Operativo</v>
          </cell>
          <cell r="AE1082" t="str">
            <v>Valuador</v>
          </cell>
          <cell r="AF1082" t="str">
            <v>Unidad Operativa</v>
          </cell>
          <cell r="AG1082" t="str">
            <v>Dirección Servicio y Operaciones</v>
          </cell>
          <cell r="AH1082" t="str">
            <v>Subdir. Valuación y Gestión de Proveedores</v>
          </cell>
          <cell r="AI1082" t="str">
            <v>C9160</v>
          </cell>
          <cell r="AJ1082" t="str">
            <v>Flores Quiroz Jesús Alberto</v>
          </cell>
          <cell r="AK1082" t="str">
            <v>Poniente PB</v>
          </cell>
          <cell r="AL1082" t="str">
            <v>Plaza GNP</v>
          </cell>
          <cell r="AM1082">
            <v>1517</v>
          </cell>
          <cell r="AN1082" t="str">
            <v>guillermo.rojas@gnp.com.mx</v>
          </cell>
          <cell r="AO1082" t="str">
            <v>guillermo.rojas@gnp.com.mx</v>
          </cell>
          <cell r="AP1082" t="str">
            <v>guillermo.rojas@gnp.com.mx</v>
          </cell>
          <cell r="AQ1082">
            <v>9931925552</v>
          </cell>
          <cell r="AR1082" t="str">
            <v>-</v>
          </cell>
          <cell r="AS1082" t="str">
            <v>-</v>
          </cell>
          <cell r="AT1082" t="str">
            <v>-</v>
          </cell>
          <cell r="AU1082" t="str">
            <v>-</v>
          </cell>
          <cell r="AV1082" t="str">
            <v>-</v>
          </cell>
          <cell r="AW1082" t="str">
            <v>IMDM20358890..</v>
          </cell>
          <cell r="AX1082" t="str">
            <v>Inactivo</v>
          </cell>
          <cell r="AY1082" t="str">
            <v>No</v>
          </cell>
          <cell r="AZ1082" t="str">
            <v>-</v>
          </cell>
          <cell r="BA1082" t="str">
            <v>-</v>
          </cell>
          <cell r="BB1082" t="str">
            <v>-</v>
          </cell>
          <cell r="BC1082" t="str">
            <v>-</v>
          </cell>
          <cell r="BD1082" t="str">
            <v>-</v>
          </cell>
          <cell r="BE1082" t="str">
            <v>-</v>
          </cell>
          <cell r="BF1082" t="str">
            <v>-</v>
          </cell>
          <cell r="BG1082" t="str">
            <v>-</v>
          </cell>
          <cell r="BH1082" t="str">
            <v>-</v>
          </cell>
          <cell r="BI1082" t="str">
            <v>-</v>
          </cell>
          <cell r="BJ1082" t="str">
            <v>Arrendado</v>
          </cell>
          <cell r="BL1082" t="str">
            <v>El Trébol Automotriz Ermita, S.A. de C.V.</v>
          </cell>
          <cell r="BP1082" t="str">
            <v>-</v>
          </cell>
          <cell r="BQ1082" t="str">
            <v>-</v>
          </cell>
          <cell r="BR1082" t="str">
            <v>-</v>
          </cell>
          <cell r="BS1082" t="str">
            <v>-</v>
          </cell>
          <cell r="BT1082" t="str">
            <v>-</v>
          </cell>
          <cell r="BU1082" t="str">
            <v>-</v>
          </cell>
          <cell r="BV1082" t="str">
            <v>-</v>
          </cell>
          <cell r="BW1082" t="str">
            <v>-</v>
          </cell>
          <cell r="BX1082" t="str">
            <v>-</v>
          </cell>
          <cell r="BY1082" t="str">
            <v>-</v>
          </cell>
          <cell r="BZ1082" t="str">
            <v>-</v>
          </cell>
          <cell r="CA1082" t="str">
            <v>-</v>
          </cell>
          <cell r="CB1082" t="str">
            <v>-</v>
          </cell>
          <cell r="CC1082" t="str">
            <v>Martes</v>
          </cell>
          <cell r="CD1082" t="str">
            <v>348</v>
          </cell>
          <cell r="CE1082" t="str">
            <v>8</v>
          </cell>
          <cell r="CF1082" t="str">
            <v>Rosa</v>
          </cell>
          <cell r="CG1082" t="str">
            <v>2o Sábado</v>
          </cell>
          <cell r="CH1082" t="str">
            <v>Feb y Mzo</v>
          </cell>
          <cell r="CI1082" t="str">
            <v>Ago y Sep</v>
          </cell>
          <cell r="CJ1082" t="str">
            <v>-</v>
          </cell>
          <cell r="CK1082">
            <v>90</v>
          </cell>
          <cell r="CL1082" t="str">
            <v>101 - MAGNA</v>
          </cell>
          <cell r="CM1082" t="str">
            <v>13129</v>
          </cell>
          <cell r="CP1082" t="str">
            <v>-</v>
          </cell>
        </row>
        <row r="1083">
          <cell r="A1083" t="str">
            <v>13130</v>
          </cell>
          <cell r="B1083" t="str">
            <v>128YXK</v>
          </cell>
          <cell r="C1083" t="str">
            <v>Distrito Federal</v>
          </cell>
          <cell r="D1083" t="str">
            <v>No aplica</v>
          </cell>
          <cell r="E1083" t="str">
            <v>Aveo</v>
          </cell>
          <cell r="F1083" t="str">
            <v>Automóvil</v>
          </cell>
          <cell r="G1083" t="str">
            <v>Chevrolet</v>
          </cell>
          <cell r="H1083" t="str">
            <v>Aveo LS 4 puertas T/M, D/H, A/A, Paquete M</v>
          </cell>
          <cell r="I1083" t="str">
            <v>3G1TA5AF6DL177647</v>
          </cell>
          <cell r="J1083" t="str">
            <v>Hecho en México</v>
          </cell>
          <cell r="K1083" t="str">
            <v>Magna</v>
          </cell>
          <cell r="L1083">
            <v>4</v>
          </cell>
          <cell r="M1083">
            <v>45</v>
          </cell>
          <cell r="N1083">
            <v>2013</v>
          </cell>
          <cell r="O1083" t="str">
            <v>Chihuahua</v>
          </cell>
          <cell r="P1083" t="str">
            <v>Chihuahua</v>
          </cell>
          <cell r="Q1083" t="str">
            <v>Noroeste</v>
          </cell>
          <cell r="R1083" t="str">
            <v>Baja</v>
          </cell>
          <cell r="S1083" t="str">
            <v>Venta a empleado</v>
          </cell>
          <cell r="T1083" t="str">
            <v>GNP</v>
          </cell>
          <cell r="U1083" t="str">
            <v>Grupo Nacional Provincial, S.A.B.</v>
          </cell>
          <cell r="V1083" t="str">
            <v>Asesor de Servicio</v>
          </cell>
          <cell r="W1083" t="str">
            <v>-</v>
          </cell>
          <cell r="X1083" t="str">
            <v>Supervisoria</v>
          </cell>
          <cell r="Y1083" t="str">
            <v>Asignado</v>
          </cell>
          <cell r="Z1083" t="str">
            <v>S01072</v>
          </cell>
          <cell r="AA1083" t="str">
            <v>Mota Villa Valentino</v>
          </cell>
          <cell r="AB1083" t="str">
            <v>Servicios Administrativos en Reclamaciones, S.A. de C.V.</v>
          </cell>
          <cell r="AC1083" t="str">
            <v>MOVV880318747</v>
          </cell>
          <cell r="AD1083" t="str">
            <v>Operativo</v>
          </cell>
          <cell r="AE1083" t="str">
            <v>Asesor de Servicio</v>
          </cell>
          <cell r="AF1083" t="str">
            <v>Unidad Operativa</v>
          </cell>
          <cell r="AG1083" t="str">
            <v>Dirección Servicio y Operaciones</v>
          </cell>
          <cell r="AH1083" t="str">
            <v>Subdirección Siniestros Norte y Occidente</v>
          </cell>
          <cell r="AI1083" t="str">
            <v>C9212</v>
          </cell>
          <cell r="AJ1083" t="str">
            <v>Colome Pineda Juan Del Carmen</v>
          </cell>
          <cell r="AK1083" t="str">
            <v>Chihuahua</v>
          </cell>
          <cell r="AL1083" t="str">
            <v>Chihuahua</v>
          </cell>
          <cell r="AM1083">
            <v>7888</v>
          </cell>
          <cell r="AN1083" t="str">
            <v>valentino.mota@gnp.com.mx</v>
          </cell>
          <cell r="AO1083" t="str">
            <v>valentino.mota@gnp.com.mx</v>
          </cell>
          <cell r="AQ1083">
            <v>6141780029</v>
          </cell>
          <cell r="AR1083" t="str">
            <v>-</v>
          </cell>
          <cell r="AS1083" t="str">
            <v>-</v>
          </cell>
          <cell r="AT1083" t="str">
            <v>-</v>
          </cell>
          <cell r="AU1083" t="str">
            <v>-</v>
          </cell>
          <cell r="AV1083" t="str">
            <v>-</v>
          </cell>
          <cell r="AW1083" t="str">
            <v>IMDM20411729..</v>
          </cell>
          <cell r="AX1083" t="str">
            <v>Inactivo</v>
          </cell>
          <cell r="AY1083" t="str">
            <v>No</v>
          </cell>
          <cell r="AZ1083" t="str">
            <v>-</v>
          </cell>
          <cell r="BA1083" t="str">
            <v>-</v>
          </cell>
          <cell r="BB1083" t="str">
            <v>-</v>
          </cell>
          <cell r="BC1083" t="str">
            <v>-</v>
          </cell>
          <cell r="BD1083" t="str">
            <v>-</v>
          </cell>
          <cell r="BE1083" t="str">
            <v>-</v>
          </cell>
          <cell r="BF1083" t="str">
            <v>-</v>
          </cell>
          <cell r="BG1083">
            <v>3</v>
          </cell>
          <cell r="BH1083" t="str">
            <v>-</v>
          </cell>
          <cell r="BI1083" t="str">
            <v>-</v>
          </cell>
          <cell r="BJ1083" t="str">
            <v>Arrendado</v>
          </cell>
          <cell r="BL1083" t="str">
            <v>El Trébol Automotriz Ermita, S.A. de C.V.</v>
          </cell>
          <cell r="BP1083" t="str">
            <v>-</v>
          </cell>
          <cell r="BQ1083" t="str">
            <v>-</v>
          </cell>
          <cell r="BR1083" t="str">
            <v>-</v>
          </cell>
          <cell r="BS1083" t="str">
            <v>-</v>
          </cell>
          <cell r="BT1083" t="str">
            <v>-</v>
          </cell>
          <cell r="BU1083" t="str">
            <v>-</v>
          </cell>
          <cell r="BV1083" t="str">
            <v>-</v>
          </cell>
          <cell r="BW1083" t="str">
            <v>-</v>
          </cell>
          <cell r="BX1083" t="str">
            <v>-</v>
          </cell>
          <cell r="BY1083" t="str">
            <v>-</v>
          </cell>
          <cell r="BZ1083" t="str">
            <v>-</v>
          </cell>
          <cell r="CA1083" t="str">
            <v>-</v>
          </cell>
          <cell r="CB1083" t="str">
            <v>-</v>
          </cell>
          <cell r="CC1083" t="str">
            <v>Martes</v>
          </cell>
          <cell r="CD1083" t="str">
            <v>128</v>
          </cell>
          <cell r="CE1083" t="str">
            <v>8</v>
          </cell>
          <cell r="CF1083" t="str">
            <v>Rosa</v>
          </cell>
          <cell r="CG1083" t="str">
            <v>2o Sábado</v>
          </cell>
          <cell r="CH1083" t="str">
            <v>Feb y Mzo</v>
          </cell>
          <cell r="CI1083" t="str">
            <v>Ago y Sep</v>
          </cell>
          <cell r="CJ1083" t="str">
            <v>-</v>
          </cell>
          <cell r="CK1083">
            <v>90</v>
          </cell>
          <cell r="CL1083" t="str">
            <v>101 - MAGNA</v>
          </cell>
          <cell r="CM1083" t="str">
            <v>13130</v>
          </cell>
          <cell r="CP1083" t="str">
            <v>-</v>
          </cell>
        </row>
        <row r="1084">
          <cell r="A1084" t="str">
            <v>13131</v>
          </cell>
          <cell r="B1084" t="str">
            <v>530YXA</v>
          </cell>
          <cell r="C1084" t="str">
            <v>Distrito Federal</v>
          </cell>
          <cell r="D1084" t="str">
            <v>No aplica</v>
          </cell>
          <cell r="E1084" t="str">
            <v>Aveo</v>
          </cell>
          <cell r="F1084" t="str">
            <v>Automóvil</v>
          </cell>
          <cell r="G1084" t="str">
            <v>Chevrolet</v>
          </cell>
          <cell r="H1084" t="str">
            <v>Aveo LS 4 puertas T/M, D/H, A/A, Paquete M</v>
          </cell>
          <cell r="I1084" t="str">
            <v>3G1TA5AF1DL171500</v>
          </cell>
          <cell r="J1084" t="str">
            <v>Hecho en México</v>
          </cell>
          <cell r="K1084" t="str">
            <v>Magna</v>
          </cell>
          <cell r="L1084">
            <v>4</v>
          </cell>
          <cell r="M1084">
            <v>45</v>
          </cell>
          <cell r="N1084">
            <v>2013</v>
          </cell>
          <cell r="O1084" t="str">
            <v>Tampico</v>
          </cell>
          <cell r="P1084" t="str">
            <v>Tamaulipas</v>
          </cell>
          <cell r="Q1084" t="str">
            <v>Noreste</v>
          </cell>
          <cell r="R1084" t="str">
            <v>Baja</v>
          </cell>
          <cell r="S1084" t="str">
            <v>Devolución Valmex</v>
          </cell>
          <cell r="T1084" t="str">
            <v>GNP</v>
          </cell>
          <cell r="U1084" t="str">
            <v>Grupo Nacional Provincial, S.A.B.</v>
          </cell>
          <cell r="V1084" t="str">
            <v>Asesor de Servicio</v>
          </cell>
          <cell r="W1084" t="str">
            <v>163</v>
          </cell>
          <cell r="X1084" t="str">
            <v>Supervisoria</v>
          </cell>
          <cell r="Y1084" t="str">
            <v>Asignado</v>
          </cell>
          <cell r="Z1084">
            <v>40176001</v>
          </cell>
          <cell r="AA1084" t="str">
            <v>Rodriguez Flores Santos Ernesto</v>
          </cell>
          <cell r="AB1084" t="str">
            <v>Servicios Administrativos en Reclamaciones, S.A. de C.V.</v>
          </cell>
          <cell r="AC1084" t="str">
            <v>ROFS721209958</v>
          </cell>
          <cell r="AD1084" t="str">
            <v>Operativo</v>
          </cell>
          <cell r="AE1084" t="str">
            <v>Asesor de Servicio</v>
          </cell>
          <cell r="AF1084" t="str">
            <v>Unidad Operativa</v>
          </cell>
          <cell r="AG1084" t="str">
            <v>Dirección Servicio y Operaciones</v>
          </cell>
          <cell r="AH1084" t="str">
            <v>Subdirección Siniestros Norte y Occidente</v>
          </cell>
          <cell r="AI1084" t="str">
            <v>C9212</v>
          </cell>
          <cell r="AJ1084" t="str">
            <v>Colome Pineda Juan Del Carmen</v>
          </cell>
          <cell r="AK1084" t="str">
            <v>Tampico</v>
          </cell>
          <cell r="AL1084" t="str">
            <v>Tampico</v>
          </cell>
          <cell r="AM1084">
            <v>5606</v>
          </cell>
          <cell r="AN1084" t="str">
            <v>santos.rodriguez@gnp.com.mx</v>
          </cell>
          <cell r="AO1084" t="str">
            <v>santos.rodriguez@gnp.com.mx</v>
          </cell>
          <cell r="AQ1084">
            <v>8331349698</v>
          </cell>
          <cell r="AR1084" t="str">
            <v>-</v>
          </cell>
          <cell r="AS1084" t="str">
            <v>-</v>
          </cell>
          <cell r="AT1084" t="str">
            <v>-</v>
          </cell>
          <cell r="AU1084" t="str">
            <v>-</v>
          </cell>
          <cell r="AV1084" t="str">
            <v>-</v>
          </cell>
          <cell r="AW1084" t="str">
            <v>-</v>
          </cell>
          <cell r="AX1084" t="str">
            <v>-</v>
          </cell>
          <cell r="AY1084" t="str">
            <v>No</v>
          </cell>
          <cell r="AZ1084" t="str">
            <v>-</v>
          </cell>
          <cell r="BA1084" t="str">
            <v>-</v>
          </cell>
          <cell r="BB1084" t="str">
            <v>-</v>
          </cell>
          <cell r="BC1084" t="str">
            <v>-</v>
          </cell>
          <cell r="BD1084" t="str">
            <v>-</v>
          </cell>
          <cell r="BE1084" t="str">
            <v>-</v>
          </cell>
          <cell r="BF1084" t="str">
            <v>-</v>
          </cell>
          <cell r="BG1084">
            <v>3</v>
          </cell>
          <cell r="BH1084" t="str">
            <v>-</v>
          </cell>
          <cell r="BI1084" t="str">
            <v>-</v>
          </cell>
          <cell r="BJ1084" t="str">
            <v>Arrendado</v>
          </cell>
          <cell r="BL1084" t="str">
            <v>El Trébol Automotriz Ermita, S.A. de C.V.</v>
          </cell>
          <cell r="BP1084" t="str">
            <v>-</v>
          </cell>
          <cell r="BQ1084" t="str">
            <v>-</v>
          </cell>
          <cell r="BR1084" t="str">
            <v>-</v>
          </cell>
          <cell r="BS1084" t="str">
            <v>-</v>
          </cell>
          <cell r="BT1084" t="str">
            <v>-</v>
          </cell>
          <cell r="BU1084" t="str">
            <v>-</v>
          </cell>
          <cell r="BV1084" t="str">
            <v>-</v>
          </cell>
          <cell r="BW1084" t="str">
            <v>-</v>
          </cell>
          <cell r="BX1084" t="str">
            <v>-</v>
          </cell>
          <cell r="BY1084" t="str">
            <v>-</v>
          </cell>
          <cell r="BZ1084" t="str">
            <v>-</v>
          </cell>
          <cell r="CA1084" t="str">
            <v>-</v>
          </cell>
          <cell r="CB1084" t="str">
            <v>-</v>
          </cell>
          <cell r="CC1084" t="str">
            <v>Viernes</v>
          </cell>
          <cell r="CD1084" t="str">
            <v>530</v>
          </cell>
          <cell r="CE1084" t="str">
            <v>0</v>
          </cell>
          <cell r="CF1084" t="str">
            <v>Azul</v>
          </cell>
          <cell r="CG1084" t="str">
            <v>5o Sábado</v>
          </cell>
          <cell r="CH1084" t="str">
            <v>May y Jun</v>
          </cell>
          <cell r="CI1084" t="str">
            <v>Nov y Dic</v>
          </cell>
          <cell r="CJ1084" t="str">
            <v>-</v>
          </cell>
          <cell r="CK1084">
            <v>90</v>
          </cell>
          <cell r="CL1084" t="str">
            <v>101 - MAGNA</v>
          </cell>
          <cell r="CM1084" t="str">
            <v>13131</v>
          </cell>
          <cell r="CP1084" t="str">
            <v>-</v>
          </cell>
        </row>
        <row r="1085">
          <cell r="A1085" t="str">
            <v>13132</v>
          </cell>
          <cell r="B1085" t="str">
            <v>708YXK</v>
          </cell>
          <cell r="C1085" t="str">
            <v>Distrito Federal</v>
          </cell>
          <cell r="D1085" t="str">
            <v>No aplica</v>
          </cell>
          <cell r="E1085" t="str">
            <v>Aveo</v>
          </cell>
          <cell r="F1085" t="str">
            <v>Automóvil</v>
          </cell>
          <cell r="G1085" t="str">
            <v>Chevrolet</v>
          </cell>
          <cell r="H1085" t="str">
            <v>Aveo LS 4 puertas T/M, D/H, A/A, Paquete M</v>
          </cell>
          <cell r="I1085" t="str">
            <v>3G1TA5AFXDL171270</v>
          </cell>
          <cell r="J1085" t="str">
            <v>Hecho en México</v>
          </cell>
          <cell r="K1085" t="str">
            <v>Magna</v>
          </cell>
          <cell r="L1085">
            <v>4</v>
          </cell>
          <cell r="M1085">
            <v>45</v>
          </cell>
          <cell r="N1085">
            <v>2013</v>
          </cell>
          <cell r="O1085" t="str">
            <v>Tampico</v>
          </cell>
          <cell r="P1085" t="str">
            <v>Tamaulipas</v>
          </cell>
          <cell r="Q1085" t="str">
            <v>Noreste</v>
          </cell>
          <cell r="R1085" t="str">
            <v>Baja</v>
          </cell>
          <cell r="S1085" t="str">
            <v>Devolución Valmex</v>
          </cell>
          <cell r="T1085" t="str">
            <v>GNP</v>
          </cell>
          <cell r="U1085" t="str">
            <v>Grupo Nacional Provincial, S.A.B.</v>
          </cell>
          <cell r="V1085" t="str">
            <v>Asesor de Servicio</v>
          </cell>
          <cell r="W1085" t="str">
            <v>23</v>
          </cell>
          <cell r="X1085" t="str">
            <v>Supervisoria</v>
          </cell>
          <cell r="Y1085" t="str">
            <v>Asignado</v>
          </cell>
          <cell r="Z1085">
            <v>40178001</v>
          </cell>
          <cell r="AA1085" t="str">
            <v>-</v>
          </cell>
          <cell r="AB1085" t="str">
            <v>-</v>
          </cell>
          <cell r="AC1085" t="str">
            <v>-</v>
          </cell>
          <cell r="AD1085" t="str">
            <v>-</v>
          </cell>
          <cell r="AE1085" t="str">
            <v>-</v>
          </cell>
          <cell r="AF1085" t="str">
            <v>-</v>
          </cell>
          <cell r="AG1085" t="str">
            <v>-</v>
          </cell>
          <cell r="AH1085" t="str">
            <v>-</v>
          </cell>
          <cell r="AI1085" t="str">
            <v>C6705</v>
          </cell>
          <cell r="AJ1085" t="str">
            <v>Ramirez Granados Arturo</v>
          </cell>
          <cell r="AK1085" t="str">
            <v>-</v>
          </cell>
          <cell r="AL1085" t="str">
            <v>-</v>
          </cell>
          <cell r="AM1085" t="str">
            <v>-</v>
          </cell>
          <cell r="AN1085">
            <v>0</v>
          </cell>
          <cell r="AO1085" t="str">
            <v>-</v>
          </cell>
          <cell r="AQ1085">
            <v>8331349699</v>
          </cell>
          <cell r="AR1085" t="str">
            <v>-</v>
          </cell>
          <cell r="AS1085" t="str">
            <v>-</v>
          </cell>
          <cell r="AT1085" t="str">
            <v>-</v>
          </cell>
          <cell r="AU1085" t="str">
            <v>-</v>
          </cell>
          <cell r="AV1085" t="str">
            <v>-</v>
          </cell>
          <cell r="AW1085" t="str">
            <v>-</v>
          </cell>
          <cell r="AX1085" t="str">
            <v>-</v>
          </cell>
          <cell r="AY1085" t="str">
            <v>No</v>
          </cell>
          <cell r="AZ1085" t="str">
            <v>-</v>
          </cell>
          <cell r="BA1085" t="str">
            <v>-</v>
          </cell>
          <cell r="BB1085" t="str">
            <v>-</v>
          </cell>
          <cell r="BC1085" t="str">
            <v>-</v>
          </cell>
          <cell r="BD1085" t="str">
            <v>-</v>
          </cell>
          <cell r="BE1085" t="str">
            <v>-</v>
          </cell>
          <cell r="BF1085" t="str">
            <v>-</v>
          </cell>
          <cell r="BG1085">
            <v>3</v>
          </cell>
          <cell r="BH1085" t="str">
            <v>-</v>
          </cell>
          <cell r="BI1085" t="str">
            <v>-</v>
          </cell>
          <cell r="BJ1085" t="str">
            <v>Arrendado</v>
          </cell>
          <cell r="BL1085" t="str">
            <v>El Trébol Automotriz Ermita, S.A. de C.V.</v>
          </cell>
          <cell r="BP1085" t="str">
            <v>-</v>
          </cell>
          <cell r="BQ1085" t="str">
            <v>-</v>
          </cell>
          <cell r="BR1085" t="str">
            <v>-</v>
          </cell>
          <cell r="BS1085" t="str">
            <v>-</v>
          </cell>
          <cell r="BT1085" t="str">
            <v>-</v>
          </cell>
          <cell r="BU1085" t="str">
            <v>-</v>
          </cell>
          <cell r="BV1085" t="str">
            <v>-</v>
          </cell>
          <cell r="BW1085" t="str">
            <v>-</v>
          </cell>
          <cell r="BX1085" t="str">
            <v>-</v>
          </cell>
          <cell r="BY1085" t="str">
            <v>-</v>
          </cell>
          <cell r="BZ1085" t="str">
            <v>-</v>
          </cell>
          <cell r="CA1085" t="str">
            <v>-</v>
          </cell>
          <cell r="CB1085" t="str">
            <v>-</v>
          </cell>
          <cell r="CC1085" t="str">
            <v>Martes</v>
          </cell>
          <cell r="CD1085" t="str">
            <v>708</v>
          </cell>
          <cell r="CE1085" t="str">
            <v>8</v>
          </cell>
          <cell r="CF1085" t="str">
            <v>Rosa</v>
          </cell>
          <cell r="CG1085" t="str">
            <v>2o Sábado</v>
          </cell>
          <cell r="CH1085" t="str">
            <v>Feb y Mzo</v>
          </cell>
          <cell r="CI1085" t="str">
            <v>Ago y Sep</v>
          </cell>
          <cell r="CJ1085" t="str">
            <v>-</v>
          </cell>
          <cell r="CK1085">
            <v>90</v>
          </cell>
          <cell r="CL1085" t="str">
            <v>101 - MAGNA</v>
          </cell>
          <cell r="CM1085" t="str">
            <v>13132</v>
          </cell>
          <cell r="CP1085" t="str">
            <v>-</v>
          </cell>
        </row>
        <row r="1086">
          <cell r="A1086" t="str">
            <v>13133</v>
          </cell>
          <cell r="B1086" t="str">
            <v>165YXK</v>
          </cell>
          <cell r="C1086" t="str">
            <v>Distrito Federal</v>
          </cell>
          <cell r="D1086" t="str">
            <v>No aplica</v>
          </cell>
          <cell r="E1086" t="str">
            <v>Aveo</v>
          </cell>
          <cell r="F1086" t="str">
            <v>Automóvil</v>
          </cell>
          <cell r="G1086" t="str">
            <v>Chevrolet</v>
          </cell>
          <cell r="H1086" t="str">
            <v>Aveo LS 4 puertas T/M, D/H, A/A, Paquete M</v>
          </cell>
          <cell r="I1086" t="str">
            <v>3G1TA5AF5DL178093</v>
          </cell>
          <cell r="J1086" t="str">
            <v>Hecho en México</v>
          </cell>
          <cell r="K1086" t="str">
            <v>Magna</v>
          </cell>
          <cell r="L1086">
            <v>4</v>
          </cell>
          <cell r="M1086">
            <v>45</v>
          </cell>
          <cell r="N1086">
            <v>2013</v>
          </cell>
          <cell r="O1086" t="str">
            <v>Tampico</v>
          </cell>
          <cell r="P1086" t="str">
            <v>Tamaulipas</v>
          </cell>
          <cell r="Q1086" t="str">
            <v>Noreste</v>
          </cell>
          <cell r="R1086" t="str">
            <v>Baja</v>
          </cell>
          <cell r="S1086" t="str">
            <v>Devolución Valmex</v>
          </cell>
          <cell r="T1086" t="str">
            <v>GNP</v>
          </cell>
          <cell r="U1086" t="str">
            <v>Grupo Nacional Provincial, S.A.B.</v>
          </cell>
          <cell r="V1086" t="str">
            <v>Asesor de Servicio</v>
          </cell>
          <cell r="W1086" t="str">
            <v>1</v>
          </cell>
          <cell r="X1086" t="str">
            <v>Supervisoria</v>
          </cell>
          <cell r="Y1086" t="str">
            <v>Asignado</v>
          </cell>
          <cell r="Z1086">
            <v>40364001</v>
          </cell>
          <cell r="AA1086" t="str">
            <v>-</v>
          </cell>
          <cell r="AB1086" t="str">
            <v>-</v>
          </cell>
          <cell r="AC1086" t="str">
            <v>-</v>
          </cell>
          <cell r="AD1086" t="str">
            <v>-</v>
          </cell>
          <cell r="AE1086" t="str">
            <v>-</v>
          </cell>
          <cell r="AF1086" t="str">
            <v>-</v>
          </cell>
          <cell r="AG1086" t="str">
            <v>-</v>
          </cell>
          <cell r="AH1086" t="str">
            <v>-</v>
          </cell>
          <cell r="AI1086" t="str">
            <v>C6705</v>
          </cell>
          <cell r="AJ1086" t="str">
            <v>Ramirez Granados Arturo</v>
          </cell>
          <cell r="AK1086" t="str">
            <v>-</v>
          </cell>
          <cell r="AL1086" t="str">
            <v>-</v>
          </cell>
          <cell r="AM1086" t="str">
            <v>-</v>
          </cell>
          <cell r="AN1086">
            <v>0</v>
          </cell>
          <cell r="AO1086" t="str">
            <v>-</v>
          </cell>
          <cell r="AQ1086">
            <v>8331349697</v>
          </cell>
          <cell r="AR1086" t="str">
            <v>-</v>
          </cell>
          <cell r="AS1086" t="str">
            <v>-</v>
          </cell>
          <cell r="AT1086" t="str">
            <v>-</v>
          </cell>
          <cell r="AU1086" t="str">
            <v>-</v>
          </cell>
          <cell r="AV1086" t="str">
            <v>-</v>
          </cell>
          <cell r="AW1086" t="str">
            <v>-</v>
          </cell>
          <cell r="AX1086" t="str">
            <v>-</v>
          </cell>
          <cell r="AY1086" t="str">
            <v>No</v>
          </cell>
          <cell r="AZ1086" t="str">
            <v>-</v>
          </cell>
          <cell r="BA1086" t="str">
            <v>-</v>
          </cell>
          <cell r="BB1086" t="str">
            <v>-</v>
          </cell>
          <cell r="BC1086" t="str">
            <v>-</v>
          </cell>
          <cell r="BD1086" t="str">
            <v>-</v>
          </cell>
          <cell r="BE1086" t="str">
            <v>-</v>
          </cell>
          <cell r="BF1086" t="str">
            <v>-</v>
          </cell>
          <cell r="BG1086">
            <v>3</v>
          </cell>
          <cell r="BH1086" t="str">
            <v>-</v>
          </cell>
          <cell r="BI1086" t="str">
            <v>-</v>
          </cell>
          <cell r="BJ1086" t="str">
            <v>Arrendado</v>
          </cell>
          <cell r="BL1086" t="str">
            <v>El Trébol Automotriz Ermita, S.A. de C.V.</v>
          </cell>
          <cell r="BP1086" t="str">
            <v>-</v>
          </cell>
          <cell r="BQ1086" t="str">
            <v>-</v>
          </cell>
          <cell r="BR1086" t="str">
            <v>-</v>
          </cell>
          <cell r="BS1086" t="str">
            <v>-</v>
          </cell>
          <cell r="BT1086" t="str">
            <v>-</v>
          </cell>
          <cell r="BU1086" t="str">
            <v>-</v>
          </cell>
          <cell r="BV1086" t="str">
            <v>-</v>
          </cell>
          <cell r="BW1086" t="str">
            <v>-</v>
          </cell>
          <cell r="BX1086" t="str">
            <v>-</v>
          </cell>
          <cell r="BY1086" t="str">
            <v>-</v>
          </cell>
          <cell r="BZ1086" t="str">
            <v>-</v>
          </cell>
          <cell r="CA1086" t="str">
            <v>-</v>
          </cell>
          <cell r="CB1086" t="str">
            <v>-</v>
          </cell>
          <cell r="CC1086" t="str">
            <v>Lunes</v>
          </cell>
          <cell r="CD1086" t="str">
            <v>165</v>
          </cell>
          <cell r="CE1086" t="str">
            <v>5</v>
          </cell>
          <cell r="CF1086" t="str">
            <v>Amarillo</v>
          </cell>
          <cell r="CG1086" t="str">
            <v>1er Sábado</v>
          </cell>
          <cell r="CH1086" t="str">
            <v>Ene y Feb</v>
          </cell>
          <cell r="CI1086" t="str">
            <v>Jul y Ago</v>
          </cell>
          <cell r="CJ1086" t="str">
            <v>-</v>
          </cell>
          <cell r="CK1086">
            <v>90</v>
          </cell>
          <cell r="CL1086" t="str">
            <v>101 - MAGNA</v>
          </cell>
          <cell r="CM1086" t="str">
            <v>13133</v>
          </cell>
          <cell r="CP1086" t="str">
            <v>-</v>
          </cell>
        </row>
        <row r="1087">
          <cell r="A1087" t="str">
            <v>13134</v>
          </cell>
          <cell r="B1087" t="str">
            <v>424ZCW</v>
          </cell>
          <cell r="C1087" t="str">
            <v>Distrito Federal</v>
          </cell>
          <cell r="D1087" t="str">
            <v>118YXA</v>
          </cell>
          <cell r="E1087" t="str">
            <v>Aveo</v>
          </cell>
          <cell r="F1087" t="str">
            <v>Automóvil</v>
          </cell>
          <cell r="G1087" t="str">
            <v>Chevrolet</v>
          </cell>
          <cell r="H1087" t="str">
            <v>Aveo LS 4 puertas T/M, D/H, A/A, Paquete M</v>
          </cell>
          <cell r="I1087" t="str">
            <v>3G1TA5AF1DL171805</v>
          </cell>
          <cell r="J1087" t="str">
            <v>Hecho en México</v>
          </cell>
          <cell r="K1087" t="str">
            <v>Magna</v>
          </cell>
          <cell r="L1087">
            <v>4</v>
          </cell>
          <cell r="M1087">
            <v>45</v>
          </cell>
          <cell r="N1087">
            <v>2013</v>
          </cell>
          <cell r="O1087" t="str">
            <v>Cancún</v>
          </cell>
          <cell r="P1087" t="str">
            <v>Quintana Roo</v>
          </cell>
          <cell r="Q1087" t="str">
            <v>Sureste</v>
          </cell>
          <cell r="R1087" t="str">
            <v>Baja</v>
          </cell>
          <cell r="S1087" t="str">
            <v>Venta a empleado</v>
          </cell>
          <cell r="T1087" t="str">
            <v>GNP</v>
          </cell>
          <cell r="U1087" t="str">
            <v>Grupo Nacional Provincial, S.A.B.</v>
          </cell>
          <cell r="V1087" t="str">
            <v>Supervisor de Taller</v>
          </cell>
          <cell r="W1087" t="str">
            <v>Pool Semiasignado</v>
          </cell>
          <cell r="X1087" t="str">
            <v>Supervisoria</v>
          </cell>
          <cell r="Y1087" t="str">
            <v>Pool</v>
          </cell>
          <cell r="Z1087" t="str">
            <v>Por asignar</v>
          </cell>
          <cell r="AA1087" t="str">
            <v>-</v>
          </cell>
          <cell r="AB1087" t="str">
            <v>-</v>
          </cell>
          <cell r="AC1087" t="str">
            <v>-</v>
          </cell>
          <cell r="AD1087" t="str">
            <v>-</v>
          </cell>
          <cell r="AE1087" t="str">
            <v>-</v>
          </cell>
          <cell r="AF1087" t="str">
            <v>-</v>
          </cell>
          <cell r="AG1087" t="str">
            <v>-</v>
          </cell>
          <cell r="AH1087" t="str">
            <v>-</v>
          </cell>
          <cell r="AI1087" t="str">
            <v>C6705</v>
          </cell>
          <cell r="AJ1087" t="str">
            <v>Ramirez Granados Arturo</v>
          </cell>
          <cell r="AK1087" t="str">
            <v>-</v>
          </cell>
          <cell r="AL1087" t="str">
            <v>-</v>
          </cell>
          <cell r="AM1087" t="str">
            <v>-</v>
          </cell>
          <cell r="AN1087">
            <v>0</v>
          </cell>
          <cell r="AO1087" t="str">
            <v>-</v>
          </cell>
          <cell r="AQ1087">
            <v>9982271231</v>
          </cell>
          <cell r="AR1087" t="str">
            <v>-</v>
          </cell>
          <cell r="AS1087" t="str">
            <v>-</v>
          </cell>
          <cell r="AT1087" t="str">
            <v>-</v>
          </cell>
          <cell r="AU1087" t="str">
            <v>-</v>
          </cell>
          <cell r="AV1087" t="str">
            <v>-</v>
          </cell>
          <cell r="AW1087" t="str">
            <v>-</v>
          </cell>
          <cell r="AX1087" t="str">
            <v>-</v>
          </cell>
          <cell r="AY1087" t="str">
            <v>No</v>
          </cell>
          <cell r="AZ1087" t="str">
            <v>-</v>
          </cell>
          <cell r="BA1087" t="str">
            <v>-</v>
          </cell>
          <cell r="BB1087" t="str">
            <v>-</v>
          </cell>
          <cell r="BC1087" t="str">
            <v>-</v>
          </cell>
          <cell r="BD1087" t="str">
            <v>-</v>
          </cell>
          <cell r="BE1087" t="str">
            <v>-</v>
          </cell>
          <cell r="BF1087" t="str">
            <v>-</v>
          </cell>
          <cell r="BG1087" t="str">
            <v>-</v>
          </cell>
          <cell r="BH1087" t="str">
            <v>-</v>
          </cell>
          <cell r="BI1087" t="str">
            <v>-</v>
          </cell>
          <cell r="BJ1087" t="str">
            <v>Arrendado</v>
          </cell>
          <cell r="BL1087" t="str">
            <v>El Trébol Automotriz Ermita, S.A. de C.V.</v>
          </cell>
          <cell r="BP1087" t="str">
            <v>-</v>
          </cell>
          <cell r="BQ1087" t="str">
            <v>-</v>
          </cell>
          <cell r="BR1087" t="str">
            <v>-</v>
          </cell>
          <cell r="BS1087" t="str">
            <v>-</v>
          </cell>
          <cell r="BT1087" t="str">
            <v>-</v>
          </cell>
          <cell r="BU1087" t="str">
            <v>-</v>
          </cell>
          <cell r="BV1087" t="str">
            <v>-</v>
          </cell>
          <cell r="BW1087" t="str">
            <v>-</v>
          </cell>
          <cell r="BX1087" t="str">
            <v>-</v>
          </cell>
          <cell r="BY1087" t="str">
            <v>-</v>
          </cell>
          <cell r="BZ1087" t="str">
            <v>-</v>
          </cell>
          <cell r="CA1087" t="str">
            <v>-</v>
          </cell>
          <cell r="CB1087" t="str">
            <v>-</v>
          </cell>
          <cell r="CC1087" t="str">
            <v>Miércoles</v>
          </cell>
          <cell r="CD1087" t="str">
            <v>424</v>
          </cell>
          <cell r="CE1087" t="str">
            <v>4</v>
          </cell>
          <cell r="CF1087" t="str">
            <v>Rojo</v>
          </cell>
          <cell r="CG1087" t="str">
            <v>3er Sábado</v>
          </cell>
          <cell r="CH1087" t="str">
            <v>Mzo y Abr</v>
          </cell>
          <cell r="CI1087" t="str">
            <v>Sep y Oct</v>
          </cell>
          <cell r="CJ1087" t="str">
            <v>-</v>
          </cell>
          <cell r="CK1087">
            <v>90</v>
          </cell>
          <cell r="CL1087" t="str">
            <v>101 - MAGNA</v>
          </cell>
          <cell r="CM1087" t="str">
            <v>13134</v>
          </cell>
          <cell r="CP1087" t="str">
            <v>-</v>
          </cell>
        </row>
        <row r="1088">
          <cell r="A1088" t="str">
            <v>13135</v>
          </cell>
          <cell r="B1088" t="str">
            <v>629YXK</v>
          </cell>
          <cell r="C1088" t="str">
            <v>Distrito Federal</v>
          </cell>
          <cell r="D1088" t="str">
            <v>No aplica</v>
          </cell>
          <cell r="E1088" t="str">
            <v>Aveo</v>
          </cell>
          <cell r="F1088" t="str">
            <v>Automóvil</v>
          </cell>
          <cell r="G1088" t="str">
            <v>Chevrolet</v>
          </cell>
          <cell r="H1088" t="str">
            <v>Aveo LS 4 puertas T/M, D/H, A/A, Paquete M</v>
          </cell>
          <cell r="I1088" t="str">
            <v>3G1TA5AF4DL177890</v>
          </cell>
          <cell r="J1088" t="str">
            <v>Hecho en México</v>
          </cell>
          <cell r="K1088" t="str">
            <v>Magna</v>
          </cell>
          <cell r="L1088">
            <v>4</v>
          </cell>
          <cell r="M1088">
            <v>45</v>
          </cell>
          <cell r="N1088">
            <v>2013</v>
          </cell>
          <cell r="O1088" t="str">
            <v>Culiacán</v>
          </cell>
          <cell r="P1088" t="str">
            <v>Sinaloa</v>
          </cell>
          <cell r="Q1088" t="str">
            <v>Occidente</v>
          </cell>
          <cell r="R1088" t="str">
            <v>Baja</v>
          </cell>
          <cell r="S1088" t="str">
            <v>Subasta interna</v>
          </cell>
          <cell r="T1088" t="str">
            <v>GNP</v>
          </cell>
          <cell r="U1088" t="str">
            <v>Grupo Nacional Provincial, S.A.B.</v>
          </cell>
          <cell r="V1088" t="str">
            <v>Ejecutivo de Cuenta</v>
          </cell>
          <cell r="W1088" t="str">
            <v>Pool Semiasignado</v>
          </cell>
          <cell r="X1088" t="str">
            <v>Supervisoria</v>
          </cell>
          <cell r="Y1088" t="str">
            <v>Pool</v>
          </cell>
          <cell r="Z1088" t="str">
            <v>N90053</v>
          </cell>
          <cell r="AA1088" t="str">
            <v>Díaz Beltran Roxana Berenice</v>
          </cell>
          <cell r="AB1088" t="str">
            <v>Grupo Nacional Provincial, S.A.B.</v>
          </cell>
          <cell r="AC1088" t="str">
            <v>DIBR791203G52</v>
          </cell>
          <cell r="AD1088" t="str">
            <v>Jefe de departamento</v>
          </cell>
          <cell r="AE1088" t="str">
            <v>Jefe de Departamento B</v>
          </cell>
          <cell r="AF1088" t="str">
            <v>Unidad de Negocio</v>
          </cell>
          <cell r="AG1088" t="str">
            <v>Dirección Canal Corredores y Gobierno</v>
          </cell>
          <cell r="AH1088" t="str">
            <v>Subdir. Comercial Noroeste</v>
          </cell>
          <cell r="AI1088" t="str">
            <v>C5614</v>
          </cell>
          <cell r="AJ1088" t="str">
            <v>Lopez Gaona Mario Edgar</v>
          </cell>
          <cell r="AK1088" t="str">
            <v>Culiacan</v>
          </cell>
          <cell r="AL1088" t="str">
            <v>Culiacan</v>
          </cell>
          <cell r="AM1088">
            <v>6250</v>
          </cell>
          <cell r="AN1088" t="str">
            <v>roxana.diaz@gnp.com.mx</v>
          </cell>
          <cell r="AO1088" t="str">
            <v>roxana.diaz@gnp.com.mx</v>
          </cell>
          <cell r="AQ1088">
            <v>6672070066</v>
          </cell>
          <cell r="AR1088" t="str">
            <v>-</v>
          </cell>
          <cell r="AS1088" t="str">
            <v>-</v>
          </cell>
          <cell r="AT1088" t="str">
            <v>-</v>
          </cell>
          <cell r="AU1088" t="str">
            <v>-</v>
          </cell>
          <cell r="AV1088" t="str">
            <v>-</v>
          </cell>
          <cell r="AW1088" t="str">
            <v>IMDM20551922..</v>
          </cell>
          <cell r="AX1088" t="str">
            <v>Inactivo</v>
          </cell>
          <cell r="AY1088" t="str">
            <v>No</v>
          </cell>
          <cell r="AZ1088" t="str">
            <v>-</v>
          </cell>
          <cell r="BA1088" t="str">
            <v>-</v>
          </cell>
          <cell r="BB1088" t="str">
            <v>-</v>
          </cell>
          <cell r="BC1088" t="str">
            <v>-</v>
          </cell>
          <cell r="BD1088" t="str">
            <v>-</v>
          </cell>
          <cell r="BE1088" t="str">
            <v>-</v>
          </cell>
          <cell r="BF1088" t="str">
            <v>-</v>
          </cell>
          <cell r="BG1088" t="str">
            <v>-</v>
          </cell>
          <cell r="BH1088" t="str">
            <v>-</v>
          </cell>
          <cell r="BI1088" t="str">
            <v>-</v>
          </cell>
          <cell r="BJ1088" t="str">
            <v>Arrendado</v>
          </cell>
          <cell r="BL1088" t="str">
            <v>El Trébol Automotriz Ermita, S.A. de C.V.</v>
          </cell>
          <cell r="BP1088" t="str">
            <v>-</v>
          </cell>
          <cell r="BQ1088" t="str">
            <v>-</v>
          </cell>
          <cell r="BR1088" t="str">
            <v>-</v>
          </cell>
          <cell r="BS1088" t="str">
            <v>-</v>
          </cell>
          <cell r="BT1088" t="str">
            <v>-</v>
          </cell>
          <cell r="BU1088" t="str">
            <v>-</v>
          </cell>
          <cell r="BV1088" t="str">
            <v>-</v>
          </cell>
          <cell r="BW1088" t="str">
            <v>-</v>
          </cell>
          <cell r="BX1088" t="str">
            <v>-</v>
          </cell>
          <cell r="BY1088" t="str">
            <v>-</v>
          </cell>
          <cell r="BZ1088" t="str">
            <v>-</v>
          </cell>
          <cell r="CA1088" t="str">
            <v>-</v>
          </cell>
          <cell r="CB1088" t="str">
            <v>-</v>
          </cell>
          <cell r="CC1088" t="str">
            <v>Viernes</v>
          </cell>
          <cell r="CD1088" t="str">
            <v>629</v>
          </cell>
          <cell r="CE1088" t="str">
            <v>9</v>
          </cell>
          <cell r="CF1088" t="str">
            <v>Azul</v>
          </cell>
          <cell r="CG1088" t="str">
            <v>5o Sábado</v>
          </cell>
          <cell r="CH1088" t="str">
            <v>May y Jun</v>
          </cell>
          <cell r="CI1088" t="str">
            <v>Nov y Dic</v>
          </cell>
          <cell r="CJ1088" t="str">
            <v>-</v>
          </cell>
          <cell r="CK1088">
            <v>90</v>
          </cell>
          <cell r="CL1088" t="str">
            <v>101 - MAGNA</v>
          </cell>
          <cell r="CM1088" t="str">
            <v>13135</v>
          </cell>
          <cell r="CP1088" t="str">
            <v>-</v>
          </cell>
        </row>
        <row r="1089">
          <cell r="A1089" t="str">
            <v>13136</v>
          </cell>
          <cell r="B1089" t="str">
            <v>325YWX</v>
          </cell>
          <cell r="C1089" t="str">
            <v>Distrito Federal</v>
          </cell>
          <cell r="D1089" t="str">
            <v>No aplica</v>
          </cell>
          <cell r="E1089" t="str">
            <v>Aveo</v>
          </cell>
          <cell r="F1089" t="str">
            <v>Automóvil</v>
          </cell>
          <cell r="G1089" t="str">
            <v>Chevrolet</v>
          </cell>
          <cell r="H1089" t="str">
            <v>Aveo LS 4 puertas T/M, D/H, A/A, Paquete M</v>
          </cell>
          <cell r="I1089" t="str">
            <v>3G1TA5AF5DL171063</v>
          </cell>
          <cell r="J1089" t="str">
            <v>Hecho en México</v>
          </cell>
          <cell r="K1089" t="str">
            <v>Magna</v>
          </cell>
          <cell r="L1089">
            <v>4</v>
          </cell>
          <cell r="M1089">
            <v>45</v>
          </cell>
          <cell r="N1089">
            <v>2013</v>
          </cell>
          <cell r="O1089" t="str">
            <v>Veracruz</v>
          </cell>
          <cell r="P1089" t="str">
            <v>Veracruz</v>
          </cell>
          <cell r="Q1089" t="str">
            <v>Sureste</v>
          </cell>
          <cell r="R1089" t="str">
            <v>Baja</v>
          </cell>
          <cell r="S1089" t="str">
            <v>Venta a empleado</v>
          </cell>
          <cell r="T1089" t="str">
            <v>GNP</v>
          </cell>
          <cell r="U1089" t="str">
            <v>Grupo Nacional Provincial, S.A.B.</v>
          </cell>
          <cell r="V1089" t="str">
            <v>Asesor de Servicio</v>
          </cell>
          <cell r="W1089" t="str">
            <v>-</v>
          </cell>
          <cell r="X1089" t="str">
            <v>Supervisoria</v>
          </cell>
          <cell r="Y1089" t="str">
            <v>Asignado</v>
          </cell>
          <cell r="Z1089">
            <v>40355001</v>
          </cell>
          <cell r="AA1089" t="str">
            <v>-</v>
          </cell>
          <cell r="AB1089" t="str">
            <v>-</v>
          </cell>
          <cell r="AC1089" t="str">
            <v>-</v>
          </cell>
          <cell r="AD1089" t="str">
            <v>-</v>
          </cell>
          <cell r="AE1089" t="str">
            <v>-</v>
          </cell>
          <cell r="AF1089" t="str">
            <v>-</v>
          </cell>
          <cell r="AG1089" t="str">
            <v>-</v>
          </cell>
          <cell r="AH1089" t="str">
            <v>-</v>
          </cell>
          <cell r="AI1089" t="str">
            <v>C6705</v>
          </cell>
          <cell r="AJ1089" t="str">
            <v>Ramirez Granados Arturo</v>
          </cell>
          <cell r="AK1089" t="str">
            <v>-</v>
          </cell>
          <cell r="AL1089" t="str">
            <v>-</v>
          </cell>
          <cell r="AM1089" t="str">
            <v>-</v>
          </cell>
          <cell r="AN1089">
            <v>0</v>
          </cell>
          <cell r="AO1089" t="str">
            <v>-</v>
          </cell>
          <cell r="AQ1089">
            <v>2291145541</v>
          </cell>
          <cell r="AR1089" t="str">
            <v>-</v>
          </cell>
          <cell r="AS1089" t="str">
            <v>-</v>
          </cell>
          <cell r="AT1089" t="str">
            <v>-</v>
          </cell>
          <cell r="AU1089" t="str">
            <v>-</v>
          </cell>
          <cell r="AV1089" t="str">
            <v>-</v>
          </cell>
          <cell r="AW1089" t="str">
            <v>-</v>
          </cell>
          <cell r="AX1089" t="str">
            <v>-</v>
          </cell>
          <cell r="AY1089" t="str">
            <v>No</v>
          </cell>
          <cell r="AZ1089" t="str">
            <v>-</v>
          </cell>
          <cell r="BA1089" t="str">
            <v>-</v>
          </cell>
          <cell r="BB1089" t="str">
            <v>-</v>
          </cell>
          <cell r="BC1089" t="str">
            <v>-</v>
          </cell>
          <cell r="BD1089" t="str">
            <v>-</v>
          </cell>
          <cell r="BE1089" t="str">
            <v>-</v>
          </cell>
          <cell r="BF1089" t="str">
            <v>-</v>
          </cell>
          <cell r="BG1089">
            <v>3</v>
          </cell>
          <cell r="BH1089" t="str">
            <v>-</v>
          </cell>
          <cell r="BI1089" t="str">
            <v>-</v>
          </cell>
          <cell r="BJ1089" t="str">
            <v>Arrendado</v>
          </cell>
          <cell r="BL1089" t="str">
            <v>El Trébol Automotriz Ermita, S.A. de C.V.</v>
          </cell>
          <cell r="BP1089" t="str">
            <v>-</v>
          </cell>
          <cell r="BQ1089" t="str">
            <v>-</v>
          </cell>
          <cell r="BR1089" t="str">
            <v>-</v>
          </cell>
          <cell r="BS1089" t="str">
            <v>-</v>
          </cell>
          <cell r="BT1089" t="str">
            <v>-</v>
          </cell>
          <cell r="BU1089" t="str">
            <v>-</v>
          </cell>
          <cell r="BV1089" t="str">
            <v>-</v>
          </cell>
          <cell r="BW1089" t="str">
            <v>-</v>
          </cell>
          <cell r="BX1089" t="str">
            <v>-</v>
          </cell>
          <cell r="BY1089" t="str">
            <v>-</v>
          </cell>
          <cell r="BZ1089" t="str">
            <v>-</v>
          </cell>
          <cell r="CA1089" t="str">
            <v>-</v>
          </cell>
          <cell r="CB1089" t="str">
            <v>-</v>
          </cell>
          <cell r="CC1089" t="str">
            <v>Lunes</v>
          </cell>
          <cell r="CD1089" t="str">
            <v>325</v>
          </cell>
          <cell r="CE1089" t="str">
            <v>5</v>
          </cell>
          <cell r="CF1089" t="str">
            <v>Amarillo</v>
          </cell>
          <cell r="CG1089" t="str">
            <v>1er Sábado</v>
          </cell>
          <cell r="CH1089" t="str">
            <v>Ene y Feb</v>
          </cell>
          <cell r="CI1089" t="str">
            <v>Jul y Ago</v>
          </cell>
          <cell r="CJ1089" t="str">
            <v>-</v>
          </cell>
          <cell r="CK1089">
            <v>90</v>
          </cell>
          <cell r="CL1089" t="str">
            <v>101 - MAGNA</v>
          </cell>
          <cell r="CM1089" t="str">
            <v>13136</v>
          </cell>
          <cell r="CP1089" t="str">
            <v>-</v>
          </cell>
        </row>
        <row r="1090">
          <cell r="A1090" t="str">
            <v>13137</v>
          </cell>
          <cell r="B1090" t="str">
            <v>249YXK</v>
          </cell>
          <cell r="C1090" t="str">
            <v>Distrito Federal</v>
          </cell>
          <cell r="D1090" t="str">
            <v>No aplica</v>
          </cell>
          <cell r="E1090" t="str">
            <v>Aveo</v>
          </cell>
          <cell r="F1090" t="str">
            <v>Automóvil</v>
          </cell>
          <cell r="G1090" t="str">
            <v>Chevrolet</v>
          </cell>
          <cell r="H1090" t="str">
            <v>Aveo LS 4 puertas T/M, D/H, A/A, Paquete M</v>
          </cell>
          <cell r="I1090" t="str">
            <v>3G1TA5AF5DL178417</v>
          </cell>
          <cell r="J1090" t="str">
            <v>Hecho en México</v>
          </cell>
          <cell r="K1090" t="str">
            <v>Magna</v>
          </cell>
          <cell r="L1090">
            <v>4</v>
          </cell>
          <cell r="M1090">
            <v>45</v>
          </cell>
          <cell r="N1090">
            <v>2013</v>
          </cell>
          <cell r="O1090" t="str">
            <v>Tijuana</v>
          </cell>
          <cell r="P1090" t="str">
            <v>Baja California Norte</v>
          </cell>
          <cell r="Q1090" t="str">
            <v>Noroeste</v>
          </cell>
          <cell r="R1090" t="str">
            <v>Baja</v>
          </cell>
          <cell r="S1090" t="str">
            <v>Subasta interna</v>
          </cell>
          <cell r="T1090" t="str">
            <v>GNP</v>
          </cell>
          <cell r="U1090" t="str">
            <v>Grupo Nacional Provincial, S.A.B.</v>
          </cell>
          <cell r="V1090" t="str">
            <v>Pool Administrativo</v>
          </cell>
          <cell r="W1090" t="str">
            <v>Pool Administrativo</v>
          </cell>
          <cell r="X1090" t="str">
            <v>Supervisoria</v>
          </cell>
          <cell r="Y1090" t="str">
            <v>Pool</v>
          </cell>
          <cell r="Z1090" t="str">
            <v>N38132</v>
          </cell>
          <cell r="AA1090" t="str">
            <v>-</v>
          </cell>
          <cell r="AB1090" t="str">
            <v>-</v>
          </cell>
          <cell r="AC1090" t="str">
            <v>-</v>
          </cell>
          <cell r="AD1090" t="str">
            <v>-</v>
          </cell>
          <cell r="AE1090" t="str">
            <v>-</v>
          </cell>
          <cell r="AF1090" t="str">
            <v>-</v>
          </cell>
          <cell r="AG1090" t="str">
            <v>-</v>
          </cell>
          <cell r="AH1090" t="str">
            <v>-</v>
          </cell>
          <cell r="AI1090" t="str">
            <v>C6705</v>
          </cell>
          <cell r="AJ1090" t="str">
            <v>Ramirez Granados Arturo</v>
          </cell>
          <cell r="AK1090" t="str">
            <v>-</v>
          </cell>
          <cell r="AL1090" t="str">
            <v>-</v>
          </cell>
          <cell r="AM1090" t="str">
            <v>-</v>
          </cell>
          <cell r="AN1090">
            <v>0</v>
          </cell>
          <cell r="AO1090" t="str">
            <v>-</v>
          </cell>
          <cell r="AQ1090">
            <v>5545001393</v>
          </cell>
          <cell r="AR1090" t="str">
            <v>-</v>
          </cell>
          <cell r="AS1090" t="str">
            <v>-</v>
          </cell>
          <cell r="AT1090" t="str">
            <v>-</v>
          </cell>
          <cell r="AU1090" t="str">
            <v>-</v>
          </cell>
          <cell r="AV1090" t="str">
            <v>-</v>
          </cell>
          <cell r="AW1090" t="str">
            <v>IMDM21470124..</v>
          </cell>
          <cell r="AX1090" t="str">
            <v>Inactivo</v>
          </cell>
          <cell r="AY1090" t="str">
            <v>No</v>
          </cell>
          <cell r="AZ1090" t="str">
            <v>-</v>
          </cell>
          <cell r="BA1090" t="str">
            <v>-</v>
          </cell>
          <cell r="BB1090" t="str">
            <v>-</v>
          </cell>
          <cell r="BC1090" t="str">
            <v>-</v>
          </cell>
          <cell r="BD1090" t="str">
            <v>-</v>
          </cell>
          <cell r="BE1090" t="str">
            <v>-</v>
          </cell>
          <cell r="BF1090" t="str">
            <v>-</v>
          </cell>
          <cell r="BG1090" t="str">
            <v>-</v>
          </cell>
          <cell r="BH1090" t="str">
            <v>-</v>
          </cell>
          <cell r="BI1090" t="str">
            <v>-</v>
          </cell>
          <cell r="BJ1090" t="str">
            <v>Arrendado</v>
          </cell>
          <cell r="BL1090" t="str">
            <v>El Trébol Automotriz Ermita, S.A. de C.V.</v>
          </cell>
          <cell r="BP1090" t="str">
            <v>-</v>
          </cell>
          <cell r="BQ1090" t="str">
            <v>-</v>
          </cell>
          <cell r="BR1090" t="str">
            <v>-</v>
          </cell>
          <cell r="BS1090" t="str">
            <v>-</v>
          </cell>
          <cell r="BT1090" t="str">
            <v>-</v>
          </cell>
          <cell r="BU1090" t="str">
            <v>-</v>
          </cell>
          <cell r="BV1090" t="str">
            <v>-</v>
          </cell>
          <cell r="BW1090" t="str">
            <v>-</v>
          </cell>
          <cell r="BX1090" t="str">
            <v>-</v>
          </cell>
          <cell r="BY1090" t="str">
            <v>-</v>
          </cell>
          <cell r="BZ1090" t="str">
            <v>-</v>
          </cell>
          <cell r="CA1090" t="str">
            <v>-</v>
          </cell>
          <cell r="CB1090" t="str">
            <v>-</v>
          </cell>
          <cell r="CC1090" t="str">
            <v>Viernes</v>
          </cell>
          <cell r="CD1090" t="str">
            <v>249</v>
          </cell>
          <cell r="CE1090" t="str">
            <v>9</v>
          </cell>
          <cell r="CF1090" t="str">
            <v>Azul</v>
          </cell>
          <cell r="CG1090" t="str">
            <v>5o Sábado</v>
          </cell>
          <cell r="CH1090" t="str">
            <v>May y Jun</v>
          </cell>
          <cell r="CI1090" t="str">
            <v>Nov y Dic</v>
          </cell>
          <cell r="CJ1090" t="str">
            <v>-</v>
          </cell>
          <cell r="CK1090">
            <v>90</v>
          </cell>
          <cell r="CL1090" t="str">
            <v>101 - MAGNA</v>
          </cell>
          <cell r="CM1090" t="str">
            <v>13137</v>
          </cell>
          <cell r="CP1090" t="str">
            <v>-</v>
          </cell>
        </row>
        <row r="1091">
          <cell r="A1091" t="str">
            <v>13138</v>
          </cell>
          <cell r="B1091" t="str">
            <v>164YXK</v>
          </cell>
          <cell r="C1091" t="str">
            <v>Distrito Federal</v>
          </cell>
          <cell r="D1091" t="str">
            <v>No aplica</v>
          </cell>
          <cell r="E1091" t="str">
            <v>Aveo</v>
          </cell>
          <cell r="F1091" t="str">
            <v>Automóvil</v>
          </cell>
          <cell r="G1091" t="str">
            <v>Chevrolet</v>
          </cell>
          <cell r="H1091" t="str">
            <v>Aveo LS 4 puertas T/M, D/H, A/A, Paquete M</v>
          </cell>
          <cell r="I1091" t="str">
            <v>3G1TA5AF0DL178356</v>
          </cell>
          <cell r="J1091" t="str">
            <v>Hecho en México</v>
          </cell>
          <cell r="K1091" t="str">
            <v>Magna</v>
          </cell>
          <cell r="L1091">
            <v>4</v>
          </cell>
          <cell r="M1091">
            <v>45</v>
          </cell>
          <cell r="N1091">
            <v>2013</v>
          </cell>
          <cell r="O1091" t="str">
            <v>Tijuana</v>
          </cell>
          <cell r="P1091" t="str">
            <v>Baja California Norte</v>
          </cell>
          <cell r="Q1091" t="str">
            <v>Noroeste</v>
          </cell>
          <cell r="R1091" t="str">
            <v>Baja</v>
          </cell>
          <cell r="S1091" t="str">
            <v>Venta a empleado</v>
          </cell>
          <cell r="T1091" t="str">
            <v>GNP</v>
          </cell>
          <cell r="U1091" t="str">
            <v>Grupo Nacional Provincial, S.A.B.</v>
          </cell>
          <cell r="V1091" t="str">
            <v>Supervisor de Taller</v>
          </cell>
          <cell r="W1091" t="str">
            <v>Pool Semiasignado</v>
          </cell>
          <cell r="X1091" t="str">
            <v>Supervisoria</v>
          </cell>
          <cell r="Y1091" t="str">
            <v>Pool</v>
          </cell>
          <cell r="Z1091" t="str">
            <v>N93564</v>
          </cell>
          <cell r="AA1091" t="str">
            <v>-</v>
          </cell>
          <cell r="AB1091" t="str">
            <v>-</v>
          </cell>
          <cell r="AC1091" t="str">
            <v>-</v>
          </cell>
          <cell r="AD1091" t="str">
            <v>-</v>
          </cell>
          <cell r="AE1091" t="str">
            <v>-</v>
          </cell>
          <cell r="AF1091" t="str">
            <v>-</v>
          </cell>
          <cell r="AG1091" t="str">
            <v>-</v>
          </cell>
          <cell r="AH1091" t="str">
            <v>-</v>
          </cell>
          <cell r="AI1091" t="str">
            <v>C6705</v>
          </cell>
          <cell r="AJ1091" t="str">
            <v>Ramirez Granados Arturo</v>
          </cell>
          <cell r="AK1091" t="str">
            <v>-</v>
          </cell>
          <cell r="AL1091" t="str">
            <v>-</v>
          </cell>
          <cell r="AM1091" t="str">
            <v>-</v>
          </cell>
          <cell r="AN1091">
            <v>0</v>
          </cell>
          <cell r="AO1091" t="str">
            <v>-</v>
          </cell>
          <cell r="AQ1091">
            <v>6641690430</v>
          </cell>
          <cell r="AR1091" t="str">
            <v>-</v>
          </cell>
          <cell r="AS1091" t="str">
            <v>-</v>
          </cell>
          <cell r="AT1091" t="str">
            <v>-</v>
          </cell>
          <cell r="AU1091" t="str">
            <v>-</v>
          </cell>
          <cell r="AV1091" t="str">
            <v>-</v>
          </cell>
          <cell r="AW1091" t="str">
            <v>IMDM20358878..</v>
          </cell>
          <cell r="AX1091" t="str">
            <v>Inactivo</v>
          </cell>
          <cell r="AY1091" t="str">
            <v>No</v>
          </cell>
          <cell r="AZ1091" t="str">
            <v>-</v>
          </cell>
          <cell r="BA1091" t="str">
            <v>-</v>
          </cell>
          <cell r="BB1091" t="str">
            <v>-</v>
          </cell>
          <cell r="BC1091" t="str">
            <v>-</v>
          </cell>
          <cell r="BD1091" t="str">
            <v>-</v>
          </cell>
          <cell r="BE1091" t="str">
            <v>-</v>
          </cell>
          <cell r="BF1091" t="str">
            <v>-</v>
          </cell>
          <cell r="BG1091">
            <v>4</v>
          </cell>
          <cell r="BH1091" t="str">
            <v>-</v>
          </cell>
          <cell r="BI1091" t="str">
            <v>-</v>
          </cell>
          <cell r="BJ1091" t="str">
            <v>Arrendado</v>
          </cell>
          <cell r="BL1091" t="str">
            <v>El Trébol Automotriz Ermita, S.A. de C.V.</v>
          </cell>
          <cell r="BP1091" t="str">
            <v>-</v>
          </cell>
          <cell r="BQ1091" t="str">
            <v>-</v>
          </cell>
          <cell r="BR1091" t="str">
            <v>-</v>
          </cell>
          <cell r="BS1091" t="str">
            <v>-</v>
          </cell>
          <cell r="BT1091" t="str">
            <v>-</v>
          </cell>
          <cell r="BU1091" t="str">
            <v>-</v>
          </cell>
          <cell r="BV1091" t="str">
            <v>-</v>
          </cell>
          <cell r="BW1091" t="str">
            <v>-</v>
          </cell>
          <cell r="BX1091" t="str">
            <v>-</v>
          </cell>
          <cell r="BY1091" t="str">
            <v>-</v>
          </cell>
          <cell r="BZ1091" t="str">
            <v>-</v>
          </cell>
          <cell r="CA1091" t="str">
            <v>-</v>
          </cell>
          <cell r="CB1091" t="str">
            <v>-</v>
          </cell>
          <cell r="CC1091" t="str">
            <v>Miércoles</v>
          </cell>
          <cell r="CD1091" t="str">
            <v>164</v>
          </cell>
          <cell r="CE1091" t="str">
            <v>4</v>
          </cell>
          <cell r="CF1091" t="str">
            <v>Rojo</v>
          </cell>
          <cell r="CG1091" t="str">
            <v>3er Sábado</v>
          </cell>
          <cell r="CH1091" t="str">
            <v>Mzo y Abr</v>
          </cell>
          <cell r="CI1091" t="str">
            <v>Sep y Oct</v>
          </cell>
          <cell r="CJ1091" t="str">
            <v>-</v>
          </cell>
          <cell r="CK1091">
            <v>90</v>
          </cell>
          <cell r="CL1091" t="str">
            <v>101 - MAGNA</v>
          </cell>
          <cell r="CM1091" t="str">
            <v>13138</v>
          </cell>
          <cell r="CP1091" t="str">
            <v>-</v>
          </cell>
        </row>
        <row r="1092">
          <cell r="A1092" t="str">
            <v>13139</v>
          </cell>
          <cell r="B1092" t="str">
            <v>847YXK</v>
          </cell>
          <cell r="C1092" t="str">
            <v>Distrito Federal</v>
          </cell>
          <cell r="D1092" t="str">
            <v>No aplica</v>
          </cell>
          <cell r="E1092" t="str">
            <v>Aveo</v>
          </cell>
          <cell r="F1092" t="str">
            <v>Automóvil</v>
          </cell>
          <cell r="G1092" t="str">
            <v>Chevrolet</v>
          </cell>
          <cell r="H1092" t="str">
            <v>Aveo LS 4 puertas T/M, D/H, A/A, Paquete M</v>
          </cell>
          <cell r="I1092" t="str">
            <v>3G1TA5AF6DL176384</v>
          </cell>
          <cell r="J1092" t="str">
            <v>Hecho en México</v>
          </cell>
          <cell r="K1092" t="str">
            <v>Magna</v>
          </cell>
          <cell r="L1092">
            <v>4</v>
          </cell>
          <cell r="M1092">
            <v>45</v>
          </cell>
          <cell r="N1092">
            <v>2013</v>
          </cell>
          <cell r="O1092" t="str">
            <v>Tijuana</v>
          </cell>
          <cell r="P1092" t="str">
            <v>Baja California Norte</v>
          </cell>
          <cell r="Q1092" t="str">
            <v>Noroeste</v>
          </cell>
          <cell r="R1092" t="str">
            <v>Baja</v>
          </cell>
          <cell r="S1092" t="str">
            <v>Venta a empleado</v>
          </cell>
          <cell r="T1092" t="str">
            <v>GNP</v>
          </cell>
          <cell r="U1092" t="str">
            <v>Grupo Nacional Provincial, S.A.B.</v>
          </cell>
          <cell r="V1092" t="str">
            <v>Asesor de Servicio</v>
          </cell>
          <cell r="W1092" t="str">
            <v>T62</v>
          </cell>
          <cell r="X1092" t="str">
            <v>Supervisoria</v>
          </cell>
          <cell r="Y1092" t="str">
            <v>Asignado</v>
          </cell>
          <cell r="Z1092">
            <v>40360001</v>
          </cell>
          <cell r="AA1092" t="str">
            <v>Pinto Córdova Javier Ricardo</v>
          </cell>
          <cell r="AB1092" t="str">
            <v>Servicios Administrativos en Reclamaciones, S.A. de C.V.</v>
          </cell>
          <cell r="AC1092" t="str">
            <v>PICJ6404052X9</v>
          </cell>
          <cell r="AD1092" t="str">
            <v>Operativo</v>
          </cell>
          <cell r="AE1092" t="str">
            <v>Asesor de Servicio</v>
          </cell>
          <cell r="AF1092" t="str">
            <v>Unidad Operativa</v>
          </cell>
          <cell r="AG1092" t="str">
            <v>Dirección Servicio y Operaciones</v>
          </cell>
          <cell r="AH1092" t="str">
            <v>Subdirección Siniestros Norte y Occidente</v>
          </cell>
          <cell r="AI1092" t="str">
            <v>C9178</v>
          </cell>
          <cell r="AJ1092" t="str">
            <v>Cárdenas Guzmán Adriel</v>
          </cell>
          <cell r="AK1092" t="str">
            <v>Tijuana</v>
          </cell>
          <cell r="AL1092" t="str">
            <v>Tijuana</v>
          </cell>
          <cell r="AM1092">
            <v>7042</v>
          </cell>
          <cell r="AN1092" t="str">
            <v>javier.pinto@gnp.com.mx</v>
          </cell>
          <cell r="AO1092" t="str">
            <v>javier.pinto@gnp.com.mx</v>
          </cell>
          <cell r="AQ1092">
            <v>6641690435</v>
          </cell>
          <cell r="AR1092" t="str">
            <v>-</v>
          </cell>
          <cell r="AS1092" t="str">
            <v>-</v>
          </cell>
          <cell r="AT1092" t="str">
            <v>-</v>
          </cell>
          <cell r="AU1092" t="str">
            <v>-</v>
          </cell>
          <cell r="AV1092" t="str">
            <v>-</v>
          </cell>
          <cell r="AW1092" t="str">
            <v>IMDM20358879..</v>
          </cell>
          <cell r="AX1092" t="str">
            <v>Inactivo</v>
          </cell>
          <cell r="AY1092" t="str">
            <v>No</v>
          </cell>
          <cell r="AZ1092" t="str">
            <v>-</v>
          </cell>
          <cell r="BA1092" t="str">
            <v>-</v>
          </cell>
          <cell r="BB1092" t="str">
            <v>-</v>
          </cell>
          <cell r="BC1092" t="str">
            <v>-</v>
          </cell>
          <cell r="BD1092" t="str">
            <v>-</v>
          </cell>
          <cell r="BE1092" t="str">
            <v>-</v>
          </cell>
          <cell r="BF1092" t="str">
            <v>-</v>
          </cell>
          <cell r="BG1092">
            <v>3</v>
          </cell>
          <cell r="BH1092" t="str">
            <v>-</v>
          </cell>
          <cell r="BI1092" t="str">
            <v>-</v>
          </cell>
          <cell r="BJ1092" t="str">
            <v>Arrendado</v>
          </cell>
          <cell r="BL1092" t="str">
            <v>El Trébol Automotriz Ermita, S.A. de C.V.</v>
          </cell>
          <cell r="BP1092" t="str">
            <v>-</v>
          </cell>
          <cell r="BQ1092" t="str">
            <v>-</v>
          </cell>
          <cell r="BR1092" t="str">
            <v>-</v>
          </cell>
          <cell r="BS1092" t="str">
            <v>-</v>
          </cell>
          <cell r="BT1092" t="str">
            <v>-</v>
          </cell>
          <cell r="BU1092" t="str">
            <v>-</v>
          </cell>
          <cell r="BV1092" t="str">
            <v>-</v>
          </cell>
          <cell r="BW1092" t="str">
            <v>-</v>
          </cell>
          <cell r="BX1092" t="str">
            <v>-</v>
          </cell>
          <cell r="BY1092" t="str">
            <v>-</v>
          </cell>
          <cell r="BZ1092" t="str">
            <v>-</v>
          </cell>
          <cell r="CA1092" t="str">
            <v>-</v>
          </cell>
          <cell r="CB1092" t="str">
            <v>-</v>
          </cell>
          <cell r="CC1092" t="str">
            <v>Martes</v>
          </cell>
          <cell r="CD1092" t="str">
            <v>847</v>
          </cell>
          <cell r="CE1092" t="str">
            <v>7</v>
          </cell>
          <cell r="CF1092" t="str">
            <v>Rosa</v>
          </cell>
          <cell r="CG1092" t="str">
            <v>2o Sábado</v>
          </cell>
          <cell r="CH1092" t="str">
            <v>Feb y Mzo</v>
          </cell>
          <cell r="CI1092" t="str">
            <v>Ago y Sep</v>
          </cell>
          <cell r="CJ1092" t="str">
            <v>-</v>
          </cell>
          <cell r="CK1092">
            <v>90</v>
          </cell>
          <cell r="CL1092" t="str">
            <v>101 - MAGNA</v>
          </cell>
          <cell r="CM1092" t="str">
            <v>13139</v>
          </cell>
          <cell r="CP1092" t="str">
            <v>-</v>
          </cell>
        </row>
        <row r="1093">
          <cell r="A1093" t="str">
            <v>13140</v>
          </cell>
          <cell r="B1093" t="str">
            <v>884YXK</v>
          </cell>
          <cell r="C1093" t="str">
            <v>Distrito Federal</v>
          </cell>
          <cell r="D1093" t="str">
            <v>No aplica</v>
          </cell>
          <cell r="E1093" t="str">
            <v>Aveo</v>
          </cell>
          <cell r="F1093" t="str">
            <v>Automóvil</v>
          </cell>
          <cell r="G1093" t="str">
            <v>Chevrolet</v>
          </cell>
          <cell r="H1093" t="str">
            <v>Aveo LS 4 puertas T/M, D/H, A/A, Paquete M</v>
          </cell>
          <cell r="I1093" t="str">
            <v>3G1TA5AFXDL170605</v>
          </cell>
          <cell r="J1093" t="str">
            <v>Hecho en México</v>
          </cell>
          <cell r="K1093" t="str">
            <v>Magna</v>
          </cell>
          <cell r="L1093">
            <v>4</v>
          </cell>
          <cell r="M1093">
            <v>45</v>
          </cell>
          <cell r="N1093">
            <v>2013</v>
          </cell>
          <cell r="O1093" t="str">
            <v>Tijuana</v>
          </cell>
          <cell r="P1093" t="str">
            <v>Baja California Norte</v>
          </cell>
          <cell r="Q1093" t="str">
            <v>Noroeste</v>
          </cell>
          <cell r="R1093" t="str">
            <v>Baja</v>
          </cell>
          <cell r="S1093" t="str">
            <v>Venta a empleado</v>
          </cell>
          <cell r="T1093" t="str">
            <v>GNP</v>
          </cell>
          <cell r="U1093" t="str">
            <v>Grupo Nacional Provincial, S.A.B.</v>
          </cell>
          <cell r="V1093" t="str">
            <v>Supervisor Ajustes</v>
          </cell>
          <cell r="W1093" t="str">
            <v>-</v>
          </cell>
          <cell r="X1093" t="str">
            <v>Supervisoria</v>
          </cell>
          <cell r="Y1093" t="str">
            <v>Asignado</v>
          </cell>
          <cell r="Z1093" t="str">
            <v>N55281</v>
          </cell>
          <cell r="AA1093" t="str">
            <v>Domínguez Nevarez Juan Noe</v>
          </cell>
          <cell r="AB1093" t="str">
            <v>Grupo Nacional Provincial, S.A.B.</v>
          </cell>
          <cell r="AC1093" t="str">
            <v>DONJ680104ME9</v>
          </cell>
          <cell r="AD1093" t="str">
            <v>Jefe de departamento</v>
          </cell>
          <cell r="AE1093" t="str">
            <v>Supervisor Siniestros Autos</v>
          </cell>
          <cell r="AF1093" t="str">
            <v>Unidad Operativa</v>
          </cell>
          <cell r="AG1093" t="str">
            <v>Dirección Servicio y Operaciones</v>
          </cell>
          <cell r="AH1093" t="str">
            <v>Subdirección Siniestros Norte y Occidente</v>
          </cell>
          <cell r="AI1093" t="str">
            <v>C9178</v>
          </cell>
          <cell r="AJ1093" t="str">
            <v>Cárdenas Guzmán Adriel</v>
          </cell>
          <cell r="AK1093" t="str">
            <v>Tijuana</v>
          </cell>
          <cell r="AL1093" t="str">
            <v>Tijuana</v>
          </cell>
          <cell r="AM1093">
            <v>7081</v>
          </cell>
          <cell r="AN1093" t="str">
            <v>juannoe.dominguez@gnp.com.mx</v>
          </cell>
          <cell r="AO1093" t="str">
            <v>juannoe.dominguez@gnp.com.mx</v>
          </cell>
          <cell r="AQ1093">
            <v>6643297141</v>
          </cell>
          <cell r="AR1093" t="str">
            <v>-</v>
          </cell>
          <cell r="AS1093" t="str">
            <v>-</v>
          </cell>
          <cell r="AT1093" t="str">
            <v>-</v>
          </cell>
          <cell r="AU1093" t="str">
            <v>-</v>
          </cell>
          <cell r="AV1093" t="str">
            <v>-</v>
          </cell>
          <cell r="AW1093" t="str">
            <v>IMDM20358880..</v>
          </cell>
          <cell r="AX1093" t="str">
            <v>Inactivo</v>
          </cell>
          <cell r="AY1093" t="str">
            <v>Si</v>
          </cell>
          <cell r="AZ1093">
            <v>847.22</v>
          </cell>
          <cell r="BA1093">
            <v>43708</v>
          </cell>
          <cell r="BB1093">
            <v>3388.88</v>
          </cell>
          <cell r="BC1093">
            <v>57611.12</v>
          </cell>
          <cell r="BD1093">
            <v>61000</v>
          </cell>
          <cell r="BE1093">
            <v>43661</v>
          </cell>
          <cell r="BF1093">
            <v>44742</v>
          </cell>
          <cell r="BG1093">
            <v>3</v>
          </cell>
          <cell r="BH1093" t="str">
            <v>-</v>
          </cell>
          <cell r="BI1093" t="str">
            <v>-</v>
          </cell>
          <cell r="BJ1093" t="str">
            <v>Arrendado</v>
          </cell>
          <cell r="BL1093" t="str">
            <v>El Trébol Automotriz Ermita, S.A. de C.V.</v>
          </cell>
          <cell r="BP1093" t="str">
            <v>-</v>
          </cell>
          <cell r="BQ1093" t="str">
            <v>-</v>
          </cell>
          <cell r="BR1093" t="str">
            <v>-</v>
          </cell>
          <cell r="BS1093" t="str">
            <v>-</v>
          </cell>
          <cell r="BT1093" t="str">
            <v>-</v>
          </cell>
          <cell r="BU1093" t="str">
            <v>-</v>
          </cell>
          <cell r="BV1093" t="str">
            <v>-</v>
          </cell>
          <cell r="BW1093" t="str">
            <v>-</v>
          </cell>
          <cell r="BX1093" t="str">
            <v>-</v>
          </cell>
          <cell r="BY1093" t="str">
            <v>-</v>
          </cell>
          <cell r="BZ1093" t="str">
            <v>-</v>
          </cell>
          <cell r="CA1093" t="str">
            <v>-</v>
          </cell>
          <cell r="CB1093" t="str">
            <v>-</v>
          </cell>
          <cell r="CC1093" t="str">
            <v>Miércoles</v>
          </cell>
          <cell r="CD1093" t="str">
            <v>884</v>
          </cell>
          <cell r="CE1093" t="str">
            <v>4</v>
          </cell>
          <cell r="CF1093" t="str">
            <v>Rojo</v>
          </cell>
          <cell r="CG1093" t="str">
            <v>3er Sábado</v>
          </cell>
          <cell r="CH1093" t="str">
            <v>Mzo y Abr</v>
          </cell>
          <cell r="CI1093" t="str">
            <v>Sep y Oct</v>
          </cell>
          <cell r="CJ1093" t="str">
            <v>-</v>
          </cell>
          <cell r="CK1093">
            <v>90</v>
          </cell>
          <cell r="CL1093" t="str">
            <v>101 - MAGNA</v>
          </cell>
          <cell r="CM1093" t="str">
            <v>13140</v>
          </cell>
          <cell r="CP1093" t="str">
            <v>-</v>
          </cell>
        </row>
        <row r="1094">
          <cell r="A1094" t="str">
            <v>13141</v>
          </cell>
          <cell r="B1094" t="str">
            <v>541YXK</v>
          </cell>
          <cell r="C1094" t="str">
            <v>Distrito Federal</v>
          </cell>
          <cell r="D1094" t="str">
            <v>No aplica</v>
          </cell>
          <cell r="E1094" t="str">
            <v>Aveo</v>
          </cell>
          <cell r="F1094" t="str">
            <v>Automóvil</v>
          </cell>
          <cell r="G1094" t="str">
            <v>Chevrolet</v>
          </cell>
          <cell r="H1094" t="str">
            <v>Aveo LS 4 puertas T/M, D/H, A/A, Paquete M</v>
          </cell>
          <cell r="I1094" t="str">
            <v>3G1TA5AF2DL177628</v>
          </cell>
          <cell r="J1094" t="str">
            <v>Hecho en México</v>
          </cell>
          <cell r="K1094" t="str">
            <v>Magna</v>
          </cell>
          <cell r="L1094">
            <v>4</v>
          </cell>
          <cell r="M1094">
            <v>45</v>
          </cell>
          <cell r="N1094">
            <v>2013</v>
          </cell>
          <cell r="O1094" t="str">
            <v>Saltillo</v>
          </cell>
          <cell r="P1094" t="str">
            <v>Coahuila</v>
          </cell>
          <cell r="Q1094" t="str">
            <v>Noreste</v>
          </cell>
          <cell r="R1094" t="str">
            <v>Baja</v>
          </cell>
          <cell r="S1094" t="str">
            <v>Devolución Valmex</v>
          </cell>
          <cell r="T1094" t="str">
            <v>GNP</v>
          </cell>
          <cell r="U1094" t="str">
            <v>Grupo Nacional Provincial, S.A.B.</v>
          </cell>
          <cell r="V1094" t="str">
            <v>Supervisor Ajustes</v>
          </cell>
          <cell r="W1094" t="str">
            <v>-</v>
          </cell>
          <cell r="X1094" t="str">
            <v>Supervisoria</v>
          </cell>
          <cell r="Y1094" t="str">
            <v>Asignado</v>
          </cell>
          <cell r="Z1094" t="str">
            <v>N90138</v>
          </cell>
          <cell r="AA1094" t="str">
            <v>Arias Fuentes Pedro Alberto</v>
          </cell>
          <cell r="AB1094" t="str">
            <v>Grupo Nacional Provincial, S.A.B.</v>
          </cell>
          <cell r="AC1094" t="str">
            <v>AIFP800827ES5</v>
          </cell>
          <cell r="AD1094" t="str">
            <v>Gerente</v>
          </cell>
          <cell r="AE1094" t="str">
            <v>Gerencia Ajustes (Noreste)</v>
          </cell>
          <cell r="AF1094" t="str">
            <v>Unidad Operativa</v>
          </cell>
          <cell r="AG1094" t="str">
            <v>Dirección Servicio y Operaciones</v>
          </cell>
          <cell r="AH1094" t="str">
            <v>Subdirección Siniestros Norte y Occidente</v>
          </cell>
          <cell r="AI1094" t="str">
            <v>C9212</v>
          </cell>
          <cell r="AJ1094" t="str">
            <v>Colome Pineda Juan Del Carmen</v>
          </cell>
          <cell r="AK1094" t="str">
            <v>Santa Engracia B P5</v>
          </cell>
          <cell r="AL1094" t="str">
            <v>Monterrey</v>
          </cell>
          <cell r="AM1094">
            <v>5652</v>
          </cell>
          <cell r="AN1094" t="str">
            <v>pedro.arias@gnp.com.mx</v>
          </cell>
          <cell r="AO1094" t="str">
            <v>pedro.arias@gnp.com.mx</v>
          </cell>
          <cell r="AQ1094">
            <v>8441390058</v>
          </cell>
          <cell r="AR1094" t="str">
            <v>-</v>
          </cell>
          <cell r="AS1094" t="str">
            <v>-</v>
          </cell>
          <cell r="AT1094" t="str">
            <v>-</v>
          </cell>
          <cell r="AU1094" t="str">
            <v>-</v>
          </cell>
          <cell r="AV1094" t="str">
            <v>-</v>
          </cell>
          <cell r="AW1094" t="str">
            <v>-</v>
          </cell>
          <cell r="AX1094" t="str">
            <v>-</v>
          </cell>
          <cell r="AY1094" t="str">
            <v>No</v>
          </cell>
          <cell r="AZ1094" t="str">
            <v>-</v>
          </cell>
          <cell r="BA1094" t="str">
            <v>-</v>
          </cell>
          <cell r="BB1094" t="str">
            <v>-</v>
          </cell>
          <cell r="BC1094" t="str">
            <v>-</v>
          </cell>
          <cell r="BD1094" t="str">
            <v>-</v>
          </cell>
          <cell r="BE1094" t="str">
            <v>-</v>
          </cell>
          <cell r="BF1094" t="str">
            <v>-</v>
          </cell>
          <cell r="BG1094">
            <v>3</v>
          </cell>
          <cell r="BH1094" t="str">
            <v>-</v>
          </cell>
          <cell r="BI1094" t="str">
            <v>-</v>
          </cell>
          <cell r="BJ1094" t="str">
            <v>Arrendado</v>
          </cell>
          <cell r="BL1094" t="str">
            <v>El Trébol Automotriz Ermita, S.A. de C.V.</v>
          </cell>
          <cell r="BP1094" t="str">
            <v>-</v>
          </cell>
          <cell r="BQ1094" t="str">
            <v>-</v>
          </cell>
          <cell r="BR1094" t="str">
            <v>-</v>
          </cell>
          <cell r="BS1094" t="str">
            <v>-</v>
          </cell>
          <cell r="BT1094" t="str">
            <v>-</v>
          </cell>
          <cell r="BU1094" t="str">
            <v>-</v>
          </cell>
          <cell r="BV1094" t="str">
            <v>-</v>
          </cell>
          <cell r="BW1094" t="str">
            <v>-</v>
          </cell>
          <cell r="BX1094" t="str">
            <v>-</v>
          </cell>
          <cell r="BY1094" t="str">
            <v>-</v>
          </cell>
          <cell r="BZ1094" t="str">
            <v>-</v>
          </cell>
          <cell r="CA1094" t="str">
            <v>-</v>
          </cell>
          <cell r="CB1094" t="str">
            <v>-</v>
          </cell>
          <cell r="CC1094" t="str">
            <v>Jueves</v>
          </cell>
          <cell r="CD1094" t="str">
            <v>541</v>
          </cell>
          <cell r="CE1094" t="str">
            <v>1</v>
          </cell>
          <cell r="CF1094" t="str">
            <v>Verde</v>
          </cell>
          <cell r="CG1094" t="str">
            <v>4o Sábado</v>
          </cell>
          <cell r="CH1094" t="str">
            <v>Abr y May</v>
          </cell>
          <cell r="CI1094" t="str">
            <v>Oct y Nov</v>
          </cell>
          <cell r="CJ1094" t="str">
            <v>-</v>
          </cell>
          <cell r="CK1094">
            <v>90</v>
          </cell>
          <cell r="CL1094" t="str">
            <v>101 - MAGNA</v>
          </cell>
          <cell r="CM1094" t="str">
            <v>13141</v>
          </cell>
          <cell r="CP1094" t="str">
            <v>-</v>
          </cell>
        </row>
        <row r="1095">
          <cell r="A1095" t="str">
            <v>13142</v>
          </cell>
          <cell r="B1095" t="str">
            <v>925YWX</v>
          </cell>
          <cell r="C1095" t="str">
            <v>Distrito Federal</v>
          </cell>
          <cell r="D1095" t="str">
            <v>No aplica</v>
          </cell>
          <cell r="E1095" t="str">
            <v>Aveo</v>
          </cell>
          <cell r="F1095" t="str">
            <v>Automóvil</v>
          </cell>
          <cell r="G1095" t="str">
            <v>Chevrolet</v>
          </cell>
          <cell r="H1095" t="str">
            <v>Aveo LS 4 puertas T/M, D/H, A/A, Paquete M</v>
          </cell>
          <cell r="I1095" t="str">
            <v>3G1TA5AF8DL168187</v>
          </cell>
          <cell r="J1095" t="str">
            <v>Hecho en México</v>
          </cell>
          <cell r="K1095" t="str">
            <v>Magna</v>
          </cell>
          <cell r="L1095">
            <v>4</v>
          </cell>
          <cell r="M1095">
            <v>45</v>
          </cell>
          <cell r="N1095">
            <v>2013</v>
          </cell>
          <cell r="O1095" t="str">
            <v>Playa del Carmen</v>
          </cell>
          <cell r="P1095" t="str">
            <v>Quintana Roo</v>
          </cell>
          <cell r="Q1095" t="str">
            <v>Sureste</v>
          </cell>
          <cell r="R1095" t="str">
            <v>Baja</v>
          </cell>
          <cell r="S1095" t="str">
            <v>Devolución Valmex</v>
          </cell>
          <cell r="T1095" t="str">
            <v>GNP</v>
          </cell>
          <cell r="U1095" t="str">
            <v>Grupo Nacional Provincial, S.A.B.</v>
          </cell>
          <cell r="V1095" t="str">
            <v>Asesor de Servicio</v>
          </cell>
          <cell r="W1095" t="str">
            <v>QPL</v>
          </cell>
          <cell r="X1095" t="str">
            <v>Supervisoria</v>
          </cell>
          <cell r="Y1095" t="str">
            <v>Asignado</v>
          </cell>
          <cell r="Z1095" t="str">
            <v>S00210</v>
          </cell>
          <cell r="AA1095" t="str">
            <v>Vallejo Jardon Guillermo</v>
          </cell>
          <cell r="AB1095" t="str">
            <v>Servicios Administrativos en Reclamaciones, S.A. de C.V.</v>
          </cell>
          <cell r="AC1095" t="str">
            <v>VAJG580709SX7</v>
          </cell>
          <cell r="AD1095" t="str">
            <v>Operativo</v>
          </cell>
          <cell r="AE1095" t="str">
            <v>Asesor de Servicio</v>
          </cell>
          <cell r="AF1095" t="str">
            <v>Unidad Operativa</v>
          </cell>
          <cell r="AG1095" t="str">
            <v>Dirección Servicio y Operaciones</v>
          </cell>
          <cell r="AH1095" t="str">
            <v>Subdir. Siniestros CDMX y Sureste</v>
          </cell>
          <cell r="AI1095" t="str">
            <v>C9208</v>
          </cell>
          <cell r="AJ1095" t="str">
            <v>Lasa Estrada Antxon</v>
          </cell>
          <cell r="AK1095" t="str">
            <v>Cancun</v>
          </cell>
          <cell r="AL1095" t="str">
            <v>Cancún</v>
          </cell>
          <cell r="AM1095">
            <v>0</v>
          </cell>
          <cell r="AN1095" t="str">
            <v>guillermo.vallejo@gnp.com.mx</v>
          </cell>
          <cell r="AO1095" t="str">
            <v>guillermo.vallejo@gnp.com.mx</v>
          </cell>
          <cell r="AP1095" t="str">
            <v>ccunaut@gnp.com.mx</v>
          </cell>
          <cell r="AQ1095">
            <v>9847450556</v>
          </cell>
          <cell r="AR1095" t="str">
            <v>-</v>
          </cell>
          <cell r="AS1095" t="str">
            <v>-</v>
          </cell>
          <cell r="AT1095" t="str">
            <v>-</v>
          </cell>
          <cell r="AU1095" t="str">
            <v>-</v>
          </cell>
          <cell r="AV1095" t="str">
            <v>-</v>
          </cell>
          <cell r="AW1095" t="str">
            <v>-</v>
          </cell>
          <cell r="AX1095" t="str">
            <v>-</v>
          </cell>
          <cell r="AY1095" t="str">
            <v>No</v>
          </cell>
          <cell r="AZ1095" t="str">
            <v>-</v>
          </cell>
          <cell r="BA1095" t="str">
            <v>-</v>
          </cell>
          <cell r="BB1095" t="str">
            <v>-</v>
          </cell>
          <cell r="BC1095" t="str">
            <v>-</v>
          </cell>
          <cell r="BD1095" t="str">
            <v>-</v>
          </cell>
          <cell r="BE1095" t="str">
            <v>-</v>
          </cell>
          <cell r="BF1095" t="str">
            <v>-</v>
          </cell>
          <cell r="BG1095" t="str">
            <v>-</v>
          </cell>
          <cell r="BH1095" t="str">
            <v>-</v>
          </cell>
          <cell r="BI1095" t="str">
            <v>-</v>
          </cell>
          <cell r="BJ1095" t="str">
            <v>Arrendado</v>
          </cell>
          <cell r="BL1095" t="str">
            <v>El Trébol Automotriz Ermita, S.A. de C.V.</v>
          </cell>
          <cell r="BP1095" t="str">
            <v>-</v>
          </cell>
          <cell r="BQ1095" t="str">
            <v>-</v>
          </cell>
          <cell r="BR1095" t="str">
            <v>-</v>
          </cell>
          <cell r="BS1095" t="str">
            <v>-</v>
          </cell>
          <cell r="BT1095" t="str">
            <v>-</v>
          </cell>
          <cell r="BU1095" t="str">
            <v>-</v>
          </cell>
          <cell r="BV1095" t="str">
            <v>-</v>
          </cell>
          <cell r="BW1095" t="str">
            <v>-</v>
          </cell>
          <cell r="BX1095" t="str">
            <v>-</v>
          </cell>
          <cell r="BY1095" t="str">
            <v>-</v>
          </cell>
          <cell r="BZ1095" t="str">
            <v>-</v>
          </cell>
          <cell r="CA1095" t="str">
            <v>-</v>
          </cell>
          <cell r="CB1095" t="str">
            <v>-</v>
          </cell>
          <cell r="CC1095" t="str">
            <v>Lunes</v>
          </cell>
          <cell r="CD1095" t="str">
            <v>925</v>
          </cell>
          <cell r="CE1095" t="str">
            <v>5</v>
          </cell>
          <cell r="CF1095" t="str">
            <v>Amarillo</v>
          </cell>
          <cell r="CG1095" t="str">
            <v>1er Sábado</v>
          </cell>
          <cell r="CH1095" t="str">
            <v>Ene y Feb</v>
          </cell>
          <cell r="CI1095" t="str">
            <v>Jul y Ago</v>
          </cell>
          <cell r="CJ1095" t="str">
            <v>-</v>
          </cell>
          <cell r="CK1095">
            <v>90</v>
          </cell>
          <cell r="CL1095" t="str">
            <v>101 - MAGNA</v>
          </cell>
          <cell r="CM1095" t="str">
            <v>13142</v>
          </cell>
          <cell r="CP1095" t="str">
            <v>-</v>
          </cell>
        </row>
        <row r="1096">
          <cell r="A1096" t="str">
            <v>13143</v>
          </cell>
          <cell r="B1096" t="str">
            <v>734YWX</v>
          </cell>
          <cell r="C1096" t="str">
            <v>Distrito Federal</v>
          </cell>
          <cell r="D1096" t="str">
            <v>No aplica</v>
          </cell>
          <cell r="E1096" t="str">
            <v>Aveo</v>
          </cell>
          <cell r="F1096" t="str">
            <v>Automóvil</v>
          </cell>
          <cell r="G1096" t="str">
            <v>Chevrolet</v>
          </cell>
          <cell r="H1096" t="str">
            <v>Aveo LS 4 puertas T/M, D/H, A/A, Paquete M</v>
          </cell>
          <cell r="I1096" t="str">
            <v>3G1TA5AFXDL168434</v>
          </cell>
          <cell r="J1096" t="str">
            <v>Hecho en México</v>
          </cell>
          <cell r="K1096" t="str">
            <v>Magna</v>
          </cell>
          <cell r="L1096">
            <v>4</v>
          </cell>
          <cell r="M1096">
            <v>45</v>
          </cell>
          <cell r="N1096">
            <v>2013</v>
          </cell>
          <cell r="O1096" t="str">
            <v>Puerto Vallarta</v>
          </cell>
          <cell r="P1096" t="str">
            <v>Jalisco</v>
          </cell>
          <cell r="Q1096" t="str">
            <v>Occidente</v>
          </cell>
          <cell r="R1096" t="str">
            <v>Baja</v>
          </cell>
          <cell r="S1096" t="str">
            <v>Venta a empleado</v>
          </cell>
          <cell r="T1096" t="str">
            <v>GNP</v>
          </cell>
          <cell r="U1096" t="str">
            <v>Grupo Nacional Provincial, S.A.B.</v>
          </cell>
          <cell r="V1096" t="str">
            <v>Asesor de Servicio</v>
          </cell>
          <cell r="W1096" t="str">
            <v>GFP5</v>
          </cell>
          <cell r="X1096" t="str">
            <v>Supervisoria</v>
          </cell>
          <cell r="Y1096" t="str">
            <v>Asignado</v>
          </cell>
          <cell r="Z1096">
            <v>40160001</v>
          </cell>
          <cell r="AA1096" t="str">
            <v>Palacios Lopez Román</v>
          </cell>
          <cell r="AB1096" t="str">
            <v>Servicios Administrativos en Reclamaciones, S.A. de C.V.</v>
          </cell>
          <cell r="AC1096" t="str">
            <v>PALR570714GZ1</v>
          </cell>
          <cell r="AD1096" t="str">
            <v>Operativo</v>
          </cell>
          <cell r="AE1096" t="str">
            <v>Asesor de Servicio</v>
          </cell>
          <cell r="AF1096" t="str">
            <v>Unidad Operativa</v>
          </cell>
          <cell r="AG1096" t="str">
            <v>Dirección Servicio y Operaciones</v>
          </cell>
          <cell r="AH1096" t="str">
            <v>Subdirección Siniestros Norte y Occidente</v>
          </cell>
          <cell r="AI1096" t="str">
            <v>C9179</v>
          </cell>
          <cell r="AJ1096" t="str">
            <v>Moya Urdiales Idalia Leticia</v>
          </cell>
          <cell r="AK1096" t="str">
            <v>Oficina central Guadalajara</v>
          </cell>
          <cell r="AL1096" t="str">
            <v>Guadalajara</v>
          </cell>
          <cell r="AM1096">
            <v>0</v>
          </cell>
          <cell r="AN1096" t="str">
            <v>roman.palacios@gnp.com.mx</v>
          </cell>
          <cell r="AO1096" t="str">
            <v>roman.palacios@gnp.com.mx</v>
          </cell>
          <cell r="AP1096" t="str">
            <v>romanpalacios676@prodigy.net.mx</v>
          </cell>
          <cell r="AQ1096">
            <v>3221175372</v>
          </cell>
          <cell r="AR1096" t="str">
            <v>-</v>
          </cell>
          <cell r="AS1096" t="str">
            <v>-</v>
          </cell>
          <cell r="AT1096" t="str">
            <v>-</v>
          </cell>
          <cell r="AU1096" t="str">
            <v>-</v>
          </cell>
          <cell r="AV1096" t="str">
            <v>-</v>
          </cell>
          <cell r="AW1096" t="str">
            <v>IMDM20104938..</v>
          </cell>
          <cell r="AX1096" t="str">
            <v>Inactivo</v>
          </cell>
          <cell r="AY1096" t="str">
            <v>No</v>
          </cell>
          <cell r="AZ1096" t="str">
            <v>-</v>
          </cell>
          <cell r="BA1096" t="str">
            <v>-</v>
          </cell>
          <cell r="BB1096" t="str">
            <v>-</v>
          </cell>
          <cell r="BC1096" t="str">
            <v>-</v>
          </cell>
          <cell r="BD1096" t="str">
            <v>-</v>
          </cell>
          <cell r="BE1096" t="str">
            <v>-</v>
          </cell>
          <cell r="BF1096" t="str">
            <v>-</v>
          </cell>
          <cell r="BG1096">
            <v>3</v>
          </cell>
          <cell r="BH1096" t="str">
            <v>-</v>
          </cell>
          <cell r="BI1096" t="str">
            <v>-</v>
          </cell>
          <cell r="BJ1096" t="str">
            <v>Arrendado</v>
          </cell>
          <cell r="BL1096" t="str">
            <v>El Trébol Automotriz Ermita, S.A. de C.V.</v>
          </cell>
          <cell r="BP1096" t="str">
            <v>-</v>
          </cell>
          <cell r="BQ1096" t="str">
            <v>-</v>
          </cell>
          <cell r="BR1096" t="str">
            <v>-</v>
          </cell>
          <cell r="BS1096" t="str">
            <v>-</v>
          </cell>
          <cell r="BT1096" t="str">
            <v>-</v>
          </cell>
          <cell r="BU1096" t="str">
            <v>-</v>
          </cell>
          <cell r="BV1096" t="str">
            <v>-</v>
          </cell>
          <cell r="BW1096" t="str">
            <v>-</v>
          </cell>
          <cell r="BX1096" t="str">
            <v>-</v>
          </cell>
          <cell r="BY1096" t="str">
            <v>-</v>
          </cell>
          <cell r="BZ1096" t="str">
            <v>-</v>
          </cell>
          <cell r="CA1096" t="str">
            <v>-</v>
          </cell>
          <cell r="CB1096" t="str">
            <v>-</v>
          </cell>
          <cell r="CC1096" t="str">
            <v>Miércoles</v>
          </cell>
          <cell r="CD1096" t="str">
            <v>734</v>
          </cell>
          <cell r="CE1096" t="str">
            <v>4</v>
          </cell>
          <cell r="CF1096" t="str">
            <v>Rojo</v>
          </cell>
          <cell r="CG1096" t="str">
            <v>3er Sábado</v>
          </cell>
          <cell r="CH1096" t="str">
            <v>Mzo y Abr</v>
          </cell>
          <cell r="CI1096" t="str">
            <v>Sep y Oct</v>
          </cell>
          <cell r="CJ1096" t="str">
            <v>-</v>
          </cell>
          <cell r="CK1096">
            <v>90</v>
          </cell>
          <cell r="CL1096" t="str">
            <v>101 - MAGNA</v>
          </cell>
          <cell r="CM1096" t="str">
            <v>13143</v>
          </cell>
          <cell r="CP1096" t="str">
            <v>-</v>
          </cell>
        </row>
        <row r="1097">
          <cell r="A1097" t="str">
            <v>13144</v>
          </cell>
          <cell r="B1097" t="str">
            <v>630YXK</v>
          </cell>
          <cell r="C1097" t="str">
            <v>Distrito Federal</v>
          </cell>
          <cell r="D1097" t="str">
            <v>No aplica</v>
          </cell>
          <cell r="E1097" t="str">
            <v>Aveo</v>
          </cell>
          <cell r="F1097" t="str">
            <v>Automóvil</v>
          </cell>
          <cell r="G1097" t="str">
            <v>Chevrolet</v>
          </cell>
          <cell r="H1097" t="str">
            <v>Aveo LS 4 puertas T/M, D/H, A/A, Paquete M</v>
          </cell>
          <cell r="I1097" t="str">
            <v>3G1TA5AF3DL176309</v>
          </cell>
          <cell r="J1097" t="str">
            <v>Hecho en México</v>
          </cell>
          <cell r="K1097" t="str">
            <v>Magna</v>
          </cell>
          <cell r="L1097">
            <v>4</v>
          </cell>
          <cell r="M1097">
            <v>45</v>
          </cell>
          <cell r="N1097">
            <v>2013</v>
          </cell>
          <cell r="O1097" t="str">
            <v>Mexicali</v>
          </cell>
          <cell r="P1097" t="str">
            <v>Baja California Norte</v>
          </cell>
          <cell r="Q1097" t="str">
            <v>Noroeste</v>
          </cell>
          <cell r="R1097" t="str">
            <v>Baja</v>
          </cell>
          <cell r="S1097" t="str">
            <v>Venta a empleado</v>
          </cell>
          <cell r="T1097" t="str">
            <v>GNP</v>
          </cell>
          <cell r="U1097" t="str">
            <v>Grupo Nacional Provincial, S.A.B.</v>
          </cell>
          <cell r="V1097" t="str">
            <v>Supervisor de Taller</v>
          </cell>
          <cell r="W1097" t="str">
            <v>Pool Semiasignado</v>
          </cell>
          <cell r="X1097" t="str">
            <v>Supervisoria</v>
          </cell>
          <cell r="Y1097" t="str">
            <v>Pool</v>
          </cell>
          <cell r="Z1097" t="str">
            <v>S05019</v>
          </cell>
          <cell r="AA1097" t="str">
            <v>-</v>
          </cell>
          <cell r="AB1097" t="str">
            <v>-</v>
          </cell>
          <cell r="AC1097" t="str">
            <v>-</v>
          </cell>
          <cell r="AD1097" t="str">
            <v>-</v>
          </cell>
          <cell r="AE1097" t="str">
            <v>-</v>
          </cell>
          <cell r="AF1097" t="str">
            <v>-</v>
          </cell>
          <cell r="AG1097" t="str">
            <v>-</v>
          </cell>
          <cell r="AH1097" t="str">
            <v>-</v>
          </cell>
          <cell r="AI1097" t="str">
            <v>C6705</v>
          </cell>
          <cell r="AJ1097" t="str">
            <v>Ramirez Granados Arturo</v>
          </cell>
          <cell r="AK1097" t="str">
            <v>-</v>
          </cell>
          <cell r="AL1097" t="str">
            <v>-</v>
          </cell>
          <cell r="AM1097" t="str">
            <v>-</v>
          </cell>
          <cell r="AN1097" t="str">
            <v>lupita.lagunas@gnp.com.mx</v>
          </cell>
          <cell r="AO1097" t="str">
            <v>-</v>
          </cell>
          <cell r="AP1097" t="str">
            <v>lupita.lagunas@gnp.com.mx</v>
          </cell>
          <cell r="AQ1097">
            <v>6869465023</v>
          </cell>
          <cell r="AR1097" t="str">
            <v>-</v>
          </cell>
          <cell r="AS1097" t="str">
            <v>-</v>
          </cell>
          <cell r="AT1097" t="str">
            <v>-</v>
          </cell>
          <cell r="AU1097" t="str">
            <v>-</v>
          </cell>
          <cell r="AV1097" t="str">
            <v>-</v>
          </cell>
          <cell r="AW1097" t="str">
            <v>IMDM20102676..</v>
          </cell>
          <cell r="AX1097" t="str">
            <v>Inactivo</v>
          </cell>
          <cell r="AY1097" t="str">
            <v>No</v>
          </cell>
          <cell r="AZ1097" t="str">
            <v>-</v>
          </cell>
          <cell r="BA1097" t="str">
            <v>-</v>
          </cell>
          <cell r="BB1097" t="str">
            <v>-</v>
          </cell>
          <cell r="BC1097" t="str">
            <v>-</v>
          </cell>
          <cell r="BD1097" t="str">
            <v>-</v>
          </cell>
          <cell r="BE1097" t="str">
            <v>-</v>
          </cell>
          <cell r="BF1097" t="str">
            <v>-</v>
          </cell>
          <cell r="BG1097">
            <v>4</v>
          </cell>
          <cell r="BH1097" t="str">
            <v>-</v>
          </cell>
          <cell r="BI1097" t="str">
            <v>-</v>
          </cell>
          <cell r="BJ1097" t="str">
            <v>Arrendado</v>
          </cell>
          <cell r="BL1097" t="str">
            <v>El Trébol Automotriz Ermita, S.A. de C.V.</v>
          </cell>
          <cell r="BP1097" t="str">
            <v>-</v>
          </cell>
          <cell r="BQ1097" t="str">
            <v>-</v>
          </cell>
          <cell r="BR1097" t="str">
            <v>-</v>
          </cell>
          <cell r="BS1097" t="str">
            <v>-</v>
          </cell>
          <cell r="BT1097" t="str">
            <v>-</v>
          </cell>
          <cell r="BU1097" t="str">
            <v>-</v>
          </cell>
          <cell r="BV1097" t="str">
            <v>-</v>
          </cell>
          <cell r="BW1097" t="str">
            <v>-</v>
          </cell>
          <cell r="BX1097" t="str">
            <v>-</v>
          </cell>
          <cell r="BY1097" t="str">
            <v>-</v>
          </cell>
          <cell r="BZ1097" t="str">
            <v>-</v>
          </cell>
          <cell r="CA1097" t="str">
            <v>-</v>
          </cell>
          <cell r="CB1097" t="str">
            <v>-</v>
          </cell>
          <cell r="CC1097" t="str">
            <v>Viernes</v>
          </cell>
          <cell r="CD1097" t="str">
            <v>630</v>
          </cell>
          <cell r="CE1097" t="str">
            <v>0</v>
          </cell>
          <cell r="CF1097" t="str">
            <v>Azul</v>
          </cell>
          <cell r="CG1097" t="str">
            <v>5o Sábado</v>
          </cell>
          <cell r="CH1097" t="str">
            <v>May y Jun</v>
          </cell>
          <cell r="CI1097" t="str">
            <v>Nov y Dic</v>
          </cell>
          <cell r="CJ1097" t="str">
            <v>-</v>
          </cell>
          <cell r="CK1097">
            <v>90</v>
          </cell>
          <cell r="CL1097" t="str">
            <v>101 - MAGNA</v>
          </cell>
          <cell r="CM1097" t="str">
            <v>13144</v>
          </cell>
          <cell r="CP1097" t="str">
            <v>-</v>
          </cell>
        </row>
        <row r="1098">
          <cell r="A1098" t="str">
            <v>13145</v>
          </cell>
          <cell r="B1098" t="str">
            <v>346YXA</v>
          </cell>
          <cell r="C1098" t="str">
            <v>Distrito Federal</v>
          </cell>
          <cell r="D1098" t="str">
            <v>No aplica</v>
          </cell>
          <cell r="E1098" t="str">
            <v>Aveo</v>
          </cell>
          <cell r="F1098" t="str">
            <v>Automóvil</v>
          </cell>
          <cell r="G1098" t="str">
            <v>Chevrolet</v>
          </cell>
          <cell r="H1098" t="str">
            <v>Aveo LS 4 puertas T/M, D/H, A/A, Paquete M</v>
          </cell>
          <cell r="I1098" t="str">
            <v>3G1TA5AF9DL171874</v>
          </cell>
          <cell r="J1098" t="str">
            <v>Hecho en México</v>
          </cell>
          <cell r="K1098" t="str">
            <v>Magna</v>
          </cell>
          <cell r="L1098">
            <v>4</v>
          </cell>
          <cell r="M1098">
            <v>45</v>
          </cell>
          <cell r="N1098">
            <v>2013</v>
          </cell>
          <cell r="O1098" t="str">
            <v>Mexicali</v>
          </cell>
          <cell r="P1098" t="str">
            <v>Baja California Norte</v>
          </cell>
          <cell r="Q1098" t="str">
            <v>Noroeste</v>
          </cell>
          <cell r="R1098" t="str">
            <v>Baja</v>
          </cell>
          <cell r="S1098" t="str">
            <v>Subasta interna</v>
          </cell>
          <cell r="T1098" t="str">
            <v>GNP</v>
          </cell>
          <cell r="U1098" t="str">
            <v>Grupo Nacional Provincial, S.A.B.</v>
          </cell>
          <cell r="V1098" t="str">
            <v>Pool Administrativo</v>
          </cell>
          <cell r="W1098" t="str">
            <v>Pool Administrativo</v>
          </cell>
          <cell r="X1098" t="str">
            <v>Oficina Regional</v>
          </cell>
          <cell r="Y1098" t="str">
            <v>Pool</v>
          </cell>
          <cell r="Z1098" t="str">
            <v>N38132</v>
          </cell>
          <cell r="AA1098" t="str">
            <v>-</v>
          </cell>
          <cell r="AB1098" t="str">
            <v>-</v>
          </cell>
          <cell r="AC1098" t="str">
            <v>-</v>
          </cell>
          <cell r="AD1098" t="str">
            <v>-</v>
          </cell>
          <cell r="AE1098" t="str">
            <v>-</v>
          </cell>
          <cell r="AF1098" t="str">
            <v>-</v>
          </cell>
          <cell r="AG1098" t="str">
            <v>-</v>
          </cell>
          <cell r="AH1098" t="str">
            <v>-</v>
          </cell>
          <cell r="AI1098" t="str">
            <v>C6705</v>
          </cell>
          <cell r="AJ1098" t="str">
            <v>Ramirez Granados Arturo</v>
          </cell>
          <cell r="AK1098" t="str">
            <v>-</v>
          </cell>
          <cell r="AL1098" t="str">
            <v>-</v>
          </cell>
          <cell r="AM1098" t="str">
            <v>-</v>
          </cell>
          <cell r="AN1098">
            <v>0</v>
          </cell>
          <cell r="AO1098" t="str">
            <v>-</v>
          </cell>
          <cell r="AQ1098">
            <v>5545001393</v>
          </cell>
          <cell r="AR1098" t="str">
            <v>-</v>
          </cell>
          <cell r="AS1098" t="str">
            <v>-</v>
          </cell>
          <cell r="AT1098" t="str">
            <v>-</v>
          </cell>
          <cell r="AU1098" t="str">
            <v>-</v>
          </cell>
          <cell r="AV1098" t="str">
            <v>-</v>
          </cell>
          <cell r="AW1098" t="str">
            <v>IMDM20888086..</v>
          </cell>
          <cell r="AX1098" t="str">
            <v>Inactivo</v>
          </cell>
          <cell r="AY1098" t="str">
            <v>No</v>
          </cell>
          <cell r="AZ1098" t="str">
            <v>-</v>
          </cell>
          <cell r="BA1098" t="str">
            <v>-</v>
          </cell>
          <cell r="BB1098" t="str">
            <v>-</v>
          </cell>
          <cell r="BC1098" t="str">
            <v>-</v>
          </cell>
          <cell r="BD1098" t="str">
            <v>-</v>
          </cell>
          <cell r="BE1098" t="str">
            <v>-</v>
          </cell>
          <cell r="BF1098" t="str">
            <v>-</v>
          </cell>
          <cell r="BG1098" t="str">
            <v>-</v>
          </cell>
          <cell r="BH1098" t="str">
            <v>-</v>
          </cell>
          <cell r="BI1098" t="str">
            <v>-</v>
          </cell>
          <cell r="BJ1098" t="str">
            <v>Arrendado</v>
          </cell>
          <cell r="BL1098" t="str">
            <v>El Trébol Automotriz Ermita, S.A. de C.V.</v>
          </cell>
          <cell r="BP1098" t="str">
            <v>-</v>
          </cell>
          <cell r="BQ1098" t="str">
            <v>-</v>
          </cell>
          <cell r="BR1098" t="str">
            <v>-</v>
          </cell>
          <cell r="BS1098" t="str">
            <v>-</v>
          </cell>
          <cell r="BT1098" t="str">
            <v>-</v>
          </cell>
          <cell r="BU1098" t="str">
            <v>-</v>
          </cell>
          <cell r="BV1098" t="str">
            <v>-</v>
          </cell>
          <cell r="BW1098" t="str">
            <v>-</v>
          </cell>
          <cell r="BX1098" t="str">
            <v>-</v>
          </cell>
          <cell r="BY1098" t="str">
            <v>-</v>
          </cell>
          <cell r="BZ1098" t="str">
            <v>-</v>
          </cell>
          <cell r="CA1098" t="str">
            <v>-</v>
          </cell>
          <cell r="CB1098" t="str">
            <v>-</v>
          </cell>
          <cell r="CC1098" t="str">
            <v>Lunes</v>
          </cell>
          <cell r="CD1098" t="str">
            <v>346</v>
          </cell>
          <cell r="CE1098" t="str">
            <v>6</v>
          </cell>
          <cell r="CF1098" t="str">
            <v>Amarillo</v>
          </cell>
          <cell r="CG1098" t="str">
            <v>1er Sábado</v>
          </cell>
          <cell r="CH1098" t="str">
            <v>Ene y Feb</v>
          </cell>
          <cell r="CI1098" t="str">
            <v>Jul y Ago</v>
          </cell>
          <cell r="CJ1098" t="str">
            <v>-</v>
          </cell>
          <cell r="CK1098">
            <v>90</v>
          </cell>
          <cell r="CL1098" t="str">
            <v>101 - MAGNA</v>
          </cell>
          <cell r="CM1098" t="str">
            <v>13145</v>
          </cell>
          <cell r="CP1098" t="str">
            <v>-</v>
          </cell>
        </row>
        <row r="1099">
          <cell r="A1099" t="str">
            <v>13146</v>
          </cell>
          <cell r="B1099" t="str">
            <v>229YXK</v>
          </cell>
          <cell r="C1099" t="str">
            <v>Distrito Federal</v>
          </cell>
          <cell r="D1099" t="str">
            <v>No aplica</v>
          </cell>
          <cell r="E1099" t="str">
            <v>Aveo</v>
          </cell>
          <cell r="F1099" t="str">
            <v>Automóvil</v>
          </cell>
          <cell r="G1099" t="str">
            <v>Chevrolet</v>
          </cell>
          <cell r="H1099" t="str">
            <v>Aveo LS 4 puertas T/M, D/H, A/A, Paquete M</v>
          </cell>
          <cell r="I1099" t="str">
            <v>3G1TA5AF4DL171765</v>
          </cell>
          <cell r="J1099" t="str">
            <v>Hecho en México</v>
          </cell>
          <cell r="K1099" t="str">
            <v>Magna</v>
          </cell>
          <cell r="L1099">
            <v>4</v>
          </cell>
          <cell r="M1099">
            <v>45</v>
          </cell>
          <cell r="N1099">
            <v>2013</v>
          </cell>
          <cell r="O1099" t="str">
            <v>Mexicali</v>
          </cell>
          <cell r="P1099" t="str">
            <v>Baja California Norte</v>
          </cell>
          <cell r="Q1099" t="str">
            <v>Noroeste</v>
          </cell>
          <cell r="R1099" t="str">
            <v>Baja</v>
          </cell>
          <cell r="S1099" t="str">
            <v>Venta a empleado</v>
          </cell>
          <cell r="T1099" t="str">
            <v>GNP</v>
          </cell>
          <cell r="U1099" t="str">
            <v>Grupo Nacional Provincial, S.A.B.</v>
          </cell>
          <cell r="V1099" t="str">
            <v>Supervisor Ajustes</v>
          </cell>
          <cell r="W1099" t="str">
            <v>-</v>
          </cell>
          <cell r="X1099" t="str">
            <v>Supervisoria</v>
          </cell>
          <cell r="Y1099" t="str">
            <v>Asignado</v>
          </cell>
          <cell r="Z1099" t="str">
            <v>N93110</v>
          </cell>
          <cell r="AA1099" t="str">
            <v>Torres Mendez Gabriel</v>
          </cell>
          <cell r="AB1099" t="str">
            <v>Grupo Nacional Provincial, S.A.B.</v>
          </cell>
          <cell r="AC1099" t="str">
            <v>TOMG801129RJ8</v>
          </cell>
          <cell r="AD1099" t="str">
            <v>Jefe de departamento</v>
          </cell>
          <cell r="AE1099" t="str">
            <v>Supervisor Siniestros Autos</v>
          </cell>
          <cell r="AF1099" t="str">
            <v>Unidad Operativa</v>
          </cell>
          <cell r="AG1099" t="str">
            <v>Dirección Servicio y Operaciones</v>
          </cell>
          <cell r="AH1099" t="str">
            <v>Subdirección Siniestros Norte y Occidente</v>
          </cell>
          <cell r="AI1099" t="str">
            <v>C9178</v>
          </cell>
          <cell r="AJ1099" t="str">
            <v>Cárdenas Guzmán Adriel</v>
          </cell>
          <cell r="AK1099" t="str">
            <v>Mexicali</v>
          </cell>
          <cell r="AL1099" t="str">
            <v>Mexicalí</v>
          </cell>
          <cell r="AM1099">
            <v>7305</v>
          </cell>
          <cell r="AN1099" t="str">
            <v>gabriel.torres@gnp.com.mx</v>
          </cell>
          <cell r="AO1099" t="str">
            <v>gabriel.torres@gnp.com.mx</v>
          </cell>
          <cell r="AQ1099">
            <v>6861350292</v>
          </cell>
          <cell r="AR1099" t="str">
            <v>-</v>
          </cell>
          <cell r="AS1099" t="str">
            <v>-</v>
          </cell>
          <cell r="AT1099" t="str">
            <v>-</v>
          </cell>
          <cell r="AU1099" t="str">
            <v>-</v>
          </cell>
          <cell r="AV1099" t="str">
            <v>-</v>
          </cell>
          <cell r="AW1099" t="str">
            <v>IMDM20102677..</v>
          </cell>
          <cell r="AX1099" t="str">
            <v>Inactivo</v>
          </cell>
          <cell r="AY1099" t="str">
            <v>Si</v>
          </cell>
          <cell r="AZ1099">
            <v>819.44</v>
          </cell>
          <cell r="BA1099">
            <v>43708</v>
          </cell>
          <cell r="BB1099">
            <v>3277.76</v>
          </cell>
          <cell r="BC1099" t="str">
            <v>-</v>
          </cell>
          <cell r="BD1099">
            <v>59000</v>
          </cell>
          <cell r="BE1099">
            <v>43661</v>
          </cell>
          <cell r="BF1099">
            <v>44742</v>
          </cell>
          <cell r="BG1099">
            <v>3</v>
          </cell>
          <cell r="BH1099" t="str">
            <v>-</v>
          </cell>
          <cell r="BI1099" t="str">
            <v>-</v>
          </cell>
          <cell r="BJ1099" t="str">
            <v>Arrendado</v>
          </cell>
          <cell r="BL1099" t="str">
            <v>El Trébol Automotriz Ermita, S.A. de C.V.</v>
          </cell>
          <cell r="BP1099" t="str">
            <v>-</v>
          </cell>
          <cell r="BQ1099" t="str">
            <v>-</v>
          </cell>
          <cell r="BR1099" t="str">
            <v>-</v>
          </cell>
          <cell r="BS1099" t="str">
            <v>-</v>
          </cell>
          <cell r="BT1099" t="str">
            <v>-</v>
          </cell>
          <cell r="BU1099" t="str">
            <v>-</v>
          </cell>
          <cell r="BV1099" t="str">
            <v>-</v>
          </cell>
          <cell r="BW1099" t="str">
            <v>-</v>
          </cell>
          <cell r="BX1099" t="str">
            <v>-</v>
          </cell>
          <cell r="BY1099" t="str">
            <v>-</v>
          </cell>
          <cell r="BZ1099" t="str">
            <v>-</v>
          </cell>
          <cell r="CA1099" t="str">
            <v>-</v>
          </cell>
          <cell r="CB1099" t="str">
            <v>-</v>
          </cell>
          <cell r="CC1099" t="str">
            <v>Viernes</v>
          </cell>
          <cell r="CD1099" t="str">
            <v>229</v>
          </cell>
          <cell r="CE1099" t="str">
            <v>9</v>
          </cell>
          <cell r="CF1099" t="str">
            <v>Azul</v>
          </cell>
          <cell r="CG1099" t="str">
            <v>5o Sábado</v>
          </cell>
          <cell r="CH1099" t="str">
            <v>May y Jun</v>
          </cell>
          <cell r="CI1099" t="str">
            <v>Nov y Dic</v>
          </cell>
          <cell r="CJ1099" t="str">
            <v>-</v>
          </cell>
          <cell r="CK1099">
            <v>90</v>
          </cell>
          <cell r="CL1099" t="str">
            <v>101 - MAGNA</v>
          </cell>
          <cell r="CM1099" t="str">
            <v>13146</v>
          </cell>
          <cell r="CP1099" t="str">
            <v>-</v>
          </cell>
        </row>
        <row r="1100">
          <cell r="A1100" t="str">
            <v>13147</v>
          </cell>
          <cell r="B1100" t="str">
            <v>559YXK</v>
          </cell>
          <cell r="C1100" t="str">
            <v>Distrito Federal</v>
          </cell>
          <cell r="D1100" t="str">
            <v>No aplica</v>
          </cell>
          <cell r="E1100" t="str">
            <v>Aveo</v>
          </cell>
          <cell r="F1100" t="str">
            <v>Automóvil</v>
          </cell>
          <cell r="G1100" t="str">
            <v>Chevrolet</v>
          </cell>
          <cell r="H1100" t="str">
            <v>Aveo LS 4 puertas T/M, D/H, A/A, Paquete M</v>
          </cell>
          <cell r="I1100" t="str">
            <v>3G1TA5AF7DL176751</v>
          </cell>
          <cell r="J1100" t="str">
            <v>Hecho en México</v>
          </cell>
          <cell r="K1100" t="str">
            <v>Magna</v>
          </cell>
          <cell r="L1100">
            <v>4</v>
          </cell>
          <cell r="M1100">
            <v>45</v>
          </cell>
          <cell r="N1100">
            <v>2013</v>
          </cell>
          <cell r="O1100" t="str">
            <v>Ciudad de México</v>
          </cell>
          <cell r="P1100" t="str">
            <v>Ciudad de México</v>
          </cell>
          <cell r="Q1100" t="str">
            <v>Zona Metropolitana</v>
          </cell>
          <cell r="R1100" t="str">
            <v>Baja</v>
          </cell>
          <cell r="S1100" t="str">
            <v>Devolución Valmex</v>
          </cell>
          <cell r="T1100" t="str">
            <v>GNP</v>
          </cell>
          <cell r="U1100" t="str">
            <v>Grupo Nacional Provincial, S.A.B.</v>
          </cell>
          <cell r="V1100" t="str">
            <v>Pool Administrativo</v>
          </cell>
          <cell r="W1100" t="str">
            <v>Pool Administrativo</v>
          </cell>
          <cell r="X1100" t="str">
            <v>Oficina Regional</v>
          </cell>
          <cell r="Y1100" t="str">
            <v>Pool</v>
          </cell>
          <cell r="Z1100" t="str">
            <v>N38132</v>
          </cell>
          <cell r="AA1100" t="str">
            <v>-</v>
          </cell>
          <cell r="AB1100" t="str">
            <v>-</v>
          </cell>
          <cell r="AC1100" t="str">
            <v>-</v>
          </cell>
          <cell r="AD1100" t="str">
            <v>-</v>
          </cell>
          <cell r="AE1100" t="str">
            <v>-</v>
          </cell>
          <cell r="AF1100" t="str">
            <v>-</v>
          </cell>
          <cell r="AG1100" t="str">
            <v>-</v>
          </cell>
          <cell r="AH1100" t="str">
            <v>-</v>
          </cell>
          <cell r="AI1100" t="str">
            <v>C6705</v>
          </cell>
          <cell r="AJ1100" t="str">
            <v>Ramirez Granados Arturo</v>
          </cell>
          <cell r="AK1100" t="str">
            <v>-</v>
          </cell>
          <cell r="AL1100" t="str">
            <v>-</v>
          </cell>
          <cell r="AM1100" t="str">
            <v>-</v>
          </cell>
          <cell r="AN1100">
            <v>0</v>
          </cell>
          <cell r="AO1100" t="str">
            <v>-</v>
          </cell>
          <cell r="AQ1100">
            <v>5545001393</v>
          </cell>
          <cell r="AR1100" t="str">
            <v>-</v>
          </cell>
          <cell r="AS1100" t="str">
            <v>-</v>
          </cell>
          <cell r="AT1100" t="str">
            <v>-</v>
          </cell>
          <cell r="AU1100" t="str">
            <v>-</v>
          </cell>
          <cell r="AV1100" t="str">
            <v>-</v>
          </cell>
          <cell r="AW1100" t="str">
            <v>IMDM20888087..</v>
          </cell>
          <cell r="AX1100" t="str">
            <v>Inactivo</v>
          </cell>
          <cell r="AY1100" t="str">
            <v>No</v>
          </cell>
          <cell r="AZ1100" t="str">
            <v>-</v>
          </cell>
          <cell r="BA1100" t="str">
            <v>-</v>
          </cell>
          <cell r="BB1100" t="str">
            <v>-</v>
          </cell>
          <cell r="BC1100" t="str">
            <v>-</v>
          </cell>
          <cell r="BD1100" t="str">
            <v>-</v>
          </cell>
          <cell r="BE1100" t="str">
            <v>-</v>
          </cell>
          <cell r="BF1100" t="str">
            <v>-</v>
          </cell>
          <cell r="BG1100" t="str">
            <v>-</v>
          </cell>
          <cell r="BH1100" t="str">
            <v>-</v>
          </cell>
          <cell r="BI1100" t="str">
            <v>-</v>
          </cell>
          <cell r="BJ1100" t="str">
            <v>Arrendado</v>
          </cell>
          <cell r="BL1100" t="str">
            <v>El Trébol Automotriz Ermita, S.A. de C.V.</v>
          </cell>
          <cell r="BP1100" t="str">
            <v>-</v>
          </cell>
          <cell r="BQ1100" t="str">
            <v>-</v>
          </cell>
          <cell r="BR1100" t="str">
            <v>-</v>
          </cell>
          <cell r="BS1100" t="str">
            <v>-</v>
          </cell>
          <cell r="BT1100" t="str">
            <v>-</v>
          </cell>
          <cell r="BU1100" t="str">
            <v>-</v>
          </cell>
          <cell r="BV1100" t="str">
            <v>-</v>
          </cell>
          <cell r="BW1100" t="str">
            <v>-</v>
          </cell>
          <cell r="BX1100" t="str">
            <v>-</v>
          </cell>
          <cell r="BY1100" t="str">
            <v>-</v>
          </cell>
          <cell r="BZ1100" t="str">
            <v>-</v>
          </cell>
          <cell r="CA1100" t="str">
            <v>-</v>
          </cell>
          <cell r="CB1100" t="str">
            <v>-</v>
          </cell>
          <cell r="CC1100" t="str">
            <v>Viernes</v>
          </cell>
          <cell r="CD1100" t="str">
            <v>559</v>
          </cell>
          <cell r="CE1100" t="str">
            <v>9</v>
          </cell>
          <cell r="CF1100" t="str">
            <v>Azul</v>
          </cell>
          <cell r="CG1100" t="str">
            <v>5o Sábado</v>
          </cell>
          <cell r="CH1100" t="str">
            <v>May y Jun</v>
          </cell>
          <cell r="CI1100" t="str">
            <v>Nov y Dic</v>
          </cell>
          <cell r="CJ1100" t="str">
            <v>-</v>
          </cell>
          <cell r="CK1100">
            <v>90</v>
          </cell>
          <cell r="CL1100" t="str">
            <v>101 - MAGNA</v>
          </cell>
          <cell r="CM1100" t="str">
            <v>13147</v>
          </cell>
          <cell r="CP1100" t="str">
            <v>-</v>
          </cell>
        </row>
        <row r="1101">
          <cell r="A1101" t="str">
            <v>13148</v>
          </cell>
          <cell r="B1101" t="str">
            <v>999YXK</v>
          </cell>
          <cell r="C1101" t="str">
            <v>Distrito Federal</v>
          </cell>
          <cell r="D1101" t="str">
            <v>No aplica</v>
          </cell>
          <cell r="E1101" t="str">
            <v>Aveo</v>
          </cell>
          <cell r="F1101" t="str">
            <v>Automóvil</v>
          </cell>
          <cell r="G1101" t="str">
            <v>Chevrolet</v>
          </cell>
          <cell r="H1101" t="str">
            <v>Aveo LS 4 puertas T/M, D/H, A/A, Paquete M</v>
          </cell>
          <cell r="I1101" t="str">
            <v>3G1TA5AF9DL171891</v>
          </cell>
          <cell r="J1101" t="str">
            <v>Hecho en México</v>
          </cell>
          <cell r="K1101" t="str">
            <v>Magna</v>
          </cell>
          <cell r="L1101">
            <v>4</v>
          </cell>
          <cell r="M1101">
            <v>45</v>
          </cell>
          <cell r="N1101">
            <v>2013</v>
          </cell>
          <cell r="O1101" t="str">
            <v>Mérida</v>
          </cell>
          <cell r="P1101" t="str">
            <v>Yucatán</v>
          </cell>
          <cell r="Q1101" t="str">
            <v>Sureste</v>
          </cell>
          <cell r="R1101" t="str">
            <v>Baja</v>
          </cell>
          <cell r="S1101" t="str">
            <v>Devolución Valmex</v>
          </cell>
          <cell r="T1101" t="str">
            <v>GNP</v>
          </cell>
          <cell r="U1101" t="str">
            <v>Grupo Nacional Provincial, S.A.B.</v>
          </cell>
          <cell r="V1101" t="str">
            <v>Supervisor Ajustes</v>
          </cell>
          <cell r="W1101" t="str">
            <v>-</v>
          </cell>
          <cell r="X1101" t="str">
            <v>Supervisoria</v>
          </cell>
          <cell r="Y1101" t="str">
            <v>Asignado</v>
          </cell>
          <cell r="Z1101" t="str">
            <v>N73681</v>
          </cell>
          <cell r="AA1101" t="str">
            <v>Rodríguez Cervera Miguel Francisco</v>
          </cell>
          <cell r="AB1101" t="str">
            <v>Grupo Nacional Provincial, S.A.B.</v>
          </cell>
          <cell r="AC1101" t="str">
            <v>ROCM760311S96</v>
          </cell>
          <cell r="AD1101" t="str">
            <v>Jefe de departamento</v>
          </cell>
          <cell r="AE1101" t="str">
            <v>Supervisor Siniestros Autos</v>
          </cell>
          <cell r="AF1101" t="str">
            <v>Unidad Operativa</v>
          </cell>
          <cell r="AG1101" t="str">
            <v>Dirección Servicio y Operaciones</v>
          </cell>
          <cell r="AH1101" t="str">
            <v>Subdir. Siniestros CDMX y Sureste</v>
          </cell>
          <cell r="AI1101" t="str">
            <v>C9208</v>
          </cell>
          <cell r="AJ1101" t="str">
            <v>Lasa Estrada Antxon</v>
          </cell>
          <cell r="AK1101" t="str">
            <v>Casona</v>
          </cell>
          <cell r="AL1101" t="str">
            <v>Mérida</v>
          </cell>
          <cell r="AM1101">
            <v>6832</v>
          </cell>
          <cell r="AN1101" t="str">
            <v>miguel.rodriguez@gnp.com.mx</v>
          </cell>
          <cell r="AO1101" t="str">
            <v>miguel.rodriguez@gnp.com.mx</v>
          </cell>
          <cell r="AQ1101">
            <v>9991839504</v>
          </cell>
          <cell r="AR1101" t="str">
            <v>-</v>
          </cell>
          <cell r="AS1101" t="str">
            <v>-</v>
          </cell>
          <cell r="AT1101" t="str">
            <v>-</v>
          </cell>
          <cell r="AU1101" t="str">
            <v>-</v>
          </cell>
          <cell r="AV1101" t="str">
            <v>-</v>
          </cell>
          <cell r="AW1101" t="str">
            <v>-</v>
          </cell>
          <cell r="AX1101" t="str">
            <v>-</v>
          </cell>
          <cell r="AY1101" t="str">
            <v>Si</v>
          </cell>
          <cell r="AZ1101">
            <v>847.22</v>
          </cell>
          <cell r="BA1101">
            <v>43708</v>
          </cell>
          <cell r="BB1101">
            <v>3388.88</v>
          </cell>
          <cell r="BC1101">
            <v>57611.12</v>
          </cell>
          <cell r="BD1101">
            <v>61000</v>
          </cell>
          <cell r="BE1101">
            <v>43661</v>
          </cell>
          <cell r="BF1101">
            <v>44742</v>
          </cell>
          <cell r="BG1101">
            <v>3</v>
          </cell>
          <cell r="BH1101" t="str">
            <v>-</v>
          </cell>
          <cell r="BI1101" t="str">
            <v>-</v>
          </cell>
          <cell r="BJ1101" t="str">
            <v>Arrendado</v>
          </cell>
          <cell r="BL1101" t="str">
            <v>El Trébol Automotriz Ermita, S.A. de C.V.</v>
          </cell>
          <cell r="BP1101" t="str">
            <v>-</v>
          </cell>
          <cell r="BQ1101" t="str">
            <v>-</v>
          </cell>
          <cell r="BR1101" t="str">
            <v>-</v>
          </cell>
          <cell r="BS1101" t="str">
            <v>-</v>
          </cell>
          <cell r="BT1101" t="str">
            <v>-</v>
          </cell>
          <cell r="BU1101" t="str">
            <v>-</v>
          </cell>
          <cell r="BV1101" t="str">
            <v>-</v>
          </cell>
          <cell r="BW1101" t="str">
            <v>-</v>
          </cell>
          <cell r="BX1101" t="str">
            <v>-</v>
          </cell>
          <cell r="BY1101" t="str">
            <v>-</v>
          </cell>
          <cell r="BZ1101" t="str">
            <v>-</v>
          </cell>
          <cell r="CA1101" t="str">
            <v>-</v>
          </cell>
          <cell r="CB1101" t="str">
            <v>-</v>
          </cell>
          <cell r="CC1101" t="str">
            <v>Viernes</v>
          </cell>
          <cell r="CD1101" t="str">
            <v>999</v>
          </cell>
          <cell r="CE1101" t="str">
            <v>9</v>
          </cell>
          <cell r="CF1101" t="str">
            <v>Azul</v>
          </cell>
          <cell r="CG1101" t="str">
            <v>5o Sábado</v>
          </cell>
          <cell r="CH1101" t="str">
            <v>May y Jun</v>
          </cell>
          <cell r="CI1101" t="str">
            <v>Nov y Dic</v>
          </cell>
          <cell r="CJ1101" t="str">
            <v>-</v>
          </cell>
          <cell r="CK1101">
            <v>90</v>
          </cell>
          <cell r="CL1101" t="str">
            <v>101 - MAGNA</v>
          </cell>
          <cell r="CM1101" t="str">
            <v>13148</v>
          </cell>
          <cell r="CP1101" t="str">
            <v>-</v>
          </cell>
        </row>
        <row r="1102">
          <cell r="A1102" t="str">
            <v>13149</v>
          </cell>
          <cell r="B1102" t="str">
            <v>642ZJN</v>
          </cell>
          <cell r="C1102" t="str">
            <v>Distrito Federal</v>
          </cell>
          <cell r="D1102" t="str">
            <v>831YXK</v>
          </cell>
          <cell r="E1102" t="str">
            <v>Aveo</v>
          </cell>
          <cell r="F1102" t="str">
            <v>Automóvil</v>
          </cell>
          <cell r="G1102" t="str">
            <v>Chevrolet</v>
          </cell>
          <cell r="H1102" t="str">
            <v>Aveo LS 4 puertas T/M, D/H, A/A, Paquete M</v>
          </cell>
          <cell r="I1102" t="str">
            <v>3G1TA5AF5DL171645</v>
          </cell>
          <cell r="J1102" t="str">
            <v>Hecho en México</v>
          </cell>
          <cell r="K1102" t="str">
            <v>Magna</v>
          </cell>
          <cell r="L1102">
            <v>4</v>
          </cell>
          <cell r="M1102">
            <v>45</v>
          </cell>
          <cell r="N1102">
            <v>2013</v>
          </cell>
          <cell r="O1102" t="str">
            <v>Mérida</v>
          </cell>
          <cell r="P1102" t="str">
            <v>Yucatán</v>
          </cell>
          <cell r="Q1102" t="str">
            <v>Sureste</v>
          </cell>
          <cell r="R1102" t="str">
            <v>Baja</v>
          </cell>
          <cell r="S1102" t="str">
            <v>Devolución Valmex</v>
          </cell>
          <cell r="T1102" t="str">
            <v>GNP</v>
          </cell>
          <cell r="U1102" t="str">
            <v>Grupo Nacional Provincial, S.A.B.</v>
          </cell>
          <cell r="V1102" t="str">
            <v>Supervisor de Taller</v>
          </cell>
          <cell r="W1102" t="str">
            <v>Pool Semiasignado</v>
          </cell>
          <cell r="X1102" t="str">
            <v>Oficina Regional</v>
          </cell>
          <cell r="Y1102" t="str">
            <v>Pool</v>
          </cell>
          <cell r="Z1102">
            <v>40081001</v>
          </cell>
          <cell r="AA1102" t="str">
            <v>-</v>
          </cell>
          <cell r="AB1102" t="str">
            <v>-</v>
          </cell>
          <cell r="AC1102" t="str">
            <v>-</v>
          </cell>
          <cell r="AD1102" t="str">
            <v>-</v>
          </cell>
          <cell r="AE1102" t="str">
            <v>-</v>
          </cell>
          <cell r="AF1102" t="str">
            <v>-</v>
          </cell>
          <cell r="AG1102" t="str">
            <v>-</v>
          </cell>
          <cell r="AH1102" t="str">
            <v>-</v>
          </cell>
          <cell r="AI1102" t="str">
            <v>C6705</v>
          </cell>
          <cell r="AJ1102" t="str">
            <v>Ramirez Granados Arturo</v>
          </cell>
          <cell r="AK1102" t="str">
            <v>-</v>
          </cell>
          <cell r="AL1102" t="str">
            <v>-</v>
          </cell>
          <cell r="AM1102" t="str">
            <v>-</v>
          </cell>
          <cell r="AN1102">
            <v>0</v>
          </cell>
          <cell r="AO1102" t="str">
            <v>-</v>
          </cell>
          <cell r="AQ1102">
            <v>9991838788</v>
          </cell>
          <cell r="AR1102" t="str">
            <v>-</v>
          </cell>
          <cell r="AS1102" t="str">
            <v>-</v>
          </cell>
          <cell r="AT1102" t="str">
            <v>-</v>
          </cell>
          <cell r="AU1102" t="str">
            <v>-</v>
          </cell>
          <cell r="AV1102" t="str">
            <v>-</v>
          </cell>
          <cell r="AW1102" t="str">
            <v>-</v>
          </cell>
          <cell r="AX1102" t="str">
            <v>-</v>
          </cell>
          <cell r="AY1102" t="str">
            <v>No</v>
          </cell>
          <cell r="AZ1102" t="str">
            <v>-</v>
          </cell>
          <cell r="BA1102" t="str">
            <v>-</v>
          </cell>
          <cell r="BB1102" t="str">
            <v>-</v>
          </cell>
          <cell r="BC1102" t="str">
            <v>-</v>
          </cell>
          <cell r="BD1102" t="str">
            <v>-</v>
          </cell>
          <cell r="BE1102" t="str">
            <v>-</v>
          </cell>
          <cell r="BF1102" t="str">
            <v>-</v>
          </cell>
          <cell r="BG1102">
            <v>4</v>
          </cell>
          <cell r="BH1102" t="str">
            <v>-</v>
          </cell>
          <cell r="BI1102" t="str">
            <v>-</v>
          </cell>
          <cell r="BJ1102" t="str">
            <v>Arrendado</v>
          </cell>
          <cell r="BL1102" t="str">
            <v>El Trébol Automotriz Ermita, S.A. de C.V.</v>
          </cell>
          <cell r="BP1102" t="str">
            <v>-</v>
          </cell>
          <cell r="BQ1102" t="str">
            <v>-</v>
          </cell>
          <cell r="BR1102" t="str">
            <v>-</v>
          </cell>
          <cell r="BS1102" t="str">
            <v>-</v>
          </cell>
          <cell r="BT1102" t="str">
            <v>-</v>
          </cell>
          <cell r="BU1102" t="str">
            <v>-</v>
          </cell>
          <cell r="BV1102" t="str">
            <v>-</v>
          </cell>
          <cell r="BW1102" t="str">
            <v>-</v>
          </cell>
          <cell r="BX1102" t="str">
            <v>-</v>
          </cell>
          <cell r="BY1102" t="str">
            <v>-</v>
          </cell>
          <cell r="BZ1102" t="str">
            <v>-</v>
          </cell>
          <cell r="CA1102" t="str">
            <v>-</v>
          </cell>
          <cell r="CB1102" t="str">
            <v>-</v>
          </cell>
          <cell r="CC1102" t="str">
            <v>Jueves</v>
          </cell>
          <cell r="CD1102" t="str">
            <v>642</v>
          </cell>
          <cell r="CE1102" t="str">
            <v>2</v>
          </cell>
          <cell r="CF1102" t="str">
            <v>Verde</v>
          </cell>
          <cell r="CG1102" t="str">
            <v>4o Sábado</v>
          </cell>
          <cell r="CH1102" t="str">
            <v>Abr y May</v>
          </cell>
          <cell r="CI1102" t="str">
            <v>Oct y Nov</v>
          </cell>
          <cell r="CJ1102" t="str">
            <v>-</v>
          </cell>
          <cell r="CK1102">
            <v>90</v>
          </cell>
          <cell r="CL1102" t="str">
            <v>101 - MAGNA</v>
          </cell>
          <cell r="CM1102" t="str">
            <v>13149</v>
          </cell>
          <cell r="CP1102" t="str">
            <v>-</v>
          </cell>
        </row>
        <row r="1103">
          <cell r="A1103" t="str">
            <v>13150</v>
          </cell>
          <cell r="B1103" t="str">
            <v>660YXK</v>
          </cell>
          <cell r="C1103" t="str">
            <v>Distrito Federal</v>
          </cell>
          <cell r="D1103" t="str">
            <v>No aplica</v>
          </cell>
          <cell r="E1103" t="str">
            <v>Aveo</v>
          </cell>
          <cell r="F1103" t="str">
            <v>Automóvil</v>
          </cell>
          <cell r="G1103" t="str">
            <v>Chevrolet</v>
          </cell>
          <cell r="H1103" t="str">
            <v>Aveo LS 4 puertas T/M, D/H, A/A, Paquete M</v>
          </cell>
          <cell r="I1103" t="str">
            <v>3G1TA5AF6DL178944</v>
          </cell>
          <cell r="J1103" t="str">
            <v>Hecho en México</v>
          </cell>
          <cell r="K1103" t="str">
            <v>Magna</v>
          </cell>
          <cell r="L1103">
            <v>4</v>
          </cell>
          <cell r="M1103">
            <v>45</v>
          </cell>
          <cell r="N1103">
            <v>2013</v>
          </cell>
          <cell r="O1103" t="str">
            <v>Mérida</v>
          </cell>
          <cell r="P1103" t="str">
            <v>Yucatán</v>
          </cell>
          <cell r="Q1103" t="str">
            <v>Sureste</v>
          </cell>
          <cell r="R1103" t="str">
            <v>Baja</v>
          </cell>
          <cell r="S1103" t="str">
            <v>Devolución Valmex</v>
          </cell>
          <cell r="T1103" t="str">
            <v>GNP</v>
          </cell>
          <cell r="U1103" t="str">
            <v>Grupo Nacional Provincial, S.A.B.</v>
          </cell>
          <cell r="V1103" t="str">
            <v>Pool Administrativo</v>
          </cell>
          <cell r="W1103" t="str">
            <v>Pool Administrativo</v>
          </cell>
          <cell r="X1103" t="str">
            <v>Oficina Regional</v>
          </cell>
          <cell r="Y1103" t="str">
            <v>Pool</v>
          </cell>
          <cell r="Z1103" t="str">
            <v>N38132</v>
          </cell>
          <cell r="AA1103" t="str">
            <v>-</v>
          </cell>
          <cell r="AB1103" t="str">
            <v>-</v>
          </cell>
          <cell r="AC1103" t="str">
            <v>-</v>
          </cell>
          <cell r="AD1103" t="str">
            <v>-</v>
          </cell>
          <cell r="AE1103" t="str">
            <v>-</v>
          </cell>
          <cell r="AF1103" t="str">
            <v>-</v>
          </cell>
          <cell r="AG1103" t="str">
            <v>-</v>
          </cell>
          <cell r="AH1103" t="str">
            <v>-</v>
          </cell>
          <cell r="AI1103" t="str">
            <v>C6705</v>
          </cell>
          <cell r="AJ1103" t="str">
            <v>Ramirez Granados Arturo</v>
          </cell>
          <cell r="AK1103" t="str">
            <v>-</v>
          </cell>
          <cell r="AL1103" t="str">
            <v>-</v>
          </cell>
          <cell r="AM1103" t="str">
            <v>-</v>
          </cell>
          <cell r="AN1103">
            <v>0</v>
          </cell>
          <cell r="AO1103" t="str">
            <v>-</v>
          </cell>
          <cell r="AQ1103">
            <v>5545001393</v>
          </cell>
          <cell r="AR1103" t="str">
            <v>-</v>
          </cell>
          <cell r="AS1103" t="str">
            <v>-</v>
          </cell>
          <cell r="AT1103" t="str">
            <v>-</v>
          </cell>
          <cell r="AU1103" t="str">
            <v>-</v>
          </cell>
          <cell r="AV1103" t="str">
            <v>-</v>
          </cell>
          <cell r="AW1103" t="str">
            <v>-</v>
          </cell>
          <cell r="AX1103" t="str">
            <v>-</v>
          </cell>
          <cell r="AY1103" t="str">
            <v>No</v>
          </cell>
          <cell r="AZ1103" t="str">
            <v>-</v>
          </cell>
          <cell r="BA1103" t="str">
            <v>-</v>
          </cell>
          <cell r="BB1103" t="str">
            <v>-</v>
          </cell>
          <cell r="BC1103" t="str">
            <v>-</v>
          </cell>
          <cell r="BD1103" t="str">
            <v>-</v>
          </cell>
          <cell r="BE1103" t="str">
            <v>-</v>
          </cell>
          <cell r="BF1103" t="str">
            <v>-</v>
          </cell>
          <cell r="BG1103" t="str">
            <v>-</v>
          </cell>
          <cell r="BH1103" t="str">
            <v>-</v>
          </cell>
          <cell r="BI1103" t="str">
            <v>-</v>
          </cell>
          <cell r="BJ1103" t="str">
            <v>Arrendado</v>
          </cell>
          <cell r="BL1103" t="str">
            <v>El Trébol Automotriz Ermita, S.A. de C.V.</v>
          </cell>
          <cell r="BP1103" t="str">
            <v>-</v>
          </cell>
          <cell r="BQ1103" t="str">
            <v>-</v>
          </cell>
          <cell r="BR1103" t="str">
            <v>-</v>
          </cell>
          <cell r="BS1103" t="str">
            <v>-</v>
          </cell>
          <cell r="BT1103" t="str">
            <v>-</v>
          </cell>
          <cell r="BU1103" t="str">
            <v>-</v>
          </cell>
          <cell r="BV1103" t="str">
            <v>-</v>
          </cell>
          <cell r="BW1103" t="str">
            <v>-</v>
          </cell>
          <cell r="BX1103" t="str">
            <v>-</v>
          </cell>
          <cell r="BY1103" t="str">
            <v>-</v>
          </cell>
          <cell r="BZ1103" t="str">
            <v>-</v>
          </cell>
          <cell r="CA1103" t="str">
            <v>-</v>
          </cell>
          <cell r="CB1103" t="str">
            <v>-</v>
          </cell>
          <cell r="CC1103" t="str">
            <v>Viernes</v>
          </cell>
          <cell r="CD1103" t="str">
            <v>660</v>
          </cell>
          <cell r="CE1103" t="str">
            <v>0</v>
          </cell>
          <cell r="CF1103" t="str">
            <v>Azul</v>
          </cell>
          <cell r="CG1103" t="str">
            <v>5o Sábado</v>
          </cell>
          <cell r="CH1103" t="str">
            <v>May y Jun</v>
          </cell>
          <cell r="CI1103" t="str">
            <v>Nov y Dic</v>
          </cell>
          <cell r="CJ1103" t="str">
            <v>-</v>
          </cell>
          <cell r="CK1103">
            <v>90</v>
          </cell>
          <cell r="CL1103" t="str">
            <v>101 - MAGNA</v>
          </cell>
          <cell r="CM1103" t="str">
            <v>13150</v>
          </cell>
          <cell r="CP1103" t="str">
            <v>-</v>
          </cell>
        </row>
        <row r="1104">
          <cell r="A1104" t="str">
            <v>13151</v>
          </cell>
          <cell r="B1104" t="str">
            <v>178YXK</v>
          </cell>
          <cell r="C1104" t="str">
            <v>Distrito Federal</v>
          </cell>
          <cell r="D1104" t="str">
            <v>No aplica</v>
          </cell>
          <cell r="E1104" t="str">
            <v>Aveo</v>
          </cell>
          <cell r="F1104" t="str">
            <v>Automóvil</v>
          </cell>
          <cell r="G1104" t="str">
            <v>Chevrolet</v>
          </cell>
          <cell r="H1104" t="str">
            <v>Aveo LS 4 puertas T/M, D/H, A/A, Paquete M</v>
          </cell>
          <cell r="I1104" t="str">
            <v>3G1TA5AF8DL174894</v>
          </cell>
          <cell r="J1104" t="str">
            <v>Hecho en México</v>
          </cell>
          <cell r="K1104" t="str">
            <v>Magna</v>
          </cell>
          <cell r="L1104">
            <v>4</v>
          </cell>
          <cell r="M1104">
            <v>45</v>
          </cell>
          <cell r="N1104">
            <v>2013</v>
          </cell>
          <cell r="O1104" t="str">
            <v>Ciudad de México</v>
          </cell>
          <cell r="P1104" t="str">
            <v>Ciudad de México</v>
          </cell>
          <cell r="Q1104" t="str">
            <v>Zona Metropolitana</v>
          </cell>
          <cell r="R1104" t="str">
            <v>Baja</v>
          </cell>
          <cell r="S1104" t="str">
            <v>Devolución Valmex</v>
          </cell>
          <cell r="T1104" t="str">
            <v>GNP</v>
          </cell>
          <cell r="U1104" t="str">
            <v>Grupo Nacional Provincial, S.A.B.</v>
          </cell>
          <cell r="V1104" t="str">
            <v>Asesor de Servicio</v>
          </cell>
          <cell r="W1104" t="str">
            <v>450</v>
          </cell>
          <cell r="X1104" t="str">
            <v>Célula 9</v>
          </cell>
          <cell r="Y1104" t="str">
            <v>Asignado</v>
          </cell>
          <cell r="Z1104" t="str">
            <v>Por asignar</v>
          </cell>
          <cell r="AA1104" t="str">
            <v>-</v>
          </cell>
          <cell r="AB1104" t="str">
            <v>-</v>
          </cell>
          <cell r="AC1104" t="str">
            <v>-</v>
          </cell>
          <cell r="AD1104" t="str">
            <v>-</v>
          </cell>
          <cell r="AE1104" t="str">
            <v>-</v>
          </cell>
          <cell r="AF1104" t="str">
            <v>-</v>
          </cell>
          <cell r="AG1104" t="str">
            <v>-</v>
          </cell>
          <cell r="AH1104" t="str">
            <v>-</v>
          </cell>
          <cell r="AI1104" t="str">
            <v>C6705</v>
          </cell>
          <cell r="AJ1104" t="str">
            <v>Ramirez Granados Arturo</v>
          </cell>
          <cell r="AK1104" t="str">
            <v>-</v>
          </cell>
          <cell r="AL1104" t="str">
            <v>-</v>
          </cell>
          <cell r="AM1104" t="str">
            <v>-</v>
          </cell>
          <cell r="AN1104">
            <v>0</v>
          </cell>
          <cell r="AO1104" t="str">
            <v>-</v>
          </cell>
          <cell r="AQ1104">
            <v>5535228373</v>
          </cell>
          <cell r="AR1104" t="str">
            <v>-</v>
          </cell>
          <cell r="AS1104" t="str">
            <v>-</v>
          </cell>
          <cell r="AT1104" t="str">
            <v>-</v>
          </cell>
          <cell r="AU1104" t="str">
            <v>-</v>
          </cell>
          <cell r="AV1104" t="str">
            <v>-</v>
          </cell>
          <cell r="AW1104" t="str">
            <v>IMDM20226555..</v>
          </cell>
          <cell r="AX1104" t="str">
            <v>Inactivo</v>
          </cell>
          <cell r="AY1104" t="str">
            <v>No</v>
          </cell>
          <cell r="AZ1104" t="str">
            <v>-</v>
          </cell>
          <cell r="BA1104" t="str">
            <v>-</v>
          </cell>
          <cell r="BB1104" t="str">
            <v>-</v>
          </cell>
          <cell r="BC1104" t="str">
            <v>-</v>
          </cell>
          <cell r="BD1104" t="str">
            <v>-</v>
          </cell>
          <cell r="BE1104" t="str">
            <v>-</v>
          </cell>
          <cell r="BF1104" t="str">
            <v>-</v>
          </cell>
          <cell r="BG1104">
            <v>3</v>
          </cell>
          <cell r="BH1104" t="str">
            <v>-</v>
          </cell>
          <cell r="BI1104" t="str">
            <v>-</v>
          </cell>
          <cell r="BJ1104" t="str">
            <v>Arrendado</v>
          </cell>
          <cell r="BL1104" t="str">
            <v>El Trébol Automotriz Ermita, S.A. de C.V.</v>
          </cell>
          <cell r="BP1104" t="str">
            <v>-</v>
          </cell>
          <cell r="BQ1104" t="str">
            <v>-</v>
          </cell>
          <cell r="BR1104" t="str">
            <v>-</v>
          </cell>
          <cell r="BS1104" t="str">
            <v>-</v>
          </cell>
          <cell r="BT1104" t="str">
            <v>-</v>
          </cell>
          <cell r="BU1104" t="str">
            <v>-</v>
          </cell>
          <cell r="BV1104" t="str">
            <v>-</v>
          </cell>
          <cell r="BW1104" t="str">
            <v>-</v>
          </cell>
          <cell r="BX1104" t="str">
            <v>-</v>
          </cell>
          <cell r="BY1104" t="str">
            <v>-</v>
          </cell>
          <cell r="BZ1104" t="str">
            <v>-</v>
          </cell>
          <cell r="CA1104" t="str">
            <v>-</v>
          </cell>
          <cell r="CB1104" t="str">
            <v>-</v>
          </cell>
          <cell r="CC1104" t="str">
            <v>Martes</v>
          </cell>
          <cell r="CD1104" t="str">
            <v>178</v>
          </cell>
          <cell r="CE1104" t="str">
            <v>8</v>
          </cell>
          <cell r="CF1104" t="str">
            <v>Rosa</v>
          </cell>
          <cell r="CG1104" t="str">
            <v>2o Sábado</v>
          </cell>
          <cell r="CH1104" t="str">
            <v>Feb y Mzo</v>
          </cell>
          <cell r="CI1104" t="str">
            <v>Ago y Sep</v>
          </cell>
          <cell r="CJ1104" t="str">
            <v>-</v>
          </cell>
          <cell r="CK1104">
            <v>90</v>
          </cell>
          <cell r="CL1104" t="str">
            <v>101 - MAGNA</v>
          </cell>
          <cell r="CM1104" t="str">
            <v>13151</v>
          </cell>
          <cell r="CP1104" t="str">
            <v>-</v>
          </cell>
        </row>
        <row r="1105">
          <cell r="A1105" t="str">
            <v>13152</v>
          </cell>
          <cell r="B1105" t="str">
            <v>983YXA</v>
          </cell>
          <cell r="C1105" t="str">
            <v>Distrito Federal</v>
          </cell>
          <cell r="D1105" t="str">
            <v>No aplica</v>
          </cell>
          <cell r="E1105" t="str">
            <v>Aveo</v>
          </cell>
          <cell r="F1105" t="str">
            <v>Automóvil</v>
          </cell>
          <cell r="G1105" t="str">
            <v>Chevrolet</v>
          </cell>
          <cell r="H1105" t="str">
            <v>Aveo LS 4 puertas T/M, D/H, A/A, Paquete M</v>
          </cell>
          <cell r="I1105" t="str">
            <v>3G1TA5AF5DL168776</v>
          </cell>
          <cell r="J1105" t="str">
            <v>Hecho en México</v>
          </cell>
          <cell r="K1105" t="str">
            <v>Magna</v>
          </cell>
          <cell r="L1105">
            <v>4</v>
          </cell>
          <cell r="M1105">
            <v>45</v>
          </cell>
          <cell r="N1105">
            <v>2013</v>
          </cell>
          <cell r="O1105" t="str">
            <v>Guadalajara</v>
          </cell>
          <cell r="P1105" t="str">
            <v>Jalisco</v>
          </cell>
          <cell r="Q1105" t="str">
            <v>Occidente</v>
          </cell>
          <cell r="R1105" t="str">
            <v>Baja</v>
          </cell>
          <cell r="S1105" t="str">
            <v>Venta a empleado</v>
          </cell>
          <cell r="T1105" t="str">
            <v>GNP</v>
          </cell>
          <cell r="U1105" t="str">
            <v>Grupo Nacional Provincial, S.A.B.</v>
          </cell>
          <cell r="V1105" t="str">
            <v>Supervisor de Taller</v>
          </cell>
          <cell r="W1105" t="str">
            <v>Pool Semiasignado</v>
          </cell>
          <cell r="X1105" t="str">
            <v>Supervisoria</v>
          </cell>
          <cell r="Y1105" t="str">
            <v>Pool</v>
          </cell>
          <cell r="Z1105" t="str">
            <v>N93706</v>
          </cell>
          <cell r="AA1105" t="str">
            <v>Lares Dominguez José Eduardo</v>
          </cell>
          <cell r="AB1105" t="str">
            <v>Grupo Nacional Provincial, S.A.B.</v>
          </cell>
          <cell r="AC1105" t="str">
            <v>LADE881116LQ8</v>
          </cell>
          <cell r="AD1105" t="str">
            <v>Jefe de departamento</v>
          </cell>
          <cell r="AE1105" t="str">
            <v>Supervisor Reparaciones</v>
          </cell>
          <cell r="AF1105" t="str">
            <v>Unidad Operativa</v>
          </cell>
          <cell r="AG1105" t="str">
            <v>Dirección Servicio y Operaciones</v>
          </cell>
          <cell r="AH1105" t="str">
            <v>Subdirección Siniestros Norte y Occidente</v>
          </cell>
          <cell r="AI1105" t="str">
            <v>C9179</v>
          </cell>
          <cell r="AJ1105" t="str">
            <v>Moya Urdiales Idalia Leticia</v>
          </cell>
          <cell r="AK1105" t="str">
            <v>Oficina central Guadalajara</v>
          </cell>
          <cell r="AL1105" t="str">
            <v>Guadalajara</v>
          </cell>
          <cell r="AM1105">
            <v>81259</v>
          </cell>
          <cell r="AN1105" t="str">
            <v>eduardo.lares@gnp.com.mx</v>
          </cell>
          <cell r="AO1105" t="str">
            <v>eduardo.lares@gnp.com.mx</v>
          </cell>
          <cell r="AQ1105">
            <v>3334455891</v>
          </cell>
          <cell r="AR1105" t="str">
            <v>-</v>
          </cell>
          <cell r="AS1105" t="str">
            <v>-</v>
          </cell>
          <cell r="AT1105" t="str">
            <v>-</v>
          </cell>
          <cell r="AU1105" t="str">
            <v>-</v>
          </cell>
          <cell r="AV1105" t="str">
            <v>-</v>
          </cell>
          <cell r="AW1105" t="str">
            <v>-</v>
          </cell>
          <cell r="AX1105" t="str">
            <v>-</v>
          </cell>
          <cell r="AY1105" t="str">
            <v>Si</v>
          </cell>
          <cell r="AZ1105">
            <v>572.91999999999996</v>
          </cell>
          <cell r="BA1105">
            <v>43708</v>
          </cell>
          <cell r="BB1105">
            <v>2291.6799999999998</v>
          </cell>
          <cell r="BC1105" t="str">
            <v>-</v>
          </cell>
          <cell r="BD1105">
            <v>55000</v>
          </cell>
          <cell r="BE1105">
            <v>43661</v>
          </cell>
          <cell r="BF1105">
            <v>45107</v>
          </cell>
          <cell r="BG1105">
            <v>3</v>
          </cell>
          <cell r="BH1105" t="str">
            <v>-</v>
          </cell>
          <cell r="BI1105" t="str">
            <v>-</v>
          </cell>
          <cell r="BJ1105" t="str">
            <v>Arrendado</v>
          </cell>
          <cell r="BL1105" t="str">
            <v>El Trébol Automotriz Ermita, S.A. de C.V.</v>
          </cell>
          <cell r="BP1105" t="str">
            <v>-</v>
          </cell>
          <cell r="BQ1105" t="str">
            <v>-</v>
          </cell>
          <cell r="BR1105" t="str">
            <v>-</v>
          </cell>
          <cell r="BS1105" t="str">
            <v>-</v>
          </cell>
          <cell r="BT1105" t="str">
            <v>-</v>
          </cell>
          <cell r="BU1105" t="str">
            <v>-</v>
          </cell>
          <cell r="BV1105" t="str">
            <v>-</v>
          </cell>
          <cell r="BW1105" t="str">
            <v>-</v>
          </cell>
          <cell r="BX1105" t="str">
            <v>-</v>
          </cell>
          <cell r="BY1105" t="str">
            <v>-</v>
          </cell>
          <cell r="BZ1105" t="str">
            <v>-</v>
          </cell>
          <cell r="CA1105" t="str">
            <v>-</v>
          </cell>
          <cell r="CB1105" t="str">
            <v>-</v>
          </cell>
          <cell r="CC1105" t="str">
            <v>Miércoles</v>
          </cell>
          <cell r="CD1105" t="str">
            <v>983</v>
          </cell>
          <cell r="CE1105" t="str">
            <v>3</v>
          </cell>
          <cell r="CF1105" t="str">
            <v>Rojo</v>
          </cell>
          <cell r="CG1105" t="str">
            <v>3er Sábado</v>
          </cell>
          <cell r="CH1105" t="str">
            <v>Mzo y Abr</v>
          </cell>
          <cell r="CI1105" t="str">
            <v>Sep y Oct</v>
          </cell>
          <cell r="CJ1105" t="str">
            <v>-</v>
          </cell>
          <cell r="CK1105">
            <v>90</v>
          </cell>
          <cell r="CL1105" t="str">
            <v>101 - MAGNA</v>
          </cell>
          <cell r="CM1105" t="str">
            <v>13152</v>
          </cell>
          <cell r="CP1105" t="str">
            <v>-</v>
          </cell>
        </row>
        <row r="1106">
          <cell r="A1106" t="str">
            <v>13153</v>
          </cell>
          <cell r="B1106" t="str">
            <v>929YXA</v>
          </cell>
          <cell r="C1106" t="str">
            <v>Distrito Federal</v>
          </cell>
          <cell r="D1106" t="str">
            <v>No aplica</v>
          </cell>
          <cell r="E1106" t="str">
            <v>Aveo</v>
          </cell>
          <cell r="F1106" t="str">
            <v>Automóvil</v>
          </cell>
          <cell r="G1106" t="str">
            <v>Chevrolet</v>
          </cell>
          <cell r="H1106" t="str">
            <v>Aveo LS 4 puertas T/M, D/H, A/A, Paquete M</v>
          </cell>
          <cell r="I1106" t="str">
            <v>3G1TA5AF6DL171735</v>
          </cell>
          <cell r="J1106" t="str">
            <v>Hecho en México</v>
          </cell>
          <cell r="K1106" t="str">
            <v>Magna</v>
          </cell>
          <cell r="L1106">
            <v>4</v>
          </cell>
          <cell r="M1106">
            <v>45</v>
          </cell>
          <cell r="N1106">
            <v>2013</v>
          </cell>
          <cell r="O1106" t="str">
            <v>Guadalajara</v>
          </cell>
          <cell r="P1106" t="str">
            <v>Jalisco</v>
          </cell>
          <cell r="Q1106" t="str">
            <v>Occidente</v>
          </cell>
          <cell r="R1106" t="str">
            <v>Baja</v>
          </cell>
          <cell r="S1106" t="str">
            <v>Subasta interna</v>
          </cell>
          <cell r="T1106" t="str">
            <v>GNP</v>
          </cell>
          <cell r="U1106" t="str">
            <v>Grupo Nacional Provincial, S.A.B.</v>
          </cell>
          <cell r="V1106" t="str">
            <v>Pool Administrativo</v>
          </cell>
          <cell r="W1106" t="str">
            <v>Pool Administrativo</v>
          </cell>
          <cell r="X1106" t="str">
            <v>Oficina Regional</v>
          </cell>
          <cell r="Y1106" t="str">
            <v>Pool</v>
          </cell>
          <cell r="Z1106" t="str">
            <v>N38132</v>
          </cell>
          <cell r="AA1106" t="str">
            <v>-</v>
          </cell>
          <cell r="AB1106" t="str">
            <v>-</v>
          </cell>
          <cell r="AC1106" t="str">
            <v>-</v>
          </cell>
          <cell r="AD1106" t="str">
            <v>-</v>
          </cell>
          <cell r="AE1106" t="str">
            <v>-</v>
          </cell>
          <cell r="AF1106" t="str">
            <v>-</v>
          </cell>
          <cell r="AG1106" t="str">
            <v>-</v>
          </cell>
          <cell r="AH1106" t="str">
            <v>-</v>
          </cell>
          <cell r="AI1106" t="str">
            <v>C6705</v>
          </cell>
          <cell r="AJ1106" t="str">
            <v>Ramirez Granados Arturo</v>
          </cell>
          <cell r="AK1106" t="str">
            <v>-</v>
          </cell>
          <cell r="AL1106" t="str">
            <v>-</v>
          </cell>
          <cell r="AM1106" t="str">
            <v>-</v>
          </cell>
          <cell r="AN1106">
            <v>0</v>
          </cell>
          <cell r="AO1106" t="str">
            <v>-</v>
          </cell>
          <cell r="AQ1106">
            <v>5545001393</v>
          </cell>
          <cell r="AR1106" t="str">
            <v>-</v>
          </cell>
          <cell r="AS1106" t="str">
            <v>-</v>
          </cell>
          <cell r="AT1106" t="str">
            <v>-</v>
          </cell>
          <cell r="AU1106" t="str">
            <v>-</v>
          </cell>
          <cell r="AV1106" t="str">
            <v>-</v>
          </cell>
          <cell r="AW1106" t="str">
            <v>IMDM20104928..</v>
          </cell>
          <cell r="AX1106" t="str">
            <v>Inactivo</v>
          </cell>
          <cell r="AY1106" t="str">
            <v>No</v>
          </cell>
          <cell r="AZ1106" t="str">
            <v>-</v>
          </cell>
          <cell r="BA1106" t="str">
            <v>-</v>
          </cell>
          <cell r="BB1106" t="str">
            <v>-</v>
          </cell>
          <cell r="BC1106" t="str">
            <v>-</v>
          </cell>
          <cell r="BD1106" t="str">
            <v>-</v>
          </cell>
          <cell r="BE1106" t="str">
            <v>-</v>
          </cell>
          <cell r="BF1106" t="str">
            <v>-</v>
          </cell>
          <cell r="BG1106" t="str">
            <v>-</v>
          </cell>
          <cell r="BH1106" t="str">
            <v>-</v>
          </cell>
          <cell r="BI1106" t="str">
            <v>-</v>
          </cell>
          <cell r="BJ1106" t="str">
            <v>Arrendado</v>
          </cell>
          <cell r="BL1106" t="str">
            <v>El Trébol Automotriz Ermita, S.A. de C.V.</v>
          </cell>
          <cell r="BP1106" t="str">
            <v>-</v>
          </cell>
          <cell r="BQ1106" t="str">
            <v>-</v>
          </cell>
          <cell r="BR1106" t="str">
            <v>-</v>
          </cell>
          <cell r="BS1106" t="str">
            <v>-</v>
          </cell>
          <cell r="BT1106" t="str">
            <v>-</v>
          </cell>
          <cell r="BU1106" t="str">
            <v>-</v>
          </cell>
          <cell r="BV1106" t="str">
            <v>-</v>
          </cell>
          <cell r="BW1106" t="str">
            <v>-</v>
          </cell>
          <cell r="BX1106" t="str">
            <v>-</v>
          </cell>
          <cell r="BY1106" t="str">
            <v>-</v>
          </cell>
          <cell r="BZ1106" t="str">
            <v>-</v>
          </cell>
          <cell r="CA1106" t="str">
            <v>-</v>
          </cell>
          <cell r="CB1106" t="str">
            <v>-</v>
          </cell>
          <cell r="CC1106" t="str">
            <v>Viernes</v>
          </cell>
          <cell r="CD1106" t="str">
            <v>929</v>
          </cell>
          <cell r="CE1106" t="str">
            <v>9</v>
          </cell>
          <cell r="CF1106" t="str">
            <v>Azul</v>
          </cell>
          <cell r="CG1106" t="str">
            <v>5o Sábado</v>
          </cell>
          <cell r="CH1106" t="str">
            <v>May y Jun</v>
          </cell>
          <cell r="CI1106" t="str">
            <v>Nov y Dic</v>
          </cell>
          <cell r="CJ1106" t="str">
            <v>-</v>
          </cell>
          <cell r="CK1106">
            <v>90</v>
          </cell>
          <cell r="CL1106" t="str">
            <v>101 - MAGNA</v>
          </cell>
          <cell r="CM1106" t="str">
            <v>13153</v>
          </cell>
          <cell r="CP1106" t="str">
            <v>-</v>
          </cell>
        </row>
        <row r="1107">
          <cell r="A1107" t="str">
            <v>13154</v>
          </cell>
          <cell r="B1107" t="str">
            <v>405YXK</v>
          </cell>
          <cell r="C1107" t="str">
            <v>Distrito Federal</v>
          </cell>
          <cell r="D1107" t="str">
            <v>No aplica</v>
          </cell>
          <cell r="E1107" t="str">
            <v>Aveo</v>
          </cell>
          <cell r="F1107" t="str">
            <v>Automóvil</v>
          </cell>
          <cell r="G1107" t="str">
            <v>Chevrolet</v>
          </cell>
          <cell r="H1107" t="str">
            <v>Aveo LS 4 puertas T/M, D/H, A/A, Paquete M</v>
          </cell>
          <cell r="I1107" t="str">
            <v>3G1TA5AF9DL178128</v>
          </cell>
          <cell r="J1107" t="str">
            <v>Hecho en México</v>
          </cell>
          <cell r="K1107" t="str">
            <v>Magna</v>
          </cell>
          <cell r="L1107">
            <v>4</v>
          </cell>
          <cell r="M1107">
            <v>45</v>
          </cell>
          <cell r="N1107">
            <v>2013</v>
          </cell>
          <cell r="O1107" t="str">
            <v>Guadalajara</v>
          </cell>
          <cell r="P1107" t="str">
            <v>Jalisco</v>
          </cell>
          <cell r="Q1107" t="str">
            <v>Occidente</v>
          </cell>
          <cell r="R1107" t="str">
            <v>Baja</v>
          </cell>
          <cell r="S1107" t="str">
            <v>Devolución Valmex</v>
          </cell>
          <cell r="T1107" t="str">
            <v>GNP</v>
          </cell>
          <cell r="U1107" t="str">
            <v>Grupo Nacional Provincial, S.A.B.</v>
          </cell>
          <cell r="V1107" t="str">
            <v>Pool Ajustes</v>
          </cell>
          <cell r="W1107" t="str">
            <v>Pool Ajustes</v>
          </cell>
          <cell r="X1107" t="str">
            <v>Supervisoria</v>
          </cell>
          <cell r="Y1107" t="str">
            <v>Pool</v>
          </cell>
          <cell r="Z1107" t="str">
            <v>N38132</v>
          </cell>
          <cell r="AA1107" t="str">
            <v>-</v>
          </cell>
          <cell r="AB1107" t="str">
            <v>-</v>
          </cell>
          <cell r="AC1107" t="str">
            <v>-</v>
          </cell>
          <cell r="AD1107" t="str">
            <v>-</v>
          </cell>
          <cell r="AE1107" t="str">
            <v>-</v>
          </cell>
          <cell r="AF1107" t="str">
            <v>-</v>
          </cell>
          <cell r="AG1107" t="str">
            <v>-</v>
          </cell>
          <cell r="AH1107" t="str">
            <v>-</v>
          </cell>
          <cell r="AI1107" t="str">
            <v>C6705</v>
          </cell>
          <cell r="AJ1107" t="str">
            <v>Ramirez Granados Arturo</v>
          </cell>
          <cell r="AK1107" t="str">
            <v>-</v>
          </cell>
          <cell r="AL1107" t="str">
            <v>-</v>
          </cell>
          <cell r="AM1107" t="str">
            <v>-</v>
          </cell>
          <cell r="AN1107">
            <v>0</v>
          </cell>
          <cell r="AO1107" t="str">
            <v>-</v>
          </cell>
          <cell r="AQ1107">
            <v>5545001393</v>
          </cell>
          <cell r="AR1107" t="str">
            <v>-</v>
          </cell>
          <cell r="AS1107" t="str">
            <v>-</v>
          </cell>
          <cell r="AT1107" t="str">
            <v>-</v>
          </cell>
          <cell r="AU1107" t="str">
            <v>-</v>
          </cell>
          <cell r="AV1107" t="str">
            <v>-</v>
          </cell>
          <cell r="AW1107" t="str">
            <v>-</v>
          </cell>
          <cell r="AX1107" t="str">
            <v>-</v>
          </cell>
          <cell r="AY1107" t="str">
            <v>No</v>
          </cell>
          <cell r="AZ1107" t="str">
            <v>-</v>
          </cell>
          <cell r="BA1107" t="str">
            <v>-</v>
          </cell>
          <cell r="BB1107" t="str">
            <v>-</v>
          </cell>
          <cell r="BC1107" t="str">
            <v>-</v>
          </cell>
          <cell r="BD1107" t="str">
            <v>-</v>
          </cell>
          <cell r="BE1107" t="str">
            <v>-</v>
          </cell>
          <cell r="BF1107" t="str">
            <v>-</v>
          </cell>
          <cell r="BG1107" t="str">
            <v>-</v>
          </cell>
          <cell r="BH1107" t="str">
            <v>-</v>
          </cell>
          <cell r="BI1107" t="str">
            <v>-</v>
          </cell>
          <cell r="BJ1107" t="str">
            <v>Arrendado</v>
          </cell>
          <cell r="BL1107" t="str">
            <v>El Trébol Automotriz Ermita, S.A. de C.V.</v>
          </cell>
          <cell r="BP1107" t="str">
            <v>-</v>
          </cell>
          <cell r="BQ1107" t="str">
            <v>-</v>
          </cell>
          <cell r="BR1107" t="str">
            <v>-</v>
          </cell>
          <cell r="BS1107" t="str">
            <v>-</v>
          </cell>
          <cell r="BT1107" t="str">
            <v>-</v>
          </cell>
          <cell r="BU1107" t="str">
            <v>-</v>
          </cell>
          <cell r="BV1107" t="str">
            <v>-</v>
          </cell>
          <cell r="BW1107" t="str">
            <v>-</v>
          </cell>
          <cell r="BX1107" t="str">
            <v>-</v>
          </cell>
          <cell r="BY1107" t="str">
            <v>-</v>
          </cell>
          <cell r="BZ1107" t="str">
            <v>-</v>
          </cell>
          <cell r="CA1107" t="str">
            <v>-</v>
          </cell>
          <cell r="CB1107" t="str">
            <v>-</v>
          </cell>
          <cell r="CC1107" t="str">
            <v>Lunes</v>
          </cell>
          <cell r="CD1107" t="str">
            <v>405</v>
          </cell>
          <cell r="CE1107" t="str">
            <v>5</v>
          </cell>
          <cell r="CF1107" t="str">
            <v>Amarillo</v>
          </cell>
          <cell r="CG1107" t="str">
            <v>1er Sábado</v>
          </cell>
          <cell r="CH1107" t="str">
            <v>Ene y Feb</v>
          </cell>
          <cell r="CI1107" t="str">
            <v>Jul y Ago</v>
          </cell>
          <cell r="CJ1107" t="str">
            <v>-</v>
          </cell>
          <cell r="CK1107">
            <v>90</v>
          </cell>
          <cell r="CL1107" t="str">
            <v>101 - MAGNA</v>
          </cell>
          <cell r="CM1107" t="str">
            <v>13154</v>
          </cell>
          <cell r="CP1107" t="str">
            <v>-</v>
          </cell>
        </row>
        <row r="1108">
          <cell r="A1108" t="str">
            <v>13155</v>
          </cell>
          <cell r="B1108" t="str">
            <v>980YXK</v>
          </cell>
          <cell r="C1108" t="str">
            <v>Distrito Federal</v>
          </cell>
          <cell r="D1108" t="str">
            <v>No aplica</v>
          </cell>
          <cell r="E1108" t="str">
            <v>Aveo</v>
          </cell>
          <cell r="F1108" t="str">
            <v>Automóvil</v>
          </cell>
          <cell r="G1108" t="str">
            <v>Chevrolet</v>
          </cell>
          <cell r="H1108" t="str">
            <v>Aveo LS 4 puertas T/M, D/H, A/A, Paquete M</v>
          </cell>
          <cell r="I1108" t="str">
            <v>3G1TA5AF8DL177455</v>
          </cell>
          <cell r="J1108" t="str">
            <v>Hecho en México</v>
          </cell>
          <cell r="K1108" t="str">
            <v>Magna</v>
          </cell>
          <cell r="L1108">
            <v>4</v>
          </cell>
          <cell r="M1108">
            <v>45</v>
          </cell>
          <cell r="N1108">
            <v>2013</v>
          </cell>
          <cell r="O1108" t="str">
            <v>Guadalajara</v>
          </cell>
          <cell r="P1108" t="str">
            <v>Jalisco</v>
          </cell>
          <cell r="Q1108" t="str">
            <v>Occidente</v>
          </cell>
          <cell r="R1108" t="str">
            <v>Baja</v>
          </cell>
          <cell r="S1108" t="str">
            <v>Devolución Valmex</v>
          </cell>
          <cell r="T1108" t="str">
            <v>GNP</v>
          </cell>
          <cell r="U1108" t="str">
            <v>Grupo Nacional Provincial, S.A.B.</v>
          </cell>
          <cell r="V1108" t="str">
            <v>Pool Ajustes</v>
          </cell>
          <cell r="W1108" t="str">
            <v>Pool Ajustes</v>
          </cell>
          <cell r="X1108" t="str">
            <v>Supervisoria</v>
          </cell>
          <cell r="Y1108" t="str">
            <v>Pool</v>
          </cell>
          <cell r="Z1108" t="str">
            <v>N38132</v>
          </cell>
          <cell r="AA1108" t="str">
            <v>-</v>
          </cell>
          <cell r="AB1108" t="str">
            <v>-</v>
          </cell>
          <cell r="AC1108" t="str">
            <v>-</v>
          </cell>
          <cell r="AD1108" t="str">
            <v>-</v>
          </cell>
          <cell r="AE1108" t="str">
            <v>-</v>
          </cell>
          <cell r="AF1108" t="str">
            <v>-</v>
          </cell>
          <cell r="AG1108" t="str">
            <v>-</v>
          </cell>
          <cell r="AH1108" t="str">
            <v>-</v>
          </cell>
          <cell r="AI1108" t="str">
            <v>C6705</v>
          </cell>
          <cell r="AJ1108" t="str">
            <v>Ramirez Granados Arturo</v>
          </cell>
          <cell r="AK1108" t="str">
            <v>-</v>
          </cell>
          <cell r="AL1108" t="str">
            <v>-</v>
          </cell>
          <cell r="AM1108" t="str">
            <v>-</v>
          </cell>
          <cell r="AN1108">
            <v>0</v>
          </cell>
          <cell r="AO1108" t="str">
            <v>-</v>
          </cell>
          <cell r="AQ1108">
            <v>5545001393</v>
          </cell>
          <cell r="AR1108" t="str">
            <v>-</v>
          </cell>
          <cell r="AS1108" t="str">
            <v>-</v>
          </cell>
          <cell r="AT1108" t="str">
            <v>-</v>
          </cell>
          <cell r="AU1108" t="str">
            <v>-</v>
          </cell>
          <cell r="AV1108" t="str">
            <v>-</v>
          </cell>
          <cell r="AW1108" t="str">
            <v>-</v>
          </cell>
          <cell r="AX1108" t="str">
            <v>-</v>
          </cell>
          <cell r="AY1108" t="str">
            <v>No</v>
          </cell>
          <cell r="AZ1108" t="str">
            <v>-</v>
          </cell>
          <cell r="BA1108" t="str">
            <v>-</v>
          </cell>
          <cell r="BB1108" t="str">
            <v>-</v>
          </cell>
          <cell r="BC1108" t="str">
            <v>-</v>
          </cell>
          <cell r="BD1108" t="str">
            <v>-</v>
          </cell>
          <cell r="BE1108" t="str">
            <v>-</v>
          </cell>
          <cell r="BF1108" t="str">
            <v>-</v>
          </cell>
          <cell r="BG1108" t="str">
            <v>-</v>
          </cell>
          <cell r="BH1108" t="str">
            <v>-</v>
          </cell>
          <cell r="BI1108" t="str">
            <v>-</v>
          </cell>
          <cell r="BJ1108" t="str">
            <v>Arrendado</v>
          </cell>
          <cell r="BL1108" t="str">
            <v>El Trébol Automotriz Ermita, S.A. de C.V.</v>
          </cell>
          <cell r="BP1108" t="str">
            <v>-</v>
          </cell>
          <cell r="BQ1108" t="str">
            <v>-</v>
          </cell>
          <cell r="BR1108" t="str">
            <v>-</v>
          </cell>
          <cell r="BS1108" t="str">
            <v>-</v>
          </cell>
          <cell r="BT1108" t="str">
            <v>-</v>
          </cell>
          <cell r="BU1108" t="str">
            <v>-</v>
          </cell>
          <cell r="BV1108" t="str">
            <v>-</v>
          </cell>
          <cell r="BW1108" t="str">
            <v>-</v>
          </cell>
          <cell r="BX1108" t="str">
            <v>-</v>
          </cell>
          <cell r="BY1108" t="str">
            <v>-</v>
          </cell>
          <cell r="BZ1108" t="str">
            <v>-</v>
          </cell>
          <cell r="CA1108" t="str">
            <v>-</v>
          </cell>
          <cell r="CB1108" t="str">
            <v>-</v>
          </cell>
          <cell r="CC1108" t="str">
            <v>Viernes</v>
          </cell>
          <cell r="CD1108" t="str">
            <v>980</v>
          </cell>
          <cell r="CE1108" t="str">
            <v>0</v>
          </cell>
          <cell r="CF1108" t="str">
            <v>Azul</v>
          </cell>
          <cell r="CG1108" t="str">
            <v>5o Sábado</v>
          </cell>
          <cell r="CH1108" t="str">
            <v>May y Jun</v>
          </cell>
          <cell r="CI1108" t="str">
            <v>Nov y Dic</v>
          </cell>
          <cell r="CJ1108" t="str">
            <v>-</v>
          </cell>
          <cell r="CK1108">
            <v>90</v>
          </cell>
          <cell r="CL1108" t="str">
            <v>101 - MAGNA</v>
          </cell>
          <cell r="CM1108" t="str">
            <v>13155</v>
          </cell>
          <cell r="CP1108" t="str">
            <v>-</v>
          </cell>
        </row>
        <row r="1109">
          <cell r="A1109" t="str">
            <v>13156</v>
          </cell>
          <cell r="B1109" t="str">
            <v>424YXK</v>
          </cell>
          <cell r="C1109" t="str">
            <v>Distrito Federal</v>
          </cell>
          <cell r="D1109" t="str">
            <v>No aplica</v>
          </cell>
          <cell r="E1109" t="str">
            <v>Aveo</v>
          </cell>
          <cell r="F1109" t="str">
            <v>Automóvil</v>
          </cell>
          <cell r="G1109" t="str">
            <v>Chevrolet</v>
          </cell>
          <cell r="H1109" t="str">
            <v>Aveo LS 4 puertas T/M, D/H, A/A, Paquete M</v>
          </cell>
          <cell r="I1109" t="str">
            <v>3G1TA5AF6DL178149</v>
          </cell>
          <cell r="J1109" t="str">
            <v>Hecho en México</v>
          </cell>
          <cell r="K1109" t="str">
            <v>Magna</v>
          </cell>
          <cell r="L1109">
            <v>4</v>
          </cell>
          <cell r="M1109">
            <v>45</v>
          </cell>
          <cell r="N1109">
            <v>2013</v>
          </cell>
          <cell r="O1109" t="str">
            <v>Guadalajara</v>
          </cell>
          <cell r="P1109" t="str">
            <v>Jalisco</v>
          </cell>
          <cell r="Q1109" t="str">
            <v>Occidente</v>
          </cell>
          <cell r="R1109" t="str">
            <v>Baja</v>
          </cell>
          <cell r="S1109" t="str">
            <v>Venta a empleado</v>
          </cell>
          <cell r="T1109" t="str">
            <v>GNP</v>
          </cell>
          <cell r="U1109" t="str">
            <v>Grupo Nacional Provincial, S.A.B.</v>
          </cell>
          <cell r="V1109" t="str">
            <v>Supervisor de Taller</v>
          </cell>
          <cell r="W1109" t="str">
            <v>Pool Semiasignado</v>
          </cell>
          <cell r="X1109" t="str">
            <v>Supervisoria</v>
          </cell>
          <cell r="Y1109" t="str">
            <v>Pool</v>
          </cell>
          <cell r="Z1109" t="str">
            <v>N92389</v>
          </cell>
          <cell r="AA1109" t="str">
            <v>-</v>
          </cell>
          <cell r="AB1109" t="str">
            <v>-</v>
          </cell>
          <cell r="AC1109" t="str">
            <v>-</v>
          </cell>
          <cell r="AD1109" t="str">
            <v>-</v>
          </cell>
          <cell r="AE1109" t="str">
            <v>-</v>
          </cell>
          <cell r="AF1109" t="str">
            <v>-</v>
          </cell>
          <cell r="AG1109" t="str">
            <v>-</v>
          </cell>
          <cell r="AH1109" t="str">
            <v>-</v>
          </cell>
          <cell r="AI1109" t="str">
            <v>C6705</v>
          </cell>
          <cell r="AJ1109" t="str">
            <v>Ramirez Granados Arturo</v>
          </cell>
          <cell r="AK1109" t="str">
            <v>-</v>
          </cell>
          <cell r="AL1109" t="str">
            <v>-</v>
          </cell>
          <cell r="AM1109" t="str">
            <v>-</v>
          </cell>
          <cell r="AN1109">
            <v>0</v>
          </cell>
          <cell r="AO1109" t="str">
            <v>-</v>
          </cell>
          <cell r="AQ1109">
            <v>3310204559</v>
          </cell>
          <cell r="AR1109" t="str">
            <v>-</v>
          </cell>
          <cell r="AS1109" t="str">
            <v>-</v>
          </cell>
          <cell r="AT1109" t="str">
            <v>-</v>
          </cell>
          <cell r="AU1109" t="str">
            <v>-</v>
          </cell>
          <cell r="AV1109" t="str">
            <v>-</v>
          </cell>
          <cell r="AW1109" t="str">
            <v>-</v>
          </cell>
          <cell r="AX1109" t="str">
            <v>-</v>
          </cell>
          <cell r="AY1109" t="str">
            <v>No</v>
          </cell>
          <cell r="AZ1109" t="str">
            <v>-</v>
          </cell>
          <cell r="BA1109" t="str">
            <v>-</v>
          </cell>
          <cell r="BB1109" t="str">
            <v>-</v>
          </cell>
          <cell r="BC1109" t="str">
            <v>-</v>
          </cell>
          <cell r="BD1109" t="str">
            <v>-</v>
          </cell>
          <cell r="BE1109" t="str">
            <v>-</v>
          </cell>
          <cell r="BF1109" t="str">
            <v>-</v>
          </cell>
          <cell r="BG1109">
            <v>4</v>
          </cell>
          <cell r="BH1109" t="str">
            <v>-</v>
          </cell>
          <cell r="BI1109" t="str">
            <v>-</v>
          </cell>
          <cell r="BJ1109" t="str">
            <v>Arrendado</v>
          </cell>
          <cell r="BL1109" t="str">
            <v>El Trébol Automotriz Ermita, S.A. de C.V.</v>
          </cell>
          <cell r="BP1109" t="str">
            <v>-</v>
          </cell>
          <cell r="BQ1109" t="str">
            <v>-</v>
          </cell>
          <cell r="BR1109" t="str">
            <v>-</v>
          </cell>
          <cell r="BS1109" t="str">
            <v>-</v>
          </cell>
          <cell r="BT1109" t="str">
            <v>-</v>
          </cell>
          <cell r="BU1109" t="str">
            <v>-</v>
          </cell>
          <cell r="BV1109" t="str">
            <v>-</v>
          </cell>
          <cell r="BW1109" t="str">
            <v>-</v>
          </cell>
          <cell r="BX1109" t="str">
            <v>-</v>
          </cell>
          <cell r="BY1109" t="str">
            <v>-</v>
          </cell>
          <cell r="BZ1109" t="str">
            <v>-</v>
          </cell>
          <cell r="CA1109" t="str">
            <v>-</v>
          </cell>
          <cell r="CB1109" t="str">
            <v>-</v>
          </cell>
          <cell r="CC1109" t="str">
            <v>Miércoles</v>
          </cell>
          <cell r="CD1109" t="str">
            <v>424</v>
          </cell>
          <cell r="CE1109" t="str">
            <v>4</v>
          </cell>
          <cell r="CF1109" t="str">
            <v>Rojo</v>
          </cell>
          <cell r="CG1109" t="str">
            <v>3er Sábado</v>
          </cell>
          <cell r="CH1109" t="str">
            <v>Mzo y Abr</v>
          </cell>
          <cell r="CI1109" t="str">
            <v>Sep y Oct</v>
          </cell>
          <cell r="CJ1109" t="str">
            <v>-</v>
          </cell>
          <cell r="CK1109">
            <v>90</v>
          </cell>
          <cell r="CL1109" t="str">
            <v>101 - MAGNA</v>
          </cell>
          <cell r="CM1109" t="str">
            <v>13156</v>
          </cell>
          <cell r="CP1109" t="str">
            <v>-</v>
          </cell>
        </row>
        <row r="1110">
          <cell r="A1110" t="str">
            <v>13157</v>
          </cell>
          <cell r="B1110" t="str">
            <v>651YXK</v>
          </cell>
          <cell r="C1110" t="str">
            <v>Distrito Federal</v>
          </cell>
          <cell r="D1110" t="str">
            <v>No aplica</v>
          </cell>
          <cell r="E1110" t="str">
            <v>Aveo</v>
          </cell>
          <cell r="F1110" t="str">
            <v>Automóvil</v>
          </cell>
          <cell r="G1110" t="str">
            <v>Chevrolet</v>
          </cell>
          <cell r="H1110" t="str">
            <v>Aveo LS 4 puertas T/M, D/H, A/A, Paquete M</v>
          </cell>
          <cell r="I1110" t="str">
            <v>3G1TA5AF3DL177511</v>
          </cell>
          <cell r="J1110" t="str">
            <v>Hecho en México</v>
          </cell>
          <cell r="K1110" t="str">
            <v>Magna</v>
          </cell>
          <cell r="L1110">
            <v>4</v>
          </cell>
          <cell r="M1110">
            <v>45</v>
          </cell>
          <cell r="N1110">
            <v>2013</v>
          </cell>
          <cell r="O1110" t="str">
            <v>Mexicali</v>
          </cell>
          <cell r="P1110" t="str">
            <v>Baja California Norte</v>
          </cell>
          <cell r="Q1110" t="str">
            <v>Noroeste</v>
          </cell>
          <cell r="R1110" t="str">
            <v>Baja</v>
          </cell>
          <cell r="S1110" t="str">
            <v>Devolución Valmex</v>
          </cell>
          <cell r="T1110" t="str">
            <v>GNP</v>
          </cell>
          <cell r="U1110" t="str">
            <v>Grupo Nacional Provincial, S.A.B.</v>
          </cell>
          <cell r="V1110" t="str">
            <v>Pool Administrativo</v>
          </cell>
          <cell r="W1110" t="str">
            <v>Pool Administrativo</v>
          </cell>
          <cell r="X1110" t="str">
            <v>Oficina Regional</v>
          </cell>
          <cell r="Y1110" t="str">
            <v>Pool</v>
          </cell>
          <cell r="Z1110" t="str">
            <v>N38132</v>
          </cell>
          <cell r="AA1110" t="str">
            <v>-</v>
          </cell>
          <cell r="AB1110" t="str">
            <v>-</v>
          </cell>
          <cell r="AC1110" t="str">
            <v>-</v>
          </cell>
          <cell r="AD1110" t="str">
            <v>-</v>
          </cell>
          <cell r="AE1110" t="str">
            <v>-</v>
          </cell>
          <cell r="AF1110" t="str">
            <v>-</v>
          </cell>
          <cell r="AG1110" t="str">
            <v>-</v>
          </cell>
          <cell r="AH1110" t="str">
            <v>-</v>
          </cell>
          <cell r="AI1110" t="str">
            <v>C6705</v>
          </cell>
          <cell r="AJ1110" t="str">
            <v>Ramirez Granados Arturo</v>
          </cell>
          <cell r="AK1110" t="str">
            <v>-</v>
          </cell>
          <cell r="AL1110" t="str">
            <v>-</v>
          </cell>
          <cell r="AM1110" t="str">
            <v>-</v>
          </cell>
          <cell r="AN1110">
            <v>0</v>
          </cell>
          <cell r="AO1110" t="str">
            <v>-</v>
          </cell>
          <cell r="AQ1110">
            <v>5545001393</v>
          </cell>
          <cell r="AR1110" t="str">
            <v>-</v>
          </cell>
          <cell r="AS1110" t="str">
            <v>-</v>
          </cell>
          <cell r="AT1110" t="str">
            <v>-</v>
          </cell>
          <cell r="AU1110" t="str">
            <v>-</v>
          </cell>
          <cell r="AV1110" t="str">
            <v>-</v>
          </cell>
          <cell r="AW1110" t="str">
            <v>IMDM20226516..</v>
          </cell>
          <cell r="AX1110" t="str">
            <v>Inactivo</v>
          </cell>
          <cell r="AY1110" t="str">
            <v>No</v>
          </cell>
          <cell r="AZ1110" t="str">
            <v>-</v>
          </cell>
          <cell r="BA1110" t="str">
            <v>-</v>
          </cell>
          <cell r="BB1110" t="str">
            <v>-</v>
          </cell>
          <cell r="BC1110" t="str">
            <v>-</v>
          </cell>
          <cell r="BD1110" t="str">
            <v>-</v>
          </cell>
          <cell r="BE1110" t="str">
            <v>-</v>
          </cell>
          <cell r="BF1110" t="str">
            <v>-</v>
          </cell>
          <cell r="BG1110" t="str">
            <v>-</v>
          </cell>
          <cell r="BH1110" t="str">
            <v>-</v>
          </cell>
          <cell r="BI1110" t="str">
            <v>-</v>
          </cell>
          <cell r="BJ1110" t="str">
            <v>Arrendado</v>
          </cell>
          <cell r="BL1110" t="str">
            <v>El Trébol Automotriz Ermita, S.A. de C.V.</v>
          </cell>
          <cell r="BP1110" t="str">
            <v>-</v>
          </cell>
          <cell r="BQ1110" t="str">
            <v>-</v>
          </cell>
          <cell r="BR1110" t="str">
            <v>-</v>
          </cell>
          <cell r="BS1110" t="str">
            <v>-</v>
          </cell>
          <cell r="BT1110" t="str">
            <v>-</v>
          </cell>
          <cell r="BU1110" t="str">
            <v>-</v>
          </cell>
          <cell r="BV1110" t="str">
            <v>-</v>
          </cell>
          <cell r="BW1110" t="str">
            <v>-</v>
          </cell>
          <cell r="BX1110" t="str">
            <v>-</v>
          </cell>
          <cell r="BY1110" t="str">
            <v>-</v>
          </cell>
          <cell r="BZ1110" t="str">
            <v>-</v>
          </cell>
          <cell r="CA1110" t="str">
            <v>-</v>
          </cell>
          <cell r="CB1110" t="str">
            <v>-</v>
          </cell>
          <cell r="CC1110" t="str">
            <v>Jueves</v>
          </cell>
          <cell r="CD1110" t="str">
            <v>651</v>
          </cell>
          <cell r="CE1110" t="str">
            <v>1</v>
          </cell>
          <cell r="CF1110" t="str">
            <v>Verde</v>
          </cell>
          <cell r="CG1110" t="str">
            <v>4o Sábado</v>
          </cell>
          <cell r="CH1110" t="str">
            <v>Abr y May</v>
          </cell>
          <cell r="CI1110" t="str">
            <v>Oct y Nov</v>
          </cell>
          <cell r="CJ1110" t="str">
            <v>-</v>
          </cell>
          <cell r="CK1110">
            <v>90</v>
          </cell>
          <cell r="CL1110" t="str">
            <v>101 - MAGNA</v>
          </cell>
          <cell r="CM1110" t="str">
            <v>13157</v>
          </cell>
          <cell r="CP1110" t="str">
            <v>-</v>
          </cell>
        </row>
        <row r="1111">
          <cell r="A1111" t="str">
            <v>13158</v>
          </cell>
          <cell r="B1111" t="str">
            <v>743YXK</v>
          </cell>
          <cell r="C1111" t="str">
            <v>Distrito Federal</v>
          </cell>
          <cell r="D1111" t="str">
            <v>No aplica</v>
          </cell>
          <cell r="E1111" t="str">
            <v>Aveo</v>
          </cell>
          <cell r="F1111" t="str">
            <v>Automóvil</v>
          </cell>
          <cell r="G1111" t="str">
            <v>Chevrolet</v>
          </cell>
          <cell r="H1111" t="str">
            <v>Aveo LS 4 puertas T/M, D/H, A/A, Paquete M</v>
          </cell>
          <cell r="I1111" t="str">
            <v>3G1TA5AF0DL177580</v>
          </cell>
          <cell r="J1111" t="str">
            <v>Hecho en México</v>
          </cell>
          <cell r="K1111" t="str">
            <v>Magna</v>
          </cell>
          <cell r="L1111">
            <v>4</v>
          </cell>
          <cell r="M1111">
            <v>45</v>
          </cell>
          <cell r="N1111">
            <v>2013</v>
          </cell>
          <cell r="O1111" t="str">
            <v>Guadalajara</v>
          </cell>
          <cell r="P1111" t="str">
            <v>Jalisco</v>
          </cell>
          <cell r="Q1111" t="str">
            <v>Occidente</v>
          </cell>
          <cell r="R1111" t="str">
            <v>Baja</v>
          </cell>
          <cell r="S1111" t="str">
            <v>Venta a empleado</v>
          </cell>
          <cell r="T1111" t="str">
            <v>GNP</v>
          </cell>
          <cell r="U1111" t="str">
            <v>Grupo Nacional Provincial, S.A.B.</v>
          </cell>
          <cell r="V1111" t="str">
            <v>Supervisor de Taller</v>
          </cell>
          <cell r="W1111" t="str">
            <v>Pool Semiasignado</v>
          </cell>
          <cell r="X1111" t="str">
            <v>Supervisoria</v>
          </cell>
          <cell r="Y1111" t="str">
            <v>Pool</v>
          </cell>
          <cell r="Z1111" t="str">
            <v>N89271</v>
          </cell>
          <cell r="AA1111" t="str">
            <v>Muñoz Esparza Miguel Angel</v>
          </cell>
          <cell r="AB1111" t="str">
            <v>Grupo Nacional Provincial, S.A.B.</v>
          </cell>
          <cell r="AC1111" t="str">
            <v>MUEM850130L98</v>
          </cell>
          <cell r="AD1111" t="str">
            <v>Operativo</v>
          </cell>
          <cell r="AE1111" t="str">
            <v>Visitador de Taller</v>
          </cell>
          <cell r="AF1111" t="str">
            <v>Unidad Operativa</v>
          </cell>
          <cell r="AG1111" t="str">
            <v>Dirección Servicio y Operaciones</v>
          </cell>
          <cell r="AH1111" t="str">
            <v>Subdirección Siniestros Norte y Occidente</v>
          </cell>
          <cell r="AI1111" t="str">
            <v>C9179</v>
          </cell>
          <cell r="AJ1111" t="str">
            <v>Moya Urdiales Idalia Leticia</v>
          </cell>
          <cell r="AK1111" t="str">
            <v>Oficina central Guadalajara</v>
          </cell>
          <cell r="AL1111" t="str">
            <v>Guadalajara</v>
          </cell>
          <cell r="AM1111">
            <v>6551</v>
          </cell>
          <cell r="AN1111" t="str">
            <v>miguel.munoz@gnp.com.mx</v>
          </cell>
          <cell r="AO1111" t="str">
            <v>miguel.munoz@gnp.com.mx</v>
          </cell>
          <cell r="AQ1111">
            <v>3336690700</v>
          </cell>
          <cell r="AR1111" t="str">
            <v>-</v>
          </cell>
          <cell r="AS1111" t="str">
            <v>-</v>
          </cell>
          <cell r="AT1111" t="str">
            <v>-</v>
          </cell>
          <cell r="AU1111" t="str">
            <v>-</v>
          </cell>
          <cell r="AV1111" t="str">
            <v>-</v>
          </cell>
          <cell r="AW1111" t="str">
            <v>-</v>
          </cell>
          <cell r="AX1111" t="str">
            <v>-</v>
          </cell>
          <cell r="AY1111" t="str">
            <v>Si</v>
          </cell>
          <cell r="AZ1111">
            <v>500</v>
          </cell>
          <cell r="BA1111">
            <v>43708</v>
          </cell>
          <cell r="BB1111">
            <v>22500</v>
          </cell>
          <cell r="BC1111" t="str">
            <v>-</v>
          </cell>
          <cell r="BD1111">
            <v>48000</v>
          </cell>
          <cell r="BE1111">
            <v>43039</v>
          </cell>
          <cell r="BF1111">
            <v>44119</v>
          </cell>
          <cell r="BG1111">
            <v>4</v>
          </cell>
          <cell r="BH1111" t="str">
            <v>-</v>
          </cell>
          <cell r="BI1111" t="str">
            <v>-</v>
          </cell>
          <cell r="BJ1111" t="str">
            <v>Arrendado</v>
          </cell>
          <cell r="BL1111" t="str">
            <v>El Trébol Automotriz Ermita, S.A. de C.V.</v>
          </cell>
          <cell r="BP1111" t="str">
            <v>-</v>
          </cell>
          <cell r="BQ1111" t="str">
            <v>-</v>
          </cell>
          <cell r="BR1111" t="str">
            <v>-</v>
          </cell>
          <cell r="BS1111" t="str">
            <v>-</v>
          </cell>
          <cell r="BT1111" t="str">
            <v>-</v>
          </cell>
          <cell r="BU1111" t="str">
            <v>-</v>
          </cell>
          <cell r="BV1111" t="str">
            <v>-</v>
          </cell>
          <cell r="BW1111" t="str">
            <v>-</v>
          </cell>
          <cell r="BX1111" t="str">
            <v>-</v>
          </cell>
          <cell r="BY1111" t="str">
            <v>-</v>
          </cell>
          <cell r="BZ1111" t="str">
            <v>-</v>
          </cell>
          <cell r="CA1111" t="str">
            <v>-</v>
          </cell>
          <cell r="CB1111" t="str">
            <v>-</v>
          </cell>
          <cell r="CC1111" t="str">
            <v>Miércoles</v>
          </cell>
          <cell r="CD1111" t="str">
            <v>743</v>
          </cell>
          <cell r="CE1111" t="str">
            <v>3</v>
          </cell>
          <cell r="CF1111" t="str">
            <v>Rojo</v>
          </cell>
          <cell r="CG1111" t="str">
            <v>3er Sábado</v>
          </cell>
          <cell r="CH1111" t="str">
            <v>Mzo y Abr</v>
          </cell>
          <cell r="CI1111" t="str">
            <v>Sep y Oct</v>
          </cell>
          <cell r="CJ1111" t="str">
            <v>-</v>
          </cell>
          <cell r="CK1111">
            <v>90</v>
          </cell>
          <cell r="CL1111" t="str">
            <v>101 - MAGNA</v>
          </cell>
          <cell r="CM1111" t="str">
            <v>13158</v>
          </cell>
          <cell r="CP1111" t="str">
            <v>-</v>
          </cell>
        </row>
        <row r="1112">
          <cell r="A1112" t="str">
            <v>13159</v>
          </cell>
          <cell r="B1112" t="str">
            <v>228YXK</v>
          </cell>
          <cell r="C1112" t="str">
            <v>Distrito Federal</v>
          </cell>
          <cell r="D1112" t="str">
            <v>No aplica</v>
          </cell>
          <cell r="E1112" t="str">
            <v>Aveo</v>
          </cell>
          <cell r="F1112" t="str">
            <v>Automóvil</v>
          </cell>
          <cell r="G1112" t="str">
            <v>Chevrolet</v>
          </cell>
          <cell r="H1112" t="str">
            <v>Aveo LS 4 puertas T/M, D/H, A/A, Paquete M</v>
          </cell>
          <cell r="I1112" t="str">
            <v>3G1TA5AF4DL171202</v>
          </cell>
          <cell r="J1112" t="str">
            <v>Hecho en México</v>
          </cell>
          <cell r="K1112" t="str">
            <v>Magna</v>
          </cell>
          <cell r="L1112">
            <v>4</v>
          </cell>
          <cell r="M1112">
            <v>45</v>
          </cell>
          <cell r="N1112">
            <v>2013</v>
          </cell>
          <cell r="O1112" t="str">
            <v>Guadalajara</v>
          </cell>
          <cell r="P1112" t="str">
            <v>Jalisco</v>
          </cell>
          <cell r="Q1112" t="str">
            <v>Occidente</v>
          </cell>
          <cell r="R1112" t="str">
            <v>Baja</v>
          </cell>
          <cell r="S1112" t="str">
            <v>Venta a empleado</v>
          </cell>
          <cell r="T1112" t="str">
            <v>GNP</v>
          </cell>
          <cell r="U1112" t="str">
            <v>Grupo Nacional Provincial, S.A.B.</v>
          </cell>
          <cell r="V1112" t="str">
            <v>Supervisor de Taller</v>
          </cell>
          <cell r="W1112" t="str">
            <v>Pool Semiasignado</v>
          </cell>
          <cell r="X1112" t="str">
            <v>Supervisoria</v>
          </cell>
          <cell r="Y1112" t="str">
            <v>Pool</v>
          </cell>
          <cell r="Z1112" t="str">
            <v>N94456</v>
          </cell>
          <cell r="AA1112" t="str">
            <v>Mora Herrera Miguel Angel</v>
          </cell>
          <cell r="AB1112" t="str">
            <v>Grupo Nacional Provincial, S.A.B.</v>
          </cell>
          <cell r="AC1112" t="str">
            <v>MOHM890707CE5</v>
          </cell>
          <cell r="AD1112" t="str">
            <v>Operativo</v>
          </cell>
          <cell r="AE1112" t="str">
            <v>Visitador de Taller</v>
          </cell>
          <cell r="AF1112" t="str">
            <v>Unidad Operativa</v>
          </cell>
          <cell r="AG1112" t="str">
            <v>Dirección Servicio y Operaciones</v>
          </cell>
          <cell r="AH1112" t="str">
            <v>Subdirección Siniestros Norte y Occidente</v>
          </cell>
          <cell r="AI1112" t="str">
            <v>C9179</v>
          </cell>
          <cell r="AJ1112" t="str">
            <v>Moya Urdiales Idalia Leticia</v>
          </cell>
          <cell r="AK1112" t="str">
            <v>Oficina central Guadalajara</v>
          </cell>
          <cell r="AL1112" t="str">
            <v>Guadalajara</v>
          </cell>
          <cell r="AM1112">
            <v>0</v>
          </cell>
          <cell r="AN1112" t="str">
            <v>miguel.mora@gnp.com.mx</v>
          </cell>
          <cell r="AO1112" t="str">
            <v>miguel.mora@gnp.com.mx</v>
          </cell>
          <cell r="AP1112" t="str">
            <v>miguel.mora@gnp.com.mx</v>
          </cell>
          <cell r="AQ1112">
            <v>3312946203</v>
          </cell>
          <cell r="AR1112" t="str">
            <v>-</v>
          </cell>
          <cell r="AS1112" t="str">
            <v>-</v>
          </cell>
          <cell r="AT1112" t="str">
            <v>-</v>
          </cell>
          <cell r="AU1112" t="str">
            <v>-</v>
          </cell>
          <cell r="AV1112" t="str">
            <v>-</v>
          </cell>
          <cell r="AW1112" t="str">
            <v>-</v>
          </cell>
          <cell r="AX1112" t="str">
            <v>-</v>
          </cell>
          <cell r="AY1112" t="str">
            <v>Si</v>
          </cell>
          <cell r="AZ1112">
            <v>500</v>
          </cell>
          <cell r="BA1112">
            <v>43708</v>
          </cell>
          <cell r="BB1112">
            <v>22500</v>
          </cell>
          <cell r="BC1112" t="str">
            <v>-</v>
          </cell>
          <cell r="BD1112">
            <v>48000</v>
          </cell>
          <cell r="BE1112">
            <v>43039</v>
          </cell>
          <cell r="BF1112">
            <v>44119</v>
          </cell>
          <cell r="BG1112">
            <v>4</v>
          </cell>
          <cell r="BH1112" t="str">
            <v>-</v>
          </cell>
          <cell r="BI1112" t="str">
            <v>-</v>
          </cell>
          <cell r="BJ1112" t="str">
            <v>Arrendado</v>
          </cell>
          <cell r="BL1112" t="str">
            <v>El Trébol Automotriz Ermita, S.A. de C.V.</v>
          </cell>
          <cell r="BP1112" t="str">
            <v>-</v>
          </cell>
          <cell r="BQ1112" t="str">
            <v>-</v>
          </cell>
          <cell r="BR1112" t="str">
            <v>-</v>
          </cell>
          <cell r="BS1112" t="str">
            <v>-</v>
          </cell>
          <cell r="BT1112" t="str">
            <v>-</v>
          </cell>
          <cell r="BU1112" t="str">
            <v>-</v>
          </cell>
          <cell r="BV1112" t="str">
            <v>-</v>
          </cell>
          <cell r="BW1112" t="str">
            <v>-</v>
          </cell>
          <cell r="BX1112" t="str">
            <v>-</v>
          </cell>
          <cell r="BY1112" t="str">
            <v>-</v>
          </cell>
          <cell r="BZ1112" t="str">
            <v>-</v>
          </cell>
          <cell r="CA1112" t="str">
            <v>-</v>
          </cell>
          <cell r="CB1112" t="str">
            <v>-</v>
          </cell>
          <cell r="CC1112" t="str">
            <v>Martes</v>
          </cell>
          <cell r="CD1112" t="str">
            <v>228</v>
          </cell>
          <cell r="CE1112" t="str">
            <v>8</v>
          </cell>
          <cell r="CF1112" t="str">
            <v>Rosa</v>
          </cell>
          <cell r="CG1112" t="str">
            <v>2o Sábado</v>
          </cell>
          <cell r="CH1112" t="str">
            <v>Feb y Mzo</v>
          </cell>
          <cell r="CI1112" t="str">
            <v>Ago y Sep</v>
          </cell>
          <cell r="CJ1112" t="str">
            <v>-</v>
          </cell>
          <cell r="CK1112">
            <v>90</v>
          </cell>
          <cell r="CL1112" t="str">
            <v>101 - MAGNA</v>
          </cell>
          <cell r="CM1112" t="str">
            <v>13159</v>
          </cell>
          <cell r="CP1112" t="str">
            <v>-</v>
          </cell>
        </row>
        <row r="1113">
          <cell r="A1113" t="str">
            <v>13160</v>
          </cell>
          <cell r="B1113" t="str">
            <v>845YXA</v>
          </cell>
          <cell r="C1113" t="str">
            <v>Distrito Federal</v>
          </cell>
          <cell r="D1113" t="str">
            <v>No aplica</v>
          </cell>
          <cell r="E1113" t="str">
            <v>Aveo</v>
          </cell>
          <cell r="F1113" t="str">
            <v>Automóvil</v>
          </cell>
          <cell r="G1113" t="str">
            <v>Chevrolet</v>
          </cell>
          <cell r="H1113" t="str">
            <v>Aveo LS 4 puertas T/M, D/H, A/A, Paquete M</v>
          </cell>
          <cell r="I1113" t="str">
            <v>3G1TA5AF2DL171778</v>
          </cell>
          <cell r="J1113" t="str">
            <v>Hecho en México</v>
          </cell>
          <cell r="K1113" t="str">
            <v>Magna</v>
          </cell>
          <cell r="L1113">
            <v>4</v>
          </cell>
          <cell r="M1113">
            <v>45</v>
          </cell>
          <cell r="N1113">
            <v>2013</v>
          </cell>
          <cell r="O1113" t="str">
            <v>Ciudad Juárez</v>
          </cell>
          <cell r="P1113" t="str">
            <v>Chihuahua</v>
          </cell>
          <cell r="Q1113" t="str">
            <v>Noroeste</v>
          </cell>
          <cell r="R1113" t="str">
            <v>Baja</v>
          </cell>
          <cell r="S1113" t="str">
            <v>Devolución Valmex</v>
          </cell>
          <cell r="T1113" t="str">
            <v>GNP</v>
          </cell>
          <cell r="U1113" t="str">
            <v>Grupo Nacional Provincial, S.A.B.</v>
          </cell>
          <cell r="V1113" t="str">
            <v>Asesor de Servicio</v>
          </cell>
          <cell r="W1113" t="str">
            <v>-</v>
          </cell>
          <cell r="X1113" t="str">
            <v>Supervisoria</v>
          </cell>
          <cell r="Y1113" t="str">
            <v>Asignado</v>
          </cell>
          <cell r="Z1113">
            <v>40190001</v>
          </cell>
          <cell r="AA1113" t="str">
            <v>Solis Domínguez Juan Carlos</v>
          </cell>
          <cell r="AB1113" t="str">
            <v>Servicios Administrativos en Reclamaciones, S.A. de C.V.</v>
          </cell>
          <cell r="AC1113" t="str">
            <v>SODJ740115LF3</v>
          </cell>
          <cell r="AD1113" t="str">
            <v>Operativo</v>
          </cell>
          <cell r="AE1113" t="str">
            <v>Asesor de Servicio</v>
          </cell>
          <cell r="AF1113" t="str">
            <v>Unidad Operativa</v>
          </cell>
          <cell r="AG1113" t="str">
            <v>Dirección Servicio y Operaciones</v>
          </cell>
          <cell r="AH1113" t="str">
            <v>Subdirección Siniestros Norte y Occidente</v>
          </cell>
          <cell r="AI1113" t="str">
            <v>C9178</v>
          </cell>
          <cell r="AJ1113" t="str">
            <v>Cárdenas Guzmán Adriel</v>
          </cell>
          <cell r="AK1113" t="str">
            <v>Ciudad Juárez</v>
          </cell>
          <cell r="AL1113" t="str">
            <v>Ciudad Juárez</v>
          </cell>
          <cell r="AM1113">
            <v>7818</v>
          </cell>
          <cell r="AN1113" t="str">
            <v>juancarlos.solis@gnp.com.mx</v>
          </cell>
          <cell r="AO1113" t="str">
            <v>juancarlos.solis@gnp.com.mx</v>
          </cell>
          <cell r="AQ1113">
            <v>6561768134</v>
          </cell>
          <cell r="AR1113" t="str">
            <v>-</v>
          </cell>
          <cell r="AS1113" t="str">
            <v>-</v>
          </cell>
          <cell r="AT1113" t="str">
            <v>-</v>
          </cell>
          <cell r="AU1113" t="str">
            <v>-</v>
          </cell>
          <cell r="AV1113" t="str">
            <v>-</v>
          </cell>
          <cell r="AW1113" t="str">
            <v>-</v>
          </cell>
          <cell r="AX1113" t="str">
            <v>-</v>
          </cell>
          <cell r="AY1113" t="str">
            <v>No</v>
          </cell>
          <cell r="AZ1113" t="str">
            <v>-</v>
          </cell>
          <cell r="BA1113" t="str">
            <v>-</v>
          </cell>
          <cell r="BB1113" t="str">
            <v>-</v>
          </cell>
          <cell r="BC1113" t="str">
            <v>-</v>
          </cell>
          <cell r="BD1113" t="str">
            <v>-</v>
          </cell>
          <cell r="BE1113" t="str">
            <v>-</v>
          </cell>
          <cell r="BF1113" t="str">
            <v>-</v>
          </cell>
          <cell r="BG1113">
            <v>3</v>
          </cell>
          <cell r="BH1113" t="str">
            <v>-</v>
          </cell>
          <cell r="BI1113" t="str">
            <v>-</v>
          </cell>
          <cell r="BJ1113" t="str">
            <v>Arrendado</v>
          </cell>
          <cell r="BL1113" t="str">
            <v>El Trébol Automotriz Ermita, S.A. de C.V.</v>
          </cell>
          <cell r="BP1113" t="str">
            <v>-</v>
          </cell>
          <cell r="BQ1113" t="str">
            <v>-</v>
          </cell>
          <cell r="BR1113" t="str">
            <v>-</v>
          </cell>
          <cell r="BS1113" t="str">
            <v>-</v>
          </cell>
          <cell r="BT1113" t="str">
            <v>-</v>
          </cell>
          <cell r="BU1113" t="str">
            <v>-</v>
          </cell>
          <cell r="BV1113" t="str">
            <v>-</v>
          </cell>
          <cell r="BW1113" t="str">
            <v>-</v>
          </cell>
          <cell r="BX1113" t="str">
            <v>-</v>
          </cell>
          <cell r="BY1113" t="str">
            <v>-</v>
          </cell>
          <cell r="BZ1113" t="str">
            <v>-</v>
          </cell>
          <cell r="CA1113" t="str">
            <v>-</v>
          </cell>
          <cell r="CB1113" t="str">
            <v>-</v>
          </cell>
          <cell r="CC1113" t="str">
            <v>Lunes</v>
          </cell>
          <cell r="CD1113" t="str">
            <v>845</v>
          </cell>
          <cell r="CE1113" t="str">
            <v>5</v>
          </cell>
          <cell r="CF1113" t="str">
            <v>Amarillo</v>
          </cell>
          <cell r="CG1113" t="str">
            <v>1er Sábado</v>
          </cell>
          <cell r="CH1113" t="str">
            <v>Ene y Feb</v>
          </cell>
          <cell r="CI1113" t="str">
            <v>Jul y Ago</v>
          </cell>
          <cell r="CJ1113" t="str">
            <v>-</v>
          </cell>
          <cell r="CK1113">
            <v>90</v>
          </cell>
          <cell r="CL1113" t="str">
            <v>101 - MAGNA</v>
          </cell>
          <cell r="CM1113" t="str">
            <v>13160</v>
          </cell>
          <cell r="CP1113" t="str">
            <v>-</v>
          </cell>
        </row>
        <row r="1114">
          <cell r="A1114" t="str">
            <v>13161</v>
          </cell>
          <cell r="B1114" t="str">
            <v>817YXK</v>
          </cell>
          <cell r="C1114" t="str">
            <v>Distrito Federal</v>
          </cell>
          <cell r="D1114" t="str">
            <v>No aplica</v>
          </cell>
          <cell r="E1114" t="str">
            <v>Aveo</v>
          </cell>
          <cell r="F1114" t="str">
            <v>Automóvil</v>
          </cell>
          <cell r="G1114" t="str">
            <v>Chevrolet</v>
          </cell>
          <cell r="H1114" t="str">
            <v>Aveo LS 4 puertas T/M, D/H, A/A, Paquete M</v>
          </cell>
          <cell r="I1114" t="str">
            <v>3G1TA5AF4DL178005</v>
          </cell>
          <cell r="J1114" t="str">
            <v>Hecho en México</v>
          </cell>
          <cell r="K1114" t="str">
            <v>Magna</v>
          </cell>
          <cell r="L1114">
            <v>4</v>
          </cell>
          <cell r="M1114">
            <v>45</v>
          </cell>
          <cell r="N1114">
            <v>2013</v>
          </cell>
          <cell r="O1114" t="str">
            <v>Puebla</v>
          </cell>
          <cell r="P1114" t="str">
            <v>Puebla</v>
          </cell>
          <cell r="Q1114" t="str">
            <v>Sureste</v>
          </cell>
          <cell r="R1114" t="str">
            <v>Baja</v>
          </cell>
          <cell r="S1114" t="str">
            <v>Devolución Valmex</v>
          </cell>
          <cell r="T1114" t="str">
            <v>GNP</v>
          </cell>
          <cell r="U1114" t="str">
            <v>Grupo Nacional Provincial, S.A.B.</v>
          </cell>
          <cell r="V1114" t="str">
            <v>Supervisor Ajustes</v>
          </cell>
          <cell r="W1114" t="str">
            <v>-</v>
          </cell>
          <cell r="X1114" t="str">
            <v>Supervisoria</v>
          </cell>
          <cell r="Y1114" t="str">
            <v>Asignado</v>
          </cell>
          <cell r="Z1114" t="str">
            <v>N93775</v>
          </cell>
          <cell r="AA1114" t="str">
            <v>Aguilar Arias Armando</v>
          </cell>
          <cell r="AB1114" t="str">
            <v>Grupo Nacional Provincial, S.A.B.</v>
          </cell>
          <cell r="AC1114" t="str">
            <v>AUAA740325690</v>
          </cell>
          <cell r="AD1114" t="str">
            <v>Jefe de departamento</v>
          </cell>
          <cell r="AE1114" t="str">
            <v>Supervisor Taller</v>
          </cell>
          <cell r="AF1114" t="str">
            <v>Unidad Operativa</v>
          </cell>
          <cell r="AG1114" t="str">
            <v>Dirección Servicio y Operaciones</v>
          </cell>
          <cell r="AH1114" t="str">
            <v>Subdir. Siniestros CDMX y Sureste</v>
          </cell>
          <cell r="AI1114" t="str">
            <v>C9208</v>
          </cell>
          <cell r="AJ1114" t="str">
            <v>Lasa Estrada Antxon</v>
          </cell>
          <cell r="AK1114" t="str">
            <v>Paseo Opera</v>
          </cell>
          <cell r="AL1114" t="str">
            <v>Puebla</v>
          </cell>
          <cell r="AM1114">
            <v>6534</v>
          </cell>
          <cell r="AN1114" t="str">
            <v>armando.aguilar@gnp.com.mx</v>
          </cell>
          <cell r="AO1114" t="str">
            <v>armando.aguilar@gnp.com.mx</v>
          </cell>
          <cell r="AQ1114">
            <v>2223237683</v>
          </cell>
          <cell r="AR1114" t="str">
            <v>-</v>
          </cell>
          <cell r="AS1114" t="str">
            <v>-</v>
          </cell>
          <cell r="AT1114" t="str">
            <v>-</v>
          </cell>
          <cell r="AU1114" t="str">
            <v>-</v>
          </cell>
          <cell r="AV1114" t="str">
            <v>-</v>
          </cell>
          <cell r="AW1114" t="str">
            <v>IMDM20888118..</v>
          </cell>
          <cell r="AX1114" t="str">
            <v>Inactivo</v>
          </cell>
          <cell r="AY1114" t="str">
            <v>Si</v>
          </cell>
          <cell r="AZ1114">
            <v>847.22</v>
          </cell>
          <cell r="BA1114">
            <v>43708</v>
          </cell>
          <cell r="BB1114">
            <v>3388.88</v>
          </cell>
          <cell r="BC1114" t="str">
            <v>-</v>
          </cell>
          <cell r="BD1114">
            <v>61000</v>
          </cell>
          <cell r="BE1114">
            <v>43661</v>
          </cell>
          <cell r="BF1114">
            <v>44742</v>
          </cell>
          <cell r="BG1114">
            <v>3</v>
          </cell>
          <cell r="BH1114" t="str">
            <v>-</v>
          </cell>
          <cell r="BI1114" t="str">
            <v>-</v>
          </cell>
          <cell r="BJ1114" t="str">
            <v>Arrendado</v>
          </cell>
          <cell r="BL1114" t="str">
            <v>El Trébol Automotriz Ermita, S.A. de C.V.</v>
          </cell>
          <cell r="BP1114" t="str">
            <v>-</v>
          </cell>
          <cell r="BQ1114" t="str">
            <v>-</v>
          </cell>
          <cell r="BR1114" t="str">
            <v>-</v>
          </cell>
          <cell r="BS1114" t="str">
            <v>-</v>
          </cell>
          <cell r="BT1114" t="str">
            <v>-</v>
          </cell>
          <cell r="BU1114" t="str">
            <v>-</v>
          </cell>
          <cell r="BV1114" t="str">
            <v>-</v>
          </cell>
          <cell r="BW1114" t="str">
            <v>-</v>
          </cell>
          <cell r="BX1114" t="str">
            <v>-</v>
          </cell>
          <cell r="BY1114" t="str">
            <v>-</v>
          </cell>
          <cell r="BZ1114" t="str">
            <v>-</v>
          </cell>
          <cell r="CA1114" t="str">
            <v>-</v>
          </cell>
          <cell r="CB1114" t="str">
            <v>-</v>
          </cell>
          <cell r="CC1114" t="str">
            <v>Martes</v>
          </cell>
          <cell r="CD1114" t="str">
            <v>817</v>
          </cell>
          <cell r="CE1114" t="str">
            <v>7</v>
          </cell>
          <cell r="CF1114" t="str">
            <v>Rosa</v>
          </cell>
          <cell r="CG1114" t="str">
            <v>2o Sábado</v>
          </cell>
          <cell r="CH1114" t="str">
            <v>Feb y Mzo</v>
          </cell>
          <cell r="CI1114" t="str">
            <v>Ago y Sep</v>
          </cell>
          <cell r="CJ1114" t="str">
            <v>-</v>
          </cell>
          <cell r="CK1114">
            <v>90</v>
          </cell>
          <cell r="CL1114" t="str">
            <v>101 - MAGNA</v>
          </cell>
          <cell r="CM1114" t="str">
            <v>13161</v>
          </cell>
          <cell r="CP1114" t="str">
            <v>-</v>
          </cell>
        </row>
        <row r="1115">
          <cell r="A1115" t="str">
            <v>13162</v>
          </cell>
          <cell r="B1115" t="str">
            <v>166YXK</v>
          </cell>
          <cell r="C1115" t="str">
            <v>Distrito Federal</v>
          </cell>
          <cell r="D1115" t="str">
            <v>No aplica</v>
          </cell>
          <cell r="E1115" t="str">
            <v>Aveo</v>
          </cell>
          <cell r="F1115" t="str">
            <v>Automóvil</v>
          </cell>
          <cell r="G1115" t="str">
            <v>Chevrolet</v>
          </cell>
          <cell r="H1115" t="str">
            <v>Aveo LS 4 puertas T/M, D/H, A/A, Paquete M</v>
          </cell>
          <cell r="I1115" t="str">
            <v>3G1TA5AF9DL178226</v>
          </cell>
          <cell r="J1115" t="str">
            <v>Hecho en México</v>
          </cell>
          <cell r="K1115" t="str">
            <v>Magna</v>
          </cell>
          <cell r="L1115">
            <v>4</v>
          </cell>
          <cell r="M1115">
            <v>45</v>
          </cell>
          <cell r="N1115">
            <v>2013</v>
          </cell>
          <cell r="O1115" t="str">
            <v>Coatzacoalcos</v>
          </cell>
          <cell r="P1115" t="str">
            <v>Veracruz</v>
          </cell>
          <cell r="Q1115" t="str">
            <v>Sureste</v>
          </cell>
          <cell r="R1115" t="str">
            <v>Baja</v>
          </cell>
          <cell r="S1115" t="str">
            <v>Venta a empleado</v>
          </cell>
          <cell r="T1115" t="str">
            <v>GNP</v>
          </cell>
          <cell r="U1115" t="str">
            <v>Grupo Nacional Provincial, S.A.B.</v>
          </cell>
          <cell r="V1115" t="str">
            <v>Supervisor de Taller</v>
          </cell>
          <cell r="W1115" t="str">
            <v>Pool Semiasignado</v>
          </cell>
          <cell r="X1115" t="str">
            <v>Supervisoria</v>
          </cell>
          <cell r="Y1115" t="str">
            <v>Pool</v>
          </cell>
          <cell r="Z1115" t="str">
            <v>N93837</v>
          </cell>
          <cell r="AA1115" t="str">
            <v>Madrazo Pérez Ana Karen</v>
          </cell>
          <cell r="AB1115" t="str">
            <v>Grupo Nacional Provincial, S.A.B.</v>
          </cell>
          <cell r="AC1115" t="str">
            <v>MAPA890602NC5</v>
          </cell>
          <cell r="AD1115" t="str">
            <v>Operativo</v>
          </cell>
          <cell r="AE1115" t="str">
            <v>Visitador de Taller</v>
          </cell>
          <cell r="AF1115" t="str">
            <v>Unidad Operativa</v>
          </cell>
          <cell r="AG1115" t="str">
            <v>Dirección Servicio y Operaciones</v>
          </cell>
          <cell r="AH1115" t="str">
            <v>Subdir. Siniestros CDMX y Sureste</v>
          </cell>
          <cell r="AI1115" t="str">
            <v>C9208</v>
          </cell>
          <cell r="AJ1115" t="str">
            <v>Lasa Estrada Antxon</v>
          </cell>
          <cell r="AK1115" t="str">
            <v>Coatzacoalcos</v>
          </cell>
          <cell r="AL1115" t="str">
            <v>Coatzacoalcos</v>
          </cell>
          <cell r="AM1115">
            <v>7983</v>
          </cell>
          <cell r="AN1115" t="str">
            <v>ana.madrazo@gnp.com.mx</v>
          </cell>
          <cell r="AO1115" t="str">
            <v>ana.madrazo@gnp.com.mx</v>
          </cell>
          <cell r="AQ1115">
            <v>9212736146</v>
          </cell>
          <cell r="AR1115" t="str">
            <v>-</v>
          </cell>
          <cell r="AS1115" t="str">
            <v>-</v>
          </cell>
          <cell r="AT1115" t="str">
            <v>-</v>
          </cell>
          <cell r="AU1115" t="str">
            <v>-</v>
          </cell>
          <cell r="AV1115" t="str">
            <v>-</v>
          </cell>
          <cell r="AW1115" t="str">
            <v>-</v>
          </cell>
          <cell r="AX1115" t="str">
            <v>-</v>
          </cell>
          <cell r="AY1115" t="str">
            <v>Si</v>
          </cell>
          <cell r="AZ1115">
            <v>500</v>
          </cell>
          <cell r="BA1115">
            <v>43708</v>
          </cell>
          <cell r="BB1115">
            <v>24000</v>
          </cell>
          <cell r="BC1115">
            <v>0</v>
          </cell>
          <cell r="BD1115">
            <v>47000</v>
          </cell>
          <cell r="BE1115">
            <v>42993</v>
          </cell>
          <cell r="BF1115">
            <v>44439</v>
          </cell>
          <cell r="BG1115">
            <v>4</v>
          </cell>
          <cell r="BH1115" t="str">
            <v>-</v>
          </cell>
          <cell r="BI1115" t="str">
            <v>-</v>
          </cell>
          <cell r="BJ1115" t="str">
            <v>Arrendado</v>
          </cell>
          <cell r="BL1115" t="str">
            <v>El Trébol Automotriz Ermita, S.A. de C.V.</v>
          </cell>
          <cell r="BP1115" t="str">
            <v>-</v>
          </cell>
          <cell r="BQ1115" t="str">
            <v>-</v>
          </cell>
          <cell r="BR1115" t="str">
            <v>-</v>
          </cell>
          <cell r="BS1115" t="str">
            <v>-</v>
          </cell>
          <cell r="BT1115" t="str">
            <v>-</v>
          </cell>
          <cell r="BU1115" t="str">
            <v>-</v>
          </cell>
          <cell r="BV1115" t="str">
            <v>-</v>
          </cell>
          <cell r="BW1115" t="str">
            <v>-</v>
          </cell>
          <cell r="BX1115" t="str">
            <v>-</v>
          </cell>
          <cell r="BY1115" t="str">
            <v>-</v>
          </cell>
          <cell r="BZ1115" t="str">
            <v>-</v>
          </cell>
          <cell r="CA1115" t="str">
            <v>-</v>
          </cell>
          <cell r="CB1115" t="str">
            <v>-</v>
          </cell>
          <cell r="CC1115" t="str">
            <v>Lunes</v>
          </cell>
          <cell r="CD1115" t="str">
            <v>166</v>
          </cell>
          <cell r="CE1115" t="str">
            <v>6</v>
          </cell>
          <cell r="CF1115" t="str">
            <v>Amarillo</v>
          </cell>
          <cell r="CG1115" t="str">
            <v>1er Sábado</v>
          </cell>
          <cell r="CH1115" t="str">
            <v>Ene y Feb</v>
          </cell>
          <cell r="CI1115" t="str">
            <v>Jul y Ago</v>
          </cell>
          <cell r="CJ1115" t="str">
            <v>-</v>
          </cell>
          <cell r="CK1115">
            <v>90</v>
          </cell>
          <cell r="CL1115" t="str">
            <v>101 - MAGNA</v>
          </cell>
          <cell r="CM1115" t="str">
            <v>13162</v>
          </cell>
          <cell r="CP1115" t="str">
            <v>-</v>
          </cell>
        </row>
        <row r="1116">
          <cell r="A1116" t="str">
            <v>13163</v>
          </cell>
          <cell r="B1116" t="str">
            <v>749YXK</v>
          </cell>
          <cell r="C1116" t="str">
            <v>Distrito Federal</v>
          </cell>
          <cell r="D1116" t="str">
            <v>No aplica</v>
          </cell>
          <cell r="E1116" t="str">
            <v>Aveo</v>
          </cell>
          <cell r="F1116" t="str">
            <v>Automóvil</v>
          </cell>
          <cell r="G1116" t="str">
            <v>Chevrolet</v>
          </cell>
          <cell r="H1116" t="str">
            <v>Aveo LS 4 puertas T/M, D/H, A/A, Paquete M</v>
          </cell>
          <cell r="I1116" t="str">
            <v>3G1TA5AF9DL178291</v>
          </cell>
          <cell r="J1116" t="str">
            <v>Hecho en México</v>
          </cell>
          <cell r="K1116" t="str">
            <v>Magna</v>
          </cell>
          <cell r="L1116">
            <v>4</v>
          </cell>
          <cell r="M1116">
            <v>45</v>
          </cell>
          <cell r="N1116">
            <v>2013</v>
          </cell>
          <cell r="O1116" t="str">
            <v>Tuxtla Gutierrez</v>
          </cell>
          <cell r="P1116" t="str">
            <v>Chiapas</v>
          </cell>
          <cell r="Q1116" t="str">
            <v>Sureste</v>
          </cell>
          <cell r="R1116" t="str">
            <v>Baja</v>
          </cell>
          <cell r="S1116" t="str">
            <v>Subasta interna</v>
          </cell>
          <cell r="T1116" t="str">
            <v>GNP</v>
          </cell>
          <cell r="U1116" t="str">
            <v>Grupo Nacional Provincial, S.A.B.</v>
          </cell>
          <cell r="V1116" t="str">
            <v>Pool Administrativo</v>
          </cell>
          <cell r="W1116" t="str">
            <v>Pool Administrativo</v>
          </cell>
          <cell r="X1116" t="str">
            <v>Oficina Regional</v>
          </cell>
          <cell r="Y1116" t="str">
            <v>Pool</v>
          </cell>
          <cell r="Z1116" t="str">
            <v>N38132</v>
          </cell>
          <cell r="AA1116" t="str">
            <v>-</v>
          </cell>
          <cell r="AB1116" t="str">
            <v>-</v>
          </cell>
          <cell r="AC1116" t="str">
            <v>-</v>
          </cell>
          <cell r="AD1116" t="str">
            <v>-</v>
          </cell>
          <cell r="AE1116" t="str">
            <v>-</v>
          </cell>
          <cell r="AF1116" t="str">
            <v>-</v>
          </cell>
          <cell r="AG1116" t="str">
            <v>-</v>
          </cell>
          <cell r="AH1116" t="str">
            <v>-</v>
          </cell>
          <cell r="AI1116" t="str">
            <v>C6705</v>
          </cell>
          <cell r="AJ1116" t="str">
            <v>Ramirez Granados Arturo</v>
          </cell>
          <cell r="AK1116" t="str">
            <v>-</v>
          </cell>
          <cell r="AL1116" t="str">
            <v>-</v>
          </cell>
          <cell r="AM1116" t="str">
            <v>-</v>
          </cell>
          <cell r="AN1116">
            <v>0</v>
          </cell>
          <cell r="AO1116" t="str">
            <v>-</v>
          </cell>
          <cell r="AQ1116">
            <v>5545001393</v>
          </cell>
          <cell r="AR1116" t="str">
            <v>-</v>
          </cell>
          <cell r="AS1116" t="str">
            <v>-</v>
          </cell>
          <cell r="AT1116" t="str">
            <v>-</v>
          </cell>
          <cell r="AU1116" t="str">
            <v>-</v>
          </cell>
          <cell r="AV1116" t="str">
            <v>-</v>
          </cell>
          <cell r="AW1116" t="str">
            <v>-</v>
          </cell>
          <cell r="AX1116" t="str">
            <v>-</v>
          </cell>
          <cell r="AY1116" t="str">
            <v>No</v>
          </cell>
          <cell r="AZ1116" t="str">
            <v>-</v>
          </cell>
          <cell r="BA1116" t="str">
            <v>-</v>
          </cell>
          <cell r="BB1116" t="str">
            <v>-</v>
          </cell>
          <cell r="BC1116" t="str">
            <v>-</v>
          </cell>
          <cell r="BD1116" t="str">
            <v>-</v>
          </cell>
          <cell r="BE1116" t="str">
            <v>-</v>
          </cell>
          <cell r="BF1116" t="str">
            <v>-</v>
          </cell>
          <cell r="BG1116" t="str">
            <v>-</v>
          </cell>
          <cell r="BH1116" t="str">
            <v>-</v>
          </cell>
          <cell r="BI1116" t="str">
            <v>-</v>
          </cell>
          <cell r="BJ1116" t="str">
            <v>Arrendado</v>
          </cell>
          <cell r="BL1116" t="str">
            <v>El Trébol Automotriz Ermita, S.A. de C.V.</v>
          </cell>
          <cell r="BP1116" t="str">
            <v>-</v>
          </cell>
          <cell r="BQ1116" t="str">
            <v>-</v>
          </cell>
          <cell r="BR1116" t="str">
            <v>-</v>
          </cell>
          <cell r="BS1116" t="str">
            <v>-</v>
          </cell>
          <cell r="BT1116" t="str">
            <v>-</v>
          </cell>
          <cell r="BU1116" t="str">
            <v>-</v>
          </cell>
          <cell r="BV1116" t="str">
            <v>-</v>
          </cell>
          <cell r="BW1116" t="str">
            <v>-</v>
          </cell>
          <cell r="BX1116" t="str">
            <v>-</v>
          </cell>
          <cell r="BY1116" t="str">
            <v>-</v>
          </cell>
          <cell r="BZ1116" t="str">
            <v>-</v>
          </cell>
          <cell r="CA1116" t="str">
            <v>-</v>
          </cell>
          <cell r="CB1116" t="str">
            <v>-</v>
          </cell>
          <cell r="CC1116" t="str">
            <v>Viernes</v>
          </cell>
          <cell r="CD1116" t="str">
            <v>749</v>
          </cell>
          <cell r="CE1116" t="str">
            <v>9</v>
          </cell>
          <cell r="CF1116" t="str">
            <v>Azul</v>
          </cell>
          <cell r="CG1116" t="str">
            <v>5o Sábado</v>
          </cell>
          <cell r="CH1116" t="str">
            <v>May y Jun</v>
          </cell>
          <cell r="CI1116" t="str">
            <v>Nov y Dic</v>
          </cell>
          <cell r="CJ1116" t="str">
            <v>-</v>
          </cell>
          <cell r="CK1116">
            <v>90</v>
          </cell>
          <cell r="CL1116" t="str">
            <v>101 - MAGNA</v>
          </cell>
          <cell r="CM1116" t="str">
            <v>13163</v>
          </cell>
          <cell r="CP1116" t="str">
            <v>-</v>
          </cell>
        </row>
        <row r="1117">
          <cell r="A1117" t="str">
            <v>13164</v>
          </cell>
          <cell r="B1117" t="str">
            <v>467ZCX</v>
          </cell>
          <cell r="C1117" t="str">
            <v>Distrito Federal</v>
          </cell>
          <cell r="D1117" t="str">
            <v>377YXA</v>
          </cell>
          <cell r="E1117" t="str">
            <v>Aveo</v>
          </cell>
          <cell r="F1117" t="str">
            <v>Automóvil</v>
          </cell>
          <cell r="G1117" t="str">
            <v>Chevrolet</v>
          </cell>
          <cell r="H1117" t="str">
            <v>Aveo LS 4 puertas T/M, D/H, A/A, Paquete M</v>
          </cell>
          <cell r="I1117" t="str">
            <v>3G1TA5AF3DL171840</v>
          </cell>
          <cell r="J1117" t="str">
            <v>Hecho en México</v>
          </cell>
          <cell r="K1117" t="str">
            <v>Magna</v>
          </cell>
          <cell r="L1117">
            <v>4</v>
          </cell>
          <cell r="M1117">
            <v>45</v>
          </cell>
          <cell r="N1117">
            <v>2013</v>
          </cell>
          <cell r="O1117" t="str">
            <v>Guadalajara</v>
          </cell>
          <cell r="P1117" t="str">
            <v>Jalisco</v>
          </cell>
          <cell r="Q1117" t="str">
            <v>Occidente</v>
          </cell>
          <cell r="R1117" t="str">
            <v>Baja</v>
          </cell>
          <cell r="S1117" t="str">
            <v>Subasta interna</v>
          </cell>
          <cell r="T1117" t="str">
            <v>GNP</v>
          </cell>
          <cell r="U1117" t="str">
            <v>Grupo Nacional Provincial, S.A.B.</v>
          </cell>
          <cell r="V1117" t="str">
            <v>Pool Ajustes</v>
          </cell>
          <cell r="W1117" t="str">
            <v>Pool Ajustes</v>
          </cell>
          <cell r="X1117" t="str">
            <v>Supervisoria</v>
          </cell>
          <cell r="Y1117" t="str">
            <v>Pool</v>
          </cell>
          <cell r="Z1117" t="str">
            <v>N38132</v>
          </cell>
          <cell r="AA1117" t="str">
            <v>-</v>
          </cell>
          <cell r="AB1117" t="str">
            <v>-</v>
          </cell>
          <cell r="AC1117" t="str">
            <v>-</v>
          </cell>
          <cell r="AD1117" t="str">
            <v>-</v>
          </cell>
          <cell r="AE1117" t="str">
            <v>-</v>
          </cell>
          <cell r="AF1117" t="str">
            <v>-</v>
          </cell>
          <cell r="AG1117" t="str">
            <v>-</v>
          </cell>
          <cell r="AH1117" t="str">
            <v>-</v>
          </cell>
          <cell r="AI1117" t="str">
            <v>C6705</v>
          </cell>
          <cell r="AJ1117" t="str">
            <v>Ramirez Granados Arturo</v>
          </cell>
          <cell r="AK1117" t="str">
            <v>-</v>
          </cell>
          <cell r="AL1117" t="str">
            <v>-</v>
          </cell>
          <cell r="AM1117" t="str">
            <v>-</v>
          </cell>
          <cell r="AN1117">
            <v>0</v>
          </cell>
          <cell r="AO1117" t="str">
            <v>-</v>
          </cell>
          <cell r="AQ1117">
            <v>5545001393</v>
          </cell>
          <cell r="AR1117" t="str">
            <v>-</v>
          </cell>
          <cell r="AS1117" t="str">
            <v>-</v>
          </cell>
          <cell r="AT1117" t="str">
            <v>-</v>
          </cell>
          <cell r="AU1117" t="str">
            <v>-</v>
          </cell>
          <cell r="AV1117" t="str">
            <v>-</v>
          </cell>
          <cell r="AW1117" t="str">
            <v>-</v>
          </cell>
          <cell r="AX1117" t="str">
            <v>-</v>
          </cell>
          <cell r="AY1117" t="str">
            <v>No</v>
          </cell>
          <cell r="AZ1117" t="str">
            <v>-</v>
          </cell>
          <cell r="BA1117" t="str">
            <v>-</v>
          </cell>
          <cell r="BB1117" t="str">
            <v>-</v>
          </cell>
          <cell r="BC1117" t="str">
            <v>-</v>
          </cell>
          <cell r="BD1117" t="str">
            <v>-</v>
          </cell>
          <cell r="BE1117" t="str">
            <v>-</v>
          </cell>
          <cell r="BF1117" t="str">
            <v>-</v>
          </cell>
          <cell r="BG1117" t="str">
            <v>-</v>
          </cell>
          <cell r="BH1117" t="str">
            <v>-</v>
          </cell>
          <cell r="BI1117" t="str">
            <v>-</v>
          </cell>
          <cell r="BJ1117" t="str">
            <v>Arrendado</v>
          </cell>
          <cell r="BL1117" t="str">
            <v>El Trébol Automotriz Ermita, S.A. de C.V.</v>
          </cell>
          <cell r="BP1117" t="str">
            <v>-</v>
          </cell>
          <cell r="BQ1117" t="str">
            <v>-</v>
          </cell>
          <cell r="BR1117" t="str">
            <v>-</v>
          </cell>
          <cell r="BS1117" t="str">
            <v>-</v>
          </cell>
          <cell r="BT1117" t="str">
            <v>-</v>
          </cell>
          <cell r="BU1117" t="str">
            <v>-</v>
          </cell>
          <cell r="BV1117" t="str">
            <v>-</v>
          </cell>
          <cell r="BW1117" t="str">
            <v>-</v>
          </cell>
          <cell r="BX1117" t="str">
            <v>-</v>
          </cell>
          <cell r="BY1117" t="str">
            <v>-</v>
          </cell>
          <cell r="BZ1117" t="str">
            <v>-</v>
          </cell>
          <cell r="CA1117" t="str">
            <v>-</v>
          </cell>
          <cell r="CB1117" t="str">
            <v>-</v>
          </cell>
          <cell r="CC1117" t="str">
            <v>Martes</v>
          </cell>
          <cell r="CD1117" t="str">
            <v>467</v>
          </cell>
          <cell r="CE1117" t="str">
            <v>7</v>
          </cell>
          <cell r="CF1117" t="str">
            <v>Rosa</v>
          </cell>
          <cell r="CG1117" t="str">
            <v>2o Sábado</v>
          </cell>
          <cell r="CH1117" t="str">
            <v>Feb y Mzo</v>
          </cell>
          <cell r="CI1117" t="str">
            <v>Ago y Sep</v>
          </cell>
          <cell r="CJ1117" t="str">
            <v>-</v>
          </cell>
          <cell r="CK1117">
            <v>90</v>
          </cell>
          <cell r="CL1117" t="str">
            <v>101 - MAGNA</v>
          </cell>
          <cell r="CM1117" t="str">
            <v>13164</v>
          </cell>
          <cell r="CP1117" t="str">
            <v>-</v>
          </cell>
        </row>
        <row r="1118">
          <cell r="A1118" t="str">
            <v>13165</v>
          </cell>
          <cell r="B1118" t="str">
            <v>753YXK</v>
          </cell>
          <cell r="C1118" t="str">
            <v>Distrito Federal</v>
          </cell>
          <cell r="D1118" t="str">
            <v>No aplica</v>
          </cell>
          <cell r="E1118" t="str">
            <v>Aveo</v>
          </cell>
          <cell r="F1118" t="str">
            <v>Automóvil</v>
          </cell>
          <cell r="G1118" t="str">
            <v>Chevrolet</v>
          </cell>
          <cell r="H1118" t="str">
            <v>Aveo LS 4 puertas T/M, D/H, A/A, Paquete M</v>
          </cell>
          <cell r="I1118" t="str">
            <v>3G1TA5AF5DL178353</v>
          </cell>
          <cell r="J1118" t="str">
            <v>Hecho en México</v>
          </cell>
          <cell r="K1118" t="str">
            <v>Magna</v>
          </cell>
          <cell r="L1118">
            <v>4</v>
          </cell>
          <cell r="M1118">
            <v>45</v>
          </cell>
          <cell r="N1118">
            <v>2013</v>
          </cell>
          <cell r="O1118" t="str">
            <v>Nuevo Laredo</v>
          </cell>
          <cell r="P1118" t="str">
            <v>Tamaulipas</v>
          </cell>
          <cell r="Q1118" t="str">
            <v>Noreste</v>
          </cell>
          <cell r="R1118" t="str">
            <v>Baja</v>
          </cell>
          <cell r="S1118" t="str">
            <v>Venta a empleado</v>
          </cell>
          <cell r="T1118" t="str">
            <v>GNP</v>
          </cell>
          <cell r="U1118" t="str">
            <v>Grupo Nacional Provincial, S.A.B.</v>
          </cell>
          <cell r="V1118" t="str">
            <v>Asesor de Servicio</v>
          </cell>
          <cell r="W1118" t="str">
            <v>8505</v>
          </cell>
          <cell r="X1118" t="str">
            <v>Supervisoria</v>
          </cell>
          <cell r="Y1118" t="str">
            <v>Asignado</v>
          </cell>
          <cell r="Z1118" t="str">
            <v>S04561</v>
          </cell>
          <cell r="AA1118" t="str">
            <v>Banda Ortega Daniel Alberto</v>
          </cell>
          <cell r="AB1118" t="str">
            <v>Servicios Administrativos en Reclamaciones, S.A. de C.V.</v>
          </cell>
          <cell r="AC1118" t="str">
            <v>BAOD900623L50</v>
          </cell>
          <cell r="AD1118" t="str">
            <v>Operativo</v>
          </cell>
          <cell r="AE1118" t="str">
            <v>Asesor de Servicio</v>
          </cell>
          <cell r="AF1118" t="str">
            <v>Unidad Operativa</v>
          </cell>
          <cell r="AG1118" t="str">
            <v>Dirección Servicio y Operaciones</v>
          </cell>
          <cell r="AH1118" t="str">
            <v>Subdirección Siniestros Norte y Occidente</v>
          </cell>
          <cell r="AI1118" t="str">
            <v>C9212</v>
          </cell>
          <cell r="AJ1118" t="str">
            <v>Colome Pineda Juan Del Carmen</v>
          </cell>
          <cell r="AK1118" t="str">
            <v>Reynosa</v>
          </cell>
          <cell r="AL1118" t="str">
            <v>Reynosa</v>
          </cell>
          <cell r="AM1118">
            <v>5558</v>
          </cell>
          <cell r="AN1118" t="str">
            <v>daniel.banda@gnp.com.mx</v>
          </cell>
          <cell r="AO1118" t="str">
            <v>daniel.banda@gnp.com.mx</v>
          </cell>
          <cell r="AP1118" t="str">
            <v>danielbandaajuste@gmail.com</v>
          </cell>
          <cell r="AQ1118">
            <v>8671293642</v>
          </cell>
          <cell r="AR1118" t="str">
            <v>-</v>
          </cell>
          <cell r="AS1118" t="str">
            <v>-</v>
          </cell>
          <cell r="AT1118" t="str">
            <v>-</v>
          </cell>
          <cell r="AU1118" t="str">
            <v>-</v>
          </cell>
          <cell r="AV1118" t="str">
            <v>-</v>
          </cell>
          <cell r="AW1118" t="str">
            <v>IMDM20436242..</v>
          </cell>
          <cell r="AX1118" t="str">
            <v>Inactivo</v>
          </cell>
          <cell r="AY1118" t="str">
            <v>No</v>
          </cell>
          <cell r="AZ1118" t="str">
            <v>-</v>
          </cell>
          <cell r="BA1118" t="str">
            <v>-</v>
          </cell>
          <cell r="BB1118" t="str">
            <v>-</v>
          </cell>
          <cell r="BC1118" t="str">
            <v>-</v>
          </cell>
          <cell r="BD1118" t="str">
            <v>-</v>
          </cell>
          <cell r="BE1118" t="str">
            <v>-</v>
          </cell>
          <cell r="BF1118" t="str">
            <v>-</v>
          </cell>
          <cell r="BG1118">
            <v>3</v>
          </cell>
          <cell r="BH1118" t="str">
            <v>-</v>
          </cell>
          <cell r="BI1118" t="str">
            <v>-</v>
          </cell>
          <cell r="BJ1118" t="str">
            <v>Arrendado</v>
          </cell>
          <cell r="BL1118" t="str">
            <v>El Trébol Automotriz Ermita, S.A. de C.V.</v>
          </cell>
          <cell r="BP1118" t="str">
            <v>-</v>
          </cell>
          <cell r="BQ1118" t="str">
            <v>-</v>
          </cell>
          <cell r="BR1118" t="str">
            <v>-</v>
          </cell>
          <cell r="BS1118" t="str">
            <v>-</v>
          </cell>
          <cell r="BT1118" t="str">
            <v>-</v>
          </cell>
          <cell r="BU1118" t="str">
            <v>-</v>
          </cell>
          <cell r="BV1118" t="str">
            <v>-</v>
          </cell>
          <cell r="BW1118" t="str">
            <v>-</v>
          </cell>
          <cell r="BX1118" t="str">
            <v>-</v>
          </cell>
          <cell r="BY1118" t="str">
            <v>-</v>
          </cell>
          <cell r="BZ1118" t="str">
            <v>-</v>
          </cell>
          <cell r="CA1118" t="str">
            <v>-</v>
          </cell>
          <cell r="CB1118" t="str">
            <v>-</v>
          </cell>
          <cell r="CC1118" t="str">
            <v>Miércoles</v>
          </cell>
          <cell r="CD1118" t="str">
            <v>753</v>
          </cell>
          <cell r="CE1118" t="str">
            <v>3</v>
          </cell>
          <cell r="CF1118" t="str">
            <v>Rojo</v>
          </cell>
          <cell r="CG1118" t="str">
            <v>3er Sábado</v>
          </cell>
          <cell r="CH1118" t="str">
            <v>Mzo y Abr</v>
          </cell>
          <cell r="CI1118" t="str">
            <v>Sep y Oct</v>
          </cell>
          <cell r="CJ1118" t="str">
            <v>-</v>
          </cell>
          <cell r="CK1118">
            <v>90</v>
          </cell>
          <cell r="CL1118" t="str">
            <v>101 - MAGNA</v>
          </cell>
          <cell r="CM1118" t="str">
            <v>13165</v>
          </cell>
          <cell r="CP1118" t="str">
            <v>-</v>
          </cell>
        </row>
        <row r="1119">
          <cell r="A1119" t="str">
            <v>13166</v>
          </cell>
          <cell r="B1119" t="str">
            <v>307YXK</v>
          </cell>
          <cell r="C1119" t="str">
            <v>Distrito Federal</v>
          </cell>
          <cell r="D1119" t="str">
            <v>No aplica</v>
          </cell>
          <cell r="E1119" t="str">
            <v>Aveo</v>
          </cell>
          <cell r="F1119" t="str">
            <v>Automóvil</v>
          </cell>
          <cell r="G1119" t="str">
            <v>Chevrolet</v>
          </cell>
          <cell r="H1119" t="str">
            <v>Aveo LS 4 puertas T/M, D/H, A/A, Paquete M</v>
          </cell>
          <cell r="I1119" t="str">
            <v>3G1TA5AFXDL176209</v>
          </cell>
          <cell r="J1119" t="str">
            <v>Hecho en México</v>
          </cell>
          <cell r="K1119" t="str">
            <v>Magna</v>
          </cell>
          <cell r="L1119">
            <v>4</v>
          </cell>
          <cell r="M1119">
            <v>45</v>
          </cell>
          <cell r="N1119">
            <v>2013</v>
          </cell>
          <cell r="O1119" t="str">
            <v>Nuevo Laredo</v>
          </cell>
          <cell r="P1119" t="str">
            <v>Tamaulipas</v>
          </cell>
          <cell r="Q1119" t="str">
            <v>Noreste</v>
          </cell>
          <cell r="R1119" t="str">
            <v>Baja</v>
          </cell>
          <cell r="S1119" t="str">
            <v>Venta a empleado</v>
          </cell>
          <cell r="T1119" t="str">
            <v>GNP</v>
          </cell>
          <cell r="U1119" t="str">
            <v>Grupo Nacional Provincial, S.A.B.</v>
          </cell>
          <cell r="V1119" t="str">
            <v>Asesor de Servicio</v>
          </cell>
          <cell r="W1119" t="str">
            <v>-</v>
          </cell>
          <cell r="X1119" t="str">
            <v>Supervisoria</v>
          </cell>
          <cell r="Y1119" t="str">
            <v>Asignado</v>
          </cell>
          <cell r="Z1119" t="str">
            <v>N90651</v>
          </cell>
          <cell r="AA1119" t="str">
            <v>García Hernández Nabor</v>
          </cell>
          <cell r="AB1119" t="str">
            <v>Grupo Nacional Provincial, S.A.B.</v>
          </cell>
          <cell r="AC1119" t="str">
            <v>GAHN801002K69</v>
          </cell>
          <cell r="AD1119" t="str">
            <v>Operativo</v>
          </cell>
          <cell r="AE1119" t="str">
            <v>Ajustador D</v>
          </cell>
          <cell r="AF1119" t="str">
            <v>Unidad Operativa</v>
          </cell>
          <cell r="AG1119" t="str">
            <v>Dirección Servicio y Operaciones</v>
          </cell>
          <cell r="AH1119" t="str">
            <v>Subdirección Siniestros Norte y Occidente</v>
          </cell>
          <cell r="AI1119" t="str">
            <v>C9212</v>
          </cell>
          <cell r="AJ1119" t="str">
            <v>Colome Pineda Juan Del Carmen</v>
          </cell>
          <cell r="AK1119" t="str">
            <v>Nuevo Laredo</v>
          </cell>
          <cell r="AL1119" t="str">
            <v>Nuevo Laredo</v>
          </cell>
          <cell r="AM1119">
            <v>5555</v>
          </cell>
          <cell r="AN1119" t="str">
            <v>nabor.garcia@gnp.com.mx</v>
          </cell>
          <cell r="AO1119" t="str">
            <v>nabor.garcia@gnp.com.mx</v>
          </cell>
          <cell r="AQ1119">
            <v>8671179535</v>
          </cell>
          <cell r="AR1119" t="str">
            <v>-</v>
          </cell>
          <cell r="AS1119" t="str">
            <v>-</v>
          </cell>
          <cell r="AT1119" t="str">
            <v>-</v>
          </cell>
          <cell r="AU1119" t="str">
            <v>-</v>
          </cell>
          <cell r="AV1119" t="str">
            <v>-</v>
          </cell>
          <cell r="AW1119" t="str">
            <v>-</v>
          </cell>
          <cell r="AX1119" t="str">
            <v>-</v>
          </cell>
          <cell r="AY1119" t="str">
            <v>No</v>
          </cell>
          <cell r="AZ1119" t="str">
            <v>-</v>
          </cell>
          <cell r="BA1119" t="str">
            <v>-</v>
          </cell>
          <cell r="BB1119" t="str">
            <v>-</v>
          </cell>
          <cell r="BC1119" t="str">
            <v>-</v>
          </cell>
          <cell r="BD1119" t="str">
            <v>-</v>
          </cell>
          <cell r="BE1119" t="str">
            <v>-</v>
          </cell>
          <cell r="BF1119" t="str">
            <v>-</v>
          </cell>
          <cell r="BG1119">
            <v>3</v>
          </cell>
          <cell r="BH1119" t="str">
            <v>-</v>
          </cell>
          <cell r="BI1119" t="str">
            <v>-</v>
          </cell>
          <cell r="BJ1119" t="str">
            <v>Arrendado</v>
          </cell>
          <cell r="BL1119" t="str">
            <v>El Trébol Automotriz Ermita, S.A. de C.V.</v>
          </cell>
          <cell r="BP1119" t="str">
            <v>-</v>
          </cell>
          <cell r="BQ1119" t="str">
            <v>-</v>
          </cell>
          <cell r="BR1119" t="str">
            <v>-</v>
          </cell>
          <cell r="BS1119" t="str">
            <v>-</v>
          </cell>
          <cell r="BT1119" t="str">
            <v>-</v>
          </cell>
          <cell r="BU1119" t="str">
            <v>-</v>
          </cell>
          <cell r="BV1119" t="str">
            <v>-</v>
          </cell>
          <cell r="BW1119" t="str">
            <v>-</v>
          </cell>
          <cell r="BX1119" t="str">
            <v>-</v>
          </cell>
          <cell r="BY1119" t="str">
            <v>-</v>
          </cell>
          <cell r="BZ1119" t="str">
            <v>-</v>
          </cell>
          <cell r="CA1119" t="str">
            <v>-</v>
          </cell>
          <cell r="CB1119" t="str">
            <v>-</v>
          </cell>
          <cell r="CC1119" t="str">
            <v>Martes</v>
          </cell>
          <cell r="CD1119" t="str">
            <v>307</v>
          </cell>
          <cell r="CE1119" t="str">
            <v>7</v>
          </cell>
          <cell r="CF1119" t="str">
            <v>Rosa</v>
          </cell>
          <cell r="CG1119" t="str">
            <v>2o Sábado</v>
          </cell>
          <cell r="CH1119" t="str">
            <v>Feb y Mzo</v>
          </cell>
          <cell r="CI1119" t="str">
            <v>Ago y Sep</v>
          </cell>
          <cell r="CJ1119" t="str">
            <v>-</v>
          </cell>
          <cell r="CK1119">
            <v>90</v>
          </cell>
          <cell r="CL1119" t="str">
            <v>101 - MAGNA</v>
          </cell>
          <cell r="CM1119" t="str">
            <v>13166</v>
          </cell>
          <cell r="CP1119" t="str">
            <v>-</v>
          </cell>
        </row>
        <row r="1120">
          <cell r="A1120" t="str">
            <v>13167</v>
          </cell>
          <cell r="B1120" t="str">
            <v>393YXK</v>
          </cell>
          <cell r="C1120" t="str">
            <v>Distrito Federal</v>
          </cell>
          <cell r="D1120" t="str">
            <v>No aplica</v>
          </cell>
          <cell r="E1120" t="str">
            <v>Aveo</v>
          </cell>
          <cell r="F1120" t="str">
            <v>Automóvil</v>
          </cell>
          <cell r="G1120" t="str">
            <v>Chevrolet</v>
          </cell>
          <cell r="H1120" t="str">
            <v>Aveo LS 4 puertas T/M, D/H, A/A, Paquete M</v>
          </cell>
          <cell r="I1120" t="str">
            <v>3G1TA5AF2DL177239</v>
          </cell>
          <cell r="J1120" t="str">
            <v>Hecho en México</v>
          </cell>
          <cell r="K1120" t="str">
            <v>Magna</v>
          </cell>
          <cell r="L1120">
            <v>4</v>
          </cell>
          <cell r="M1120">
            <v>45</v>
          </cell>
          <cell r="N1120">
            <v>2013</v>
          </cell>
          <cell r="O1120" t="str">
            <v>Monterrey</v>
          </cell>
          <cell r="P1120" t="str">
            <v>Nuevo León</v>
          </cell>
          <cell r="Q1120" t="str">
            <v>Noreste</v>
          </cell>
          <cell r="R1120" t="str">
            <v>Baja</v>
          </cell>
          <cell r="S1120" t="str">
            <v>Venta a empleado</v>
          </cell>
          <cell r="T1120" t="str">
            <v>GNP</v>
          </cell>
          <cell r="U1120" t="str">
            <v>Grupo Nacional Provincial, S.A.B.</v>
          </cell>
          <cell r="V1120" t="str">
            <v>Asesor de Servicio</v>
          </cell>
          <cell r="W1120">
            <v>232</v>
          </cell>
          <cell r="X1120" t="str">
            <v>Célula 3</v>
          </cell>
          <cell r="Y1120" t="str">
            <v>Asignado</v>
          </cell>
          <cell r="Z1120" t="str">
            <v>S01481</v>
          </cell>
          <cell r="AA1120" t="str">
            <v>-</v>
          </cell>
          <cell r="AB1120" t="str">
            <v>-</v>
          </cell>
          <cell r="AC1120" t="str">
            <v>-</v>
          </cell>
          <cell r="AD1120" t="str">
            <v>-</v>
          </cell>
          <cell r="AE1120" t="str">
            <v>-</v>
          </cell>
          <cell r="AF1120" t="str">
            <v>-</v>
          </cell>
          <cell r="AG1120" t="str">
            <v>-</v>
          </cell>
          <cell r="AH1120" t="str">
            <v>-</v>
          </cell>
          <cell r="AI1120" t="str">
            <v>C6705</v>
          </cell>
          <cell r="AJ1120" t="str">
            <v>Ramirez Granados Arturo</v>
          </cell>
          <cell r="AK1120" t="str">
            <v>-</v>
          </cell>
          <cell r="AL1120" t="str">
            <v>-</v>
          </cell>
          <cell r="AM1120" t="str">
            <v>-</v>
          </cell>
          <cell r="AN1120">
            <v>0</v>
          </cell>
          <cell r="AO1120" t="str">
            <v>-</v>
          </cell>
          <cell r="AQ1120">
            <v>8112446216</v>
          </cell>
          <cell r="AR1120" t="str">
            <v>-</v>
          </cell>
          <cell r="AS1120" t="str">
            <v>-</v>
          </cell>
          <cell r="AT1120" t="str">
            <v>-</v>
          </cell>
          <cell r="AU1120" t="str">
            <v>-</v>
          </cell>
          <cell r="AV1120" t="str">
            <v>-</v>
          </cell>
          <cell r="AW1120" t="str">
            <v>-</v>
          </cell>
          <cell r="AX1120" t="str">
            <v>-</v>
          </cell>
          <cell r="AY1120" t="str">
            <v>No</v>
          </cell>
          <cell r="AZ1120" t="str">
            <v>-</v>
          </cell>
          <cell r="BA1120" t="str">
            <v>-</v>
          </cell>
          <cell r="BB1120" t="str">
            <v>-</v>
          </cell>
          <cell r="BC1120" t="str">
            <v>-</v>
          </cell>
          <cell r="BD1120" t="str">
            <v>-</v>
          </cell>
          <cell r="BE1120" t="str">
            <v>-</v>
          </cell>
          <cell r="BF1120" t="str">
            <v>-</v>
          </cell>
          <cell r="BG1120">
            <v>3</v>
          </cell>
          <cell r="BH1120" t="str">
            <v>-</v>
          </cell>
          <cell r="BI1120" t="str">
            <v>-</v>
          </cell>
          <cell r="BJ1120" t="str">
            <v>Arrendado</v>
          </cell>
          <cell r="BL1120" t="str">
            <v>El Trébol Automotriz Ermita, S.A. de C.V.</v>
          </cell>
          <cell r="BP1120" t="str">
            <v>-</v>
          </cell>
          <cell r="BQ1120" t="str">
            <v>-</v>
          </cell>
          <cell r="BR1120" t="str">
            <v>-</v>
          </cell>
          <cell r="BS1120" t="str">
            <v>-</v>
          </cell>
          <cell r="BT1120" t="str">
            <v>-</v>
          </cell>
          <cell r="BU1120" t="str">
            <v>-</v>
          </cell>
          <cell r="BV1120" t="str">
            <v>-</v>
          </cell>
          <cell r="BW1120" t="str">
            <v>-</v>
          </cell>
          <cell r="BX1120" t="str">
            <v>-</v>
          </cell>
          <cell r="BY1120" t="str">
            <v>-</v>
          </cell>
          <cell r="BZ1120" t="str">
            <v>-</v>
          </cell>
          <cell r="CA1120" t="str">
            <v>-</v>
          </cell>
          <cell r="CB1120" t="str">
            <v>-</v>
          </cell>
          <cell r="CC1120" t="str">
            <v>Miércoles</v>
          </cell>
          <cell r="CD1120" t="str">
            <v>393</v>
          </cell>
          <cell r="CE1120" t="str">
            <v>3</v>
          </cell>
          <cell r="CF1120" t="str">
            <v>Rojo</v>
          </cell>
          <cell r="CG1120" t="str">
            <v>3er Sábado</v>
          </cell>
          <cell r="CH1120" t="str">
            <v>Mzo y Abr</v>
          </cell>
          <cell r="CI1120" t="str">
            <v>Sep y Oct</v>
          </cell>
          <cell r="CJ1120" t="str">
            <v>-</v>
          </cell>
          <cell r="CK1120">
            <v>90</v>
          </cell>
          <cell r="CL1120" t="str">
            <v>101 - MAGNA</v>
          </cell>
          <cell r="CM1120" t="str">
            <v>13167</v>
          </cell>
          <cell r="CP1120" t="str">
            <v>-</v>
          </cell>
        </row>
        <row r="1121">
          <cell r="A1121" t="str">
            <v>13168</v>
          </cell>
          <cell r="B1121" t="str">
            <v>529YXK</v>
          </cell>
          <cell r="C1121" t="str">
            <v>Distrito Federal</v>
          </cell>
          <cell r="D1121" t="str">
            <v>No aplica</v>
          </cell>
          <cell r="E1121" t="str">
            <v>Aveo</v>
          </cell>
          <cell r="F1121" t="str">
            <v>Automóvil</v>
          </cell>
          <cell r="G1121" t="str">
            <v>Chevrolet</v>
          </cell>
          <cell r="H1121" t="str">
            <v>Aveo LS 4 puertas T/M, D/H, A/A, Paquete M</v>
          </cell>
          <cell r="I1121" t="str">
            <v>3G1TA5AF2DL177662</v>
          </cell>
          <cell r="J1121" t="str">
            <v>Hecho en México</v>
          </cell>
          <cell r="K1121" t="str">
            <v>Magna</v>
          </cell>
          <cell r="L1121">
            <v>4</v>
          </cell>
          <cell r="M1121">
            <v>45</v>
          </cell>
          <cell r="N1121">
            <v>2013</v>
          </cell>
          <cell r="O1121" t="str">
            <v>Ciudad de México</v>
          </cell>
          <cell r="P1121" t="str">
            <v>Ciudad de México</v>
          </cell>
          <cell r="Q1121" t="str">
            <v>Zona Metropolitana</v>
          </cell>
          <cell r="R1121" t="str">
            <v>Baja</v>
          </cell>
          <cell r="S1121" t="str">
            <v>PT por Robo</v>
          </cell>
          <cell r="T1121" t="str">
            <v>GNP</v>
          </cell>
          <cell r="U1121" t="str">
            <v>Grupo Nacional Provincial, S.A.B.</v>
          </cell>
          <cell r="V1121" t="str">
            <v>Asesor de Servicio</v>
          </cell>
          <cell r="W1121" t="str">
            <v>420</v>
          </cell>
          <cell r="X1121" t="str">
            <v>-</v>
          </cell>
          <cell r="Y1121" t="str">
            <v>Asignado</v>
          </cell>
          <cell r="Z1121" t="str">
            <v>N90474</v>
          </cell>
          <cell r="AA1121" t="str">
            <v>-</v>
          </cell>
          <cell r="AB1121" t="str">
            <v>-</v>
          </cell>
          <cell r="AC1121" t="str">
            <v>-</v>
          </cell>
          <cell r="AD1121" t="str">
            <v>-</v>
          </cell>
          <cell r="AE1121" t="str">
            <v>-</v>
          </cell>
          <cell r="AF1121" t="str">
            <v>-</v>
          </cell>
          <cell r="AG1121" t="str">
            <v>-</v>
          </cell>
          <cell r="AH1121" t="str">
            <v>-</v>
          </cell>
          <cell r="AI1121" t="str">
            <v>C6705</v>
          </cell>
          <cell r="AJ1121" t="str">
            <v>Ramirez Granados Arturo</v>
          </cell>
          <cell r="AK1121" t="str">
            <v>-</v>
          </cell>
          <cell r="AL1121" t="str">
            <v>-</v>
          </cell>
          <cell r="AM1121" t="str">
            <v>-</v>
          </cell>
          <cell r="AN1121">
            <v>0</v>
          </cell>
          <cell r="AO1121" t="str">
            <v>-</v>
          </cell>
          <cell r="AQ1121">
            <v>5535228715</v>
          </cell>
          <cell r="AR1121" t="str">
            <v>-</v>
          </cell>
          <cell r="AS1121" t="str">
            <v>-</v>
          </cell>
          <cell r="AT1121" t="str">
            <v>-</v>
          </cell>
          <cell r="AU1121" t="str">
            <v>-</v>
          </cell>
          <cell r="AV1121" t="str">
            <v>-</v>
          </cell>
          <cell r="AW1121" t="str">
            <v>IMDM20226573..</v>
          </cell>
          <cell r="AX1121" t="str">
            <v>Inactivo</v>
          </cell>
          <cell r="AY1121" t="str">
            <v>No</v>
          </cell>
          <cell r="AZ1121" t="str">
            <v>-</v>
          </cell>
          <cell r="BA1121" t="str">
            <v>-</v>
          </cell>
          <cell r="BB1121" t="str">
            <v>-</v>
          </cell>
          <cell r="BC1121" t="str">
            <v>-</v>
          </cell>
          <cell r="BD1121" t="str">
            <v>-</v>
          </cell>
          <cell r="BE1121" t="str">
            <v>-</v>
          </cell>
          <cell r="BF1121" t="str">
            <v>-</v>
          </cell>
          <cell r="BG1121" t="str">
            <v>-</v>
          </cell>
          <cell r="BH1121" t="str">
            <v>-</v>
          </cell>
          <cell r="BI1121" t="str">
            <v>-</v>
          </cell>
          <cell r="BJ1121" t="str">
            <v>Arrendado</v>
          </cell>
          <cell r="BL1121" t="str">
            <v>El Trébol Automotriz Ermita, S.A. de C.V.</v>
          </cell>
          <cell r="BP1121" t="str">
            <v>-</v>
          </cell>
          <cell r="BQ1121" t="str">
            <v>-</v>
          </cell>
          <cell r="BR1121" t="str">
            <v>-</v>
          </cell>
          <cell r="BS1121" t="str">
            <v>-</v>
          </cell>
          <cell r="BT1121" t="str">
            <v>-</v>
          </cell>
          <cell r="BU1121" t="str">
            <v>-</v>
          </cell>
          <cell r="BV1121" t="str">
            <v>-</v>
          </cell>
          <cell r="BW1121" t="str">
            <v>-</v>
          </cell>
          <cell r="BX1121" t="str">
            <v>-</v>
          </cell>
          <cell r="BY1121" t="str">
            <v>-</v>
          </cell>
          <cell r="BZ1121" t="str">
            <v>-</v>
          </cell>
          <cell r="CA1121" t="str">
            <v>-</v>
          </cell>
          <cell r="CB1121" t="str">
            <v>-</v>
          </cell>
          <cell r="CC1121" t="str">
            <v>Viernes</v>
          </cell>
          <cell r="CD1121" t="str">
            <v>529</v>
          </cell>
          <cell r="CE1121" t="str">
            <v>9</v>
          </cell>
          <cell r="CF1121" t="str">
            <v>Azul</v>
          </cell>
          <cell r="CG1121" t="str">
            <v>5o Sábado</v>
          </cell>
          <cell r="CH1121" t="str">
            <v>May y Jun</v>
          </cell>
          <cell r="CI1121" t="str">
            <v>Nov y Dic</v>
          </cell>
          <cell r="CJ1121" t="str">
            <v>-</v>
          </cell>
          <cell r="CK1121">
            <v>90</v>
          </cell>
          <cell r="CL1121" t="str">
            <v>101 - MAGNA</v>
          </cell>
          <cell r="CM1121" t="str">
            <v>13168</v>
          </cell>
          <cell r="CP1121" t="str">
            <v>-</v>
          </cell>
        </row>
        <row r="1122">
          <cell r="A1122" t="str">
            <v>13169</v>
          </cell>
          <cell r="B1122" t="str">
            <v>367YXK</v>
          </cell>
          <cell r="C1122" t="str">
            <v>Distrito Federal</v>
          </cell>
          <cell r="D1122" t="str">
            <v>No aplica</v>
          </cell>
          <cell r="E1122" t="str">
            <v>Aveo</v>
          </cell>
          <cell r="F1122" t="str">
            <v>Automóvil</v>
          </cell>
          <cell r="G1122" t="str">
            <v>Chevrolet</v>
          </cell>
          <cell r="H1122" t="str">
            <v>Aveo LS 4 puertas T/M, D/H, A/A, Paquete M</v>
          </cell>
          <cell r="I1122" t="str">
            <v>3G1TA5AF5DL171936</v>
          </cell>
          <cell r="J1122" t="str">
            <v>Hecho en México</v>
          </cell>
          <cell r="K1122" t="str">
            <v>Magna</v>
          </cell>
          <cell r="L1122">
            <v>4</v>
          </cell>
          <cell r="M1122">
            <v>45</v>
          </cell>
          <cell r="N1122">
            <v>2013</v>
          </cell>
          <cell r="O1122" t="str">
            <v>Los Mochis</v>
          </cell>
          <cell r="P1122" t="str">
            <v>Sinaloa</v>
          </cell>
          <cell r="Q1122" t="str">
            <v>Noroeste</v>
          </cell>
          <cell r="R1122" t="str">
            <v>Baja</v>
          </cell>
          <cell r="S1122" t="str">
            <v>PT por Siniestro</v>
          </cell>
          <cell r="T1122" t="str">
            <v>GNP</v>
          </cell>
          <cell r="U1122" t="str">
            <v>Grupo Nacional Provincial, S.A.B.</v>
          </cell>
          <cell r="V1122" t="str">
            <v>Asesor de Servicio</v>
          </cell>
          <cell r="W1122" t="str">
            <v>-</v>
          </cell>
          <cell r="X1122" t="str">
            <v>-</v>
          </cell>
          <cell r="Y1122" t="str">
            <v>Asignado</v>
          </cell>
          <cell r="Z1122" t="str">
            <v>S00857</v>
          </cell>
          <cell r="AA1122" t="str">
            <v>-</v>
          </cell>
          <cell r="AB1122" t="str">
            <v>-</v>
          </cell>
          <cell r="AC1122" t="str">
            <v>-</v>
          </cell>
          <cell r="AD1122" t="str">
            <v>-</v>
          </cell>
          <cell r="AE1122" t="str">
            <v>-</v>
          </cell>
          <cell r="AF1122" t="str">
            <v>-</v>
          </cell>
          <cell r="AG1122" t="str">
            <v>-</v>
          </cell>
          <cell r="AH1122" t="str">
            <v>-</v>
          </cell>
          <cell r="AI1122" t="str">
            <v>C6705</v>
          </cell>
          <cell r="AJ1122" t="str">
            <v>Ramirez Granados Arturo</v>
          </cell>
          <cell r="AK1122" t="str">
            <v>-</v>
          </cell>
          <cell r="AL1122" t="str">
            <v>-</v>
          </cell>
          <cell r="AM1122" t="str">
            <v>-</v>
          </cell>
          <cell r="AN1122">
            <v>0</v>
          </cell>
          <cell r="AO1122" t="str">
            <v>-</v>
          </cell>
          <cell r="AQ1122">
            <v>6681483870</v>
          </cell>
          <cell r="AR1122" t="str">
            <v>-</v>
          </cell>
          <cell r="AS1122" t="str">
            <v>-</v>
          </cell>
          <cell r="AT1122" t="str">
            <v>-</v>
          </cell>
          <cell r="AU1122" t="str">
            <v>-</v>
          </cell>
          <cell r="AV1122" t="str">
            <v>-</v>
          </cell>
          <cell r="AW1122" t="str">
            <v>-</v>
          </cell>
          <cell r="AX1122" t="str">
            <v>-</v>
          </cell>
          <cell r="AY1122" t="str">
            <v>No</v>
          </cell>
          <cell r="AZ1122" t="str">
            <v>-</v>
          </cell>
          <cell r="BA1122" t="str">
            <v>-</v>
          </cell>
          <cell r="BB1122" t="str">
            <v>-</v>
          </cell>
          <cell r="BC1122" t="str">
            <v>-</v>
          </cell>
          <cell r="BD1122" t="str">
            <v>-</v>
          </cell>
          <cell r="BE1122" t="str">
            <v>-</v>
          </cell>
          <cell r="BF1122" t="str">
            <v>-</v>
          </cell>
          <cell r="BG1122">
            <v>3</v>
          </cell>
          <cell r="BH1122" t="str">
            <v>-</v>
          </cell>
          <cell r="BI1122" t="str">
            <v>-</v>
          </cell>
          <cell r="BJ1122" t="str">
            <v>Arrendado</v>
          </cell>
          <cell r="BL1122" t="str">
            <v>El Trébol Automotriz Ermita, S.A. de C.V.</v>
          </cell>
          <cell r="BP1122" t="str">
            <v>-</v>
          </cell>
          <cell r="BQ1122" t="str">
            <v>-</v>
          </cell>
          <cell r="BR1122" t="str">
            <v>-</v>
          </cell>
          <cell r="BS1122" t="str">
            <v>-</v>
          </cell>
          <cell r="BT1122" t="str">
            <v>-</v>
          </cell>
          <cell r="BU1122" t="str">
            <v>-</v>
          </cell>
          <cell r="BV1122" t="str">
            <v>-</v>
          </cell>
          <cell r="BW1122" t="str">
            <v>-</v>
          </cell>
          <cell r="BX1122" t="str">
            <v>-</v>
          </cell>
          <cell r="BY1122" t="str">
            <v>-</v>
          </cell>
          <cell r="BZ1122" t="str">
            <v>-</v>
          </cell>
          <cell r="CA1122" t="str">
            <v>-</v>
          </cell>
          <cell r="CB1122" t="str">
            <v>-</v>
          </cell>
          <cell r="CC1122" t="str">
            <v>Martes</v>
          </cell>
          <cell r="CD1122" t="str">
            <v>367</v>
          </cell>
          <cell r="CE1122" t="str">
            <v>7</v>
          </cell>
          <cell r="CF1122" t="str">
            <v>Rosa</v>
          </cell>
          <cell r="CG1122" t="str">
            <v>2o Sábado</v>
          </cell>
          <cell r="CH1122" t="str">
            <v>Feb y Mzo</v>
          </cell>
          <cell r="CI1122" t="str">
            <v>Ago y Sep</v>
          </cell>
          <cell r="CJ1122" t="str">
            <v>-</v>
          </cell>
          <cell r="CK1122">
            <v>90</v>
          </cell>
          <cell r="CL1122" t="str">
            <v>101 - MAGNA</v>
          </cell>
          <cell r="CM1122" t="str">
            <v>13169</v>
          </cell>
          <cell r="CP1122" t="str">
            <v>-</v>
          </cell>
        </row>
        <row r="1123">
          <cell r="A1123" t="str">
            <v>13170</v>
          </cell>
          <cell r="B1123" t="str">
            <v>315YXT</v>
          </cell>
          <cell r="C1123" t="str">
            <v>Distrito Federal</v>
          </cell>
          <cell r="D1123" t="str">
            <v>No aplica</v>
          </cell>
          <cell r="E1123" t="str">
            <v>Aveo</v>
          </cell>
          <cell r="F1123" t="str">
            <v>Automóvil</v>
          </cell>
          <cell r="G1123" t="str">
            <v>Chevrolet</v>
          </cell>
          <cell r="H1123" t="str">
            <v>Aveo LS 4 puertas T/M, D/H, A/A, Paquete M</v>
          </cell>
          <cell r="I1123" t="str">
            <v>3G1TA5AFXDL180681</v>
          </cell>
          <cell r="J1123" t="str">
            <v>Hecho en México</v>
          </cell>
          <cell r="K1123" t="str">
            <v>Magna</v>
          </cell>
          <cell r="L1123">
            <v>4</v>
          </cell>
          <cell r="M1123">
            <v>45</v>
          </cell>
          <cell r="N1123">
            <v>2013</v>
          </cell>
          <cell r="O1123" t="str">
            <v>Ciudad de México</v>
          </cell>
          <cell r="P1123" t="str">
            <v>Ciudad de México</v>
          </cell>
          <cell r="Q1123" t="str">
            <v>Zona Metropolitana</v>
          </cell>
          <cell r="R1123" t="str">
            <v>Baja</v>
          </cell>
          <cell r="S1123" t="str">
            <v>Subasta interna</v>
          </cell>
          <cell r="T1123" t="str">
            <v>GNP</v>
          </cell>
          <cell r="U1123" t="str">
            <v>Grupo Nacional Provincial, S.A.B.</v>
          </cell>
          <cell r="V1123" t="str">
            <v>Pool Administrativo</v>
          </cell>
          <cell r="W1123" t="str">
            <v>Pool Administrativo</v>
          </cell>
          <cell r="X1123" t="str">
            <v>Plaza GNP</v>
          </cell>
          <cell r="Y1123" t="str">
            <v>Pool</v>
          </cell>
          <cell r="Z1123" t="str">
            <v>N38132</v>
          </cell>
          <cell r="AA1123" t="str">
            <v>-</v>
          </cell>
          <cell r="AB1123" t="str">
            <v>-</v>
          </cell>
          <cell r="AC1123" t="str">
            <v>-</v>
          </cell>
          <cell r="AD1123" t="str">
            <v>-</v>
          </cell>
          <cell r="AE1123" t="str">
            <v>-</v>
          </cell>
          <cell r="AF1123" t="str">
            <v>-</v>
          </cell>
          <cell r="AG1123" t="str">
            <v>-</v>
          </cell>
          <cell r="AH1123" t="str">
            <v>-</v>
          </cell>
          <cell r="AI1123" t="str">
            <v>C6705</v>
          </cell>
          <cell r="AJ1123" t="str">
            <v>Ramirez Granados Arturo</v>
          </cell>
          <cell r="AK1123" t="str">
            <v>-</v>
          </cell>
          <cell r="AL1123" t="str">
            <v>-</v>
          </cell>
          <cell r="AM1123" t="str">
            <v>-</v>
          </cell>
          <cell r="AN1123">
            <v>0</v>
          </cell>
          <cell r="AO1123" t="str">
            <v>-</v>
          </cell>
          <cell r="AQ1123">
            <v>5545001393</v>
          </cell>
          <cell r="AR1123" t="str">
            <v>-</v>
          </cell>
          <cell r="AS1123" t="str">
            <v>-</v>
          </cell>
          <cell r="AT1123" t="str">
            <v>-</v>
          </cell>
          <cell r="AU1123" t="str">
            <v>-</v>
          </cell>
          <cell r="AV1123" t="str">
            <v>-</v>
          </cell>
          <cell r="AW1123" t="str">
            <v>IMDM20888052..</v>
          </cell>
          <cell r="AX1123" t="str">
            <v>Inactivo</v>
          </cell>
          <cell r="AY1123" t="str">
            <v>No</v>
          </cell>
          <cell r="AZ1123" t="str">
            <v>-</v>
          </cell>
          <cell r="BA1123" t="str">
            <v>-</v>
          </cell>
          <cell r="BB1123" t="str">
            <v>-</v>
          </cell>
          <cell r="BC1123" t="str">
            <v>-</v>
          </cell>
          <cell r="BD1123" t="str">
            <v>-</v>
          </cell>
          <cell r="BE1123" t="str">
            <v>-</v>
          </cell>
          <cell r="BF1123" t="str">
            <v>-</v>
          </cell>
          <cell r="BG1123" t="str">
            <v>-</v>
          </cell>
          <cell r="BH1123" t="str">
            <v>-</v>
          </cell>
          <cell r="BI1123" t="str">
            <v>-</v>
          </cell>
          <cell r="BJ1123" t="str">
            <v>Arrendado</v>
          </cell>
          <cell r="BL1123" t="str">
            <v>El Trébol Automotriz Ermita, S.A. de C.V.</v>
          </cell>
          <cell r="BP1123" t="str">
            <v>-</v>
          </cell>
          <cell r="BQ1123" t="str">
            <v>-</v>
          </cell>
          <cell r="BR1123" t="str">
            <v>-</v>
          </cell>
          <cell r="BS1123" t="str">
            <v>-</v>
          </cell>
          <cell r="BT1123" t="str">
            <v>-</v>
          </cell>
          <cell r="BU1123" t="str">
            <v>-</v>
          </cell>
          <cell r="BV1123" t="str">
            <v>-</v>
          </cell>
          <cell r="BW1123" t="str">
            <v>-</v>
          </cell>
          <cell r="BX1123" t="str">
            <v>-</v>
          </cell>
          <cell r="BY1123" t="str">
            <v>-</v>
          </cell>
          <cell r="BZ1123" t="str">
            <v>-</v>
          </cell>
          <cell r="CA1123" t="str">
            <v>-</v>
          </cell>
          <cell r="CB1123" t="str">
            <v>-</v>
          </cell>
          <cell r="CC1123" t="str">
            <v>Lunes</v>
          </cell>
          <cell r="CD1123" t="str">
            <v>315</v>
          </cell>
          <cell r="CE1123" t="str">
            <v>5</v>
          </cell>
          <cell r="CF1123" t="str">
            <v>Amarillo</v>
          </cell>
          <cell r="CG1123" t="str">
            <v>1er Sábado</v>
          </cell>
          <cell r="CH1123" t="str">
            <v>Ene y Feb</v>
          </cell>
          <cell r="CI1123" t="str">
            <v>Jul y Ago</v>
          </cell>
          <cell r="CJ1123" t="str">
            <v>-</v>
          </cell>
          <cell r="CK1123">
            <v>90</v>
          </cell>
          <cell r="CL1123" t="str">
            <v>101 - MAGNA</v>
          </cell>
          <cell r="CM1123" t="str">
            <v>13170</v>
          </cell>
          <cell r="CP1123" t="str">
            <v>-</v>
          </cell>
        </row>
        <row r="1124">
          <cell r="A1124" t="str">
            <v>13171</v>
          </cell>
          <cell r="B1124" t="str">
            <v>183YXK</v>
          </cell>
          <cell r="C1124" t="str">
            <v>Distrito Federal</v>
          </cell>
          <cell r="D1124" t="str">
            <v>No aplica</v>
          </cell>
          <cell r="E1124" t="str">
            <v>Aveo</v>
          </cell>
          <cell r="F1124" t="str">
            <v>Automóvil</v>
          </cell>
          <cell r="G1124" t="str">
            <v>Chevrolet</v>
          </cell>
          <cell r="H1124" t="str">
            <v>Aveo LS 4 puertas T/M, D/H, A/A, Paquete M</v>
          </cell>
          <cell r="I1124" t="str">
            <v>3G1TA5AF8DL176998</v>
          </cell>
          <cell r="J1124" t="str">
            <v>Hecho en México</v>
          </cell>
          <cell r="K1124" t="str">
            <v>Magna</v>
          </cell>
          <cell r="L1124">
            <v>4</v>
          </cell>
          <cell r="M1124">
            <v>45</v>
          </cell>
          <cell r="N1124">
            <v>2013</v>
          </cell>
          <cell r="O1124" t="str">
            <v>Morelia</v>
          </cell>
          <cell r="P1124" t="str">
            <v>Michoacán</v>
          </cell>
          <cell r="Q1124" t="str">
            <v>Occidente</v>
          </cell>
          <cell r="R1124" t="str">
            <v>Baja</v>
          </cell>
          <cell r="S1124" t="str">
            <v>Venta a empleado</v>
          </cell>
          <cell r="T1124" t="str">
            <v>GNP</v>
          </cell>
          <cell r="U1124" t="str">
            <v>Grupo Nacional Provincial, S.A.B.</v>
          </cell>
          <cell r="V1124" t="str">
            <v>Asesor de Servicio</v>
          </cell>
          <cell r="W1124" t="str">
            <v>MR7</v>
          </cell>
          <cell r="X1124" t="str">
            <v>Supervisoria</v>
          </cell>
          <cell r="Y1124" t="str">
            <v>Asignado</v>
          </cell>
          <cell r="Z1124">
            <v>40103001</v>
          </cell>
          <cell r="AA1124" t="str">
            <v>Cortes Raya Omar Felipe</v>
          </cell>
          <cell r="AB1124" t="str">
            <v>Servicios Administrativos en Reclamaciones, S.A. de C.V.</v>
          </cell>
          <cell r="AC1124" t="str">
            <v>CORO720507VD3</v>
          </cell>
          <cell r="AD1124" t="str">
            <v>Operativo</v>
          </cell>
          <cell r="AE1124" t="str">
            <v>Asesor de Servicio</v>
          </cell>
          <cell r="AF1124" t="str">
            <v>Unidad Operativa</v>
          </cell>
          <cell r="AG1124" t="str">
            <v>Dirección Servicio y Operaciones</v>
          </cell>
          <cell r="AH1124" t="str">
            <v>Subdirección Siniestros Norte y Occidente</v>
          </cell>
          <cell r="AI1124" t="str">
            <v>C9212</v>
          </cell>
          <cell r="AJ1124" t="str">
            <v>Colome Pineda Juan Del Carmen</v>
          </cell>
          <cell r="AK1124" t="str">
            <v>Supervisoria Morelia</v>
          </cell>
          <cell r="AL1124" t="str">
            <v>Morelia</v>
          </cell>
          <cell r="AM1124">
            <v>5940</v>
          </cell>
          <cell r="AN1124" t="str">
            <v>omar.cortes@gnp.com.mx</v>
          </cell>
          <cell r="AO1124" t="str">
            <v>omar.cortes@gnp.com.mx</v>
          </cell>
          <cell r="AQ1124">
            <v>4431691804</v>
          </cell>
          <cell r="AR1124" t="str">
            <v>-</v>
          </cell>
          <cell r="AS1124" t="str">
            <v>-</v>
          </cell>
          <cell r="AT1124" t="str">
            <v>-</v>
          </cell>
          <cell r="AU1124" t="str">
            <v>-</v>
          </cell>
          <cell r="AV1124" t="str">
            <v>-</v>
          </cell>
          <cell r="AW1124" t="str">
            <v>IMDM20226554..</v>
          </cell>
          <cell r="AX1124" t="str">
            <v>Inactivo</v>
          </cell>
          <cell r="AY1124" t="str">
            <v>No</v>
          </cell>
          <cell r="AZ1124" t="str">
            <v>-</v>
          </cell>
          <cell r="BA1124" t="str">
            <v>-</v>
          </cell>
          <cell r="BB1124" t="str">
            <v>-</v>
          </cell>
          <cell r="BC1124" t="str">
            <v>-</v>
          </cell>
          <cell r="BD1124" t="str">
            <v>-</v>
          </cell>
          <cell r="BE1124" t="str">
            <v>-</v>
          </cell>
          <cell r="BF1124" t="str">
            <v>-</v>
          </cell>
          <cell r="BG1124">
            <v>3</v>
          </cell>
          <cell r="BH1124" t="str">
            <v>-</v>
          </cell>
          <cell r="BI1124" t="str">
            <v>-</v>
          </cell>
          <cell r="BJ1124" t="str">
            <v>Arrendado</v>
          </cell>
          <cell r="BL1124" t="str">
            <v>El Trébol Automotriz Ermita, S.A. de C.V.</v>
          </cell>
          <cell r="BP1124" t="str">
            <v>-</v>
          </cell>
          <cell r="BQ1124" t="str">
            <v>-</v>
          </cell>
          <cell r="BR1124" t="str">
            <v>-</v>
          </cell>
          <cell r="BS1124" t="str">
            <v>-</v>
          </cell>
          <cell r="BT1124" t="str">
            <v>-</v>
          </cell>
          <cell r="BU1124" t="str">
            <v>-</v>
          </cell>
          <cell r="BV1124" t="str">
            <v>-</v>
          </cell>
          <cell r="BW1124" t="str">
            <v>-</v>
          </cell>
          <cell r="BX1124" t="str">
            <v>-</v>
          </cell>
          <cell r="BY1124" t="str">
            <v>-</v>
          </cell>
          <cell r="BZ1124" t="str">
            <v>-</v>
          </cell>
          <cell r="CA1124" t="str">
            <v>-</v>
          </cell>
          <cell r="CB1124" t="str">
            <v>-</v>
          </cell>
          <cell r="CC1124" t="str">
            <v>Miércoles</v>
          </cell>
          <cell r="CD1124" t="str">
            <v>183</v>
          </cell>
          <cell r="CE1124" t="str">
            <v>3</v>
          </cell>
          <cell r="CF1124" t="str">
            <v>Rojo</v>
          </cell>
          <cell r="CG1124" t="str">
            <v>3er Sábado</v>
          </cell>
          <cell r="CH1124" t="str">
            <v>Mzo y Abr</v>
          </cell>
          <cell r="CI1124" t="str">
            <v>Sep y Oct</v>
          </cell>
          <cell r="CJ1124" t="str">
            <v>-</v>
          </cell>
          <cell r="CK1124">
            <v>90</v>
          </cell>
          <cell r="CL1124" t="str">
            <v>101 - MAGNA</v>
          </cell>
          <cell r="CM1124" t="str">
            <v>13171</v>
          </cell>
          <cell r="CP1124" t="str">
            <v>-</v>
          </cell>
        </row>
        <row r="1125">
          <cell r="A1125" t="str">
            <v>13172</v>
          </cell>
          <cell r="B1125" t="str">
            <v>843YXK</v>
          </cell>
          <cell r="C1125" t="str">
            <v>Distrito Federal</v>
          </cell>
          <cell r="D1125" t="str">
            <v>No aplica</v>
          </cell>
          <cell r="E1125" t="str">
            <v>Aveo</v>
          </cell>
          <cell r="F1125" t="str">
            <v>Automóvil</v>
          </cell>
          <cell r="G1125" t="str">
            <v>Chevrolet</v>
          </cell>
          <cell r="H1125" t="str">
            <v>Aveo LS 4 puertas T/M, D/H, A/A, Paquete M</v>
          </cell>
          <cell r="I1125" t="str">
            <v>3G1TA5AF4DL178196</v>
          </cell>
          <cell r="J1125" t="str">
            <v>Hecho en México</v>
          </cell>
          <cell r="K1125" t="str">
            <v>Magna</v>
          </cell>
          <cell r="L1125">
            <v>4</v>
          </cell>
          <cell r="M1125">
            <v>45</v>
          </cell>
          <cell r="N1125">
            <v>2013</v>
          </cell>
          <cell r="O1125" t="str">
            <v>San Luis Potosí</v>
          </cell>
          <cell r="P1125" t="str">
            <v>San Luis Potosí</v>
          </cell>
          <cell r="Q1125" t="str">
            <v>Occidente</v>
          </cell>
          <cell r="R1125" t="str">
            <v>Baja</v>
          </cell>
          <cell r="S1125" t="str">
            <v>Venta a empleado</v>
          </cell>
          <cell r="T1125" t="str">
            <v>GNP</v>
          </cell>
          <cell r="U1125" t="str">
            <v>Grupo Nacional Provincial, S.A.B.</v>
          </cell>
          <cell r="V1125" t="str">
            <v>Asesor de Servicio</v>
          </cell>
          <cell r="W1125" t="str">
            <v>-</v>
          </cell>
          <cell r="X1125" t="str">
            <v>Supervisoria</v>
          </cell>
          <cell r="Y1125" t="str">
            <v>Asignado</v>
          </cell>
          <cell r="Z1125" t="str">
            <v>S00745</v>
          </cell>
          <cell r="AA1125" t="str">
            <v>Duran Onofre Celso Omar</v>
          </cell>
          <cell r="AB1125" t="str">
            <v>Servicios Administrativos en Reclamaciones, S.A. de C.V.</v>
          </cell>
          <cell r="AC1125" t="str">
            <v>DUOC810126LF6</v>
          </cell>
          <cell r="AD1125" t="str">
            <v>Operativo</v>
          </cell>
          <cell r="AE1125" t="str">
            <v>Asesor de Servicio</v>
          </cell>
          <cell r="AF1125" t="str">
            <v>Unidad Operativa</v>
          </cell>
          <cell r="AG1125" t="str">
            <v>Dirección Servicio y Operaciones</v>
          </cell>
          <cell r="AH1125" t="str">
            <v>Subdirección Siniestros Norte y Occidente</v>
          </cell>
          <cell r="AI1125" t="str">
            <v>C9212</v>
          </cell>
          <cell r="AJ1125" t="str">
            <v>Colome Pineda Juan Del Carmen</v>
          </cell>
          <cell r="AK1125" t="str">
            <v>Supervisoria San Luis Potosi</v>
          </cell>
          <cell r="AL1125" t="str">
            <v>San Luis Potosí</v>
          </cell>
          <cell r="AM1125">
            <v>0</v>
          </cell>
          <cell r="AN1125" t="str">
            <v>omar.duran@gnp.com.mx</v>
          </cell>
          <cell r="AO1125" t="str">
            <v>omar.duran@gnp.com.mx</v>
          </cell>
          <cell r="AQ1125">
            <v>4441655543</v>
          </cell>
          <cell r="AR1125" t="str">
            <v>-</v>
          </cell>
          <cell r="AS1125" t="str">
            <v>-</v>
          </cell>
          <cell r="AT1125" t="str">
            <v>-</v>
          </cell>
          <cell r="AU1125" t="str">
            <v>-</v>
          </cell>
          <cell r="AV1125" t="str">
            <v>-</v>
          </cell>
          <cell r="AW1125" t="str">
            <v>-</v>
          </cell>
          <cell r="AX1125" t="str">
            <v>-</v>
          </cell>
          <cell r="AY1125" t="str">
            <v>No</v>
          </cell>
          <cell r="AZ1125" t="str">
            <v>-</v>
          </cell>
          <cell r="BA1125" t="str">
            <v>-</v>
          </cell>
          <cell r="BB1125" t="str">
            <v>-</v>
          </cell>
          <cell r="BC1125" t="str">
            <v>-</v>
          </cell>
          <cell r="BD1125" t="str">
            <v>-</v>
          </cell>
          <cell r="BE1125" t="str">
            <v>-</v>
          </cell>
          <cell r="BF1125" t="str">
            <v>-</v>
          </cell>
          <cell r="BG1125">
            <v>3</v>
          </cell>
          <cell r="BH1125" t="str">
            <v>-</v>
          </cell>
          <cell r="BI1125" t="str">
            <v>-</v>
          </cell>
          <cell r="BJ1125" t="str">
            <v>Arrendado</v>
          </cell>
          <cell r="BL1125" t="str">
            <v>El Trébol Automotriz Ermita, S.A. de C.V.</v>
          </cell>
          <cell r="BP1125" t="str">
            <v>-</v>
          </cell>
          <cell r="BQ1125" t="str">
            <v>-</v>
          </cell>
          <cell r="BR1125" t="str">
            <v>-</v>
          </cell>
          <cell r="BS1125" t="str">
            <v>-</v>
          </cell>
          <cell r="BT1125" t="str">
            <v>-</v>
          </cell>
          <cell r="BU1125" t="str">
            <v>-</v>
          </cell>
          <cell r="BV1125" t="str">
            <v>-</v>
          </cell>
          <cell r="BW1125" t="str">
            <v>-</v>
          </cell>
          <cell r="BX1125" t="str">
            <v>-</v>
          </cell>
          <cell r="BY1125" t="str">
            <v>-</v>
          </cell>
          <cell r="BZ1125" t="str">
            <v>-</v>
          </cell>
          <cell r="CA1125" t="str">
            <v>-</v>
          </cell>
          <cell r="CB1125" t="str">
            <v>-</v>
          </cell>
          <cell r="CC1125" t="str">
            <v>Miércoles</v>
          </cell>
          <cell r="CD1125" t="str">
            <v>843</v>
          </cell>
          <cell r="CE1125" t="str">
            <v>3</v>
          </cell>
          <cell r="CF1125" t="str">
            <v>Rojo</v>
          </cell>
          <cell r="CG1125" t="str">
            <v>3er Sábado</v>
          </cell>
          <cell r="CH1125" t="str">
            <v>Mzo y Abr</v>
          </cell>
          <cell r="CI1125" t="str">
            <v>Sep y Oct</v>
          </cell>
          <cell r="CJ1125" t="str">
            <v>-</v>
          </cell>
          <cell r="CK1125">
            <v>90</v>
          </cell>
          <cell r="CL1125" t="str">
            <v>101 - MAGNA</v>
          </cell>
          <cell r="CM1125" t="str">
            <v>13172</v>
          </cell>
          <cell r="CP1125" t="str">
            <v>-</v>
          </cell>
        </row>
        <row r="1126">
          <cell r="A1126" t="str">
            <v>13173</v>
          </cell>
          <cell r="B1126" t="str">
            <v>H37ACX</v>
          </cell>
          <cell r="C1126" t="str">
            <v>Distrito Federal</v>
          </cell>
          <cell r="D1126" t="str">
            <v>J97AAJ</v>
          </cell>
          <cell r="E1126" t="str">
            <v>Aveo</v>
          </cell>
          <cell r="F1126" t="str">
            <v>Automóvil</v>
          </cell>
          <cell r="G1126" t="str">
            <v>Chevrolet</v>
          </cell>
          <cell r="H1126" t="str">
            <v>Aveo LS 4 puertas T/M, D/H, A/A, Paquete M</v>
          </cell>
          <cell r="I1126" t="str">
            <v>3G1TA5AF7DL171629</v>
          </cell>
          <cell r="J1126" t="str">
            <v>Hecho en México</v>
          </cell>
          <cell r="K1126" t="str">
            <v>Magna</v>
          </cell>
          <cell r="L1126">
            <v>4</v>
          </cell>
          <cell r="M1126">
            <v>45</v>
          </cell>
          <cell r="N1126">
            <v>2013</v>
          </cell>
          <cell r="O1126" t="str">
            <v>Monterrey</v>
          </cell>
          <cell r="P1126" t="str">
            <v>Nuevo León</v>
          </cell>
          <cell r="Q1126" t="str">
            <v>Noreste</v>
          </cell>
          <cell r="R1126" t="str">
            <v>Baja</v>
          </cell>
          <cell r="S1126" t="str">
            <v>Subasta interna</v>
          </cell>
          <cell r="T1126" t="str">
            <v>GNP</v>
          </cell>
          <cell r="U1126" t="str">
            <v>Grupo Nacional Provincial, S.A.B.</v>
          </cell>
          <cell r="V1126" t="str">
            <v>Pool Administrativo</v>
          </cell>
          <cell r="W1126" t="str">
            <v>Pool Administrativo</v>
          </cell>
          <cell r="X1126" t="str">
            <v>Oficina Regional</v>
          </cell>
          <cell r="Y1126" t="str">
            <v>Pool</v>
          </cell>
          <cell r="Z1126" t="str">
            <v>N38132</v>
          </cell>
          <cell r="AA1126" t="str">
            <v>-</v>
          </cell>
          <cell r="AB1126" t="str">
            <v>-</v>
          </cell>
          <cell r="AC1126" t="str">
            <v>-</v>
          </cell>
          <cell r="AD1126" t="str">
            <v>-</v>
          </cell>
          <cell r="AE1126" t="str">
            <v>-</v>
          </cell>
          <cell r="AF1126" t="str">
            <v>-</v>
          </cell>
          <cell r="AG1126" t="str">
            <v>-</v>
          </cell>
          <cell r="AH1126" t="str">
            <v>-</v>
          </cell>
          <cell r="AI1126" t="str">
            <v>C6705</v>
          </cell>
          <cell r="AJ1126" t="str">
            <v>Ramirez Granados Arturo</v>
          </cell>
          <cell r="AK1126" t="str">
            <v>-</v>
          </cell>
          <cell r="AL1126" t="str">
            <v>-</v>
          </cell>
          <cell r="AM1126" t="str">
            <v>-</v>
          </cell>
          <cell r="AN1126">
            <v>0</v>
          </cell>
          <cell r="AO1126" t="str">
            <v>-</v>
          </cell>
          <cell r="AQ1126">
            <v>5545001393</v>
          </cell>
          <cell r="AR1126" t="str">
            <v>-</v>
          </cell>
          <cell r="AS1126" t="str">
            <v>-</v>
          </cell>
          <cell r="AT1126" t="str">
            <v>-</v>
          </cell>
          <cell r="AU1126" t="str">
            <v>-</v>
          </cell>
          <cell r="AV1126" t="str">
            <v>-</v>
          </cell>
          <cell r="AW1126" t="str">
            <v>IMDM20358886..</v>
          </cell>
          <cell r="AX1126" t="str">
            <v>Inactivo</v>
          </cell>
          <cell r="AY1126" t="str">
            <v>No</v>
          </cell>
          <cell r="AZ1126" t="str">
            <v>-</v>
          </cell>
          <cell r="BA1126" t="str">
            <v>-</v>
          </cell>
          <cell r="BB1126" t="str">
            <v>-</v>
          </cell>
          <cell r="BC1126" t="str">
            <v>-</v>
          </cell>
          <cell r="BD1126" t="str">
            <v>-</v>
          </cell>
          <cell r="BE1126" t="str">
            <v>-</v>
          </cell>
          <cell r="BF1126" t="str">
            <v>-</v>
          </cell>
          <cell r="BG1126" t="str">
            <v>-</v>
          </cell>
          <cell r="BH1126" t="str">
            <v>-</v>
          </cell>
          <cell r="BI1126" t="str">
            <v>-</v>
          </cell>
          <cell r="BJ1126" t="str">
            <v>Arrendado</v>
          </cell>
          <cell r="BL1126" t="str">
            <v>El Trébol Automotriz Ermita, S.A. de C.V.</v>
          </cell>
          <cell r="BP1126" t="str">
            <v>-</v>
          </cell>
          <cell r="BQ1126" t="str">
            <v>-</v>
          </cell>
          <cell r="BR1126" t="str">
            <v>-</v>
          </cell>
          <cell r="BS1126" t="str">
            <v>-</v>
          </cell>
          <cell r="BT1126" t="str">
            <v>-</v>
          </cell>
          <cell r="BU1126" t="str">
            <v>-</v>
          </cell>
          <cell r="BV1126" t="str">
            <v>-</v>
          </cell>
          <cell r="BW1126" t="str">
            <v>-</v>
          </cell>
          <cell r="BX1126" t="str">
            <v>-</v>
          </cell>
          <cell r="BY1126" t="str">
            <v>-</v>
          </cell>
          <cell r="BZ1126" t="str">
            <v>-</v>
          </cell>
          <cell r="CA1126" t="str">
            <v>-</v>
          </cell>
          <cell r="CB1126" t="str">
            <v>-</v>
          </cell>
          <cell r="CC1126" t="str">
            <v>Martes</v>
          </cell>
          <cell r="CD1126" t="str">
            <v>37</v>
          </cell>
          <cell r="CE1126" t="str">
            <v>7</v>
          </cell>
          <cell r="CF1126" t="str">
            <v>Rosa</v>
          </cell>
          <cell r="CG1126" t="str">
            <v>2o Sábado</v>
          </cell>
          <cell r="CH1126" t="str">
            <v>Feb y Mzo</v>
          </cell>
          <cell r="CI1126" t="str">
            <v>Ago y Sep</v>
          </cell>
          <cell r="CJ1126" t="str">
            <v>-</v>
          </cell>
          <cell r="CK1126">
            <v>90</v>
          </cell>
          <cell r="CL1126" t="str">
            <v>101 - MAGNA</v>
          </cell>
          <cell r="CM1126" t="str">
            <v>13173</v>
          </cell>
          <cell r="CP1126" t="str">
            <v>-</v>
          </cell>
        </row>
        <row r="1127">
          <cell r="A1127" t="str">
            <v>13174</v>
          </cell>
          <cell r="B1127" t="str">
            <v>538YXK</v>
          </cell>
          <cell r="C1127" t="str">
            <v>Distrito Federal</v>
          </cell>
          <cell r="D1127" t="str">
            <v>No aplica</v>
          </cell>
          <cell r="E1127" t="str">
            <v>Aveo</v>
          </cell>
          <cell r="F1127" t="str">
            <v>Automóvil</v>
          </cell>
          <cell r="G1127" t="str">
            <v>Chevrolet</v>
          </cell>
          <cell r="H1127" t="str">
            <v>Aveo LS 4 puertas T/M, D/H, A/A, Paquete M</v>
          </cell>
          <cell r="I1127" t="str">
            <v>3G1TA5AF8DL177584</v>
          </cell>
          <cell r="J1127" t="str">
            <v>Hecho en México</v>
          </cell>
          <cell r="K1127" t="str">
            <v>Magna</v>
          </cell>
          <cell r="L1127">
            <v>4</v>
          </cell>
          <cell r="M1127">
            <v>45</v>
          </cell>
          <cell r="N1127">
            <v>2013</v>
          </cell>
          <cell r="O1127" t="str">
            <v>Ciudad de México</v>
          </cell>
          <cell r="P1127" t="str">
            <v>Ciudad de México</v>
          </cell>
          <cell r="Q1127" t="str">
            <v>Zona Metropolitana</v>
          </cell>
          <cell r="R1127" t="str">
            <v>Baja</v>
          </cell>
          <cell r="S1127" t="str">
            <v>Devolución Valmex</v>
          </cell>
          <cell r="T1127" t="str">
            <v>GNP</v>
          </cell>
          <cell r="U1127" t="str">
            <v>Grupo Nacional Provincial, S.A.B.</v>
          </cell>
          <cell r="V1127" t="str">
            <v>Pool Administrativo</v>
          </cell>
          <cell r="W1127" t="str">
            <v>Pool Administrativo</v>
          </cell>
          <cell r="X1127" t="str">
            <v>Metro Norte</v>
          </cell>
          <cell r="Y1127" t="str">
            <v>Pool</v>
          </cell>
          <cell r="Z1127" t="str">
            <v>Por asignar</v>
          </cell>
          <cell r="AA1127" t="str">
            <v>-</v>
          </cell>
          <cell r="AB1127" t="str">
            <v>-</v>
          </cell>
          <cell r="AC1127" t="str">
            <v>-</v>
          </cell>
          <cell r="AD1127" t="str">
            <v>-</v>
          </cell>
          <cell r="AE1127" t="str">
            <v>-</v>
          </cell>
          <cell r="AF1127" t="str">
            <v>-</v>
          </cell>
          <cell r="AG1127" t="str">
            <v>-</v>
          </cell>
          <cell r="AH1127" t="str">
            <v>-</v>
          </cell>
          <cell r="AI1127" t="str">
            <v>C6705</v>
          </cell>
          <cell r="AJ1127" t="str">
            <v>Ramirez Granados Arturo</v>
          </cell>
          <cell r="AK1127" t="str">
            <v>-</v>
          </cell>
          <cell r="AL1127" t="str">
            <v>-</v>
          </cell>
          <cell r="AM1127" t="str">
            <v>-</v>
          </cell>
          <cell r="AN1127">
            <v>0</v>
          </cell>
          <cell r="AO1127" t="str">
            <v>-</v>
          </cell>
          <cell r="AQ1127">
            <v>5545001393</v>
          </cell>
          <cell r="AR1127" t="str">
            <v>-</v>
          </cell>
          <cell r="AS1127" t="str">
            <v>-</v>
          </cell>
          <cell r="AT1127" t="str">
            <v>-</v>
          </cell>
          <cell r="AU1127" t="str">
            <v>-</v>
          </cell>
          <cell r="AV1127" t="str">
            <v>-</v>
          </cell>
          <cell r="AW1127" t="str">
            <v>-</v>
          </cell>
          <cell r="AX1127" t="str">
            <v>-</v>
          </cell>
          <cell r="AY1127" t="str">
            <v>No</v>
          </cell>
          <cell r="AZ1127" t="str">
            <v>-</v>
          </cell>
          <cell r="BA1127" t="str">
            <v>-</v>
          </cell>
          <cell r="BB1127" t="str">
            <v>-</v>
          </cell>
          <cell r="BC1127" t="str">
            <v>-</v>
          </cell>
          <cell r="BD1127" t="str">
            <v>-</v>
          </cell>
          <cell r="BE1127" t="str">
            <v>-</v>
          </cell>
          <cell r="BF1127" t="str">
            <v>-</v>
          </cell>
          <cell r="BG1127" t="str">
            <v>-</v>
          </cell>
          <cell r="BH1127" t="str">
            <v>-</v>
          </cell>
          <cell r="BI1127" t="str">
            <v>-</v>
          </cell>
          <cell r="BJ1127" t="str">
            <v>Arrendado</v>
          </cell>
          <cell r="BL1127" t="str">
            <v>El Trébol Automotriz Ermita, S.A. de C.V.</v>
          </cell>
          <cell r="BP1127" t="str">
            <v>-</v>
          </cell>
          <cell r="BQ1127" t="str">
            <v>-</v>
          </cell>
          <cell r="BR1127" t="str">
            <v>-</v>
          </cell>
          <cell r="BS1127" t="str">
            <v>-</v>
          </cell>
          <cell r="BT1127" t="str">
            <v>-</v>
          </cell>
          <cell r="BU1127" t="str">
            <v>-</v>
          </cell>
          <cell r="BV1127" t="str">
            <v>-</v>
          </cell>
          <cell r="BW1127" t="str">
            <v>-</v>
          </cell>
          <cell r="BX1127" t="str">
            <v>-</v>
          </cell>
          <cell r="BY1127" t="str">
            <v>-</v>
          </cell>
          <cell r="BZ1127" t="str">
            <v>-</v>
          </cell>
          <cell r="CA1127" t="str">
            <v>-</v>
          </cell>
          <cell r="CB1127" t="str">
            <v>-</v>
          </cell>
          <cell r="CC1127" t="str">
            <v>Martes</v>
          </cell>
          <cell r="CD1127" t="str">
            <v>538</v>
          </cell>
          <cell r="CE1127" t="str">
            <v>8</v>
          </cell>
          <cell r="CF1127" t="str">
            <v>Rosa</v>
          </cell>
          <cell r="CG1127" t="str">
            <v>2o Sábado</v>
          </cell>
          <cell r="CH1127" t="str">
            <v>Feb y Mzo</v>
          </cell>
          <cell r="CI1127" t="str">
            <v>Ago y Sep</v>
          </cell>
          <cell r="CJ1127" t="str">
            <v>-</v>
          </cell>
          <cell r="CK1127">
            <v>90</v>
          </cell>
          <cell r="CL1127" t="str">
            <v>101 - MAGNA</v>
          </cell>
          <cell r="CM1127" t="str">
            <v>13174</v>
          </cell>
          <cell r="CP1127" t="str">
            <v>-</v>
          </cell>
        </row>
        <row r="1128">
          <cell r="A1128" t="str">
            <v>13175</v>
          </cell>
          <cell r="B1128" t="str">
            <v>309YXK</v>
          </cell>
          <cell r="C1128" t="str">
            <v>Distrito Federal</v>
          </cell>
          <cell r="D1128" t="str">
            <v>No aplica</v>
          </cell>
          <cell r="E1128" t="str">
            <v>Aveo</v>
          </cell>
          <cell r="F1128" t="str">
            <v>Automóvil</v>
          </cell>
          <cell r="G1128" t="str">
            <v>Chevrolet</v>
          </cell>
          <cell r="H1128" t="str">
            <v>Aveo LS 4 puertas T/M, D/H, A/A, Paquete M</v>
          </cell>
          <cell r="I1128" t="str">
            <v>3G1TA5AF6DL177034</v>
          </cell>
          <cell r="J1128" t="str">
            <v>Hecho en México</v>
          </cell>
          <cell r="K1128" t="str">
            <v>Magna</v>
          </cell>
          <cell r="L1128">
            <v>4</v>
          </cell>
          <cell r="M1128">
            <v>45</v>
          </cell>
          <cell r="N1128">
            <v>2013</v>
          </cell>
          <cell r="O1128" t="str">
            <v>Ciudad de México</v>
          </cell>
          <cell r="P1128" t="str">
            <v>Ciudad de México</v>
          </cell>
          <cell r="Q1128" t="str">
            <v>Zona Metropolitana</v>
          </cell>
          <cell r="R1128" t="str">
            <v>Baja</v>
          </cell>
          <cell r="S1128" t="str">
            <v>Subasta interna</v>
          </cell>
          <cell r="T1128" t="str">
            <v>GNP</v>
          </cell>
          <cell r="U1128" t="str">
            <v>Grupo Nacional Provincial, S.A.B.</v>
          </cell>
          <cell r="V1128" t="str">
            <v>Pool Administrativo</v>
          </cell>
          <cell r="W1128" t="str">
            <v>Pool Administrativo</v>
          </cell>
          <cell r="X1128" t="str">
            <v>Plaza GNP</v>
          </cell>
          <cell r="Y1128" t="str">
            <v>Pool</v>
          </cell>
          <cell r="Z1128" t="str">
            <v>N38132</v>
          </cell>
          <cell r="AA1128" t="str">
            <v>-</v>
          </cell>
          <cell r="AB1128" t="str">
            <v>-</v>
          </cell>
          <cell r="AC1128" t="str">
            <v>-</v>
          </cell>
          <cell r="AD1128" t="str">
            <v>-</v>
          </cell>
          <cell r="AE1128" t="str">
            <v>-</v>
          </cell>
          <cell r="AF1128" t="str">
            <v>-</v>
          </cell>
          <cell r="AG1128" t="str">
            <v>-</v>
          </cell>
          <cell r="AH1128" t="str">
            <v>-</v>
          </cell>
          <cell r="AI1128" t="str">
            <v>C6705</v>
          </cell>
          <cell r="AJ1128" t="str">
            <v>Ramirez Granados Arturo</v>
          </cell>
          <cell r="AK1128" t="str">
            <v>-</v>
          </cell>
          <cell r="AL1128" t="str">
            <v>-</v>
          </cell>
          <cell r="AM1128" t="str">
            <v>-</v>
          </cell>
          <cell r="AN1128">
            <v>0</v>
          </cell>
          <cell r="AO1128" t="str">
            <v>-</v>
          </cell>
          <cell r="AQ1128">
            <v>5545001393</v>
          </cell>
          <cell r="AR1128" t="str">
            <v>-</v>
          </cell>
          <cell r="AS1128" t="str">
            <v>-</v>
          </cell>
          <cell r="AT1128" t="str">
            <v>-</v>
          </cell>
          <cell r="AU1128" t="str">
            <v>-</v>
          </cell>
          <cell r="AV1128" t="str">
            <v>-</v>
          </cell>
          <cell r="AW1128" t="str">
            <v>IMDM20551822..</v>
          </cell>
          <cell r="AX1128" t="str">
            <v>Inactivo</v>
          </cell>
          <cell r="AY1128" t="str">
            <v>No</v>
          </cell>
          <cell r="AZ1128" t="str">
            <v>-</v>
          </cell>
          <cell r="BA1128" t="str">
            <v>-</v>
          </cell>
          <cell r="BB1128" t="str">
            <v>-</v>
          </cell>
          <cell r="BC1128" t="str">
            <v>-</v>
          </cell>
          <cell r="BD1128" t="str">
            <v>-</v>
          </cell>
          <cell r="BE1128" t="str">
            <v>-</v>
          </cell>
          <cell r="BF1128" t="str">
            <v>-</v>
          </cell>
          <cell r="BG1128" t="str">
            <v>-</v>
          </cell>
          <cell r="BH1128" t="str">
            <v>-</v>
          </cell>
          <cell r="BI1128" t="str">
            <v>-</v>
          </cell>
          <cell r="BJ1128" t="str">
            <v>Arrendado</v>
          </cell>
          <cell r="BL1128" t="str">
            <v>El Trébol Automotriz Ermita, S.A. de C.V.</v>
          </cell>
          <cell r="BP1128" t="str">
            <v>-</v>
          </cell>
          <cell r="BQ1128" t="str">
            <v>-</v>
          </cell>
          <cell r="BR1128" t="str">
            <v>-</v>
          </cell>
          <cell r="BS1128" t="str">
            <v>-</v>
          </cell>
          <cell r="BT1128" t="str">
            <v>-</v>
          </cell>
          <cell r="BU1128" t="str">
            <v>-</v>
          </cell>
          <cell r="BV1128" t="str">
            <v>-</v>
          </cell>
          <cell r="BW1128" t="str">
            <v>-</v>
          </cell>
          <cell r="BX1128" t="str">
            <v>-</v>
          </cell>
          <cell r="BY1128" t="str">
            <v>-</v>
          </cell>
          <cell r="BZ1128" t="str">
            <v>-</v>
          </cell>
          <cell r="CA1128" t="str">
            <v>-</v>
          </cell>
          <cell r="CB1128" t="str">
            <v>-</v>
          </cell>
          <cell r="CC1128" t="str">
            <v>Viernes</v>
          </cell>
          <cell r="CD1128" t="str">
            <v>309</v>
          </cell>
          <cell r="CE1128" t="str">
            <v>9</v>
          </cell>
          <cell r="CF1128" t="str">
            <v>Azul</v>
          </cell>
          <cell r="CG1128" t="str">
            <v>5o Sábado</v>
          </cell>
          <cell r="CH1128" t="str">
            <v>May y Jun</v>
          </cell>
          <cell r="CI1128" t="str">
            <v>Nov y Dic</v>
          </cell>
          <cell r="CJ1128" t="str">
            <v>-</v>
          </cell>
          <cell r="CK1128">
            <v>90</v>
          </cell>
          <cell r="CL1128" t="str">
            <v>101 - MAGNA</v>
          </cell>
          <cell r="CM1128" t="str">
            <v>13175</v>
          </cell>
          <cell r="CP1128" t="str">
            <v>-</v>
          </cell>
        </row>
        <row r="1129">
          <cell r="A1129" t="str">
            <v>13176</v>
          </cell>
          <cell r="B1129" t="str">
            <v>628YXK</v>
          </cell>
          <cell r="C1129" t="str">
            <v>Distrito Federal</v>
          </cell>
          <cell r="D1129" t="str">
            <v>No aplica</v>
          </cell>
          <cell r="E1129" t="str">
            <v>Aveo</v>
          </cell>
          <cell r="F1129" t="str">
            <v>Automóvil</v>
          </cell>
          <cell r="G1129" t="str">
            <v>Chevrolet</v>
          </cell>
          <cell r="H1129" t="str">
            <v>Aveo LS 4 puertas T/M, D/H, A/A, Paquete M</v>
          </cell>
          <cell r="I1129" t="str">
            <v>3G1TA5AF7DL174241</v>
          </cell>
          <cell r="J1129" t="str">
            <v>Hecho en México</v>
          </cell>
          <cell r="K1129" t="str">
            <v>Magna</v>
          </cell>
          <cell r="L1129">
            <v>4</v>
          </cell>
          <cell r="M1129">
            <v>45</v>
          </cell>
          <cell r="N1129">
            <v>2013</v>
          </cell>
          <cell r="O1129" t="str">
            <v>Colima</v>
          </cell>
          <cell r="P1129" t="str">
            <v>Colima</v>
          </cell>
          <cell r="Q1129" t="str">
            <v>Occidente</v>
          </cell>
          <cell r="R1129" t="str">
            <v>Baja</v>
          </cell>
          <cell r="S1129" t="str">
            <v>Venta a empleado</v>
          </cell>
          <cell r="T1129" t="str">
            <v>GNP</v>
          </cell>
          <cell r="U1129" t="str">
            <v>Grupo Nacional Provincial, S.A.B.</v>
          </cell>
          <cell r="V1129" t="str">
            <v>Asesor de Servicio</v>
          </cell>
          <cell r="W1129" t="str">
            <v>GFC9</v>
          </cell>
          <cell r="X1129" t="str">
            <v>Supervisoria</v>
          </cell>
          <cell r="Y1129" t="str">
            <v>Asignado</v>
          </cell>
          <cell r="Z1129">
            <v>40157001</v>
          </cell>
          <cell r="AA1129" t="str">
            <v>Robles Castañeda J. Jesús</v>
          </cell>
          <cell r="AB1129" t="str">
            <v>Servicios Administrativos en Reclamaciones, S.A. de C.V.</v>
          </cell>
          <cell r="AC1129" t="str">
            <v>ROCJ770110HX8</v>
          </cell>
          <cell r="AD1129" t="str">
            <v>Operativo</v>
          </cell>
          <cell r="AE1129" t="str">
            <v>Asesor de Servicio</v>
          </cell>
          <cell r="AF1129" t="str">
            <v>Unidad Operativa</v>
          </cell>
          <cell r="AG1129" t="str">
            <v>Dirección Servicio y Operaciones</v>
          </cell>
          <cell r="AH1129" t="str">
            <v>Subdirección Siniestros Norte y Occidente</v>
          </cell>
          <cell r="AI1129" t="str">
            <v>C9179</v>
          </cell>
          <cell r="AJ1129" t="str">
            <v>Moya Urdiales Idalia Leticia</v>
          </cell>
          <cell r="AK1129" t="str">
            <v>Oficina central Guadalajara</v>
          </cell>
          <cell r="AL1129" t="str">
            <v>Guadalajara</v>
          </cell>
          <cell r="AM1129">
            <v>0</v>
          </cell>
          <cell r="AN1129" t="str">
            <v>jesus.robles@gnp.com.mx</v>
          </cell>
          <cell r="AO1129" t="str">
            <v>jesus.robles@gnp.com.mx</v>
          </cell>
          <cell r="AP1129" t="str">
            <v>jjrobles77@hotmail.com</v>
          </cell>
          <cell r="AQ1129">
            <v>3121191163</v>
          </cell>
          <cell r="AR1129" t="str">
            <v>-</v>
          </cell>
          <cell r="AS1129" t="str">
            <v>-</v>
          </cell>
          <cell r="AT1129" t="str">
            <v>-</v>
          </cell>
          <cell r="AU1129" t="str">
            <v>-</v>
          </cell>
          <cell r="AV1129" t="str">
            <v>-</v>
          </cell>
          <cell r="AW1129" t="str">
            <v>IMDM20104939..</v>
          </cell>
          <cell r="AX1129" t="str">
            <v>Inactivo</v>
          </cell>
          <cell r="AY1129" t="str">
            <v>No</v>
          </cell>
          <cell r="AZ1129" t="str">
            <v>-</v>
          </cell>
          <cell r="BA1129" t="str">
            <v>-</v>
          </cell>
          <cell r="BB1129" t="str">
            <v>-</v>
          </cell>
          <cell r="BC1129" t="str">
            <v>-</v>
          </cell>
          <cell r="BD1129" t="str">
            <v>-</v>
          </cell>
          <cell r="BE1129" t="str">
            <v>-</v>
          </cell>
          <cell r="BF1129" t="str">
            <v>-</v>
          </cell>
          <cell r="BG1129">
            <v>3</v>
          </cell>
          <cell r="BH1129" t="str">
            <v>-</v>
          </cell>
          <cell r="BI1129" t="str">
            <v>-</v>
          </cell>
          <cell r="BJ1129" t="str">
            <v>Arrendado</v>
          </cell>
          <cell r="BL1129" t="str">
            <v>El Trébol Automotriz Ermita, S.A. de C.V.</v>
          </cell>
          <cell r="BP1129" t="str">
            <v>-</v>
          </cell>
          <cell r="BQ1129" t="str">
            <v>-</v>
          </cell>
          <cell r="BR1129" t="str">
            <v>-</v>
          </cell>
          <cell r="BS1129" t="str">
            <v>-</v>
          </cell>
          <cell r="BT1129" t="str">
            <v>-</v>
          </cell>
          <cell r="BU1129" t="str">
            <v>-</v>
          </cell>
          <cell r="BV1129" t="str">
            <v>-</v>
          </cell>
          <cell r="BW1129" t="str">
            <v>-</v>
          </cell>
          <cell r="BX1129" t="str">
            <v>-</v>
          </cell>
          <cell r="BY1129" t="str">
            <v>-</v>
          </cell>
          <cell r="BZ1129" t="str">
            <v>-</v>
          </cell>
          <cell r="CA1129" t="str">
            <v>-</v>
          </cell>
          <cell r="CB1129" t="str">
            <v>-</v>
          </cell>
          <cell r="CC1129" t="str">
            <v>Martes</v>
          </cell>
          <cell r="CD1129" t="str">
            <v>628</v>
          </cell>
          <cell r="CE1129" t="str">
            <v>8</v>
          </cell>
          <cell r="CF1129" t="str">
            <v>Rosa</v>
          </cell>
          <cell r="CG1129" t="str">
            <v>2o Sábado</v>
          </cell>
          <cell r="CH1129" t="str">
            <v>Feb y Mzo</v>
          </cell>
          <cell r="CI1129" t="str">
            <v>Ago y Sep</v>
          </cell>
          <cell r="CJ1129" t="str">
            <v>-</v>
          </cell>
          <cell r="CK1129">
            <v>90</v>
          </cell>
          <cell r="CL1129" t="str">
            <v>101 - MAGNA</v>
          </cell>
          <cell r="CM1129" t="str">
            <v>13176</v>
          </cell>
          <cell r="CP1129" t="str">
            <v>-</v>
          </cell>
        </row>
        <row r="1130">
          <cell r="A1130" t="str">
            <v>13177</v>
          </cell>
          <cell r="B1130" t="str">
            <v>605YXK</v>
          </cell>
          <cell r="C1130" t="str">
            <v>Distrito Federal</v>
          </cell>
          <cell r="D1130" t="str">
            <v>No aplica</v>
          </cell>
          <cell r="E1130" t="str">
            <v>Aveo</v>
          </cell>
          <cell r="F1130" t="str">
            <v>Automóvil</v>
          </cell>
          <cell r="G1130" t="str">
            <v>Chevrolet</v>
          </cell>
          <cell r="H1130" t="str">
            <v>Aveo LS 4 puertas T/M, D/H, A/A, Paquete M</v>
          </cell>
          <cell r="I1130" t="str">
            <v>3G1TA5AF7DL179827</v>
          </cell>
          <cell r="J1130" t="str">
            <v>Hecho en México</v>
          </cell>
          <cell r="K1130" t="str">
            <v>Magna</v>
          </cell>
          <cell r="L1130">
            <v>4</v>
          </cell>
          <cell r="M1130">
            <v>45</v>
          </cell>
          <cell r="N1130">
            <v>2013</v>
          </cell>
          <cell r="O1130" t="str">
            <v>Ciudad de México</v>
          </cell>
          <cell r="P1130" t="str">
            <v>Ciudad de México</v>
          </cell>
          <cell r="Q1130" t="str">
            <v>Zona Metropolitana</v>
          </cell>
          <cell r="R1130" t="str">
            <v>Baja</v>
          </cell>
          <cell r="S1130" t="str">
            <v>Devolución Valmex</v>
          </cell>
          <cell r="T1130" t="str">
            <v>GNP</v>
          </cell>
          <cell r="U1130" t="str">
            <v>Grupo Nacional Provincial, S.A.B.</v>
          </cell>
          <cell r="V1130" t="str">
            <v>Pool Administrativo</v>
          </cell>
          <cell r="W1130" t="str">
            <v>Pool Administrativo</v>
          </cell>
          <cell r="X1130" t="str">
            <v>Plaza GNP</v>
          </cell>
          <cell r="Y1130" t="str">
            <v>Pool</v>
          </cell>
          <cell r="Z1130" t="str">
            <v>N38132</v>
          </cell>
          <cell r="AA1130" t="str">
            <v>-</v>
          </cell>
          <cell r="AB1130" t="str">
            <v>-</v>
          </cell>
          <cell r="AC1130" t="str">
            <v>-</v>
          </cell>
          <cell r="AD1130" t="str">
            <v>-</v>
          </cell>
          <cell r="AE1130" t="str">
            <v>-</v>
          </cell>
          <cell r="AF1130" t="str">
            <v>-</v>
          </cell>
          <cell r="AG1130" t="str">
            <v>-</v>
          </cell>
          <cell r="AH1130" t="str">
            <v>-</v>
          </cell>
          <cell r="AI1130" t="str">
            <v>C6705</v>
          </cell>
          <cell r="AJ1130" t="str">
            <v>Ramirez Granados Arturo</v>
          </cell>
          <cell r="AK1130" t="str">
            <v>-</v>
          </cell>
          <cell r="AL1130" t="str">
            <v>-</v>
          </cell>
          <cell r="AM1130" t="str">
            <v>-</v>
          </cell>
          <cell r="AN1130">
            <v>0</v>
          </cell>
          <cell r="AO1130" t="str">
            <v>-</v>
          </cell>
          <cell r="AQ1130">
            <v>5545001393</v>
          </cell>
          <cell r="AR1130" t="str">
            <v>-</v>
          </cell>
          <cell r="AS1130" t="str">
            <v>-</v>
          </cell>
          <cell r="AT1130" t="str">
            <v>-</v>
          </cell>
          <cell r="AU1130" t="str">
            <v>-</v>
          </cell>
          <cell r="AV1130" t="str">
            <v>-</v>
          </cell>
          <cell r="AW1130" t="str">
            <v>IMDM20888059..</v>
          </cell>
          <cell r="AX1130" t="str">
            <v>Inactivo</v>
          </cell>
          <cell r="AY1130" t="str">
            <v>No</v>
          </cell>
          <cell r="AZ1130" t="str">
            <v>-</v>
          </cell>
          <cell r="BA1130" t="str">
            <v>-</v>
          </cell>
          <cell r="BB1130" t="str">
            <v>-</v>
          </cell>
          <cell r="BC1130" t="str">
            <v>-</v>
          </cell>
          <cell r="BD1130" t="str">
            <v>-</v>
          </cell>
          <cell r="BE1130" t="str">
            <v>-</v>
          </cell>
          <cell r="BF1130" t="str">
            <v>-</v>
          </cell>
          <cell r="BG1130" t="str">
            <v>-</v>
          </cell>
          <cell r="BH1130" t="str">
            <v>-</v>
          </cell>
          <cell r="BI1130" t="str">
            <v>-</v>
          </cell>
          <cell r="BJ1130" t="str">
            <v>Arrendado</v>
          </cell>
          <cell r="BL1130" t="str">
            <v>El Trébol Automotriz Ermita, S.A. de C.V.</v>
          </cell>
          <cell r="BP1130" t="str">
            <v>-</v>
          </cell>
          <cell r="BQ1130" t="str">
            <v>-</v>
          </cell>
          <cell r="BR1130" t="str">
            <v>-</v>
          </cell>
          <cell r="BS1130" t="str">
            <v>-</v>
          </cell>
          <cell r="BT1130" t="str">
            <v>-</v>
          </cell>
          <cell r="BU1130" t="str">
            <v>-</v>
          </cell>
          <cell r="BV1130" t="str">
            <v>-</v>
          </cell>
          <cell r="BW1130" t="str">
            <v>-</v>
          </cell>
          <cell r="BX1130" t="str">
            <v>-</v>
          </cell>
          <cell r="BY1130" t="str">
            <v>-</v>
          </cell>
          <cell r="BZ1130" t="str">
            <v>-</v>
          </cell>
          <cell r="CA1130" t="str">
            <v>-</v>
          </cell>
          <cell r="CB1130" t="str">
            <v>-</v>
          </cell>
          <cell r="CC1130" t="str">
            <v>Lunes</v>
          </cell>
          <cell r="CD1130" t="str">
            <v>605</v>
          </cell>
          <cell r="CE1130" t="str">
            <v>5</v>
          </cell>
          <cell r="CF1130" t="str">
            <v>Amarillo</v>
          </cell>
          <cell r="CG1130" t="str">
            <v>1er Sábado</v>
          </cell>
          <cell r="CH1130" t="str">
            <v>Ene y Feb</v>
          </cell>
          <cell r="CI1130" t="str">
            <v>Jul y Ago</v>
          </cell>
          <cell r="CJ1130" t="str">
            <v>-</v>
          </cell>
          <cell r="CK1130">
            <v>90</v>
          </cell>
          <cell r="CL1130" t="str">
            <v>101 - MAGNA</v>
          </cell>
          <cell r="CM1130" t="str">
            <v>13177</v>
          </cell>
          <cell r="CP1130" t="str">
            <v>-</v>
          </cell>
        </row>
        <row r="1131">
          <cell r="A1131" t="str">
            <v>13178</v>
          </cell>
          <cell r="B1131" t="str">
            <v>559YXA</v>
          </cell>
          <cell r="C1131" t="str">
            <v>Distrito Federal</v>
          </cell>
          <cell r="D1131" t="str">
            <v>No aplica</v>
          </cell>
          <cell r="E1131" t="str">
            <v>Aveo</v>
          </cell>
          <cell r="F1131" t="str">
            <v>Automóvil</v>
          </cell>
          <cell r="G1131" t="str">
            <v>Chevrolet</v>
          </cell>
          <cell r="H1131" t="str">
            <v>Aveo LS 4 puertas T/M, D/H, A/A, Paquete M</v>
          </cell>
          <cell r="I1131" t="str">
            <v>3G1TA5AF0DL171567</v>
          </cell>
          <cell r="J1131" t="str">
            <v>Hecho en México</v>
          </cell>
          <cell r="K1131" t="str">
            <v>Magna</v>
          </cell>
          <cell r="L1131">
            <v>4</v>
          </cell>
          <cell r="M1131">
            <v>45</v>
          </cell>
          <cell r="N1131">
            <v>2013</v>
          </cell>
          <cell r="O1131" t="str">
            <v>Ciudad de México</v>
          </cell>
          <cell r="P1131" t="str">
            <v>Ciudad de México</v>
          </cell>
          <cell r="Q1131" t="str">
            <v>Zona Metropolitana</v>
          </cell>
          <cell r="R1131" t="str">
            <v>Baja</v>
          </cell>
          <cell r="S1131" t="str">
            <v>Devolución Valmex</v>
          </cell>
          <cell r="T1131" t="str">
            <v>GNP</v>
          </cell>
          <cell r="U1131" t="str">
            <v>Grupo Nacional Provincial, S.A.B.</v>
          </cell>
          <cell r="V1131" t="str">
            <v>Asesor de Servicio</v>
          </cell>
          <cell r="W1131" t="str">
            <v>374</v>
          </cell>
          <cell r="X1131" t="str">
            <v>Célula 6</v>
          </cell>
          <cell r="Y1131" t="str">
            <v>Asignado</v>
          </cell>
          <cell r="Z1131" t="str">
            <v>N87486</v>
          </cell>
          <cell r="AA1131" t="str">
            <v>López Pérez José Luis</v>
          </cell>
          <cell r="AB1131" t="str">
            <v>Grupo Nacional Provincial, S.A.B.</v>
          </cell>
          <cell r="AC1131" t="str">
            <v>LOPL7105312R3</v>
          </cell>
          <cell r="AD1131" t="str">
            <v>Operativo</v>
          </cell>
          <cell r="AE1131" t="str">
            <v>Asesor de Servicio Automovil</v>
          </cell>
          <cell r="AF1131" t="str">
            <v>Unidad Operativa</v>
          </cell>
          <cell r="AG1131" t="str">
            <v>Dirección Servicio y Operaciones</v>
          </cell>
          <cell r="AH1131" t="str">
            <v>Subdir. Siniestros CDMX y Sureste</v>
          </cell>
          <cell r="AI1131" t="str">
            <v>C9208</v>
          </cell>
          <cell r="AJ1131" t="str">
            <v>Lasa Estrada Antxon</v>
          </cell>
          <cell r="AK1131" t="str">
            <v>Tlalnepantla</v>
          </cell>
          <cell r="AL1131" t="str">
            <v>Tlalnepantla</v>
          </cell>
          <cell r="AM1131">
            <v>0</v>
          </cell>
          <cell r="AN1131" t="str">
            <v>luis.lopez@gnp.com.mx</v>
          </cell>
          <cell r="AO1131" t="str">
            <v>luis.lopez@gnp.com.mx</v>
          </cell>
          <cell r="AQ1131">
            <v>5535228674</v>
          </cell>
          <cell r="AR1131" t="str">
            <v>-</v>
          </cell>
          <cell r="AS1131" t="str">
            <v>-</v>
          </cell>
          <cell r="AT1131" t="str">
            <v>-</v>
          </cell>
          <cell r="AU1131" t="str">
            <v>-</v>
          </cell>
          <cell r="AV1131" t="str">
            <v>-</v>
          </cell>
          <cell r="AW1131" t="str">
            <v>IMDM20226503..</v>
          </cell>
          <cell r="AX1131" t="str">
            <v>Inactivo</v>
          </cell>
          <cell r="AY1131" t="str">
            <v>Si</v>
          </cell>
          <cell r="AZ1131">
            <v>1229.17</v>
          </cell>
          <cell r="BA1131">
            <v>43708</v>
          </cell>
          <cell r="BB1131">
            <v>7375.02</v>
          </cell>
          <cell r="BC1131">
            <v>110624.98</v>
          </cell>
          <cell r="BD1131">
            <v>118000</v>
          </cell>
          <cell r="BE1131">
            <v>43631</v>
          </cell>
          <cell r="BF1131">
            <v>45076</v>
          </cell>
          <cell r="BG1131">
            <v>3</v>
          </cell>
          <cell r="BH1131" t="str">
            <v>-</v>
          </cell>
          <cell r="BI1131" t="str">
            <v>-</v>
          </cell>
          <cell r="BJ1131" t="str">
            <v>Arrendado</v>
          </cell>
          <cell r="BL1131" t="str">
            <v>El Trébol Automotriz Ermita, S.A. de C.V.</v>
          </cell>
          <cell r="BP1131" t="str">
            <v>-</v>
          </cell>
          <cell r="BQ1131" t="str">
            <v>-</v>
          </cell>
          <cell r="BR1131" t="str">
            <v>-</v>
          </cell>
          <cell r="BS1131" t="str">
            <v>-</v>
          </cell>
          <cell r="BT1131" t="str">
            <v>-</v>
          </cell>
          <cell r="BU1131" t="str">
            <v>-</v>
          </cell>
          <cell r="BV1131" t="str">
            <v>-</v>
          </cell>
          <cell r="BW1131" t="str">
            <v>-</v>
          </cell>
          <cell r="BX1131" t="str">
            <v>-</v>
          </cell>
          <cell r="BY1131" t="str">
            <v>-</v>
          </cell>
          <cell r="BZ1131" t="str">
            <v>-</v>
          </cell>
          <cell r="CA1131" t="str">
            <v>-</v>
          </cell>
          <cell r="CB1131" t="str">
            <v>-</v>
          </cell>
          <cell r="CC1131" t="str">
            <v>Viernes</v>
          </cell>
          <cell r="CD1131" t="str">
            <v>559</v>
          </cell>
          <cell r="CE1131" t="str">
            <v>9</v>
          </cell>
          <cell r="CF1131" t="str">
            <v>Azul</v>
          </cell>
          <cell r="CG1131" t="str">
            <v>5o Sábado</v>
          </cell>
          <cell r="CH1131" t="str">
            <v>May y Jun</v>
          </cell>
          <cell r="CI1131" t="str">
            <v>Nov y Dic</v>
          </cell>
          <cell r="CJ1131" t="str">
            <v>-</v>
          </cell>
          <cell r="CK1131">
            <v>90</v>
          </cell>
          <cell r="CL1131" t="str">
            <v>101 - MAGNA</v>
          </cell>
          <cell r="CM1131" t="str">
            <v>13178</v>
          </cell>
          <cell r="CP1131" t="str">
            <v>-</v>
          </cell>
        </row>
        <row r="1132">
          <cell r="A1132" t="str">
            <v>13179</v>
          </cell>
          <cell r="B1132" t="str">
            <v>479YXK</v>
          </cell>
          <cell r="C1132" t="str">
            <v>Distrito Federal</v>
          </cell>
          <cell r="D1132" t="str">
            <v>No aplica</v>
          </cell>
          <cell r="E1132" t="str">
            <v>Aveo</v>
          </cell>
          <cell r="F1132" t="str">
            <v>Automóvil</v>
          </cell>
          <cell r="G1132" t="str">
            <v>Chevrolet</v>
          </cell>
          <cell r="H1132" t="str">
            <v>Aveo LS 4 puertas T/M, D/H, A/A, Paquete M</v>
          </cell>
          <cell r="I1132" t="str">
            <v>3G1TA5AF7DL177592</v>
          </cell>
          <cell r="J1132" t="str">
            <v>Hecho en México</v>
          </cell>
          <cell r="K1132" t="str">
            <v>Magna</v>
          </cell>
          <cell r="L1132">
            <v>4</v>
          </cell>
          <cell r="M1132">
            <v>45</v>
          </cell>
          <cell r="N1132">
            <v>2013</v>
          </cell>
          <cell r="O1132" t="str">
            <v>Cancún</v>
          </cell>
          <cell r="P1132" t="str">
            <v>Quintana Roo</v>
          </cell>
          <cell r="Q1132" t="str">
            <v>Sureste</v>
          </cell>
          <cell r="R1132" t="str">
            <v>Baja</v>
          </cell>
          <cell r="S1132" t="str">
            <v>PT por Siniestro</v>
          </cell>
          <cell r="T1132" t="str">
            <v>GNP</v>
          </cell>
          <cell r="U1132" t="str">
            <v>Grupo Nacional Provincial, S.A.B.</v>
          </cell>
          <cell r="V1132" t="str">
            <v>Asesor de Servicio</v>
          </cell>
          <cell r="W1132" t="str">
            <v>Q2</v>
          </cell>
          <cell r="X1132" t="str">
            <v>Supervisoria</v>
          </cell>
          <cell r="Y1132" t="str">
            <v>Asignado</v>
          </cell>
          <cell r="Z1132">
            <v>40254001</v>
          </cell>
          <cell r="AA1132" t="str">
            <v>Hernandez Rodriguez Fernando</v>
          </cell>
          <cell r="AB1132" t="str">
            <v>Servicios Administrativos en Reclamaciones, S.A. de C.V.</v>
          </cell>
          <cell r="AC1132" t="str">
            <v>HERF711018SL9</v>
          </cell>
          <cell r="AD1132" t="str">
            <v>Operativo</v>
          </cell>
          <cell r="AE1132" t="str">
            <v>Asesor de Servicio</v>
          </cell>
          <cell r="AF1132" t="str">
            <v>Unidad Operativa</v>
          </cell>
          <cell r="AG1132" t="str">
            <v>Dirección Servicio y Operaciones</v>
          </cell>
          <cell r="AH1132" t="str">
            <v>Subdir. Siniestros CDMX y Sureste</v>
          </cell>
          <cell r="AI1132" t="str">
            <v>C9208</v>
          </cell>
          <cell r="AJ1132" t="str">
            <v>Lasa Estrada Antxon</v>
          </cell>
          <cell r="AK1132" t="str">
            <v>Cancun</v>
          </cell>
          <cell r="AL1132" t="str">
            <v>Cancún</v>
          </cell>
          <cell r="AM1132">
            <v>7787</v>
          </cell>
          <cell r="AN1132" t="str">
            <v>fernando.hernandezrodriguez@gnp.com.mx</v>
          </cell>
          <cell r="AO1132" t="str">
            <v>fernando.hernandezrodriguez@gnp.com.mx</v>
          </cell>
          <cell r="AQ1132">
            <v>9981379531</v>
          </cell>
          <cell r="AR1132" t="str">
            <v>-</v>
          </cell>
          <cell r="AS1132" t="str">
            <v>-</v>
          </cell>
          <cell r="AT1132" t="str">
            <v>-</v>
          </cell>
          <cell r="AU1132" t="str">
            <v>-</v>
          </cell>
          <cell r="AV1132" t="str">
            <v>-</v>
          </cell>
          <cell r="AW1132" t="str">
            <v>-</v>
          </cell>
          <cell r="AX1132" t="str">
            <v>-</v>
          </cell>
          <cell r="AY1132" t="str">
            <v>No</v>
          </cell>
          <cell r="AZ1132" t="str">
            <v>-</v>
          </cell>
          <cell r="BA1132" t="str">
            <v>-</v>
          </cell>
          <cell r="BB1132" t="str">
            <v>-</v>
          </cell>
          <cell r="BC1132" t="str">
            <v>-</v>
          </cell>
          <cell r="BD1132" t="str">
            <v>-</v>
          </cell>
          <cell r="BE1132" t="str">
            <v>-</v>
          </cell>
          <cell r="BF1132" t="str">
            <v>-</v>
          </cell>
          <cell r="BG1132">
            <v>3</v>
          </cell>
          <cell r="BH1132" t="str">
            <v>-</v>
          </cell>
          <cell r="BI1132" t="str">
            <v>-</v>
          </cell>
          <cell r="BJ1132" t="str">
            <v>Arrendado</v>
          </cell>
          <cell r="BL1132" t="str">
            <v>El Trébol Automotriz Ermita, S.A. de C.V.</v>
          </cell>
          <cell r="BP1132" t="str">
            <v>-</v>
          </cell>
          <cell r="BQ1132" t="str">
            <v>-</v>
          </cell>
          <cell r="BR1132" t="str">
            <v>-</v>
          </cell>
          <cell r="BS1132" t="str">
            <v>-</v>
          </cell>
          <cell r="BT1132" t="str">
            <v>-</v>
          </cell>
          <cell r="BU1132" t="str">
            <v>-</v>
          </cell>
          <cell r="BV1132" t="str">
            <v>-</v>
          </cell>
          <cell r="BW1132" t="str">
            <v>-</v>
          </cell>
          <cell r="BX1132" t="str">
            <v>-</v>
          </cell>
          <cell r="BY1132" t="str">
            <v>-</v>
          </cell>
          <cell r="BZ1132" t="str">
            <v>-</v>
          </cell>
          <cell r="CA1132" t="str">
            <v>-</v>
          </cell>
          <cell r="CB1132" t="str">
            <v>-</v>
          </cell>
          <cell r="CC1132" t="str">
            <v>Viernes</v>
          </cell>
          <cell r="CD1132" t="str">
            <v>479</v>
          </cell>
          <cell r="CE1132" t="str">
            <v>9</v>
          </cell>
          <cell r="CF1132" t="str">
            <v>Azul</v>
          </cell>
          <cell r="CG1132" t="str">
            <v>5o Sábado</v>
          </cell>
          <cell r="CH1132" t="str">
            <v>May y Jun</v>
          </cell>
          <cell r="CI1132" t="str">
            <v>Nov y Dic</v>
          </cell>
          <cell r="CJ1132" t="str">
            <v>-</v>
          </cell>
          <cell r="CK1132">
            <v>90</v>
          </cell>
          <cell r="CL1132" t="str">
            <v>101 - MAGNA</v>
          </cell>
          <cell r="CM1132" t="str">
            <v>13179</v>
          </cell>
          <cell r="CP1132" t="str">
            <v>-</v>
          </cell>
        </row>
        <row r="1133">
          <cell r="A1133" t="str">
            <v>13180</v>
          </cell>
          <cell r="B1133" t="str">
            <v>599ZCN</v>
          </cell>
          <cell r="C1133" t="str">
            <v>Distrito Federal</v>
          </cell>
          <cell r="D1133" t="str">
            <v>No aplica</v>
          </cell>
          <cell r="E1133" t="str">
            <v>Aveo</v>
          </cell>
          <cell r="F1133" t="str">
            <v>Automóvil</v>
          </cell>
          <cell r="G1133" t="str">
            <v>Chevrolet</v>
          </cell>
          <cell r="H1133" t="str">
            <v>Aveo LS 4 puertas T/M, D/H, A/A, Paquete M</v>
          </cell>
          <cell r="I1133" t="str">
            <v>3G1TA5AF3EL108478</v>
          </cell>
          <cell r="J1133" t="str">
            <v>Hecho en México</v>
          </cell>
          <cell r="K1133" t="str">
            <v>Magna</v>
          </cell>
          <cell r="L1133">
            <v>4</v>
          </cell>
          <cell r="M1133">
            <v>45</v>
          </cell>
          <cell r="N1133">
            <v>2014</v>
          </cell>
          <cell r="O1133" t="str">
            <v>Puebla</v>
          </cell>
          <cell r="P1133" t="str">
            <v>Puebla</v>
          </cell>
          <cell r="Q1133" t="str">
            <v>Sureste</v>
          </cell>
          <cell r="R1133" t="str">
            <v>Baja</v>
          </cell>
          <cell r="S1133" t="str">
            <v>Venta a empleado</v>
          </cell>
          <cell r="T1133" t="str">
            <v>GNP</v>
          </cell>
          <cell r="U1133" t="str">
            <v>Grupo Nacional Provincial, S.A.B.</v>
          </cell>
          <cell r="V1133" t="str">
            <v>Asesor de Servicio</v>
          </cell>
          <cell r="W1133" t="str">
            <v>Q15</v>
          </cell>
          <cell r="X1133" t="str">
            <v>Supervisoria</v>
          </cell>
          <cell r="Y1133" t="str">
            <v>Asignado</v>
          </cell>
          <cell r="Z1133" t="str">
            <v>S00615</v>
          </cell>
          <cell r="AA1133" t="str">
            <v>Rodriguez Herrera Valentín Arturo</v>
          </cell>
          <cell r="AB1133" t="str">
            <v>Servicios Administrativos en Reclamaciones, S.A. de C.V.</v>
          </cell>
          <cell r="AC1133" t="str">
            <v>ROHV7702149W3</v>
          </cell>
          <cell r="AD1133" t="str">
            <v>Operativo</v>
          </cell>
          <cell r="AE1133" t="str">
            <v>Asesor de Servicio</v>
          </cell>
          <cell r="AF1133" t="str">
            <v>Unidad Operativa</v>
          </cell>
          <cell r="AG1133" t="str">
            <v>Dirección Servicio y Operaciones</v>
          </cell>
          <cell r="AH1133" t="str">
            <v>Subdir. Siniestros CDMX y Sureste</v>
          </cell>
          <cell r="AI1133" t="str">
            <v>C9208</v>
          </cell>
          <cell r="AJ1133" t="str">
            <v>Lasa Estrada Antxon</v>
          </cell>
          <cell r="AK1133" t="str">
            <v>Paseo Opera</v>
          </cell>
          <cell r="AL1133" t="str">
            <v>Puebla</v>
          </cell>
          <cell r="AM1133">
            <v>0</v>
          </cell>
          <cell r="AN1133" t="str">
            <v>valentin.rodriguez@gnp.com.mx</v>
          </cell>
          <cell r="AO1133" t="str">
            <v>valentin.rodriguez@gnp.com.mx</v>
          </cell>
          <cell r="AQ1133">
            <v>2225361060</v>
          </cell>
          <cell r="AR1133" t="str">
            <v>-</v>
          </cell>
          <cell r="AS1133" t="str">
            <v>-</v>
          </cell>
          <cell r="AT1133" t="str">
            <v>-</v>
          </cell>
          <cell r="AU1133" t="str">
            <v>-</v>
          </cell>
          <cell r="AV1133" t="str">
            <v>-</v>
          </cell>
          <cell r="AW1133" t="str">
            <v>IMDM20358997..</v>
          </cell>
          <cell r="AX1133" t="str">
            <v>Inactivo</v>
          </cell>
          <cell r="AY1133" t="str">
            <v>No</v>
          </cell>
          <cell r="AZ1133" t="str">
            <v>-</v>
          </cell>
          <cell r="BA1133" t="str">
            <v>-</v>
          </cell>
          <cell r="BB1133" t="str">
            <v>-</v>
          </cell>
          <cell r="BC1133" t="str">
            <v>-</v>
          </cell>
          <cell r="BD1133" t="str">
            <v>-</v>
          </cell>
          <cell r="BE1133" t="str">
            <v>-</v>
          </cell>
          <cell r="BF1133" t="str">
            <v>-</v>
          </cell>
          <cell r="BG1133">
            <v>3</v>
          </cell>
          <cell r="BH1133" t="str">
            <v>-</v>
          </cell>
          <cell r="BI1133" t="str">
            <v>-</v>
          </cell>
          <cell r="BJ1133" t="str">
            <v>Arrendado</v>
          </cell>
          <cell r="BL1133" t="str">
            <v>El Trébol Automotriz Ermita, S.A. de C.V.</v>
          </cell>
          <cell r="BP1133" t="str">
            <v>-</v>
          </cell>
          <cell r="BQ1133" t="str">
            <v>-</v>
          </cell>
          <cell r="BR1133" t="str">
            <v>-</v>
          </cell>
          <cell r="BS1133" t="str">
            <v>-</v>
          </cell>
          <cell r="BT1133" t="str">
            <v>-</v>
          </cell>
          <cell r="BU1133" t="str">
            <v>-</v>
          </cell>
          <cell r="BV1133" t="str">
            <v>-</v>
          </cell>
          <cell r="BW1133" t="str">
            <v>-</v>
          </cell>
          <cell r="BX1133" t="str">
            <v>-</v>
          </cell>
          <cell r="BY1133" t="str">
            <v>-</v>
          </cell>
          <cell r="BZ1133" t="str">
            <v>-</v>
          </cell>
          <cell r="CA1133" t="str">
            <v>-</v>
          </cell>
          <cell r="CB1133" t="str">
            <v>-</v>
          </cell>
          <cell r="CC1133" t="str">
            <v>Viernes</v>
          </cell>
          <cell r="CD1133" t="str">
            <v>599</v>
          </cell>
          <cell r="CE1133" t="str">
            <v>9</v>
          </cell>
          <cell r="CF1133" t="str">
            <v>Azul</v>
          </cell>
          <cell r="CG1133" t="str">
            <v>5o Sábado</v>
          </cell>
          <cell r="CH1133" t="str">
            <v>May y Jun</v>
          </cell>
          <cell r="CI1133" t="str">
            <v>Nov y Dic</v>
          </cell>
          <cell r="CJ1133" t="str">
            <v>-</v>
          </cell>
          <cell r="CK1133">
            <v>90</v>
          </cell>
          <cell r="CL1133" t="str">
            <v>101 - MAGNA</v>
          </cell>
          <cell r="CM1133" t="str">
            <v>13180</v>
          </cell>
          <cell r="CP1133" t="str">
            <v>-</v>
          </cell>
        </row>
        <row r="1134">
          <cell r="A1134" t="str">
            <v>13181</v>
          </cell>
          <cell r="B1134" t="str">
            <v>418YXK</v>
          </cell>
          <cell r="C1134" t="str">
            <v>Distrito Federal</v>
          </cell>
          <cell r="D1134" t="str">
            <v>No aplica</v>
          </cell>
          <cell r="E1134" t="str">
            <v>Aveo</v>
          </cell>
          <cell r="F1134" t="str">
            <v>Automóvil</v>
          </cell>
          <cell r="G1134" t="str">
            <v>Chevrolet</v>
          </cell>
          <cell r="H1134" t="str">
            <v>Aveo LS 4 puertas T/M, D/H, A/A, Paquete M</v>
          </cell>
          <cell r="I1134" t="str">
            <v>3G1TA5AF8DL180968</v>
          </cell>
          <cell r="J1134" t="str">
            <v>Hecho en México</v>
          </cell>
          <cell r="K1134" t="str">
            <v>Magna</v>
          </cell>
          <cell r="L1134">
            <v>4</v>
          </cell>
          <cell r="M1134">
            <v>45</v>
          </cell>
          <cell r="N1134">
            <v>2013</v>
          </cell>
          <cell r="O1134" t="str">
            <v>Torreón</v>
          </cell>
          <cell r="P1134" t="str">
            <v>Coahuila</v>
          </cell>
          <cell r="Q1134" t="str">
            <v>Noreste</v>
          </cell>
          <cell r="R1134" t="str">
            <v>Baja</v>
          </cell>
          <cell r="S1134" t="str">
            <v>Venta a empleado</v>
          </cell>
          <cell r="T1134" t="str">
            <v>GNP</v>
          </cell>
          <cell r="U1134" t="str">
            <v>Grupo Nacional Provincial, S.A.B.</v>
          </cell>
          <cell r="V1134" t="str">
            <v>Supervisor Ajustes</v>
          </cell>
          <cell r="W1134" t="str">
            <v>-</v>
          </cell>
          <cell r="X1134" t="str">
            <v>Supervisoria</v>
          </cell>
          <cell r="Y1134" t="str">
            <v>Asignado</v>
          </cell>
          <cell r="Z1134" t="str">
            <v>N93302</v>
          </cell>
          <cell r="AA1134" t="str">
            <v>Garza Martínez Cynthia Estefany</v>
          </cell>
          <cell r="AB1134" t="str">
            <v>Grupo Nacional Provincial, S.A.B.</v>
          </cell>
          <cell r="AC1134" t="str">
            <v>GAMC860421433</v>
          </cell>
          <cell r="AD1134" t="str">
            <v>Jefe de departamento</v>
          </cell>
          <cell r="AE1134" t="str">
            <v>Supervisor Barra Servicios</v>
          </cell>
          <cell r="AF1134" t="str">
            <v>Unidad Operativa</v>
          </cell>
          <cell r="AG1134" t="str">
            <v>Dirección Servicio y Operaciones</v>
          </cell>
          <cell r="AH1134" t="str">
            <v>Subdir. Servicio Noreste</v>
          </cell>
          <cell r="AI1134" t="str">
            <v>C9176</v>
          </cell>
          <cell r="AJ1134" t="str">
            <v>Moreno Valencia Juan Antonio</v>
          </cell>
          <cell r="AK1134" t="str">
            <v>Torre Aurum</v>
          </cell>
          <cell r="AL1134" t="str">
            <v>Monterrey</v>
          </cell>
          <cell r="AM1134">
            <v>5443</v>
          </cell>
          <cell r="AN1134" t="str">
            <v>cynthia.garza@gnp.com.mx</v>
          </cell>
          <cell r="AO1134" t="str">
            <v>cynthia.garza@gnp.com.mx</v>
          </cell>
          <cell r="AQ1134">
            <v>8711789461</v>
          </cell>
          <cell r="AR1134" t="str">
            <v>-</v>
          </cell>
          <cell r="AS1134" t="str">
            <v>-</v>
          </cell>
          <cell r="AT1134" t="str">
            <v>-</v>
          </cell>
          <cell r="AU1134" t="str">
            <v>-</v>
          </cell>
          <cell r="AV1134" t="str">
            <v>-</v>
          </cell>
          <cell r="AW1134" t="str">
            <v>-</v>
          </cell>
          <cell r="AX1134" t="str">
            <v>-</v>
          </cell>
          <cell r="AY1134" t="str">
            <v>No</v>
          </cell>
          <cell r="AZ1134" t="str">
            <v>-</v>
          </cell>
          <cell r="BA1134" t="str">
            <v>-</v>
          </cell>
          <cell r="BB1134" t="str">
            <v>-</v>
          </cell>
          <cell r="BC1134" t="str">
            <v>-</v>
          </cell>
          <cell r="BD1134" t="str">
            <v>-</v>
          </cell>
          <cell r="BE1134" t="str">
            <v>-</v>
          </cell>
          <cell r="BF1134" t="str">
            <v>-</v>
          </cell>
          <cell r="BG1134">
            <v>3</v>
          </cell>
          <cell r="BH1134" t="str">
            <v>-</v>
          </cell>
          <cell r="BI1134" t="str">
            <v>-</v>
          </cell>
          <cell r="BJ1134" t="str">
            <v>Arrendado</v>
          </cell>
          <cell r="BL1134" t="str">
            <v>El Trébol Automotriz Ermita, S.A. de C.V.</v>
          </cell>
          <cell r="BP1134" t="str">
            <v>-</v>
          </cell>
          <cell r="BQ1134" t="str">
            <v>-</v>
          </cell>
          <cell r="BR1134" t="str">
            <v>-</v>
          </cell>
          <cell r="BS1134" t="str">
            <v>-</v>
          </cell>
          <cell r="BT1134" t="str">
            <v>-</v>
          </cell>
          <cell r="BU1134" t="str">
            <v>-</v>
          </cell>
          <cell r="BV1134" t="str">
            <v>-</v>
          </cell>
          <cell r="BW1134" t="str">
            <v>-</v>
          </cell>
          <cell r="BX1134" t="str">
            <v>-</v>
          </cell>
          <cell r="BY1134" t="str">
            <v>-</v>
          </cell>
          <cell r="BZ1134" t="str">
            <v>-</v>
          </cell>
          <cell r="CA1134" t="str">
            <v>-</v>
          </cell>
          <cell r="CB1134" t="str">
            <v>-</v>
          </cell>
          <cell r="CC1134" t="str">
            <v>Martes</v>
          </cell>
          <cell r="CD1134" t="str">
            <v>418</v>
          </cell>
          <cell r="CE1134" t="str">
            <v>8</v>
          </cell>
          <cell r="CF1134" t="str">
            <v>Rosa</v>
          </cell>
          <cell r="CG1134" t="str">
            <v>2o Sábado</v>
          </cell>
          <cell r="CH1134" t="str">
            <v>Feb y Mzo</v>
          </cell>
          <cell r="CI1134" t="str">
            <v>Ago y Sep</v>
          </cell>
          <cell r="CJ1134" t="str">
            <v>-</v>
          </cell>
          <cell r="CK1134">
            <v>90</v>
          </cell>
          <cell r="CL1134" t="str">
            <v>101 - MAGNA</v>
          </cell>
          <cell r="CM1134" t="str">
            <v>13181</v>
          </cell>
          <cell r="CP1134" t="str">
            <v>-</v>
          </cell>
        </row>
        <row r="1135">
          <cell r="A1135" t="str">
            <v>13182</v>
          </cell>
          <cell r="B1135" t="str">
            <v>977YXA</v>
          </cell>
          <cell r="C1135" t="str">
            <v>Distrito Federal</v>
          </cell>
          <cell r="D1135" t="str">
            <v>No aplica</v>
          </cell>
          <cell r="E1135" t="str">
            <v>Aveo</v>
          </cell>
          <cell r="F1135" t="str">
            <v>Automóvil</v>
          </cell>
          <cell r="G1135" t="str">
            <v>Chevrolet</v>
          </cell>
          <cell r="H1135" t="str">
            <v>Aveo LS 4 puertas T/M, D/H, A/A, Paquete M</v>
          </cell>
          <cell r="I1135" t="str">
            <v>3G1TA5AF0DL171777</v>
          </cell>
          <cell r="J1135" t="str">
            <v>Hecho en México</v>
          </cell>
          <cell r="K1135" t="str">
            <v>Magna</v>
          </cell>
          <cell r="L1135">
            <v>4</v>
          </cell>
          <cell r="M1135">
            <v>45</v>
          </cell>
          <cell r="N1135">
            <v>2013</v>
          </cell>
          <cell r="O1135" t="str">
            <v>Acapulco</v>
          </cell>
          <cell r="P1135" t="str">
            <v>Guerrero</v>
          </cell>
          <cell r="Q1135" t="str">
            <v>Centro</v>
          </cell>
          <cell r="R1135" t="str">
            <v>Baja</v>
          </cell>
          <cell r="S1135" t="str">
            <v>Devolución Valmex</v>
          </cell>
          <cell r="T1135" t="str">
            <v>GNP</v>
          </cell>
          <cell r="U1135" t="str">
            <v>Grupo Nacional Provincial, S.A.B.</v>
          </cell>
          <cell r="V1135" t="str">
            <v>Supervisor Ajustes</v>
          </cell>
          <cell r="W1135" t="str">
            <v>-</v>
          </cell>
          <cell r="X1135" t="str">
            <v>Supervisoria</v>
          </cell>
          <cell r="Y1135" t="str">
            <v>Asignado</v>
          </cell>
          <cell r="Z1135" t="str">
            <v>N74743</v>
          </cell>
          <cell r="AA1135" t="str">
            <v>Carmona Applebee Juan Jaime</v>
          </cell>
          <cell r="AB1135" t="str">
            <v>Grupo Nacional Provincial, S.A.B.</v>
          </cell>
          <cell r="AC1135" t="str">
            <v>CAAJ660528CQ7</v>
          </cell>
          <cell r="AD1135" t="str">
            <v>Jefe de departamento</v>
          </cell>
          <cell r="AE1135" t="str">
            <v>Supervisor Siniestros Autos</v>
          </cell>
          <cell r="AF1135" t="str">
            <v>Unidad Operativa</v>
          </cell>
          <cell r="AG1135" t="str">
            <v>Dirección Servicio y Operaciones</v>
          </cell>
          <cell r="AH1135" t="str">
            <v>Subdir. Siniestros CDMX y Sureste</v>
          </cell>
          <cell r="AI1135" t="str">
            <v>C9208</v>
          </cell>
          <cell r="AJ1135" t="str">
            <v>Lasa Estrada Antxon</v>
          </cell>
          <cell r="AK1135" t="str">
            <v>Acapulco</v>
          </cell>
          <cell r="AL1135" t="str">
            <v>Acapulco</v>
          </cell>
          <cell r="AM1135" t="str">
            <v>2982 / 2983</v>
          </cell>
          <cell r="AN1135" t="str">
            <v>juan.carmona@gnp.com.mx</v>
          </cell>
          <cell r="AO1135" t="str">
            <v>juan.carmona@gnp.com.mx</v>
          </cell>
          <cell r="AQ1135">
            <v>7441818618</v>
          </cell>
          <cell r="AR1135" t="str">
            <v>-</v>
          </cell>
          <cell r="AS1135" t="str">
            <v>-</v>
          </cell>
          <cell r="AT1135" t="str">
            <v>-</v>
          </cell>
          <cell r="AU1135" t="str">
            <v>-</v>
          </cell>
          <cell r="AV1135" t="str">
            <v>-</v>
          </cell>
          <cell r="AW1135" t="str">
            <v>IMDM20081953..</v>
          </cell>
          <cell r="AX1135" t="str">
            <v>Inactivo</v>
          </cell>
          <cell r="AY1135" t="str">
            <v>No</v>
          </cell>
          <cell r="AZ1135" t="str">
            <v>-</v>
          </cell>
          <cell r="BA1135" t="str">
            <v>-</v>
          </cell>
          <cell r="BB1135" t="str">
            <v>-</v>
          </cell>
          <cell r="BC1135" t="str">
            <v>-</v>
          </cell>
          <cell r="BD1135" t="str">
            <v>-</v>
          </cell>
          <cell r="BE1135" t="str">
            <v>-</v>
          </cell>
          <cell r="BF1135" t="str">
            <v>-</v>
          </cell>
          <cell r="BG1135">
            <v>3</v>
          </cell>
          <cell r="BH1135" t="str">
            <v>-</v>
          </cell>
          <cell r="BI1135" t="str">
            <v>-</v>
          </cell>
          <cell r="BJ1135" t="str">
            <v>Arrendado</v>
          </cell>
          <cell r="BL1135" t="str">
            <v>El Trébol Automotriz Ermita, S.A. de C.V.</v>
          </cell>
          <cell r="BP1135" t="str">
            <v>-</v>
          </cell>
          <cell r="BQ1135" t="str">
            <v>-</v>
          </cell>
          <cell r="BR1135" t="str">
            <v>-</v>
          </cell>
          <cell r="BS1135" t="str">
            <v>-</v>
          </cell>
          <cell r="BT1135" t="str">
            <v>-</v>
          </cell>
          <cell r="BU1135" t="str">
            <v>-</v>
          </cell>
          <cell r="BV1135" t="str">
            <v>-</v>
          </cell>
          <cell r="BW1135" t="str">
            <v>-</v>
          </cell>
          <cell r="BX1135" t="str">
            <v>-</v>
          </cell>
          <cell r="BY1135" t="str">
            <v>-</v>
          </cell>
          <cell r="BZ1135" t="str">
            <v>-</v>
          </cell>
          <cell r="CA1135" t="str">
            <v>-</v>
          </cell>
          <cell r="CB1135" t="str">
            <v>-</v>
          </cell>
          <cell r="CC1135" t="str">
            <v>Martes</v>
          </cell>
          <cell r="CD1135" t="str">
            <v>977</v>
          </cell>
          <cell r="CE1135" t="str">
            <v>7</v>
          </cell>
          <cell r="CF1135" t="str">
            <v>Rosa</v>
          </cell>
          <cell r="CG1135" t="str">
            <v>2o Sábado</v>
          </cell>
          <cell r="CH1135" t="str">
            <v>Feb y Mzo</v>
          </cell>
          <cell r="CI1135" t="str">
            <v>Ago y Sep</v>
          </cell>
          <cell r="CJ1135" t="str">
            <v>-</v>
          </cell>
          <cell r="CK1135">
            <v>90</v>
          </cell>
          <cell r="CL1135" t="str">
            <v>101 - MAGNA</v>
          </cell>
          <cell r="CM1135" t="str">
            <v>13182</v>
          </cell>
          <cell r="CP1135" t="str">
            <v>-</v>
          </cell>
        </row>
        <row r="1136">
          <cell r="A1136" t="str">
            <v>13183</v>
          </cell>
          <cell r="B1136" t="str">
            <v>519YXA</v>
          </cell>
          <cell r="C1136" t="str">
            <v>Distrito Federal</v>
          </cell>
          <cell r="D1136" t="str">
            <v>No aplica</v>
          </cell>
          <cell r="E1136" t="str">
            <v>Aveo</v>
          </cell>
          <cell r="F1136" t="str">
            <v>Automóvil</v>
          </cell>
          <cell r="G1136" t="str">
            <v>Chevrolet</v>
          </cell>
          <cell r="H1136" t="str">
            <v>Aveo LS 4 puertas T/M, D/H, A/A, Paquete M</v>
          </cell>
          <cell r="I1136" t="str">
            <v>3G1TA5AF1DL171304</v>
          </cell>
          <cell r="J1136" t="str">
            <v>Hecho en México</v>
          </cell>
          <cell r="K1136" t="str">
            <v>Magna</v>
          </cell>
          <cell r="L1136">
            <v>4</v>
          </cell>
          <cell r="M1136">
            <v>45</v>
          </cell>
          <cell r="N1136">
            <v>2013</v>
          </cell>
          <cell r="O1136" t="str">
            <v>Ciudad Juárez</v>
          </cell>
          <cell r="P1136" t="str">
            <v>Chihuahua</v>
          </cell>
          <cell r="Q1136" t="str">
            <v>Noroeste</v>
          </cell>
          <cell r="R1136" t="str">
            <v>Baja</v>
          </cell>
          <cell r="S1136" t="str">
            <v>Devolución Valmex</v>
          </cell>
          <cell r="T1136" t="str">
            <v>GNP</v>
          </cell>
          <cell r="U1136" t="str">
            <v>Grupo Nacional Provincial, S.A.B.</v>
          </cell>
          <cell r="V1136" t="str">
            <v>Asesor de Servicio</v>
          </cell>
          <cell r="W1136" t="str">
            <v>-</v>
          </cell>
          <cell r="X1136" t="str">
            <v>Supervisoria</v>
          </cell>
          <cell r="Y1136" t="str">
            <v>Asignado</v>
          </cell>
          <cell r="Z1136">
            <v>40188001</v>
          </cell>
          <cell r="AA1136" t="str">
            <v>Ramirez Valles Jorge Armando</v>
          </cell>
          <cell r="AB1136" t="str">
            <v>Servicios Administrativos en Reclamaciones, S.A. de C.V.</v>
          </cell>
          <cell r="AC1136" t="str">
            <v>RAVJ791102LD5</v>
          </cell>
          <cell r="AD1136" t="str">
            <v>Operativo</v>
          </cell>
          <cell r="AE1136" t="str">
            <v>Asesor de Servicio</v>
          </cell>
          <cell r="AF1136" t="str">
            <v>Unidad Operativa</v>
          </cell>
          <cell r="AG1136" t="str">
            <v>Dirección Servicio y Operaciones</v>
          </cell>
          <cell r="AH1136" t="str">
            <v>Subdirección Siniestros Norte y Occidente</v>
          </cell>
          <cell r="AI1136" t="str">
            <v>C9178</v>
          </cell>
          <cell r="AJ1136" t="str">
            <v>Cárdenas Guzmán Adriel</v>
          </cell>
          <cell r="AK1136" t="str">
            <v>Ciudad Juárez</v>
          </cell>
          <cell r="AL1136" t="str">
            <v>Ciudad Juárez</v>
          </cell>
          <cell r="AM1136">
            <v>0</v>
          </cell>
          <cell r="AN1136" t="str">
            <v>jorge.ramirezvalles@gnp.com.mx</v>
          </cell>
          <cell r="AO1136" t="str">
            <v>jorge.ramirezvalles@gnp.com.mx</v>
          </cell>
          <cell r="AP1136" t="str">
            <v>ajustadores.cdjuarez@gnp.com.mx</v>
          </cell>
          <cell r="AQ1136">
            <v>6561768131</v>
          </cell>
          <cell r="AR1136" t="str">
            <v>-</v>
          </cell>
          <cell r="AS1136" t="str">
            <v>-</v>
          </cell>
          <cell r="AT1136" t="str">
            <v>-</v>
          </cell>
          <cell r="AU1136" t="str">
            <v>-</v>
          </cell>
          <cell r="AV1136" t="str">
            <v>-</v>
          </cell>
          <cell r="AW1136" t="str">
            <v>-</v>
          </cell>
          <cell r="AX1136" t="str">
            <v>-</v>
          </cell>
          <cell r="AY1136" t="str">
            <v>No</v>
          </cell>
          <cell r="AZ1136" t="str">
            <v>-</v>
          </cell>
          <cell r="BA1136" t="str">
            <v>-</v>
          </cell>
          <cell r="BB1136" t="str">
            <v>-</v>
          </cell>
          <cell r="BC1136" t="str">
            <v>-</v>
          </cell>
          <cell r="BD1136" t="str">
            <v>-</v>
          </cell>
          <cell r="BE1136" t="str">
            <v>-</v>
          </cell>
          <cell r="BF1136" t="str">
            <v>-</v>
          </cell>
          <cell r="BG1136">
            <v>3</v>
          </cell>
          <cell r="BH1136" t="str">
            <v>-</v>
          </cell>
          <cell r="BI1136" t="str">
            <v>-</v>
          </cell>
          <cell r="BJ1136" t="str">
            <v>Arrendado</v>
          </cell>
          <cell r="BL1136" t="str">
            <v>El Trébol Automotriz Ermita, S.A. de C.V.</v>
          </cell>
          <cell r="BP1136" t="str">
            <v>-</v>
          </cell>
          <cell r="BQ1136" t="str">
            <v>-</v>
          </cell>
          <cell r="BR1136" t="str">
            <v>-</v>
          </cell>
          <cell r="BS1136" t="str">
            <v>-</v>
          </cell>
          <cell r="BT1136" t="str">
            <v>-</v>
          </cell>
          <cell r="BU1136" t="str">
            <v>-</v>
          </cell>
          <cell r="BV1136" t="str">
            <v>-</v>
          </cell>
          <cell r="BW1136" t="str">
            <v>-</v>
          </cell>
          <cell r="BX1136" t="str">
            <v>-</v>
          </cell>
          <cell r="BY1136" t="str">
            <v>-</v>
          </cell>
          <cell r="BZ1136" t="str">
            <v>-</v>
          </cell>
          <cell r="CA1136" t="str">
            <v>-</v>
          </cell>
          <cell r="CB1136" t="str">
            <v>-</v>
          </cell>
          <cell r="CC1136" t="str">
            <v>Viernes</v>
          </cell>
          <cell r="CD1136" t="str">
            <v>519</v>
          </cell>
          <cell r="CE1136" t="str">
            <v>9</v>
          </cell>
          <cell r="CF1136" t="str">
            <v>Azul</v>
          </cell>
          <cell r="CG1136" t="str">
            <v>5o Sábado</v>
          </cell>
          <cell r="CH1136" t="str">
            <v>May y Jun</v>
          </cell>
          <cell r="CI1136" t="str">
            <v>Nov y Dic</v>
          </cell>
          <cell r="CJ1136" t="str">
            <v>-</v>
          </cell>
          <cell r="CK1136">
            <v>90</v>
          </cell>
          <cell r="CL1136" t="str">
            <v>101 - MAGNA</v>
          </cell>
          <cell r="CM1136" t="str">
            <v>13183</v>
          </cell>
          <cell r="CP1136" t="str">
            <v>-</v>
          </cell>
        </row>
        <row r="1137">
          <cell r="A1137" t="str">
            <v>13184</v>
          </cell>
          <cell r="B1137" t="str">
            <v>972YXK</v>
          </cell>
          <cell r="C1137" t="str">
            <v>Distrito Federal</v>
          </cell>
          <cell r="D1137" t="str">
            <v>No aplica</v>
          </cell>
          <cell r="E1137" t="str">
            <v>Aveo</v>
          </cell>
          <cell r="F1137" t="str">
            <v>Automóvil</v>
          </cell>
          <cell r="G1137" t="str">
            <v>Chevrolet</v>
          </cell>
          <cell r="H1137" t="str">
            <v>Aveo LS 4 puertas T/M, D/H, A/A, Paquete M</v>
          </cell>
          <cell r="I1137" t="str">
            <v>3G1TA5AF6DL178023</v>
          </cell>
          <cell r="J1137" t="str">
            <v>Hecho en México</v>
          </cell>
          <cell r="K1137" t="str">
            <v>Magna</v>
          </cell>
          <cell r="L1137">
            <v>4</v>
          </cell>
          <cell r="M1137">
            <v>45</v>
          </cell>
          <cell r="N1137">
            <v>2013</v>
          </cell>
          <cell r="O1137" t="str">
            <v>Toluca</v>
          </cell>
          <cell r="P1137" t="str">
            <v>Estado de México</v>
          </cell>
          <cell r="Q1137" t="str">
            <v>Centro</v>
          </cell>
          <cell r="R1137" t="str">
            <v>Baja</v>
          </cell>
          <cell r="S1137" t="str">
            <v>Devolución Valmex</v>
          </cell>
          <cell r="T1137" t="str">
            <v>GNP</v>
          </cell>
          <cell r="U1137" t="str">
            <v>Grupo Nacional Provincial, S.A.B.</v>
          </cell>
          <cell r="V1137" t="str">
            <v>Supervisor Ajustes</v>
          </cell>
          <cell r="W1137" t="str">
            <v>-</v>
          </cell>
          <cell r="X1137" t="str">
            <v>Supervisoria</v>
          </cell>
          <cell r="Y1137" t="str">
            <v>Asignado</v>
          </cell>
          <cell r="Z1137" t="str">
            <v>N87698</v>
          </cell>
          <cell r="AA1137" t="str">
            <v>-</v>
          </cell>
          <cell r="AB1137" t="str">
            <v>-</v>
          </cell>
          <cell r="AC1137" t="str">
            <v>-</v>
          </cell>
          <cell r="AD1137" t="str">
            <v>-</v>
          </cell>
          <cell r="AE1137" t="str">
            <v>-</v>
          </cell>
          <cell r="AF1137" t="str">
            <v>-</v>
          </cell>
          <cell r="AG1137" t="str">
            <v>-</v>
          </cell>
          <cell r="AH1137" t="str">
            <v>-</v>
          </cell>
          <cell r="AI1137" t="str">
            <v>C6705</v>
          </cell>
          <cell r="AJ1137" t="str">
            <v>Ramirez Granados Arturo</v>
          </cell>
          <cell r="AK1137" t="str">
            <v>-</v>
          </cell>
          <cell r="AL1137" t="str">
            <v>-</v>
          </cell>
          <cell r="AM1137" t="str">
            <v>-</v>
          </cell>
          <cell r="AN1137">
            <v>0</v>
          </cell>
          <cell r="AO1137" t="str">
            <v>-</v>
          </cell>
          <cell r="AQ1137">
            <v>5539086324</v>
          </cell>
          <cell r="AR1137" t="str">
            <v>-</v>
          </cell>
          <cell r="AS1137" t="str">
            <v>-</v>
          </cell>
          <cell r="AT1137" t="str">
            <v>-</v>
          </cell>
          <cell r="AU1137" t="str">
            <v>-</v>
          </cell>
          <cell r="AV1137" t="str">
            <v>-</v>
          </cell>
          <cell r="AW1137" t="str">
            <v>IMDM20358898..</v>
          </cell>
          <cell r="AX1137" t="str">
            <v>Inactivo</v>
          </cell>
          <cell r="AY1137" t="str">
            <v>No</v>
          </cell>
          <cell r="AZ1137" t="str">
            <v>-</v>
          </cell>
          <cell r="BA1137" t="str">
            <v>-</v>
          </cell>
          <cell r="BB1137" t="str">
            <v>-</v>
          </cell>
          <cell r="BC1137" t="str">
            <v>-</v>
          </cell>
          <cell r="BD1137" t="str">
            <v>-</v>
          </cell>
          <cell r="BE1137" t="str">
            <v>-</v>
          </cell>
          <cell r="BF1137" t="str">
            <v>-</v>
          </cell>
          <cell r="BG1137">
            <v>3</v>
          </cell>
          <cell r="BH1137" t="str">
            <v>-</v>
          </cell>
          <cell r="BI1137" t="str">
            <v>-</v>
          </cell>
          <cell r="BJ1137" t="str">
            <v>Arrendado</v>
          </cell>
          <cell r="BL1137" t="str">
            <v>El Trébol Automotriz Ermita, S.A. de C.V.</v>
          </cell>
          <cell r="BP1137" t="str">
            <v>-</v>
          </cell>
          <cell r="BQ1137" t="str">
            <v>-</v>
          </cell>
          <cell r="BR1137" t="str">
            <v>-</v>
          </cell>
          <cell r="BS1137" t="str">
            <v>-</v>
          </cell>
          <cell r="BT1137" t="str">
            <v>-</v>
          </cell>
          <cell r="BU1137" t="str">
            <v>-</v>
          </cell>
          <cell r="BV1137" t="str">
            <v>-</v>
          </cell>
          <cell r="BW1137" t="str">
            <v>-</v>
          </cell>
          <cell r="BX1137" t="str">
            <v>-</v>
          </cell>
          <cell r="BY1137" t="str">
            <v>-</v>
          </cell>
          <cell r="BZ1137" t="str">
            <v>-</v>
          </cell>
          <cell r="CA1137" t="str">
            <v>-</v>
          </cell>
          <cell r="CB1137" t="str">
            <v>-</v>
          </cell>
          <cell r="CC1137" t="str">
            <v>Jueves</v>
          </cell>
          <cell r="CD1137" t="str">
            <v>972</v>
          </cell>
          <cell r="CE1137" t="str">
            <v>2</v>
          </cell>
          <cell r="CF1137" t="str">
            <v>Verde</v>
          </cell>
          <cell r="CG1137" t="str">
            <v>4o Sábado</v>
          </cell>
          <cell r="CH1137" t="str">
            <v>Abr y May</v>
          </cell>
          <cell r="CI1137" t="str">
            <v>Oct y Nov</v>
          </cell>
          <cell r="CJ1137" t="str">
            <v>-</v>
          </cell>
          <cell r="CK1137">
            <v>90</v>
          </cell>
          <cell r="CL1137" t="str">
            <v>101 - MAGNA</v>
          </cell>
          <cell r="CM1137" t="str">
            <v>13184</v>
          </cell>
          <cell r="CP1137" t="str">
            <v>-</v>
          </cell>
        </row>
        <row r="1138">
          <cell r="A1138" t="str">
            <v>13185</v>
          </cell>
          <cell r="B1138" t="str">
            <v>953ZEH</v>
          </cell>
          <cell r="C1138" t="str">
            <v>Distrito Federal</v>
          </cell>
          <cell r="D1138" t="str">
            <v>647YXK</v>
          </cell>
          <cell r="E1138" t="str">
            <v>Aveo</v>
          </cell>
          <cell r="F1138" t="str">
            <v>Automóvil</v>
          </cell>
          <cell r="G1138" t="str">
            <v>Chevrolet</v>
          </cell>
          <cell r="H1138" t="str">
            <v>Aveo LS 4 puertas T/M, D/H, A/A, Paquete M</v>
          </cell>
          <cell r="I1138" t="str">
            <v>3G1TA5AF6DL179110</v>
          </cell>
          <cell r="J1138" t="str">
            <v>Hecho en México</v>
          </cell>
          <cell r="K1138" t="str">
            <v>Magna</v>
          </cell>
          <cell r="L1138">
            <v>4</v>
          </cell>
          <cell r="M1138">
            <v>45</v>
          </cell>
          <cell r="N1138">
            <v>2013</v>
          </cell>
          <cell r="O1138" t="str">
            <v>Cancún</v>
          </cell>
          <cell r="P1138" t="str">
            <v>Quintana Roo</v>
          </cell>
          <cell r="Q1138" t="str">
            <v>Sureste</v>
          </cell>
          <cell r="R1138" t="str">
            <v>Baja</v>
          </cell>
          <cell r="S1138" t="str">
            <v>Devolución Valmex</v>
          </cell>
          <cell r="T1138" t="str">
            <v>GNP</v>
          </cell>
          <cell r="U1138" t="str">
            <v>Grupo Nacional Provincial, S.A.B.</v>
          </cell>
          <cell r="V1138" t="str">
            <v>Asesor de Servicio</v>
          </cell>
          <cell r="W1138" t="str">
            <v>Q2</v>
          </cell>
          <cell r="X1138" t="str">
            <v>Supervisoria</v>
          </cell>
          <cell r="Y1138" t="str">
            <v>Asignado</v>
          </cell>
          <cell r="Z1138">
            <v>40254001</v>
          </cell>
          <cell r="AA1138" t="str">
            <v>Hernandez Rodriguez Fernando</v>
          </cell>
          <cell r="AB1138" t="str">
            <v>Servicios Administrativos en Reclamaciones, S.A. de C.V.</v>
          </cell>
          <cell r="AC1138" t="str">
            <v>HERF711018SL9</v>
          </cell>
          <cell r="AD1138" t="str">
            <v>Operativo</v>
          </cell>
          <cell r="AE1138" t="str">
            <v>Asesor de Servicio</v>
          </cell>
          <cell r="AF1138" t="str">
            <v>Unidad Operativa</v>
          </cell>
          <cell r="AG1138" t="str">
            <v>Dirección Servicio y Operaciones</v>
          </cell>
          <cell r="AH1138" t="str">
            <v>Subdir. Siniestros CDMX y Sureste</v>
          </cell>
          <cell r="AI1138" t="str">
            <v>C9208</v>
          </cell>
          <cell r="AJ1138" t="str">
            <v>Lasa Estrada Antxon</v>
          </cell>
          <cell r="AK1138" t="str">
            <v>Cancun</v>
          </cell>
          <cell r="AL1138" t="str">
            <v>Cancún</v>
          </cell>
          <cell r="AM1138">
            <v>7787</v>
          </cell>
          <cell r="AN1138" t="str">
            <v>fernando.hernandezrodriguez@gnp.com.mx</v>
          </cell>
          <cell r="AO1138" t="str">
            <v>fernando.hernandezrodriguez@gnp.com.mx</v>
          </cell>
          <cell r="AQ1138">
            <v>9981379531</v>
          </cell>
          <cell r="AR1138" t="str">
            <v>-</v>
          </cell>
          <cell r="AS1138" t="str">
            <v>-</v>
          </cell>
          <cell r="AT1138" t="str">
            <v>-</v>
          </cell>
          <cell r="AU1138" t="str">
            <v>-</v>
          </cell>
          <cell r="AV1138" t="str">
            <v>-</v>
          </cell>
          <cell r="AW1138" t="str">
            <v>-</v>
          </cell>
          <cell r="AX1138" t="str">
            <v>-</v>
          </cell>
          <cell r="AY1138" t="str">
            <v>No</v>
          </cell>
          <cell r="AZ1138" t="str">
            <v>-</v>
          </cell>
          <cell r="BA1138" t="str">
            <v>-</v>
          </cell>
          <cell r="BB1138" t="str">
            <v>-</v>
          </cell>
          <cell r="BC1138" t="str">
            <v>-</v>
          </cell>
          <cell r="BD1138" t="str">
            <v>-</v>
          </cell>
          <cell r="BE1138" t="str">
            <v>-</v>
          </cell>
          <cell r="BF1138" t="str">
            <v>-</v>
          </cell>
          <cell r="BG1138">
            <v>3</v>
          </cell>
          <cell r="BH1138" t="str">
            <v>-</v>
          </cell>
          <cell r="BI1138" t="str">
            <v>-</v>
          </cell>
          <cell r="BJ1138" t="str">
            <v>Arrendado</v>
          </cell>
          <cell r="BL1138" t="str">
            <v>El Trébol Automotriz Ermita, S.A. de C.V.</v>
          </cell>
          <cell r="BP1138" t="str">
            <v>-</v>
          </cell>
          <cell r="BQ1138" t="str">
            <v>-</v>
          </cell>
          <cell r="BR1138" t="str">
            <v>-</v>
          </cell>
          <cell r="BS1138" t="str">
            <v>-</v>
          </cell>
          <cell r="BT1138" t="str">
            <v>-</v>
          </cell>
          <cell r="BU1138" t="str">
            <v>-</v>
          </cell>
          <cell r="BV1138" t="str">
            <v>-</v>
          </cell>
          <cell r="BW1138" t="str">
            <v>-</v>
          </cell>
          <cell r="BX1138" t="str">
            <v>-</v>
          </cell>
          <cell r="BY1138" t="str">
            <v>-</v>
          </cell>
          <cell r="BZ1138" t="str">
            <v>-</v>
          </cell>
          <cell r="CA1138" t="str">
            <v>-</v>
          </cell>
          <cell r="CB1138" t="str">
            <v>-</v>
          </cell>
          <cell r="CC1138" t="str">
            <v>Miércoles</v>
          </cell>
          <cell r="CD1138" t="str">
            <v>953</v>
          </cell>
          <cell r="CE1138" t="str">
            <v>3</v>
          </cell>
          <cell r="CF1138" t="str">
            <v>Rojo</v>
          </cell>
          <cell r="CG1138" t="str">
            <v>3er Sábado</v>
          </cell>
          <cell r="CH1138" t="str">
            <v>Mzo y Abr</v>
          </cell>
          <cell r="CI1138" t="str">
            <v>Sep y Oct</v>
          </cell>
          <cell r="CJ1138" t="str">
            <v>-</v>
          </cell>
          <cell r="CK1138">
            <v>90</v>
          </cell>
          <cell r="CL1138" t="str">
            <v>101 - MAGNA</v>
          </cell>
          <cell r="CM1138" t="str">
            <v>13185</v>
          </cell>
          <cell r="CP1138" t="str">
            <v>-</v>
          </cell>
        </row>
        <row r="1139">
          <cell r="A1139" t="str">
            <v>13186</v>
          </cell>
          <cell r="B1139" t="str">
            <v>882YXK</v>
          </cell>
          <cell r="C1139" t="str">
            <v>Distrito Federal</v>
          </cell>
          <cell r="D1139" t="str">
            <v>No aplica</v>
          </cell>
          <cell r="E1139" t="str">
            <v>Aveo</v>
          </cell>
          <cell r="F1139" t="str">
            <v>Automóvil</v>
          </cell>
          <cell r="G1139" t="str">
            <v>Chevrolet</v>
          </cell>
          <cell r="H1139" t="str">
            <v>Aveo LS 4 puertas T/M, D/H, A/A, Paquete M</v>
          </cell>
          <cell r="I1139" t="str">
            <v>3G1TA5AF4DL171829</v>
          </cell>
          <cell r="J1139" t="str">
            <v>Hecho en México</v>
          </cell>
          <cell r="K1139" t="str">
            <v>Magna</v>
          </cell>
          <cell r="L1139">
            <v>4</v>
          </cell>
          <cell r="M1139">
            <v>45</v>
          </cell>
          <cell r="N1139">
            <v>2013</v>
          </cell>
          <cell r="O1139" t="str">
            <v>Puebla</v>
          </cell>
          <cell r="P1139" t="str">
            <v>Puebla</v>
          </cell>
          <cell r="Q1139" t="str">
            <v>Sureste</v>
          </cell>
          <cell r="R1139" t="str">
            <v>Baja</v>
          </cell>
          <cell r="S1139" t="str">
            <v>Devolución Valmex</v>
          </cell>
          <cell r="T1139" t="str">
            <v>GNP</v>
          </cell>
          <cell r="U1139" t="str">
            <v>Grupo Nacional Provincial, S.A.B.</v>
          </cell>
          <cell r="V1139" t="str">
            <v>Asesor de Servicio</v>
          </cell>
          <cell r="W1139" t="str">
            <v>2610</v>
          </cell>
          <cell r="X1139" t="str">
            <v>Supervisoria</v>
          </cell>
          <cell r="Y1139" t="str">
            <v>Asignado</v>
          </cell>
          <cell r="Z1139" t="str">
            <v>S04206</v>
          </cell>
          <cell r="AA1139" t="str">
            <v>Martinez Aguilar Victor</v>
          </cell>
          <cell r="AB1139" t="str">
            <v>Servicios Administrativos en Reclamaciones, S.A. de C.V.</v>
          </cell>
          <cell r="AC1139" t="str">
            <v>MAAV800309ID3</v>
          </cell>
          <cell r="AD1139" t="str">
            <v>Operativo</v>
          </cell>
          <cell r="AE1139" t="str">
            <v>Asesor de Servicio</v>
          </cell>
          <cell r="AF1139" t="str">
            <v>Unidad Operativa</v>
          </cell>
          <cell r="AG1139" t="str">
            <v>Dirección Servicio y Operaciones</v>
          </cell>
          <cell r="AH1139" t="str">
            <v>Subdir. Siniestros CDMX y Sureste</v>
          </cell>
          <cell r="AI1139" t="str">
            <v>C9208</v>
          </cell>
          <cell r="AJ1139" t="str">
            <v>Lasa Estrada Antxon</v>
          </cell>
          <cell r="AK1139" t="str">
            <v>Paseo Opera</v>
          </cell>
          <cell r="AL1139" t="str">
            <v>Puebla</v>
          </cell>
          <cell r="AM1139">
            <v>0</v>
          </cell>
          <cell r="AN1139" t="str">
            <v>victor.martinezaguilar@gnp.com.mx</v>
          </cell>
          <cell r="AO1139" t="str">
            <v>victor.martinezaguilar@gnp.com.mx</v>
          </cell>
          <cell r="AP1139" t="str">
            <v>vma_kafu@hotmail.com</v>
          </cell>
          <cell r="AQ1139">
            <v>2225361064</v>
          </cell>
          <cell r="AR1139" t="str">
            <v>-</v>
          </cell>
          <cell r="AS1139" t="str">
            <v>-</v>
          </cell>
          <cell r="AT1139" t="str">
            <v>-</v>
          </cell>
          <cell r="AU1139" t="str">
            <v>-</v>
          </cell>
          <cell r="AV1139" t="str">
            <v>-</v>
          </cell>
          <cell r="AW1139" t="str">
            <v>IMDM21470150..</v>
          </cell>
          <cell r="AX1139" t="str">
            <v>Inactivo</v>
          </cell>
          <cell r="AY1139" t="str">
            <v>No</v>
          </cell>
          <cell r="AZ1139" t="str">
            <v>-</v>
          </cell>
          <cell r="BA1139" t="str">
            <v>-</v>
          </cell>
          <cell r="BB1139" t="str">
            <v>-</v>
          </cell>
          <cell r="BC1139" t="str">
            <v>-</v>
          </cell>
          <cell r="BD1139" t="str">
            <v>-</v>
          </cell>
          <cell r="BE1139" t="str">
            <v>-</v>
          </cell>
          <cell r="BF1139" t="str">
            <v>-</v>
          </cell>
          <cell r="BG1139">
            <v>3</v>
          </cell>
          <cell r="BH1139" t="str">
            <v>-</v>
          </cell>
          <cell r="BI1139" t="str">
            <v>-</v>
          </cell>
          <cell r="BJ1139" t="str">
            <v>Arrendado</v>
          </cell>
          <cell r="BL1139" t="str">
            <v>El Trébol Automotriz Ermita, S.A. de C.V.</v>
          </cell>
          <cell r="BP1139" t="str">
            <v>-</v>
          </cell>
          <cell r="BQ1139" t="str">
            <v>-</v>
          </cell>
          <cell r="BR1139" t="str">
            <v>-</v>
          </cell>
          <cell r="BS1139" t="str">
            <v>-</v>
          </cell>
          <cell r="BT1139" t="str">
            <v>-</v>
          </cell>
          <cell r="BU1139" t="str">
            <v>-</v>
          </cell>
          <cell r="BV1139" t="str">
            <v>-</v>
          </cell>
          <cell r="BW1139" t="str">
            <v>-</v>
          </cell>
          <cell r="BX1139" t="str">
            <v>-</v>
          </cell>
          <cell r="BY1139" t="str">
            <v>-</v>
          </cell>
          <cell r="BZ1139" t="str">
            <v>-</v>
          </cell>
          <cell r="CA1139" t="str">
            <v>-</v>
          </cell>
          <cell r="CB1139" t="str">
            <v>-</v>
          </cell>
          <cell r="CC1139" t="str">
            <v>Jueves</v>
          </cell>
          <cell r="CD1139" t="str">
            <v>882</v>
          </cell>
          <cell r="CE1139" t="str">
            <v>2</v>
          </cell>
          <cell r="CF1139" t="str">
            <v>Verde</v>
          </cell>
          <cell r="CG1139" t="str">
            <v>4o Sábado</v>
          </cell>
          <cell r="CH1139" t="str">
            <v>Abr y May</v>
          </cell>
          <cell r="CI1139" t="str">
            <v>Oct y Nov</v>
          </cell>
          <cell r="CJ1139" t="str">
            <v>-</v>
          </cell>
          <cell r="CK1139">
            <v>90</v>
          </cell>
          <cell r="CL1139" t="str">
            <v>101 - MAGNA</v>
          </cell>
          <cell r="CM1139" t="str">
            <v>13186</v>
          </cell>
          <cell r="CP1139" t="str">
            <v>-</v>
          </cell>
        </row>
        <row r="1140">
          <cell r="A1140" t="str">
            <v>13187</v>
          </cell>
          <cell r="B1140" t="str">
            <v>V13SD</v>
          </cell>
          <cell r="C1140" t="str">
            <v>Estado de México</v>
          </cell>
          <cell r="D1140" t="str">
            <v>No aplica</v>
          </cell>
          <cell r="E1140" t="str">
            <v>Yamaha R6</v>
          </cell>
          <cell r="F1140" t="str">
            <v>Motocicleta</v>
          </cell>
          <cell r="G1140" t="str">
            <v>Yamaha</v>
          </cell>
          <cell r="H1140" t="str">
            <v xml:space="preserve">YZF R6R 599CC </v>
          </cell>
          <cell r="I1140" t="str">
            <v>JYARJ1552DA006652</v>
          </cell>
          <cell r="J1140" t="str">
            <v>J515E029682</v>
          </cell>
          <cell r="K1140" t="str">
            <v>Magna</v>
          </cell>
          <cell r="L1140">
            <v>4</v>
          </cell>
          <cell r="M1140">
            <v>17</v>
          </cell>
          <cell r="N1140">
            <v>2013</v>
          </cell>
          <cell r="O1140" t="str">
            <v>Ciudad de México</v>
          </cell>
          <cell r="P1140" t="str">
            <v>Ciudad de México</v>
          </cell>
          <cell r="Q1140" t="str">
            <v>Zona Metropolitana</v>
          </cell>
          <cell r="R1140" t="str">
            <v>Baja</v>
          </cell>
          <cell r="S1140" t="str">
            <v>Devolución Valmex</v>
          </cell>
          <cell r="T1140" t="str">
            <v>GNP</v>
          </cell>
          <cell r="U1140" t="str">
            <v>Grupo Nacional Provincial, S.A.B.</v>
          </cell>
          <cell r="V1140" t="str">
            <v>Asesor de Servicio</v>
          </cell>
          <cell r="W1140" t="str">
            <v>355</v>
          </cell>
          <cell r="X1140" t="str">
            <v>Célula 4</v>
          </cell>
          <cell r="Y1140" t="str">
            <v>Asignado</v>
          </cell>
          <cell r="Z1140" t="str">
            <v>N88100</v>
          </cell>
          <cell r="AA1140" t="str">
            <v>García Domínguez Heriberto</v>
          </cell>
          <cell r="AB1140" t="str">
            <v>Grupo Nacional Provincial, S.A.B.</v>
          </cell>
          <cell r="AC1140" t="str">
            <v>GADH770428794</v>
          </cell>
          <cell r="AD1140" t="str">
            <v>Operativo</v>
          </cell>
          <cell r="AE1140" t="str">
            <v>Asesor de Servicio Automovil</v>
          </cell>
          <cell r="AF1140" t="str">
            <v>Unidad Operativa</v>
          </cell>
          <cell r="AG1140" t="str">
            <v>Dirección Servicio y Operaciones</v>
          </cell>
          <cell r="AH1140" t="str">
            <v>Subdir. Siniestros CDMX y Sureste</v>
          </cell>
          <cell r="AI1140" t="str">
            <v>C9208</v>
          </cell>
          <cell r="AJ1140" t="str">
            <v>Lasa Estrada Antxon</v>
          </cell>
          <cell r="AK1140" t="str">
            <v>Tlalnepantla</v>
          </cell>
          <cell r="AL1140" t="str">
            <v>Tlalnepantla</v>
          </cell>
          <cell r="AM1140">
            <v>0</v>
          </cell>
          <cell r="AN1140" t="str">
            <v>heriberto.garcia@gnp.com.mx</v>
          </cell>
          <cell r="AO1140" t="str">
            <v>heriberto.garcia@gnp.com.mx</v>
          </cell>
          <cell r="AQ1140">
            <v>5535667122</v>
          </cell>
          <cell r="AR1140" t="str">
            <v>-</v>
          </cell>
          <cell r="AS1140" t="str">
            <v>-</v>
          </cell>
          <cell r="AT1140" t="str">
            <v>-</v>
          </cell>
          <cell r="AU1140" t="str">
            <v>-</v>
          </cell>
          <cell r="AV1140" t="str">
            <v>-</v>
          </cell>
          <cell r="AW1140" t="str">
            <v>IMDM20888123..</v>
          </cell>
          <cell r="AX1140" t="str">
            <v>Inactivo</v>
          </cell>
          <cell r="AY1140" t="str">
            <v>No</v>
          </cell>
          <cell r="AZ1140" t="str">
            <v>-</v>
          </cell>
          <cell r="BA1140" t="str">
            <v>-</v>
          </cell>
          <cell r="BB1140" t="str">
            <v>-</v>
          </cell>
          <cell r="BC1140" t="str">
            <v>-</v>
          </cell>
          <cell r="BD1140" t="str">
            <v>-</v>
          </cell>
          <cell r="BE1140" t="str">
            <v>-</v>
          </cell>
          <cell r="BF1140" t="str">
            <v>-</v>
          </cell>
          <cell r="BG1140" t="str">
            <v>-</v>
          </cell>
          <cell r="BH1140" t="str">
            <v>-</v>
          </cell>
          <cell r="BI1140" t="str">
            <v>-</v>
          </cell>
          <cell r="BJ1140" t="str">
            <v>Arrendado</v>
          </cell>
          <cell r="BP1140" t="str">
            <v>-</v>
          </cell>
          <cell r="BQ1140" t="str">
            <v>-</v>
          </cell>
          <cell r="BR1140" t="str">
            <v>-</v>
          </cell>
          <cell r="BS1140" t="str">
            <v>-</v>
          </cell>
          <cell r="BT1140" t="str">
            <v>-</v>
          </cell>
          <cell r="BU1140" t="str">
            <v>-</v>
          </cell>
          <cell r="BV1140" t="str">
            <v>-</v>
          </cell>
          <cell r="BW1140" t="str">
            <v>-</v>
          </cell>
          <cell r="BX1140" t="str">
            <v>-</v>
          </cell>
          <cell r="BY1140" t="str">
            <v>-</v>
          </cell>
          <cell r="BZ1140" t="str">
            <v>-</v>
          </cell>
          <cell r="CA1140" t="str">
            <v>-</v>
          </cell>
          <cell r="CB1140" t="str">
            <v>-</v>
          </cell>
          <cell r="CC1140" t="str">
            <v>Miércoles</v>
          </cell>
          <cell r="CD1140" t="str">
            <v>13</v>
          </cell>
          <cell r="CE1140" t="str">
            <v>3</v>
          </cell>
          <cell r="CF1140" t="str">
            <v>Rojo</v>
          </cell>
          <cell r="CG1140" t="str">
            <v>3er Sábado</v>
          </cell>
          <cell r="CH1140" t="str">
            <v>Mzo y Abr</v>
          </cell>
          <cell r="CI1140" t="str">
            <v>Sep y Oct</v>
          </cell>
          <cell r="CJ1140" t="str">
            <v>-</v>
          </cell>
          <cell r="CK1140">
            <v>68</v>
          </cell>
          <cell r="CL1140" t="str">
            <v>101 - MAGNA</v>
          </cell>
          <cell r="CM1140" t="str">
            <v>13187</v>
          </cell>
          <cell r="CP1140" t="str">
            <v>-</v>
          </cell>
        </row>
        <row r="1141">
          <cell r="A1141" t="str">
            <v>13188</v>
          </cell>
          <cell r="B1141" t="str">
            <v>V11SD</v>
          </cell>
          <cell r="C1141" t="str">
            <v>Estado de México</v>
          </cell>
          <cell r="D1141" t="str">
            <v>No aplica</v>
          </cell>
          <cell r="E1141" t="str">
            <v>Yamaha R6</v>
          </cell>
          <cell r="F1141" t="str">
            <v>Motocicleta</v>
          </cell>
          <cell r="G1141" t="str">
            <v>Yamaha</v>
          </cell>
          <cell r="H1141" t="str">
            <v xml:space="preserve">YZF R6R 599CC </v>
          </cell>
          <cell r="I1141" t="str">
            <v>JYARJ1550DA006617</v>
          </cell>
          <cell r="J1141" t="str">
            <v>J515E029681</v>
          </cell>
          <cell r="K1141" t="str">
            <v>Magna</v>
          </cell>
          <cell r="L1141">
            <v>4</v>
          </cell>
          <cell r="M1141">
            <v>17</v>
          </cell>
          <cell r="N1141">
            <v>2013</v>
          </cell>
          <cell r="O1141" t="str">
            <v>Ciudad de México</v>
          </cell>
          <cell r="P1141" t="str">
            <v>Ciudad de México</v>
          </cell>
          <cell r="Q1141" t="str">
            <v>Zona Metropolitana</v>
          </cell>
          <cell r="R1141" t="str">
            <v>Baja</v>
          </cell>
          <cell r="S1141" t="str">
            <v>PT por Robo</v>
          </cell>
          <cell r="T1141" t="str">
            <v>GNP</v>
          </cell>
          <cell r="U1141" t="str">
            <v>Grupo Nacional Provincial, S.A.B.</v>
          </cell>
          <cell r="V1141" t="str">
            <v>Asesor de Servicio</v>
          </cell>
          <cell r="W1141" t="str">
            <v>529</v>
          </cell>
          <cell r="X1141" t="str">
            <v>-</v>
          </cell>
          <cell r="Y1141" t="str">
            <v>Asignado</v>
          </cell>
          <cell r="Z1141" t="str">
            <v>N92799</v>
          </cell>
          <cell r="AA1141" t="str">
            <v>-</v>
          </cell>
          <cell r="AB1141" t="str">
            <v>-</v>
          </cell>
          <cell r="AC1141" t="str">
            <v>-</v>
          </cell>
          <cell r="AD1141" t="str">
            <v>-</v>
          </cell>
          <cell r="AE1141" t="str">
            <v>-</v>
          </cell>
          <cell r="AF1141" t="str">
            <v>-</v>
          </cell>
          <cell r="AG1141" t="str">
            <v>-</v>
          </cell>
          <cell r="AH1141" t="str">
            <v>-</v>
          </cell>
          <cell r="AI1141" t="str">
            <v>C6705</v>
          </cell>
          <cell r="AJ1141" t="str">
            <v>Ramirez Granados Arturo</v>
          </cell>
          <cell r="AK1141" t="str">
            <v>-</v>
          </cell>
          <cell r="AL1141" t="str">
            <v>-</v>
          </cell>
          <cell r="AM1141" t="str">
            <v>-</v>
          </cell>
          <cell r="AN1141">
            <v>0</v>
          </cell>
          <cell r="AO1141" t="str">
            <v>-</v>
          </cell>
          <cell r="AQ1141">
            <v>5535229030</v>
          </cell>
          <cell r="AR1141" t="str">
            <v>-</v>
          </cell>
          <cell r="AS1141" t="str">
            <v>-</v>
          </cell>
          <cell r="AT1141" t="str">
            <v>-</v>
          </cell>
          <cell r="AU1141" t="str">
            <v>-</v>
          </cell>
          <cell r="AV1141" t="str">
            <v>-</v>
          </cell>
          <cell r="AW1141" t="str">
            <v>IMDM21470122..</v>
          </cell>
          <cell r="AX1141" t="str">
            <v>Inactivo</v>
          </cell>
          <cell r="AY1141" t="str">
            <v>No</v>
          </cell>
          <cell r="AZ1141" t="str">
            <v>-</v>
          </cell>
          <cell r="BA1141" t="str">
            <v>-</v>
          </cell>
          <cell r="BB1141" t="str">
            <v>-</v>
          </cell>
          <cell r="BC1141" t="str">
            <v>-</v>
          </cell>
          <cell r="BD1141" t="str">
            <v>-</v>
          </cell>
          <cell r="BE1141" t="str">
            <v>-</v>
          </cell>
          <cell r="BF1141" t="str">
            <v>-</v>
          </cell>
          <cell r="BG1141">
            <v>3</v>
          </cell>
          <cell r="BH1141" t="str">
            <v>-</v>
          </cell>
          <cell r="BI1141" t="str">
            <v>-</v>
          </cell>
          <cell r="BJ1141" t="str">
            <v>Arrendado</v>
          </cell>
          <cell r="BP1141" t="str">
            <v>-</v>
          </cell>
          <cell r="BQ1141" t="str">
            <v>-</v>
          </cell>
          <cell r="BR1141" t="str">
            <v>-</v>
          </cell>
          <cell r="BS1141" t="str">
            <v>-</v>
          </cell>
          <cell r="BT1141" t="str">
            <v>-</v>
          </cell>
          <cell r="BU1141" t="str">
            <v>-</v>
          </cell>
          <cell r="BV1141" t="str">
            <v>-</v>
          </cell>
          <cell r="BW1141" t="str">
            <v>-</v>
          </cell>
          <cell r="BX1141" t="str">
            <v>-</v>
          </cell>
          <cell r="BY1141" t="str">
            <v>-</v>
          </cell>
          <cell r="BZ1141" t="str">
            <v>-</v>
          </cell>
          <cell r="CA1141" t="str">
            <v>-</v>
          </cell>
          <cell r="CB1141" t="str">
            <v>-</v>
          </cell>
          <cell r="CC1141" t="str">
            <v>Jueves</v>
          </cell>
          <cell r="CD1141" t="str">
            <v>11</v>
          </cell>
          <cell r="CE1141" t="str">
            <v>1</v>
          </cell>
          <cell r="CF1141" t="str">
            <v>Verde</v>
          </cell>
          <cell r="CG1141" t="str">
            <v>4o Sábado</v>
          </cell>
          <cell r="CH1141" t="str">
            <v>Abr y May</v>
          </cell>
          <cell r="CI1141" t="str">
            <v>Oct y Nov</v>
          </cell>
          <cell r="CJ1141" t="str">
            <v>-</v>
          </cell>
          <cell r="CK1141">
            <v>68</v>
          </cell>
          <cell r="CL1141" t="str">
            <v>101 - MAGNA</v>
          </cell>
          <cell r="CM1141" t="str">
            <v>13188</v>
          </cell>
          <cell r="CP1141" t="str">
            <v>-</v>
          </cell>
        </row>
        <row r="1142">
          <cell r="A1142" t="str">
            <v>13189</v>
          </cell>
          <cell r="B1142" t="str">
            <v>V22SD</v>
          </cell>
          <cell r="C1142" t="str">
            <v>Estado de México</v>
          </cell>
          <cell r="D1142" t="str">
            <v>No aplica</v>
          </cell>
          <cell r="E1142" t="str">
            <v>Yamaha R6</v>
          </cell>
          <cell r="F1142" t="str">
            <v>Motocicleta</v>
          </cell>
          <cell r="G1142" t="str">
            <v>Yamaha</v>
          </cell>
          <cell r="H1142" t="str">
            <v xml:space="preserve">YZF R6R 599CC </v>
          </cell>
          <cell r="I1142" t="str">
            <v>JYARJ1550DA006651</v>
          </cell>
          <cell r="J1142" t="str">
            <v>J515E029512</v>
          </cell>
          <cell r="K1142" t="str">
            <v>Magna</v>
          </cell>
          <cell r="L1142">
            <v>4</v>
          </cell>
          <cell r="M1142">
            <v>17</v>
          </cell>
          <cell r="N1142">
            <v>2013</v>
          </cell>
          <cell r="O1142" t="str">
            <v>Guadalajara</v>
          </cell>
          <cell r="P1142" t="str">
            <v>Jalisco</v>
          </cell>
          <cell r="Q1142" t="str">
            <v>Occidente</v>
          </cell>
          <cell r="R1142" t="str">
            <v>Baja</v>
          </cell>
          <cell r="S1142" t="str">
            <v>Venta a empleado</v>
          </cell>
          <cell r="T1142" t="str">
            <v>GNP</v>
          </cell>
          <cell r="U1142" t="str">
            <v>Grupo Nacional Provincial, S.A.B.</v>
          </cell>
          <cell r="V1142" t="str">
            <v>Asesor de Servicio</v>
          </cell>
          <cell r="W1142" t="str">
            <v>M23</v>
          </cell>
          <cell r="X1142" t="str">
            <v>Célula AMIS</v>
          </cell>
          <cell r="Y1142" t="str">
            <v>Asignado</v>
          </cell>
          <cell r="Z1142" t="str">
            <v>S00781</v>
          </cell>
          <cell r="AA1142" t="str">
            <v>-</v>
          </cell>
          <cell r="AB1142" t="str">
            <v>-</v>
          </cell>
          <cell r="AC1142" t="str">
            <v>-</v>
          </cell>
          <cell r="AD1142" t="str">
            <v>-</v>
          </cell>
          <cell r="AE1142" t="str">
            <v>-</v>
          </cell>
          <cell r="AF1142" t="str">
            <v>-</v>
          </cell>
          <cell r="AG1142" t="str">
            <v>-</v>
          </cell>
          <cell r="AH1142" t="str">
            <v>-</v>
          </cell>
          <cell r="AI1142" t="str">
            <v>C6705</v>
          </cell>
          <cell r="AJ1142" t="str">
            <v>Ramirez Granados Arturo</v>
          </cell>
          <cell r="AK1142" t="str">
            <v>-</v>
          </cell>
          <cell r="AL1142" t="str">
            <v>-</v>
          </cell>
          <cell r="AM1142" t="str">
            <v>-</v>
          </cell>
          <cell r="AN1142" t="str">
            <v>ajustes215gnp@gmail.com</v>
          </cell>
          <cell r="AO1142" t="str">
            <v>-</v>
          </cell>
          <cell r="AP1142" t="str">
            <v>ajustes215gnp@gmail.com</v>
          </cell>
          <cell r="AQ1142">
            <v>3338095017</v>
          </cell>
          <cell r="AR1142" t="str">
            <v>-</v>
          </cell>
          <cell r="AS1142" t="str">
            <v>-</v>
          </cell>
          <cell r="AT1142" t="str">
            <v>-</v>
          </cell>
          <cell r="AU1142" t="str">
            <v>-</v>
          </cell>
          <cell r="AV1142" t="str">
            <v>-</v>
          </cell>
          <cell r="AW1142" t="str">
            <v>-</v>
          </cell>
          <cell r="AX1142" t="str">
            <v>-</v>
          </cell>
          <cell r="AY1142" t="str">
            <v>No</v>
          </cell>
          <cell r="AZ1142" t="str">
            <v>-</v>
          </cell>
          <cell r="BA1142" t="str">
            <v>-</v>
          </cell>
          <cell r="BB1142" t="str">
            <v>-</v>
          </cell>
          <cell r="BC1142" t="str">
            <v>-</v>
          </cell>
          <cell r="BD1142" t="str">
            <v>-</v>
          </cell>
          <cell r="BE1142" t="str">
            <v>-</v>
          </cell>
          <cell r="BF1142" t="str">
            <v>-</v>
          </cell>
          <cell r="BG1142">
            <v>3</v>
          </cell>
          <cell r="BH1142" t="str">
            <v>-</v>
          </cell>
          <cell r="BI1142" t="str">
            <v>-</v>
          </cell>
          <cell r="BJ1142" t="str">
            <v>Arrendado</v>
          </cell>
          <cell r="BP1142" t="str">
            <v>-</v>
          </cell>
          <cell r="BQ1142" t="str">
            <v>-</v>
          </cell>
          <cell r="BR1142" t="str">
            <v>-</v>
          </cell>
          <cell r="BS1142" t="str">
            <v>-</v>
          </cell>
          <cell r="BT1142" t="str">
            <v>-</v>
          </cell>
          <cell r="BU1142" t="str">
            <v>-</v>
          </cell>
          <cell r="BV1142" t="str">
            <v>-</v>
          </cell>
          <cell r="BW1142" t="str">
            <v>-</v>
          </cell>
          <cell r="BX1142" t="str">
            <v>-</v>
          </cell>
          <cell r="BY1142" t="str">
            <v>-</v>
          </cell>
          <cell r="BZ1142" t="str">
            <v>-</v>
          </cell>
          <cell r="CA1142" t="str">
            <v>-</v>
          </cell>
          <cell r="CB1142" t="str">
            <v>-</v>
          </cell>
          <cell r="CC1142" t="str">
            <v>Jueves</v>
          </cell>
          <cell r="CD1142" t="str">
            <v>22</v>
          </cell>
          <cell r="CE1142" t="str">
            <v>2</v>
          </cell>
          <cell r="CF1142" t="str">
            <v>Verde</v>
          </cell>
          <cell r="CG1142" t="str">
            <v>4o Sábado</v>
          </cell>
          <cell r="CH1142" t="str">
            <v>Abr y May</v>
          </cell>
          <cell r="CI1142" t="str">
            <v>Oct y Nov</v>
          </cell>
          <cell r="CJ1142" t="str">
            <v>-</v>
          </cell>
          <cell r="CK1142">
            <v>68</v>
          </cell>
          <cell r="CL1142" t="str">
            <v>101 - MAGNA</v>
          </cell>
          <cell r="CM1142" t="str">
            <v>13189</v>
          </cell>
          <cell r="CP1142" t="str">
            <v>-</v>
          </cell>
        </row>
        <row r="1143">
          <cell r="A1143" t="str">
            <v>13190</v>
          </cell>
          <cell r="B1143" t="str">
            <v>V62KS</v>
          </cell>
          <cell r="C1143" t="str">
            <v>Estado de México</v>
          </cell>
          <cell r="D1143" t="str">
            <v>No aplica</v>
          </cell>
          <cell r="E1143" t="str">
            <v>Yamaha R6</v>
          </cell>
          <cell r="F1143" t="str">
            <v>Motocicleta</v>
          </cell>
          <cell r="G1143" t="str">
            <v>Yamaha</v>
          </cell>
          <cell r="H1143" t="str">
            <v xml:space="preserve">YZF R6R 599CC </v>
          </cell>
          <cell r="I1143" t="str">
            <v>JYARJ1550DA006293</v>
          </cell>
          <cell r="J1143" t="str">
            <v>J515E029054</v>
          </cell>
          <cell r="K1143" t="str">
            <v>Magna</v>
          </cell>
          <cell r="L1143">
            <v>4</v>
          </cell>
          <cell r="M1143">
            <v>17</v>
          </cell>
          <cell r="N1143">
            <v>2013</v>
          </cell>
          <cell r="O1143" t="str">
            <v>Guadalajara</v>
          </cell>
          <cell r="P1143" t="str">
            <v>Jalisco</v>
          </cell>
          <cell r="Q1143" t="str">
            <v>Occidente</v>
          </cell>
          <cell r="R1143" t="str">
            <v>Baja</v>
          </cell>
          <cell r="S1143" t="str">
            <v>Devolución Valmex</v>
          </cell>
          <cell r="T1143" t="str">
            <v>GNP</v>
          </cell>
          <cell r="U1143" t="str">
            <v>Grupo Nacional Provincial, S.A.B.</v>
          </cell>
          <cell r="V1143" t="str">
            <v>Asesor de Servicio</v>
          </cell>
          <cell r="W1143" t="str">
            <v>M54</v>
          </cell>
          <cell r="X1143" t="str">
            <v>Célula México</v>
          </cell>
          <cell r="Y1143" t="str">
            <v>Asignado</v>
          </cell>
          <cell r="Z1143" t="str">
            <v>S00107</v>
          </cell>
          <cell r="AA1143" t="str">
            <v>-</v>
          </cell>
          <cell r="AB1143" t="str">
            <v>-</v>
          </cell>
          <cell r="AC1143" t="str">
            <v>-</v>
          </cell>
          <cell r="AD1143" t="str">
            <v>-</v>
          </cell>
          <cell r="AE1143" t="str">
            <v>-</v>
          </cell>
          <cell r="AF1143" t="str">
            <v>-</v>
          </cell>
          <cell r="AG1143" t="str">
            <v>-</v>
          </cell>
          <cell r="AH1143" t="str">
            <v>-</v>
          </cell>
          <cell r="AI1143" t="str">
            <v>C6705</v>
          </cell>
          <cell r="AJ1143" t="str">
            <v>Ramirez Granados Arturo</v>
          </cell>
          <cell r="AK1143" t="str">
            <v>-</v>
          </cell>
          <cell r="AL1143" t="str">
            <v>-</v>
          </cell>
          <cell r="AM1143" t="str">
            <v>-</v>
          </cell>
          <cell r="AN1143" t="str">
            <v>ajustes333gnp@gmail.com</v>
          </cell>
          <cell r="AO1143" t="str">
            <v>-</v>
          </cell>
          <cell r="AP1143" t="str">
            <v>ajustes333gnp@gmail.com</v>
          </cell>
          <cell r="AQ1143">
            <v>3316985066</v>
          </cell>
          <cell r="AR1143" t="str">
            <v>-</v>
          </cell>
          <cell r="AS1143" t="str">
            <v>-</v>
          </cell>
          <cell r="AT1143" t="str">
            <v>-</v>
          </cell>
          <cell r="AU1143" t="str">
            <v>-</v>
          </cell>
          <cell r="AV1143" t="str">
            <v>-</v>
          </cell>
          <cell r="AW1143" t="str">
            <v>-</v>
          </cell>
          <cell r="AX1143" t="str">
            <v>-</v>
          </cell>
          <cell r="AY1143" t="str">
            <v>No</v>
          </cell>
          <cell r="AZ1143" t="str">
            <v>-</v>
          </cell>
          <cell r="BA1143" t="str">
            <v>-</v>
          </cell>
          <cell r="BB1143" t="str">
            <v>-</v>
          </cell>
          <cell r="BC1143" t="str">
            <v>-</v>
          </cell>
          <cell r="BD1143" t="str">
            <v>-</v>
          </cell>
          <cell r="BE1143" t="str">
            <v>-</v>
          </cell>
          <cell r="BF1143" t="str">
            <v>-</v>
          </cell>
          <cell r="BG1143">
            <v>3</v>
          </cell>
          <cell r="BH1143" t="str">
            <v>-</v>
          </cell>
          <cell r="BI1143" t="str">
            <v>-</v>
          </cell>
          <cell r="BJ1143" t="str">
            <v>Arrendado</v>
          </cell>
          <cell r="BK1143" t="str">
            <v>25515/MOT</v>
          </cell>
          <cell r="BL1143" t="str">
            <v>Fomento Automotriz y Servicio al Transporte, S.A. de C.V.</v>
          </cell>
          <cell r="BO1143">
            <v>168990</v>
          </cell>
          <cell r="BP1143" t="str">
            <v>-</v>
          </cell>
          <cell r="BQ1143" t="str">
            <v>-</v>
          </cell>
          <cell r="BR1143" t="str">
            <v>-</v>
          </cell>
          <cell r="BS1143" t="str">
            <v>-</v>
          </cell>
          <cell r="BT1143" t="str">
            <v>-</v>
          </cell>
          <cell r="BU1143" t="str">
            <v>-</v>
          </cell>
          <cell r="BV1143" t="str">
            <v>-</v>
          </cell>
          <cell r="BW1143" t="str">
            <v>-</v>
          </cell>
          <cell r="BX1143" t="str">
            <v>-</v>
          </cell>
          <cell r="BY1143" t="str">
            <v>-</v>
          </cell>
          <cell r="BZ1143" t="str">
            <v>-</v>
          </cell>
          <cell r="CA1143" t="str">
            <v>-</v>
          </cell>
          <cell r="CB1143" t="str">
            <v>-</v>
          </cell>
          <cell r="CC1143" t="str">
            <v>Jueves</v>
          </cell>
          <cell r="CD1143" t="str">
            <v>62</v>
          </cell>
          <cell r="CE1143" t="str">
            <v>2</v>
          </cell>
          <cell r="CF1143" t="str">
            <v>Verde</v>
          </cell>
          <cell r="CG1143" t="str">
            <v>4o Sábado</v>
          </cell>
          <cell r="CH1143" t="str">
            <v>Abr y May</v>
          </cell>
          <cell r="CI1143" t="str">
            <v>Oct y Nov</v>
          </cell>
          <cell r="CJ1143" t="str">
            <v>-</v>
          </cell>
          <cell r="CK1143">
            <v>68</v>
          </cell>
          <cell r="CL1143" t="str">
            <v>101 - MAGNA</v>
          </cell>
          <cell r="CM1143" t="str">
            <v>13190</v>
          </cell>
          <cell r="CP1143" t="str">
            <v>-</v>
          </cell>
        </row>
        <row r="1144">
          <cell r="A1144" t="str">
            <v>13191</v>
          </cell>
          <cell r="B1144" t="str">
            <v>V53UZ</v>
          </cell>
          <cell r="C1144" t="str">
            <v>Estado de México</v>
          </cell>
          <cell r="D1144" t="str">
            <v>No aplica</v>
          </cell>
          <cell r="E1144" t="str">
            <v>Yamaha R6</v>
          </cell>
          <cell r="F1144" t="str">
            <v>Motocicleta</v>
          </cell>
          <cell r="G1144" t="str">
            <v>Yamaha</v>
          </cell>
          <cell r="H1144" t="str">
            <v xml:space="preserve">YZF R6R 599CC </v>
          </cell>
          <cell r="I1144" t="str">
            <v>JYARJ1551DA006528</v>
          </cell>
          <cell r="J1144" t="str">
            <v>J515E029367</v>
          </cell>
          <cell r="K1144" t="str">
            <v>Magna</v>
          </cell>
          <cell r="L1144">
            <v>4</v>
          </cell>
          <cell r="M1144">
            <v>17</v>
          </cell>
          <cell r="N1144">
            <v>2013</v>
          </cell>
          <cell r="O1144" t="str">
            <v>Ciudad de México</v>
          </cell>
          <cell r="P1144" t="str">
            <v>Ciudad de México</v>
          </cell>
          <cell r="Q1144" t="str">
            <v>Zona Metropolitana</v>
          </cell>
          <cell r="R1144" t="str">
            <v>Baja</v>
          </cell>
          <cell r="S1144" t="str">
            <v>Devolución Valmex</v>
          </cell>
          <cell r="T1144" t="str">
            <v>GNP</v>
          </cell>
          <cell r="U1144" t="str">
            <v>Grupo Nacional Provincial, S.A.B.</v>
          </cell>
          <cell r="V1144" t="str">
            <v>Pool Ajustes</v>
          </cell>
          <cell r="W1144" t="str">
            <v>Pool Ajustes</v>
          </cell>
          <cell r="X1144" t="str">
            <v>Plaza GNP</v>
          </cell>
          <cell r="Y1144" t="str">
            <v>Pool</v>
          </cell>
          <cell r="Z1144" t="str">
            <v>N38132</v>
          </cell>
          <cell r="AA1144" t="str">
            <v>-</v>
          </cell>
          <cell r="AB1144" t="str">
            <v>-</v>
          </cell>
          <cell r="AC1144" t="str">
            <v>-</v>
          </cell>
          <cell r="AD1144" t="str">
            <v>-</v>
          </cell>
          <cell r="AE1144" t="str">
            <v>-</v>
          </cell>
          <cell r="AF1144" t="str">
            <v>-</v>
          </cell>
          <cell r="AG1144" t="str">
            <v>-</v>
          </cell>
          <cell r="AH1144" t="str">
            <v>-</v>
          </cell>
          <cell r="AI1144" t="str">
            <v>C6705</v>
          </cell>
          <cell r="AJ1144" t="str">
            <v>Ramirez Granados Arturo</v>
          </cell>
          <cell r="AK1144" t="str">
            <v>-</v>
          </cell>
          <cell r="AL1144" t="str">
            <v>-</v>
          </cell>
          <cell r="AM1144" t="str">
            <v>-</v>
          </cell>
          <cell r="AN1144">
            <v>0</v>
          </cell>
          <cell r="AO1144" t="str">
            <v>-</v>
          </cell>
          <cell r="AQ1144">
            <v>5545001393</v>
          </cell>
          <cell r="AR1144" t="str">
            <v>-</v>
          </cell>
          <cell r="AS1144" t="str">
            <v>-</v>
          </cell>
          <cell r="AT1144" t="str">
            <v>-</v>
          </cell>
          <cell r="AU1144" t="str">
            <v>-</v>
          </cell>
          <cell r="AV1144" t="str">
            <v>-</v>
          </cell>
          <cell r="AW1144" t="str">
            <v>IMDM20436286..</v>
          </cell>
          <cell r="AX1144" t="str">
            <v>Inactivo</v>
          </cell>
          <cell r="AY1144" t="str">
            <v>No</v>
          </cell>
          <cell r="AZ1144" t="str">
            <v>-</v>
          </cell>
          <cell r="BA1144" t="str">
            <v>-</v>
          </cell>
          <cell r="BB1144" t="str">
            <v>-</v>
          </cell>
          <cell r="BC1144" t="str">
            <v>-</v>
          </cell>
          <cell r="BD1144" t="str">
            <v>-</v>
          </cell>
          <cell r="BE1144" t="str">
            <v>-</v>
          </cell>
          <cell r="BF1144" t="str">
            <v>-</v>
          </cell>
          <cell r="BG1144" t="str">
            <v>-</v>
          </cell>
          <cell r="BH1144" t="str">
            <v>-</v>
          </cell>
          <cell r="BI1144" t="str">
            <v>-</v>
          </cell>
          <cell r="BJ1144" t="str">
            <v>Arrendado</v>
          </cell>
          <cell r="BP1144" t="str">
            <v>-</v>
          </cell>
          <cell r="BQ1144" t="str">
            <v>-</v>
          </cell>
          <cell r="BR1144" t="str">
            <v>-</v>
          </cell>
          <cell r="BS1144" t="str">
            <v>-</v>
          </cell>
          <cell r="BT1144" t="str">
            <v>-</v>
          </cell>
          <cell r="BU1144" t="str">
            <v>-</v>
          </cell>
          <cell r="BV1144" t="str">
            <v>-</v>
          </cell>
          <cell r="BW1144" t="str">
            <v>-</v>
          </cell>
          <cell r="BX1144" t="str">
            <v>-</v>
          </cell>
          <cell r="BY1144" t="str">
            <v>-</v>
          </cell>
          <cell r="BZ1144" t="str">
            <v>-</v>
          </cell>
          <cell r="CA1144" t="str">
            <v>-</v>
          </cell>
          <cell r="CB1144" t="str">
            <v>-</v>
          </cell>
          <cell r="CC1144" t="str">
            <v>Miércoles</v>
          </cell>
          <cell r="CD1144" t="str">
            <v>53</v>
          </cell>
          <cell r="CE1144" t="str">
            <v>3</v>
          </cell>
          <cell r="CF1144" t="str">
            <v>Rojo</v>
          </cell>
          <cell r="CG1144" t="str">
            <v>3er Sábado</v>
          </cell>
          <cell r="CH1144" t="str">
            <v>Mzo y Abr</v>
          </cell>
          <cell r="CI1144" t="str">
            <v>Sep y Oct</v>
          </cell>
          <cell r="CJ1144" t="str">
            <v>-</v>
          </cell>
          <cell r="CK1144">
            <v>68</v>
          </cell>
          <cell r="CL1144" t="str">
            <v>101 - MAGNA</v>
          </cell>
          <cell r="CM1144" t="str">
            <v>13191</v>
          </cell>
          <cell r="CP1144" t="str">
            <v>-</v>
          </cell>
        </row>
        <row r="1145">
          <cell r="A1145" t="str">
            <v>13192</v>
          </cell>
          <cell r="B1145" t="str">
            <v>864ZAR</v>
          </cell>
          <cell r="C1145" t="str">
            <v>Distrito Federal</v>
          </cell>
          <cell r="D1145" t="str">
            <v>No aplica</v>
          </cell>
          <cell r="E1145" t="str">
            <v>Aveo</v>
          </cell>
          <cell r="F1145" t="str">
            <v>Automóvil</v>
          </cell>
          <cell r="G1145" t="str">
            <v>Chevrolet</v>
          </cell>
          <cell r="H1145" t="str">
            <v>Aveo LS 4 puertas T/M, D/H, A/A, Paquete M</v>
          </cell>
          <cell r="I1145" t="str">
            <v>3G1TA5AF6DL195968</v>
          </cell>
          <cell r="J1145" t="str">
            <v>Hecho en México</v>
          </cell>
          <cell r="K1145" t="str">
            <v>Magna</v>
          </cell>
          <cell r="L1145">
            <v>4</v>
          </cell>
          <cell r="M1145">
            <v>45</v>
          </cell>
          <cell r="N1145">
            <v>2013</v>
          </cell>
          <cell r="O1145" t="str">
            <v>Ciudad de México</v>
          </cell>
          <cell r="P1145" t="str">
            <v>Ciudad de México</v>
          </cell>
          <cell r="Q1145" t="str">
            <v>Zona Metropolitana</v>
          </cell>
          <cell r="R1145" t="str">
            <v>Baja</v>
          </cell>
          <cell r="S1145" t="str">
            <v>Devolución Valmex</v>
          </cell>
          <cell r="T1145" t="str">
            <v>GNP</v>
          </cell>
          <cell r="U1145" t="str">
            <v>Grupo Nacional Provincial, S.A.B.</v>
          </cell>
          <cell r="V1145" t="str">
            <v>Pool Administrativo</v>
          </cell>
          <cell r="W1145" t="str">
            <v>Pool Administrativo</v>
          </cell>
          <cell r="X1145" t="str">
            <v>Plaza GNP</v>
          </cell>
          <cell r="Y1145" t="str">
            <v>Pool</v>
          </cell>
          <cell r="Z1145" t="str">
            <v>N38132</v>
          </cell>
          <cell r="AA1145" t="str">
            <v>-</v>
          </cell>
          <cell r="AB1145" t="str">
            <v>-</v>
          </cell>
          <cell r="AC1145" t="str">
            <v>-</v>
          </cell>
          <cell r="AD1145" t="str">
            <v>-</v>
          </cell>
          <cell r="AE1145" t="str">
            <v>-</v>
          </cell>
          <cell r="AF1145" t="str">
            <v>-</v>
          </cell>
          <cell r="AG1145" t="str">
            <v>-</v>
          </cell>
          <cell r="AH1145" t="str">
            <v>-</v>
          </cell>
          <cell r="AI1145" t="str">
            <v>C6705</v>
          </cell>
          <cell r="AJ1145" t="str">
            <v>Ramirez Granados Arturo</v>
          </cell>
          <cell r="AK1145" t="str">
            <v>-</v>
          </cell>
          <cell r="AL1145" t="str">
            <v>-</v>
          </cell>
          <cell r="AM1145" t="str">
            <v>-</v>
          </cell>
          <cell r="AN1145">
            <v>0</v>
          </cell>
          <cell r="AO1145" t="str">
            <v>-</v>
          </cell>
          <cell r="AQ1145">
            <v>5545001393</v>
          </cell>
          <cell r="AR1145" t="str">
            <v>-</v>
          </cell>
          <cell r="AS1145" t="str">
            <v>-</v>
          </cell>
          <cell r="AT1145" t="str">
            <v>-</v>
          </cell>
          <cell r="AU1145" t="str">
            <v>-</v>
          </cell>
          <cell r="AV1145" t="str">
            <v>-</v>
          </cell>
          <cell r="AW1145" t="str">
            <v>IMDM20888101..</v>
          </cell>
          <cell r="AX1145" t="str">
            <v>Inactivo</v>
          </cell>
          <cell r="AY1145" t="str">
            <v>No</v>
          </cell>
          <cell r="AZ1145" t="str">
            <v>-</v>
          </cell>
          <cell r="BA1145" t="str">
            <v>-</v>
          </cell>
          <cell r="BB1145" t="str">
            <v>-</v>
          </cell>
          <cell r="BC1145" t="str">
            <v>-</v>
          </cell>
          <cell r="BD1145" t="str">
            <v>-</v>
          </cell>
          <cell r="BE1145" t="str">
            <v>-</v>
          </cell>
          <cell r="BF1145" t="str">
            <v>-</v>
          </cell>
          <cell r="BG1145" t="str">
            <v>-</v>
          </cell>
          <cell r="BH1145" t="str">
            <v>-</v>
          </cell>
          <cell r="BI1145" t="str">
            <v>-</v>
          </cell>
          <cell r="BJ1145" t="str">
            <v>Arrendado</v>
          </cell>
          <cell r="BL1145" t="str">
            <v>El Trébol Automotriz Ermita, S.A. de C.V.</v>
          </cell>
          <cell r="BP1145" t="str">
            <v>-</v>
          </cell>
          <cell r="BQ1145" t="str">
            <v>-</v>
          </cell>
          <cell r="BR1145" t="str">
            <v>-</v>
          </cell>
          <cell r="BS1145" t="str">
            <v>-</v>
          </cell>
          <cell r="BT1145" t="str">
            <v>-</v>
          </cell>
          <cell r="BU1145" t="str">
            <v>-</v>
          </cell>
          <cell r="BV1145" t="str">
            <v>-</v>
          </cell>
          <cell r="BW1145" t="str">
            <v>-</v>
          </cell>
          <cell r="BX1145" t="str">
            <v>-</v>
          </cell>
          <cell r="BY1145" t="str">
            <v>-</v>
          </cell>
          <cell r="BZ1145" t="str">
            <v>-</v>
          </cell>
          <cell r="CA1145" t="str">
            <v>-</v>
          </cell>
          <cell r="CB1145" t="str">
            <v>-</v>
          </cell>
          <cell r="CC1145" t="str">
            <v>Miércoles</v>
          </cell>
          <cell r="CD1145" t="str">
            <v>864</v>
          </cell>
          <cell r="CE1145" t="str">
            <v>4</v>
          </cell>
          <cell r="CF1145" t="str">
            <v>Rojo</v>
          </cell>
          <cell r="CG1145" t="str">
            <v>3er Sábado</v>
          </cell>
          <cell r="CH1145" t="str">
            <v>Mzo y Abr</v>
          </cell>
          <cell r="CI1145" t="str">
            <v>Sep y Oct</v>
          </cell>
          <cell r="CJ1145" t="str">
            <v>-</v>
          </cell>
          <cell r="CK1145">
            <v>90</v>
          </cell>
          <cell r="CL1145" t="str">
            <v>101 - MAGNA</v>
          </cell>
          <cell r="CM1145" t="str">
            <v>13192</v>
          </cell>
          <cell r="CP1145" t="str">
            <v>-</v>
          </cell>
        </row>
        <row r="1146">
          <cell r="A1146" t="str">
            <v>13193</v>
          </cell>
          <cell r="B1146" t="str">
            <v>459ZAR</v>
          </cell>
          <cell r="C1146" t="str">
            <v>Distrito Federal</v>
          </cell>
          <cell r="D1146" t="str">
            <v>No aplica</v>
          </cell>
          <cell r="E1146" t="str">
            <v>Aveo</v>
          </cell>
          <cell r="F1146" t="str">
            <v>Automóvil</v>
          </cell>
          <cell r="G1146" t="str">
            <v>Chevrolet</v>
          </cell>
          <cell r="H1146" t="str">
            <v>Aveo LS 4 puertas T/M, D/H, A/A, Paquete M</v>
          </cell>
          <cell r="I1146" t="str">
            <v>3G1TA5AF5DL196691</v>
          </cell>
          <cell r="J1146" t="str">
            <v>Hecho en México</v>
          </cell>
          <cell r="K1146" t="str">
            <v>Magna</v>
          </cell>
          <cell r="L1146">
            <v>4</v>
          </cell>
          <cell r="M1146">
            <v>45</v>
          </cell>
          <cell r="N1146">
            <v>2013</v>
          </cell>
          <cell r="O1146" t="str">
            <v>Mérida</v>
          </cell>
          <cell r="P1146" t="str">
            <v>Yucatán</v>
          </cell>
          <cell r="Q1146" t="str">
            <v>Sureste</v>
          </cell>
          <cell r="R1146" t="str">
            <v>Baja</v>
          </cell>
          <cell r="S1146" t="str">
            <v>Subasta interna</v>
          </cell>
          <cell r="T1146" t="str">
            <v>GNP</v>
          </cell>
          <cell r="U1146" t="str">
            <v>Grupo Nacional Provincial, S.A.B.</v>
          </cell>
          <cell r="V1146" t="str">
            <v>Pool Administrativo</v>
          </cell>
          <cell r="W1146" t="str">
            <v>Pool Administrativo</v>
          </cell>
          <cell r="X1146" t="str">
            <v>Oficina Regional</v>
          </cell>
          <cell r="Y1146" t="str">
            <v>Pool</v>
          </cell>
          <cell r="Z1146" t="str">
            <v>N38132</v>
          </cell>
          <cell r="AA1146" t="str">
            <v>-</v>
          </cell>
          <cell r="AB1146" t="str">
            <v>-</v>
          </cell>
          <cell r="AC1146" t="str">
            <v>-</v>
          </cell>
          <cell r="AD1146" t="str">
            <v>-</v>
          </cell>
          <cell r="AE1146" t="str">
            <v>-</v>
          </cell>
          <cell r="AF1146" t="str">
            <v>-</v>
          </cell>
          <cell r="AG1146" t="str">
            <v>-</v>
          </cell>
          <cell r="AH1146" t="str">
            <v>-</v>
          </cell>
          <cell r="AI1146" t="str">
            <v>C6705</v>
          </cell>
          <cell r="AJ1146" t="str">
            <v>Ramirez Granados Arturo</v>
          </cell>
          <cell r="AK1146" t="str">
            <v>-</v>
          </cell>
          <cell r="AL1146" t="str">
            <v>-</v>
          </cell>
          <cell r="AM1146" t="str">
            <v>-</v>
          </cell>
          <cell r="AN1146">
            <v>0</v>
          </cell>
          <cell r="AO1146" t="str">
            <v>-</v>
          </cell>
          <cell r="AQ1146">
            <v>5545001393</v>
          </cell>
          <cell r="AR1146" t="str">
            <v>-</v>
          </cell>
          <cell r="AS1146" t="str">
            <v>-</v>
          </cell>
          <cell r="AT1146" t="str">
            <v>-</v>
          </cell>
          <cell r="AU1146" t="str">
            <v>-</v>
          </cell>
          <cell r="AV1146" t="str">
            <v>-</v>
          </cell>
          <cell r="AW1146" t="str">
            <v>IMDM20888100..</v>
          </cell>
          <cell r="AX1146" t="str">
            <v>Inactivo</v>
          </cell>
          <cell r="AY1146" t="str">
            <v>No</v>
          </cell>
          <cell r="AZ1146" t="str">
            <v>-</v>
          </cell>
          <cell r="BA1146" t="str">
            <v>-</v>
          </cell>
          <cell r="BB1146" t="str">
            <v>-</v>
          </cell>
          <cell r="BC1146" t="str">
            <v>-</v>
          </cell>
          <cell r="BD1146" t="str">
            <v>-</v>
          </cell>
          <cell r="BE1146" t="str">
            <v>-</v>
          </cell>
          <cell r="BF1146" t="str">
            <v>-</v>
          </cell>
          <cell r="BG1146" t="str">
            <v>-</v>
          </cell>
          <cell r="BH1146" t="str">
            <v>-</v>
          </cell>
          <cell r="BI1146" t="str">
            <v>-</v>
          </cell>
          <cell r="BJ1146" t="str">
            <v>Arrendado</v>
          </cell>
          <cell r="BL1146" t="str">
            <v>El Trébol Automotriz Ermita, S.A. de C.V.</v>
          </cell>
          <cell r="BP1146" t="str">
            <v>-</v>
          </cell>
          <cell r="BQ1146" t="str">
            <v>-</v>
          </cell>
          <cell r="BR1146" t="str">
            <v>-</v>
          </cell>
          <cell r="BS1146" t="str">
            <v>-</v>
          </cell>
          <cell r="BT1146" t="str">
            <v>-</v>
          </cell>
          <cell r="BU1146" t="str">
            <v>-</v>
          </cell>
          <cell r="BV1146" t="str">
            <v>-</v>
          </cell>
          <cell r="BW1146" t="str">
            <v>-</v>
          </cell>
          <cell r="BX1146" t="str">
            <v>-</v>
          </cell>
          <cell r="BY1146" t="str">
            <v>-</v>
          </cell>
          <cell r="BZ1146" t="str">
            <v>-</v>
          </cell>
          <cell r="CA1146" t="str">
            <v>-</v>
          </cell>
          <cell r="CB1146" t="str">
            <v>-</v>
          </cell>
          <cell r="CC1146" t="str">
            <v>Viernes</v>
          </cell>
          <cell r="CD1146" t="str">
            <v>459</v>
          </cell>
          <cell r="CE1146" t="str">
            <v>9</v>
          </cell>
          <cell r="CF1146" t="str">
            <v>Azul</v>
          </cell>
          <cell r="CG1146" t="str">
            <v>5o Sábado</v>
          </cell>
          <cell r="CH1146" t="str">
            <v>May y Jun</v>
          </cell>
          <cell r="CI1146" t="str">
            <v>Nov y Dic</v>
          </cell>
          <cell r="CJ1146" t="str">
            <v>-</v>
          </cell>
          <cell r="CK1146">
            <v>90</v>
          </cell>
          <cell r="CL1146" t="str">
            <v>101 - MAGNA</v>
          </cell>
          <cell r="CM1146" t="str">
            <v>13193</v>
          </cell>
          <cell r="CP1146" t="str">
            <v>-</v>
          </cell>
        </row>
        <row r="1147">
          <cell r="A1147" t="str">
            <v>13194</v>
          </cell>
          <cell r="B1147" t="str">
            <v>807ZAT</v>
          </cell>
          <cell r="C1147" t="str">
            <v>Distrito Federal</v>
          </cell>
          <cell r="D1147" t="str">
            <v>No aplica</v>
          </cell>
          <cell r="E1147" t="str">
            <v>Aveo</v>
          </cell>
          <cell r="F1147" t="str">
            <v>Automóvil</v>
          </cell>
          <cell r="G1147" t="str">
            <v>Chevrolet</v>
          </cell>
          <cell r="H1147" t="str">
            <v>Aveo LS 4 puertas T/M, D/H, A/A, Paquete M</v>
          </cell>
          <cell r="I1147" t="str">
            <v>3G1TA5AF1DL204351</v>
          </cell>
          <cell r="J1147" t="str">
            <v>Hecho en México</v>
          </cell>
          <cell r="K1147" t="str">
            <v>Magna</v>
          </cell>
          <cell r="L1147">
            <v>4</v>
          </cell>
          <cell r="M1147">
            <v>45</v>
          </cell>
          <cell r="N1147">
            <v>2013</v>
          </cell>
          <cell r="O1147" t="str">
            <v>Ciudad de México</v>
          </cell>
          <cell r="P1147" t="str">
            <v>Ciudad de México</v>
          </cell>
          <cell r="Q1147" t="str">
            <v>Zona Metropolitana</v>
          </cell>
          <cell r="R1147" t="str">
            <v>Baja</v>
          </cell>
          <cell r="S1147" t="str">
            <v>Devolución Valmex</v>
          </cell>
          <cell r="T1147" t="str">
            <v>GNP</v>
          </cell>
          <cell r="U1147" t="str">
            <v>Grupo Nacional Provincial, S.A.B.</v>
          </cell>
          <cell r="V1147" t="str">
            <v>Pool Administrativo</v>
          </cell>
          <cell r="W1147" t="str">
            <v>Pool Administrativo</v>
          </cell>
          <cell r="X1147" t="str">
            <v>Viena</v>
          </cell>
          <cell r="Y1147" t="str">
            <v>Pool</v>
          </cell>
          <cell r="Z1147" t="str">
            <v>N38132</v>
          </cell>
          <cell r="AA1147" t="str">
            <v>-</v>
          </cell>
          <cell r="AB1147" t="str">
            <v>-</v>
          </cell>
          <cell r="AC1147" t="str">
            <v>-</v>
          </cell>
          <cell r="AD1147" t="str">
            <v>-</v>
          </cell>
          <cell r="AE1147" t="str">
            <v>-</v>
          </cell>
          <cell r="AF1147" t="str">
            <v>-</v>
          </cell>
          <cell r="AG1147" t="str">
            <v>-</v>
          </cell>
          <cell r="AH1147" t="str">
            <v>-</v>
          </cell>
          <cell r="AI1147" t="str">
            <v>C6705</v>
          </cell>
          <cell r="AJ1147" t="str">
            <v>Ramirez Granados Arturo</v>
          </cell>
          <cell r="AK1147" t="str">
            <v>-</v>
          </cell>
          <cell r="AL1147" t="str">
            <v>-</v>
          </cell>
          <cell r="AM1147" t="str">
            <v>-</v>
          </cell>
          <cell r="AN1147">
            <v>0</v>
          </cell>
          <cell r="AO1147" t="str">
            <v>-</v>
          </cell>
          <cell r="AQ1147">
            <v>5545001393</v>
          </cell>
          <cell r="AR1147" t="str">
            <v>-</v>
          </cell>
          <cell r="AS1147" t="str">
            <v>-</v>
          </cell>
          <cell r="AT1147" t="str">
            <v>-</v>
          </cell>
          <cell r="AU1147" t="str">
            <v>-</v>
          </cell>
          <cell r="AV1147" t="str">
            <v>-</v>
          </cell>
          <cell r="AW1147" t="str">
            <v>IMDM20888073..</v>
          </cell>
          <cell r="AX1147" t="str">
            <v>Inactivo</v>
          </cell>
          <cell r="AY1147" t="str">
            <v>No</v>
          </cell>
          <cell r="AZ1147" t="str">
            <v>-</v>
          </cell>
          <cell r="BA1147" t="str">
            <v>-</v>
          </cell>
          <cell r="BB1147" t="str">
            <v>-</v>
          </cell>
          <cell r="BC1147" t="str">
            <v>-</v>
          </cell>
          <cell r="BD1147" t="str">
            <v>-</v>
          </cell>
          <cell r="BE1147" t="str">
            <v>-</v>
          </cell>
          <cell r="BF1147" t="str">
            <v>-</v>
          </cell>
          <cell r="BG1147" t="str">
            <v>-</v>
          </cell>
          <cell r="BH1147" t="str">
            <v>-</v>
          </cell>
          <cell r="BI1147" t="str">
            <v>-</v>
          </cell>
          <cell r="BJ1147" t="str">
            <v>Arrendado</v>
          </cell>
          <cell r="BL1147" t="str">
            <v>El Trébol Automotriz Ermita, S.A. de C.V.</v>
          </cell>
          <cell r="BP1147" t="str">
            <v>-</v>
          </cell>
          <cell r="BQ1147" t="str">
            <v>-</v>
          </cell>
          <cell r="BR1147" t="str">
            <v>-</v>
          </cell>
          <cell r="BS1147" t="str">
            <v>-</v>
          </cell>
          <cell r="BT1147" t="str">
            <v>-</v>
          </cell>
          <cell r="BU1147" t="str">
            <v>-</v>
          </cell>
          <cell r="BV1147" t="str">
            <v>-</v>
          </cell>
          <cell r="BW1147" t="str">
            <v>-</v>
          </cell>
          <cell r="BX1147" t="str">
            <v>-</v>
          </cell>
          <cell r="BY1147" t="str">
            <v>-</v>
          </cell>
          <cell r="BZ1147" t="str">
            <v>-</v>
          </cell>
          <cell r="CA1147" t="str">
            <v>-</v>
          </cell>
          <cell r="CB1147" t="str">
            <v>-</v>
          </cell>
          <cell r="CC1147" t="str">
            <v>Martes</v>
          </cell>
          <cell r="CD1147" t="str">
            <v>807</v>
          </cell>
          <cell r="CE1147" t="str">
            <v>7</v>
          </cell>
          <cell r="CF1147" t="str">
            <v>Rosa</v>
          </cell>
          <cell r="CG1147" t="str">
            <v>2o Sábado</v>
          </cell>
          <cell r="CH1147" t="str">
            <v>Feb y Mzo</v>
          </cell>
          <cell r="CI1147" t="str">
            <v>Ago y Sep</v>
          </cell>
          <cell r="CJ1147" t="str">
            <v>-</v>
          </cell>
          <cell r="CK1147">
            <v>90</v>
          </cell>
          <cell r="CL1147" t="str">
            <v>101 - MAGNA</v>
          </cell>
          <cell r="CM1147" t="str">
            <v>13194</v>
          </cell>
          <cell r="CP1147" t="str">
            <v>-</v>
          </cell>
        </row>
        <row r="1148">
          <cell r="A1148" t="str">
            <v>13195</v>
          </cell>
          <cell r="B1148" t="str">
            <v>689ZAT</v>
          </cell>
          <cell r="C1148" t="str">
            <v>Distrito Federal</v>
          </cell>
          <cell r="D1148" t="str">
            <v>No aplica</v>
          </cell>
          <cell r="E1148" t="str">
            <v>Aveo</v>
          </cell>
          <cell r="F1148" t="str">
            <v>Automóvil</v>
          </cell>
          <cell r="G1148" t="str">
            <v>Chevrolet</v>
          </cell>
          <cell r="H1148" t="str">
            <v>Aveo LS 4 puertas T/M, D/H, A/A, Paquete M</v>
          </cell>
          <cell r="I1148" t="str">
            <v>3G1TA5AF1DL205001</v>
          </cell>
          <cell r="J1148" t="str">
            <v>Hecho en México</v>
          </cell>
          <cell r="K1148" t="str">
            <v>Magna</v>
          </cell>
          <cell r="L1148">
            <v>4</v>
          </cell>
          <cell r="M1148">
            <v>45</v>
          </cell>
          <cell r="N1148">
            <v>2013</v>
          </cell>
          <cell r="O1148" t="str">
            <v>Ciudad de México</v>
          </cell>
          <cell r="P1148" t="str">
            <v>Ciudad de México</v>
          </cell>
          <cell r="Q1148" t="str">
            <v>Zona Metropolitana</v>
          </cell>
          <cell r="R1148" t="str">
            <v>Baja</v>
          </cell>
          <cell r="S1148" t="str">
            <v>Devolución Valmex</v>
          </cell>
          <cell r="T1148" t="str">
            <v>GNP</v>
          </cell>
          <cell r="U1148" t="str">
            <v>Grupo Nacional Provincial, S.A.B.</v>
          </cell>
          <cell r="V1148" t="str">
            <v>Pool Administrativo</v>
          </cell>
          <cell r="W1148" t="str">
            <v>Pool Administrativo</v>
          </cell>
          <cell r="X1148" t="str">
            <v>Viena</v>
          </cell>
          <cell r="Y1148" t="str">
            <v>Pool</v>
          </cell>
          <cell r="Z1148" t="str">
            <v>N38132</v>
          </cell>
          <cell r="AA1148" t="str">
            <v>-</v>
          </cell>
          <cell r="AB1148" t="str">
            <v>-</v>
          </cell>
          <cell r="AC1148" t="str">
            <v>-</v>
          </cell>
          <cell r="AD1148" t="str">
            <v>-</v>
          </cell>
          <cell r="AE1148" t="str">
            <v>-</v>
          </cell>
          <cell r="AF1148" t="str">
            <v>-</v>
          </cell>
          <cell r="AG1148" t="str">
            <v>-</v>
          </cell>
          <cell r="AH1148" t="str">
            <v>-</v>
          </cell>
          <cell r="AI1148" t="str">
            <v>C6705</v>
          </cell>
          <cell r="AJ1148" t="str">
            <v>Ramirez Granados Arturo</v>
          </cell>
          <cell r="AK1148" t="str">
            <v>-</v>
          </cell>
          <cell r="AL1148" t="str">
            <v>-</v>
          </cell>
          <cell r="AM1148" t="str">
            <v>-</v>
          </cell>
          <cell r="AN1148">
            <v>0</v>
          </cell>
          <cell r="AO1148" t="str">
            <v>-</v>
          </cell>
          <cell r="AQ1148">
            <v>5545001393</v>
          </cell>
          <cell r="AR1148" t="str">
            <v>-</v>
          </cell>
          <cell r="AS1148" t="str">
            <v>-</v>
          </cell>
          <cell r="AT1148" t="str">
            <v>-</v>
          </cell>
          <cell r="AU1148" t="str">
            <v>-</v>
          </cell>
          <cell r="AV1148" t="str">
            <v>-</v>
          </cell>
          <cell r="AW1148" t="str">
            <v>IMDM20888074..</v>
          </cell>
          <cell r="AX1148" t="str">
            <v>Inactivo</v>
          </cell>
          <cell r="AY1148" t="str">
            <v>No</v>
          </cell>
          <cell r="AZ1148" t="str">
            <v>-</v>
          </cell>
          <cell r="BA1148" t="str">
            <v>-</v>
          </cell>
          <cell r="BB1148" t="str">
            <v>-</v>
          </cell>
          <cell r="BC1148" t="str">
            <v>-</v>
          </cell>
          <cell r="BD1148" t="str">
            <v>-</v>
          </cell>
          <cell r="BE1148" t="str">
            <v>-</v>
          </cell>
          <cell r="BF1148" t="str">
            <v>-</v>
          </cell>
          <cell r="BG1148" t="str">
            <v>-</v>
          </cell>
          <cell r="BH1148" t="str">
            <v>-</v>
          </cell>
          <cell r="BI1148" t="str">
            <v>-</v>
          </cell>
          <cell r="BJ1148" t="str">
            <v>Arrendado</v>
          </cell>
          <cell r="BL1148" t="str">
            <v>El Trébol Automotriz Ermita, S.A. de C.V.</v>
          </cell>
          <cell r="BP1148" t="str">
            <v>-</v>
          </cell>
          <cell r="BQ1148" t="str">
            <v>-</v>
          </cell>
          <cell r="BR1148" t="str">
            <v>-</v>
          </cell>
          <cell r="BS1148" t="str">
            <v>-</v>
          </cell>
          <cell r="BT1148" t="str">
            <v>-</v>
          </cell>
          <cell r="BU1148" t="str">
            <v>-</v>
          </cell>
          <cell r="BV1148" t="str">
            <v>-</v>
          </cell>
          <cell r="BW1148" t="str">
            <v>-</v>
          </cell>
          <cell r="BX1148" t="str">
            <v>-</v>
          </cell>
          <cell r="BY1148" t="str">
            <v>-</v>
          </cell>
          <cell r="BZ1148" t="str">
            <v>-</v>
          </cell>
          <cell r="CA1148" t="str">
            <v>-</v>
          </cell>
          <cell r="CB1148" t="str">
            <v>-</v>
          </cell>
          <cell r="CC1148" t="str">
            <v>Viernes</v>
          </cell>
          <cell r="CD1148" t="str">
            <v>689</v>
          </cell>
          <cell r="CE1148" t="str">
            <v>9</v>
          </cell>
          <cell r="CF1148" t="str">
            <v>Azul</v>
          </cell>
          <cell r="CG1148" t="str">
            <v>5o Sábado</v>
          </cell>
          <cell r="CH1148" t="str">
            <v>May y Jun</v>
          </cell>
          <cell r="CI1148" t="str">
            <v>Nov y Dic</v>
          </cell>
          <cell r="CJ1148" t="str">
            <v>-</v>
          </cell>
          <cell r="CK1148">
            <v>90</v>
          </cell>
          <cell r="CL1148" t="str">
            <v>101 - MAGNA</v>
          </cell>
          <cell r="CM1148" t="str">
            <v>13195</v>
          </cell>
          <cell r="CP1148" t="str">
            <v>-</v>
          </cell>
        </row>
        <row r="1149">
          <cell r="A1149" t="str">
            <v>13196</v>
          </cell>
          <cell r="B1149" t="str">
            <v>497ZAT</v>
          </cell>
          <cell r="C1149" t="str">
            <v>Distrito Federal</v>
          </cell>
          <cell r="D1149" t="str">
            <v>No aplica</v>
          </cell>
          <cell r="E1149" t="str">
            <v>Aveo</v>
          </cell>
          <cell r="F1149" t="str">
            <v>Automóvil</v>
          </cell>
          <cell r="G1149" t="str">
            <v>Chevrolet</v>
          </cell>
          <cell r="H1149" t="str">
            <v>Aveo LS 4 puertas T/M, D/H, A/A, Paquete M</v>
          </cell>
          <cell r="I1149" t="str">
            <v>3G1TA5AF4DL205042</v>
          </cell>
          <cell r="J1149" t="str">
            <v>Hecho en México</v>
          </cell>
          <cell r="K1149" t="str">
            <v>Magna</v>
          </cell>
          <cell r="L1149">
            <v>4</v>
          </cell>
          <cell r="M1149">
            <v>45</v>
          </cell>
          <cell r="N1149">
            <v>2013</v>
          </cell>
          <cell r="O1149" t="str">
            <v>Puebla</v>
          </cell>
          <cell r="P1149" t="str">
            <v>Puebla</v>
          </cell>
          <cell r="Q1149" t="str">
            <v>Sureste</v>
          </cell>
          <cell r="R1149" t="str">
            <v>Baja</v>
          </cell>
          <cell r="S1149" t="str">
            <v>Devolución Valmex</v>
          </cell>
          <cell r="T1149" t="str">
            <v>GNP</v>
          </cell>
          <cell r="U1149" t="str">
            <v>Grupo Nacional Provincial, S.A.B.</v>
          </cell>
          <cell r="V1149" t="str">
            <v>Pool Administrativo</v>
          </cell>
          <cell r="W1149" t="str">
            <v>Pool Administrativo</v>
          </cell>
          <cell r="X1149" t="str">
            <v>Supervisoria</v>
          </cell>
          <cell r="Y1149" t="str">
            <v>Pool</v>
          </cell>
          <cell r="Z1149" t="str">
            <v>N38132</v>
          </cell>
          <cell r="AA1149" t="str">
            <v>-</v>
          </cell>
          <cell r="AB1149" t="str">
            <v>-</v>
          </cell>
          <cell r="AC1149" t="str">
            <v>-</v>
          </cell>
          <cell r="AD1149" t="str">
            <v>-</v>
          </cell>
          <cell r="AE1149" t="str">
            <v>-</v>
          </cell>
          <cell r="AF1149" t="str">
            <v>-</v>
          </cell>
          <cell r="AG1149" t="str">
            <v>-</v>
          </cell>
          <cell r="AH1149" t="str">
            <v>-</v>
          </cell>
          <cell r="AI1149" t="str">
            <v>C6705</v>
          </cell>
          <cell r="AJ1149" t="str">
            <v>Ramirez Granados Arturo</v>
          </cell>
          <cell r="AK1149" t="str">
            <v>-</v>
          </cell>
          <cell r="AL1149" t="str">
            <v>-</v>
          </cell>
          <cell r="AM1149" t="str">
            <v>-</v>
          </cell>
          <cell r="AN1149">
            <v>0</v>
          </cell>
          <cell r="AO1149" t="str">
            <v>-</v>
          </cell>
          <cell r="AQ1149">
            <v>5545001393</v>
          </cell>
          <cell r="AR1149" t="str">
            <v>-</v>
          </cell>
          <cell r="AS1149" t="str">
            <v>-</v>
          </cell>
          <cell r="AT1149" t="str">
            <v>-</v>
          </cell>
          <cell r="AU1149" t="str">
            <v>-</v>
          </cell>
          <cell r="AV1149" t="str">
            <v>-</v>
          </cell>
          <cell r="AW1149" t="str">
            <v>IMDM20322138..</v>
          </cell>
          <cell r="AX1149" t="str">
            <v>Inactivo</v>
          </cell>
          <cell r="AY1149" t="str">
            <v>No</v>
          </cell>
          <cell r="AZ1149" t="str">
            <v>-</v>
          </cell>
          <cell r="BA1149" t="str">
            <v>-</v>
          </cell>
          <cell r="BB1149" t="str">
            <v>-</v>
          </cell>
          <cell r="BC1149" t="str">
            <v>-</v>
          </cell>
          <cell r="BD1149" t="str">
            <v>-</v>
          </cell>
          <cell r="BE1149" t="str">
            <v>-</v>
          </cell>
          <cell r="BF1149" t="str">
            <v>-</v>
          </cell>
          <cell r="BG1149" t="str">
            <v>-</v>
          </cell>
          <cell r="BH1149" t="str">
            <v>-</v>
          </cell>
          <cell r="BI1149" t="str">
            <v>-</v>
          </cell>
          <cell r="BJ1149" t="str">
            <v>Arrendado</v>
          </cell>
          <cell r="BL1149" t="str">
            <v>El Trébol Automotriz Ermita, S.A. de C.V.</v>
          </cell>
          <cell r="BP1149" t="str">
            <v>-</v>
          </cell>
          <cell r="BQ1149" t="str">
            <v>-</v>
          </cell>
          <cell r="BR1149" t="str">
            <v>-</v>
          </cell>
          <cell r="BS1149" t="str">
            <v>-</v>
          </cell>
          <cell r="BT1149" t="str">
            <v>-</v>
          </cell>
          <cell r="BU1149" t="str">
            <v>-</v>
          </cell>
          <cell r="BV1149" t="str">
            <v>-</v>
          </cell>
          <cell r="BW1149" t="str">
            <v>-</v>
          </cell>
          <cell r="BX1149" t="str">
            <v>-</v>
          </cell>
          <cell r="BY1149" t="str">
            <v>-</v>
          </cell>
          <cell r="BZ1149" t="str">
            <v>-</v>
          </cell>
          <cell r="CA1149" t="str">
            <v>-</v>
          </cell>
          <cell r="CB1149" t="str">
            <v>-</v>
          </cell>
          <cell r="CC1149" t="str">
            <v>Martes</v>
          </cell>
          <cell r="CD1149" t="str">
            <v>497</v>
          </cell>
          <cell r="CE1149" t="str">
            <v>7</v>
          </cell>
          <cell r="CF1149" t="str">
            <v>Rosa</v>
          </cell>
          <cell r="CG1149" t="str">
            <v>2o Sábado</v>
          </cell>
          <cell r="CH1149" t="str">
            <v>Feb y Mzo</v>
          </cell>
          <cell r="CI1149" t="str">
            <v>Ago y Sep</v>
          </cell>
          <cell r="CJ1149" t="str">
            <v>-</v>
          </cell>
          <cell r="CK1149">
            <v>90</v>
          </cell>
          <cell r="CL1149" t="str">
            <v>101 - MAGNA</v>
          </cell>
          <cell r="CM1149" t="str">
            <v>13196</v>
          </cell>
          <cell r="CP1149" t="str">
            <v>-</v>
          </cell>
        </row>
        <row r="1150">
          <cell r="A1150" t="str">
            <v>13197</v>
          </cell>
          <cell r="B1150" t="str">
            <v>6A9WW</v>
          </cell>
          <cell r="C1150" t="str">
            <v>Distrito Federal</v>
          </cell>
          <cell r="D1150" t="str">
            <v>No aplica</v>
          </cell>
          <cell r="E1150" t="str">
            <v>Yamaha R6</v>
          </cell>
          <cell r="F1150" t="str">
            <v>Motocicleta</v>
          </cell>
          <cell r="G1150" t="str">
            <v>Yamaha</v>
          </cell>
          <cell r="H1150" t="str">
            <v xml:space="preserve">YZF R6R 599CC </v>
          </cell>
          <cell r="I1150" t="str">
            <v>JYARJ155XDA006625</v>
          </cell>
          <cell r="J1150" t="str">
            <v>J515E029520</v>
          </cell>
          <cell r="K1150" t="str">
            <v>Magna</v>
          </cell>
          <cell r="L1150">
            <v>4</v>
          </cell>
          <cell r="M1150">
            <v>17</v>
          </cell>
          <cell r="N1150">
            <v>2013</v>
          </cell>
          <cell r="O1150" t="str">
            <v>Monterrey</v>
          </cell>
          <cell r="P1150" t="str">
            <v>Nuevo León</v>
          </cell>
          <cell r="Q1150" t="str">
            <v>Noreste</v>
          </cell>
          <cell r="R1150" t="str">
            <v>Baja</v>
          </cell>
          <cell r="S1150" t="str">
            <v>Venta a empleado</v>
          </cell>
          <cell r="T1150" t="str">
            <v>GNP</v>
          </cell>
          <cell r="U1150" t="str">
            <v>Grupo Nacional Provincial, S.A.B.</v>
          </cell>
          <cell r="V1150" t="str">
            <v>Asesor de Servicio</v>
          </cell>
          <cell r="W1150" t="str">
            <v>1233</v>
          </cell>
          <cell r="X1150" t="str">
            <v>Célula 1</v>
          </cell>
          <cell r="Y1150" t="str">
            <v>Asignado</v>
          </cell>
          <cell r="Z1150" t="str">
            <v>S04130</v>
          </cell>
          <cell r="AA1150" t="str">
            <v>Lopez Villarreal Miguel Angel</v>
          </cell>
          <cell r="AB1150" t="str">
            <v>Servicios Administrativos en Reclamaciones, S.A. de C.V.</v>
          </cell>
          <cell r="AC1150" t="str">
            <v>LOVM900304UC9</v>
          </cell>
          <cell r="AD1150" t="str">
            <v>Operativo</v>
          </cell>
          <cell r="AE1150" t="str">
            <v>Asesor de Servicio</v>
          </cell>
          <cell r="AF1150" t="str">
            <v>Unidad Operativa</v>
          </cell>
          <cell r="AG1150" t="str">
            <v>Dirección Servicio y Operaciones</v>
          </cell>
          <cell r="AH1150" t="str">
            <v>Subdirección Siniestros Norte y Occidente</v>
          </cell>
          <cell r="AI1150" t="str">
            <v>C9212</v>
          </cell>
          <cell r="AJ1150" t="str">
            <v>Colome Pineda Juan Del Carmen</v>
          </cell>
          <cell r="AK1150" t="str">
            <v>Oficina de Servicio Monterrey</v>
          </cell>
          <cell r="AL1150" t="str">
            <v>Monterrey</v>
          </cell>
          <cell r="AM1150">
            <v>0</v>
          </cell>
          <cell r="AN1150" t="str">
            <v>miguel.lopezvillareal@gnp.com.mx</v>
          </cell>
          <cell r="AO1150" t="str">
            <v>miguel.lopezvillareal@gnp.com.mx</v>
          </cell>
          <cell r="AP1150" t="str">
            <v>1233gnpseguros@gmail.com</v>
          </cell>
          <cell r="AQ1150">
            <v>8120007447</v>
          </cell>
          <cell r="AR1150" t="str">
            <v>-</v>
          </cell>
          <cell r="AS1150" t="str">
            <v>-</v>
          </cell>
          <cell r="AT1150" t="str">
            <v>-</v>
          </cell>
          <cell r="AU1150" t="str">
            <v>-</v>
          </cell>
          <cell r="AV1150" t="str">
            <v>-</v>
          </cell>
          <cell r="AW1150" t="str">
            <v>-</v>
          </cell>
          <cell r="AX1150" t="str">
            <v>-</v>
          </cell>
          <cell r="AY1150" t="str">
            <v>No</v>
          </cell>
          <cell r="AZ1150" t="str">
            <v>-</v>
          </cell>
          <cell r="BA1150" t="str">
            <v>-</v>
          </cell>
          <cell r="BB1150" t="str">
            <v>-</v>
          </cell>
          <cell r="BC1150" t="str">
            <v>-</v>
          </cell>
          <cell r="BD1150" t="str">
            <v>-</v>
          </cell>
          <cell r="BE1150" t="str">
            <v>-</v>
          </cell>
          <cell r="BF1150" t="str">
            <v>-</v>
          </cell>
          <cell r="BG1150">
            <v>3</v>
          </cell>
          <cell r="BH1150" t="str">
            <v>-</v>
          </cell>
          <cell r="BI1150" t="str">
            <v>-</v>
          </cell>
          <cell r="BJ1150" t="str">
            <v>Arrendado</v>
          </cell>
          <cell r="BP1150" t="str">
            <v>-</v>
          </cell>
          <cell r="BQ1150" t="str">
            <v>-</v>
          </cell>
          <cell r="BR1150" t="str">
            <v>-</v>
          </cell>
          <cell r="BS1150" t="str">
            <v>-</v>
          </cell>
          <cell r="BT1150" t="str">
            <v>-</v>
          </cell>
          <cell r="BU1150" t="str">
            <v>-</v>
          </cell>
          <cell r="BV1150" t="str">
            <v>-</v>
          </cell>
          <cell r="BW1150" t="str">
            <v>-</v>
          </cell>
          <cell r="BX1150" t="str">
            <v>-</v>
          </cell>
          <cell r="BY1150" t="str">
            <v>-</v>
          </cell>
          <cell r="BZ1150" t="str">
            <v>-</v>
          </cell>
          <cell r="CA1150" t="str">
            <v>-</v>
          </cell>
          <cell r="CB1150" t="str">
            <v>-</v>
          </cell>
          <cell r="CC1150" t="str">
            <v>Viernes</v>
          </cell>
          <cell r="CD1150" t="str">
            <v>6A</v>
          </cell>
          <cell r="CE1150" t="str">
            <v>9</v>
          </cell>
          <cell r="CF1150" t="str">
            <v>Azul</v>
          </cell>
          <cell r="CG1150" t="str">
            <v>5o Sábado</v>
          </cell>
          <cell r="CH1150" t="str">
            <v>May y Jun</v>
          </cell>
          <cell r="CI1150" t="str">
            <v>Nov y Dic</v>
          </cell>
          <cell r="CJ1150" t="str">
            <v>-</v>
          </cell>
          <cell r="CK1150">
            <v>68</v>
          </cell>
          <cell r="CL1150" t="str">
            <v>101 - MAGNA</v>
          </cell>
          <cell r="CM1150" t="str">
            <v>13197</v>
          </cell>
          <cell r="CP1150" t="str">
            <v>-</v>
          </cell>
        </row>
        <row r="1151">
          <cell r="A1151" t="str">
            <v>13198</v>
          </cell>
          <cell r="B1151" t="str">
            <v>AM3535</v>
          </cell>
          <cell r="C1151" t="str">
            <v>Distrito Federal</v>
          </cell>
          <cell r="D1151" t="str">
            <v>No aplica</v>
          </cell>
          <cell r="E1151" t="str">
            <v>Econoline</v>
          </cell>
          <cell r="F1151" t="str">
            <v>Ambulancia</v>
          </cell>
          <cell r="G1151" t="str">
            <v>Ford</v>
          </cell>
          <cell r="H1151" t="str">
            <v>Econoline 350 Van Conversion T/A, D/H, A/A, 4 puertas, Tipo II</v>
          </cell>
          <cell r="I1151" t="str">
            <v>1FDSS3EL4DDA77875</v>
          </cell>
          <cell r="K1151" t="str">
            <v>Magna</v>
          </cell>
          <cell r="L1151">
            <v>8</v>
          </cell>
          <cell r="M1151">
            <v>125</v>
          </cell>
          <cell r="N1151">
            <v>2013</v>
          </cell>
          <cell r="O1151" t="str">
            <v>Ciudad de México</v>
          </cell>
          <cell r="P1151" t="str">
            <v>Ciudad de México</v>
          </cell>
          <cell r="Q1151" t="str">
            <v>Zona Metropolitana</v>
          </cell>
          <cell r="R1151" t="str">
            <v>Baja</v>
          </cell>
          <cell r="S1151" t="str">
            <v>Devolución Valmex</v>
          </cell>
          <cell r="T1151" t="str">
            <v>Filial</v>
          </cell>
          <cell r="U1151" t="str">
            <v>Médica Móvil, S.A. de C.V.</v>
          </cell>
          <cell r="V1151" t="str">
            <v>Servicio de Medico</v>
          </cell>
          <cell r="W1151" t="str">
            <v>Unidad Móvil M201</v>
          </cell>
          <cell r="X1151" t="str">
            <v>-</v>
          </cell>
          <cell r="Y1151" t="str">
            <v>Asignado</v>
          </cell>
          <cell r="Z1151">
            <v>131410</v>
          </cell>
          <cell r="AA1151" t="str">
            <v>-</v>
          </cell>
          <cell r="AB1151" t="str">
            <v>-</v>
          </cell>
          <cell r="AC1151" t="str">
            <v>-</v>
          </cell>
          <cell r="AD1151" t="str">
            <v>-</v>
          </cell>
          <cell r="AE1151" t="str">
            <v>-</v>
          </cell>
          <cell r="AF1151" t="str">
            <v>-</v>
          </cell>
          <cell r="AG1151" t="str">
            <v>-</v>
          </cell>
          <cell r="AH1151" t="str">
            <v>-</v>
          </cell>
          <cell r="AI1151" t="str">
            <v>C6705</v>
          </cell>
          <cell r="AJ1151" t="str">
            <v>Ramirez Granados Arturo</v>
          </cell>
          <cell r="AK1151" t="str">
            <v>-</v>
          </cell>
          <cell r="AL1151" t="str">
            <v>-</v>
          </cell>
          <cell r="AM1151" t="str">
            <v>-</v>
          </cell>
          <cell r="AN1151" t="str">
            <v>gerardo.cabrera@medicamovil.com</v>
          </cell>
          <cell r="AO1151" t="str">
            <v>-</v>
          </cell>
          <cell r="AP1151" t="str">
            <v>gerardo.cabrera@medicamovil.com</v>
          </cell>
          <cell r="AQ1151" t="str">
            <v>-</v>
          </cell>
          <cell r="AR1151" t="str">
            <v>-</v>
          </cell>
          <cell r="AS1151" t="str">
            <v>-</v>
          </cell>
          <cell r="AT1151" t="str">
            <v>-</v>
          </cell>
          <cell r="AU1151" t="str">
            <v>-</v>
          </cell>
          <cell r="AV1151" t="str">
            <v>-</v>
          </cell>
          <cell r="AW1151" t="str">
            <v>-</v>
          </cell>
          <cell r="AX1151" t="str">
            <v>-</v>
          </cell>
          <cell r="AY1151" t="str">
            <v>No</v>
          </cell>
          <cell r="AZ1151" t="str">
            <v>-</v>
          </cell>
          <cell r="BA1151" t="str">
            <v>-</v>
          </cell>
          <cell r="BB1151" t="str">
            <v>-</v>
          </cell>
          <cell r="BC1151" t="str">
            <v>-</v>
          </cell>
          <cell r="BD1151" t="str">
            <v>-</v>
          </cell>
          <cell r="BE1151" t="str">
            <v>-</v>
          </cell>
          <cell r="BF1151" t="str">
            <v>-</v>
          </cell>
          <cell r="BG1151" t="str">
            <v>-</v>
          </cell>
          <cell r="BH1151" t="str">
            <v>-</v>
          </cell>
          <cell r="BI1151" t="str">
            <v>-</v>
          </cell>
          <cell r="BJ1151" t="str">
            <v>Arrendado</v>
          </cell>
          <cell r="BO1151">
            <v>987985.92000000004</v>
          </cell>
          <cell r="BP1151" t="str">
            <v>-</v>
          </cell>
          <cell r="BQ1151" t="str">
            <v>-</v>
          </cell>
          <cell r="BR1151" t="str">
            <v>-</v>
          </cell>
          <cell r="BS1151" t="str">
            <v>-</v>
          </cell>
          <cell r="BT1151" t="str">
            <v>-</v>
          </cell>
          <cell r="BU1151" t="str">
            <v>-</v>
          </cell>
          <cell r="BV1151" t="str">
            <v>-</v>
          </cell>
          <cell r="BW1151" t="str">
            <v>-</v>
          </cell>
          <cell r="BX1151" t="str">
            <v>-</v>
          </cell>
          <cell r="BY1151" t="str">
            <v>-</v>
          </cell>
          <cell r="BZ1151" t="str">
            <v>-</v>
          </cell>
          <cell r="CA1151" t="str">
            <v>-</v>
          </cell>
          <cell r="CB1151" t="str">
            <v>-</v>
          </cell>
          <cell r="CC1151" t="str">
            <v>Lunes</v>
          </cell>
          <cell r="CD1151" t="str">
            <v>3535</v>
          </cell>
          <cell r="CE1151" t="str">
            <v>5</v>
          </cell>
          <cell r="CF1151" t="str">
            <v>Amarillo</v>
          </cell>
          <cell r="CG1151" t="str">
            <v>1er Sábado</v>
          </cell>
          <cell r="CH1151" t="str">
            <v>Ene y Feb</v>
          </cell>
          <cell r="CI1151" t="str">
            <v>Jul y Ago</v>
          </cell>
          <cell r="CJ1151" t="str">
            <v>-</v>
          </cell>
          <cell r="CK1151">
            <v>250</v>
          </cell>
          <cell r="CL1151" t="str">
            <v>101 - MAGNA</v>
          </cell>
          <cell r="CM1151" t="str">
            <v>13198</v>
          </cell>
          <cell r="CP1151" t="str">
            <v>-</v>
          </cell>
        </row>
        <row r="1152">
          <cell r="A1152" t="str">
            <v>13199</v>
          </cell>
          <cell r="B1152" t="str">
            <v>AM3538</v>
          </cell>
          <cell r="C1152" t="str">
            <v>Distrito Federal</v>
          </cell>
          <cell r="D1152" t="str">
            <v>No aplica</v>
          </cell>
          <cell r="E1152" t="str">
            <v>Econoline</v>
          </cell>
          <cell r="F1152" t="str">
            <v>Ambulancia</v>
          </cell>
          <cell r="G1152" t="str">
            <v>Ford</v>
          </cell>
          <cell r="H1152" t="str">
            <v>Econoline 350 Van Conversion T/A, D/H, A/A, 4 puertas, Tipo II</v>
          </cell>
          <cell r="I1152" t="str">
            <v>1FDSS3EL9DDA83848</v>
          </cell>
          <cell r="K1152" t="str">
            <v>Magna</v>
          </cell>
          <cell r="L1152">
            <v>8</v>
          </cell>
          <cell r="M1152">
            <v>125</v>
          </cell>
          <cell r="N1152">
            <v>2013</v>
          </cell>
          <cell r="O1152" t="str">
            <v>Ciudad de México</v>
          </cell>
          <cell r="P1152" t="str">
            <v>Ciudad de México</v>
          </cell>
          <cell r="Q1152" t="str">
            <v>Zona Metropolitana</v>
          </cell>
          <cell r="R1152" t="str">
            <v>Baja</v>
          </cell>
          <cell r="S1152" t="str">
            <v>Devolución Valmex</v>
          </cell>
          <cell r="T1152" t="str">
            <v>Filial</v>
          </cell>
          <cell r="U1152" t="str">
            <v>Médica Móvil, S.A. de C.V.</v>
          </cell>
          <cell r="V1152" t="str">
            <v>Servicio de Medico</v>
          </cell>
          <cell r="W1152" t="str">
            <v>Unidad Móvil M202</v>
          </cell>
          <cell r="X1152" t="str">
            <v>-</v>
          </cell>
          <cell r="Y1152" t="str">
            <v>Asignado</v>
          </cell>
          <cell r="Z1152">
            <v>131410</v>
          </cell>
          <cell r="AA1152" t="str">
            <v>-</v>
          </cell>
          <cell r="AB1152" t="str">
            <v>-</v>
          </cell>
          <cell r="AC1152" t="str">
            <v>-</v>
          </cell>
          <cell r="AD1152" t="str">
            <v>-</v>
          </cell>
          <cell r="AE1152" t="str">
            <v>-</v>
          </cell>
          <cell r="AF1152" t="str">
            <v>-</v>
          </cell>
          <cell r="AG1152" t="str">
            <v>-</v>
          </cell>
          <cell r="AH1152" t="str">
            <v>-</v>
          </cell>
          <cell r="AI1152" t="str">
            <v>C6705</v>
          </cell>
          <cell r="AJ1152" t="str">
            <v>Ramirez Granados Arturo</v>
          </cell>
          <cell r="AK1152" t="str">
            <v>-</v>
          </cell>
          <cell r="AL1152" t="str">
            <v>-</v>
          </cell>
          <cell r="AM1152" t="str">
            <v>-</v>
          </cell>
          <cell r="AN1152" t="str">
            <v>gerardo.cabrera@medicamovil.com</v>
          </cell>
          <cell r="AO1152" t="str">
            <v>-</v>
          </cell>
          <cell r="AP1152" t="str">
            <v>gerardo.cabrera@medicamovil.com</v>
          </cell>
          <cell r="AQ1152" t="str">
            <v>-</v>
          </cell>
          <cell r="AR1152" t="str">
            <v>-</v>
          </cell>
          <cell r="AS1152" t="str">
            <v>-</v>
          </cell>
          <cell r="AT1152" t="str">
            <v>-</v>
          </cell>
          <cell r="AU1152" t="str">
            <v>-</v>
          </cell>
          <cell r="AV1152" t="str">
            <v>-</v>
          </cell>
          <cell r="AW1152" t="str">
            <v>-</v>
          </cell>
          <cell r="AX1152" t="str">
            <v>-</v>
          </cell>
          <cell r="AY1152" t="str">
            <v>No</v>
          </cell>
          <cell r="AZ1152" t="str">
            <v>-</v>
          </cell>
          <cell r="BA1152" t="str">
            <v>-</v>
          </cell>
          <cell r="BB1152" t="str">
            <v>-</v>
          </cell>
          <cell r="BC1152" t="str">
            <v>-</v>
          </cell>
          <cell r="BD1152" t="str">
            <v>-</v>
          </cell>
          <cell r="BE1152" t="str">
            <v>-</v>
          </cell>
          <cell r="BF1152" t="str">
            <v>-</v>
          </cell>
          <cell r="BG1152" t="str">
            <v>-</v>
          </cell>
          <cell r="BH1152" t="str">
            <v>-</v>
          </cell>
          <cell r="BI1152" t="str">
            <v>-</v>
          </cell>
          <cell r="BJ1152" t="str">
            <v>Arrendado</v>
          </cell>
          <cell r="BO1152">
            <v>987985.92000000004</v>
          </cell>
          <cell r="BP1152" t="str">
            <v>-</v>
          </cell>
          <cell r="BQ1152" t="str">
            <v>-</v>
          </cell>
          <cell r="BR1152" t="str">
            <v>-</v>
          </cell>
          <cell r="BS1152" t="str">
            <v>-</v>
          </cell>
          <cell r="BT1152" t="str">
            <v>-</v>
          </cell>
          <cell r="BU1152" t="str">
            <v>-</v>
          </cell>
          <cell r="BV1152" t="str">
            <v>-</v>
          </cell>
          <cell r="BW1152" t="str">
            <v>-</v>
          </cell>
          <cell r="BX1152" t="str">
            <v>-</v>
          </cell>
          <cell r="BY1152" t="str">
            <v>-</v>
          </cell>
          <cell r="BZ1152" t="str">
            <v>-</v>
          </cell>
          <cell r="CA1152" t="str">
            <v>-</v>
          </cell>
          <cell r="CB1152" t="str">
            <v>-</v>
          </cell>
          <cell r="CC1152" t="str">
            <v>Martes</v>
          </cell>
          <cell r="CD1152" t="str">
            <v>3538</v>
          </cell>
          <cell r="CE1152" t="str">
            <v>8</v>
          </cell>
          <cell r="CF1152" t="str">
            <v>Rosa</v>
          </cell>
          <cell r="CG1152" t="str">
            <v>2o Sábado</v>
          </cell>
          <cell r="CH1152" t="str">
            <v>Feb y Mzo</v>
          </cell>
          <cell r="CI1152" t="str">
            <v>Ago y Sep</v>
          </cell>
          <cell r="CJ1152" t="str">
            <v>-</v>
          </cell>
          <cell r="CK1152">
            <v>250</v>
          </cell>
          <cell r="CL1152" t="str">
            <v>101 - MAGNA</v>
          </cell>
          <cell r="CM1152" t="str">
            <v>13199</v>
          </cell>
          <cell r="CP1152" t="str">
            <v>-</v>
          </cell>
        </row>
        <row r="1153">
          <cell r="A1153" t="str">
            <v>13200</v>
          </cell>
          <cell r="B1153" t="str">
            <v>AM3533</v>
          </cell>
          <cell r="C1153" t="str">
            <v>Distrito Federal</v>
          </cell>
          <cell r="D1153" t="str">
            <v>No aplica</v>
          </cell>
          <cell r="E1153" t="str">
            <v>Econoline</v>
          </cell>
          <cell r="F1153" t="str">
            <v>Ambulancia</v>
          </cell>
          <cell r="G1153" t="str">
            <v>Ford</v>
          </cell>
          <cell r="H1153" t="str">
            <v>Econoline 350 Van Conversion T/A, D/H, A/A, 4 puertas, Tipo II</v>
          </cell>
          <cell r="I1153" t="str">
            <v>1FDSS3EL2DDA91533</v>
          </cell>
          <cell r="K1153" t="str">
            <v>Magna</v>
          </cell>
          <cell r="L1153">
            <v>8</v>
          </cell>
          <cell r="M1153">
            <v>125</v>
          </cell>
          <cell r="N1153">
            <v>2013</v>
          </cell>
          <cell r="O1153" t="str">
            <v>Ciudad de México</v>
          </cell>
          <cell r="P1153" t="str">
            <v>Ciudad de México</v>
          </cell>
          <cell r="Q1153" t="str">
            <v>Zona Metropolitana</v>
          </cell>
          <cell r="R1153" t="str">
            <v>Baja</v>
          </cell>
          <cell r="S1153" t="str">
            <v>Devolución Valmex</v>
          </cell>
          <cell r="T1153" t="str">
            <v>Filial</v>
          </cell>
          <cell r="U1153" t="str">
            <v>Médica Móvil, S.A. de C.V.</v>
          </cell>
          <cell r="V1153" t="str">
            <v>Servicio de Medico</v>
          </cell>
          <cell r="W1153" t="str">
            <v>Unidad Móvil M203</v>
          </cell>
          <cell r="X1153" t="str">
            <v>-</v>
          </cell>
          <cell r="Y1153" t="str">
            <v>Asignado</v>
          </cell>
          <cell r="Z1153">
            <v>131410</v>
          </cell>
          <cell r="AA1153" t="str">
            <v>-</v>
          </cell>
          <cell r="AB1153" t="str">
            <v>-</v>
          </cell>
          <cell r="AC1153" t="str">
            <v>-</v>
          </cell>
          <cell r="AD1153" t="str">
            <v>-</v>
          </cell>
          <cell r="AE1153" t="str">
            <v>-</v>
          </cell>
          <cell r="AF1153" t="str">
            <v>-</v>
          </cell>
          <cell r="AG1153" t="str">
            <v>-</v>
          </cell>
          <cell r="AH1153" t="str">
            <v>-</v>
          </cell>
          <cell r="AI1153" t="str">
            <v>C6705</v>
          </cell>
          <cell r="AJ1153" t="str">
            <v>Ramirez Granados Arturo</v>
          </cell>
          <cell r="AK1153" t="str">
            <v>-</v>
          </cell>
          <cell r="AL1153" t="str">
            <v>-</v>
          </cell>
          <cell r="AM1153" t="str">
            <v>-</v>
          </cell>
          <cell r="AN1153" t="str">
            <v>gerardo.cabrera@medicamovil.com</v>
          </cell>
          <cell r="AO1153" t="str">
            <v>-</v>
          </cell>
          <cell r="AP1153" t="str">
            <v>gerardo.cabrera@medicamovil.com</v>
          </cell>
          <cell r="AQ1153" t="str">
            <v>-</v>
          </cell>
          <cell r="AR1153" t="str">
            <v>-</v>
          </cell>
          <cell r="AS1153" t="str">
            <v>-</v>
          </cell>
          <cell r="AT1153" t="str">
            <v>-</v>
          </cell>
          <cell r="AU1153" t="str">
            <v>-</v>
          </cell>
          <cell r="AV1153" t="str">
            <v>-</v>
          </cell>
          <cell r="AW1153" t="str">
            <v>-</v>
          </cell>
          <cell r="AX1153" t="str">
            <v>-</v>
          </cell>
          <cell r="AY1153" t="str">
            <v>No</v>
          </cell>
          <cell r="AZ1153" t="str">
            <v>-</v>
          </cell>
          <cell r="BA1153" t="str">
            <v>-</v>
          </cell>
          <cell r="BB1153" t="str">
            <v>-</v>
          </cell>
          <cell r="BC1153" t="str">
            <v>-</v>
          </cell>
          <cell r="BD1153" t="str">
            <v>-</v>
          </cell>
          <cell r="BE1153" t="str">
            <v>-</v>
          </cell>
          <cell r="BF1153" t="str">
            <v>-</v>
          </cell>
          <cell r="BG1153" t="str">
            <v>-</v>
          </cell>
          <cell r="BH1153" t="str">
            <v>-</v>
          </cell>
          <cell r="BI1153" t="str">
            <v>-</v>
          </cell>
          <cell r="BJ1153" t="str">
            <v>Arrendado</v>
          </cell>
          <cell r="BO1153">
            <v>987985.92000000004</v>
          </cell>
          <cell r="BP1153" t="str">
            <v>-</v>
          </cell>
          <cell r="BQ1153" t="str">
            <v>-</v>
          </cell>
          <cell r="BR1153" t="str">
            <v>-</v>
          </cell>
          <cell r="BS1153" t="str">
            <v>-</v>
          </cell>
          <cell r="BT1153" t="str">
            <v>-</v>
          </cell>
          <cell r="BU1153" t="str">
            <v>-</v>
          </cell>
          <cell r="BV1153" t="str">
            <v>-</v>
          </cell>
          <cell r="BW1153" t="str">
            <v>-</v>
          </cell>
          <cell r="BX1153" t="str">
            <v>-</v>
          </cell>
          <cell r="BY1153" t="str">
            <v>-</v>
          </cell>
          <cell r="BZ1153" t="str">
            <v>-</v>
          </cell>
          <cell r="CA1153" t="str">
            <v>-</v>
          </cell>
          <cell r="CB1153" t="str">
            <v>-</v>
          </cell>
          <cell r="CC1153" t="str">
            <v>Miércoles</v>
          </cell>
          <cell r="CD1153" t="str">
            <v>3533</v>
          </cell>
          <cell r="CE1153" t="str">
            <v>3</v>
          </cell>
          <cell r="CF1153" t="str">
            <v>Rojo</v>
          </cell>
          <cell r="CG1153" t="str">
            <v>3er Sábado</v>
          </cell>
          <cell r="CH1153" t="str">
            <v>Mzo y Abr</v>
          </cell>
          <cell r="CI1153" t="str">
            <v>Sep y Oct</v>
          </cell>
          <cell r="CJ1153" t="str">
            <v>-</v>
          </cell>
          <cell r="CK1153">
            <v>250</v>
          </cell>
          <cell r="CL1153" t="str">
            <v>101 - MAGNA</v>
          </cell>
          <cell r="CM1153" t="str">
            <v>13200</v>
          </cell>
          <cell r="CP1153" t="str">
            <v>-</v>
          </cell>
        </row>
        <row r="1154">
          <cell r="A1154" t="str">
            <v>13201</v>
          </cell>
          <cell r="B1154" t="str">
            <v>AM3537</v>
          </cell>
          <cell r="C1154" t="str">
            <v>Distrito Federal</v>
          </cell>
          <cell r="D1154" t="str">
            <v>No aplica</v>
          </cell>
          <cell r="E1154" t="str">
            <v>Econoline</v>
          </cell>
          <cell r="F1154" t="str">
            <v>Ambulancia</v>
          </cell>
          <cell r="G1154" t="str">
            <v>Ford</v>
          </cell>
          <cell r="H1154" t="str">
            <v>Econoline 350 Van Conversion T/A, D/H, A/A, 4 puertas, Tipo II</v>
          </cell>
          <cell r="I1154" t="str">
            <v>1FDSS3EL0DDA94690</v>
          </cell>
          <cell r="K1154" t="str">
            <v>Magna</v>
          </cell>
          <cell r="L1154">
            <v>8</v>
          </cell>
          <cell r="M1154">
            <v>125</v>
          </cell>
          <cell r="N1154">
            <v>2013</v>
          </cell>
          <cell r="O1154" t="str">
            <v>Ciudad de México</v>
          </cell>
          <cell r="P1154" t="str">
            <v>Ciudad de México</v>
          </cell>
          <cell r="Q1154" t="str">
            <v>Zona Metropolitana</v>
          </cell>
          <cell r="R1154" t="str">
            <v>Baja</v>
          </cell>
          <cell r="S1154" t="str">
            <v>Devolución Valmex</v>
          </cell>
          <cell r="T1154" t="str">
            <v>Filial</v>
          </cell>
          <cell r="U1154" t="str">
            <v>Médica Móvil, S.A. de C.V.</v>
          </cell>
          <cell r="V1154" t="str">
            <v>Servicio de Medico</v>
          </cell>
          <cell r="W1154" t="str">
            <v>Unidad Móvil M204</v>
          </cell>
          <cell r="X1154" t="str">
            <v>-</v>
          </cell>
          <cell r="Y1154" t="str">
            <v>Asignado</v>
          </cell>
          <cell r="Z1154">
            <v>131410</v>
          </cell>
          <cell r="AA1154" t="str">
            <v>-</v>
          </cell>
          <cell r="AB1154" t="str">
            <v>-</v>
          </cell>
          <cell r="AC1154" t="str">
            <v>-</v>
          </cell>
          <cell r="AD1154" t="str">
            <v>-</v>
          </cell>
          <cell r="AE1154" t="str">
            <v>-</v>
          </cell>
          <cell r="AF1154" t="str">
            <v>-</v>
          </cell>
          <cell r="AG1154" t="str">
            <v>-</v>
          </cell>
          <cell r="AH1154" t="str">
            <v>-</v>
          </cell>
          <cell r="AI1154" t="str">
            <v>C6705</v>
          </cell>
          <cell r="AJ1154" t="str">
            <v>Ramirez Granados Arturo</v>
          </cell>
          <cell r="AK1154" t="str">
            <v>-</v>
          </cell>
          <cell r="AL1154" t="str">
            <v>-</v>
          </cell>
          <cell r="AM1154" t="str">
            <v>-</v>
          </cell>
          <cell r="AN1154" t="str">
            <v>gerardo.cabrera@medicamovil.com</v>
          </cell>
          <cell r="AO1154" t="str">
            <v>-</v>
          </cell>
          <cell r="AP1154" t="str">
            <v>gerardo.cabrera@medicamovil.com</v>
          </cell>
          <cell r="AQ1154" t="str">
            <v>-</v>
          </cell>
          <cell r="AR1154" t="str">
            <v>-</v>
          </cell>
          <cell r="AS1154" t="str">
            <v>-</v>
          </cell>
          <cell r="AT1154" t="str">
            <v>-</v>
          </cell>
          <cell r="AU1154" t="str">
            <v>-</v>
          </cell>
          <cell r="AV1154" t="str">
            <v>-</v>
          </cell>
          <cell r="AW1154" t="str">
            <v>-</v>
          </cell>
          <cell r="AX1154" t="str">
            <v>-</v>
          </cell>
          <cell r="AY1154" t="str">
            <v>No</v>
          </cell>
          <cell r="AZ1154" t="str">
            <v>-</v>
          </cell>
          <cell r="BA1154" t="str">
            <v>-</v>
          </cell>
          <cell r="BB1154" t="str">
            <v>-</v>
          </cell>
          <cell r="BC1154" t="str">
            <v>-</v>
          </cell>
          <cell r="BD1154" t="str">
            <v>-</v>
          </cell>
          <cell r="BE1154" t="str">
            <v>-</v>
          </cell>
          <cell r="BF1154" t="str">
            <v>-</v>
          </cell>
          <cell r="BG1154" t="str">
            <v>-</v>
          </cell>
          <cell r="BH1154" t="str">
            <v>-</v>
          </cell>
          <cell r="BI1154" t="str">
            <v>-</v>
          </cell>
          <cell r="BJ1154" t="str">
            <v>Arrendado</v>
          </cell>
          <cell r="BO1154">
            <v>987985.92000000004</v>
          </cell>
          <cell r="BP1154" t="str">
            <v>-</v>
          </cell>
          <cell r="BQ1154" t="str">
            <v>-</v>
          </cell>
          <cell r="BR1154" t="str">
            <v>-</v>
          </cell>
          <cell r="BS1154" t="str">
            <v>-</v>
          </cell>
          <cell r="BT1154" t="str">
            <v>-</v>
          </cell>
          <cell r="BU1154" t="str">
            <v>-</v>
          </cell>
          <cell r="BV1154" t="str">
            <v>-</v>
          </cell>
          <cell r="BW1154" t="str">
            <v>-</v>
          </cell>
          <cell r="BX1154" t="str">
            <v>-</v>
          </cell>
          <cell r="BY1154" t="str">
            <v>-</v>
          </cell>
          <cell r="BZ1154" t="str">
            <v>-</v>
          </cell>
          <cell r="CA1154" t="str">
            <v>-</v>
          </cell>
          <cell r="CB1154" t="str">
            <v>-</v>
          </cell>
          <cell r="CC1154" t="str">
            <v>Martes</v>
          </cell>
          <cell r="CD1154" t="str">
            <v>3537</v>
          </cell>
          <cell r="CE1154" t="str">
            <v>7</v>
          </cell>
          <cell r="CF1154" t="str">
            <v>Rosa</v>
          </cell>
          <cell r="CG1154" t="str">
            <v>2o Sábado</v>
          </cell>
          <cell r="CH1154" t="str">
            <v>Feb y Mzo</v>
          </cell>
          <cell r="CI1154" t="str">
            <v>Ago y Sep</v>
          </cell>
          <cell r="CJ1154" t="str">
            <v>-</v>
          </cell>
          <cell r="CK1154">
            <v>250</v>
          </cell>
          <cell r="CL1154" t="str">
            <v>101 - MAGNA</v>
          </cell>
          <cell r="CM1154" t="str">
            <v>13201</v>
          </cell>
          <cell r="CP1154" t="str">
            <v>-</v>
          </cell>
        </row>
        <row r="1155">
          <cell r="A1155" t="str">
            <v>13202</v>
          </cell>
          <cell r="B1155" t="str">
            <v>AM3534</v>
          </cell>
          <cell r="C1155" t="str">
            <v>Distrito Federal</v>
          </cell>
          <cell r="D1155" t="str">
            <v>No aplica</v>
          </cell>
          <cell r="E1155" t="str">
            <v>Econoline</v>
          </cell>
          <cell r="F1155" t="str">
            <v>Ambulancia</v>
          </cell>
          <cell r="G1155" t="str">
            <v>Ford</v>
          </cell>
          <cell r="H1155" t="str">
            <v>Econoline 350 Van Conversion T/A, D/H, A/A, 4 puertas, Tipo II</v>
          </cell>
          <cell r="I1155" t="str">
            <v>1FDSS3EL3DDA47718</v>
          </cell>
          <cell r="K1155" t="str">
            <v>Magna</v>
          </cell>
          <cell r="L1155">
            <v>8</v>
          </cell>
          <cell r="M1155">
            <v>125</v>
          </cell>
          <cell r="N1155">
            <v>2013</v>
          </cell>
          <cell r="O1155" t="str">
            <v>Ciudad de México</v>
          </cell>
          <cell r="P1155" t="str">
            <v>Ciudad de México</v>
          </cell>
          <cell r="Q1155" t="str">
            <v>Zona Metropolitana</v>
          </cell>
          <cell r="R1155" t="str">
            <v>Baja</v>
          </cell>
          <cell r="S1155" t="str">
            <v>Devolución Valmex</v>
          </cell>
          <cell r="T1155" t="str">
            <v>Filial</v>
          </cell>
          <cell r="U1155" t="str">
            <v>Médica Móvil, S.A. de C.V.</v>
          </cell>
          <cell r="V1155" t="str">
            <v>Servicio de Medico</v>
          </cell>
          <cell r="W1155" t="str">
            <v>Unidad Móvil M205</v>
          </cell>
          <cell r="X1155" t="str">
            <v>-</v>
          </cell>
          <cell r="Y1155" t="str">
            <v>Asignado</v>
          </cell>
          <cell r="Z1155">
            <v>131410</v>
          </cell>
          <cell r="AA1155" t="str">
            <v>-</v>
          </cell>
          <cell r="AB1155" t="str">
            <v>-</v>
          </cell>
          <cell r="AC1155" t="str">
            <v>-</v>
          </cell>
          <cell r="AD1155" t="str">
            <v>-</v>
          </cell>
          <cell r="AE1155" t="str">
            <v>-</v>
          </cell>
          <cell r="AF1155" t="str">
            <v>-</v>
          </cell>
          <cell r="AG1155" t="str">
            <v>-</v>
          </cell>
          <cell r="AH1155" t="str">
            <v>-</v>
          </cell>
          <cell r="AI1155" t="str">
            <v>C6705</v>
          </cell>
          <cell r="AJ1155" t="str">
            <v>Ramirez Granados Arturo</v>
          </cell>
          <cell r="AK1155" t="str">
            <v>-</v>
          </cell>
          <cell r="AL1155" t="str">
            <v>-</v>
          </cell>
          <cell r="AM1155" t="str">
            <v>-</v>
          </cell>
          <cell r="AN1155" t="str">
            <v>gerardo.cabrera@medicamovil.com</v>
          </cell>
          <cell r="AO1155" t="str">
            <v>-</v>
          </cell>
          <cell r="AP1155" t="str">
            <v>gerardo.cabrera@medicamovil.com</v>
          </cell>
          <cell r="AQ1155" t="str">
            <v>-</v>
          </cell>
          <cell r="AR1155" t="str">
            <v>-</v>
          </cell>
          <cell r="AS1155" t="str">
            <v>-</v>
          </cell>
          <cell r="AT1155" t="str">
            <v>-</v>
          </cell>
          <cell r="AU1155" t="str">
            <v>-</v>
          </cell>
          <cell r="AV1155" t="str">
            <v>-</v>
          </cell>
          <cell r="AW1155" t="str">
            <v>-</v>
          </cell>
          <cell r="AX1155" t="str">
            <v>-</v>
          </cell>
          <cell r="AY1155" t="str">
            <v>No</v>
          </cell>
          <cell r="AZ1155" t="str">
            <v>-</v>
          </cell>
          <cell r="BA1155" t="str">
            <v>-</v>
          </cell>
          <cell r="BB1155" t="str">
            <v>-</v>
          </cell>
          <cell r="BC1155" t="str">
            <v>-</v>
          </cell>
          <cell r="BD1155" t="str">
            <v>-</v>
          </cell>
          <cell r="BE1155" t="str">
            <v>-</v>
          </cell>
          <cell r="BF1155" t="str">
            <v>-</v>
          </cell>
          <cell r="BG1155" t="str">
            <v>-</v>
          </cell>
          <cell r="BH1155" t="str">
            <v>-</v>
          </cell>
          <cell r="BI1155" t="str">
            <v>-</v>
          </cell>
          <cell r="BJ1155" t="str">
            <v>Arrendado</v>
          </cell>
          <cell r="BO1155">
            <v>987985.92000000004</v>
          </cell>
          <cell r="BP1155" t="str">
            <v>-</v>
          </cell>
          <cell r="BQ1155" t="str">
            <v>-</v>
          </cell>
          <cell r="BR1155" t="str">
            <v>-</v>
          </cell>
          <cell r="BS1155" t="str">
            <v>-</v>
          </cell>
          <cell r="BT1155" t="str">
            <v>-</v>
          </cell>
          <cell r="BU1155" t="str">
            <v>-</v>
          </cell>
          <cell r="BV1155" t="str">
            <v>-</v>
          </cell>
          <cell r="BW1155" t="str">
            <v>-</v>
          </cell>
          <cell r="BX1155" t="str">
            <v>-</v>
          </cell>
          <cell r="BY1155" t="str">
            <v>-</v>
          </cell>
          <cell r="BZ1155" t="str">
            <v>-</v>
          </cell>
          <cell r="CA1155" t="str">
            <v>-</v>
          </cell>
          <cell r="CB1155" t="str">
            <v>-</v>
          </cell>
          <cell r="CC1155" t="str">
            <v>Miércoles</v>
          </cell>
          <cell r="CD1155" t="str">
            <v>3534</v>
          </cell>
          <cell r="CE1155" t="str">
            <v>4</v>
          </cell>
          <cell r="CF1155" t="str">
            <v>Rojo</v>
          </cell>
          <cell r="CG1155" t="str">
            <v>3er Sábado</v>
          </cell>
          <cell r="CH1155" t="str">
            <v>Mzo y Abr</v>
          </cell>
          <cell r="CI1155" t="str">
            <v>Sep y Oct</v>
          </cell>
          <cell r="CJ1155" t="str">
            <v>-</v>
          </cell>
          <cell r="CK1155">
            <v>250</v>
          </cell>
          <cell r="CL1155" t="str">
            <v>101 - MAGNA</v>
          </cell>
          <cell r="CM1155" t="str">
            <v>13202</v>
          </cell>
          <cell r="CP1155" t="str">
            <v>-</v>
          </cell>
        </row>
        <row r="1156">
          <cell r="A1156" t="str">
            <v>13203</v>
          </cell>
          <cell r="B1156" t="str">
            <v>AM3536</v>
          </cell>
          <cell r="C1156" t="str">
            <v>Distrito Federal</v>
          </cell>
          <cell r="D1156" t="str">
            <v>No aplica</v>
          </cell>
          <cell r="E1156" t="str">
            <v>Econoline</v>
          </cell>
          <cell r="F1156" t="str">
            <v>Ambulancia</v>
          </cell>
          <cell r="G1156" t="str">
            <v>Ford</v>
          </cell>
          <cell r="H1156" t="str">
            <v>Econoline 350 Van Conversion T/A, D/H, A/A, 4 puertas, Tipo II</v>
          </cell>
          <cell r="I1156" t="str">
            <v>1FDSS3EL3DDA69170</v>
          </cell>
          <cell r="K1156" t="str">
            <v>Magna</v>
          </cell>
          <cell r="L1156">
            <v>8</v>
          </cell>
          <cell r="M1156">
            <v>125</v>
          </cell>
          <cell r="N1156">
            <v>2013</v>
          </cell>
          <cell r="O1156" t="str">
            <v>Ciudad de México</v>
          </cell>
          <cell r="P1156" t="str">
            <v>Ciudad de México</v>
          </cell>
          <cell r="Q1156" t="str">
            <v>Zona Metropolitana</v>
          </cell>
          <cell r="R1156" t="str">
            <v>Baja</v>
          </cell>
          <cell r="S1156" t="str">
            <v>Devolución Valmex</v>
          </cell>
          <cell r="T1156" t="str">
            <v>Filial</v>
          </cell>
          <cell r="U1156" t="str">
            <v>Médica Móvil, S.A. de C.V.</v>
          </cell>
          <cell r="V1156" t="str">
            <v>Servicio de Medico</v>
          </cell>
          <cell r="W1156" t="str">
            <v>Unidad Móvil M206</v>
          </cell>
          <cell r="X1156" t="str">
            <v>-</v>
          </cell>
          <cell r="Y1156" t="str">
            <v>Asignado</v>
          </cell>
          <cell r="Z1156">
            <v>131410</v>
          </cell>
          <cell r="AA1156" t="str">
            <v>-</v>
          </cell>
          <cell r="AB1156" t="str">
            <v>-</v>
          </cell>
          <cell r="AC1156" t="str">
            <v>-</v>
          </cell>
          <cell r="AD1156" t="str">
            <v>-</v>
          </cell>
          <cell r="AE1156" t="str">
            <v>-</v>
          </cell>
          <cell r="AF1156" t="str">
            <v>-</v>
          </cell>
          <cell r="AG1156" t="str">
            <v>-</v>
          </cell>
          <cell r="AH1156" t="str">
            <v>-</v>
          </cell>
          <cell r="AI1156" t="str">
            <v>C6705</v>
          </cell>
          <cell r="AJ1156" t="str">
            <v>Ramirez Granados Arturo</v>
          </cell>
          <cell r="AK1156" t="str">
            <v>-</v>
          </cell>
          <cell r="AL1156" t="str">
            <v>-</v>
          </cell>
          <cell r="AM1156" t="str">
            <v>-</v>
          </cell>
          <cell r="AN1156" t="str">
            <v>gerardo.cabrera@medicamovil.com</v>
          </cell>
          <cell r="AO1156" t="str">
            <v>-</v>
          </cell>
          <cell r="AP1156" t="str">
            <v>gerardo.cabrera@medicamovil.com</v>
          </cell>
          <cell r="AQ1156" t="str">
            <v>-</v>
          </cell>
          <cell r="AR1156" t="str">
            <v>-</v>
          </cell>
          <cell r="AS1156" t="str">
            <v>-</v>
          </cell>
          <cell r="AT1156" t="str">
            <v>-</v>
          </cell>
          <cell r="AU1156" t="str">
            <v>-</v>
          </cell>
          <cell r="AV1156" t="str">
            <v>-</v>
          </cell>
          <cell r="AW1156" t="str">
            <v>-</v>
          </cell>
          <cell r="AX1156" t="str">
            <v>-</v>
          </cell>
          <cell r="AY1156" t="str">
            <v>No</v>
          </cell>
          <cell r="AZ1156" t="str">
            <v>-</v>
          </cell>
          <cell r="BA1156" t="str">
            <v>-</v>
          </cell>
          <cell r="BB1156" t="str">
            <v>-</v>
          </cell>
          <cell r="BC1156" t="str">
            <v>-</v>
          </cell>
          <cell r="BD1156" t="str">
            <v>-</v>
          </cell>
          <cell r="BE1156" t="str">
            <v>-</v>
          </cell>
          <cell r="BF1156" t="str">
            <v>-</v>
          </cell>
          <cell r="BG1156" t="str">
            <v>-</v>
          </cell>
          <cell r="BH1156" t="str">
            <v>-</v>
          </cell>
          <cell r="BI1156" t="str">
            <v>-</v>
          </cell>
          <cell r="BJ1156" t="str">
            <v>Arrendado</v>
          </cell>
          <cell r="BO1156">
            <v>987985.92000000004</v>
          </cell>
          <cell r="BP1156" t="str">
            <v>-</v>
          </cell>
          <cell r="BQ1156" t="str">
            <v>-</v>
          </cell>
          <cell r="BR1156" t="str">
            <v>-</v>
          </cell>
          <cell r="BS1156" t="str">
            <v>-</v>
          </cell>
          <cell r="BT1156" t="str">
            <v>-</v>
          </cell>
          <cell r="BU1156" t="str">
            <v>-</v>
          </cell>
          <cell r="BV1156" t="str">
            <v>-</v>
          </cell>
          <cell r="BW1156" t="str">
            <v>-</v>
          </cell>
          <cell r="BX1156" t="str">
            <v>-</v>
          </cell>
          <cell r="BY1156" t="str">
            <v>-</v>
          </cell>
          <cell r="BZ1156" t="str">
            <v>-</v>
          </cell>
          <cell r="CA1156" t="str">
            <v>-</v>
          </cell>
          <cell r="CB1156" t="str">
            <v>-</v>
          </cell>
          <cell r="CC1156" t="str">
            <v>Lunes</v>
          </cell>
          <cell r="CD1156" t="str">
            <v>3536</v>
          </cell>
          <cell r="CE1156" t="str">
            <v>6</v>
          </cell>
          <cell r="CF1156" t="str">
            <v>Amarillo</v>
          </cell>
          <cell r="CG1156" t="str">
            <v>1er Sábado</v>
          </cell>
          <cell r="CH1156" t="str">
            <v>Ene y Feb</v>
          </cell>
          <cell r="CI1156" t="str">
            <v>Jul y Ago</v>
          </cell>
          <cell r="CJ1156" t="str">
            <v>-</v>
          </cell>
          <cell r="CK1156">
            <v>250</v>
          </cell>
          <cell r="CL1156" t="str">
            <v>101 - MAGNA</v>
          </cell>
          <cell r="CM1156" t="str">
            <v>13203</v>
          </cell>
          <cell r="CP1156" t="str">
            <v>-</v>
          </cell>
        </row>
        <row r="1157">
          <cell r="A1157" t="str">
            <v>13204</v>
          </cell>
          <cell r="B1157" t="str">
            <v>511ZCN</v>
          </cell>
          <cell r="C1157" t="str">
            <v>Distrito Federal</v>
          </cell>
          <cell r="D1157" t="str">
            <v>No aplica</v>
          </cell>
          <cell r="E1157" t="str">
            <v>Aveo</v>
          </cell>
          <cell r="F1157" t="str">
            <v>Automóvil</v>
          </cell>
          <cell r="G1157" t="str">
            <v>Chevrolet</v>
          </cell>
          <cell r="H1157" t="str">
            <v>Aveo LS 4 puertas T/M, D/H, A/A, Paquete M</v>
          </cell>
          <cell r="I1157" t="str">
            <v>3G1TA5AF2EL106205</v>
          </cell>
          <cell r="J1157" t="str">
            <v>Hecho en México</v>
          </cell>
          <cell r="K1157" t="str">
            <v>Magna</v>
          </cell>
          <cell r="L1157">
            <v>4</v>
          </cell>
          <cell r="M1157">
            <v>45</v>
          </cell>
          <cell r="N1157">
            <v>2014</v>
          </cell>
          <cell r="O1157" t="str">
            <v>Ciudad de México</v>
          </cell>
          <cell r="P1157" t="str">
            <v>Ciudad de México</v>
          </cell>
          <cell r="Q1157" t="str">
            <v>Zona Metropolitana</v>
          </cell>
          <cell r="R1157" t="str">
            <v>Baja</v>
          </cell>
          <cell r="S1157" t="str">
            <v>Devolución Valmex</v>
          </cell>
          <cell r="T1157" t="str">
            <v>GNP</v>
          </cell>
          <cell r="U1157" t="str">
            <v>Grupo Nacional Provincial, S.A.B.</v>
          </cell>
          <cell r="V1157" t="str">
            <v>Pool Ajustes</v>
          </cell>
          <cell r="W1157" t="str">
            <v>Pool Ajustes</v>
          </cell>
          <cell r="X1157" t="str">
            <v>Plaza GNP</v>
          </cell>
          <cell r="Y1157" t="str">
            <v>Pool</v>
          </cell>
          <cell r="Z1157" t="str">
            <v>N38132</v>
          </cell>
          <cell r="AA1157" t="str">
            <v>-</v>
          </cell>
          <cell r="AB1157" t="str">
            <v>-</v>
          </cell>
          <cell r="AC1157" t="str">
            <v>-</v>
          </cell>
          <cell r="AD1157" t="str">
            <v>-</v>
          </cell>
          <cell r="AE1157" t="str">
            <v>-</v>
          </cell>
          <cell r="AF1157" t="str">
            <v>-</v>
          </cell>
          <cell r="AG1157" t="str">
            <v>-</v>
          </cell>
          <cell r="AH1157" t="str">
            <v>-</v>
          </cell>
          <cell r="AI1157" t="str">
            <v>C6705</v>
          </cell>
          <cell r="AJ1157" t="str">
            <v>Ramirez Granados Arturo</v>
          </cell>
          <cell r="AK1157" t="str">
            <v>-</v>
          </cell>
          <cell r="AL1157" t="str">
            <v>-</v>
          </cell>
          <cell r="AM1157" t="str">
            <v>-</v>
          </cell>
          <cell r="AN1157">
            <v>0</v>
          </cell>
          <cell r="AO1157" t="str">
            <v>-</v>
          </cell>
          <cell r="AQ1157">
            <v>5545001393</v>
          </cell>
          <cell r="AR1157" t="str">
            <v>-</v>
          </cell>
          <cell r="AS1157" t="str">
            <v>-</v>
          </cell>
          <cell r="AT1157" t="str">
            <v>-</v>
          </cell>
          <cell r="AU1157" t="str">
            <v>-</v>
          </cell>
          <cell r="AV1157" t="str">
            <v>-</v>
          </cell>
          <cell r="AW1157" t="str">
            <v>IMDM20348949..</v>
          </cell>
          <cell r="AX1157" t="str">
            <v>Inactivo</v>
          </cell>
          <cell r="AY1157" t="str">
            <v>No</v>
          </cell>
          <cell r="AZ1157" t="str">
            <v>-</v>
          </cell>
          <cell r="BA1157" t="str">
            <v>-</v>
          </cell>
          <cell r="BB1157" t="str">
            <v>-</v>
          </cell>
          <cell r="BC1157" t="str">
            <v>-</v>
          </cell>
          <cell r="BD1157" t="str">
            <v>-</v>
          </cell>
          <cell r="BE1157" t="str">
            <v>-</v>
          </cell>
          <cell r="BF1157" t="str">
            <v>-</v>
          </cell>
          <cell r="BG1157" t="str">
            <v>-</v>
          </cell>
          <cell r="BH1157" t="str">
            <v>-</v>
          </cell>
          <cell r="BI1157" t="str">
            <v>-</v>
          </cell>
          <cell r="BJ1157" t="str">
            <v>Arrendado</v>
          </cell>
          <cell r="BK1157">
            <v>12903</v>
          </cell>
          <cell r="BL1157" t="str">
            <v>El Trébol Automotriz Ermita, S.A. de C.V.</v>
          </cell>
          <cell r="BO1157">
            <v>140517.01</v>
          </cell>
          <cell r="BP1157" t="str">
            <v>-</v>
          </cell>
          <cell r="BQ1157" t="str">
            <v>-</v>
          </cell>
          <cell r="BR1157" t="str">
            <v>-</v>
          </cell>
          <cell r="BS1157" t="str">
            <v>-</v>
          </cell>
          <cell r="BT1157" t="str">
            <v>-</v>
          </cell>
          <cell r="BU1157" t="str">
            <v>-</v>
          </cell>
          <cell r="BV1157" t="str">
            <v>-</v>
          </cell>
          <cell r="BW1157" t="str">
            <v>-</v>
          </cell>
          <cell r="BX1157" t="str">
            <v>-</v>
          </cell>
          <cell r="BY1157" t="str">
            <v>-</v>
          </cell>
          <cell r="BZ1157" t="str">
            <v>-</v>
          </cell>
          <cell r="CA1157" t="str">
            <v>-</v>
          </cell>
          <cell r="CB1157" t="str">
            <v>-</v>
          </cell>
          <cell r="CC1157" t="str">
            <v>Jueves</v>
          </cell>
          <cell r="CD1157" t="str">
            <v>511</v>
          </cell>
          <cell r="CE1157" t="str">
            <v>1</v>
          </cell>
          <cell r="CF1157" t="str">
            <v>Verde</v>
          </cell>
          <cell r="CG1157" t="str">
            <v>4o Sábado</v>
          </cell>
          <cell r="CH1157" t="str">
            <v>Abr y May</v>
          </cell>
          <cell r="CI1157" t="str">
            <v>Oct y Nov</v>
          </cell>
          <cell r="CJ1157" t="str">
            <v>-</v>
          </cell>
          <cell r="CK1157">
            <v>90</v>
          </cell>
          <cell r="CL1157" t="str">
            <v>101 - MAGNA</v>
          </cell>
          <cell r="CM1157" t="str">
            <v>13204</v>
          </cell>
          <cell r="CP1157" t="str">
            <v>-</v>
          </cell>
        </row>
        <row r="1158">
          <cell r="A1158" t="str">
            <v>13205</v>
          </cell>
          <cell r="B1158" t="str">
            <v>219ZCN</v>
          </cell>
          <cell r="C1158" t="str">
            <v>Distrito Federal</v>
          </cell>
          <cell r="D1158" t="str">
            <v>No aplica</v>
          </cell>
          <cell r="E1158" t="str">
            <v>Aveo</v>
          </cell>
          <cell r="F1158" t="str">
            <v>Automóvil</v>
          </cell>
          <cell r="G1158" t="str">
            <v>Chevrolet</v>
          </cell>
          <cell r="H1158" t="str">
            <v>Aveo LS 4 puertas T/M, D/H, A/A, Paquete M</v>
          </cell>
          <cell r="I1158" t="str">
            <v>3G1TA5AF3EL112336</v>
          </cell>
          <cell r="J1158" t="str">
            <v>Hecho en México</v>
          </cell>
          <cell r="K1158" t="str">
            <v>Magna</v>
          </cell>
          <cell r="L1158">
            <v>4</v>
          </cell>
          <cell r="M1158">
            <v>45</v>
          </cell>
          <cell r="N1158">
            <v>2014</v>
          </cell>
          <cell r="O1158" t="str">
            <v>Ciudad de México</v>
          </cell>
          <cell r="P1158" t="str">
            <v>Ciudad de México</v>
          </cell>
          <cell r="Q1158" t="str">
            <v>Zona Metropolitana</v>
          </cell>
          <cell r="R1158" t="str">
            <v>Baja</v>
          </cell>
          <cell r="S1158" t="str">
            <v>Devolución Valmex</v>
          </cell>
          <cell r="T1158" t="str">
            <v>GNP</v>
          </cell>
          <cell r="U1158" t="str">
            <v>Grupo Nacional Provincial, S.A.B.</v>
          </cell>
          <cell r="V1158" t="str">
            <v>Pool Ajustes</v>
          </cell>
          <cell r="W1158" t="str">
            <v>Pool Ajustes</v>
          </cell>
          <cell r="X1158" t="str">
            <v>Plaza GNP</v>
          </cell>
          <cell r="Y1158" t="str">
            <v>Pool</v>
          </cell>
          <cell r="Z1158" t="str">
            <v>N38132</v>
          </cell>
          <cell r="AA1158" t="str">
            <v>-</v>
          </cell>
          <cell r="AB1158" t="str">
            <v>-</v>
          </cell>
          <cell r="AC1158" t="str">
            <v>-</v>
          </cell>
          <cell r="AD1158" t="str">
            <v>-</v>
          </cell>
          <cell r="AE1158" t="str">
            <v>-</v>
          </cell>
          <cell r="AF1158" t="str">
            <v>-</v>
          </cell>
          <cell r="AG1158" t="str">
            <v>-</v>
          </cell>
          <cell r="AH1158" t="str">
            <v>-</v>
          </cell>
          <cell r="AI1158" t="str">
            <v>C6705</v>
          </cell>
          <cell r="AJ1158" t="str">
            <v>Ramirez Granados Arturo</v>
          </cell>
          <cell r="AK1158" t="str">
            <v>-</v>
          </cell>
          <cell r="AL1158" t="str">
            <v>-</v>
          </cell>
          <cell r="AM1158" t="str">
            <v>-</v>
          </cell>
          <cell r="AN1158">
            <v>0</v>
          </cell>
          <cell r="AO1158" t="str">
            <v>-</v>
          </cell>
          <cell r="AQ1158">
            <v>5545001393</v>
          </cell>
          <cell r="AR1158" t="str">
            <v>-</v>
          </cell>
          <cell r="AS1158" t="str">
            <v>-</v>
          </cell>
          <cell r="AT1158" t="str">
            <v>-</v>
          </cell>
          <cell r="AU1158" t="str">
            <v>-</v>
          </cell>
          <cell r="AV1158" t="str">
            <v>-</v>
          </cell>
          <cell r="AW1158" t="str">
            <v>IMDM20888098..</v>
          </cell>
          <cell r="AX1158" t="str">
            <v>Inactivo</v>
          </cell>
          <cell r="AY1158" t="str">
            <v>No</v>
          </cell>
          <cell r="AZ1158" t="str">
            <v>-</v>
          </cell>
          <cell r="BA1158" t="str">
            <v>-</v>
          </cell>
          <cell r="BB1158" t="str">
            <v>-</v>
          </cell>
          <cell r="BC1158" t="str">
            <v>-</v>
          </cell>
          <cell r="BD1158" t="str">
            <v>-</v>
          </cell>
          <cell r="BE1158" t="str">
            <v>-</v>
          </cell>
          <cell r="BF1158" t="str">
            <v>-</v>
          </cell>
          <cell r="BG1158" t="str">
            <v>-</v>
          </cell>
          <cell r="BH1158" t="str">
            <v>-</v>
          </cell>
          <cell r="BI1158" t="str">
            <v>-</v>
          </cell>
          <cell r="BJ1158" t="str">
            <v>Arrendado</v>
          </cell>
          <cell r="BK1158">
            <v>12899</v>
          </cell>
          <cell r="BL1158" t="str">
            <v>El Trébol Automotriz Ermita, S.A. de C.V.</v>
          </cell>
          <cell r="BO1158">
            <v>140517.01</v>
          </cell>
          <cell r="BP1158" t="str">
            <v>-</v>
          </cell>
          <cell r="BQ1158" t="str">
            <v>-</v>
          </cell>
          <cell r="BR1158" t="str">
            <v>-</v>
          </cell>
          <cell r="BS1158" t="str">
            <v>-</v>
          </cell>
          <cell r="BT1158" t="str">
            <v>-</v>
          </cell>
          <cell r="BU1158" t="str">
            <v>-</v>
          </cell>
          <cell r="BV1158" t="str">
            <v>-</v>
          </cell>
          <cell r="BW1158" t="str">
            <v>-</v>
          </cell>
          <cell r="BX1158" t="str">
            <v>-</v>
          </cell>
          <cell r="BY1158" t="str">
            <v>-</v>
          </cell>
          <cell r="BZ1158" t="str">
            <v>-</v>
          </cell>
          <cell r="CA1158" t="str">
            <v>-</v>
          </cell>
          <cell r="CB1158" t="str">
            <v>-</v>
          </cell>
          <cell r="CC1158" t="str">
            <v>Viernes</v>
          </cell>
          <cell r="CD1158" t="str">
            <v>219</v>
          </cell>
          <cell r="CE1158" t="str">
            <v>9</v>
          </cell>
          <cell r="CF1158" t="str">
            <v>Azul</v>
          </cell>
          <cell r="CG1158" t="str">
            <v>5o Sábado</v>
          </cell>
          <cell r="CH1158" t="str">
            <v>May y Jun</v>
          </cell>
          <cell r="CI1158" t="str">
            <v>Nov y Dic</v>
          </cell>
          <cell r="CJ1158" t="str">
            <v>-</v>
          </cell>
          <cell r="CK1158">
            <v>90</v>
          </cell>
          <cell r="CL1158" t="str">
            <v>101 - MAGNA</v>
          </cell>
          <cell r="CM1158" t="str">
            <v>13205</v>
          </cell>
          <cell r="CP1158" t="str">
            <v>-</v>
          </cell>
        </row>
        <row r="1159">
          <cell r="A1159" t="str">
            <v>13206</v>
          </cell>
          <cell r="B1159" t="str">
            <v>316ZCN</v>
          </cell>
          <cell r="C1159" t="str">
            <v>Distrito Federal</v>
          </cell>
          <cell r="D1159" t="str">
            <v>No aplica</v>
          </cell>
          <cell r="E1159" t="str">
            <v>Aveo</v>
          </cell>
          <cell r="F1159" t="str">
            <v>Automóvil</v>
          </cell>
          <cell r="G1159" t="str">
            <v>Chevrolet</v>
          </cell>
          <cell r="H1159" t="str">
            <v>Aveo LS 4 puertas T/M, D/H, A/A, Paquete M</v>
          </cell>
          <cell r="I1159" t="str">
            <v>3G1TA5AF7EL113120</v>
          </cell>
          <cell r="J1159" t="str">
            <v>Hecho en México</v>
          </cell>
          <cell r="K1159" t="str">
            <v>Magna</v>
          </cell>
          <cell r="L1159">
            <v>4</v>
          </cell>
          <cell r="M1159">
            <v>45</v>
          </cell>
          <cell r="N1159">
            <v>2014</v>
          </cell>
          <cell r="O1159" t="str">
            <v>Ciudad de México</v>
          </cell>
          <cell r="P1159" t="str">
            <v>Ciudad de México</v>
          </cell>
          <cell r="Q1159" t="str">
            <v>Zona Metropolitana</v>
          </cell>
          <cell r="R1159" t="str">
            <v>Baja</v>
          </cell>
          <cell r="S1159" t="str">
            <v>PT por Siniestro</v>
          </cell>
          <cell r="T1159" t="str">
            <v>GNP</v>
          </cell>
          <cell r="U1159" t="str">
            <v>Grupo Nacional Provincial, S.A.B.</v>
          </cell>
          <cell r="V1159" t="str">
            <v>Pool Ajustes</v>
          </cell>
          <cell r="W1159" t="str">
            <v>Pool Ajustes</v>
          </cell>
          <cell r="X1159" t="str">
            <v>Plaza GNP</v>
          </cell>
          <cell r="Y1159" t="str">
            <v>Pool</v>
          </cell>
          <cell r="Z1159" t="str">
            <v>N38132</v>
          </cell>
          <cell r="AA1159" t="str">
            <v>-</v>
          </cell>
          <cell r="AB1159" t="str">
            <v>-</v>
          </cell>
          <cell r="AC1159" t="str">
            <v>-</v>
          </cell>
          <cell r="AD1159" t="str">
            <v>-</v>
          </cell>
          <cell r="AE1159" t="str">
            <v>-</v>
          </cell>
          <cell r="AF1159" t="str">
            <v>-</v>
          </cell>
          <cell r="AG1159" t="str">
            <v>-</v>
          </cell>
          <cell r="AH1159" t="str">
            <v>-</v>
          </cell>
          <cell r="AI1159" t="str">
            <v>C6705</v>
          </cell>
          <cell r="AJ1159" t="str">
            <v>Ramirez Granados Arturo</v>
          </cell>
          <cell r="AK1159" t="str">
            <v>-</v>
          </cell>
          <cell r="AL1159" t="str">
            <v>-</v>
          </cell>
          <cell r="AM1159" t="str">
            <v>-</v>
          </cell>
          <cell r="AN1159">
            <v>0</v>
          </cell>
          <cell r="AO1159" t="str">
            <v>-</v>
          </cell>
          <cell r="AQ1159">
            <v>5545001393</v>
          </cell>
          <cell r="AR1159" t="str">
            <v>-</v>
          </cell>
          <cell r="AS1159" t="str">
            <v>-</v>
          </cell>
          <cell r="AT1159" t="str">
            <v>-</v>
          </cell>
          <cell r="AU1159" t="str">
            <v>-</v>
          </cell>
          <cell r="AV1159" t="str">
            <v>-</v>
          </cell>
          <cell r="AW1159" t="str">
            <v>IMDM20888120..</v>
          </cell>
          <cell r="AX1159" t="str">
            <v>Inactivo</v>
          </cell>
          <cell r="AY1159" t="str">
            <v>No</v>
          </cell>
          <cell r="AZ1159" t="str">
            <v>-</v>
          </cell>
          <cell r="BA1159" t="str">
            <v>-</v>
          </cell>
          <cell r="BB1159" t="str">
            <v>-</v>
          </cell>
          <cell r="BC1159" t="str">
            <v>-</v>
          </cell>
          <cell r="BD1159" t="str">
            <v>-</v>
          </cell>
          <cell r="BE1159" t="str">
            <v>-</v>
          </cell>
          <cell r="BF1159" t="str">
            <v>-</v>
          </cell>
          <cell r="BG1159" t="str">
            <v>-</v>
          </cell>
          <cell r="BH1159" t="str">
            <v>-</v>
          </cell>
          <cell r="BI1159" t="str">
            <v>-</v>
          </cell>
          <cell r="BJ1159" t="str">
            <v>Arrendado</v>
          </cell>
          <cell r="BK1159">
            <v>12900</v>
          </cell>
          <cell r="BL1159" t="str">
            <v>El Trébol Automotriz Ermita, S.A. de C.V.</v>
          </cell>
          <cell r="BO1159">
            <v>140517.01</v>
          </cell>
          <cell r="BP1159" t="str">
            <v>-</v>
          </cell>
          <cell r="BQ1159" t="str">
            <v>-</v>
          </cell>
          <cell r="BR1159" t="str">
            <v>-</v>
          </cell>
          <cell r="BS1159" t="str">
            <v>-</v>
          </cell>
          <cell r="BT1159" t="str">
            <v>-</v>
          </cell>
          <cell r="BU1159" t="str">
            <v>-</v>
          </cell>
          <cell r="BV1159" t="str">
            <v>-</v>
          </cell>
          <cell r="BW1159" t="str">
            <v>-</v>
          </cell>
          <cell r="BX1159" t="str">
            <v>-</v>
          </cell>
          <cell r="BY1159" t="str">
            <v>-</v>
          </cell>
          <cell r="BZ1159" t="str">
            <v>-</v>
          </cell>
          <cell r="CA1159" t="str">
            <v>-</v>
          </cell>
          <cell r="CB1159" t="str">
            <v>-</v>
          </cell>
          <cell r="CC1159" t="str">
            <v>Lunes</v>
          </cell>
          <cell r="CD1159" t="str">
            <v>316</v>
          </cell>
          <cell r="CE1159" t="str">
            <v>6</v>
          </cell>
          <cell r="CF1159" t="str">
            <v>Amarillo</v>
          </cell>
          <cell r="CG1159" t="str">
            <v>1er Sábado</v>
          </cell>
          <cell r="CH1159" t="str">
            <v>Ene y Feb</v>
          </cell>
          <cell r="CI1159" t="str">
            <v>Jul y Ago</v>
          </cell>
          <cell r="CJ1159" t="str">
            <v>-</v>
          </cell>
          <cell r="CK1159">
            <v>90</v>
          </cell>
          <cell r="CL1159" t="str">
            <v>101 - MAGNA</v>
          </cell>
          <cell r="CM1159" t="str">
            <v>13206</v>
          </cell>
          <cell r="CP1159" t="str">
            <v>-</v>
          </cell>
        </row>
        <row r="1160">
          <cell r="A1160" t="str">
            <v>13207</v>
          </cell>
          <cell r="B1160" t="str">
            <v>598ZCN</v>
          </cell>
          <cell r="C1160" t="str">
            <v>Distrito Federal</v>
          </cell>
          <cell r="D1160" t="str">
            <v>No aplica</v>
          </cell>
          <cell r="E1160" t="str">
            <v>Aveo</v>
          </cell>
          <cell r="F1160" t="str">
            <v>Automóvil</v>
          </cell>
          <cell r="G1160" t="str">
            <v>Chevrolet</v>
          </cell>
          <cell r="H1160" t="str">
            <v>Aveo LS 4 puertas T/M, D/H, A/A, Paquete M</v>
          </cell>
          <cell r="I1160" t="str">
            <v>3G1TA5AF3EL104530</v>
          </cell>
          <cell r="J1160" t="str">
            <v>Hecho en México</v>
          </cell>
          <cell r="K1160" t="str">
            <v>Magna</v>
          </cell>
          <cell r="L1160">
            <v>4</v>
          </cell>
          <cell r="M1160">
            <v>45</v>
          </cell>
          <cell r="N1160">
            <v>2014</v>
          </cell>
          <cell r="O1160" t="str">
            <v>Ciudad de México</v>
          </cell>
          <cell r="P1160" t="str">
            <v>Ciudad de México</v>
          </cell>
          <cell r="Q1160" t="str">
            <v>Zona Metropolitana</v>
          </cell>
          <cell r="R1160" t="str">
            <v>Baja</v>
          </cell>
          <cell r="S1160" t="str">
            <v>Devolución Valmex</v>
          </cell>
          <cell r="T1160" t="str">
            <v>GNP</v>
          </cell>
          <cell r="U1160" t="str">
            <v>Grupo Nacional Provincial, S.A.B.</v>
          </cell>
          <cell r="V1160" t="str">
            <v>Pool Administrativo</v>
          </cell>
          <cell r="W1160" t="str">
            <v>Pool Administrativo</v>
          </cell>
          <cell r="X1160" t="str">
            <v>Plaza GNP</v>
          </cell>
          <cell r="Y1160" t="str">
            <v>Pool</v>
          </cell>
          <cell r="Z1160" t="str">
            <v>N38132</v>
          </cell>
          <cell r="AA1160" t="str">
            <v>-</v>
          </cell>
          <cell r="AB1160" t="str">
            <v>-</v>
          </cell>
          <cell r="AC1160" t="str">
            <v>-</v>
          </cell>
          <cell r="AD1160" t="str">
            <v>-</v>
          </cell>
          <cell r="AE1160" t="str">
            <v>-</v>
          </cell>
          <cell r="AF1160" t="str">
            <v>-</v>
          </cell>
          <cell r="AG1160" t="str">
            <v>-</v>
          </cell>
          <cell r="AH1160" t="str">
            <v>-</v>
          </cell>
          <cell r="AI1160" t="str">
            <v>C6705</v>
          </cell>
          <cell r="AJ1160" t="str">
            <v>Ramirez Granados Arturo</v>
          </cell>
          <cell r="AK1160" t="str">
            <v>-</v>
          </cell>
          <cell r="AL1160" t="str">
            <v>-</v>
          </cell>
          <cell r="AM1160" t="str">
            <v>-</v>
          </cell>
          <cell r="AN1160">
            <v>0</v>
          </cell>
          <cell r="AO1160" t="str">
            <v>-</v>
          </cell>
          <cell r="AQ1160">
            <v>5545001393</v>
          </cell>
          <cell r="AR1160" t="str">
            <v>-</v>
          </cell>
          <cell r="AS1160" t="str">
            <v>-</v>
          </cell>
          <cell r="AT1160" t="str">
            <v>-</v>
          </cell>
          <cell r="AU1160" t="str">
            <v>-</v>
          </cell>
          <cell r="AV1160" t="str">
            <v>-</v>
          </cell>
          <cell r="AW1160" t="str">
            <v>IMDM20358774..</v>
          </cell>
          <cell r="AX1160" t="str">
            <v>Inactivo</v>
          </cell>
          <cell r="AY1160" t="str">
            <v>No</v>
          </cell>
          <cell r="AZ1160" t="str">
            <v>-</v>
          </cell>
          <cell r="BA1160" t="str">
            <v>-</v>
          </cell>
          <cell r="BB1160" t="str">
            <v>-</v>
          </cell>
          <cell r="BC1160" t="str">
            <v>-</v>
          </cell>
          <cell r="BD1160" t="str">
            <v>-</v>
          </cell>
          <cell r="BE1160" t="str">
            <v>-</v>
          </cell>
          <cell r="BF1160" t="str">
            <v>-</v>
          </cell>
          <cell r="BG1160" t="str">
            <v>-</v>
          </cell>
          <cell r="BH1160" t="str">
            <v>-</v>
          </cell>
          <cell r="BI1160" t="str">
            <v>-</v>
          </cell>
          <cell r="BJ1160" t="str">
            <v>Arrendado</v>
          </cell>
          <cell r="BK1160">
            <v>12902</v>
          </cell>
          <cell r="BL1160" t="str">
            <v>El Trébol Automotriz Ermita, S.A. de C.V.</v>
          </cell>
          <cell r="BO1160">
            <v>140517.01</v>
          </cell>
          <cell r="BP1160" t="str">
            <v>-</v>
          </cell>
          <cell r="BQ1160" t="str">
            <v>-</v>
          </cell>
          <cell r="BR1160" t="str">
            <v>-</v>
          </cell>
          <cell r="BS1160" t="str">
            <v>-</v>
          </cell>
          <cell r="BT1160" t="str">
            <v>-</v>
          </cell>
          <cell r="BU1160" t="str">
            <v>-</v>
          </cell>
          <cell r="BV1160" t="str">
            <v>-</v>
          </cell>
          <cell r="BW1160" t="str">
            <v>-</v>
          </cell>
          <cell r="BX1160" t="str">
            <v>-</v>
          </cell>
          <cell r="BY1160" t="str">
            <v>-</v>
          </cell>
          <cell r="BZ1160" t="str">
            <v>-</v>
          </cell>
          <cell r="CA1160" t="str">
            <v>-</v>
          </cell>
          <cell r="CB1160" t="str">
            <v>-</v>
          </cell>
          <cell r="CC1160" t="str">
            <v>Martes</v>
          </cell>
          <cell r="CD1160" t="str">
            <v>598</v>
          </cell>
          <cell r="CE1160" t="str">
            <v>8</v>
          </cell>
          <cell r="CF1160" t="str">
            <v>Rosa</v>
          </cell>
          <cell r="CG1160" t="str">
            <v>2o Sábado</v>
          </cell>
          <cell r="CH1160" t="str">
            <v>Feb y Mzo</v>
          </cell>
          <cell r="CI1160" t="str">
            <v>Ago y Sep</v>
          </cell>
          <cell r="CJ1160" t="str">
            <v>-</v>
          </cell>
          <cell r="CK1160">
            <v>90</v>
          </cell>
          <cell r="CL1160" t="str">
            <v>101 - MAGNA</v>
          </cell>
          <cell r="CM1160" t="str">
            <v>13207</v>
          </cell>
          <cell r="CP1160" t="str">
            <v>-</v>
          </cell>
        </row>
        <row r="1161">
          <cell r="A1161" t="str">
            <v>13208</v>
          </cell>
          <cell r="B1161" t="str">
            <v>622ZDE</v>
          </cell>
          <cell r="C1161" t="str">
            <v>Distrito Federal</v>
          </cell>
          <cell r="D1161" t="str">
            <v>No aplica</v>
          </cell>
          <cell r="E1161" t="str">
            <v>Aveo</v>
          </cell>
          <cell r="F1161" t="str">
            <v>Automóvil</v>
          </cell>
          <cell r="G1161" t="str">
            <v>Chevrolet</v>
          </cell>
          <cell r="H1161" t="str">
            <v>Aveo LS 4 puertas T/M, D/H, A/A, Paquete M</v>
          </cell>
          <cell r="I1161" t="str">
            <v>3G1TA5AF0EL107904</v>
          </cell>
          <cell r="J1161" t="str">
            <v>Hecho en México</v>
          </cell>
          <cell r="K1161" t="str">
            <v>Magna</v>
          </cell>
          <cell r="L1161">
            <v>4</v>
          </cell>
          <cell r="M1161">
            <v>45</v>
          </cell>
          <cell r="N1161">
            <v>2014</v>
          </cell>
          <cell r="O1161" t="str">
            <v>Ciudad de México</v>
          </cell>
          <cell r="P1161" t="str">
            <v>Ciudad de México</v>
          </cell>
          <cell r="Q1161" t="str">
            <v>Zona Metropolitana</v>
          </cell>
          <cell r="R1161" t="str">
            <v>Baja</v>
          </cell>
          <cell r="S1161" t="str">
            <v>Venta a empleado</v>
          </cell>
          <cell r="T1161" t="str">
            <v>GNP</v>
          </cell>
          <cell r="U1161" t="str">
            <v>Grupo Nacional Provincial, S.A.B.</v>
          </cell>
          <cell r="V1161" t="str">
            <v>Asesor de Servicio</v>
          </cell>
          <cell r="W1161" t="str">
            <v>553</v>
          </cell>
          <cell r="X1161" t="str">
            <v>Célula 9</v>
          </cell>
          <cell r="Y1161" t="str">
            <v>Asignado</v>
          </cell>
          <cell r="Z1161" t="str">
            <v>N92614</v>
          </cell>
          <cell r="AA1161" t="str">
            <v>-</v>
          </cell>
          <cell r="AB1161" t="str">
            <v>-</v>
          </cell>
          <cell r="AC1161" t="str">
            <v>-</v>
          </cell>
          <cell r="AD1161" t="str">
            <v>-</v>
          </cell>
          <cell r="AE1161" t="str">
            <v>-</v>
          </cell>
          <cell r="AF1161" t="str">
            <v>-</v>
          </cell>
          <cell r="AG1161" t="str">
            <v>-</v>
          </cell>
          <cell r="AH1161" t="str">
            <v>-</v>
          </cell>
          <cell r="AI1161" t="str">
            <v>C6705</v>
          </cell>
          <cell r="AJ1161" t="str">
            <v>Ramirez Granados Arturo</v>
          </cell>
          <cell r="AK1161" t="str">
            <v>-</v>
          </cell>
          <cell r="AL1161" t="str">
            <v>-</v>
          </cell>
          <cell r="AM1161" t="str">
            <v>-</v>
          </cell>
          <cell r="AN1161" t="str">
            <v>ajustes084gnp@gmail.com</v>
          </cell>
          <cell r="AO1161" t="str">
            <v>-</v>
          </cell>
          <cell r="AP1161" t="str">
            <v>ajustes084gnp@gmail.com</v>
          </cell>
          <cell r="AQ1161">
            <v>5535660021</v>
          </cell>
          <cell r="AR1161" t="str">
            <v>-</v>
          </cell>
          <cell r="AS1161" t="str">
            <v>-</v>
          </cell>
          <cell r="AT1161" t="str">
            <v>-</v>
          </cell>
          <cell r="AU1161" t="str">
            <v>-</v>
          </cell>
          <cell r="AV1161" t="str">
            <v>-</v>
          </cell>
          <cell r="AW1161" t="str">
            <v>IMDM21470139..</v>
          </cell>
          <cell r="AX1161" t="str">
            <v>Inactivo</v>
          </cell>
          <cell r="AY1161" t="str">
            <v>No</v>
          </cell>
          <cell r="AZ1161" t="str">
            <v>-</v>
          </cell>
          <cell r="BA1161" t="str">
            <v>-</v>
          </cell>
          <cell r="BB1161" t="str">
            <v>-</v>
          </cell>
          <cell r="BC1161" t="str">
            <v>-</v>
          </cell>
          <cell r="BD1161" t="str">
            <v>-</v>
          </cell>
          <cell r="BE1161" t="str">
            <v>-</v>
          </cell>
          <cell r="BF1161" t="str">
            <v>-</v>
          </cell>
          <cell r="BG1161">
            <v>3</v>
          </cell>
          <cell r="BH1161" t="str">
            <v>-</v>
          </cell>
          <cell r="BI1161" t="str">
            <v>-</v>
          </cell>
          <cell r="BJ1161" t="str">
            <v>Arrendado</v>
          </cell>
          <cell r="BK1161">
            <v>12901</v>
          </cell>
          <cell r="BL1161" t="str">
            <v>El Trébol Automotriz Ermita, S.A. de C.V.</v>
          </cell>
          <cell r="BO1161">
            <v>140517.01</v>
          </cell>
          <cell r="BP1161" t="str">
            <v>-</v>
          </cell>
          <cell r="BQ1161" t="str">
            <v>-</v>
          </cell>
          <cell r="BR1161" t="str">
            <v>-</v>
          </cell>
          <cell r="BS1161" t="str">
            <v>-</v>
          </cell>
          <cell r="BT1161" t="str">
            <v>-</v>
          </cell>
          <cell r="BU1161" t="str">
            <v>-</v>
          </cell>
          <cell r="BV1161" t="str">
            <v>-</v>
          </cell>
          <cell r="BW1161" t="str">
            <v>-</v>
          </cell>
          <cell r="BX1161" t="str">
            <v>-</v>
          </cell>
          <cell r="BY1161" t="str">
            <v>-</v>
          </cell>
          <cell r="BZ1161" t="str">
            <v>-</v>
          </cell>
          <cell r="CA1161" t="str">
            <v>-</v>
          </cell>
          <cell r="CB1161" t="str">
            <v>-</v>
          </cell>
          <cell r="CC1161" t="str">
            <v>Jueves</v>
          </cell>
          <cell r="CD1161" t="str">
            <v>622</v>
          </cell>
          <cell r="CE1161" t="str">
            <v>2</v>
          </cell>
          <cell r="CF1161" t="str">
            <v>Verde</v>
          </cell>
          <cell r="CG1161" t="str">
            <v>4o Sábado</v>
          </cell>
          <cell r="CH1161" t="str">
            <v>Abr y May</v>
          </cell>
          <cell r="CI1161" t="str">
            <v>Oct y Nov</v>
          </cell>
          <cell r="CJ1161" t="str">
            <v>-</v>
          </cell>
          <cell r="CK1161">
            <v>90</v>
          </cell>
          <cell r="CL1161" t="str">
            <v>101 - MAGNA</v>
          </cell>
          <cell r="CM1161" t="str">
            <v>13208</v>
          </cell>
          <cell r="CP1161" t="str">
            <v>-</v>
          </cell>
        </row>
        <row r="1162">
          <cell r="A1162" t="str">
            <v>13209</v>
          </cell>
          <cell r="B1162" t="str">
            <v>845ZBT</v>
          </cell>
          <cell r="C1162" t="str">
            <v>Distrito Federal</v>
          </cell>
          <cell r="D1162" t="str">
            <v>No aplica</v>
          </cell>
          <cell r="E1162" t="str">
            <v>Aveo</v>
          </cell>
          <cell r="F1162" t="str">
            <v>Automóvil</v>
          </cell>
          <cell r="G1162" t="str">
            <v>Chevrolet</v>
          </cell>
          <cell r="H1162" t="str">
            <v>Aveo LS 4 puertas T/M, D/H, A/A, Paquete M</v>
          </cell>
          <cell r="I1162" t="str">
            <v>3G1TA5AF0DL209461</v>
          </cell>
          <cell r="J1162" t="str">
            <v>Hecho en México</v>
          </cell>
          <cell r="K1162" t="str">
            <v>Magna</v>
          </cell>
          <cell r="L1162">
            <v>4</v>
          </cell>
          <cell r="M1162">
            <v>45</v>
          </cell>
          <cell r="N1162">
            <v>2013</v>
          </cell>
          <cell r="O1162" t="str">
            <v>Guadalajara</v>
          </cell>
          <cell r="P1162" t="str">
            <v>Jalisco</v>
          </cell>
          <cell r="Q1162" t="str">
            <v>Occidente</v>
          </cell>
          <cell r="R1162" t="str">
            <v>Baja</v>
          </cell>
          <cell r="S1162" t="str">
            <v>Venta a empleado</v>
          </cell>
          <cell r="T1162" t="str">
            <v>GNP</v>
          </cell>
          <cell r="U1162" t="str">
            <v>Grupo Nacional Provincial, S.A.B.</v>
          </cell>
          <cell r="V1162" t="str">
            <v>Asesor de Servicio</v>
          </cell>
          <cell r="W1162" t="str">
            <v>M3</v>
          </cell>
          <cell r="X1162" t="str">
            <v>Célula México</v>
          </cell>
          <cell r="Y1162" t="str">
            <v>Asignado</v>
          </cell>
          <cell r="Z1162">
            <v>40349001</v>
          </cell>
          <cell r="AA1162" t="str">
            <v>-</v>
          </cell>
          <cell r="AB1162" t="str">
            <v>-</v>
          </cell>
          <cell r="AC1162" t="str">
            <v>-</v>
          </cell>
          <cell r="AD1162" t="str">
            <v>-</v>
          </cell>
          <cell r="AE1162" t="str">
            <v>-</v>
          </cell>
          <cell r="AF1162" t="str">
            <v>-</v>
          </cell>
          <cell r="AG1162" t="str">
            <v>-</v>
          </cell>
          <cell r="AH1162" t="str">
            <v>-</v>
          </cell>
          <cell r="AI1162" t="str">
            <v>C6705</v>
          </cell>
          <cell r="AJ1162" t="str">
            <v>Ramirez Granados Arturo</v>
          </cell>
          <cell r="AK1162" t="str">
            <v>-</v>
          </cell>
          <cell r="AL1162" t="str">
            <v>-</v>
          </cell>
          <cell r="AM1162" t="str">
            <v>-</v>
          </cell>
          <cell r="AN1162" t="str">
            <v>ajustes324gnp@gmail.com</v>
          </cell>
          <cell r="AO1162" t="str">
            <v>-</v>
          </cell>
          <cell r="AP1162" t="str">
            <v>ajustes324gnp@gmail.com</v>
          </cell>
          <cell r="AQ1162">
            <v>3310204556</v>
          </cell>
          <cell r="AR1162" t="str">
            <v>-</v>
          </cell>
          <cell r="AS1162" t="str">
            <v>-</v>
          </cell>
          <cell r="AT1162" t="str">
            <v>-</v>
          </cell>
          <cell r="AU1162" t="str">
            <v>-</v>
          </cell>
          <cell r="AV1162" t="str">
            <v>-</v>
          </cell>
          <cell r="AW1162" t="str">
            <v>-</v>
          </cell>
          <cell r="AX1162" t="str">
            <v>-</v>
          </cell>
          <cell r="AY1162" t="str">
            <v>No</v>
          </cell>
          <cell r="AZ1162" t="str">
            <v>-</v>
          </cell>
          <cell r="BA1162" t="str">
            <v>-</v>
          </cell>
          <cell r="BB1162" t="str">
            <v>-</v>
          </cell>
          <cell r="BC1162" t="str">
            <v>-</v>
          </cell>
          <cell r="BD1162" t="str">
            <v>-</v>
          </cell>
          <cell r="BE1162" t="str">
            <v>-</v>
          </cell>
          <cell r="BF1162" t="str">
            <v>-</v>
          </cell>
          <cell r="BG1162">
            <v>3</v>
          </cell>
          <cell r="BH1162" t="str">
            <v>-</v>
          </cell>
          <cell r="BI1162" t="str">
            <v>-</v>
          </cell>
          <cell r="BJ1162" t="str">
            <v>Arrendado</v>
          </cell>
          <cell r="BL1162" t="str">
            <v>El Trébol Automotriz Ermita, S.A. de C.V.</v>
          </cell>
          <cell r="BP1162" t="str">
            <v>-</v>
          </cell>
          <cell r="BQ1162" t="str">
            <v>-</v>
          </cell>
          <cell r="BR1162" t="str">
            <v>-</v>
          </cell>
          <cell r="BS1162" t="str">
            <v>-</v>
          </cell>
          <cell r="BT1162" t="str">
            <v>-</v>
          </cell>
          <cell r="BU1162" t="str">
            <v>-</v>
          </cell>
          <cell r="BV1162" t="str">
            <v>-</v>
          </cell>
          <cell r="BW1162" t="str">
            <v>-</v>
          </cell>
          <cell r="BX1162" t="str">
            <v>-</v>
          </cell>
          <cell r="BY1162" t="str">
            <v>-</v>
          </cell>
          <cell r="BZ1162" t="str">
            <v>-</v>
          </cell>
          <cell r="CA1162" t="str">
            <v>-</v>
          </cell>
          <cell r="CB1162" t="str">
            <v>-</v>
          </cell>
          <cell r="CC1162" t="str">
            <v>Lunes</v>
          </cell>
          <cell r="CD1162" t="str">
            <v>845</v>
          </cell>
          <cell r="CE1162" t="str">
            <v>5</v>
          </cell>
          <cell r="CF1162" t="str">
            <v>Amarillo</v>
          </cell>
          <cell r="CG1162" t="str">
            <v>1er Sábado</v>
          </cell>
          <cell r="CH1162" t="str">
            <v>Ene y Feb</v>
          </cell>
          <cell r="CI1162" t="str">
            <v>Jul y Ago</v>
          </cell>
          <cell r="CJ1162" t="str">
            <v>-</v>
          </cell>
          <cell r="CK1162">
            <v>90</v>
          </cell>
          <cell r="CL1162" t="str">
            <v>101 - MAGNA</v>
          </cell>
          <cell r="CM1162" t="str">
            <v>13209</v>
          </cell>
          <cell r="CP1162" t="str">
            <v>-</v>
          </cell>
        </row>
        <row r="1163">
          <cell r="A1163" t="str">
            <v>13210</v>
          </cell>
          <cell r="B1163" t="str">
            <v>662ZBT</v>
          </cell>
          <cell r="C1163" t="str">
            <v>Distrito Federal</v>
          </cell>
          <cell r="D1163" t="str">
            <v>No aplica</v>
          </cell>
          <cell r="E1163" t="str">
            <v>Aveo</v>
          </cell>
          <cell r="F1163" t="str">
            <v>Automóvil</v>
          </cell>
          <cell r="G1163" t="str">
            <v>Chevrolet</v>
          </cell>
          <cell r="H1163" t="str">
            <v>Aveo LS 4 puertas T/M, D/H, A/A, Paquete M</v>
          </cell>
          <cell r="I1163" t="str">
            <v>3G1TA5AF8DL210874</v>
          </cell>
          <cell r="J1163" t="str">
            <v>Hecho en México</v>
          </cell>
          <cell r="K1163" t="str">
            <v>Magna</v>
          </cell>
          <cell r="L1163">
            <v>4</v>
          </cell>
          <cell r="M1163">
            <v>45</v>
          </cell>
          <cell r="N1163">
            <v>2013</v>
          </cell>
          <cell r="O1163" t="str">
            <v>Ciudad de México</v>
          </cell>
          <cell r="P1163" t="str">
            <v>Ciudad de México</v>
          </cell>
          <cell r="Q1163" t="str">
            <v>Zona Metropolitana</v>
          </cell>
          <cell r="R1163" t="str">
            <v>Baja</v>
          </cell>
          <cell r="S1163" t="str">
            <v>PT por Siniestro</v>
          </cell>
          <cell r="T1163" t="str">
            <v>GNP</v>
          </cell>
          <cell r="U1163" t="str">
            <v>Grupo Nacional Provincial, S.A.B.</v>
          </cell>
          <cell r="V1163" t="str">
            <v>Pool Administrativo</v>
          </cell>
          <cell r="W1163" t="str">
            <v>Pool Administrativo</v>
          </cell>
          <cell r="X1163" t="str">
            <v>Plaza GNP</v>
          </cell>
          <cell r="Y1163" t="str">
            <v>Pool</v>
          </cell>
          <cell r="Z1163" t="str">
            <v>N38132</v>
          </cell>
          <cell r="AA1163" t="str">
            <v>-</v>
          </cell>
          <cell r="AB1163" t="str">
            <v>-</v>
          </cell>
          <cell r="AC1163" t="str">
            <v>-</v>
          </cell>
          <cell r="AD1163" t="str">
            <v>-</v>
          </cell>
          <cell r="AE1163" t="str">
            <v>-</v>
          </cell>
          <cell r="AF1163" t="str">
            <v>-</v>
          </cell>
          <cell r="AG1163" t="str">
            <v>-</v>
          </cell>
          <cell r="AH1163" t="str">
            <v>-</v>
          </cell>
          <cell r="AI1163" t="str">
            <v>C6705</v>
          </cell>
          <cell r="AJ1163" t="str">
            <v>Ramirez Granados Arturo</v>
          </cell>
          <cell r="AK1163" t="str">
            <v>-</v>
          </cell>
          <cell r="AL1163" t="str">
            <v>-</v>
          </cell>
          <cell r="AM1163" t="str">
            <v>-</v>
          </cell>
          <cell r="AN1163">
            <v>0</v>
          </cell>
          <cell r="AO1163" t="str">
            <v>-</v>
          </cell>
          <cell r="AQ1163">
            <v>5545001393</v>
          </cell>
          <cell r="AR1163" t="str">
            <v>-</v>
          </cell>
          <cell r="AS1163" t="str">
            <v>-</v>
          </cell>
          <cell r="AT1163" t="str">
            <v>-</v>
          </cell>
          <cell r="AU1163" t="str">
            <v>-</v>
          </cell>
          <cell r="AV1163" t="str">
            <v>-</v>
          </cell>
          <cell r="AW1163" t="str">
            <v>IMDM20888091..</v>
          </cell>
          <cell r="AX1163" t="str">
            <v>Inactivo</v>
          </cell>
          <cell r="AY1163" t="str">
            <v>No</v>
          </cell>
          <cell r="AZ1163" t="str">
            <v>-</v>
          </cell>
          <cell r="BA1163" t="str">
            <v>-</v>
          </cell>
          <cell r="BB1163" t="str">
            <v>-</v>
          </cell>
          <cell r="BC1163" t="str">
            <v>-</v>
          </cell>
          <cell r="BD1163" t="str">
            <v>-</v>
          </cell>
          <cell r="BE1163" t="str">
            <v>-</v>
          </cell>
          <cell r="BF1163" t="str">
            <v>-</v>
          </cell>
          <cell r="BG1163" t="str">
            <v>-</v>
          </cell>
          <cell r="BH1163" t="str">
            <v>-</v>
          </cell>
          <cell r="BI1163" t="str">
            <v>-</v>
          </cell>
          <cell r="BJ1163" t="str">
            <v>Arrendado</v>
          </cell>
          <cell r="BL1163" t="str">
            <v>El Trébol Automotriz Ermita, S.A. de C.V.</v>
          </cell>
          <cell r="BP1163" t="str">
            <v>-</v>
          </cell>
          <cell r="BQ1163" t="str">
            <v>-</v>
          </cell>
          <cell r="BR1163" t="str">
            <v>-</v>
          </cell>
          <cell r="BS1163" t="str">
            <v>-</v>
          </cell>
          <cell r="BT1163" t="str">
            <v>-</v>
          </cell>
          <cell r="BU1163" t="str">
            <v>-</v>
          </cell>
          <cell r="BV1163" t="str">
            <v>-</v>
          </cell>
          <cell r="BW1163" t="str">
            <v>-</v>
          </cell>
          <cell r="BX1163" t="str">
            <v>-</v>
          </cell>
          <cell r="BY1163" t="str">
            <v>-</v>
          </cell>
          <cell r="BZ1163" t="str">
            <v>-</v>
          </cell>
          <cell r="CA1163" t="str">
            <v>-</v>
          </cell>
          <cell r="CB1163" t="str">
            <v>-</v>
          </cell>
          <cell r="CC1163" t="str">
            <v>Jueves</v>
          </cell>
          <cell r="CD1163" t="str">
            <v>662</v>
          </cell>
          <cell r="CE1163" t="str">
            <v>2</v>
          </cell>
          <cell r="CF1163" t="str">
            <v>Verde</v>
          </cell>
          <cell r="CG1163" t="str">
            <v>4o Sábado</v>
          </cell>
          <cell r="CH1163" t="str">
            <v>Abr y May</v>
          </cell>
          <cell r="CI1163" t="str">
            <v>Oct y Nov</v>
          </cell>
          <cell r="CJ1163" t="str">
            <v>-</v>
          </cell>
          <cell r="CK1163">
            <v>90</v>
          </cell>
          <cell r="CL1163" t="str">
            <v>101 - MAGNA</v>
          </cell>
          <cell r="CM1163" t="str">
            <v>13210</v>
          </cell>
          <cell r="CP1163" t="str">
            <v>-</v>
          </cell>
        </row>
        <row r="1164">
          <cell r="A1164" t="str">
            <v>13211</v>
          </cell>
          <cell r="B1164" t="str">
            <v>317ZBT</v>
          </cell>
          <cell r="C1164" t="str">
            <v>Distrito Federal</v>
          </cell>
          <cell r="D1164" t="str">
            <v>No aplica</v>
          </cell>
          <cell r="E1164" t="str">
            <v>Aveo</v>
          </cell>
          <cell r="F1164" t="str">
            <v>Automóvil</v>
          </cell>
          <cell r="G1164" t="str">
            <v>Chevrolet</v>
          </cell>
          <cell r="H1164" t="str">
            <v>Aveo LS 4 puertas T/M, D/H, A/A, Paquete M</v>
          </cell>
          <cell r="I1164" t="str">
            <v>3G1TA5AF7DL211112</v>
          </cell>
          <cell r="J1164" t="str">
            <v>Hecho en México</v>
          </cell>
          <cell r="K1164" t="str">
            <v>Magna</v>
          </cell>
          <cell r="L1164">
            <v>4</v>
          </cell>
          <cell r="M1164">
            <v>45</v>
          </cell>
          <cell r="N1164">
            <v>2013</v>
          </cell>
          <cell r="O1164" t="str">
            <v>Ciudad de México</v>
          </cell>
          <cell r="P1164" t="str">
            <v>Ciudad de México</v>
          </cell>
          <cell r="Q1164" t="str">
            <v>Zona Metropolitana</v>
          </cell>
          <cell r="R1164" t="str">
            <v>Baja</v>
          </cell>
          <cell r="S1164" t="str">
            <v>Devolución Valmex</v>
          </cell>
          <cell r="T1164" t="str">
            <v>GNP</v>
          </cell>
          <cell r="U1164" t="str">
            <v>Grupo Nacional Provincial, S.A.B.</v>
          </cell>
          <cell r="V1164" t="str">
            <v>Asesor de Servicio</v>
          </cell>
          <cell r="W1164" t="str">
            <v>494</v>
          </cell>
          <cell r="X1164" t="str">
            <v>Célula 8</v>
          </cell>
          <cell r="Y1164" t="str">
            <v>Asignado</v>
          </cell>
          <cell r="Z1164" t="str">
            <v>N90062</v>
          </cell>
          <cell r="AA1164" t="str">
            <v>-</v>
          </cell>
          <cell r="AB1164" t="str">
            <v>-</v>
          </cell>
          <cell r="AC1164" t="str">
            <v>-</v>
          </cell>
          <cell r="AD1164" t="str">
            <v>-</v>
          </cell>
          <cell r="AE1164" t="str">
            <v>-</v>
          </cell>
          <cell r="AF1164" t="str">
            <v>-</v>
          </cell>
          <cell r="AG1164" t="str">
            <v>-</v>
          </cell>
          <cell r="AH1164" t="str">
            <v>-</v>
          </cell>
          <cell r="AI1164" t="str">
            <v>C6705</v>
          </cell>
          <cell r="AJ1164" t="str">
            <v>Ramirez Granados Arturo</v>
          </cell>
          <cell r="AK1164" t="str">
            <v>-</v>
          </cell>
          <cell r="AL1164" t="str">
            <v>-</v>
          </cell>
          <cell r="AM1164" t="str">
            <v>-</v>
          </cell>
          <cell r="AN1164">
            <v>0</v>
          </cell>
          <cell r="AO1164" t="str">
            <v>-</v>
          </cell>
          <cell r="AQ1164">
            <v>5528510340</v>
          </cell>
          <cell r="AR1164" t="str">
            <v>-</v>
          </cell>
          <cell r="AS1164" t="str">
            <v>-</v>
          </cell>
          <cell r="AT1164" t="str">
            <v>-</v>
          </cell>
          <cell r="AU1164" t="str">
            <v>-</v>
          </cell>
          <cell r="AV1164" t="str">
            <v>-</v>
          </cell>
          <cell r="AW1164" t="str">
            <v>IMDM20888122..</v>
          </cell>
          <cell r="AX1164" t="str">
            <v>Inactivo</v>
          </cell>
          <cell r="AY1164" t="str">
            <v>No</v>
          </cell>
          <cell r="AZ1164" t="str">
            <v>-</v>
          </cell>
          <cell r="BA1164" t="str">
            <v>-</v>
          </cell>
          <cell r="BB1164" t="str">
            <v>-</v>
          </cell>
          <cell r="BC1164" t="str">
            <v>-</v>
          </cell>
          <cell r="BD1164" t="str">
            <v>-</v>
          </cell>
          <cell r="BE1164" t="str">
            <v>-</v>
          </cell>
          <cell r="BF1164" t="str">
            <v>-</v>
          </cell>
          <cell r="BG1164">
            <v>3</v>
          </cell>
          <cell r="BH1164" t="str">
            <v>-</v>
          </cell>
          <cell r="BI1164" t="str">
            <v>-</v>
          </cell>
          <cell r="BJ1164" t="str">
            <v>Arrendado</v>
          </cell>
          <cell r="BL1164" t="str">
            <v>El Trébol Automotriz Ermita, S.A. de C.V.</v>
          </cell>
          <cell r="BP1164" t="str">
            <v>-</v>
          </cell>
          <cell r="BQ1164" t="str">
            <v>-</v>
          </cell>
          <cell r="BR1164" t="str">
            <v>-</v>
          </cell>
          <cell r="BS1164" t="str">
            <v>-</v>
          </cell>
          <cell r="BT1164" t="str">
            <v>-</v>
          </cell>
          <cell r="BU1164" t="str">
            <v>-</v>
          </cell>
          <cell r="BV1164" t="str">
            <v>-</v>
          </cell>
          <cell r="BW1164" t="str">
            <v>-</v>
          </cell>
          <cell r="BX1164" t="str">
            <v>-</v>
          </cell>
          <cell r="BY1164" t="str">
            <v>-</v>
          </cell>
          <cell r="BZ1164" t="str">
            <v>-</v>
          </cell>
          <cell r="CA1164" t="str">
            <v>-</v>
          </cell>
          <cell r="CB1164" t="str">
            <v>-</v>
          </cell>
          <cell r="CC1164" t="str">
            <v>Martes</v>
          </cell>
          <cell r="CD1164" t="str">
            <v>317</v>
          </cell>
          <cell r="CE1164" t="str">
            <v>7</v>
          </cell>
          <cell r="CF1164" t="str">
            <v>Rosa</v>
          </cell>
          <cell r="CG1164" t="str">
            <v>2o Sábado</v>
          </cell>
          <cell r="CH1164" t="str">
            <v>Feb y Mzo</v>
          </cell>
          <cell r="CI1164" t="str">
            <v>Ago y Sep</v>
          </cell>
          <cell r="CJ1164" t="str">
            <v>-</v>
          </cell>
          <cell r="CK1164">
            <v>90</v>
          </cell>
          <cell r="CL1164" t="str">
            <v>101 - MAGNA</v>
          </cell>
          <cell r="CM1164" t="str">
            <v>13211</v>
          </cell>
          <cell r="CP1164" t="str">
            <v>-</v>
          </cell>
        </row>
        <row r="1165">
          <cell r="A1165" t="str">
            <v>13212</v>
          </cell>
          <cell r="B1165" t="str">
            <v>921ZDE</v>
          </cell>
          <cell r="C1165" t="str">
            <v>Distrito Federal</v>
          </cell>
          <cell r="D1165" t="str">
            <v>No aplica</v>
          </cell>
          <cell r="E1165" t="str">
            <v>Aveo</v>
          </cell>
          <cell r="F1165" t="str">
            <v>Automóvil</v>
          </cell>
          <cell r="G1165" t="str">
            <v>Chevrolet</v>
          </cell>
          <cell r="H1165" t="str">
            <v>Aveo LS 4 puertas T/M, D/H, A/A, Paquete M</v>
          </cell>
          <cell r="I1165" t="str">
            <v>3G1TA5AF0EL107806</v>
          </cell>
          <cell r="J1165" t="str">
            <v>Hecho en México</v>
          </cell>
          <cell r="K1165" t="str">
            <v>Magna</v>
          </cell>
          <cell r="L1165">
            <v>4</v>
          </cell>
          <cell r="M1165">
            <v>45</v>
          </cell>
          <cell r="N1165">
            <v>2014</v>
          </cell>
          <cell r="O1165" t="str">
            <v>Ciudad de México</v>
          </cell>
          <cell r="P1165" t="str">
            <v>Ciudad de México</v>
          </cell>
          <cell r="Q1165" t="str">
            <v>Zona Metropolitana</v>
          </cell>
          <cell r="R1165" t="str">
            <v>Baja</v>
          </cell>
          <cell r="S1165" t="str">
            <v>Devolución Valmex</v>
          </cell>
          <cell r="T1165" t="str">
            <v>GNP</v>
          </cell>
          <cell r="U1165" t="str">
            <v>Grupo Nacional Provincial, S.A.B.</v>
          </cell>
          <cell r="V1165" t="str">
            <v>Asesor de Servicio</v>
          </cell>
          <cell r="W1165" t="str">
            <v>509</v>
          </cell>
          <cell r="X1165" t="str">
            <v>Célula 5</v>
          </cell>
          <cell r="Y1165" t="str">
            <v>Asignado</v>
          </cell>
          <cell r="Z1165" t="str">
            <v>N93036</v>
          </cell>
          <cell r="AA1165" t="str">
            <v>-</v>
          </cell>
          <cell r="AB1165" t="str">
            <v>-</v>
          </cell>
          <cell r="AC1165" t="str">
            <v>-</v>
          </cell>
          <cell r="AD1165" t="str">
            <v>-</v>
          </cell>
          <cell r="AE1165" t="str">
            <v>-</v>
          </cell>
          <cell r="AF1165" t="str">
            <v>-</v>
          </cell>
          <cell r="AG1165" t="str">
            <v>-</v>
          </cell>
          <cell r="AH1165" t="str">
            <v>-</v>
          </cell>
          <cell r="AI1165" t="str">
            <v>C6705</v>
          </cell>
          <cell r="AJ1165" t="str">
            <v>Ramirez Granados Arturo</v>
          </cell>
          <cell r="AK1165" t="str">
            <v>-</v>
          </cell>
          <cell r="AL1165" t="str">
            <v>-</v>
          </cell>
          <cell r="AM1165" t="str">
            <v>-</v>
          </cell>
          <cell r="AN1165">
            <v>0</v>
          </cell>
          <cell r="AO1165" t="str">
            <v>-</v>
          </cell>
          <cell r="AQ1165">
            <v>5548664220</v>
          </cell>
          <cell r="AR1165" t="str">
            <v>-</v>
          </cell>
          <cell r="AS1165" t="str">
            <v>-</v>
          </cell>
          <cell r="AT1165" t="str">
            <v>-</v>
          </cell>
          <cell r="AU1165" t="str">
            <v>-</v>
          </cell>
          <cell r="AV1165" t="str">
            <v>-</v>
          </cell>
          <cell r="AW1165" t="str">
            <v>IMDM20888092..</v>
          </cell>
          <cell r="AX1165" t="str">
            <v>Inactivo</v>
          </cell>
          <cell r="AY1165" t="str">
            <v>No</v>
          </cell>
          <cell r="AZ1165" t="str">
            <v>-</v>
          </cell>
          <cell r="BA1165" t="str">
            <v>-</v>
          </cell>
          <cell r="BB1165" t="str">
            <v>-</v>
          </cell>
          <cell r="BC1165" t="str">
            <v>-</v>
          </cell>
          <cell r="BD1165" t="str">
            <v>-</v>
          </cell>
          <cell r="BE1165" t="str">
            <v>-</v>
          </cell>
          <cell r="BF1165" t="str">
            <v>-</v>
          </cell>
          <cell r="BG1165">
            <v>3</v>
          </cell>
          <cell r="BH1165" t="str">
            <v>-</v>
          </cell>
          <cell r="BI1165" t="str">
            <v>-</v>
          </cell>
          <cell r="BJ1165" t="str">
            <v>Arrendado</v>
          </cell>
          <cell r="BL1165" t="str">
            <v>El Trébol Automotriz Ermita, S.A. de C.V.</v>
          </cell>
          <cell r="BP1165" t="str">
            <v>-</v>
          </cell>
          <cell r="BQ1165" t="str">
            <v>-</v>
          </cell>
          <cell r="BR1165" t="str">
            <v>-</v>
          </cell>
          <cell r="BS1165" t="str">
            <v>-</v>
          </cell>
          <cell r="BT1165" t="str">
            <v>-</v>
          </cell>
          <cell r="BU1165" t="str">
            <v>-</v>
          </cell>
          <cell r="BV1165" t="str">
            <v>-</v>
          </cell>
          <cell r="BW1165" t="str">
            <v>-</v>
          </cell>
          <cell r="BX1165" t="str">
            <v>-</v>
          </cell>
          <cell r="BY1165" t="str">
            <v>-</v>
          </cell>
          <cell r="BZ1165" t="str">
            <v>-</v>
          </cell>
          <cell r="CA1165" t="str">
            <v>-</v>
          </cell>
          <cell r="CB1165" t="str">
            <v>-</v>
          </cell>
          <cell r="CC1165" t="str">
            <v>Jueves</v>
          </cell>
          <cell r="CD1165" t="str">
            <v>921</v>
          </cell>
          <cell r="CE1165" t="str">
            <v>1</v>
          </cell>
          <cell r="CF1165" t="str">
            <v>Verde</v>
          </cell>
          <cell r="CG1165" t="str">
            <v>4o Sábado</v>
          </cell>
          <cell r="CH1165" t="str">
            <v>Abr y May</v>
          </cell>
          <cell r="CI1165" t="str">
            <v>Oct y Nov</v>
          </cell>
          <cell r="CJ1165" t="str">
            <v>-</v>
          </cell>
          <cell r="CK1165">
            <v>90</v>
          </cell>
          <cell r="CL1165" t="str">
            <v>101 - MAGNA</v>
          </cell>
          <cell r="CM1165" t="str">
            <v>13212</v>
          </cell>
          <cell r="CP1165" t="str">
            <v>-</v>
          </cell>
        </row>
        <row r="1166">
          <cell r="A1166" t="str">
            <v>13213</v>
          </cell>
          <cell r="B1166" t="str">
            <v>613ZEL</v>
          </cell>
          <cell r="C1166" t="str">
            <v>Distrito Federal</v>
          </cell>
          <cell r="D1166" t="str">
            <v>No aplica</v>
          </cell>
          <cell r="E1166" t="str">
            <v>Aveo</v>
          </cell>
          <cell r="F1166" t="str">
            <v>Automóvil</v>
          </cell>
          <cell r="G1166" t="str">
            <v>Chevrolet</v>
          </cell>
          <cell r="H1166" t="str">
            <v>Aveo LS 4 puertas T/M, D/H, A/A, Paquete M</v>
          </cell>
          <cell r="I1166" t="str">
            <v>3G1TA5AF9EL123194</v>
          </cell>
          <cell r="J1166" t="str">
            <v>Hecho en México</v>
          </cell>
          <cell r="K1166" t="str">
            <v>Magna</v>
          </cell>
          <cell r="L1166">
            <v>4</v>
          </cell>
          <cell r="M1166">
            <v>45</v>
          </cell>
          <cell r="N1166">
            <v>2014</v>
          </cell>
          <cell r="O1166" t="str">
            <v>Veracruz</v>
          </cell>
          <cell r="P1166" t="str">
            <v>Veracruz</v>
          </cell>
          <cell r="Q1166" t="str">
            <v>Sureste</v>
          </cell>
          <cell r="R1166" t="str">
            <v>Baja</v>
          </cell>
          <cell r="S1166" t="str">
            <v>Venta a empleado</v>
          </cell>
          <cell r="T1166" t="str">
            <v>GNP</v>
          </cell>
          <cell r="U1166" t="str">
            <v>Grupo Nacional Provincial, S.A.B.</v>
          </cell>
          <cell r="V1166" t="str">
            <v>Supervisor Ajustes</v>
          </cell>
          <cell r="W1166" t="str">
            <v>-</v>
          </cell>
          <cell r="X1166" t="str">
            <v>Supervisoria</v>
          </cell>
          <cell r="Y1166" t="str">
            <v>Asignado</v>
          </cell>
          <cell r="Z1166" t="str">
            <v>N87877</v>
          </cell>
          <cell r="AA1166" t="str">
            <v>-</v>
          </cell>
          <cell r="AB1166" t="str">
            <v>-</v>
          </cell>
          <cell r="AC1166" t="str">
            <v>-</v>
          </cell>
          <cell r="AD1166" t="str">
            <v>-</v>
          </cell>
          <cell r="AE1166" t="str">
            <v>-</v>
          </cell>
          <cell r="AF1166" t="str">
            <v>-</v>
          </cell>
          <cell r="AG1166" t="str">
            <v>-</v>
          </cell>
          <cell r="AH1166" t="str">
            <v>-</v>
          </cell>
          <cell r="AI1166" t="str">
            <v>C6705</v>
          </cell>
          <cell r="AJ1166" t="str">
            <v>Ramirez Granados Arturo</v>
          </cell>
          <cell r="AK1166" t="str">
            <v>-</v>
          </cell>
          <cell r="AL1166" t="str">
            <v>-</v>
          </cell>
          <cell r="AM1166" t="str">
            <v>-</v>
          </cell>
          <cell r="AN1166">
            <v>0</v>
          </cell>
          <cell r="AO1166" t="str">
            <v>-</v>
          </cell>
          <cell r="AQ1166">
            <v>2291145892</v>
          </cell>
          <cell r="AR1166" t="str">
            <v>-</v>
          </cell>
          <cell r="AS1166" t="str">
            <v>-</v>
          </cell>
          <cell r="AT1166" t="str">
            <v>-</v>
          </cell>
          <cell r="AU1166" t="str">
            <v>-</v>
          </cell>
          <cell r="AV1166" t="str">
            <v>-</v>
          </cell>
          <cell r="AW1166" t="str">
            <v>-</v>
          </cell>
          <cell r="AX1166" t="str">
            <v>-</v>
          </cell>
          <cell r="AY1166" t="str">
            <v>No</v>
          </cell>
          <cell r="AZ1166" t="str">
            <v>-</v>
          </cell>
          <cell r="BA1166" t="str">
            <v>-</v>
          </cell>
          <cell r="BB1166" t="str">
            <v>-</v>
          </cell>
          <cell r="BC1166" t="str">
            <v>-</v>
          </cell>
          <cell r="BD1166" t="str">
            <v>-</v>
          </cell>
          <cell r="BE1166" t="str">
            <v>-</v>
          </cell>
          <cell r="BF1166" t="str">
            <v>-</v>
          </cell>
          <cell r="BG1166">
            <v>3</v>
          </cell>
          <cell r="BH1166" t="str">
            <v>-</v>
          </cell>
          <cell r="BI1166" t="str">
            <v>-</v>
          </cell>
          <cell r="BJ1166" t="str">
            <v>Arrendado</v>
          </cell>
          <cell r="BL1166" t="str">
            <v>El Trébol Automotriz Ermita, S.A. de C.V.</v>
          </cell>
          <cell r="BP1166" t="str">
            <v>-</v>
          </cell>
          <cell r="BQ1166" t="str">
            <v>-</v>
          </cell>
          <cell r="BR1166" t="str">
            <v>-</v>
          </cell>
          <cell r="BS1166" t="str">
            <v>-</v>
          </cell>
          <cell r="BT1166" t="str">
            <v>-</v>
          </cell>
          <cell r="BU1166" t="str">
            <v>-</v>
          </cell>
          <cell r="BV1166" t="str">
            <v>-</v>
          </cell>
          <cell r="BW1166" t="str">
            <v>-</v>
          </cell>
          <cell r="BX1166" t="str">
            <v>-</v>
          </cell>
          <cell r="BY1166" t="str">
            <v>-</v>
          </cell>
          <cell r="BZ1166" t="str">
            <v>-</v>
          </cell>
          <cell r="CA1166" t="str">
            <v>-</v>
          </cell>
          <cell r="CB1166" t="str">
            <v>-</v>
          </cell>
          <cell r="CC1166" t="str">
            <v>Miércoles</v>
          </cell>
          <cell r="CD1166" t="str">
            <v>613</v>
          </cell>
          <cell r="CE1166" t="str">
            <v>3</v>
          </cell>
          <cell r="CF1166" t="str">
            <v>Rojo</v>
          </cell>
          <cell r="CG1166" t="str">
            <v>3er Sábado</v>
          </cell>
          <cell r="CH1166" t="str">
            <v>Mzo y Abr</v>
          </cell>
          <cell r="CI1166" t="str">
            <v>Sep y Oct</v>
          </cell>
          <cell r="CJ1166" t="str">
            <v>-</v>
          </cell>
          <cell r="CK1166">
            <v>90</v>
          </cell>
          <cell r="CL1166" t="str">
            <v>101 - MAGNA</v>
          </cell>
          <cell r="CM1166" t="str">
            <v>13213</v>
          </cell>
          <cell r="CP1166" t="str">
            <v>-</v>
          </cell>
        </row>
        <row r="1167">
          <cell r="A1167" t="str">
            <v>13214</v>
          </cell>
          <cell r="B1167" t="str">
            <v>914ZDE</v>
          </cell>
          <cell r="C1167" t="str">
            <v>Distrito Federal</v>
          </cell>
          <cell r="D1167" t="str">
            <v>No aplica</v>
          </cell>
          <cell r="E1167" t="str">
            <v>Aveo</v>
          </cell>
          <cell r="F1167" t="str">
            <v>Automóvil</v>
          </cell>
          <cell r="G1167" t="str">
            <v>Chevrolet</v>
          </cell>
          <cell r="H1167" t="str">
            <v>Aveo LS 4 puertas T/M, D/H, A/A, Paquete M</v>
          </cell>
          <cell r="I1167" t="str">
            <v>3G1TA5AF1EL107734</v>
          </cell>
          <cell r="J1167" t="str">
            <v>Hecho en México</v>
          </cell>
          <cell r="K1167" t="str">
            <v>Magna</v>
          </cell>
          <cell r="L1167">
            <v>4</v>
          </cell>
          <cell r="M1167">
            <v>45</v>
          </cell>
          <cell r="N1167">
            <v>2014</v>
          </cell>
          <cell r="O1167" t="str">
            <v>Ciudad de México</v>
          </cell>
          <cell r="P1167" t="str">
            <v>Ciudad de México</v>
          </cell>
          <cell r="Q1167" t="str">
            <v>Zona Metropolitana</v>
          </cell>
          <cell r="R1167" t="str">
            <v>Baja</v>
          </cell>
          <cell r="S1167" t="str">
            <v>Devolución Valmex</v>
          </cell>
          <cell r="T1167" t="str">
            <v>GNP</v>
          </cell>
          <cell r="U1167" t="str">
            <v>Grupo Nacional Provincial, S.A.B.</v>
          </cell>
          <cell r="V1167" t="str">
            <v>Pool Ajustes</v>
          </cell>
          <cell r="W1167" t="str">
            <v>Pool Ajustes</v>
          </cell>
          <cell r="X1167" t="str">
            <v>Plaza GNP</v>
          </cell>
          <cell r="Y1167" t="str">
            <v>Pool</v>
          </cell>
          <cell r="Z1167" t="str">
            <v>N38132</v>
          </cell>
          <cell r="AA1167" t="str">
            <v>-</v>
          </cell>
          <cell r="AB1167" t="str">
            <v>-</v>
          </cell>
          <cell r="AC1167" t="str">
            <v>-</v>
          </cell>
          <cell r="AD1167" t="str">
            <v>-</v>
          </cell>
          <cell r="AE1167" t="str">
            <v>-</v>
          </cell>
          <cell r="AF1167" t="str">
            <v>-</v>
          </cell>
          <cell r="AG1167" t="str">
            <v>-</v>
          </cell>
          <cell r="AH1167" t="str">
            <v>-</v>
          </cell>
          <cell r="AI1167" t="str">
            <v>C6705</v>
          </cell>
          <cell r="AJ1167" t="str">
            <v>Ramirez Granados Arturo</v>
          </cell>
          <cell r="AK1167" t="str">
            <v>-</v>
          </cell>
          <cell r="AL1167" t="str">
            <v>-</v>
          </cell>
          <cell r="AM1167" t="str">
            <v>-</v>
          </cell>
          <cell r="AN1167">
            <v>0</v>
          </cell>
          <cell r="AO1167" t="str">
            <v>-</v>
          </cell>
          <cell r="AQ1167">
            <v>5545001393</v>
          </cell>
          <cell r="AR1167" t="str">
            <v>-</v>
          </cell>
          <cell r="AS1167" t="str">
            <v>-</v>
          </cell>
          <cell r="AT1167" t="str">
            <v>-</v>
          </cell>
          <cell r="AU1167" t="str">
            <v>-</v>
          </cell>
          <cell r="AV1167" t="str">
            <v>-</v>
          </cell>
          <cell r="AW1167" t="str">
            <v>IMDM20888128..</v>
          </cell>
          <cell r="AX1167" t="str">
            <v>Inactivo</v>
          </cell>
          <cell r="AY1167" t="str">
            <v>No</v>
          </cell>
          <cell r="AZ1167" t="str">
            <v>-</v>
          </cell>
          <cell r="BA1167" t="str">
            <v>-</v>
          </cell>
          <cell r="BB1167" t="str">
            <v>-</v>
          </cell>
          <cell r="BC1167" t="str">
            <v>-</v>
          </cell>
          <cell r="BD1167" t="str">
            <v>-</v>
          </cell>
          <cell r="BE1167" t="str">
            <v>-</v>
          </cell>
          <cell r="BF1167" t="str">
            <v>-</v>
          </cell>
          <cell r="BG1167" t="str">
            <v>-</v>
          </cell>
          <cell r="BH1167" t="str">
            <v>-</v>
          </cell>
          <cell r="BI1167" t="str">
            <v>-</v>
          </cell>
          <cell r="BJ1167" t="str">
            <v>Arrendado</v>
          </cell>
          <cell r="BL1167" t="str">
            <v>El Trébol Automotriz Ermita, S.A. de C.V.</v>
          </cell>
          <cell r="BP1167" t="str">
            <v>-</v>
          </cell>
          <cell r="BQ1167" t="str">
            <v>-</v>
          </cell>
          <cell r="BR1167" t="str">
            <v>-</v>
          </cell>
          <cell r="BS1167" t="str">
            <v>-</v>
          </cell>
          <cell r="BT1167" t="str">
            <v>-</v>
          </cell>
          <cell r="BU1167" t="str">
            <v>-</v>
          </cell>
          <cell r="BV1167" t="str">
            <v>-</v>
          </cell>
          <cell r="BW1167" t="str">
            <v>-</v>
          </cell>
          <cell r="BX1167" t="str">
            <v>-</v>
          </cell>
          <cell r="BY1167" t="str">
            <v>-</v>
          </cell>
          <cell r="BZ1167" t="str">
            <v>-</v>
          </cell>
          <cell r="CA1167" t="str">
            <v>-</v>
          </cell>
          <cell r="CB1167" t="str">
            <v>-</v>
          </cell>
          <cell r="CC1167" t="str">
            <v>Miércoles</v>
          </cell>
          <cell r="CD1167" t="str">
            <v>914</v>
          </cell>
          <cell r="CE1167" t="str">
            <v>4</v>
          </cell>
          <cell r="CF1167" t="str">
            <v>Rojo</v>
          </cell>
          <cell r="CG1167" t="str">
            <v>3er Sábado</v>
          </cell>
          <cell r="CH1167" t="str">
            <v>Mzo y Abr</v>
          </cell>
          <cell r="CI1167" t="str">
            <v>Sep y Oct</v>
          </cell>
          <cell r="CJ1167" t="str">
            <v>-</v>
          </cell>
          <cell r="CK1167">
            <v>90</v>
          </cell>
          <cell r="CL1167" t="str">
            <v>101 - MAGNA</v>
          </cell>
          <cell r="CM1167" t="str">
            <v>13214</v>
          </cell>
          <cell r="CP1167" t="str">
            <v>-</v>
          </cell>
        </row>
        <row r="1168">
          <cell r="A1168" t="str">
            <v>13215</v>
          </cell>
          <cell r="B1168" t="str">
            <v>468ZDE</v>
          </cell>
          <cell r="C1168" t="str">
            <v>Distrito Federal</v>
          </cell>
          <cell r="D1168" t="str">
            <v>No aplica</v>
          </cell>
          <cell r="E1168" t="str">
            <v>Aveo</v>
          </cell>
          <cell r="F1168" t="str">
            <v>Automóvil</v>
          </cell>
          <cell r="G1168" t="str">
            <v>Chevrolet</v>
          </cell>
          <cell r="H1168" t="str">
            <v>Aveo LS 4 puertas T/M, D/H, A/A, Paquete M</v>
          </cell>
          <cell r="I1168" t="str">
            <v>3G1TA5AF4EL108960</v>
          </cell>
          <cell r="J1168" t="str">
            <v>Hecho en México</v>
          </cell>
          <cell r="K1168" t="str">
            <v>Magna</v>
          </cell>
          <cell r="L1168">
            <v>4</v>
          </cell>
          <cell r="M1168">
            <v>45</v>
          </cell>
          <cell r="N1168">
            <v>2014</v>
          </cell>
          <cell r="O1168" t="str">
            <v>Ciudad Obregón</v>
          </cell>
          <cell r="P1168" t="str">
            <v>Sonora</v>
          </cell>
          <cell r="Q1168" t="str">
            <v>Noroeste</v>
          </cell>
          <cell r="R1168" t="str">
            <v>Baja</v>
          </cell>
          <cell r="S1168" t="str">
            <v>Venta a empleado</v>
          </cell>
          <cell r="T1168" t="str">
            <v>GNP</v>
          </cell>
          <cell r="U1168" t="str">
            <v>Grupo Nacional Provincial, S.A.B.</v>
          </cell>
          <cell r="V1168" t="str">
            <v>Supervisor Ajustes</v>
          </cell>
          <cell r="W1168" t="str">
            <v>-</v>
          </cell>
          <cell r="X1168" t="str">
            <v>Supervisoria</v>
          </cell>
          <cell r="Y1168" t="str">
            <v>Asignado</v>
          </cell>
          <cell r="Z1168" t="str">
            <v>N92061</v>
          </cell>
          <cell r="AA1168" t="str">
            <v>Martínez Quintana Jorge Luis</v>
          </cell>
          <cell r="AB1168" t="str">
            <v>Grupo Nacional Provincial, S.A.B.</v>
          </cell>
          <cell r="AC1168" t="str">
            <v>MAQJ700605D99</v>
          </cell>
          <cell r="AD1168" t="str">
            <v>Jefe de departamento</v>
          </cell>
          <cell r="AE1168" t="str">
            <v>Supervisor Siniestros Autos</v>
          </cell>
          <cell r="AF1168" t="str">
            <v>Unidad Operativa</v>
          </cell>
          <cell r="AG1168" t="str">
            <v>Dirección Servicio y Operaciones</v>
          </cell>
          <cell r="AH1168" t="str">
            <v>Subdirección Siniestros Norte y Occidente</v>
          </cell>
          <cell r="AI1168" t="str">
            <v>C9178</v>
          </cell>
          <cell r="AJ1168" t="str">
            <v>Cárdenas Guzmán Adriel</v>
          </cell>
          <cell r="AK1168" t="str">
            <v>Ciudad Obregón</v>
          </cell>
          <cell r="AL1168" t="str">
            <v>Ciudad Obregón</v>
          </cell>
          <cell r="AM1168">
            <v>7440</v>
          </cell>
          <cell r="AN1168" t="str">
            <v>jorge.martinezquintana@gnp.com.mx</v>
          </cell>
          <cell r="AO1168" t="str">
            <v>jorge.martinezquintana@gnp.com.mx</v>
          </cell>
          <cell r="AP1168" t="str">
            <v>jorge.martinezquintana@gnp.com.mx</v>
          </cell>
          <cell r="AQ1168">
            <v>6441101258</v>
          </cell>
          <cell r="AR1168" t="str">
            <v>-</v>
          </cell>
          <cell r="AS1168" t="str">
            <v>-</v>
          </cell>
          <cell r="AT1168" t="str">
            <v>-</v>
          </cell>
          <cell r="AU1168" t="str">
            <v>-</v>
          </cell>
          <cell r="AV1168" t="str">
            <v>-</v>
          </cell>
          <cell r="AW1168" t="str">
            <v>IMDM20888107..</v>
          </cell>
          <cell r="AX1168" t="str">
            <v>Inactivo</v>
          </cell>
          <cell r="AY1168" t="str">
            <v>Si</v>
          </cell>
          <cell r="AZ1168">
            <v>763.89</v>
          </cell>
          <cell r="BA1168">
            <v>43708</v>
          </cell>
          <cell r="BB1168">
            <v>17569.47</v>
          </cell>
          <cell r="BC1168" t="str">
            <v>-</v>
          </cell>
          <cell r="BD1168">
            <v>55000</v>
          </cell>
          <cell r="BE1168">
            <v>43373</v>
          </cell>
          <cell r="BF1168">
            <v>44454</v>
          </cell>
          <cell r="BG1168">
            <v>3</v>
          </cell>
          <cell r="BH1168" t="str">
            <v>-</v>
          </cell>
          <cell r="BI1168" t="str">
            <v>-</v>
          </cell>
          <cell r="BJ1168" t="str">
            <v>Arrendado</v>
          </cell>
          <cell r="BL1168" t="str">
            <v>El Trébol Automotriz Ermita, S.A. de C.V.</v>
          </cell>
          <cell r="BP1168" t="str">
            <v>-</v>
          </cell>
          <cell r="BQ1168" t="str">
            <v>-</v>
          </cell>
          <cell r="BR1168" t="str">
            <v>-</v>
          </cell>
          <cell r="BS1168" t="str">
            <v>-</v>
          </cell>
          <cell r="BT1168" t="str">
            <v>-</v>
          </cell>
          <cell r="BU1168" t="str">
            <v>-</v>
          </cell>
          <cell r="BV1168" t="str">
            <v>-</v>
          </cell>
          <cell r="BW1168" t="str">
            <v>-</v>
          </cell>
          <cell r="BX1168" t="str">
            <v>-</v>
          </cell>
          <cell r="BY1168" t="str">
            <v>-</v>
          </cell>
          <cell r="BZ1168" t="str">
            <v>-</v>
          </cell>
          <cell r="CA1168" t="str">
            <v>-</v>
          </cell>
          <cell r="CB1168" t="str">
            <v>-</v>
          </cell>
          <cell r="CC1168" t="str">
            <v>Martes</v>
          </cell>
          <cell r="CD1168" t="str">
            <v>468</v>
          </cell>
          <cell r="CE1168" t="str">
            <v>8</v>
          </cell>
          <cell r="CF1168" t="str">
            <v>Rosa</v>
          </cell>
          <cell r="CG1168" t="str">
            <v>2o Sábado</v>
          </cell>
          <cell r="CH1168" t="str">
            <v>Feb y Mzo</v>
          </cell>
          <cell r="CI1168" t="str">
            <v>Ago y Sep</v>
          </cell>
          <cell r="CJ1168" t="str">
            <v>-</v>
          </cell>
          <cell r="CK1168">
            <v>90</v>
          </cell>
          <cell r="CL1168" t="str">
            <v>101 - MAGNA</v>
          </cell>
          <cell r="CM1168" t="str">
            <v>13215</v>
          </cell>
          <cell r="CP1168" t="str">
            <v>-</v>
          </cell>
        </row>
        <row r="1169">
          <cell r="A1169" t="str">
            <v>13216</v>
          </cell>
          <cell r="B1169" t="str">
            <v>192ZEL</v>
          </cell>
          <cell r="C1169" t="str">
            <v>Distrito Federal</v>
          </cell>
          <cell r="D1169" t="str">
            <v>No aplica</v>
          </cell>
          <cell r="E1169" t="str">
            <v>Aveo</v>
          </cell>
          <cell r="F1169" t="str">
            <v>Automóvil</v>
          </cell>
          <cell r="G1169" t="str">
            <v>Chevrolet</v>
          </cell>
          <cell r="H1169" t="str">
            <v>Aveo LS 4 puertas T/M, D/H, A/A, Paquete M</v>
          </cell>
          <cell r="I1169" t="str">
            <v>3G1TA5AF5EL108806</v>
          </cell>
          <cell r="J1169" t="str">
            <v>Hecho en México</v>
          </cell>
          <cell r="K1169" t="str">
            <v>Magna</v>
          </cell>
          <cell r="L1169">
            <v>4</v>
          </cell>
          <cell r="M1169">
            <v>45</v>
          </cell>
          <cell r="N1169">
            <v>2014</v>
          </cell>
          <cell r="O1169" t="str">
            <v>Monterrey</v>
          </cell>
          <cell r="P1169" t="str">
            <v>Nuevo León</v>
          </cell>
          <cell r="Q1169" t="str">
            <v>Noreste</v>
          </cell>
          <cell r="R1169" t="str">
            <v>Baja</v>
          </cell>
          <cell r="S1169" t="str">
            <v>Devolución Valmex</v>
          </cell>
          <cell r="T1169" t="str">
            <v>GNP</v>
          </cell>
          <cell r="U1169" t="str">
            <v>Grupo Nacional Provincial, S.A.B.</v>
          </cell>
          <cell r="V1169" t="str">
            <v>Agente Empleado</v>
          </cell>
          <cell r="W1169" t="str">
            <v>Pool Semiasignado</v>
          </cell>
          <cell r="X1169" t="str">
            <v>Oficina Regional</v>
          </cell>
          <cell r="Y1169" t="str">
            <v>Pool</v>
          </cell>
          <cell r="Z1169" t="str">
            <v>V01827</v>
          </cell>
          <cell r="AA1169" t="str">
            <v>-</v>
          </cell>
          <cell r="AB1169" t="str">
            <v>-</v>
          </cell>
          <cell r="AC1169" t="str">
            <v>-</v>
          </cell>
          <cell r="AD1169" t="str">
            <v>-</v>
          </cell>
          <cell r="AE1169" t="str">
            <v>-</v>
          </cell>
          <cell r="AF1169" t="str">
            <v>-</v>
          </cell>
          <cell r="AG1169" t="str">
            <v>-</v>
          </cell>
          <cell r="AH1169" t="str">
            <v>-</v>
          </cell>
          <cell r="AI1169" t="str">
            <v>C6705</v>
          </cell>
          <cell r="AJ1169" t="str">
            <v>Ramirez Granados Arturo</v>
          </cell>
          <cell r="AK1169" t="str">
            <v>-</v>
          </cell>
          <cell r="AL1169" t="str">
            <v>-</v>
          </cell>
          <cell r="AM1169" t="str">
            <v>-</v>
          </cell>
          <cell r="AN1169">
            <v>0</v>
          </cell>
          <cell r="AO1169" t="str">
            <v>-</v>
          </cell>
          <cell r="AQ1169">
            <v>8180230264</v>
          </cell>
          <cell r="AR1169" t="str">
            <v>-</v>
          </cell>
          <cell r="AS1169" t="str">
            <v>-</v>
          </cell>
          <cell r="AT1169" t="str">
            <v>-</v>
          </cell>
          <cell r="AU1169" t="str">
            <v>-</v>
          </cell>
          <cell r="AV1169" t="str">
            <v>-</v>
          </cell>
          <cell r="AW1169" t="str">
            <v>IMDM20888094..</v>
          </cell>
          <cell r="AX1169" t="str">
            <v>Inactivo</v>
          </cell>
          <cell r="AY1169" t="str">
            <v>No</v>
          </cell>
          <cell r="AZ1169" t="str">
            <v>-</v>
          </cell>
          <cell r="BA1169" t="str">
            <v>-</v>
          </cell>
          <cell r="BB1169" t="str">
            <v>-</v>
          </cell>
          <cell r="BC1169" t="str">
            <v>-</v>
          </cell>
          <cell r="BD1169" t="str">
            <v>-</v>
          </cell>
          <cell r="BE1169" t="str">
            <v>-</v>
          </cell>
          <cell r="BF1169" t="str">
            <v>-</v>
          </cell>
          <cell r="BG1169" t="str">
            <v>-</v>
          </cell>
          <cell r="BH1169" t="str">
            <v>-</v>
          </cell>
          <cell r="BI1169" t="str">
            <v>-</v>
          </cell>
          <cell r="BJ1169" t="str">
            <v>Arrendado</v>
          </cell>
          <cell r="BL1169" t="str">
            <v>El Trébol Automotriz Ermita, S.A. de C.V.</v>
          </cell>
          <cell r="BP1169" t="str">
            <v>-</v>
          </cell>
          <cell r="BQ1169" t="str">
            <v>-</v>
          </cell>
          <cell r="BR1169" t="str">
            <v>-</v>
          </cell>
          <cell r="BS1169" t="str">
            <v>-</v>
          </cell>
          <cell r="BT1169" t="str">
            <v>-</v>
          </cell>
          <cell r="BU1169" t="str">
            <v>-</v>
          </cell>
          <cell r="BV1169" t="str">
            <v>-</v>
          </cell>
          <cell r="BW1169" t="str">
            <v>-</v>
          </cell>
          <cell r="BX1169" t="str">
            <v>-</v>
          </cell>
          <cell r="BY1169" t="str">
            <v>-</v>
          </cell>
          <cell r="BZ1169" t="str">
            <v>-</v>
          </cell>
          <cell r="CA1169" t="str">
            <v>-</v>
          </cell>
          <cell r="CB1169" t="str">
            <v>-</v>
          </cell>
          <cell r="CC1169" t="str">
            <v>Jueves</v>
          </cell>
          <cell r="CD1169" t="str">
            <v>192</v>
          </cell>
          <cell r="CE1169" t="str">
            <v>2</v>
          </cell>
          <cell r="CF1169" t="str">
            <v>Verde</v>
          </cell>
          <cell r="CG1169" t="str">
            <v>4o Sábado</v>
          </cell>
          <cell r="CH1169" t="str">
            <v>Abr y May</v>
          </cell>
          <cell r="CI1169" t="str">
            <v>Oct y Nov</v>
          </cell>
          <cell r="CJ1169" t="str">
            <v>-</v>
          </cell>
          <cell r="CK1169">
            <v>90</v>
          </cell>
          <cell r="CL1169" t="str">
            <v>101 - MAGNA</v>
          </cell>
          <cell r="CM1169" t="str">
            <v>13216</v>
          </cell>
          <cell r="CP1169" t="str">
            <v>-</v>
          </cell>
        </row>
        <row r="1170">
          <cell r="A1170" t="str">
            <v>13217</v>
          </cell>
          <cell r="B1170" t="str">
            <v>378ZEL</v>
          </cell>
          <cell r="C1170" t="str">
            <v>Distrito Federal</v>
          </cell>
          <cell r="D1170" t="str">
            <v>No aplica</v>
          </cell>
          <cell r="E1170" t="str">
            <v>Aveo</v>
          </cell>
          <cell r="F1170" t="str">
            <v>Automóvil</v>
          </cell>
          <cell r="G1170" t="str">
            <v>Chevrolet</v>
          </cell>
          <cell r="H1170" t="str">
            <v>Aveo LS 4 puertas T/M, D/H, A/A, Paquete M</v>
          </cell>
          <cell r="I1170" t="str">
            <v>3G1TA5AFXEL107571</v>
          </cell>
          <cell r="J1170" t="str">
            <v>Hecho en México</v>
          </cell>
          <cell r="K1170" t="str">
            <v>Magna</v>
          </cell>
          <cell r="L1170">
            <v>4</v>
          </cell>
          <cell r="M1170">
            <v>45</v>
          </cell>
          <cell r="N1170">
            <v>2014</v>
          </cell>
          <cell r="O1170" t="str">
            <v>Hermosillo</v>
          </cell>
          <cell r="P1170" t="str">
            <v>Sonora</v>
          </cell>
          <cell r="Q1170" t="str">
            <v>Noroeste</v>
          </cell>
          <cell r="R1170" t="str">
            <v>Baja</v>
          </cell>
          <cell r="S1170" t="str">
            <v>Devolución Valmex</v>
          </cell>
          <cell r="T1170" t="str">
            <v>GNP</v>
          </cell>
          <cell r="U1170" t="str">
            <v>Grupo Nacional Provincial, S.A.B.</v>
          </cell>
          <cell r="V1170" t="str">
            <v>Agente Empleado</v>
          </cell>
          <cell r="W1170" t="str">
            <v>Pool Semiasignado</v>
          </cell>
          <cell r="X1170" t="str">
            <v>Supervisoria</v>
          </cell>
          <cell r="Y1170" t="str">
            <v>Pool</v>
          </cell>
          <cell r="Z1170" t="str">
            <v>V04331</v>
          </cell>
          <cell r="AA1170" t="str">
            <v>Zavala Saldaña Víctor Manuel</v>
          </cell>
          <cell r="AB1170" t="str">
            <v>GNP Administración de Venta Masiva, S.A. de C.V.</v>
          </cell>
          <cell r="AC1170" t="str">
            <v>ZASV810407FS1</v>
          </cell>
          <cell r="AD1170" t="str">
            <v>Gerente</v>
          </cell>
          <cell r="AE1170" t="str">
            <v>Gerencia Regional Norte</v>
          </cell>
          <cell r="AF1170" t="str">
            <v>Unidad de Negocio</v>
          </cell>
          <cell r="AG1170" t="str">
            <v>Dirección Canal Masivo</v>
          </cell>
          <cell r="AH1170" t="str">
            <v>Subdirección Comercial Agentes y Empleados</v>
          </cell>
          <cell r="AI1170" t="str">
            <v>C2041</v>
          </cell>
          <cell r="AJ1170" t="str">
            <v>Cabrera Zúñiga Saúl</v>
          </cell>
          <cell r="AK1170" t="str">
            <v>Oficina de Servicio Monterrey</v>
          </cell>
          <cell r="AL1170" t="str">
            <v>Monterrey</v>
          </cell>
          <cell r="AM1170">
            <v>6622184008</v>
          </cell>
          <cell r="AN1170" t="str">
            <v>victor.zavala@gnp.com.mx</v>
          </cell>
          <cell r="AO1170" t="str">
            <v>victor.zavala@gnp.com.mx</v>
          </cell>
          <cell r="AQ1170">
            <v>6622448070</v>
          </cell>
          <cell r="AR1170" t="str">
            <v>-</v>
          </cell>
          <cell r="AS1170" t="str">
            <v>-</v>
          </cell>
          <cell r="AT1170" t="str">
            <v>-</v>
          </cell>
          <cell r="AU1170" t="str">
            <v>-</v>
          </cell>
          <cell r="AV1170" t="str">
            <v>-</v>
          </cell>
          <cell r="AW1170" t="str">
            <v>IMDM20411716..</v>
          </cell>
          <cell r="AX1170" t="str">
            <v>Inactivo</v>
          </cell>
          <cell r="AY1170" t="str">
            <v>No</v>
          </cell>
          <cell r="AZ1170" t="str">
            <v>-</v>
          </cell>
          <cell r="BA1170" t="str">
            <v>-</v>
          </cell>
          <cell r="BB1170" t="str">
            <v>-</v>
          </cell>
          <cell r="BC1170" t="str">
            <v>-</v>
          </cell>
          <cell r="BD1170" t="str">
            <v>-</v>
          </cell>
          <cell r="BE1170" t="str">
            <v>-</v>
          </cell>
          <cell r="BF1170" t="str">
            <v>-</v>
          </cell>
          <cell r="BG1170" t="str">
            <v>-</v>
          </cell>
          <cell r="BH1170" t="str">
            <v>-</v>
          </cell>
          <cell r="BI1170" t="str">
            <v>-</v>
          </cell>
          <cell r="BJ1170" t="str">
            <v>Arrendado</v>
          </cell>
          <cell r="BL1170" t="str">
            <v>El Trébol Automotriz Ermita, S.A. de C.V.</v>
          </cell>
          <cell r="BP1170" t="str">
            <v>-</v>
          </cell>
          <cell r="BQ1170" t="str">
            <v>-</v>
          </cell>
          <cell r="BR1170" t="str">
            <v>-</v>
          </cell>
          <cell r="BS1170" t="str">
            <v>-</v>
          </cell>
          <cell r="BT1170" t="str">
            <v>-</v>
          </cell>
          <cell r="BU1170" t="str">
            <v>-</v>
          </cell>
          <cell r="BV1170" t="str">
            <v>-</v>
          </cell>
          <cell r="BW1170" t="str">
            <v>-</v>
          </cell>
          <cell r="BX1170" t="str">
            <v>-</v>
          </cell>
          <cell r="BY1170" t="str">
            <v>-</v>
          </cell>
          <cell r="BZ1170" t="str">
            <v>-</v>
          </cell>
          <cell r="CA1170" t="str">
            <v>-</v>
          </cell>
          <cell r="CB1170" t="str">
            <v>-</v>
          </cell>
          <cell r="CC1170" t="str">
            <v>Martes</v>
          </cell>
          <cell r="CD1170" t="str">
            <v>378</v>
          </cell>
          <cell r="CE1170" t="str">
            <v>8</v>
          </cell>
          <cell r="CF1170" t="str">
            <v>Rosa</v>
          </cell>
          <cell r="CG1170" t="str">
            <v>2o Sábado</v>
          </cell>
          <cell r="CH1170" t="str">
            <v>Feb y Mzo</v>
          </cell>
          <cell r="CI1170" t="str">
            <v>Ago y Sep</v>
          </cell>
          <cell r="CJ1170" t="str">
            <v>-</v>
          </cell>
          <cell r="CK1170">
            <v>90</v>
          </cell>
          <cell r="CL1170" t="str">
            <v>101 - MAGNA</v>
          </cell>
          <cell r="CM1170" t="str">
            <v>13217</v>
          </cell>
          <cell r="CP1170" t="str">
            <v>-</v>
          </cell>
        </row>
        <row r="1171">
          <cell r="A1171" t="str">
            <v>13218</v>
          </cell>
          <cell r="B1171" t="str">
            <v>706ZEL</v>
          </cell>
          <cell r="C1171" t="str">
            <v>Distrito Federal</v>
          </cell>
          <cell r="D1171" t="str">
            <v>No aplica</v>
          </cell>
          <cell r="E1171" t="str">
            <v>Aveo</v>
          </cell>
          <cell r="F1171" t="str">
            <v>Automóvil</v>
          </cell>
          <cell r="G1171" t="str">
            <v>Chevrolet</v>
          </cell>
          <cell r="H1171" t="str">
            <v>Aveo LS 4 puertas T/M, D/H, A/A, Paquete M</v>
          </cell>
          <cell r="I1171" t="str">
            <v>3G1TA5AF8EL126992</v>
          </cell>
          <cell r="J1171" t="str">
            <v>Hecho en México</v>
          </cell>
          <cell r="K1171" t="str">
            <v>Magna</v>
          </cell>
          <cell r="L1171">
            <v>4</v>
          </cell>
          <cell r="M1171">
            <v>45</v>
          </cell>
          <cell r="N1171">
            <v>2014</v>
          </cell>
          <cell r="O1171" t="str">
            <v>Acapulco</v>
          </cell>
          <cell r="P1171" t="str">
            <v>Guerrero</v>
          </cell>
          <cell r="Q1171" t="str">
            <v>Centro</v>
          </cell>
          <cell r="R1171" t="str">
            <v>Baja</v>
          </cell>
          <cell r="S1171" t="str">
            <v>Devolución Valmex</v>
          </cell>
          <cell r="T1171" t="str">
            <v>GNP</v>
          </cell>
          <cell r="U1171" t="str">
            <v>Grupo Nacional Provincial, S.A.B.</v>
          </cell>
          <cell r="V1171" t="str">
            <v>Agente Empleado</v>
          </cell>
          <cell r="W1171" t="str">
            <v>Pool Semiasignado</v>
          </cell>
          <cell r="X1171" t="str">
            <v>Oficina Regional</v>
          </cell>
          <cell r="Y1171" t="str">
            <v>Pool</v>
          </cell>
          <cell r="Z1171" t="str">
            <v>V03302</v>
          </cell>
          <cell r="AA1171" t="str">
            <v>-</v>
          </cell>
          <cell r="AB1171" t="str">
            <v>-</v>
          </cell>
          <cell r="AC1171" t="str">
            <v>-</v>
          </cell>
          <cell r="AD1171" t="str">
            <v>-</v>
          </cell>
          <cell r="AE1171" t="str">
            <v>-</v>
          </cell>
          <cell r="AF1171" t="str">
            <v>-</v>
          </cell>
          <cell r="AG1171" t="str">
            <v>-</v>
          </cell>
          <cell r="AH1171" t="str">
            <v>-</v>
          </cell>
          <cell r="AI1171" t="str">
            <v>C6705</v>
          </cell>
          <cell r="AJ1171" t="str">
            <v>Ramirez Granados Arturo</v>
          </cell>
          <cell r="AK1171" t="str">
            <v>-</v>
          </cell>
          <cell r="AL1171" t="str">
            <v>-</v>
          </cell>
          <cell r="AM1171" t="str">
            <v>-</v>
          </cell>
          <cell r="AN1171">
            <v>0</v>
          </cell>
          <cell r="AO1171" t="str">
            <v>-</v>
          </cell>
          <cell r="AQ1171">
            <v>7445869929</v>
          </cell>
          <cell r="AR1171" t="str">
            <v>-</v>
          </cell>
          <cell r="AS1171" t="str">
            <v>-</v>
          </cell>
          <cell r="AT1171" t="str">
            <v>-</v>
          </cell>
          <cell r="AU1171" t="str">
            <v>-</v>
          </cell>
          <cell r="AV1171" t="str">
            <v>-</v>
          </cell>
          <cell r="AW1171" t="str">
            <v>IMDM21470144..</v>
          </cell>
          <cell r="AX1171" t="str">
            <v>Inactivo</v>
          </cell>
          <cell r="AY1171" t="str">
            <v>No</v>
          </cell>
          <cell r="AZ1171" t="str">
            <v>-</v>
          </cell>
          <cell r="BA1171" t="str">
            <v>-</v>
          </cell>
          <cell r="BB1171" t="str">
            <v>-</v>
          </cell>
          <cell r="BC1171" t="str">
            <v>-</v>
          </cell>
          <cell r="BD1171" t="str">
            <v>-</v>
          </cell>
          <cell r="BE1171" t="str">
            <v>-</v>
          </cell>
          <cell r="BF1171" t="str">
            <v>-</v>
          </cell>
          <cell r="BG1171" t="str">
            <v>-</v>
          </cell>
          <cell r="BH1171" t="str">
            <v>-</v>
          </cell>
          <cell r="BI1171" t="str">
            <v>-</v>
          </cell>
          <cell r="BJ1171" t="str">
            <v>Arrendado</v>
          </cell>
          <cell r="BL1171" t="str">
            <v>El Trébol Automotriz Ermita, S.A. de C.V.</v>
          </cell>
          <cell r="BP1171" t="str">
            <v>-</v>
          </cell>
          <cell r="BQ1171" t="str">
            <v>-</v>
          </cell>
          <cell r="BR1171" t="str">
            <v>-</v>
          </cell>
          <cell r="BS1171" t="str">
            <v>-</v>
          </cell>
          <cell r="BT1171" t="str">
            <v>-</v>
          </cell>
          <cell r="BU1171" t="str">
            <v>-</v>
          </cell>
          <cell r="BV1171" t="str">
            <v>-</v>
          </cell>
          <cell r="BW1171" t="str">
            <v>-</v>
          </cell>
          <cell r="BX1171" t="str">
            <v>-</v>
          </cell>
          <cell r="BY1171" t="str">
            <v>-</v>
          </cell>
          <cell r="BZ1171" t="str">
            <v>-</v>
          </cell>
          <cell r="CA1171" t="str">
            <v>-</v>
          </cell>
          <cell r="CB1171" t="str">
            <v>-</v>
          </cell>
          <cell r="CC1171" t="str">
            <v>Lunes</v>
          </cell>
          <cell r="CD1171" t="str">
            <v>706</v>
          </cell>
          <cell r="CE1171" t="str">
            <v>6</v>
          </cell>
          <cell r="CF1171" t="str">
            <v>Amarillo</v>
          </cell>
          <cell r="CG1171" t="str">
            <v>1er Sábado</v>
          </cell>
          <cell r="CH1171" t="str">
            <v>Ene y Feb</v>
          </cell>
          <cell r="CI1171" t="str">
            <v>Jul y Ago</v>
          </cell>
          <cell r="CJ1171" t="str">
            <v>-</v>
          </cell>
          <cell r="CK1171">
            <v>90</v>
          </cell>
          <cell r="CL1171" t="str">
            <v>101 - MAGNA</v>
          </cell>
          <cell r="CM1171" t="str">
            <v>13218</v>
          </cell>
          <cell r="CP1171" t="str">
            <v>-</v>
          </cell>
        </row>
        <row r="1172">
          <cell r="A1172" t="str">
            <v>13219</v>
          </cell>
          <cell r="B1172" t="str">
            <v>758ZGT</v>
          </cell>
          <cell r="C1172" t="str">
            <v>Distrito Federal</v>
          </cell>
          <cell r="D1172" t="str">
            <v>No aplica</v>
          </cell>
          <cell r="E1172" t="str">
            <v>Aveo</v>
          </cell>
          <cell r="F1172" t="str">
            <v>Automóvil</v>
          </cell>
          <cell r="G1172" t="str">
            <v>Chevrolet</v>
          </cell>
          <cell r="H1172" t="str">
            <v>Aveo LS 4 puertas T/M, D/H, A/A, Paquete M</v>
          </cell>
          <cell r="I1172" t="str">
            <v>3G1TA5AF4EL163294</v>
          </cell>
          <cell r="J1172" t="str">
            <v>Hecho en México</v>
          </cell>
          <cell r="K1172" t="str">
            <v>Magna</v>
          </cell>
          <cell r="L1172">
            <v>4</v>
          </cell>
          <cell r="M1172">
            <v>45</v>
          </cell>
          <cell r="N1172">
            <v>2014</v>
          </cell>
          <cell r="O1172" t="str">
            <v>Ciudad de México</v>
          </cell>
          <cell r="P1172" t="str">
            <v>Ciudad de México</v>
          </cell>
          <cell r="Q1172" t="str">
            <v>Zona Metropolitana</v>
          </cell>
          <cell r="R1172" t="str">
            <v>Baja</v>
          </cell>
          <cell r="S1172" t="str">
            <v>Venta a empleado</v>
          </cell>
          <cell r="T1172" t="str">
            <v>GNP</v>
          </cell>
          <cell r="U1172" t="str">
            <v>Grupo Nacional Provincial, S.A.B.</v>
          </cell>
          <cell r="V1172" t="str">
            <v>Asesor de Servicio</v>
          </cell>
          <cell r="W1172" t="str">
            <v>356</v>
          </cell>
          <cell r="X1172" t="str">
            <v>Célula 1</v>
          </cell>
          <cell r="Y1172" t="str">
            <v>Asignado</v>
          </cell>
          <cell r="Z1172" t="str">
            <v>N83640</v>
          </cell>
          <cell r="AA1172" t="str">
            <v>-</v>
          </cell>
          <cell r="AB1172" t="str">
            <v>-</v>
          </cell>
          <cell r="AC1172" t="str">
            <v>-</v>
          </cell>
          <cell r="AD1172" t="str">
            <v>-</v>
          </cell>
          <cell r="AE1172" t="str">
            <v>-</v>
          </cell>
          <cell r="AF1172" t="str">
            <v>-</v>
          </cell>
          <cell r="AG1172" t="str">
            <v>-</v>
          </cell>
          <cell r="AH1172" t="str">
            <v>-</v>
          </cell>
          <cell r="AI1172" t="str">
            <v>C6705</v>
          </cell>
          <cell r="AJ1172" t="str">
            <v>Ramirez Granados Arturo</v>
          </cell>
          <cell r="AK1172" t="str">
            <v>-</v>
          </cell>
          <cell r="AL1172" t="str">
            <v>-</v>
          </cell>
          <cell r="AM1172" t="str">
            <v>-</v>
          </cell>
          <cell r="AN1172">
            <v>0</v>
          </cell>
          <cell r="AO1172" t="str">
            <v>-</v>
          </cell>
          <cell r="AQ1172">
            <v>5535228382</v>
          </cell>
          <cell r="AR1172" t="str">
            <v>-</v>
          </cell>
          <cell r="AS1172" t="str">
            <v>-</v>
          </cell>
          <cell r="AT1172" t="str">
            <v>-</v>
          </cell>
          <cell r="AU1172" t="str">
            <v>-</v>
          </cell>
          <cell r="AV1172" t="str">
            <v>-</v>
          </cell>
          <cell r="AW1172" t="str">
            <v>IMDM21470110..</v>
          </cell>
          <cell r="AX1172" t="str">
            <v>Inactivo</v>
          </cell>
          <cell r="AY1172" t="str">
            <v>No</v>
          </cell>
          <cell r="AZ1172" t="str">
            <v>-</v>
          </cell>
          <cell r="BA1172" t="str">
            <v>-</v>
          </cell>
          <cell r="BB1172" t="str">
            <v>-</v>
          </cell>
          <cell r="BC1172" t="str">
            <v>-</v>
          </cell>
          <cell r="BD1172" t="str">
            <v>-</v>
          </cell>
          <cell r="BE1172" t="str">
            <v>-</v>
          </cell>
          <cell r="BF1172" t="str">
            <v>-</v>
          </cell>
          <cell r="BG1172">
            <v>3</v>
          </cell>
          <cell r="BH1172" t="str">
            <v>-</v>
          </cell>
          <cell r="BI1172" t="str">
            <v>-</v>
          </cell>
          <cell r="BJ1172" t="str">
            <v>Arrendado</v>
          </cell>
          <cell r="BP1172" t="str">
            <v>-</v>
          </cell>
          <cell r="BQ1172" t="str">
            <v>-</v>
          </cell>
          <cell r="BR1172" t="str">
            <v>-</v>
          </cell>
          <cell r="BS1172" t="str">
            <v>-</v>
          </cell>
          <cell r="BT1172" t="str">
            <v>-</v>
          </cell>
          <cell r="BU1172" t="str">
            <v>-</v>
          </cell>
          <cell r="BV1172" t="str">
            <v>-</v>
          </cell>
          <cell r="BW1172" t="str">
            <v>-</v>
          </cell>
          <cell r="BX1172" t="str">
            <v>-</v>
          </cell>
          <cell r="BY1172" t="str">
            <v>-</v>
          </cell>
          <cell r="BZ1172" t="str">
            <v>-</v>
          </cell>
          <cell r="CA1172" t="str">
            <v>-</v>
          </cell>
          <cell r="CB1172" t="str">
            <v>-</v>
          </cell>
          <cell r="CC1172" t="str">
            <v>Martes</v>
          </cell>
          <cell r="CD1172" t="str">
            <v>758</v>
          </cell>
          <cell r="CE1172" t="str">
            <v>8</v>
          </cell>
          <cell r="CF1172" t="str">
            <v>Rosa</v>
          </cell>
          <cell r="CG1172" t="str">
            <v>2o Sábado</v>
          </cell>
          <cell r="CH1172" t="str">
            <v>Feb y Mzo</v>
          </cell>
          <cell r="CI1172" t="str">
            <v>Ago y Sep</v>
          </cell>
          <cell r="CJ1172" t="str">
            <v>-</v>
          </cell>
          <cell r="CK1172">
            <v>90</v>
          </cell>
          <cell r="CL1172" t="str">
            <v>101 - MAGNA</v>
          </cell>
          <cell r="CM1172" t="str">
            <v>13219</v>
          </cell>
          <cell r="CP1172" t="str">
            <v>-</v>
          </cell>
        </row>
        <row r="1173">
          <cell r="A1173" t="str">
            <v>13220</v>
          </cell>
          <cell r="B1173" t="str">
            <v>1421CM</v>
          </cell>
          <cell r="C1173" t="str">
            <v>Distrito Federal</v>
          </cell>
          <cell r="D1173" t="str">
            <v>No aplica</v>
          </cell>
          <cell r="E1173" t="str">
            <v>ELF 400</v>
          </cell>
          <cell r="F1173" t="str">
            <v>Camión</v>
          </cell>
          <cell r="G1173" t="str">
            <v>Izusu</v>
          </cell>
          <cell r="H1173" t="str">
            <v>ELF 400 "K" 2 Puertas, Clase: Cabina T/M, D/H, A/A</v>
          </cell>
          <cell r="I1173" t="str">
            <v>JAANPR750D7005064</v>
          </cell>
          <cell r="J1173" t="str">
            <v>Hecho en Japón</v>
          </cell>
          <cell r="K1173" t="str">
            <v>Diésel</v>
          </cell>
          <cell r="L1173">
            <v>4</v>
          </cell>
          <cell r="M1173">
            <v>125</v>
          </cell>
          <cell r="N1173">
            <v>2013</v>
          </cell>
          <cell r="O1173" t="str">
            <v>Ciudad de México</v>
          </cell>
          <cell r="P1173" t="str">
            <v>Ciudad de México</v>
          </cell>
          <cell r="Q1173" t="str">
            <v>Zona Metropolitana</v>
          </cell>
          <cell r="R1173" t="str">
            <v>Baja</v>
          </cell>
          <cell r="S1173" t="str">
            <v>Devolución Valmex</v>
          </cell>
          <cell r="T1173" t="str">
            <v>Filial</v>
          </cell>
          <cell r="U1173" t="str">
            <v>Médica Móvil, S.A. de C.V.</v>
          </cell>
          <cell r="V1173" t="str">
            <v>Auxilio Vial</v>
          </cell>
          <cell r="W1173" t="str">
            <v>Grua con plataforma</v>
          </cell>
          <cell r="X1173" t="str">
            <v>-</v>
          </cell>
          <cell r="Y1173" t="str">
            <v>Asignado</v>
          </cell>
          <cell r="Z1173">
            <v>131410</v>
          </cell>
          <cell r="AA1173" t="str">
            <v>-</v>
          </cell>
          <cell r="AB1173" t="str">
            <v>-</v>
          </cell>
          <cell r="AC1173" t="str">
            <v>-</v>
          </cell>
          <cell r="AD1173" t="str">
            <v>-</v>
          </cell>
          <cell r="AE1173" t="str">
            <v>-</v>
          </cell>
          <cell r="AF1173" t="str">
            <v>-</v>
          </cell>
          <cell r="AG1173" t="str">
            <v>-</v>
          </cell>
          <cell r="AH1173" t="str">
            <v>-</v>
          </cell>
          <cell r="AI1173" t="str">
            <v>C6705</v>
          </cell>
          <cell r="AJ1173" t="str">
            <v>Ramirez Granados Arturo</v>
          </cell>
          <cell r="AK1173" t="str">
            <v>-</v>
          </cell>
          <cell r="AL1173" t="str">
            <v>-</v>
          </cell>
          <cell r="AM1173" t="str">
            <v>-</v>
          </cell>
          <cell r="AN1173">
            <v>0</v>
          </cell>
          <cell r="AO1173" t="str">
            <v>-</v>
          </cell>
          <cell r="AQ1173" t="str">
            <v>-</v>
          </cell>
          <cell r="AR1173" t="str">
            <v>-</v>
          </cell>
          <cell r="AS1173" t="str">
            <v>-</v>
          </cell>
          <cell r="AT1173" t="str">
            <v>-</v>
          </cell>
          <cell r="AU1173" t="str">
            <v>-</v>
          </cell>
          <cell r="AV1173" t="str">
            <v>-</v>
          </cell>
          <cell r="AW1173" t="str">
            <v>-</v>
          </cell>
          <cell r="AX1173" t="str">
            <v>-</v>
          </cell>
          <cell r="AY1173" t="str">
            <v>No</v>
          </cell>
          <cell r="AZ1173" t="str">
            <v>-</v>
          </cell>
          <cell r="BA1173" t="str">
            <v>-</v>
          </cell>
          <cell r="BB1173" t="str">
            <v>-</v>
          </cell>
          <cell r="BC1173" t="str">
            <v>-</v>
          </cell>
          <cell r="BD1173" t="str">
            <v>-</v>
          </cell>
          <cell r="BE1173" t="str">
            <v>-</v>
          </cell>
          <cell r="BF1173" t="str">
            <v>-</v>
          </cell>
          <cell r="BG1173" t="str">
            <v>-</v>
          </cell>
          <cell r="BH1173" t="str">
            <v>-</v>
          </cell>
          <cell r="BI1173" t="str">
            <v>-</v>
          </cell>
          <cell r="BJ1173" t="str">
            <v>Arrendado</v>
          </cell>
          <cell r="BP1173" t="str">
            <v>-</v>
          </cell>
          <cell r="BQ1173" t="str">
            <v>-</v>
          </cell>
          <cell r="BR1173" t="str">
            <v>-</v>
          </cell>
          <cell r="BS1173" t="str">
            <v>-</v>
          </cell>
          <cell r="BT1173" t="str">
            <v>-</v>
          </cell>
          <cell r="BU1173" t="str">
            <v>-</v>
          </cell>
          <cell r="BV1173" t="str">
            <v>-</v>
          </cell>
          <cell r="BW1173" t="str">
            <v>-</v>
          </cell>
          <cell r="BX1173" t="str">
            <v>-</v>
          </cell>
          <cell r="BY1173" t="str">
            <v>-</v>
          </cell>
          <cell r="BZ1173" t="str">
            <v>-</v>
          </cell>
          <cell r="CA1173" t="str">
            <v>-</v>
          </cell>
          <cell r="CB1173" t="str">
            <v>-</v>
          </cell>
          <cell r="CC1173" t="str">
            <v>Jueves</v>
          </cell>
          <cell r="CD1173" t="str">
            <v>1421</v>
          </cell>
          <cell r="CE1173" t="str">
            <v>1</v>
          </cell>
          <cell r="CF1173" t="str">
            <v>Verde</v>
          </cell>
          <cell r="CG1173" t="str">
            <v>4o Sábado</v>
          </cell>
          <cell r="CH1173" t="str">
            <v>Abr y May</v>
          </cell>
          <cell r="CI1173" t="str">
            <v>Oct y Nov</v>
          </cell>
          <cell r="CJ1173" t="str">
            <v>-</v>
          </cell>
          <cell r="CK1173">
            <v>250</v>
          </cell>
          <cell r="CL1173" t="str">
            <v>103 - DIESEL</v>
          </cell>
          <cell r="CM1173" t="str">
            <v>13220</v>
          </cell>
          <cell r="CP1173" t="str">
            <v>-</v>
          </cell>
        </row>
        <row r="1174">
          <cell r="A1174" t="str">
            <v>13221</v>
          </cell>
          <cell r="B1174" t="str">
            <v>1422CM</v>
          </cell>
          <cell r="C1174" t="str">
            <v>Distrito Federal</v>
          </cell>
          <cell r="D1174" t="str">
            <v>No aplica</v>
          </cell>
          <cell r="E1174" t="str">
            <v>ELF 400</v>
          </cell>
          <cell r="F1174" t="str">
            <v>Camión</v>
          </cell>
          <cell r="G1174" t="str">
            <v>Izusu</v>
          </cell>
          <cell r="H1174" t="str">
            <v>ELF 400 "K" 2 Puertas, Clase: Cabina T/M, D/H, A/A</v>
          </cell>
          <cell r="I1174" t="str">
            <v>JAANPR759D7005063 </v>
          </cell>
          <cell r="J1174" t="str">
            <v>Hecho en Japón</v>
          </cell>
          <cell r="K1174" t="str">
            <v>Diésel</v>
          </cell>
          <cell r="L1174">
            <v>4</v>
          </cell>
          <cell r="M1174">
            <v>125</v>
          </cell>
          <cell r="N1174">
            <v>2013</v>
          </cell>
          <cell r="O1174" t="str">
            <v>Ciudad de México</v>
          </cell>
          <cell r="P1174" t="str">
            <v>Ciudad de México</v>
          </cell>
          <cell r="Q1174" t="str">
            <v>Zona Metropolitana</v>
          </cell>
          <cell r="R1174" t="str">
            <v>Baja</v>
          </cell>
          <cell r="S1174" t="str">
            <v>Devolución Valmex</v>
          </cell>
          <cell r="T1174" t="str">
            <v>Filial</v>
          </cell>
          <cell r="U1174" t="str">
            <v>Médica Móvil, S.A. de C.V.</v>
          </cell>
          <cell r="V1174" t="str">
            <v>Auxilio Vial</v>
          </cell>
          <cell r="W1174" t="str">
            <v>Grua con plataforma</v>
          </cell>
          <cell r="X1174" t="str">
            <v>-</v>
          </cell>
          <cell r="Y1174" t="str">
            <v>Asignado</v>
          </cell>
          <cell r="Z1174">
            <v>131410</v>
          </cell>
          <cell r="AA1174" t="str">
            <v>-</v>
          </cell>
          <cell r="AB1174" t="str">
            <v>-</v>
          </cell>
          <cell r="AC1174" t="str">
            <v>-</v>
          </cell>
          <cell r="AD1174" t="str">
            <v>-</v>
          </cell>
          <cell r="AE1174" t="str">
            <v>-</v>
          </cell>
          <cell r="AF1174" t="str">
            <v>-</v>
          </cell>
          <cell r="AG1174" t="str">
            <v>-</v>
          </cell>
          <cell r="AH1174" t="str">
            <v>-</v>
          </cell>
          <cell r="AI1174" t="str">
            <v>C6705</v>
          </cell>
          <cell r="AJ1174" t="str">
            <v>Ramirez Granados Arturo</v>
          </cell>
          <cell r="AK1174" t="str">
            <v>-</v>
          </cell>
          <cell r="AL1174" t="str">
            <v>-</v>
          </cell>
          <cell r="AM1174" t="str">
            <v>-</v>
          </cell>
          <cell r="AN1174">
            <v>0</v>
          </cell>
          <cell r="AO1174" t="str">
            <v>-</v>
          </cell>
          <cell r="AQ1174" t="str">
            <v>-</v>
          </cell>
          <cell r="AR1174" t="str">
            <v>-</v>
          </cell>
          <cell r="AS1174" t="str">
            <v>-</v>
          </cell>
          <cell r="AT1174" t="str">
            <v>-</v>
          </cell>
          <cell r="AU1174" t="str">
            <v>-</v>
          </cell>
          <cell r="AV1174" t="str">
            <v>-</v>
          </cell>
          <cell r="AW1174" t="str">
            <v>-</v>
          </cell>
          <cell r="AX1174" t="str">
            <v>-</v>
          </cell>
          <cell r="AY1174" t="str">
            <v>No</v>
          </cell>
          <cell r="AZ1174" t="str">
            <v>-</v>
          </cell>
          <cell r="BA1174" t="str">
            <v>-</v>
          </cell>
          <cell r="BB1174" t="str">
            <v>-</v>
          </cell>
          <cell r="BC1174" t="str">
            <v>-</v>
          </cell>
          <cell r="BD1174" t="str">
            <v>-</v>
          </cell>
          <cell r="BE1174" t="str">
            <v>-</v>
          </cell>
          <cell r="BF1174" t="str">
            <v>-</v>
          </cell>
          <cell r="BG1174" t="str">
            <v>-</v>
          </cell>
          <cell r="BH1174" t="str">
            <v>-</v>
          </cell>
          <cell r="BI1174" t="str">
            <v>-</v>
          </cell>
          <cell r="BJ1174" t="str">
            <v>Arrendado</v>
          </cell>
          <cell r="BP1174" t="str">
            <v>-</v>
          </cell>
          <cell r="BQ1174" t="str">
            <v>-</v>
          </cell>
          <cell r="BR1174" t="str">
            <v>-</v>
          </cell>
          <cell r="BS1174" t="str">
            <v>-</v>
          </cell>
          <cell r="BT1174" t="str">
            <v>-</v>
          </cell>
          <cell r="BU1174" t="str">
            <v>-</v>
          </cell>
          <cell r="BV1174" t="str">
            <v>-</v>
          </cell>
          <cell r="BW1174" t="str">
            <v>-</v>
          </cell>
          <cell r="BX1174" t="str">
            <v>-</v>
          </cell>
          <cell r="BY1174" t="str">
            <v>-</v>
          </cell>
          <cell r="BZ1174" t="str">
            <v>-</v>
          </cell>
          <cell r="CA1174" t="str">
            <v>-</v>
          </cell>
          <cell r="CB1174" t="str">
            <v>-</v>
          </cell>
          <cell r="CC1174" t="str">
            <v>Jueves</v>
          </cell>
          <cell r="CD1174" t="str">
            <v>1422</v>
          </cell>
          <cell r="CE1174" t="str">
            <v>2</v>
          </cell>
          <cell r="CF1174" t="str">
            <v>Verde</v>
          </cell>
          <cell r="CG1174" t="str">
            <v>4o Sábado</v>
          </cell>
          <cell r="CH1174" t="str">
            <v>Abr y May</v>
          </cell>
          <cell r="CI1174" t="str">
            <v>Oct y Nov</v>
          </cell>
          <cell r="CJ1174" t="str">
            <v>-</v>
          </cell>
          <cell r="CK1174">
            <v>250</v>
          </cell>
          <cell r="CL1174" t="str">
            <v>103 - DIESEL</v>
          </cell>
          <cell r="CM1174" t="str">
            <v>13221</v>
          </cell>
          <cell r="CP1174" t="str">
            <v>-</v>
          </cell>
        </row>
        <row r="1175">
          <cell r="A1175" t="str">
            <v>13222</v>
          </cell>
          <cell r="B1175" t="str">
            <v>1676CM</v>
          </cell>
          <cell r="C1175" t="str">
            <v>Distrito Federal</v>
          </cell>
          <cell r="D1175" t="str">
            <v>No aplica</v>
          </cell>
          <cell r="E1175" t="str">
            <v>ELF 400</v>
          </cell>
          <cell r="F1175" t="str">
            <v>Camión</v>
          </cell>
          <cell r="G1175" t="str">
            <v>Izusu</v>
          </cell>
          <cell r="H1175" t="str">
            <v>ELF 400 "K" 2 Puertas, Clase: Cabina T/M, D/H, A/A</v>
          </cell>
          <cell r="I1175" t="str">
            <v>JAANPR755D7005061</v>
          </cell>
          <cell r="J1175" t="str">
            <v>Hecho en Japón</v>
          </cell>
          <cell r="K1175" t="str">
            <v>Diésel</v>
          </cell>
          <cell r="L1175">
            <v>4</v>
          </cell>
          <cell r="M1175">
            <v>125</v>
          </cell>
          <cell r="N1175">
            <v>2013</v>
          </cell>
          <cell r="O1175" t="str">
            <v>Ciudad de México</v>
          </cell>
          <cell r="P1175" t="str">
            <v>Ciudad de México</v>
          </cell>
          <cell r="Q1175" t="str">
            <v>Zona Metropolitana</v>
          </cell>
          <cell r="R1175" t="str">
            <v>Baja</v>
          </cell>
          <cell r="S1175" t="str">
            <v>Devolución Valmex</v>
          </cell>
          <cell r="T1175" t="str">
            <v>Filial</v>
          </cell>
          <cell r="U1175" t="str">
            <v>Médica Móvil, S.A. de C.V.</v>
          </cell>
          <cell r="V1175" t="str">
            <v>Auxilio Vial</v>
          </cell>
          <cell r="W1175" t="str">
            <v>Grua con plataforma</v>
          </cell>
          <cell r="X1175" t="str">
            <v>-</v>
          </cell>
          <cell r="Y1175" t="str">
            <v>Asignado</v>
          </cell>
          <cell r="Z1175">
            <v>131410</v>
          </cell>
          <cell r="AA1175" t="str">
            <v>-</v>
          </cell>
          <cell r="AB1175" t="str">
            <v>-</v>
          </cell>
          <cell r="AC1175" t="str">
            <v>-</v>
          </cell>
          <cell r="AD1175" t="str">
            <v>-</v>
          </cell>
          <cell r="AE1175" t="str">
            <v>-</v>
          </cell>
          <cell r="AF1175" t="str">
            <v>-</v>
          </cell>
          <cell r="AG1175" t="str">
            <v>-</v>
          </cell>
          <cell r="AH1175" t="str">
            <v>-</v>
          </cell>
          <cell r="AI1175" t="str">
            <v>C6705</v>
          </cell>
          <cell r="AJ1175" t="str">
            <v>Ramirez Granados Arturo</v>
          </cell>
          <cell r="AK1175" t="str">
            <v>-</v>
          </cell>
          <cell r="AL1175" t="str">
            <v>-</v>
          </cell>
          <cell r="AM1175" t="str">
            <v>-</v>
          </cell>
          <cell r="AN1175">
            <v>0</v>
          </cell>
          <cell r="AO1175" t="str">
            <v>-</v>
          </cell>
          <cell r="AQ1175" t="str">
            <v>-</v>
          </cell>
          <cell r="AR1175" t="str">
            <v>-</v>
          </cell>
          <cell r="AS1175" t="str">
            <v>-</v>
          </cell>
          <cell r="AT1175" t="str">
            <v>-</v>
          </cell>
          <cell r="AU1175" t="str">
            <v>-</v>
          </cell>
          <cell r="AV1175" t="str">
            <v>-</v>
          </cell>
          <cell r="AW1175" t="str">
            <v>-</v>
          </cell>
          <cell r="AX1175" t="str">
            <v>-</v>
          </cell>
          <cell r="AY1175" t="str">
            <v>No</v>
          </cell>
          <cell r="AZ1175" t="str">
            <v>-</v>
          </cell>
          <cell r="BA1175" t="str">
            <v>-</v>
          </cell>
          <cell r="BB1175" t="str">
            <v>-</v>
          </cell>
          <cell r="BC1175" t="str">
            <v>-</v>
          </cell>
          <cell r="BD1175" t="str">
            <v>-</v>
          </cell>
          <cell r="BE1175" t="str">
            <v>-</v>
          </cell>
          <cell r="BF1175" t="str">
            <v>-</v>
          </cell>
          <cell r="BG1175" t="str">
            <v>-</v>
          </cell>
          <cell r="BH1175" t="str">
            <v>-</v>
          </cell>
          <cell r="BI1175" t="str">
            <v>-</v>
          </cell>
          <cell r="BJ1175" t="str">
            <v>Arrendado</v>
          </cell>
          <cell r="BP1175" t="str">
            <v>-</v>
          </cell>
          <cell r="BQ1175" t="str">
            <v>-</v>
          </cell>
          <cell r="BR1175" t="str">
            <v>-</v>
          </cell>
          <cell r="BS1175" t="str">
            <v>-</v>
          </cell>
          <cell r="BT1175" t="str">
            <v>-</v>
          </cell>
          <cell r="BU1175" t="str">
            <v>-</v>
          </cell>
          <cell r="BV1175" t="str">
            <v>-</v>
          </cell>
          <cell r="BW1175" t="str">
            <v>-</v>
          </cell>
          <cell r="BX1175" t="str">
            <v>-</v>
          </cell>
          <cell r="BY1175" t="str">
            <v>-</v>
          </cell>
          <cell r="BZ1175" t="str">
            <v>-</v>
          </cell>
          <cell r="CA1175" t="str">
            <v>-</v>
          </cell>
          <cell r="CB1175" t="str">
            <v>-</v>
          </cell>
          <cell r="CC1175" t="str">
            <v>Lunes</v>
          </cell>
          <cell r="CD1175" t="str">
            <v>1676</v>
          </cell>
          <cell r="CE1175" t="str">
            <v>6</v>
          </cell>
          <cell r="CF1175" t="str">
            <v>Amarillo</v>
          </cell>
          <cell r="CG1175" t="str">
            <v>1er Sábado</v>
          </cell>
          <cell r="CH1175" t="str">
            <v>Ene y Feb</v>
          </cell>
          <cell r="CI1175" t="str">
            <v>Jul y Ago</v>
          </cell>
          <cell r="CJ1175" t="str">
            <v>-</v>
          </cell>
          <cell r="CK1175">
            <v>250</v>
          </cell>
          <cell r="CL1175" t="str">
            <v>103 - DIESEL</v>
          </cell>
          <cell r="CM1175" t="str">
            <v>13222</v>
          </cell>
          <cell r="CP1175" t="str">
            <v>-</v>
          </cell>
        </row>
        <row r="1176">
          <cell r="A1176" t="str">
            <v>13223</v>
          </cell>
          <cell r="B1176" t="str">
            <v>1680CM</v>
          </cell>
          <cell r="C1176" t="str">
            <v>Distrito Federal</v>
          </cell>
          <cell r="D1176" t="str">
            <v>No aplica</v>
          </cell>
          <cell r="E1176" t="str">
            <v>ELF 400</v>
          </cell>
          <cell r="F1176" t="str">
            <v>Camión</v>
          </cell>
          <cell r="G1176" t="str">
            <v>Izusu</v>
          </cell>
          <cell r="H1176" t="str">
            <v>ELF 400 "K" 2 Puertas, Clase: Cabina T/M, D/H, A/A</v>
          </cell>
          <cell r="I1176" t="str">
            <v>JAANPR750D7004898</v>
          </cell>
          <cell r="J1176" t="str">
            <v>Hecho en Japón</v>
          </cell>
          <cell r="K1176" t="str">
            <v>Diésel</v>
          </cell>
          <cell r="L1176">
            <v>4</v>
          </cell>
          <cell r="M1176">
            <v>125</v>
          </cell>
          <cell r="N1176">
            <v>2013</v>
          </cell>
          <cell r="O1176" t="str">
            <v>Ciudad de México</v>
          </cell>
          <cell r="P1176" t="str">
            <v>Ciudad de México</v>
          </cell>
          <cell r="Q1176" t="str">
            <v>Zona Metropolitana</v>
          </cell>
          <cell r="R1176" t="str">
            <v>Baja</v>
          </cell>
          <cell r="S1176" t="str">
            <v>Devolución Valmex</v>
          </cell>
          <cell r="T1176" t="str">
            <v>Filial</v>
          </cell>
          <cell r="U1176" t="str">
            <v>Médica Móvil, S.A. de C.V.</v>
          </cell>
          <cell r="V1176" t="str">
            <v>Auxilio Vial</v>
          </cell>
          <cell r="W1176" t="str">
            <v>Grua con plataforma</v>
          </cell>
          <cell r="X1176" t="str">
            <v>-</v>
          </cell>
          <cell r="Y1176" t="str">
            <v>Asignado</v>
          </cell>
          <cell r="Z1176">
            <v>131410</v>
          </cell>
          <cell r="AA1176" t="str">
            <v>-</v>
          </cell>
          <cell r="AB1176" t="str">
            <v>-</v>
          </cell>
          <cell r="AC1176" t="str">
            <v>-</v>
          </cell>
          <cell r="AD1176" t="str">
            <v>-</v>
          </cell>
          <cell r="AE1176" t="str">
            <v>-</v>
          </cell>
          <cell r="AF1176" t="str">
            <v>-</v>
          </cell>
          <cell r="AG1176" t="str">
            <v>-</v>
          </cell>
          <cell r="AH1176" t="str">
            <v>-</v>
          </cell>
          <cell r="AI1176" t="str">
            <v>C6705</v>
          </cell>
          <cell r="AJ1176" t="str">
            <v>Ramirez Granados Arturo</v>
          </cell>
          <cell r="AK1176" t="str">
            <v>-</v>
          </cell>
          <cell r="AL1176" t="str">
            <v>-</v>
          </cell>
          <cell r="AM1176" t="str">
            <v>-</v>
          </cell>
          <cell r="AN1176">
            <v>0</v>
          </cell>
          <cell r="AO1176" t="str">
            <v>-</v>
          </cell>
          <cell r="AQ1176" t="str">
            <v>-</v>
          </cell>
          <cell r="AR1176" t="str">
            <v>-</v>
          </cell>
          <cell r="AS1176" t="str">
            <v>-</v>
          </cell>
          <cell r="AT1176" t="str">
            <v>-</v>
          </cell>
          <cell r="AU1176" t="str">
            <v>-</v>
          </cell>
          <cell r="AV1176" t="str">
            <v>-</v>
          </cell>
          <cell r="AW1176" t="str">
            <v>-</v>
          </cell>
          <cell r="AX1176" t="str">
            <v>-</v>
          </cell>
          <cell r="AY1176" t="str">
            <v>No</v>
          </cell>
          <cell r="AZ1176" t="str">
            <v>-</v>
          </cell>
          <cell r="BA1176" t="str">
            <v>-</v>
          </cell>
          <cell r="BB1176" t="str">
            <v>-</v>
          </cell>
          <cell r="BC1176" t="str">
            <v>-</v>
          </cell>
          <cell r="BD1176" t="str">
            <v>-</v>
          </cell>
          <cell r="BE1176" t="str">
            <v>-</v>
          </cell>
          <cell r="BF1176" t="str">
            <v>-</v>
          </cell>
          <cell r="BG1176" t="str">
            <v>-</v>
          </cell>
          <cell r="BH1176" t="str">
            <v>-</v>
          </cell>
          <cell r="BI1176" t="str">
            <v>-</v>
          </cell>
          <cell r="BJ1176" t="str">
            <v>Arrendado</v>
          </cell>
          <cell r="BP1176" t="str">
            <v>-</v>
          </cell>
          <cell r="BQ1176" t="str">
            <v>-</v>
          </cell>
          <cell r="BR1176" t="str">
            <v>-</v>
          </cell>
          <cell r="BS1176" t="str">
            <v>-</v>
          </cell>
          <cell r="BT1176" t="str">
            <v>-</v>
          </cell>
          <cell r="BU1176" t="str">
            <v>-</v>
          </cell>
          <cell r="BV1176" t="str">
            <v>-</v>
          </cell>
          <cell r="BW1176" t="str">
            <v>-</v>
          </cell>
          <cell r="BX1176" t="str">
            <v>-</v>
          </cell>
          <cell r="BY1176" t="str">
            <v>-</v>
          </cell>
          <cell r="BZ1176" t="str">
            <v>-</v>
          </cell>
          <cell r="CA1176" t="str">
            <v>-</v>
          </cell>
          <cell r="CB1176" t="str">
            <v>-</v>
          </cell>
          <cell r="CC1176" t="str">
            <v>Viernes</v>
          </cell>
          <cell r="CD1176" t="str">
            <v>1680</v>
          </cell>
          <cell r="CE1176" t="str">
            <v>0</v>
          </cell>
          <cell r="CF1176" t="str">
            <v>Azul</v>
          </cell>
          <cell r="CG1176" t="str">
            <v>5o Sábado</v>
          </cell>
          <cell r="CH1176" t="str">
            <v>May y Jun</v>
          </cell>
          <cell r="CI1176" t="str">
            <v>Nov y Dic</v>
          </cell>
          <cell r="CJ1176" t="str">
            <v>-</v>
          </cell>
          <cell r="CK1176">
            <v>250</v>
          </cell>
          <cell r="CL1176" t="str">
            <v>103 - DIESEL</v>
          </cell>
          <cell r="CM1176" t="str">
            <v>13223</v>
          </cell>
          <cell r="CP1176" t="str">
            <v>-</v>
          </cell>
        </row>
        <row r="1177">
          <cell r="A1177" t="str">
            <v>13224</v>
          </cell>
          <cell r="B1177" t="str">
            <v>1679CM</v>
          </cell>
          <cell r="C1177" t="str">
            <v>Distrito Federal</v>
          </cell>
          <cell r="D1177" t="str">
            <v>No aplica</v>
          </cell>
          <cell r="E1177" t="str">
            <v>ELF 400</v>
          </cell>
          <cell r="F1177" t="str">
            <v>Camión</v>
          </cell>
          <cell r="G1177" t="str">
            <v>Izusu</v>
          </cell>
          <cell r="H1177" t="str">
            <v>ELF 400 "K" 2 Puertas, Clase: Cabina T/M, D/H, A/A</v>
          </cell>
          <cell r="I1177" t="str">
            <v>JAANPR755D7004900</v>
          </cell>
          <cell r="J1177" t="str">
            <v>Hecho en Japón</v>
          </cell>
          <cell r="K1177" t="str">
            <v>Diésel</v>
          </cell>
          <cell r="L1177">
            <v>4</v>
          </cell>
          <cell r="M1177">
            <v>125</v>
          </cell>
          <cell r="N1177">
            <v>2013</v>
          </cell>
          <cell r="O1177" t="str">
            <v>Ciudad de México</v>
          </cell>
          <cell r="P1177" t="str">
            <v>Ciudad de México</v>
          </cell>
          <cell r="Q1177" t="str">
            <v>Zona Metropolitana</v>
          </cell>
          <cell r="R1177" t="str">
            <v>Baja</v>
          </cell>
          <cell r="S1177" t="str">
            <v>Devolución Valmex</v>
          </cell>
          <cell r="T1177" t="str">
            <v>Filial</v>
          </cell>
          <cell r="U1177" t="str">
            <v>Médica Móvil, S.A. de C.V.</v>
          </cell>
          <cell r="V1177" t="str">
            <v>Auxilio Vial</v>
          </cell>
          <cell r="W1177" t="str">
            <v>Grua con plataforma</v>
          </cell>
          <cell r="X1177" t="str">
            <v>-</v>
          </cell>
          <cell r="Y1177" t="str">
            <v>Asignado</v>
          </cell>
          <cell r="Z1177">
            <v>131410</v>
          </cell>
          <cell r="AA1177" t="str">
            <v>-</v>
          </cell>
          <cell r="AB1177" t="str">
            <v>-</v>
          </cell>
          <cell r="AC1177" t="str">
            <v>-</v>
          </cell>
          <cell r="AD1177" t="str">
            <v>-</v>
          </cell>
          <cell r="AE1177" t="str">
            <v>-</v>
          </cell>
          <cell r="AF1177" t="str">
            <v>-</v>
          </cell>
          <cell r="AG1177" t="str">
            <v>-</v>
          </cell>
          <cell r="AH1177" t="str">
            <v>-</v>
          </cell>
          <cell r="AI1177" t="str">
            <v>C6705</v>
          </cell>
          <cell r="AJ1177" t="str">
            <v>Ramirez Granados Arturo</v>
          </cell>
          <cell r="AK1177" t="str">
            <v>-</v>
          </cell>
          <cell r="AL1177" t="str">
            <v>-</v>
          </cell>
          <cell r="AM1177" t="str">
            <v>-</v>
          </cell>
          <cell r="AN1177">
            <v>0</v>
          </cell>
          <cell r="AO1177" t="str">
            <v>-</v>
          </cell>
          <cell r="AQ1177" t="str">
            <v>-</v>
          </cell>
          <cell r="AR1177" t="str">
            <v>-</v>
          </cell>
          <cell r="AS1177" t="str">
            <v>-</v>
          </cell>
          <cell r="AT1177" t="str">
            <v>-</v>
          </cell>
          <cell r="AU1177" t="str">
            <v>-</v>
          </cell>
          <cell r="AV1177" t="str">
            <v>-</v>
          </cell>
          <cell r="AW1177" t="str">
            <v>-</v>
          </cell>
          <cell r="AX1177" t="str">
            <v>-</v>
          </cell>
          <cell r="AY1177" t="str">
            <v>No</v>
          </cell>
          <cell r="AZ1177" t="str">
            <v>-</v>
          </cell>
          <cell r="BA1177" t="str">
            <v>-</v>
          </cell>
          <cell r="BB1177" t="str">
            <v>-</v>
          </cell>
          <cell r="BC1177" t="str">
            <v>-</v>
          </cell>
          <cell r="BD1177" t="str">
            <v>-</v>
          </cell>
          <cell r="BE1177" t="str">
            <v>-</v>
          </cell>
          <cell r="BF1177" t="str">
            <v>-</v>
          </cell>
          <cell r="BG1177" t="str">
            <v>-</v>
          </cell>
          <cell r="BH1177" t="str">
            <v>-</v>
          </cell>
          <cell r="BI1177" t="str">
            <v>-</v>
          </cell>
          <cell r="BJ1177" t="str">
            <v>Arrendado</v>
          </cell>
          <cell r="BP1177" t="str">
            <v>-</v>
          </cell>
          <cell r="BQ1177" t="str">
            <v>-</v>
          </cell>
          <cell r="BR1177" t="str">
            <v>-</v>
          </cell>
          <cell r="BS1177" t="str">
            <v>-</v>
          </cell>
          <cell r="BT1177" t="str">
            <v>-</v>
          </cell>
          <cell r="BU1177" t="str">
            <v>-</v>
          </cell>
          <cell r="BV1177" t="str">
            <v>-</v>
          </cell>
          <cell r="BW1177" t="str">
            <v>-</v>
          </cell>
          <cell r="BX1177" t="str">
            <v>-</v>
          </cell>
          <cell r="BY1177" t="str">
            <v>-</v>
          </cell>
          <cell r="BZ1177" t="str">
            <v>-</v>
          </cell>
          <cell r="CA1177" t="str">
            <v>-</v>
          </cell>
          <cell r="CB1177" t="str">
            <v>-</v>
          </cell>
          <cell r="CC1177" t="str">
            <v>Viernes</v>
          </cell>
          <cell r="CD1177" t="str">
            <v>1679</v>
          </cell>
          <cell r="CE1177" t="str">
            <v>9</v>
          </cell>
          <cell r="CF1177" t="str">
            <v>Azul</v>
          </cell>
          <cell r="CG1177" t="str">
            <v>5o Sábado</v>
          </cell>
          <cell r="CH1177" t="str">
            <v>May y Jun</v>
          </cell>
          <cell r="CI1177" t="str">
            <v>Nov y Dic</v>
          </cell>
          <cell r="CJ1177" t="str">
            <v>-</v>
          </cell>
          <cell r="CK1177">
            <v>250</v>
          </cell>
          <cell r="CL1177" t="str">
            <v>103 - DIESEL</v>
          </cell>
          <cell r="CM1177" t="str">
            <v>13224</v>
          </cell>
          <cell r="CP1177" t="str">
            <v>-</v>
          </cell>
        </row>
        <row r="1178">
          <cell r="A1178" t="str">
            <v>14001</v>
          </cell>
          <cell r="B1178" t="str">
            <v>590ZJB</v>
          </cell>
          <cell r="C1178" t="str">
            <v>Distrito Federal</v>
          </cell>
          <cell r="D1178" t="str">
            <v>No aplica</v>
          </cell>
          <cell r="E1178" t="str">
            <v>Aveo</v>
          </cell>
          <cell r="F1178" t="str">
            <v>Automóvil</v>
          </cell>
          <cell r="G1178" t="str">
            <v>Chevrolet</v>
          </cell>
          <cell r="H1178" t="str">
            <v>Aveo LS 4 puertas T/M, D/H, A/A, Paquete M</v>
          </cell>
          <cell r="I1178" t="str">
            <v>3G1TA5AF4EL162243</v>
          </cell>
          <cell r="J1178" t="str">
            <v>Hecho en México</v>
          </cell>
          <cell r="K1178" t="str">
            <v>Magna</v>
          </cell>
          <cell r="L1178">
            <v>4</v>
          </cell>
          <cell r="M1178">
            <v>45</v>
          </cell>
          <cell r="N1178">
            <v>2014</v>
          </cell>
          <cell r="O1178" t="str">
            <v>Los Mochis</v>
          </cell>
          <cell r="P1178" t="str">
            <v>Sinaloa</v>
          </cell>
          <cell r="Q1178" t="str">
            <v>Noroeste</v>
          </cell>
          <cell r="R1178" t="str">
            <v>Baja</v>
          </cell>
          <cell r="S1178" t="str">
            <v>Venta a empleado</v>
          </cell>
          <cell r="T1178" t="str">
            <v>GNP</v>
          </cell>
          <cell r="U1178" t="str">
            <v>Grupo Nacional Provincial, S.A.B.</v>
          </cell>
          <cell r="V1178" t="str">
            <v>Supervisor de Taller</v>
          </cell>
          <cell r="W1178" t="str">
            <v>Pool Semiasignado</v>
          </cell>
          <cell r="X1178" t="str">
            <v>Supervisoria</v>
          </cell>
          <cell r="Y1178" t="str">
            <v>Pool</v>
          </cell>
          <cell r="Z1178" t="str">
            <v>N93058</v>
          </cell>
          <cell r="AA1178" t="str">
            <v>Santos Avila Rodolfo Nazario</v>
          </cell>
          <cell r="AB1178" t="str">
            <v>Grupo Nacional Provincial, S.A.B.</v>
          </cell>
          <cell r="AC1178" t="str">
            <v>SAAR870108RB7</v>
          </cell>
          <cell r="AD1178" t="str">
            <v>Jefe de departamento</v>
          </cell>
          <cell r="AE1178" t="str">
            <v>Supervisor Siniestros Autos</v>
          </cell>
          <cell r="AF1178" t="str">
            <v>Unidad Operativa</v>
          </cell>
          <cell r="AG1178" t="str">
            <v>Dirección Servicio y Operaciones</v>
          </cell>
          <cell r="AH1178" t="str">
            <v>Subdirección Siniestros Norte y Occidente</v>
          </cell>
          <cell r="AI1178" t="str">
            <v>C9178</v>
          </cell>
          <cell r="AJ1178" t="str">
            <v>Cárdenas Guzmán Adriel</v>
          </cell>
          <cell r="AK1178" t="str">
            <v>Los Mochis</v>
          </cell>
          <cell r="AL1178" t="str">
            <v>Los Mochis</v>
          </cell>
          <cell r="AM1178">
            <v>5632</v>
          </cell>
          <cell r="AN1178" t="str">
            <v>rodolfo.santos@gnp.com.mx</v>
          </cell>
          <cell r="AO1178" t="str">
            <v>rodolfo.santos@gnp.com.mx</v>
          </cell>
          <cell r="AQ1178">
            <v>6681536456</v>
          </cell>
          <cell r="AR1178" t="str">
            <v>-</v>
          </cell>
          <cell r="AS1178" t="str">
            <v>-</v>
          </cell>
          <cell r="AT1178" t="str">
            <v>-</v>
          </cell>
          <cell r="AU1178" t="str">
            <v>-</v>
          </cell>
          <cell r="AV1178" t="str">
            <v>-</v>
          </cell>
          <cell r="AW1178" t="str">
            <v>-</v>
          </cell>
          <cell r="AX1178" t="str">
            <v>-</v>
          </cell>
          <cell r="AY1178" t="str">
            <v>Si</v>
          </cell>
          <cell r="AZ1178">
            <v>500</v>
          </cell>
          <cell r="BA1178">
            <v>43708</v>
          </cell>
          <cell r="BB1178">
            <v>27500</v>
          </cell>
          <cell r="BC1178" t="str">
            <v>-</v>
          </cell>
          <cell r="BD1178">
            <v>48000</v>
          </cell>
          <cell r="BE1178">
            <v>42886</v>
          </cell>
          <cell r="BF1178">
            <v>44331</v>
          </cell>
          <cell r="BG1178" t="str">
            <v>-</v>
          </cell>
          <cell r="BH1178" t="str">
            <v>-</v>
          </cell>
          <cell r="BI1178" t="str">
            <v>-</v>
          </cell>
          <cell r="BJ1178" t="str">
            <v>Arrendado</v>
          </cell>
          <cell r="BK1178" t="str">
            <v>FV1525</v>
          </cell>
          <cell r="BL1178" t="str">
            <v>El Trébol Automotriz Ermita, S.A. de C.V.</v>
          </cell>
          <cell r="BO1178">
            <v>135990</v>
          </cell>
          <cell r="BP1178" t="str">
            <v>-</v>
          </cell>
          <cell r="BQ1178" t="str">
            <v>-</v>
          </cell>
          <cell r="BR1178" t="str">
            <v>-</v>
          </cell>
          <cell r="BS1178" t="str">
            <v>-</v>
          </cell>
          <cell r="BT1178" t="str">
            <v>-</v>
          </cell>
          <cell r="BU1178" t="str">
            <v>-</v>
          </cell>
          <cell r="BV1178" t="str">
            <v>-</v>
          </cell>
          <cell r="BW1178" t="str">
            <v>-</v>
          </cell>
          <cell r="BX1178" t="str">
            <v>-</v>
          </cell>
          <cell r="BY1178" t="str">
            <v>-</v>
          </cell>
          <cell r="BZ1178" t="str">
            <v>-</v>
          </cell>
          <cell r="CA1178" t="str">
            <v>-</v>
          </cell>
          <cell r="CB1178" t="str">
            <v>-</v>
          </cell>
          <cell r="CC1178" t="str">
            <v>Viernes</v>
          </cell>
          <cell r="CD1178" t="str">
            <v>590</v>
          </cell>
          <cell r="CE1178" t="str">
            <v>0</v>
          </cell>
          <cell r="CF1178" t="str">
            <v>Azul</v>
          </cell>
          <cell r="CG1178" t="str">
            <v>5o Sábado</v>
          </cell>
          <cell r="CH1178" t="str">
            <v>May y Jun</v>
          </cell>
          <cell r="CI1178" t="str">
            <v>Nov y Dic</v>
          </cell>
          <cell r="CJ1178" t="str">
            <v>-</v>
          </cell>
          <cell r="CK1178">
            <v>90</v>
          </cell>
          <cell r="CL1178" t="str">
            <v>101 - MAGNA</v>
          </cell>
          <cell r="CM1178" t="str">
            <v>14001</v>
          </cell>
          <cell r="CP1178" t="str">
            <v>-</v>
          </cell>
        </row>
        <row r="1179">
          <cell r="A1179" t="str">
            <v>14002</v>
          </cell>
          <cell r="B1179" t="str">
            <v>474ZJB</v>
          </cell>
          <cell r="C1179" t="str">
            <v>Distrito Federal</v>
          </cell>
          <cell r="D1179" t="str">
            <v>No aplica</v>
          </cell>
          <cell r="E1179" t="str">
            <v>Aveo</v>
          </cell>
          <cell r="F1179" t="str">
            <v>Automóvil</v>
          </cell>
          <cell r="G1179" t="str">
            <v>Chevrolet</v>
          </cell>
          <cell r="H1179" t="str">
            <v>Aveo LS 4 puertas T/M, D/H, A/A, Paquete M</v>
          </cell>
          <cell r="I1179" t="str">
            <v>3G1TA5AFXEL163476</v>
          </cell>
          <cell r="J1179" t="str">
            <v>Hecho en México</v>
          </cell>
          <cell r="K1179" t="str">
            <v>Magna</v>
          </cell>
          <cell r="L1179">
            <v>4</v>
          </cell>
          <cell r="M1179">
            <v>45</v>
          </cell>
          <cell r="N1179">
            <v>2014</v>
          </cell>
          <cell r="O1179" t="str">
            <v>Pachuca</v>
          </cell>
          <cell r="P1179" t="str">
            <v>Hidalgo</v>
          </cell>
          <cell r="Q1179" t="str">
            <v>Centro</v>
          </cell>
          <cell r="R1179" t="str">
            <v>Baja</v>
          </cell>
          <cell r="S1179" t="str">
            <v>Venta a empleado</v>
          </cell>
          <cell r="T1179" t="str">
            <v>GNP</v>
          </cell>
          <cell r="U1179" t="str">
            <v>Grupo Nacional Provincial, S.A.B.</v>
          </cell>
          <cell r="V1179" t="str">
            <v>Supervisor Ajustes</v>
          </cell>
          <cell r="W1179" t="str">
            <v>-</v>
          </cell>
          <cell r="X1179" t="str">
            <v>Supervisoria</v>
          </cell>
          <cell r="Y1179" t="str">
            <v>Asignado</v>
          </cell>
          <cell r="Z1179" t="str">
            <v>N91459</v>
          </cell>
          <cell r="AA1179" t="str">
            <v>-</v>
          </cell>
          <cell r="AB1179" t="str">
            <v>-</v>
          </cell>
          <cell r="AC1179" t="str">
            <v>-</v>
          </cell>
          <cell r="AD1179" t="str">
            <v>-</v>
          </cell>
          <cell r="AE1179" t="str">
            <v>-</v>
          </cell>
          <cell r="AF1179" t="str">
            <v>-</v>
          </cell>
          <cell r="AG1179" t="str">
            <v>-</v>
          </cell>
          <cell r="AH1179" t="str">
            <v>-</v>
          </cell>
          <cell r="AI1179" t="str">
            <v>C6705</v>
          </cell>
          <cell r="AJ1179" t="str">
            <v>Ramirez Granados Arturo</v>
          </cell>
          <cell r="AK1179" t="str">
            <v>-</v>
          </cell>
          <cell r="AL1179" t="str">
            <v>-</v>
          </cell>
          <cell r="AM1179" t="str">
            <v>-</v>
          </cell>
          <cell r="AN1179">
            <v>0</v>
          </cell>
          <cell r="AO1179" t="str">
            <v>-</v>
          </cell>
          <cell r="AQ1179">
            <v>7712202913</v>
          </cell>
          <cell r="AR1179" t="str">
            <v>-</v>
          </cell>
          <cell r="AS1179" t="str">
            <v>-</v>
          </cell>
          <cell r="AT1179" t="str">
            <v>-</v>
          </cell>
          <cell r="AU1179" t="str">
            <v>-</v>
          </cell>
          <cell r="AV1179" t="str">
            <v>-</v>
          </cell>
          <cell r="AW1179" t="str">
            <v>IMDM20436264..</v>
          </cell>
          <cell r="AX1179" t="str">
            <v>Inactivo</v>
          </cell>
          <cell r="AY1179" t="str">
            <v>No</v>
          </cell>
          <cell r="AZ1179" t="str">
            <v>-</v>
          </cell>
          <cell r="BA1179" t="str">
            <v>-</v>
          </cell>
          <cell r="BB1179" t="str">
            <v>-</v>
          </cell>
          <cell r="BC1179" t="str">
            <v>-</v>
          </cell>
          <cell r="BD1179" t="str">
            <v>-</v>
          </cell>
          <cell r="BE1179" t="str">
            <v>-</v>
          </cell>
          <cell r="BF1179" t="str">
            <v>-</v>
          </cell>
          <cell r="BG1179">
            <v>3</v>
          </cell>
          <cell r="BH1179" t="str">
            <v>-</v>
          </cell>
          <cell r="BI1179" t="str">
            <v>-</v>
          </cell>
          <cell r="BJ1179" t="str">
            <v>Arrendado</v>
          </cell>
          <cell r="BK1179" t="str">
            <v>FV1522</v>
          </cell>
          <cell r="BL1179" t="str">
            <v>El Trébol Automotriz Ermita, S.A. de C.V.</v>
          </cell>
          <cell r="BO1179">
            <v>135990</v>
          </cell>
          <cell r="BP1179" t="str">
            <v>-</v>
          </cell>
          <cell r="BQ1179" t="str">
            <v>-</v>
          </cell>
          <cell r="BR1179" t="str">
            <v>-</v>
          </cell>
          <cell r="BS1179" t="str">
            <v>-</v>
          </cell>
          <cell r="BT1179" t="str">
            <v>-</v>
          </cell>
          <cell r="BU1179" t="str">
            <v>-</v>
          </cell>
          <cell r="BV1179" t="str">
            <v>-</v>
          </cell>
          <cell r="BW1179" t="str">
            <v>-</v>
          </cell>
          <cell r="BX1179" t="str">
            <v>-</v>
          </cell>
          <cell r="BY1179" t="str">
            <v>-</v>
          </cell>
          <cell r="BZ1179" t="str">
            <v>-</v>
          </cell>
          <cell r="CA1179" t="str">
            <v>-</v>
          </cell>
          <cell r="CB1179" t="str">
            <v>-</v>
          </cell>
          <cell r="CC1179" t="str">
            <v>Miércoles</v>
          </cell>
          <cell r="CD1179" t="str">
            <v>474</v>
          </cell>
          <cell r="CE1179" t="str">
            <v>4</v>
          </cell>
          <cell r="CF1179" t="str">
            <v>Rojo</v>
          </cell>
          <cell r="CG1179" t="str">
            <v>3er Sábado</v>
          </cell>
          <cell r="CH1179" t="str">
            <v>Mzo y Abr</v>
          </cell>
          <cell r="CI1179" t="str">
            <v>Sep y Oct</v>
          </cell>
          <cell r="CJ1179" t="str">
            <v>-</v>
          </cell>
          <cell r="CK1179">
            <v>90</v>
          </cell>
          <cell r="CL1179" t="str">
            <v>101 - MAGNA</v>
          </cell>
          <cell r="CM1179" t="str">
            <v>14002</v>
          </cell>
          <cell r="CP1179" t="str">
            <v>-</v>
          </cell>
        </row>
        <row r="1180">
          <cell r="A1180" t="str">
            <v>14003</v>
          </cell>
          <cell r="B1180" t="str">
            <v>503ZJB</v>
          </cell>
          <cell r="C1180" t="str">
            <v>Distrito Federal</v>
          </cell>
          <cell r="D1180" t="str">
            <v>No aplica</v>
          </cell>
          <cell r="E1180" t="str">
            <v>Aveo</v>
          </cell>
          <cell r="F1180" t="str">
            <v>Automóvil</v>
          </cell>
          <cell r="G1180" t="str">
            <v>Chevrolet</v>
          </cell>
          <cell r="H1180" t="str">
            <v>Aveo LS 4 puertas T/M, D/H, A/A, Paquete M</v>
          </cell>
          <cell r="I1180" t="str">
            <v>3G1TA5AF4EL162517</v>
          </cell>
          <cell r="J1180" t="str">
            <v>Hecho en México</v>
          </cell>
          <cell r="K1180" t="str">
            <v>Magna</v>
          </cell>
          <cell r="L1180">
            <v>4</v>
          </cell>
          <cell r="M1180">
            <v>45</v>
          </cell>
          <cell r="N1180">
            <v>2014</v>
          </cell>
          <cell r="O1180" t="str">
            <v>Monterrey</v>
          </cell>
          <cell r="P1180" t="str">
            <v>Nuevo León</v>
          </cell>
          <cell r="Q1180" t="str">
            <v>Noreste</v>
          </cell>
          <cell r="R1180" t="str">
            <v>Baja</v>
          </cell>
          <cell r="S1180" t="str">
            <v>PT por Siniestro</v>
          </cell>
          <cell r="T1180" t="str">
            <v>GNP</v>
          </cell>
          <cell r="U1180" t="str">
            <v>Grupo Nacional Provincial, S.A.B.</v>
          </cell>
          <cell r="V1180" t="str">
            <v>Pool Ajustes</v>
          </cell>
          <cell r="W1180" t="str">
            <v>Pool Ajustes</v>
          </cell>
          <cell r="X1180" t="str">
            <v>Supervisoria</v>
          </cell>
          <cell r="Y1180" t="str">
            <v>Pool</v>
          </cell>
          <cell r="Z1180" t="str">
            <v>N38132</v>
          </cell>
          <cell r="AA1180" t="str">
            <v>-</v>
          </cell>
          <cell r="AB1180" t="str">
            <v>-</v>
          </cell>
          <cell r="AC1180" t="str">
            <v>-</v>
          </cell>
          <cell r="AD1180" t="str">
            <v>-</v>
          </cell>
          <cell r="AE1180" t="str">
            <v>-</v>
          </cell>
          <cell r="AF1180" t="str">
            <v>-</v>
          </cell>
          <cell r="AG1180" t="str">
            <v>-</v>
          </cell>
          <cell r="AH1180" t="str">
            <v>-</v>
          </cell>
          <cell r="AI1180" t="str">
            <v>C6705</v>
          </cell>
          <cell r="AJ1180" t="str">
            <v>Ramirez Granados Arturo</v>
          </cell>
          <cell r="AK1180" t="str">
            <v>-</v>
          </cell>
          <cell r="AL1180" t="str">
            <v>-</v>
          </cell>
          <cell r="AM1180" t="str">
            <v>-</v>
          </cell>
          <cell r="AN1180">
            <v>0</v>
          </cell>
          <cell r="AO1180" t="str">
            <v>-</v>
          </cell>
          <cell r="AQ1180">
            <v>5545001393</v>
          </cell>
          <cell r="AR1180" t="str">
            <v>-</v>
          </cell>
          <cell r="AS1180" t="str">
            <v>-</v>
          </cell>
          <cell r="AT1180" t="str">
            <v>-</v>
          </cell>
          <cell r="AU1180" t="str">
            <v>-</v>
          </cell>
          <cell r="AV1180" t="str">
            <v>-</v>
          </cell>
          <cell r="AW1180" t="str">
            <v>-</v>
          </cell>
          <cell r="AX1180" t="str">
            <v>-</v>
          </cell>
          <cell r="AY1180" t="str">
            <v>No</v>
          </cell>
          <cell r="AZ1180" t="str">
            <v>-</v>
          </cell>
          <cell r="BA1180" t="str">
            <v>-</v>
          </cell>
          <cell r="BB1180" t="str">
            <v>-</v>
          </cell>
          <cell r="BC1180" t="str">
            <v>-</v>
          </cell>
          <cell r="BD1180" t="str">
            <v>-</v>
          </cell>
          <cell r="BE1180" t="str">
            <v>-</v>
          </cell>
          <cell r="BF1180" t="str">
            <v>-</v>
          </cell>
          <cell r="BG1180" t="str">
            <v>-</v>
          </cell>
          <cell r="BH1180" t="str">
            <v>-</v>
          </cell>
          <cell r="BI1180" t="str">
            <v>-</v>
          </cell>
          <cell r="BJ1180" t="str">
            <v>Arrendado</v>
          </cell>
          <cell r="BK1180" t="str">
            <v>FV1523</v>
          </cell>
          <cell r="BL1180" t="str">
            <v>El Trébol Automotriz Ermita, S.A. de C.V.</v>
          </cell>
          <cell r="BO1180">
            <v>135990</v>
          </cell>
          <cell r="BP1180" t="str">
            <v>-</v>
          </cell>
          <cell r="BQ1180" t="str">
            <v>-</v>
          </cell>
          <cell r="BR1180" t="str">
            <v>-</v>
          </cell>
          <cell r="BS1180" t="str">
            <v>-</v>
          </cell>
          <cell r="BT1180" t="str">
            <v>-</v>
          </cell>
          <cell r="BU1180" t="str">
            <v>-</v>
          </cell>
          <cell r="BV1180" t="str">
            <v>-</v>
          </cell>
          <cell r="BW1180" t="str">
            <v>-</v>
          </cell>
          <cell r="BX1180" t="str">
            <v>-</v>
          </cell>
          <cell r="BY1180" t="str">
            <v>-</v>
          </cell>
          <cell r="BZ1180" t="str">
            <v>-</v>
          </cell>
          <cell r="CA1180" t="str">
            <v>-</v>
          </cell>
          <cell r="CB1180" t="str">
            <v>-</v>
          </cell>
          <cell r="CC1180" t="str">
            <v>Miércoles</v>
          </cell>
          <cell r="CD1180" t="str">
            <v>503</v>
          </cell>
          <cell r="CE1180" t="str">
            <v>3</v>
          </cell>
          <cell r="CF1180" t="str">
            <v>Rojo</v>
          </cell>
          <cell r="CG1180" t="str">
            <v>3er Sábado</v>
          </cell>
          <cell r="CH1180" t="str">
            <v>Mzo y Abr</v>
          </cell>
          <cell r="CI1180" t="str">
            <v>Sep y Oct</v>
          </cell>
          <cell r="CJ1180" t="str">
            <v>-</v>
          </cell>
          <cell r="CK1180">
            <v>90</v>
          </cell>
          <cell r="CL1180" t="str">
            <v>101 - MAGNA</v>
          </cell>
          <cell r="CM1180" t="str">
            <v>14003</v>
          </cell>
          <cell r="CP1180" t="str">
            <v>-</v>
          </cell>
        </row>
        <row r="1181">
          <cell r="A1181" t="str">
            <v>14004</v>
          </cell>
          <cell r="B1181" t="str">
            <v>601ZJB</v>
          </cell>
          <cell r="C1181" t="str">
            <v>Distrito Federal</v>
          </cell>
          <cell r="D1181" t="str">
            <v>No aplica</v>
          </cell>
          <cell r="E1181" t="str">
            <v>Aveo</v>
          </cell>
          <cell r="F1181" t="str">
            <v>Automóvil</v>
          </cell>
          <cell r="G1181" t="str">
            <v>Chevrolet</v>
          </cell>
          <cell r="H1181" t="str">
            <v>Aveo LS 4 puertas T/M, D/H, A/A, Paquete M</v>
          </cell>
          <cell r="I1181" t="str">
            <v>3G1TA5AF1EL163415</v>
          </cell>
          <cell r="J1181" t="str">
            <v>Hecho en México</v>
          </cell>
          <cell r="K1181" t="str">
            <v>Magna</v>
          </cell>
          <cell r="L1181">
            <v>4</v>
          </cell>
          <cell r="M1181">
            <v>45</v>
          </cell>
          <cell r="N1181">
            <v>2014</v>
          </cell>
          <cell r="O1181" t="str">
            <v>Ciudad de México</v>
          </cell>
          <cell r="P1181" t="str">
            <v>Ciudad de México</v>
          </cell>
          <cell r="Q1181" t="str">
            <v>Zona Metropolitana</v>
          </cell>
          <cell r="R1181" t="str">
            <v>Baja</v>
          </cell>
          <cell r="S1181" t="str">
            <v>Devolución Salvamentos</v>
          </cell>
          <cell r="T1181" t="str">
            <v>GNP</v>
          </cell>
          <cell r="U1181" t="str">
            <v>Grupo Nacional Provincial, S.A.B.</v>
          </cell>
          <cell r="V1181" t="str">
            <v>Pool Administrativo</v>
          </cell>
          <cell r="W1181" t="str">
            <v>Pool Administrativo</v>
          </cell>
          <cell r="X1181" t="str">
            <v>Plaza GNP</v>
          </cell>
          <cell r="Y1181" t="str">
            <v>Pool</v>
          </cell>
          <cell r="Z1181" t="str">
            <v>N38132</v>
          </cell>
          <cell r="AA1181" t="str">
            <v>-</v>
          </cell>
          <cell r="AB1181" t="str">
            <v>-</v>
          </cell>
          <cell r="AC1181" t="str">
            <v>-</v>
          </cell>
          <cell r="AD1181" t="str">
            <v>-</v>
          </cell>
          <cell r="AE1181" t="str">
            <v>-</v>
          </cell>
          <cell r="AF1181" t="str">
            <v>-</v>
          </cell>
          <cell r="AG1181" t="str">
            <v>-</v>
          </cell>
          <cell r="AH1181" t="str">
            <v>-</v>
          </cell>
          <cell r="AI1181" t="str">
            <v>C6705</v>
          </cell>
          <cell r="AJ1181" t="str">
            <v>Ramirez Granados Arturo</v>
          </cell>
          <cell r="AK1181" t="str">
            <v>-</v>
          </cell>
          <cell r="AL1181" t="str">
            <v>-</v>
          </cell>
          <cell r="AM1181" t="str">
            <v>-</v>
          </cell>
          <cell r="AN1181">
            <v>0</v>
          </cell>
          <cell r="AO1181" t="str">
            <v>-</v>
          </cell>
          <cell r="AQ1181">
            <v>5545001393</v>
          </cell>
          <cell r="AR1181" t="str">
            <v>-</v>
          </cell>
          <cell r="AS1181" t="str">
            <v>-</v>
          </cell>
          <cell r="AT1181" t="str">
            <v>-</v>
          </cell>
          <cell r="AU1181" t="str">
            <v>-</v>
          </cell>
          <cell r="AV1181" t="str">
            <v>-</v>
          </cell>
          <cell r="AW1181" t="str">
            <v>IMDM20348847..</v>
          </cell>
          <cell r="AX1181" t="str">
            <v>Inactivo</v>
          </cell>
          <cell r="AY1181" t="str">
            <v>No</v>
          </cell>
          <cell r="AZ1181" t="str">
            <v>-</v>
          </cell>
          <cell r="BA1181" t="str">
            <v>-</v>
          </cell>
          <cell r="BB1181" t="str">
            <v>-</v>
          </cell>
          <cell r="BC1181" t="str">
            <v>-</v>
          </cell>
          <cell r="BD1181" t="str">
            <v>-</v>
          </cell>
          <cell r="BE1181" t="str">
            <v>-</v>
          </cell>
          <cell r="BF1181" t="str">
            <v>-</v>
          </cell>
          <cell r="BG1181" t="str">
            <v>-</v>
          </cell>
          <cell r="BH1181" t="str">
            <v>-</v>
          </cell>
          <cell r="BI1181" t="str">
            <v>-</v>
          </cell>
          <cell r="BJ1181" t="str">
            <v>Arrendado</v>
          </cell>
          <cell r="BK1181" t="str">
            <v>FV1524</v>
          </cell>
          <cell r="BL1181" t="str">
            <v>El Trébol Automotriz Ermita, S.A. de C.V.</v>
          </cell>
          <cell r="BO1181">
            <v>135990</v>
          </cell>
          <cell r="BP1181" t="str">
            <v>-</v>
          </cell>
          <cell r="BQ1181" t="str">
            <v>-</v>
          </cell>
          <cell r="BR1181" t="str">
            <v>-</v>
          </cell>
          <cell r="BS1181" t="str">
            <v>-</v>
          </cell>
          <cell r="BT1181" t="str">
            <v>-</v>
          </cell>
          <cell r="BU1181" t="str">
            <v>-</v>
          </cell>
          <cell r="BV1181" t="str">
            <v>-</v>
          </cell>
          <cell r="BW1181" t="str">
            <v>-</v>
          </cell>
          <cell r="BX1181" t="str">
            <v>-</v>
          </cell>
          <cell r="BY1181" t="str">
            <v>-</v>
          </cell>
          <cell r="BZ1181" t="str">
            <v>-</v>
          </cell>
          <cell r="CA1181" t="str">
            <v>-</v>
          </cell>
          <cell r="CB1181" t="str">
            <v>-</v>
          </cell>
          <cell r="CC1181" t="str">
            <v>Jueves</v>
          </cell>
          <cell r="CD1181" t="str">
            <v>601</v>
          </cell>
          <cell r="CE1181" t="str">
            <v>1</v>
          </cell>
          <cell r="CF1181" t="str">
            <v>Verde</v>
          </cell>
          <cell r="CG1181" t="str">
            <v>4o Sábado</v>
          </cell>
          <cell r="CH1181" t="str">
            <v>Abr y May</v>
          </cell>
          <cell r="CI1181" t="str">
            <v>Oct y Nov</v>
          </cell>
          <cell r="CJ1181" t="str">
            <v>-</v>
          </cell>
          <cell r="CK1181">
            <v>90</v>
          </cell>
          <cell r="CL1181" t="str">
            <v>101 - MAGNA</v>
          </cell>
          <cell r="CM1181" t="str">
            <v>14004</v>
          </cell>
          <cell r="CP1181" t="str">
            <v>-</v>
          </cell>
        </row>
        <row r="1182">
          <cell r="A1182" t="str">
            <v>14005</v>
          </cell>
          <cell r="B1182" t="str">
            <v>168ZLX</v>
          </cell>
          <cell r="C1182" t="str">
            <v>Distrito Federal</v>
          </cell>
          <cell r="D1182" t="str">
            <v>No aplica</v>
          </cell>
          <cell r="E1182" t="str">
            <v>Aveo</v>
          </cell>
          <cell r="F1182" t="str">
            <v>Automóvil</v>
          </cell>
          <cell r="G1182" t="str">
            <v>Chevrolet</v>
          </cell>
          <cell r="H1182" t="str">
            <v>Aveo LS 4 puertas T/M, D/H, A/A, Paquete M</v>
          </cell>
          <cell r="I1182" t="str">
            <v>3G1TA5AF2EL180448</v>
          </cell>
          <cell r="J1182" t="str">
            <v>Hecho en México</v>
          </cell>
          <cell r="K1182" t="str">
            <v>Magna</v>
          </cell>
          <cell r="L1182">
            <v>4</v>
          </cell>
          <cell r="M1182">
            <v>45</v>
          </cell>
          <cell r="N1182">
            <v>2014</v>
          </cell>
          <cell r="O1182" t="str">
            <v>Guadalajara</v>
          </cell>
          <cell r="P1182" t="str">
            <v>Jalisco</v>
          </cell>
          <cell r="Q1182" t="str">
            <v>Occidente</v>
          </cell>
          <cell r="R1182" t="str">
            <v>Baja</v>
          </cell>
          <cell r="S1182" t="str">
            <v>Subasta interna</v>
          </cell>
          <cell r="T1182" t="str">
            <v>GNP</v>
          </cell>
          <cell r="U1182" t="str">
            <v>Grupo Nacional Provincial, S.A.B.</v>
          </cell>
          <cell r="V1182" t="str">
            <v>Asesor de Servicio</v>
          </cell>
          <cell r="W1182" t="str">
            <v>M33</v>
          </cell>
          <cell r="X1182" t="str">
            <v>Célula Ferro</v>
          </cell>
          <cell r="Y1182" t="str">
            <v>Asignado</v>
          </cell>
          <cell r="Z1182">
            <v>40346001</v>
          </cell>
          <cell r="AA1182" t="str">
            <v>-</v>
          </cell>
          <cell r="AB1182" t="str">
            <v>-</v>
          </cell>
          <cell r="AC1182" t="str">
            <v>-</v>
          </cell>
          <cell r="AD1182" t="str">
            <v>-</v>
          </cell>
          <cell r="AE1182" t="str">
            <v>-</v>
          </cell>
          <cell r="AF1182" t="str">
            <v>-</v>
          </cell>
          <cell r="AG1182" t="str">
            <v>-</v>
          </cell>
          <cell r="AH1182" t="str">
            <v>-</v>
          </cell>
          <cell r="AI1182" t="str">
            <v>C6705</v>
          </cell>
          <cell r="AJ1182" t="str">
            <v>Ramirez Granados Arturo</v>
          </cell>
          <cell r="AK1182" t="str">
            <v>-</v>
          </cell>
          <cell r="AL1182" t="str">
            <v>-</v>
          </cell>
          <cell r="AM1182" t="str">
            <v>-</v>
          </cell>
          <cell r="AN1182" t="str">
            <v>ajustes307gnp@gmail.com</v>
          </cell>
          <cell r="AO1182" t="str">
            <v>-</v>
          </cell>
          <cell r="AP1182" t="str">
            <v>ajustes307gnp@gmail.com</v>
          </cell>
          <cell r="AQ1182">
            <v>3310204563</v>
          </cell>
          <cell r="AR1182" t="str">
            <v>-</v>
          </cell>
          <cell r="AS1182" t="str">
            <v>-</v>
          </cell>
          <cell r="AT1182" t="str">
            <v>-</v>
          </cell>
          <cell r="AU1182" t="str">
            <v>-</v>
          </cell>
          <cell r="AV1182" t="str">
            <v>-</v>
          </cell>
          <cell r="AW1182" t="str">
            <v>IMDM21470112..</v>
          </cell>
          <cell r="AX1182" t="str">
            <v>Inactivo</v>
          </cell>
          <cell r="AY1182" t="str">
            <v>No</v>
          </cell>
          <cell r="AZ1182" t="str">
            <v>-</v>
          </cell>
          <cell r="BA1182" t="str">
            <v>-</v>
          </cell>
          <cell r="BB1182" t="str">
            <v>-</v>
          </cell>
          <cell r="BC1182" t="str">
            <v>-</v>
          </cell>
          <cell r="BD1182" t="str">
            <v>-</v>
          </cell>
          <cell r="BE1182" t="str">
            <v>-</v>
          </cell>
          <cell r="BF1182" t="str">
            <v>-</v>
          </cell>
          <cell r="BG1182">
            <v>3</v>
          </cell>
          <cell r="BH1182" t="str">
            <v>-</v>
          </cell>
          <cell r="BI1182" t="str">
            <v>-</v>
          </cell>
          <cell r="BJ1182" t="str">
            <v>Arrendado</v>
          </cell>
          <cell r="BL1182" t="str">
            <v>El Trébol Automotriz Ermita, S.A. de C.V.</v>
          </cell>
          <cell r="BP1182" t="str">
            <v>-</v>
          </cell>
          <cell r="BQ1182" t="str">
            <v>-</v>
          </cell>
          <cell r="BR1182" t="str">
            <v>-</v>
          </cell>
          <cell r="BS1182" t="str">
            <v>-</v>
          </cell>
          <cell r="BT1182" t="str">
            <v>-</v>
          </cell>
          <cell r="BU1182" t="str">
            <v>-</v>
          </cell>
          <cell r="BV1182" t="str">
            <v>-</v>
          </cell>
          <cell r="BW1182" t="str">
            <v>-</v>
          </cell>
          <cell r="BX1182" t="str">
            <v>-</v>
          </cell>
          <cell r="BY1182" t="str">
            <v>-</v>
          </cell>
          <cell r="BZ1182" t="str">
            <v>-</v>
          </cell>
          <cell r="CA1182" t="str">
            <v>-</v>
          </cell>
          <cell r="CB1182" t="str">
            <v>-</v>
          </cell>
          <cell r="CC1182" t="str">
            <v>Martes</v>
          </cell>
          <cell r="CD1182" t="str">
            <v>168</v>
          </cell>
          <cell r="CE1182" t="str">
            <v>8</v>
          </cell>
          <cell r="CF1182" t="str">
            <v>Rosa</v>
          </cell>
          <cell r="CG1182" t="str">
            <v>2o Sábado</v>
          </cell>
          <cell r="CH1182" t="str">
            <v>Feb y Mzo</v>
          </cell>
          <cell r="CI1182" t="str">
            <v>Ago y Sep</v>
          </cell>
          <cell r="CJ1182" t="str">
            <v>-</v>
          </cell>
          <cell r="CK1182">
            <v>90</v>
          </cell>
          <cell r="CL1182" t="str">
            <v>101 - MAGNA</v>
          </cell>
          <cell r="CM1182" t="str">
            <v>14005</v>
          </cell>
          <cell r="CP1182" t="str">
            <v>-</v>
          </cell>
        </row>
        <row r="1183">
          <cell r="A1183" t="str">
            <v>14006</v>
          </cell>
          <cell r="B1183" t="str">
            <v>233ZLX</v>
          </cell>
          <cell r="C1183" t="str">
            <v>Distrito Federal</v>
          </cell>
          <cell r="D1183" t="str">
            <v>No aplica</v>
          </cell>
          <cell r="E1183" t="str">
            <v>Aveo</v>
          </cell>
          <cell r="F1183" t="str">
            <v>Automóvil</v>
          </cell>
          <cell r="G1183" t="str">
            <v>Chevrolet</v>
          </cell>
          <cell r="H1183" t="str">
            <v>Aveo LS 4 puertas T/M, D/H, A/A, Paquete M</v>
          </cell>
          <cell r="I1183" t="str">
            <v>3G1TA5AF0EL181453</v>
          </cell>
          <cell r="J1183" t="str">
            <v>Hecho en México</v>
          </cell>
          <cell r="K1183" t="str">
            <v>Magna</v>
          </cell>
          <cell r="L1183">
            <v>4</v>
          </cell>
          <cell r="M1183">
            <v>45</v>
          </cell>
          <cell r="N1183">
            <v>2014</v>
          </cell>
          <cell r="O1183" t="str">
            <v>Ciudad de México</v>
          </cell>
          <cell r="P1183" t="str">
            <v>Ciudad de México</v>
          </cell>
          <cell r="Q1183" t="str">
            <v>Zona Metropolitana</v>
          </cell>
          <cell r="R1183" t="str">
            <v>Baja</v>
          </cell>
          <cell r="S1183" t="str">
            <v>Devolución Valmex</v>
          </cell>
          <cell r="T1183" t="str">
            <v>GNP</v>
          </cell>
          <cell r="U1183" t="str">
            <v>Grupo Nacional Provincial, S.A.B.</v>
          </cell>
          <cell r="V1183" t="str">
            <v>Asesor de Servicio</v>
          </cell>
          <cell r="W1183" t="str">
            <v>495</v>
          </cell>
          <cell r="X1183" t="str">
            <v>Célula 1</v>
          </cell>
          <cell r="Y1183" t="str">
            <v>Asignado</v>
          </cell>
          <cell r="Z1183" t="str">
            <v>N93212</v>
          </cell>
          <cell r="AA1183" t="str">
            <v>Carrasco Herrera Gerardo</v>
          </cell>
          <cell r="AB1183" t="str">
            <v>Grupo Nacional Provincial, S.A.B.</v>
          </cell>
          <cell r="AC1183" t="str">
            <v>CAHG860113E57</v>
          </cell>
          <cell r="AD1183" t="str">
            <v>Operativo</v>
          </cell>
          <cell r="AE1183" t="str">
            <v>Asesor de Servicio Automovil</v>
          </cell>
          <cell r="AF1183" t="str">
            <v>Unidad Operativa</v>
          </cell>
          <cell r="AG1183" t="str">
            <v>Dirección Servicio y Operaciones</v>
          </cell>
          <cell r="AH1183" t="str">
            <v>Subdir. Siniestros CDMX y Sureste</v>
          </cell>
          <cell r="AI1183" t="str">
            <v>C9215</v>
          </cell>
          <cell r="AJ1183" t="str">
            <v>Moreno Alvárez Elvia Citlalli</v>
          </cell>
          <cell r="AK1183" t="str">
            <v>Tlalnepantla</v>
          </cell>
          <cell r="AL1183" t="str">
            <v>Tlalnepantla</v>
          </cell>
          <cell r="AM1183">
            <v>0</v>
          </cell>
          <cell r="AN1183" t="str">
            <v>gerardo.carrasco@gnp.com.mx</v>
          </cell>
          <cell r="AO1183" t="str">
            <v>gerardo.carrasco@gnp.com.mx</v>
          </cell>
          <cell r="AQ1183">
            <v>5527028343</v>
          </cell>
          <cell r="AR1183" t="str">
            <v>-</v>
          </cell>
          <cell r="AS1183" t="str">
            <v>-</v>
          </cell>
          <cell r="AT1183" t="str">
            <v>-</v>
          </cell>
          <cell r="AU1183" t="str">
            <v>-</v>
          </cell>
          <cell r="AV1183" t="str">
            <v>-</v>
          </cell>
          <cell r="AW1183" t="str">
            <v>IMDM20888134..</v>
          </cell>
          <cell r="AX1183" t="str">
            <v>Inactivo</v>
          </cell>
          <cell r="AY1183" t="str">
            <v>Si</v>
          </cell>
          <cell r="AZ1183">
            <v>1229.17</v>
          </cell>
          <cell r="BA1183">
            <v>43708</v>
          </cell>
          <cell r="BB1183">
            <v>7375.02</v>
          </cell>
          <cell r="BC1183" t="str">
            <v>-</v>
          </cell>
          <cell r="BD1183">
            <v>118000</v>
          </cell>
          <cell r="BE1183">
            <v>43631</v>
          </cell>
          <cell r="BF1183">
            <v>45076</v>
          </cell>
          <cell r="BG1183">
            <v>3</v>
          </cell>
          <cell r="BH1183" t="str">
            <v>-</v>
          </cell>
          <cell r="BI1183" t="str">
            <v>-</v>
          </cell>
          <cell r="BJ1183" t="str">
            <v>Arrendado</v>
          </cell>
          <cell r="BL1183" t="str">
            <v>El Trébol Automotriz Ermita, S.A. de C.V.</v>
          </cell>
          <cell r="BP1183" t="str">
            <v>-</v>
          </cell>
          <cell r="BQ1183" t="str">
            <v>-</v>
          </cell>
          <cell r="BR1183" t="str">
            <v>-</v>
          </cell>
          <cell r="BS1183" t="str">
            <v>-</v>
          </cell>
          <cell r="BT1183" t="str">
            <v>-</v>
          </cell>
          <cell r="BU1183" t="str">
            <v>-</v>
          </cell>
          <cell r="BV1183" t="str">
            <v>-</v>
          </cell>
          <cell r="BW1183" t="str">
            <v>-</v>
          </cell>
          <cell r="BX1183" t="str">
            <v>-</v>
          </cell>
          <cell r="BY1183" t="str">
            <v>-</v>
          </cell>
          <cell r="BZ1183" t="str">
            <v>-</v>
          </cell>
          <cell r="CA1183" t="str">
            <v>-</v>
          </cell>
          <cell r="CB1183" t="str">
            <v>-</v>
          </cell>
          <cell r="CC1183" t="str">
            <v>Miércoles</v>
          </cell>
          <cell r="CD1183" t="str">
            <v>233</v>
          </cell>
          <cell r="CE1183" t="str">
            <v>3</v>
          </cell>
          <cell r="CF1183" t="str">
            <v>Rojo</v>
          </cell>
          <cell r="CG1183" t="str">
            <v>3er Sábado</v>
          </cell>
          <cell r="CH1183" t="str">
            <v>Mzo y Abr</v>
          </cell>
          <cell r="CI1183" t="str">
            <v>Sep y Oct</v>
          </cell>
          <cell r="CJ1183" t="str">
            <v>-</v>
          </cell>
          <cell r="CK1183">
            <v>90</v>
          </cell>
          <cell r="CL1183" t="str">
            <v>101 - MAGNA</v>
          </cell>
          <cell r="CM1183" t="str">
            <v>14006</v>
          </cell>
          <cell r="CP1183" t="str">
            <v>-</v>
          </cell>
        </row>
        <row r="1184">
          <cell r="A1184" t="str">
            <v>14007</v>
          </cell>
          <cell r="B1184" t="str">
            <v>669ZLX</v>
          </cell>
          <cell r="C1184" t="str">
            <v>Distrito Federal</v>
          </cell>
          <cell r="D1184" t="str">
            <v>No aplica</v>
          </cell>
          <cell r="E1184" t="str">
            <v>Aveo</v>
          </cell>
          <cell r="F1184" t="str">
            <v>Automóvil</v>
          </cell>
          <cell r="G1184" t="str">
            <v>Chevrolet</v>
          </cell>
          <cell r="H1184" t="str">
            <v>Aveo LS 4 puertas T/M, D/H, A/A, Paquete M</v>
          </cell>
          <cell r="I1184" t="str">
            <v>3G1TA5AF2EL173001</v>
          </cell>
          <cell r="J1184" t="str">
            <v>Hecho en México</v>
          </cell>
          <cell r="K1184" t="str">
            <v>Magna</v>
          </cell>
          <cell r="L1184">
            <v>4</v>
          </cell>
          <cell r="M1184">
            <v>45</v>
          </cell>
          <cell r="N1184">
            <v>2014</v>
          </cell>
          <cell r="O1184" t="str">
            <v>Monterrey</v>
          </cell>
          <cell r="P1184" t="str">
            <v>Nuevo León</v>
          </cell>
          <cell r="Q1184" t="str">
            <v>Noreste</v>
          </cell>
          <cell r="R1184" t="str">
            <v>Baja</v>
          </cell>
          <cell r="S1184" t="str">
            <v>Venta a empleado</v>
          </cell>
          <cell r="T1184" t="str">
            <v>GNP</v>
          </cell>
          <cell r="U1184" t="str">
            <v>Grupo Nacional Provincial, S.A.B.</v>
          </cell>
          <cell r="V1184" t="str">
            <v>Asesor de Servicio</v>
          </cell>
          <cell r="W1184" t="str">
            <v>1228</v>
          </cell>
          <cell r="X1184" t="str">
            <v>Célula 2</v>
          </cell>
          <cell r="Y1184" t="str">
            <v>Asignado</v>
          </cell>
          <cell r="Z1184" t="str">
            <v>S04145</v>
          </cell>
          <cell r="AA1184" t="str">
            <v>Ríos Moreno Ismael Guadalupe</v>
          </cell>
          <cell r="AB1184" t="str">
            <v>Servicios Administrativos en Reclamaciones, S.A. de C.V.</v>
          </cell>
          <cell r="AC1184" t="str">
            <v>RIMI811129RA9</v>
          </cell>
          <cell r="AD1184" t="str">
            <v>Operativo</v>
          </cell>
          <cell r="AE1184" t="str">
            <v>Asesor de Servicio</v>
          </cell>
          <cell r="AF1184" t="str">
            <v>Unidad Operativa</v>
          </cell>
          <cell r="AG1184" t="str">
            <v>Dirección Servicio y Operaciones</v>
          </cell>
          <cell r="AH1184" t="str">
            <v>Subdirección Siniestros Norte y Occidente</v>
          </cell>
          <cell r="AI1184" t="str">
            <v>C9212</v>
          </cell>
          <cell r="AJ1184" t="str">
            <v>Colome Pineda Juan Del Carmen</v>
          </cell>
          <cell r="AK1184" t="str">
            <v>Oficina de Servicio Monterrey</v>
          </cell>
          <cell r="AL1184" t="str">
            <v>Monterrey</v>
          </cell>
          <cell r="AM1184">
            <v>5483</v>
          </cell>
          <cell r="AN1184" t="str">
            <v>ismael.rios@gnp.com.mx</v>
          </cell>
          <cell r="AO1184" t="str">
            <v>ismael.rios@gnp.com.mx</v>
          </cell>
          <cell r="AP1184" t="str">
            <v>ismauch@gmail.com</v>
          </cell>
          <cell r="AQ1184">
            <v>8112444750</v>
          </cell>
          <cell r="AR1184" t="str">
            <v>-</v>
          </cell>
          <cell r="AS1184" t="str">
            <v>-</v>
          </cell>
          <cell r="AT1184" t="str">
            <v>-</v>
          </cell>
          <cell r="AU1184" t="str">
            <v>-</v>
          </cell>
          <cell r="AV1184" t="str">
            <v>-</v>
          </cell>
          <cell r="AW1184" t="str">
            <v>-</v>
          </cell>
          <cell r="AX1184" t="str">
            <v>-</v>
          </cell>
          <cell r="AY1184" t="str">
            <v>No</v>
          </cell>
          <cell r="AZ1184" t="str">
            <v>-</v>
          </cell>
          <cell r="BA1184" t="str">
            <v>-</v>
          </cell>
          <cell r="BB1184" t="str">
            <v>-</v>
          </cell>
          <cell r="BC1184" t="str">
            <v>-</v>
          </cell>
          <cell r="BD1184" t="str">
            <v>-</v>
          </cell>
          <cell r="BE1184" t="str">
            <v>-</v>
          </cell>
          <cell r="BF1184" t="str">
            <v>-</v>
          </cell>
          <cell r="BG1184">
            <v>3</v>
          </cell>
          <cell r="BH1184" t="str">
            <v>-</v>
          </cell>
          <cell r="BI1184" t="str">
            <v>-</v>
          </cell>
          <cell r="BJ1184" t="str">
            <v>Arrendado</v>
          </cell>
          <cell r="BL1184" t="str">
            <v>El Trébol Automotriz Ermita, S.A. de C.V.</v>
          </cell>
          <cell r="BP1184" t="str">
            <v>-</v>
          </cell>
          <cell r="BQ1184" t="str">
            <v>-</v>
          </cell>
          <cell r="BR1184" t="str">
            <v>-</v>
          </cell>
          <cell r="BS1184" t="str">
            <v>-</v>
          </cell>
          <cell r="BT1184" t="str">
            <v>-</v>
          </cell>
          <cell r="BU1184" t="str">
            <v>-</v>
          </cell>
          <cell r="BV1184" t="str">
            <v>-</v>
          </cell>
          <cell r="BW1184" t="str">
            <v>-</v>
          </cell>
          <cell r="BX1184" t="str">
            <v>-</v>
          </cell>
          <cell r="BY1184" t="str">
            <v>-</v>
          </cell>
          <cell r="BZ1184" t="str">
            <v>-</v>
          </cell>
          <cell r="CA1184" t="str">
            <v>-</v>
          </cell>
          <cell r="CB1184" t="str">
            <v>-</v>
          </cell>
          <cell r="CC1184" t="str">
            <v>Viernes</v>
          </cell>
          <cell r="CD1184" t="str">
            <v>669</v>
          </cell>
          <cell r="CE1184" t="str">
            <v>9</v>
          </cell>
          <cell r="CF1184" t="str">
            <v>Azul</v>
          </cell>
          <cell r="CG1184" t="str">
            <v>5o Sábado</v>
          </cell>
          <cell r="CH1184" t="str">
            <v>May y Jun</v>
          </cell>
          <cell r="CI1184" t="str">
            <v>Nov y Dic</v>
          </cell>
          <cell r="CJ1184" t="str">
            <v>-</v>
          </cell>
          <cell r="CK1184">
            <v>90</v>
          </cell>
          <cell r="CL1184" t="str">
            <v>101 - MAGNA</v>
          </cell>
          <cell r="CM1184" t="str">
            <v>14007</v>
          </cell>
          <cell r="CP1184" t="str">
            <v>-</v>
          </cell>
        </row>
        <row r="1185">
          <cell r="A1185" t="str">
            <v>14008</v>
          </cell>
          <cell r="B1185" t="str">
            <v>244ZLD</v>
          </cell>
          <cell r="C1185" t="str">
            <v>Distrito Federal</v>
          </cell>
          <cell r="D1185" t="str">
            <v>No aplica</v>
          </cell>
          <cell r="E1185" t="str">
            <v>Aveo</v>
          </cell>
          <cell r="F1185" t="str">
            <v>Automóvil</v>
          </cell>
          <cell r="G1185" t="str">
            <v>Chevrolet</v>
          </cell>
          <cell r="H1185" t="str">
            <v>Aveo LS 4 puertas T/M, D/H, A/A, Paquete M</v>
          </cell>
          <cell r="I1185" t="str">
            <v>3G1TA5AF4EL137648</v>
          </cell>
          <cell r="J1185" t="str">
            <v>Hecho en México</v>
          </cell>
          <cell r="K1185" t="str">
            <v>Magna</v>
          </cell>
          <cell r="L1185">
            <v>4</v>
          </cell>
          <cell r="M1185">
            <v>45</v>
          </cell>
          <cell r="N1185">
            <v>2014</v>
          </cell>
          <cell r="O1185" t="str">
            <v>Ciudad de México</v>
          </cell>
          <cell r="P1185" t="str">
            <v>Ciudad de México</v>
          </cell>
          <cell r="Q1185" t="str">
            <v>Zona Metropolitana</v>
          </cell>
          <cell r="R1185" t="str">
            <v>Baja</v>
          </cell>
          <cell r="S1185" t="str">
            <v>Venta a empleado</v>
          </cell>
          <cell r="T1185" t="str">
            <v>GNP</v>
          </cell>
          <cell r="U1185" t="str">
            <v>Grupo Nacional Provincial, S.A.B.</v>
          </cell>
          <cell r="V1185" t="str">
            <v>Asesor de Servicio</v>
          </cell>
          <cell r="W1185" t="str">
            <v>582</v>
          </cell>
          <cell r="X1185" t="str">
            <v>Célula 9</v>
          </cell>
          <cell r="Y1185" t="str">
            <v>Asignado</v>
          </cell>
          <cell r="Z1185" t="str">
            <v>N94192</v>
          </cell>
          <cell r="AA1185" t="str">
            <v>Martinez Hernandez Ricardo</v>
          </cell>
          <cell r="AB1185" t="str">
            <v>Grupo Nacional Provincial, S.A.B.</v>
          </cell>
          <cell r="AC1185" t="str">
            <v>MAHR9301298SA</v>
          </cell>
          <cell r="AD1185" t="str">
            <v>Operativo</v>
          </cell>
          <cell r="AE1185" t="str">
            <v>Asesor de Servicio Automovil</v>
          </cell>
          <cell r="AF1185" t="str">
            <v>Unidad Operativa</v>
          </cell>
          <cell r="AG1185" t="str">
            <v>Dirección Servicio y Operaciones</v>
          </cell>
          <cell r="AH1185" t="str">
            <v>Subdir. Siniestros CDMX y Sureste</v>
          </cell>
          <cell r="AI1185" t="str">
            <v>C9215</v>
          </cell>
          <cell r="AJ1185" t="str">
            <v>Moreno Alvárez Elvia Citlalli</v>
          </cell>
          <cell r="AK1185" t="str">
            <v>Tlalnepantla</v>
          </cell>
          <cell r="AL1185" t="str">
            <v>Tlalnepantla</v>
          </cell>
          <cell r="AM1185">
            <v>0</v>
          </cell>
          <cell r="AN1185" t="str">
            <v>ricardo.hernandez@gnp.com.mx</v>
          </cell>
          <cell r="AO1185" t="str">
            <v>ricardo.hernandez@gnp.com.mx</v>
          </cell>
          <cell r="AQ1185">
            <v>5531094263</v>
          </cell>
          <cell r="AR1185" t="str">
            <v>-</v>
          </cell>
          <cell r="AS1185" t="str">
            <v>-</v>
          </cell>
          <cell r="AT1185" t="str">
            <v>-</v>
          </cell>
          <cell r="AU1185" t="str">
            <v>-</v>
          </cell>
          <cell r="AV1185" t="str">
            <v>-</v>
          </cell>
          <cell r="AW1185" t="str">
            <v>IMDM20888133..</v>
          </cell>
          <cell r="AX1185" t="str">
            <v>Inactivo</v>
          </cell>
          <cell r="AY1185" t="str">
            <v>Si</v>
          </cell>
          <cell r="AZ1185">
            <v>1229.17</v>
          </cell>
          <cell r="BA1185">
            <v>43708</v>
          </cell>
          <cell r="BB1185">
            <v>7375.02</v>
          </cell>
          <cell r="BC1185" t="str">
            <v>-</v>
          </cell>
          <cell r="BD1185">
            <v>118000</v>
          </cell>
          <cell r="BE1185">
            <v>43631</v>
          </cell>
          <cell r="BF1185">
            <v>45076</v>
          </cell>
          <cell r="BG1185">
            <v>3</v>
          </cell>
          <cell r="BH1185" t="str">
            <v>-</v>
          </cell>
          <cell r="BI1185" t="str">
            <v>-</v>
          </cell>
          <cell r="BJ1185" t="str">
            <v>Arrendado</v>
          </cell>
          <cell r="BL1185" t="str">
            <v>El Trébol Automotriz Ermita, S.A. de C.V.</v>
          </cell>
          <cell r="BP1185" t="str">
            <v>-</v>
          </cell>
          <cell r="BQ1185" t="str">
            <v>-</v>
          </cell>
          <cell r="BR1185" t="str">
            <v>-</v>
          </cell>
          <cell r="BS1185" t="str">
            <v>-</v>
          </cell>
          <cell r="BT1185" t="str">
            <v>-</v>
          </cell>
          <cell r="BU1185" t="str">
            <v>-</v>
          </cell>
          <cell r="BV1185" t="str">
            <v>-</v>
          </cell>
          <cell r="BW1185" t="str">
            <v>-</v>
          </cell>
          <cell r="BX1185" t="str">
            <v>-</v>
          </cell>
          <cell r="BY1185" t="str">
            <v>-</v>
          </cell>
          <cell r="BZ1185" t="str">
            <v>-</v>
          </cell>
          <cell r="CA1185" t="str">
            <v>-</v>
          </cell>
          <cell r="CB1185" t="str">
            <v>-</v>
          </cell>
          <cell r="CC1185" t="str">
            <v>Miércoles</v>
          </cell>
          <cell r="CD1185" t="str">
            <v>244</v>
          </cell>
          <cell r="CE1185" t="str">
            <v>4</v>
          </cell>
          <cell r="CF1185" t="str">
            <v>Rojo</v>
          </cell>
          <cell r="CG1185" t="str">
            <v>3er Sábado</v>
          </cell>
          <cell r="CH1185" t="str">
            <v>Mzo y Abr</v>
          </cell>
          <cell r="CI1185" t="str">
            <v>Sep y Oct</v>
          </cell>
          <cell r="CJ1185" t="str">
            <v>-</v>
          </cell>
          <cell r="CK1185">
            <v>90</v>
          </cell>
          <cell r="CL1185" t="str">
            <v>101 - MAGNA</v>
          </cell>
          <cell r="CM1185" t="str">
            <v>14008</v>
          </cell>
          <cell r="CP1185" t="str">
            <v>-</v>
          </cell>
        </row>
        <row r="1186">
          <cell r="A1186" t="str">
            <v>14009</v>
          </cell>
          <cell r="B1186" t="str">
            <v>106ZMV</v>
          </cell>
          <cell r="C1186" t="str">
            <v>Distrito Federal</v>
          </cell>
          <cell r="D1186" t="str">
            <v>No aplica</v>
          </cell>
          <cell r="E1186" t="str">
            <v>Aveo</v>
          </cell>
          <cell r="F1186" t="str">
            <v>Automóvil</v>
          </cell>
          <cell r="G1186" t="str">
            <v>Chevrolet</v>
          </cell>
          <cell r="H1186" t="str">
            <v>Aveo LT 4 puertas T/M, D/H, A/A, E/E, CD, Paquete B</v>
          </cell>
          <cell r="I1186" t="str">
            <v>3G1TA5AF3EL145322</v>
          </cell>
          <cell r="J1186" t="str">
            <v>Hecho en México</v>
          </cell>
          <cell r="K1186" t="str">
            <v>Magna</v>
          </cell>
          <cell r="L1186">
            <v>4</v>
          </cell>
          <cell r="M1186">
            <v>45</v>
          </cell>
          <cell r="N1186">
            <v>2014</v>
          </cell>
          <cell r="O1186" t="str">
            <v>Ciudad de México</v>
          </cell>
          <cell r="P1186" t="str">
            <v>Ciudad de México</v>
          </cell>
          <cell r="Q1186" t="str">
            <v>Zona Metropolitana</v>
          </cell>
          <cell r="R1186" t="str">
            <v>Baja</v>
          </cell>
          <cell r="S1186" t="str">
            <v>Venta a empleado</v>
          </cell>
          <cell r="T1186" t="str">
            <v>GNP</v>
          </cell>
          <cell r="U1186" t="str">
            <v>Grupo Nacional Provincial, S.A.B.</v>
          </cell>
          <cell r="V1186" t="str">
            <v>Asesor de Servicio</v>
          </cell>
          <cell r="W1186" t="str">
            <v>510</v>
          </cell>
          <cell r="X1186" t="str">
            <v>Célula 3</v>
          </cell>
          <cell r="Y1186" t="str">
            <v>Asignado</v>
          </cell>
          <cell r="Z1186" t="str">
            <v>N88085</v>
          </cell>
          <cell r="AA1186" t="str">
            <v>Paniagua Reyes Hugo</v>
          </cell>
          <cell r="AB1186" t="str">
            <v>Grupo Nacional Provincial, S.A.B.</v>
          </cell>
          <cell r="AC1186" t="str">
            <v>PARH730520H59</v>
          </cell>
          <cell r="AD1186" t="str">
            <v>Operativo</v>
          </cell>
          <cell r="AE1186" t="str">
            <v>Asesor de Servicio Automovil</v>
          </cell>
          <cell r="AF1186" t="str">
            <v>Unidad Operativa</v>
          </cell>
          <cell r="AG1186" t="str">
            <v>Dirección Servicio y Operaciones</v>
          </cell>
          <cell r="AH1186" t="str">
            <v>Subdir. Siniestros CDMX y Sureste</v>
          </cell>
          <cell r="AI1186" t="str">
            <v>C9215</v>
          </cell>
          <cell r="AJ1186" t="str">
            <v>Moreno Alvárez Elvia Citlalli</v>
          </cell>
          <cell r="AK1186" t="str">
            <v>Tlalnepantla</v>
          </cell>
          <cell r="AL1186" t="str">
            <v>Tlalnepantla</v>
          </cell>
          <cell r="AM1186">
            <v>0</v>
          </cell>
          <cell r="AN1186" t="str">
            <v>hugo.paniagua@gnp.com.mx</v>
          </cell>
          <cell r="AO1186" t="str">
            <v>hugo.paniagua@gnp.com.mx</v>
          </cell>
          <cell r="AP1186" t="str">
            <v>ajustes017gnp@gmail.com</v>
          </cell>
          <cell r="AQ1186">
            <v>5535228877</v>
          </cell>
          <cell r="AR1186" t="str">
            <v>-</v>
          </cell>
          <cell r="AS1186" t="str">
            <v>-</v>
          </cell>
          <cell r="AT1186" t="str">
            <v>-</v>
          </cell>
          <cell r="AU1186" t="str">
            <v>-</v>
          </cell>
          <cell r="AV1186" t="str">
            <v>-</v>
          </cell>
          <cell r="AW1186" t="str">
            <v>IMDM20888137..</v>
          </cell>
          <cell r="AX1186" t="str">
            <v>Inactivo</v>
          </cell>
          <cell r="AY1186" t="str">
            <v>Si</v>
          </cell>
          <cell r="AZ1186">
            <v>1229.17</v>
          </cell>
          <cell r="BA1186">
            <v>43708</v>
          </cell>
          <cell r="BB1186">
            <v>7375.02</v>
          </cell>
          <cell r="BC1186">
            <v>110624.98</v>
          </cell>
          <cell r="BD1186">
            <v>118000</v>
          </cell>
          <cell r="BE1186">
            <v>43631</v>
          </cell>
          <cell r="BF1186">
            <v>45076</v>
          </cell>
          <cell r="BG1186">
            <v>3</v>
          </cell>
          <cell r="BH1186" t="str">
            <v>-</v>
          </cell>
          <cell r="BI1186" t="str">
            <v>-</v>
          </cell>
          <cell r="BJ1186" t="str">
            <v>Arrendado</v>
          </cell>
          <cell r="BK1186" t="str">
            <v>FV2405</v>
          </cell>
          <cell r="BL1186" t="str">
            <v>El Trébol Automotriz Ermita, S.A. de C.V.</v>
          </cell>
          <cell r="BO1186">
            <v>136990.00280000002</v>
          </cell>
          <cell r="BP1186">
            <v>19284.594000000001</v>
          </cell>
          <cell r="BQ1186" t="str">
            <v>-</v>
          </cell>
          <cell r="BR1186" t="str">
            <v>-</v>
          </cell>
          <cell r="BS1186" t="str">
            <v>-</v>
          </cell>
          <cell r="BT1186" t="str">
            <v>-</v>
          </cell>
          <cell r="BU1186" t="str">
            <v>-</v>
          </cell>
          <cell r="BV1186" t="str">
            <v>-</v>
          </cell>
          <cell r="BW1186" t="str">
            <v>-</v>
          </cell>
          <cell r="BX1186" t="str">
            <v>-</v>
          </cell>
          <cell r="BY1186" t="str">
            <v>-</v>
          </cell>
          <cell r="BZ1186" t="str">
            <v>-</v>
          </cell>
          <cell r="CA1186" t="str">
            <v>-</v>
          </cell>
          <cell r="CB1186" t="str">
            <v>-</v>
          </cell>
          <cell r="CC1186" t="str">
            <v>Lunes</v>
          </cell>
          <cell r="CD1186" t="str">
            <v>106</v>
          </cell>
          <cell r="CE1186" t="str">
            <v>6</v>
          </cell>
          <cell r="CF1186" t="str">
            <v>Amarillo</v>
          </cell>
          <cell r="CG1186" t="str">
            <v>1er Sábado</v>
          </cell>
          <cell r="CH1186" t="str">
            <v>Ene y Feb</v>
          </cell>
          <cell r="CI1186" t="str">
            <v>Jul y Ago</v>
          </cell>
          <cell r="CJ1186" t="str">
            <v>-</v>
          </cell>
          <cell r="CK1186">
            <v>90</v>
          </cell>
          <cell r="CL1186" t="str">
            <v>101 - MAGNA</v>
          </cell>
          <cell r="CM1186" t="str">
            <v>14009</v>
          </cell>
          <cell r="CP1186" t="str">
            <v>-</v>
          </cell>
        </row>
        <row r="1187">
          <cell r="A1187" t="str">
            <v>14010</v>
          </cell>
          <cell r="B1187" t="str">
            <v>422ZMV</v>
          </cell>
          <cell r="C1187" t="str">
            <v>Distrito Federal</v>
          </cell>
          <cell r="D1187" t="str">
            <v>No aplica</v>
          </cell>
          <cell r="E1187" t="str">
            <v>Aveo</v>
          </cell>
          <cell r="F1187" t="str">
            <v>Automóvil</v>
          </cell>
          <cell r="G1187" t="str">
            <v>Chevrolet</v>
          </cell>
          <cell r="H1187" t="str">
            <v>Aveo LT 4 puertas T/M, D/H, A/A, E/E, CD, Paquete B</v>
          </cell>
          <cell r="I1187" t="str">
            <v>3G1TA5AFXEL145415</v>
          </cell>
          <cell r="J1187" t="str">
            <v>Hecho en México</v>
          </cell>
          <cell r="K1187" t="str">
            <v>Magna</v>
          </cell>
          <cell r="L1187">
            <v>4</v>
          </cell>
          <cell r="M1187">
            <v>45</v>
          </cell>
          <cell r="N1187">
            <v>2014</v>
          </cell>
          <cell r="O1187" t="str">
            <v>Ciudad de México</v>
          </cell>
          <cell r="P1187" t="str">
            <v>Ciudad de México</v>
          </cell>
          <cell r="Q1187" t="str">
            <v>Zona Metropolitana</v>
          </cell>
          <cell r="R1187" t="str">
            <v>Baja</v>
          </cell>
          <cell r="S1187" t="str">
            <v>Venta a empleado</v>
          </cell>
          <cell r="T1187" t="str">
            <v>GNP</v>
          </cell>
          <cell r="U1187" t="str">
            <v>Grupo Nacional Provincial, S.A.B.</v>
          </cell>
          <cell r="V1187" t="str">
            <v>Asesor de Servicio</v>
          </cell>
          <cell r="W1187" t="str">
            <v>585</v>
          </cell>
          <cell r="X1187" t="str">
            <v>Célula 4</v>
          </cell>
          <cell r="Y1187" t="str">
            <v>Asignado</v>
          </cell>
          <cell r="Z1187" t="str">
            <v>N94337</v>
          </cell>
          <cell r="AA1187" t="str">
            <v>Santillán Rivera Adan</v>
          </cell>
          <cell r="AB1187" t="str">
            <v>Grupo Nacional Provincial, S.A.B.</v>
          </cell>
          <cell r="AC1187" t="str">
            <v>SARA8503265A7</v>
          </cell>
          <cell r="AD1187" t="str">
            <v>Operativo</v>
          </cell>
          <cell r="AE1187" t="str">
            <v>Asesor de Servicio Automovil</v>
          </cell>
          <cell r="AF1187" t="str">
            <v>Unidad Operativa</v>
          </cell>
          <cell r="AG1187" t="str">
            <v>Dirección Servicio y Operaciones</v>
          </cell>
          <cell r="AH1187" t="str">
            <v>Subdir. Siniestros CDMX y Sureste</v>
          </cell>
          <cell r="AI1187" t="str">
            <v>C9208</v>
          </cell>
          <cell r="AJ1187" t="str">
            <v>Lasa Estrada Antxon</v>
          </cell>
          <cell r="AK1187" t="str">
            <v>Tlalnepantla</v>
          </cell>
          <cell r="AL1187" t="str">
            <v>Tlalnepantla</v>
          </cell>
          <cell r="AM1187">
            <v>84119</v>
          </cell>
          <cell r="AN1187" t="str">
            <v>adan.santillan@gnp.com.mx</v>
          </cell>
          <cell r="AO1187" t="str">
            <v>adan.santillan@gnp.com.mx</v>
          </cell>
          <cell r="AP1187" t="str">
            <v>ajustes123gnp@gmail.com</v>
          </cell>
          <cell r="AQ1187">
            <v>5535228388</v>
          </cell>
          <cell r="AR1187" t="str">
            <v>-</v>
          </cell>
          <cell r="AS1187" t="str">
            <v>-</v>
          </cell>
          <cell r="AT1187" t="str">
            <v>-</v>
          </cell>
          <cell r="AU1187" t="str">
            <v>-</v>
          </cell>
          <cell r="AV1187" t="str">
            <v>-</v>
          </cell>
          <cell r="AW1187" t="str">
            <v>IMDM20888138..</v>
          </cell>
          <cell r="AX1187" t="str">
            <v>Inactivo</v>
          </cell>
          <cell r="AY1187" t="str">
            <v>Si</v>
          </cell>
          <cell r="AZ1187">
            <v>1229.17</v>
          </cell>
          <cell r="BA1187">
            <v>43708</v>
          </cell>
          <cell r="BB1187">
            <v>7375.02</v>
          </cell>
          <cell r="BC1187" t="str">
            <v>-</v>
          </cell>
          <cell r="BD1187">
            <v>118000</v>
          </cell>
          <cell r="BE1187">
            <v>43631</v>
          </cell>
          <cell r="BF1187">
            <v>45076</v>
          </cell>
          <cell r="BG1187">
            <v>3</v>
          </cell>
          <cell r="BH1187" t="str">
            <v>-</v>
          </cell>
          <cell r="BI1187" t="str">
            <v>-</v>
          </cell>
          <cell r="BJ1187" t="str">
            <v>Arrendado</v>
          </cell>
          <cell r="BK1187" t="str">
            <v>FV2406</v>
          </cell>
          <cell r="BL1187" t="str">
            <v>El Trébol Automotriz Ermita, S.A. de C.V.</v>
          </cell>
          <cell r="BO1187">
            <v>136990.00280000002</v>
          </cell>
          <cell r="BP1187">
            <v>19284.594000000001</v>
          </cell>
          <cell r="BQ1187" t="str">
            <v>-</v>
          </cell>
          <cell r="BR1187" t="str">
            <v>-</v>
          </cell>
          <cell r="BS1187" t="str">
            <v>-</v>
          </cell>
          <cell r="BT1187" t="str">
            <v>-</v>
          </cell>
          <cell r="BU1187" t="str">
            <v>-</v>
          </cell>
          <cell r="BV1187" t="str">
            <v>-</v>
          </cell>
          <cell r="BW1187" t="str">
            <v>-</v>
          </cell>
          <cell r="BX1187" t="str">
            <v>-</v>
          </cell>
          <cell r="BY1187" t="str">
            <v>-</v>
          </cell>
          <cell r="BZ1187" t="str">
            <v>-</v>
          </cell>
          <cell r="CA1187" t="str">
            <v>-</v>
          </cell>
          <cell r="CB1187" t="str">
            <v>-</v>
          </cell>
          <cell r="CC1187" t="str">
            <v>Jueves</v>
          </cell>
          <cell r="CD1187" t="str">
            <v>422</v>
          </cell>
          <cell r="CE1187" t="str">
            <v>2</v>
          </cell>
          <cell r="CF1187" t="str">
            <v>Verde</v>
          </cell>
          <cell r="CG1187" t="str">
            <v>4o Sábado</v>
          </cell>
          <cell r="CH1187" t="str">
            <v>Abr y May</v>
          </cell>
          <cell r="CI1187" t="str">
            <v>Oct y Nov</v>
          </cell>
          <cell r="CJ1187" t="str">
            <v>-</v>
          </cell>
          <cell r="CK1187">
            <v>90</v>
          </cell>
          <cell r="CL1187" t="str">
            <v>101 - MAGNA</v>
          </cell>
          <cell r="CM1187" t="str">
            <v>14010</v>
          </cell>
          <cell r="CP1187" t="str">
            <v>-</v>
          </cell>
        </row>
        <row r="1188">
          <cell r="A1188" t="str">
            <v>14011</v>
          </cell>
          <cell r="B1188" t="str">
            <v>295ZMV</v>
          </cell>
          <cell r="C1188" t="str">
            <v>Distrito Federal</v>
          </cell>
          <cell r="D1188" t="str">
            <v>No aplica</v>
          </cell>
          <cell r="E1188" t="str">
            <v>Aveo</v>
          </cell>
          <cell r="F1188" t="str">
            <v>Automóvil</v>
          </cell>
          <cell r="G1188" t="str">
            <v>Chevrolet</v>
          </cell>
          <cell r="H1188" t="str">
            <v>Aveo LT 4 puertas T/M, D/H, A/A, E/E, CD, Paquete B</v>
          </cell>
          <cell r="I1188" t="str">
            <v>3G1TA5AF2EL145134</v>
          </cell>
          <cell r="J1188" t="str">
            <v>Hecho en México</v>
          </cell>
          <cell r="K1188" t="str">
            <v>Magna</v>
          </cell>
          <cell r="L1188">
            <v>4</v>
          </cell>
          <cell r="M1188">
            <v>45</v>
          </cell>
          <cell r="N1188">
            <v>2014</v>
          </cell>
          <cell r="O1188" t="str">
            <v>Ciudad de México</v>
          </cell>
          <cell r="P1188" t="str">
            <v>Ciudad de México</v>
          </cell>
          <cell r="Q1188" t="str">
            <v>Zona Metropolitana</v>
          </cell>
          <cell r="R1188" t="str">
            <v>Baja</v>
          </cell>
          <cell r="S1188" t="str">
            <v>Venta a empleado</v>
          </cell>
          <cell r="T1188" t="str">
            <v>GNP</v>
          </cell>
          <cell r="U1188" t="str">
            <v>Grupo Nacional Provincial, S.A.B.</v>
          </cell>
          <cell r="V1188" t="str">
            <v>Asesor de Servicio</v>
          </cell>
          <cell r="W1188" t="str">
            <v>515</v>
          </cell>
          <cell r="X1188" t="str">
            <v>Célula 2</v>
          </cell>
          <cell r="Y1188" t="str">
            <v>Asignado</v>
          </cell>
          <cell r="Z1188" t="str">
            <v>N91372</v>
          </cell>
          <cell r="AA1188" t="str">
            <v>Martínez Ramos Aureliano</v>
          </cell>
          <cell r="AB1188" t="str">
            <v>Grupo Nacional Provincial, S.A.B.</v>
          </cell>
          <cell r="AC1188" t="str">
            <v>MARA790607GH5</v>
          </cell>
          <cell r="AD1188" t="str">
            <v>Operativo</v>
          </cell>
          <cell r="AE1188" t="str">
            <v>Asesor de Servicio Automovil</v>
          </cell>
          <cell r="AF1188" t="str">
            <v>Unidad Operativa</v>
          </cell>
          <cell r="AG1188" t="str">
            <v>Dirección Servicio y Operaciones</v>
          </cell>
          <cell r="AH1188" t="str">
            <v>Subdir. Siniestros CDMX y Sureste</v>
          </cell>
          <cell r="AI1188" t="str">
            <v>C9215</v>
          </cell>
          <cell r="AJ1188" t="str">
            <v>Moreno Alvárez Elvia Citlalli</v>
          </cell>
          <cell r="AK1188" t="str">
            <v>Tlalnepantla</v>
          </cell>
          <cell r="AL1188" t="str">
            <v>Tlalnepantla</v>
          </cell>
          <cell r="AM1188">
            <v>0</v>
          </cell>
          <cell r="AN1188" t="str">
            <v>aureliano.martinez@gnp.com.mx</v>
          </cell>
          <cell r="AO1188" t="str">
            <v>aureliano.martinez@gnp.com.mx</v>
          </cell>
          <cell r="AP1188" t="str">
            <v>ajustes036gnp@gmail.com</v>
          </cell>
          <cell r="AQ1188">
            <v>5552173342</v>
          </cell>
          <cell r="AR1188" t="str">
            <v>-</v>
          </cell>
          <cell r="AS1188" t="str">
            <v>-</v>
          </cell>
          <cell r="AT1188" t="str">
            <v>-</v>
          </cell>
          <cell r="AU1188" t="str">
            <v>-</v>
          </cell>
          <cell r="AV1188" t="str">
            <v>-</v>
          </cell>
          <cell r="AW1188" t="str">
            <v>IMDM20888139..</v>
          </cell>
          <cell r="AX1188" t="str">
            <v>Inactivo</v>
          </cell>
          <cell r="AY1188" t="str">
            <v>Si</v>
          </cell>
          <cell r="AZ1188">
            <v>1229.17</v>
          </cell>
          <cell r="BA1188">
            <v>43708</v>
          </cell>
          <cell r="BB1188">
            <v>7375.02</v>
          </cell>
          <cell r="BC1188" t="str">
            <v>-</v>
          </cell>
          <cell r="BD1188">
            <v>118000</v>
          </cell>
          <cell r="BE1188">
            <v>43631</v>
          </cell>
          <cell r="BF1188">
            <v>45076</v>
          </cell>
          <cell r="BG1188">
            <v>3</v>
          </cell>
          <cell r="BH1188" t="str">
            <v>-</v>
          </cell>
          <cell r="BI1188" t="str">
            <v>-</v>
          </cell>
          <cell r="BJ1188" t="str">
            <v>Arrendado</v>
          </cell>
          <cell r="BK1188" t="str">
            <v>FV2407</v>
          </cell>
          <cell r="BL1188" t="str">
            <v>El Trébol Automotriz Ermita, S.A. de C.V.</v>
          </cell>
          <cell r="BO1188">
            <v>136990.00280000002</v>
          </cell>
          <cell r="BP1188">
            <v>19284.594000000001</v>
          </cell>
          <cell r="BQ1188" t="str">
            <v>-</v>
          </cell>
          <cell r="BR1188" t="str">
            <v>-</v>
          </cell>
          <cell r="BS1188" t="str">
            <v>-</v>
          </cell>
          <cell r="BT1188" t="str">
            <v>-</v>
          </cell>
          <cell r="BU1188" t="str">
            <v>-</v>
          </cell>
          <cell r="BV1188" t="str">
            <v>-</v>
          </cell>
          <cell r="BW1188" t="str">
            <v>-</v>
          </cell>
          <cell r="BX1188" t="str">
            <v>-</v>
          </cell>
          <cell r="BY1188" t="str">
            <v>-</v>
          </cell>
          <cell r="BZ1188" t="str">
            <v>-</v>
          </cell>
          <cell r="CA1188" t="str">
            <v>-</v>
          </cell>
          <cell r="CB1188" t="str">
            <v>-</v>
          </cell>
          <cell r="CC1188" t="str">
            <v>Lunes</v>
          </cell>
          <cell r="CD1188" t="str">
            <v>295</v>
          </cell>
          <cell r="CE1188" t="str">
            <v>5</v>
          </cell>
          <cell r="CF1188" t="str">
            <v>Amarillo</v>
          </cell>
          <cell r="CG1188" t="str">
            <v>1er Sábado</v>
          </cell>
          <cell r="CH1188" t="str">
            <v>Ene y Feb</v>
          </cell>
          <cell r="CI1188" t="str">
            <v>Jul y Ago</v>
          </cell>
          <cell r="CJ1188" t="str">
            <v>-</v>
          </cell>
          <cell r="CK1188">
            <v>90</v>
          </cell>
          <cell r="CL1188" t="str">
            <v>101 - MAGNA</v>
          </cell>
          <cell r="CM1188" t="str">
            <v>14011</v>
          </cell>
          <cell r="CP1188" t="str">
            <v>-</v>
          </cell>
        </row>
        <row r="1189">
          <cell r="A1189" t="str">
            <v>14012</v>
          </cell>
          <cell r="B1189" t="str">
            <v>351ZMV</v>
          </cell>
          <cell r="C1189" t="str">
            <v>Distrito Federal</v>
          </cell>
          <cell r="D1189" t="str">
            <v>No aplica</v>
          </cell>
          <cell r="E1189" t="str">
            <v>Aveo</v>
          </cell>
          <cell r="F1189" t="str">
            <v>Automóvil</v>
          </cell>
          <cell r="G1189" t="str">
            <v>Chevrolet</v>
          </cell>
          <cell r="H1189" t="str">
            <v>Aveo LT 4 puertas T/M, D/H, A/A, E/E, CD, Paquete B</v>
          </cell>
          <cell r="I1189" t="str">
            <v>3G1TA5AF2EL149121</v>
          </cell>
          <cell r="J1189" t="str">
            <v>Hecho en México</v>
          </cell>
          <cell r="K1189" t="str">
            <v>Magna</v>
          </cell>
          <cell r="L1189">
            <v>4</v>
          </cell>
          <cell r="M1189">
            <v>45</v>
          </cell>
          <cell r="N1189">
            <v>2014</v>
          </cell>
          <cell r="O1189" t="str">
            <v>Ciudad de México</v>
          </cell>
          <cell r="P1189" t="str">
            <v>Ciudad de México</v>
          </cell>
          <cell r="Q1189" t="str">
            <v>Zona Metropolitana</v>
          </cell>
          <cell r="R1189" t="str">
            <v>Baja</v>
          </cell>
          <cell r="S1189" t="str">
            <v>Venta a empleado</v>
          </cell>
          <cell r="T1189" t="str">
            <v>GNP</v>
          </cell>
          <cell r="U1189" t="str">
            <v>Grupo Nacional Provincial, S.A.B.</v>
          </cell>
          <cell r="V1189" t="str">
            <v>Asesor de Servicio</v>
          </cell>
          <cell r="W1189" t="str">
            <v>537</v>
          </cell>
          <cell r="X1189" t="str">
            <v>Célula 2</v>
          </cell>
          <cell r="Y1189" t="str">
            <v>Asignado</v>
          </cell>
          <cell r="Z1189" t="str">
            <v>N90796</v>
          </cell>
          <cell r="AA1189" t="str">
            <v>-</v>
          </cell>
          <cell r="AB1189" t="str">
            <v>-</v>
          </cell>
          <cell r="AC1189" t="str">
            <v>-</v>
          </cell>
          <cell r="AD1189" t="str">
            <v>-</v>
          </cell>
          <cell r="AE1189" t="str">
            <v>-</v>
          </cell>
          <cell r="AF1189" t="str">
            <v>-</v>
          </cell>
          <cell r="AG1189" t="str">
            <v>-</v>
          </cell>
          <cell r="AH1189" t="str">
            <v>-</v>
          </cell>
          <cell r="AI1189" t="str">
            <v>C6705</v>
          </cell>
          <cell r="AJ1189" t="str">
            <v>Ramirez Granados Arturo</v>
          </cell>
          <cell r="AK1189" t="str">
            <v>-</v>
          </cell>
          <cell r="AL1189" t="str">
            <v>-</v>
          </cell>
          <cell r="AM1189" t="str">
            <v>-</v>
          </cell>
          <cell r="AN1189" t="str">
            <v>ajustes068gnp@gmail.com</v>
          </cell>
          <cell r="AO1189" t="str">
            <v>-</v>
          </cell>
          <cell r="AP1189" t="str">
            <v>ajustes068gnp@gmail.com</v>
          </cell>
          <cell r="AQ1189">
            <v>5535228613</v>
          </cell>
          <cell r="AR1189" t="str">
            <v>-</v>
          </cell>
          <cell r="AS1189" t="str">
            <v>-</v>
          </cell>
          <cell r="AT1189" t="str">
            <v>-</v>
          </cell>
          <cell r="AU1189" t="str">
            <v>-</v>
          </cell>
          <cell r="AV1189" t="str">
            <v>-</v>
          </cell>
          <cell r="AW1189" t="str">
            <v>IMDM22968668..</v>
          </cell>
          <cell r="AX1189" t="str">
            <v>Inactivo</v>
          </cell>
          <cell r="AY1189" t="str">
            <v>No</v>
          </cell>
          <cell r="AZ1189" t="str">
            <v>-</v>
          </cell>
          <cell r="BA1189" t="str">
            <v>-</v>
          </cell>
          <cell r="BB1189" t="str">
            <v>-</v>
          </cell>
          <cell r="BC1189" t="str">
            <v>-</v>
          </cell>
          <cell r="BD1189" t="str">
            <v>-</v>
          </cell>
          <cell r="BE1189" t="str">
            <v>-</v>
          </cell>
          <cell r="BF1189" t="str">
            <v>-</v>
          </cell>
          <cell r="BG1189">
            <v>3</v>
          </cell>
          <cell r="BH1189" t="str">
            <v>-</v>
          </cell>
          <cell r="BI1189" t="str">
            <v>-</v>
          </cell>
          <cell r="BJ1189" t="str">
            <v>Arrendado</v>
          </cell>
          <cell r="BK1189" t="str">
            <v>FV2408</v>
          </cell>
          <cell r="BL1189" t="str">
            <v>El Trébol Automotriz Ermita, S.A. de C.V.</v>
          </cell>
          <cell r="BO1189">
            <v>136990.00280000002</v>
          </cell>
          <cell r="BP1189">
            <v>19284.594000000001</v>
          </cell>
          <cell r="BQ1189" t="str">
            <v>-</v>
          </cell>
          <cell r="BR1189" t="str">
            <v>-</v>
          </cell>
          <cell r="BS1189" t="str">
            <v>-</v>
          </cell>
          <cell r="BT1189" t="str">
            <v>-</v>
          </cell>
          <cell r="BU1189" t="str">
            <v>-</v>
          </cell>
          <cell r="BV1189" t="str">
            <v>-</v>
          </cell>
          <cell r="BW1189" t="str">
            <v>-</v>
          </cell>
          <cell r="BX1189" t="str">
            <v>-</v>
          </cell>
          <cell r="BY1189" t="str">
            <v>-</v>
          </cell>
          <cell r="BZ1189" t="str">
            <v>-</v>
          </cell>
          <cell r="CA1189" t="str">
            <v>-</v>
          </cell>
          <cell r="CB1189" t="str">
            <v>-</v>
          </cell>
          <cell r="CC1189" t="str">
            <v>Jueves</v>
          </cell>
          <cell r="CD1189" t="str">
            <v>351</v>
          </cell>
          <cell r="CE1189" t="str">
            <v>1</v>
          </cell>
          <cell r="CF1189" t="str">
            <v>Verde</v>
          </cell>
          <cell r="CG1189" t="str">
            <v>4o Sábado</v>
          </cell>
          <cell r="CH1189" t="str">
            <v>Abr y May</v>
          </cell>
          <cell r="CI1189" t="str">
            <v>Oct y Nov</v>
          </cell>
          <cell r="CJ1189" t="str">
            <v>-</v>
          </cell>
          <cell r="CK1189">
            <v>90</v>
          </cell>
          <cell r="CL1189" t="str">
            <v>101 - MAGNA</v>
          </cell>
          <cell r="CM1189" t="str">
            <v>14012</v>
          </cell>
          <cell r="CP1189" t="str">
            <v>-</v>
          </cell>
        </row>
        <row r="1190">
          <cell r="A1190" t="str">
            <v>14013</v>
          </cell>
          <cell r="B1190" t="str">
            <v>420ZMV</v>
          </cell>
          <cell r="C1190" t="str">
            <v>Distrito Federal</v>
          </cell>
          <cell r="D1190" t="str">
            <v>No aplica</v>
          </cell>
          <cell r="E1190" t="str">
            <v>Aveo</v>
          </cell>
          <cell r="F1190" t="str">
            <v>Automóvil</v>
          </cell>
          <cell r="G1190" t="str">
            <v>Chevrolet</v>
          </cell>
          <cell r="H1190" t="str">
            <v>Aveo LT 4 puertas T/M, D/H, A/A, E/E, CD, Paquete B</v>
          </cell>
          <cell r="I1190" t="str">
            <v>3G1TA5AF7EL149650</v>
          </cell>
          <cell r="J1190" t="str">
            <v>Hecho en México</v>
          </cell>
          <cell r="K1190" t="str">
            <v>Magna</v>
          </cell>
          <cell r="L1190">
            <v>4</v>
          </cell>
          <cell r="M1190">
            <v>45</v>
          </cell>
          <cell r="N1190">
            <v>2014</v>
          </cell>
          <cell r="O1190" t="str">
            <v>Ciudad de México</v>
          </cell>
          <cell r="P1190" t="str">
            <v>Ciudad de México</v>
          </cell>
          <cell r="Q1190" t="str">
            <v>Zona Metropolitana</v>
          </cell>
          <cell r="R1190" t="str">
            <v>Baja</v>
          </cell>
          <cell r="S1190" t="str">
            <v>Venta a empleado</v>
          </cell>
          <cell r="T1190" t="str">
            <v>GNP</v>
          </cell>
          <cell r="U1190" t="str">
            <v>Grupo Nacional Provincial, S.A.B.</v>
          </cell>
          <cell r="V1190" t="str">
            <v>Asesor de Servicio</v>
          </cell>
          <cell r="W1190" t="str">
            <v>440</v>
          </cell>
          <cell r="X1190" t="str">
            <v>Célula 2</v>
          </cell>
          <cell r="Y1190" t="str">
            <v>Asignado</v>
          </cell>
          <cell r="Z1190" t="str">
            <v>N87531</v>
          </cell>
          <cell r="AA1190" t="str">
            <v>Hernandez Cordero Marco Antonio</v>
          </cell>
          <cell r="AB1190" t="str">
            <v>Grupo Nacional Provincial, S.A.B.</v>
          </cell>
          <cell r="AC1190" t="str">
            <v>HECM620307NM9</v>
          </cell>
          <cell r="AD1190" t="str">
            <v>Operativo</v>
          </cell>
          <cell r="AE1190" t="str">
            <v>Asesor de Servicio Automovil</v>
          </cell>
          <cell r="AF1190" t="str">
            <v>Unidad Operativa</v>
          </cell>
          <cell r="AG1190" t="str">
            <v>Dirección Servicio y Operaciones</v>
          </cell>
          <cell r="AH1190" t="str">
            <v>Subdir. Siniestros CDMX y Sureste</v>
          </cell>
          <cell r="AI1190" t="str">
            <v>C9215</v>
          </cell>
          <cell r="AJ1190" t="str">
            <v>Moreno Alvárez Elvia Citlalli</v>
          </cell>
          <cell r="AK1190" t="str">
            <v>Tlalnepantla</v>
          </cell>
          <cell r="AL1190" t="str">
            <v>Tlalnepantla</v>
          </cell>
          <cell r="AM1190">
            <v>0</v>
          </cell>
          <cell r="AN1190" t="str">
            <v>marco.cordero@gnp.com.mx</v>
          </cell>
          <cell r="AO1190" t="str">
            <v>marco.cordero@gnp.com.mx</v>
          </cell>
          <cell r="AP1190" t="str">
            <v>ajustes067gnp@gmail.com</v>
          </cell>
          <cell r="AQ1190">
            <v>5535228588</v>
          </cell>
          <cell r="AR1190" t="str">
            <v>-</v>
          </cell>
          <cell r="AS1190" t="str">
            <v>-</v>
          </cell>
          <cell r="AT1190" t="str">
            <v>-</v>
          </cell>
          <cell r="AU1190" t="str">
            <v>-</v>
          </cell>
          <cell r="AV1190" t="str">
            <v>-</v>
          </cell>
          <cell r="AW1190" t="str">
            <v>IMDM20888141..</v>
          </cell>
          <cell r="AX1190" t="str">
            <v>Inactivo</v>
          </cell>
          <cell r="AY1190" t="str">
            <v>Si</v>
          </cell>
          <cell r="AZ1190">
            <v>1229.17</v>
          </cell>
          <cell r="BA1190">
            <v>43708</v>
          </cell>
          <cell r="BB1190">
            <v>7375.02</v>
          </cell>
          <cell r="BC1190">
            <v>110624.98</v>
          </cell>
          <cell r="BD1190">
            <v>118000</v>
          </cell>
          <cell r="BE1190">
            <v>43631</v>
          </cell>
          <cell r="BF1190">
            <v>45076</v>
          </cell>
          <cell r="BG1190">
            <v>3</v>
          </cell>
          <cell r="BH1190" t="str">
            <v>-</v>
          </cell>
          <cell r="BI1190" t="str">
            <v>-</v>
          </cell>
          <cell r="BJ1190" t="str">
            <v>Arrendado</v>
          </cell>
          <cell r="BK1190" t="str">
            <v>FV2409</v>
          </cell>
          <cell r="BL1190" t="str">
            <v>El Trébol Automotriz Ermita, S.A. de C.V.</v>
          </cell>
          <cell r="BO1190">
            <v>136990.00280000002</v>
          </cell>
          <cell r="BP1190">
            <v>19284.594000000001</v>
          </cell>
          <cell r="BQ1190" t="str">
            <v>-</v>
          </cell>
          <cell r="BR1190" t="str">
            <v>-</v>
          </cell>
          <cell r="BS1190" t="str">
            <v>-</v>
          </cell>
          <cell r="BT1190" t="str">
            <v>-</v>
          </cell>
          <cell r="BU1190" t="str">
            <v>-</v>
          </cell>
          <cell r="BV1190" t="str">
            <v>-</v>
          </cell>
          <cell r="BW1190" t="str">
            <v>-</v>
          </cell>
          <cell r="BX1190" t="str">
            <v>-</v>
          </cell>
          <cell r="BY1190" t="str">
            <v>-</v>
          </cell>
          <cell r="BZ1190" t="str">
            <v>-</v>
          </cell>
          <cell r="CA1190" t="str">
            <v>-</v>
          </cell>
          <cell r="CB1190" t="str">
            <v>-</v>
          </cell>
          <cell r="CC1190" t="str">
            <v>Viernes</v>
          </cell>
          <cell r="CD1190" t="str">
            <v>420</v>
          </cell>
          <cell r="CE1190" t="str">
            <v>0</v>
          </cell>
          <cell r="CF1190" t="str">
            <v>Azul</v>
          </cell>
          <cell r="CG1190" t="str">
            <v>5o Sábado</v>
          </cell>
          <cell r="CH1190" t="str">
            <v>May y Jun</v>
          </cell>
          <cell r="CI1190" t="str">
            <v>Nov y Dic</v>
          </cell>
          <cell r="CJ1190" t="str">
            <v>-</v>
          </cell>
          <cell r="CK1190">
            <v>90</v>
          </cell>
          <cell r="CL1190" t="str">
            <v>101 - MAGNA</v>
          </cell>
          <cell r="CM1190" t="str">
            <v>14013</v>
          </cell>
          <cell r="CP1190" t="str">
            <v>-</v>
          </cell>
        </row>
        <row r="1191">
          <cell r="A1191" t="str">
            <v>14014</v>
          </cell>
          <cell r="B1191" t="str">
            <v>832ZMV</v>
          </cell>
          <cell r="C1191" t="str">
            <v>Distrito Federal</v>
          </cell>
          <cell r="D1191" t="str">
            <v>No aplica</v>
          </cell>
          <cell r="E1191" t="str">
            <v>Aveo</v>
          </cell>
          <cell r="F1191" t="str">
            <v>Automóvil</v>
          </cell>
          <cell r="G1191" t="str">
            <v>Chevrolet</v>
          </cell>
          <cell r="H1191" t="str">
            <v>Aveo LT 4 puertas T/M, D/H, A/A, E/E, CD, Paquete B</v>
          </cell>
          <cell r="I1191" t="str">
            <v>3G1TA5AF2EL150348</v>
          </cell>
          <cell r="J1191" t="str">
            <v>Hecho en México</v>
          </cell>
          <cell r="K1191" t="str">
            <v>Magna</v>
          </cell>
          <cell r="L1191">
            <v>4</v>
          </cell>
          <cell r="M1191">
            <v>45</v>
          </cell>
          <cell r="N1191">
            <v>2014</v>
          </cell>
          <cell r="O1191" t="str">
            <v>Ciudad de México</v>
          </cell>
          <cell r="P1191" t="str">
            <v>Ciudad de México</v>
          </cell>
          <cell r="Q1191" t="str">
            <v>Zona Metropolitana</v>
          </cell>
          <cell r="R1191" t="str">
            <v>Baja</v>
          </cell>
          <cell r="S1191" t="str">
            <v>Venta a empleado</v>
          </cell>
          <cell r="T1191" t="str">
            <v>GNP</v>
          </cell>
          <cell r="U1191" t="str">
            <v>Grupo Nacional Provincial, S.A.B.</v>
          </cell>
          <cell r="V1191" t="str">
            <v>Asesor de Servicio</v>
          </cell>
          <cell r="W1191" t="str">
            <v>477</v>
          </cell>
          <cell r="X1191" t="str">
            <v>Célula 9</v>
          </cell>
          <cell r="Y1191" t="str">
            <v>Asignado</v>
          </cell>
          <cell r="Z1191" t="str">
            <v>N87802</v>
          </cell>
          <cell r="AA1191" t="str">
            <v>Alfonso Balderas Rufino</v>
          </cell>
          <cell r="AB1191" t="str">
            <v>Grupo Nacional Provincial, S.A.B.</v>
          </cell>
          <cell r="AC1191" t="str">
            <v>AOBR730719MC9</v>
          </cell>
          <cell r="AD1191" t="str">
            <v>Operativo</v>
          </cell>
          <cell r="AE1191" t="str">
            <v>Asesor de Servicio Automovil</v>
          </cell>
          <cell r="AF1191" t="str">
            <v>Unidad Operativa</v>
          </cell>
          <cell r="AG1191" t="str">
            <v>Dirección Servicio y Operaciones</v>
          </cell>
          <cell r="AH1191" t="str">
            <v>Subdir. Siniestros CDMX y Sureste</v>
          </cell>
          <cell r="AI1191" t="str">
            <v>C9208</v>
          </cell>
          <cell r="AJ1191" t="str">
            <v>Lasa Estrada Antxon</v>
          </cell>
          <cell r="AK1191" t="str">
            <v>Tlalnepantla</v>
          </cell>
          <cell r="AL1191" t="str">
            <v>Tlalnepantla</v>
          </cell>
          <cell r="AM1191">
            <v>0</v>
          </cell>
          <cell r="AN1191" t="str">
            <v>rufino.alfonso@gnp.com.mx</v>
          </cell>
          <cell r="AO1191" t="str">
            <v>rufino.alfonso@gnp.com.mx</v>
          </cell>
          <cell r="AP1191" t="str">
            <v>ajustes038gnp@gmail.com</v>
          </cell>
          <cell r="AQ1191">
            <v>5535228247</v>
          </cell>
          <cell r="AR1191" t="str">
            <v>-</v>
          </cell>
          <cell r="AS1191" t="str">
            <v>-</v>
          </cell>
          <cell r="AT1191" t="str">
            <v>-</v>
          </cell>
          <cell r="AU1191" t="str">
            <v>-</v>
          </cell>
          <cell r="AV1191" t="str">
            <v>-</v>
          </cell>
          <cell r="AW1191" t="str">
            <v>IMDM20888142..</v>
          </cell>
          <cell r="AX1191" t="str">
            <v>Inactivo</v>
          </cell>
          <cell r="AY1191" t="str">
            <v>Si</v>
          </cell>
          <cell r="AZ1191">
            <v>1229.17</v>
          </cell>
          <cell r="BA1191">
            <v>43708</v>
          </cell>
          <cell r="BB1191">
            <v>7375.02</v>
          </cell>
          <cell r="BC1191">
            <v>110624.98</v>
          </cell>
          <cell r="BD1191">
            <v>118000</v>
          </cell>
          <cell r="BE1191">
            <v>43631</v>
          </cell>
          <cell r="BF1191">
            <v>45076</v>
          </cell>
          <cell r="BG1191">
            <v>3</v>
          </cell>
          <cell r="BH1191" t="str">
            <v>-</v>
          </cell>
          <cell r="BI1191" t="str">
            <v>-</v>
          </cell>
          <cell r="BJ1191" t="str">
            <v>Arrendado</v>
          </cell>
          <cell r="BK1191" t="str">
            <v>FV2410</v>
          </cell>
          <cell r="BL1191" t="str">
            <v>El Trébol Automotriz Ermita, S.A. de C.V.</v>
          </cell>
          <cell r="BO1191">
            <v>136990.00280000002</v>
          </cell>
          <cell r="BP1191">
            <v>19284.594000000001</v>
          </cell>
          <cell r="BQ1191" t="str">
            <v>-</v>
          </cell>
          <cell r="BR1191" t="str">
            <v>-</v>
          </cell>
          <cell r="BS1191" t="str">
            <v>-</v>
          </cell>
          <cell r="BT1191" t="str">
            <v>-</v>
          </cell>
          <cell r="BU1191" t="str">
            <v>-</v>
          </cell>
          <cell r="BV1191" t="str">
            <v>-</v>
          </cell>
          <cell r="BW1191" t="str">
            <v>-</v>
          </cell>
          <cell r="BX1191" t="str">
            <v>-</v>
          </cell>
          <cell r="BY1191" t="str">
            <v>-</v>
          </cell>
          <cell r="BZ1191" t="str">
            <v>-</v>
          </cell>
          <cell r="CA1191" t="str">
            <v>-</v>
          </cell>
          <cell r="CB1191" t="str">
            <v>-</v>
          </cell>
          <cell r="CC1191" t="str">
            <v>Jueves</v>
          </cell>
          <cell r="CD1191" t="str">
            <v>832</v>
          </cell>
          <cell r="CE1191" t="str">
            <v>2</v>
          </cell>
          <cell r="CF1191" t="str">
            <v>Verde</v>
          </cell>
          <cell r="CG1191" t="str">
            <v>4o Sábado</v>
          </cell>
          <cell r="CH1191" t="str">
            <v>Abr y May</v>
          </cell>
          <cell r="CI1191" t="str">
            <v>Oct y Nov</v>
          </cell>
          <cell r="CJ1191" t="str">
            <v>-</v>
          </cell>
          <cell r="CK1191">
            <v>90</v>
          </cell>
          <cell r="CL1191" t="str">
            <v>101 - MAGNA</v>
          </cell>
          <cell r="CM1191" t="str">
            <v>14014</v>
          </cell>
          <cell r="CP1191" t="str">
            <v>-</v>
          </cell>
        </row>
        <row r="1192">
          <cell r="A1192" t="str">
            <v>14015</v>
          </cell>
          <cell r="B1192" t="str">
            <v>424ZMV</v>
          </cell>
          <cell r="C1192" t="str">
            <v>Distrito Federal</v>
          </cell>
          <cell r="D1192" t="str">
            <v>No aplica</v>
          </cell>
          <cell r="E1192" t="str">
            <v>Aveo</v>
          </cell>
          <cell r="F1192" t="str">
            <v>Automóvil</v>
          </cell>
          <cell r="G1192" t="str">
            <v>Chevrolet</v>
          </cell>
          <cell r="H1192" t="str">
            <v>Aveo LT 4 puertas T/M, D/H, A/A, E/E, CD, Paquete B</v>
          </cell>
          <cell r="I1192" t="str">
            <v>3G1TA5AF1EL145335</v>
          </cell>
          <cell r="J1192" t="str">
            <v>Hecho en México</v>
          </cell>
          <cell r="K1192" t="str">
            <v>Magna</v>
          </cell>
          <cell r="L1192">
            <v>4</v>
          </cell>
          <cell r="M1192">
            <v>45</v>
          </cell>
          <cell r="N1192">
            <v>2014</v>
          </cell>
          <cell r="O1192" t="str">
            <v>Ciudad de México</v>
          </cell>
          <cell r="P1192" t="str">
            <v>Ciudad de México</v>
          </cell>
          <cell r="Q1192" t="str">
            <v>Zona Metropolitana</v>
          </cell>
          <cell r="R1192" t="str">
            <v>Baja</v>
          </cell>
          <cell r="S1192" t="str">
            <v>Venta a empleado</v>
          </cell>
          <cell r="T1192" t="str">
            <v>GNP</v>
          </cell>
          <cell r="U1192" t="str">
            <v>Grupo Nacional Provincial, S.A.B.</v>
          </cell>
          <cell r="V1192" t="str">
            <v>Asesor de Servicio</v>
          </cell>
          <cell r="W1192" t="str">
            <v>548</v>
          </cell>
          <cell r="X1192" t="str">
            <v>Célula 7</v>
          </cell>
          <cell r="Y1192" t="str">
            <v>Asignado</v>
          </cell>
          <cell r="Z1192" t="str">
            <v>N88178</v>
          </cell>
          <cell r="AA1192" t="str">
            <v>Gamboa Ballado Jhonatan Carlos</v>
          </cell>
          <cell r="AB1192" t="str">
            <v>Grupo Nacional Provincial, S.A.B.</v>
          </cell>
          <cell r="AC1192" t="str">
            <v>GABJ790809GFA</v>
          </cell>
          <cell r="AD1192" t="str">
            <v>Operativo</v>
          </cell>
          <cell r="AE1192" t="str">
            <v>Asesor de Servicio Automovil</v>
          </cell>
          <cell r="AF1192" t="str">
            <v>Unidad Operativa</v>
          </cell>
          <cell r="AG1192" t="str">
            <v>Dirección Servicio y Operaciones</v>
          </cell>
          <cell r="AH1192" t="str">
            <v>Subdir. Siniestros CDMX y Sureste</v>
          </cell>
          <cell r="AI1192" t="str">
            <v>C9208</v>
          </cell>
          <cell r="AJ1192" t="str">
            <v>Lasa Estrada Antxon</v>
          </cell>
          <cell r="AK1192" t="str">
            <v>Tlalnepantla</v>
          </cell>
          <cell r="AL1192" t="str">
            <v>Tlalnepantla</v>
          </cell>
          <cell r="AM1192">
            <v>0</v>
          </cell>
          <cell r="AN1192" t="str">
            <v>jhonatan.gamboa@gnp.com.mx</v>
          </cell>
          <cell r="AO1192" t="str">
            <v>jhonatan.gamboa@gnp.com.mx</v>
          </cell>
          <cell r="AP1192" t="str">
            <v>ajustes508gnp@gmail.com</v>
          </cell>
          <cell r="AQ1192">
            <v>5535228429</v>
          </cell>
          <cell r="AR1192" t="str">
            <v>-</v>
          </cell>
          <cell r="AS1192" t="str">
            <v>-</v>
          </cell>
          <cell r="AT1192" t="str">
            <v>-</v>
          </cell>
          <cell r="AU1192" t="str">
            <v>-</v>
          </cell>
          <cell r="AV1192" t="str">
            <v>-</v>
          </cell>
          <cell r="AW1192" t="str">
            <v>IMDM20888143..</v>
          </cell>
          <cell r="AX1192" t="str">
            <v>Inactivo</v>
          </cell>
          <cell r="AY1192" t="str">
            <v>Si</v>
          </cell>
          <cell r="AZ1192">
            <v>1229.17</v>
          </cell>
          <cell r="BA1192">
            <v>43708</v>
          </cell>
          <cell r="BB1192">
            <v>7375.02</v>
          </cell>
          <cell r="BC1192">
            <v>110624.98</v>
          </cell>
          <cell r="BD1192">
            <v>118000</v>
          </cell>
          <cell r="BE1192">
            <v>43631</v>
          </cell>
          <cell r="BF1192">
            <v>45076</v>
          </cell>
          <cell r="BG1192">
            <v>3</v>
          </cell>
          <cell r="BH1192" t="str">
            <v>-</v>
          </cell>
          <cell r="BI1192" t="str">
            <v>-</v>
          </cell>
          <cell r="BJ1192" t="str">
            <v>Arrendado</v>
          </cell>
          <cell r="BK1192" t="str">
            <v>FV2553</v>
          </cell>
          <cell r="BL1192" t="str">
            <v>El Trébol Automotriz Ermita, S.A. de C.V.</v>
          </cell>
          <cell r="BO1192">
            <v>136990.00280000002</v>
          </cell>
          <cell r="BP1192">
            <v>19284.594000000001</v>
          </cell>
          <cell r="BQ1192" t="str">
            <v>-</v>
          </cell>
          <cell r="BR1192" t="str">
            <v>-</v>
          </cell>
          <cell r="BS1192" t="str">
            <v>-</v>
          </cell>
          <cell r="BT1192" t="str">
            <v>-</v>
          </cell>
          <cell r="BU1192" t="str">
            <v>-</v>
          </cell>
          <cell r="BV1192" t="str">
            <v>-</v>
          </cell>
          <cell r="BW1192" t="str">
            <v>-</v>
          </cell>
          <cell r="BX1192" t="str">
            <v>-</v>
          </cell>
          <cell r="BY1192" t="str">
            <v>-</v>
          </cell>
          <cell r="BZ1192" t="str">
            <v>-</v>
          </cell>
          <cell r="CA1192" t="str">
            <v>-</v>
          </cell>
          <cell r="CB1192" t="str">
            <v>-</v>
          </cell>
          <cell r="CC1192" t="str">
            <v>Miércoles</v>
          </cell>
          <cell r="CD1192" t="str">
            <v>424</v>
          </cell>
          <cell r="CE1192" t="str">
            <v>4</v>
          </cell>
          <cell r="CF1192" t="str">
            <v>Rojo</v>
          </cell>
          <cell r="CG1192" t="str">
            <v>3er Sábado</v>
          </cell>
          <cell r="CH1192" t="str">
            <v>Mzo y Abr</v>
          </cell>
          <cell r="CI1192" t="str">
            <v>Sep y Oct</v>
          </cell>
          <cell r="CJ1192" t="str">
            <v>-</v>
          </cell>
          <cell r="CK1192">
            <v>90</v>
          </cell>
          <cell r="CL1192" t="str">
            <v>101 - MAGNA</v>
          </cell>
          <cell r="CM1192" t="str">
            <v>14015</v>
          </cell>
          <cell r="CP1192" t="str">
            <v>-</v>
          </cell>
        </row>
        <row r="1193">
          <cell r="A1193" t="str">
            <v>14016</v>
          </cell>
          <cell r="B1193" t="str">
            <v>664ZMV</v>
          </cell>
          <cell r="C1193" t="str">
            <v>Distrito Federal</v>
          </cell>
          <cell r="D1193" t="str">
            <v>No aplica</v>
          </cell>
          <cell r="E1193" t="str">
            <v>Aveo</v>
          </cell>
          <cell r="F1193" t="str">
            <v>Automóvil</v>
          </cell>
          <cell r="G1193" t="str">
            <v>Chevrolet</v>
          </cell>
          <cell r="H1193" t="str">
            <v>Aveo LT 4 puertas T/M, D/H, A/A, E/E, CD, Paquete B</v>
          </cell>
          <cell r="I1193" t="str">
            <v>3G1TA5AF3EL150455</v>
          </cell>
          <cell r="J1193" t="str">
            <v>Hecho en México</v>
          </cell>
          <cell r="K1193" t="str">
            <v>Magna</v>
          </cell>
          <cell r="L1193">
            <v>4</v>
          </cell>
          <cell r="M1193">
            <v>45</v>
          </cell>
          <cell r="N1193">
            <v>2014</v>
          </cell>
          <cell r="O1193" t="str">
            <v>Ciudad de México</v>
          </cell>
          <cell r="P1193" t="str">
            <v>Ciudad de México</v>
          </cell>
          <cell r="Q1193" t="str">
            <v>Zona Metropolitana</v>
          </cell>
          <cell r="R1193" t="str">
            <v>Baja</v>
          </cell>
          <cell r="S1193" t="str">
            <v>Venta a empleado</v>
          </cell>
          <cell r="T1193" t="str">
            <v>GNP</v>
          </cell>
          <cell r="U1193" t="str">
            <v>Grupo Nacional Provincial, S.A.B.</v>
          </cell>
          <cell r="V1193" t="str">
            <v>Asesor de Servicio</v>
          </cell>
          <cell r="W1193" t="str">
            <v>338</v>
          </cell>
          <cell r="X1193" t="str">
            <v>Célula 10</v>
          </cell>
          <cell r="Y1193" t="str">
            <v>Asignado</v>
          </cell>
          <cell r="Z1193" t="str">
            <v>N58440</v>
          </cell>
          <cell r="AA1193" t="str">
            <v>Guerrero Moya Salvador</v>
          </cell>
          <cell r="AB1193" t="str">
            <v>Grupo Nacional Provincial, S.A.B.</v>
          </cell>
          <cell r="AC1193" t="str">
            <v>GUMS611124DG3</v>
          </cell>
          <cell r="AD1193" t="str">
            <v>Operativo</v>
          </cell>
          <cell r="AE1193" t="str">
            <v>Asesor de Servicio Automovil</v>
          </cell>
          <cell r="AF1193" t="str">
            <v>Unidad Operativa</v>
          </cell>
          <cell r="AG1193" t="str">
            <v>Dirección Servicio y Operaciones</v>
          </cell>
          <cell r="AH1193" t="str">
            <v>Subdir. Siniestros CDMX y Sureste</v>
          </cell>
          <cell r="AI1193" t="str">
            <v>C9215</v>
          </cell>
          <cell r="AJ1193" t="str">
            <v>Moreno Alvárez Elvia Citlalli</v>
          </cell>
          <cell r="AK1193" t="str">
            <v>Tlalnepantla</v>
          </cell>
          <cell r="AL1193" t="str">
            <v>Tlalnepantla</v>
          </cell>
          <cell r="AM1193">
            <v>0</v>
          </cell>
          <cell r="AN1193" t="str">
            <v>salvador.guerrero@gnp.com.mx</v>
          </cell>
          <cell r="AO1193" t="str">
            <v>salvador.guerrero@gnp.com.mx</v>
          </cell>
          <cell r="AP1193" t="str">
            <v>ajustes065gnp@gmail.com</v>
          </cell>
          <cell r="AQ1193">
            <v>5535228573</v>
          </cell>
          <cell r="AR1193" t="str">
            <v>-</v>
          </cell>
          <cell r="AS1193" t="str">
            <v>-</v>
          </cell>
          <cell r="AT1193" t="str">
            <v>-</v>
          </cell>
          <cell r="AU1193" t="str">
            <v>-</v>
          </cell>
          <cell r="AV1193" t="str">
            <v>-</v>
          </cell>
          <cell r="AW1193" t="str">
            <v>IMDM20888144..</v>
          </cell>
          <cell r="AX1193" t="str">
            <v>Inactivo</v>
          </cell>
          <cell r="AY1193" t="str">
            <v>No</v>
          </cell>
          <cell r="AZ1193" t="str">
            <v>-</v>
          </cell>
          <cell r="BA1193" t="str">
            <v>-</v>
          </cell>
          <cell r="BB1193" t="str">
            <v>-</v>
          </cell>
          <cell r="BC1193" t="str">
            <v>-</v>
          </cell>
          <cell r="BD1193" t="str">
            <v>-</v>
          </cell>
          <cell r="BE1193" t="str">
            <v>-</v>
          </cell>
          <cell r="BF1193" t="str">
            <v>-</v>
          </cell>
          <cell r="BG1193">
            <v>3</v>
          </cell>
          <cell r="BH1193" t="str">
            <v>-</v>
          </cell>
          <cell r="BI1193" t="str">
            <v>-</v>
          </cell>
          <cell r="BJ1193" t="str">
            <v>Arrendado</v>
          </cell>
          <cell r="BK1193" t="str">
            <v>FV2411</v>
          </cell>
          <cell r="BL1193" t="str">
            <v>El Trébol Automotriz Ermita, S.A. de C.V.</v>
          </cell>
          <cell r="BO1193">
            <v>136990.00280000002</v>
          </cell>
          <cell r="BP1193">
            <v>19284.594000000001</v>
          </cell>
          <cell r="BQ1193" t="str">
            <v>-</v>
          </cell>
          <cell r="BR1193" t="str">
            <v>-</v>
          </cell>
          <cell r="BS1193" t="str">
            <v>-</v>
          </cell>
          <cell r="BT1193" t="str">
            <v>-</v>
          </cell>
          <cell r="BU1193" t="str">
            <v>-</v>
          </cell>
          <cell r="BV1193" t="str">
            <v>-</v>
          </cell>
          <cell r="BW1193" t="str">
            <v>-</v>
          </cell>
          <cell r="BX1193" t="str">
            <v>-</v>
          </cell>
          <cell r="BY1193" t="str">
            <v>-</v>
          </cell>
          <cell r="BZ1193" t="str">
            <v>-</v>
          </cell>
          <cell r="CA1193" t="str">
            <v>-</v>
          </cell>
          <cell r="CB1193" t="str">
            <v>-</v>
          </cell>
          <cell r="CC1193" t="str">
            <v>Miércoles</v>
          </cell>
          <cell r="CD1193" t="str">
            <v>664</v>
          </cell>
          <cell r="CE1193" t="str">
            <v>4</v>
          </cell>
          <cell r="CF1193" t="str">
            <v>Rojo</v>
          </cell>
          <cell r="CG1193" t="str">
            <v>3er Sábado</v>
          </cell>
          <cell r="CH1193" t="str">
            <v>Mzo y Abr</v>
          </cell>
          <cell r="CI1193" t="str">
            <v>Sep y Oct</v>
          </cell>
          <cell r="CJ1193" t="str">
            <v>-</v>
          </cell>
          <cell r="CK1193">
            <v>90</v>
          </cell>
          <cell r="CL1193" t="str">
            <v>101 - MAGNA</v>
          </cell>
          <cell r="CM1193" t="str">
            <v>14016</v>
          </cell>
          <cell r="CP1193" t="str">
            <v>-</v>
          </cell>
        </row>
        <row r="1194">
          <cell r="A1194" t="str">
            <v>14017</v>
          </cell>
          <cell r="B1194" t="str">
            <v>466ZMV</v>
          </cell>
          <cell r="C1194" t="str">
            <v>Distrito Federal</v>
          </cell>
          <cell r="D1194" t="str">
            <v>No aplica</v>
          </cell>
          <cell r="E1194" t="str">
            <v>Aveo</v>
          </cell>
          <cell r="F1194" t="str">
            <v>Automóvil</v>
          </cell>
          <cell r="G1194" t="str">
            <v>Chevrolet</v>
          </cell>
          <cell r="H1194" t="str">
            <v>Aveo LT 4 puertas T/M, D/H, A/A, E/E, CD, Paquete B</v>
          </cell>
          <cell r="I1194" t="str">
            <v>3G1TA5AF9EL155546</v>
          </cell>
          <cell r="J1194" t="str">
            <v>Hecho en México</v>
          </cell>
          <cell r="K1194" t="str">
            <v>Magna</v>
          </cell>
          <cell r="L1194">
            <v>4</v>
          </cell>
          <cell r="M1194">
            <v>45</v>
          </cell>
          <cell r="N1194">
            <v>2014</v>
          </cell>
          <cell r="O1194" t="str">
            <v>Ciudad de México</v>
          </cell>
          <cell r="P1194" t="str">
            <v>Ciudad de México</v>
          </cell>
          <cell r="Q1194" t="str">
            <v>Zona Metropolitana</v>
          </cell>
          <cell r="R1194" t="str">
            <v>Baja</v>
          </cell>
          <cell r="S1194" t="str">
            <v>Venta a empleado</v>
          </cell>
          <cell r="T1194" t="str">
            <v>GNP</v>
          </cell>
          <cell r="U1194" t="str">
            <v>Grupo Nacional Provincial, S.A.B.</v>
          </cell>
          <cell r="V1194" t="str">
            <v>Supervisor Ajustes</v>
          </cell>
          <cell r="W1194" t="str">
            <v>012</v>
          </cell>
          <cell r="X1194" t="str">
            <v>Célula 3 y 10</v>
          </cell>
          <cell r="Y1194" t="str">
            <v>Asignado</v>
          </cell>
          <cell r="Z1194" t="str">
            <v>N90791</v>
          </cell>
          <cell r="AA1194" t="str">
            <v>Moreno Alvárez Elvia Citlalli</v>
          </cell>
          <cell r="AB1194" t="str">
            <v>Grupo Nacional Provincial, S.A.B.</v>
          </cell>
          <cell r="AC1194" t="str">
            <v>MOAE830309R32</v>
          </cell>
          <cell r="AD1194" t="str">
            <v>Gerente</v>
          </cell>
          <cell r="AE1194" t="str">
            <v>Gerencia Ajustes (CDMX)</v>
          </cell>
          <cell r="AF1194" t="str">
            <v>Unidad Operativa</v>
          </cell>
          <cell r="AG1194" t="str">
            <v>Dirección Servicio y Operaciones</v>
          </cell>
          <cell r="AH1194" t="str">
            <v>Subdir. Siniestros CDMX y Sureste</v>
          </cell>
          <cell r="AI1194" t="str">
            <v>C9215</v>
          </cell>
          <cell r="AJ1194" t="str">
            <v>Moreno Alvárez Elvia Citlalli</v>
          </cell>
          <cell r="AK1194" t="str">
            <v>Reforma PB</v>
          </cell>
          <cell r="AL1194" t="str">
            <v>Reforma</v>
          </cell>
          <cell r="AM1194">
            <v>0</v>
          </cell>
          <cell r="AN1194" t="str">
            <v>citlalli.moreno@gnp.com.mx</v>
          </cell>
          <cell r="AO1194" t="str">
            <v>citlalli.moreno@gnp.com.mx</v>
          </cell>
          <cell r="AQ1194">
            <v>5535228986</v>
          </cell>
          <cell r="AR1194" t="str">
            <v>-</v>
          </cell>
          <cell r="AS1194" t="str">
            <v>-</v>
          </cell>
          <cell r="AT1194" t="str">
            <v>-</v>
          </cell>
          <cell r="AU1194" t="str">
            <v>-</v>
          </cell>
          <cell r="AV1194" t="str">
            <v>-</v>
          </cell>
          <cell r="AW1194" t="str">
            <v>IMDM20888145..</v>
          </cell>
          <cell r="AX1194" t="str">
            <v>Inactivo</v>
          </cell>
          <cell r="AY1194" t="str">
            <v>No</v>
          </cell>
          <cell r="AZ1194" t="str">
            <v>-</v>
          </cell>
          <cell r="BA1194" t="str">
            <v>-</v>
          </cell>
          <cell r="BB1194" t="str">
            <v>-</v>
          </cell>
          <cell r="BC1194" t="str">
            <v>-</v>
          </cell>
          <cell r="BD1194" t="str">
            <v>-</v>
          </cell>
          <cell r="BE1194" t="str">
            <v>-</v>
          </cell>
          <cell r="BF1194" t="str">
            <v>-</v>
          </cell>
          <cell r="BG1194">
            <v>3</v>
          </cell>
          <cell r="BH1194" t="str">
            <v>-</v>
          </cell>
          <cell r="BI1194" t="str">
            <v>-</v>
          </cell>
          <cell r="BJ1194" t="str">
            <v>Arrendado</v>
          </cell>
          <cell r="BK1194" t="str">
            <v>FV2412</v>
          </cell>
          <cell r="BL1194" t="str">
            <v>El Trébol Automotriz Ermita, S.A. de C.V.</v>
          </cell>
          <cell r="BO1194">
            <v>136990.00280000002</v>
          </cell>
          <cell r="BP1194">
            <v>19284.594000000001</v>
          </cell>
          <cell r="BQ1194" t="str">
            <v>-</v>
          </cell>
          <cell r="BR1194" t="str">
            <v>-</v>
          </cell>
          <cell r="BS1194" t="str">
            <v>-</v>
          </cell>
          <cell r="BT1194" t="str">
            <v>-</v>
          </cell>
          <cell r="BU1194" t="str">
            <v>-</v>
          </cell>
          <cell r="BV1194" t="str">
            <v>-</v>
          </cell>
          <cell r="BW1194" t="str">
            <v>-</v>
          </cell>
          <cell r="BX1194" t="str">
            <v>-</v>
          </cell>
          <cell r="BY1194" t="str">
            <v>-</v>
          </cell>
          <cell r="BZ1194" t="str">
            <v>-</v>
          </cell>
          <cell r="CA1194" t="str">
            <v>-</v>
          </cell>
          <cell r="CB1194" t="str">
            <v>-</v>
          </cell>
          <cell r="CC1194" t="str">
            <v>Lunes</v>
          </cell>
          <cell r="CD1194" t="str">
            <v>466</v>
          </cell>
          <cell r="CE1194" t="str">
            <v>6</v>
          </cell>
          <cell r="CF1194" t="str">
            <v>Amarillo</v>
          </cell>
          <cell r="CG1194" t="str">
            <v>1er Sábado</v>
          </cell>
          <cell r="CH1194" t="str">
            <v>Ene y Feb</v>
          </cell>
          <cell r="CI1194" t="str">
            <v>Jul y Ago</v>
          </cell>
          <cell r="CJ1194" t="str">
            <v>-</v>
          </cell>
          <cell r="CK1194">
            <v>90</v>
          </cell>
          <cell r="CL1194" t="str">
            <v>101 - MAGNA</v>
          </cell>
          <cell r="CM1194" t="str">
            <v>14017</v>
          </cell>
          <cell r="CP1194" t="str">
            <v>-</v>
          </cell>
        </row>
        <row r="1195">
          <cell r="A1195" t="str">
            <v>14018</v>
          </cell>
          <cell r="B1195" t="str">
            <v>688ZMV</v>
          </cell>
          <cell r="C1195" t="str">
            <v>Distrito Federal</v>
          </cell>
          <cell r="D1195" t="str">
            <v>No aplica</v>
          </cell>
          <cell r="E1195" t="str">
            <v>Aveo</v>
          </cell>
          <cell r="F1195" t="str">
            <v>Automóvil</v>
          </cell>
          <cell r="G1195" t="str">
            <v>Chevrolet</v>
          </cell>
          <cell r="H1195" t="str">
            <v>Aveo LT 4 puertas T/M, D/H, A/A, E/E, CD, Paquete B</v>
          </cell>
          <cell r="I1195" t="str">
            <v>3G1TA5AF7EL156355</v>
          </cell>
          <cell r="J1195" t="str">
            <v>Hecho en México</v>
          </cell>
          <cell r="K1195" t="str">
            <v>Magna</v>
          </cell>
          <cell r="L1195">
            <v>4</v>
          </cell>
          <cell r="M1195">
            <v>45</v>
          </cell>
          <cell r="N1195">
            <v>2014</v>
          </cell>
          <cell r="O1195" t="str">
            <v>Ciudad de México</v>
          </cell>
          <cell r="P1195" t="str">
            <v>Ciudad de México</v>
          </cell>
          <cell r="Q1195" t="str">
            <v>Zona Metropolitana</v>
          </cell>
          <cell r="R1195" t="str">
            <v>Baja</v>
          </cell>
          <cell r="S1195" t="str">
            <v>Venta a empleado</v>
          </cell>
          <cell r="T1195" t="str">
            <v>GNP</v>
          </cell>
          <cell r="U1195" t="str">
            <v>Grupo Nacional Provincial, S.A.B.</v>
          </cell>
          <cell r="V1195" t="str">
            <v>Asesor de Servicio</v>
          </cell>
          <cell r="W1195" t="str">
            <v>363</v>
          </cell>
          <cell r="X1195" t="str">
            <v>Célula 7</v>
          </cell>
          <cell r="Y1195" t="str">
            <v>Asignado</v>
          </cell>
          <cell r="Z1195" t="str">
            <v>N90532</v>
          </cell>
          <cell r="AA1195" t="str">
            <v>Rioja Delgado Juan Luis</v>
          </cell>
          <cell r="AB1195" t="str">
            <v>Grupo Nacional Provincial, S.A.B.</v>
          </cell>
          <cell r="AC1195" t="str">
            <v>RIDJ7611206E7</v>
          </cell>
          <cell r="AD1195" t="str">
            <v>Operativo</v>
          </cell>
          <cell r="AE1195" t="str">
            <v>Asesor de Servicio Automovil</v>
          </cell>
          <cell r="AF1195" t="str">
            <v>Unidad Operativa</v>
          </cell>
          <cell r="AG1195" t="str">
            <v>Dirección Servicio y Operaciones</v>
          </cell>
          <cell r="AH1195" t="str">
            <v>Subdir. Siniestros CDMX y Sureste</v>
          </cell>
          <cell r="AI1195" t="str">
            <v>C9208</v>
          </cell>
          <cell r="AJ1195" t="str">
            <v>Lasa Estrada Antxon</v>
          </cell>
          <cell r="AK1195" t="str">
            <v>Tlalnepantla</v>
          </cell>
          <cell r="AL1195" t="str">
            <v>Tlalnepantla</v>
          </cell>
          <cell r="AM1195">
            <v>0</v>
          </cell>
          <cell r="AN1195" t="str">
            <v>juan.rioja@gnp.com.mx</v>
          </cell>
          <cell r="AO1195" t="str">
            <v>juan.rioja@gnp.com.mx</v>
          </cell>
          <cell r="AP1195" t="str">
            <v>ajustes037gnp@gmail.com</v>
          </cell>
          <cell r="AQ1195">
            <v>5535228255</v>
          </cell>
          <cell r="AR1195" t="str">
            <v>-</v>
          </cell>
          <cell r="AS1195" t="str">
            <v>-</v>
          </cell>
          <cell r="AT1195" t="str">
            <v>-</v>
          </cell>
          <cell r="AU1195" t="str">
            <v>-</v>
          </cell>
          <cell r="AV1195" t="str">
            <v>-</v>
          </cell>
          <cell r="AW1195" t="str">
            <v>IMDM20888146..</v>
          </cell>
          <cell r="AX1195" t="str">
            <v>Inactivo</v>
          </cell>
          <cell r="AY1195" t="str">
            <v>No</v>
          </cell>
          <cell r="AZ1195" t="str">
            <v>-</v>
          </cell>
          <cell r="BA1195" t="str">
            <v>-</v>
          </cell>
          <cell r="BB1195" t="str">
            <v>-</v>
          </cell>
          <cell r="BC1195" t="str">
            <v>-</v>
          </cell>
          <cell r="BD1195" t="str">
            <v>-</v>
          </cell>
          <cell r="BE1195" t="str">
            <v>-</v>
          </cell>
          <cell r="BF1195" t="str">
            <v>-</v>
          </cell>
          <cell r="BG1195">
            <v>3</v>
          </cell>
          <cell r="BH1195" t="str">
            <v>-</v>
          </cell>
          <cell r="BI1195" t="str">
            <v>-</v>
          </cell>
          <cell r="BJ1195" t="str">
            <v>Arrendado</v>
          </cell>
          <cell r="BK1195" t="str">
            <v>FV2554</v>
          </cell>
          <cell r="BL1195" t="str">
            <v>El Trébol Automotriz Ermita, S.A. de C.V.</v>
          </cell>
          <cell r="BO1195">
            <v>136990.00280000002</v>
          </cell>
          <cell r="BP1195">
            <v>19284.594000000001</v>
          </cell>
          <cell r="BQ1195" t="str">
            <v>-</v>
          </cell>
          <cell r="BR1195" t="str">
            <v>-</v>
          </cell>
          <cell r="BS1195" t="str">
            <v>-</v>
          </cell>
          <cell r="BT1195" t="str">
            <v>-</v>
          </cell>
          <cell r="BU1195" t="str">
            <v>-</v>
          </cell>
          <cell r="BV1195" t="str">
            <v>-</v>
          </cell>
          <cell r="BW1195" t="str">
            <v>-</v>
          </cell>
          <cell r="BX1195" t="str">
            <v>-</v>
          </cell>
          <cell r="BY1195" t="str">
            <v>-</v>
          </cell>
          <cell r="BZ1195" t="str">
            <v>-</v>
          </cell>
          <cell r="CA1195" t="str">
            <v>-</v>
          </cell>
          <cell r="CB1195" t="str">
            <v>-</v>
          </cell>
          <cell r="CC1195" t="str">
            <v>Martes</v>
          </cell>
          <cell r="CD1195" t="str">
            <v>688</v>
          </cell>
          <cell r="CE1195" t="str">
            <v>8</v>
          </cell>
          <cell r="CF1195" t="str">
            <v>Rosa</v>
          </cell>
          <cell r="CG1195" t="str">
            <v>2o Sábado</v>
          </cell>
          <cell r="CH1195" t="str">
            <v>Feb y Mzo</v>
          </cell>
          <cell r="CI1195" t="str">
            <v>Ago y Sep</v>
          </cell>
          <cell r="CJ1195" t="str">
            <v>-</v>
          </cell>
          <cell r="CK1195">
            <v>90</v>
          </cell>
          <cell r="CL1195" t="str">
            <v>101 - MAGNA</v>
          </cell>
          <cell r="CM1195" t="str">
            <v>14018</v>
          </cell>
          <cell r="CP1195" t="str">
            <v>-</v>
          </cell>
        </row>
        <row r="1196">
          <cell r="A1196" t="str">
            <v>14019</v>
          </cell>
          <cell r="B1196" t="str">
            <v>961ZSN</v>
          </cell>
          <cell r="C1196" t="str">
            <v>Distrito Federal</v>
          </cell>
          <cell r="D1196" t="str">
            <v>225ZMV</v>
          </cell>
          <cell r="E1196" t="str">
            <v>Aveo</v>
          </cell>
          <cell r="F1196" t="str">
            <v>Automóvil</v>
          </cell>
          <cell r="G1196" t="str">
            <v>Chevrolet</v>
          </cell>
          <cell r="H1196" t="str">
            <v>Aveo LT 4 puertas T/M, D/H, A/A, E/E, CD, Paquete B</v>
          </cell>
          <cell r="I1196" t="str">
            <v>3G1TA5AF9EL159127</v>
          </cell>
          <cell r="J1196" t="str">
            <v>Hecho en México</v>
          </cell>
          <cell r="K1196" t="str">
            <v>Magna</v>
          </cell>
          <cell r="L1196">
            <v>4</v>
          </cell>
          <cell r="M1196">
            <v>45</v>
          </cell>
          <cell r="N1196">
            <v>2014</v>
          </cell>
          <cell r="O1196" t="str">
            <v>Ciudad de México</v>
          </cell>
          <cell r="P1196" t="str">
            <v>Ciudad de México</v>
          </cell>
          <cell r="Q1196" t="str">
            <v>Zona Metropolitana</v>
          </cell>
          <cell r="R1196" t="str">
            <v>Baja</v>
          </cell>
          <cell r="S1196" t="str">
            <v>Venta a empleado</v>
          </cell>
          <cell r="T1196" t="str">
            <v>GNP</v>
          </cell>
          <cell r="U1196" t="str">
            <v>Grupo Nacional Provincial, S.A.B.</v>
          </cell>
          <cell r="V1196" t="str">
            <v>Asesor de Servicio</v>
          </cell>
          <cell r="W1196" t="str">
            <v>436</v>
          </cell>
          <cell r="X1196" t="str">
            <v>Célula 1</v>
          </cell>
          <cell r="Y1196" t="str">
            <v>Asignado</v>
          </cell>
          <cell r="Z1196" t="str">
            <v>N87462</v>
          </cell>
          <cell r="AA1196" t="str">
            <v>Aguilar Miranda Alfredo</v>
          </cell>
          <cell r="AB1196" t="str">
            <v>Grupo Nacional Provincial, S.A.B.</v>
          </cell>
          <cell r="AC1196" t="str">
            <v>AUMA610112I94</v>
          </cell>
          <cell r="AD1196" t="str">
            <v>Operativo</v>
          </cell>
          <cell r="AE1196" t="str">
            <v>Asesor de Servicio Automovil</v>
          </cell>
          <cell r="AF1196" t="str">
            <v>Unidad Operativa</v>
          </cell>
          <cell r="AG1196" t="str">
            <v>Dirección Servicio y Operaciones</v>
          </cell>
          <cell r="AH1196" t="str">
            <v>Subdir. Siniestros CDMX y Sureste</v>
          </cell>
          <cell r="AI1196" t="str">
            <v>C9215</v>
          </cell>
          <cell r="AJ1196" t="str">
            <v>Moreno Alvárez Elvia Citlalli</v>
          </cell>
          <cell r="AK1196" t="str">
            <v>Tlalnepantla</v>
          </cell>
          <cell r="AL1196" t="str">
            <v>Tlalnepantla</v>
          </cell>
          <cell r="AM1196">
            <v>0</v>
          </cell>
          <cell r="AN1196" t="str">
            <v>alfredo.aguilar@gnp.com.mx</v>
          </cell>
          <cell r="AO1196" t="str">
            <v>alfredo.aguilar@gnp.com.mx</v>
          </cell>
          <cell r="AP1196" t="str">
            <v>ajustes090gnp@gmail.com</v>
          </cell>
          <cell r="AQ1196">
            <v>5535228221</v>
          </cell>
          <cell r="AR1196" t="str">
            <v>-</v>
          </cell>
          <cell r="AS1196" t="str">
            <v>-</v>
          </cell>
          <cell r="AT1196" t="str">
            <v>-</v>
          </cell>
          <cell r="AU1196" t="str">
            <v>-</v>
          </cell>
          <cell r="AV1196" t="str">
            <v>-</v>
          </cell>
          <cell r="AW1196" t="str">
            <v>IMDM20888147..</v>
          </cell>
          <cell r="AX1196" t="str">
            <v>Inactivo</v>
          </cell>
          <cell r="AY1196" t="str">
            <v>Si</v>
          </cell>
          <cell r="AZ1196">
            <v>764</v>
          </cell>
          <cell r="BA1196">
            <v>43708</v>
          </cell>
          <cell r="BB1196">
            <v>36672</v>
          </cell>
          <cell r="BC1196">
            <v>16808</v>
          </cell>
          <cell r="BD1196">
            <v>53480</v>
          </cell>
          <cell r="BE1196">
            <v>42993</v>
          </cell>
          <cell r="BF1196">
            <v>44439</v>
          </cell>
          <cell r="BG1196">
            <v>3</v>
          </cell>
          <cell r="BH1196" t="str">
            <v>-</v>
          </cell>
          <cell r="BI1196" t="str">
            <v>-</v>
          </cell>
          <cell r="BJ1196" t="str">
            <v>Arrendado</v>
          </cell>
          <cell r="BK1196" t="str">
            <v>FV2555</v>
          </cell>
          <cell r="BL1196" t="str">
            <v>El Trébol Automotriz Ermita, S.A. de C.V.</v>
          </cell>
          <cell r="BO1196">
            <v>136990.00280000002</v>
          </cell>
          <cell r="BP1196">
            <v>19284.594000000001</v>
          </cell>
          <cell r="BQ1196" t="str">
            <v>-</v>
          </cell>
          <cell r="BR1196" t="str">
            <v>-</v>
          </cell>
          <cell r="BS1196" t="str">
            <v>-</v>
          </cell>
          <cell r="BT1196" t="str">
            <v>-</v>
          </cell>
          <cell r="BU1196" t="str">
            <v>-</v>
          </cell>
          <cell r="BV1196" t="str">
            <v>-</v>
          </cell>
          <cell r="BW1196" t="str">
            <v>-</v>
          </cell>
          <cell r="BX1196" t="str">
            <v>-</v>
          </cell>
          <cell r="BY1196" t="str">
            <v>-</v>
          </cell>
          <cell r="BZ1196" t="str">
            <v>-</v>
          </cell>
          <cell r="CA1196" t="str">
            <v>-</v>
          </cell>
          <cell r="CB1196" t="str">
            <v>-</v>
          </cell>
          <cell r="CC1196" t="str">
            <v>Jueves</v>
          </cell>
          <cell r="CD1196" t="str">
            <v>961</v>
          </cell>
          <cell r="CE1196" t="str">
            <v>1</v>
          </cell>
          <cell r="CF1196" t="str">
            <v>Verde</v>
          </cell>
          <cell r="CG1196" t="str">
            <v>4o Sábado</v>
          </cell>
          <cell r="CH1196" t="str">
            <v>Abr y May</v>
          </cell>
          <cell r="CI1196" t="str">
            <v>Oct y Nov</v>
          </cell>
          <cell r="CJ1196" t="str">
            <v>-</v>
          </cell>
          <cell r="CK1196">
            <v>90</v>
          </cell>
          <cell r="CL1196" t="str">
            <v>101 - MAGNA</v>
          </cell>
          <cell r="CM1196" t="str">
            <v>14019</v>
          </cell>
          <cell r="CP1196" t="str">
            <v>-</v>
          </cell>
        </row>
        <row r="1197">
          <cell r="A1197" t="str">
            <v>14020</v>
          </cell>
          <cell r="B1197" t="str">
            <v>358ZMV</v>
          </cell>
          <cell r="C1197" t="str">
            <v>Distrito Federal</v>
          </cell>
          <cell r="D1197" t="str">
            <v>No aplica</v>
          </cell>
          <cell r="E1197" t="str">
            <v>Aveo</v>
          </cell>
          <cell r="F1197" t="str">
            <v>Automóvil</v>
          </cell>
          <cell r="G1197" t="str">
            <v>Chevrolet</v>
          </cell>
          <cell r="H1197" t="str">
            <v>Aveo LT 4 puertas T/M, D/H, A/A, E/E, CD, Paquete B</v>
          </cell>
          <cell r="I1197" t="str">
            <v>3G1TA5AF4EL164221</v>
          </cell>
          <cell r="J1197" t="str">
            <v>Hecho en México</v>
          </cell>
          <cell r="K1197" t="str">
            <v>Magna</v>
          </cell>
          <cell r="L1197">
            <v>4</v>
          </cell>
          <cell r="M1197">
            <v>45</v>
          </cell>
          <cell r="N1197">
            <v>2014</v>
          </cell>
          <cell r="O1197" t="str">
            <v>Ciudad de México</v>
          </cell>
          <cell r="P1197" t="str">
            <v>Ciudad de México</v>
          </cell>
          <cell r="Q1197" t="str">
            <v>Zona Metropolitana</v>
          </cell>
          <cell r="R1197" t="str">
            <v>Baja</v>
          </cell>
          <cell r="S1197" t="str">
            <v>Venta a empleado</v>
          </cell>
          <cell r="T1197" t="str">
            <v>GNP</v>
          </cell>
          <cell r="U1197" t="str">
            <v>Grupo Nacional Provincial, S.A.B.</v>
          </cell>
          <cell r="V1197" t="str">
            <v>Asesor de Servicio</v>
          </cell>
          <cell r="W1197" t="str">
            <v>535</v>
          </cell>
          <cell r="X1197" t="str">
            <v>Célula 10</v>
          </cell>
          <cell r="Y1197" t="str">
            <v>Asignado</v>
          </cell>
          <cell r="Z1197" t="str">
            <v>N88532</v>
          </cell>
          <cell r="AA1197" t="str">
            <v>Carrillo Espinosa Gustavo</v>
          </cell>
          <cell r="AB1197" t="str">
            <v>Grupo Nacional Provincial, S.A.B.</v>
          </cell>
          <cell r="AC1197" t="str">
            <v>CAEG730723KF5</v>
          </cell>
          <cell r="AD1197" t="str">
            <v>Operativo</v>
          </cell>
          <cell r="AE1197" t="str">
            <v>Asesor de Servicio Automovil</v>
          </cell>
          <cell r="AF1197" t="str">
            <v>Unidad Operativa</v>
          </cell>
          <cell r="AG1197" t="str">
            <v>Dirección Servicio y Operaciones</v>
          </cell>
          <cell r="AH1197" t="str">
            <v>Subdir. Siniestros CDMX y Sureste</v>
          </cell>
          <cell r="AI1197" t="str">
            <v>C9215</v>
          </cell>
          <cell r="AJ1197" t="str">
            <v>Moreno Alvárez Elvia Citlalli</v>
          </cell>
          <cell r="AK1197" t="str">
            <v>Tlalnepantla</v>
          </cell>
          <cell r="AL1197" t="str">
            <v>Tlalnepantla</v>
          </cell>
          <cell r="AM1197">
            <v>0</v>
          </cell>
          <cell r="AN1197" t="str">
            <v>gustavo.carrillo@gnp.com.mx</v>
          </cell>
          <cell r="AO1197" t="str">
            <v>gustavo.carrillo@gnp.com.mx</v>
          </cell>
          <cell r="AP1197" t="str">
            <v>ajustes079gnp@gmail.com</v>
          </cell>
          <cell r="AQ1197">
            <v>5535228387</v>
          </cell>
          <cell r="AR1197" t="str">
            <v>-</v>
          </cell>
          <cell r="AS1197" t="str">
            <v>-</v>
          </cell>
          <cell r="AT1197" t="str">
            <v>-</v>
          </cell>
          <cell r="AU1197" t="str">
            <v>-</v>
          </cell>
          <cell r="AV1197" t="str">
            <v>-</v>
          </cell>
          <cell r="AW1197" t="str">
            <v>IMDM20888148..</v>
          </cell>
          <cell r="AX1197" t="str">
            <v>Inactivo</v>
          </cell>
          <cell r="AY1197" t="str">
            <v>Si</v>
          </cell>
          <cell r="AZ1197">
            <v>1229.17</v>
          </cell>
          <cell r="BA1197">
            <v>43708</v>
          </cell>
          <cell r="BB1197">
            <v>7375.02</v>
          </cell>
          <cell r="BC1197">
            <v>110624.98</v>
          </cell>
          <cell r="BD1197">
            <v>118000</v>
          </cell>
          <cell r="BE1197">
            <v>43631</v>
          </cell>
          <cell r="BF1197">
            <v>45076</v>
          </cell>
          <cell r="BG1197">
            <v>3</v>
          </cell>
          <cell r="BH1197" t="str">
            <v>-</v>
          </cell>
          <cell r="BI1197" t="str">
            <v>-</v>
          </cell>
          <cell r="BJ1197" t="str">
            <v>Arrendado</v>
          </cell>
          <cell r="BK1197" t="str">
            <v>FV2444</v>
          </cell>
          <cell r="BL1197" t="str">
            <v>El Trébol Automotriz Ermita, S.A. de C.V.</v>
          </cell>
          <cell r="BO1197">
            <v>136990.00280000002</v>
          </cell>
          <cell r="BP1197">
            <v>19284.594000000001</v>
          </cell>
          <cell r="BQ1197" t="str">
            <v>-</v>
          </cell>
          <cell r="BR1197" t="str">
            <v>-</v>
          </cell>
          <cell r="BS1197" t="str">
            <v>-</v>
          </cell>
          <cell r="BT1197" t="str">
            <v>-</v>
          </cell>
          <cell r="BU1197" t="str">
            <v>-</v>
          </cell>
          <cell r="BV1197" t="str">
            <v>-</v>
          </cell>
          <cell r="BW1197" t="str">
            <v>-</v>
          </cell>
          <cell r="BX1197" t="str">
            <v>-</v>
          </cell>
          <cell r="BY1197" t="str">
            <v>-</v>
          </cell>
          <cell r="BZ1197" t="str">
            <v>-</v>
          </cell>
          <cell r="CA1197" t="str">
            <v>-</v>
          </cell>
          <cell r="CB1197" t="str">
            <v>-</v>
          </cell>
          <cell r="CC1197" t="str">
            <v>Martes</v>
          </cell>
          <cell r="CD1197" t="str">
            <v>358</v>
          </cell>
          <cell r="CE1197" t="str">
            <v>8</v>
          </cell>
          <cell r="CF1197" t="str">
            <v>Rosa</v>
          </cell>
          <cell r="CG1197" t="str">
            <v>2o Sábado</v>
          </cell>
          <cell r="CH1197" t="str">
            <v>Feb y Mzo</v>
          </cell>
          <cell r="CI1197" t="str">
            <v>Ago y Sep</v>
          </cell>
          <cell r="CJ1197" t="str">
            <v>-</v>
          </cell>
          <cell r="CK1197">
            <v>90</v>
          </cell>
          <cell r="CL1197" t="str">
            <v>101 - MAGNA</v>
          </cell>
          <cell r="CM1197" t="str">
            <v>14020</v>
          </cell>
          <cell r="CP1197" t="str">
            <v>-</v>
          </cell>
        </row>
        <row r="1198">
          <cell r="A1198" t="str">
            <v>14021</v>
          </cell>
          <cell r="B1198" t="str">
            <v>668ZMU</v>
          </cell>
          <cell r="C1198" t="str">
            <v>Distrito Federal</v>
          </cell>
          <cell r="D1198" t="str">
            <v>No aplica</v>
          </cell>
          <cell r="E1198" t="str">
            <v>Aveo</v>
          </cell>
          <cell r="F1198" t="str">
            <v>Automóvil</v>
          </cell>
          <cell r="G1198" t="str">
            <v>Chevrolet</v>
          </cell>
          <cell r="H1198" t="str">
            <v>Aveo LT 4 puertas T/M, D/H, A/A, E/E, CD, Paquete B</v>
          </cell>
          <cell r="I1198" t="str">
            <v>3G1TA5AFXEL164644</v>
          </cell>
          <cell r="J1198" t="str">
            <v>Hecho en México</v>
          </cell>
          <cell r="K1198" t="str">
            <v>Magna</v>
          </cell>
          <cell r="L1198">
            <v>4</v>
          </cell>
          <cell r="M1198">
            <v>45</v>
          </cell>
          <cell r="N1198">
            <v>2014</v>
          </cell>
          <cell r="O1198" t="str">
            <v>Ciudad de México</v>
          </cell>
          <cell r="P1198" t="str">
            <v>Ciudad de México</v>
          </cell>
          <cell r="Q1198" t="str">
            <v>Zona Metropolitana</v>
          </cell>
          <cell r="R1198" t="str">
            <v>Baja</v>
          </cell>
          <cell r="S1198" t="str">
            <v>Venta a empleado</v>
          </cell>
          <cell r="T1198" t="str">
            <v>GNP</v>
          </cell>
          <cell r="U1198" t="str">
            <v>Grupo Nacional Provincial, S.A.B.</v>
          </cell>
          <cell r="V1198" t="str">
            <v>Asesor de Servicio</v>
          </cell>
          <cell r="W1198" t="str">
            <v>523</v>
          </cell>
          <cell r="X1198" t="str">
            <v>Célula 3</v>
          </cell>
          <cell r="Y1198" t="str">
            <v>Asignado</v>
          </cell>
          <cell r="Z1198" t="str">
            <v>N93817</v>
          </cell>
          <cell r="AA1198" t="str">
            <v>Reyes Santoyo Alejandro Fidel</v>
          </cell>
          <cell r="AB1198" t="str">
            <v>Grupo Nacional Provincial, S.A.B.</v>
          </cell>
          <cell r="AC1198" t="str">
            <v>RESA851209RY4</v>
          </cell>
          <cell r="AD1198" t="str">
            <v>Operativo</v>
          </cell>
          <cell r="AE1198" t="str">
            <v>Asesor de Servicio Automovil</v>
          </cell>
          <cell r="AF1198" t="str">
            <v>Unidad Operativa</v>
          </cell>
          <cell r="AG1198" t="str">
            <v>Dirección Servicio y Operaciones</v>
          </cell>
          <cell r="AH1198" t="str">
            <v>Subdir. Siniestros CDMX y Sureste</v>
          </cell>
          <cell r="AI1198" t="str">
            <v>C9215</v>
          </cell>
          <cell r="AJ1198" t="str">
            <v>Moreno Alvárez Elvia Citlalli</v>
          </cell>
          <cell r="AK1198" t="str">
            <v>Tlalnepantla</v>
          </cell>
          <cell r="AL1198" t="str">
            <v>Tlalnepantla</v>
          </cell>
          <cell r="AM1198">
            <v>0</v>
          </cell>
          <cell r="AN1198" t="str">
            <v>fidel.reyes@gnp.com.mx</v>
          </cell>
          <cell r="AO1198" t="str">
            <v>fidel.reyes@gnp.com.mx</v>
          </cell>
          <cell r="AP1198" t="str">
            <v>ajustes045gnp@gmail.com</v>
          </cell>
          <cell r="AQ1198">
            <v>5514400861</v>
          </cell>
          <cell r="AR1198" t="str">
            <v>-</v>
          </cell>
          <cell r="AS1198" t="str">
            <v>-</v>
          </cell>
          <cell r="AT1198" t="str">
            <v>-</v>
          </cell>
          <cell r="AU1198" t="str">
            <v>-</v>
          </cell>
          <cell r="AV1198" t="str">
            <v>-</v>
          </cell>
          <cell r="AW1198" t="str">
            <v>IMDM20888149..</v>
          </cell>
          <cell r="AX1198" t="str">
            <v>Inactivo</v>
          </cell>
          <cell r="AY1198" t="str">
            <v>No</v>
          </cell>
          <cell r="AZ1198" t="str">
            <v>-</v>
          </cell>
          <cell r="BA1198" t="str">
            <v>-</v>
          </cell>
          <cell r="BB1198" t="str">
            <v>-</v>
          </cell>
          <cell r="BC1198" t="str">
            <v>-</v>
          </cell>
          <cell r="BD1198" t="str">
            <v>-</v>
          </cell>
          <cell r="BE1198" t="str">
            <v>-</v>
          </cell>
          <cell r="BF1198" t="str">
            <v>-</v>
          </cell>
          <cell r="BG1198">
            <v>3</v>
          </cell>
          <cell r="BH1198" t="str">
            <v>-</v>
          </cell>
          <cell r="BI1198" t="str">
            <v>-</v>
          </cell>
          <cell r="BJ1198" t="str">
            <v>Arrendado</v>
          </cell>
          <cell r="BK1198" t="str">
            <v>FV2563</v>
          </cell>
          <cell r="BL1198" t="str">
            <v>El Trébol Automotriz Ermita, S.A. de C.V.</v>
          </cell>
          <cell r="BO1198">
            <v>136990.00280000002</v>
          </cell>
          <cell r="BP1198">
            <v>19284.594000000001</v>
          </cell>
          <cell r="BQ1198" t="str">
            <v>-</v>
          </cell>
          <cell r="BR1198" t="str">
            <v>-</v>
          </cell>
          <cell r="BS1198" t="str">
            <v>-</v>
          </cell>
          <cell r="BT1198" t="str">
            <v>-</v>
          </cell>
          <cell r="BU1198" t="str">
            <v>-</v>
          </cell>
          <cell r="BV1198" t="str">
            <v>-</v>
          </cell>
          <cell r="BW1198" t="str">
            <v>-</v>
          </cell>
          <cell r="BX1198" t="str">
            <v>-</v>
          </cell>
          <cell r="BY1198" t="str">
            <v>-</v>
          </cell>
          <cell r="BZ1198" t="str">
            <v>-</v>
          </cell>
          <cell r="CA1198" t="str">
            <v>-</v>
          </cell>
          <cell r="CB1198" t="str">
            <v>-</v>
          </cell>
          <cell r="CC1198" t="str">
            <v>Martes</v>
          </cell>
          <cell r="CD1198" t="str">
            <v>668</v>
          </cell>
          <cell r="CE1198" t="str">
            <v>8</v>
          </cell>
          <cell r="CF1198" t="str">
            <v>Rosa</v>
          </cell>
          <cell r="CG1198" t="str">
            <v>2o Sábado</v>
          </cell>
          <cell r="CH1198" t="str">
            <v>Feb y Mzo</v>
          </cell>
          <cell r="CI1198" t="str">
            <v>Ago y Sep</v>
          </cell>
          <cell r="CJ1198" t="str">
            <v>-</v>
          </cell>
          <cell r="CK1198">
            <v>90</v>
          </cell>
          <cell r="CL1198" t="str">
            <v>101 - MAGNA</v>
          </cell>
          <cell r="CM1198" t="str">
            <v>14021</v>
          </cell>
          <cell r="CP1198" t="str">
            <v>-</v>
          </cell>
        </row>
        <row r="1199">
          <cell r="A1199" t="str">
            <v>14022</v>
          </cell>
          <cell r="B1199" t="str">
            <v>827ZMU</v>
          </cell>
          <cell r="C1199" t="str">
            <v>Distrito Federal</v>
          </cell>
          <cell r="D1199" t="str">
            <v>No aplica</v>
          </cell>
          <cell r="E1199" t="str">
            <v>Aveo</v>
          </cell>
          <cell r="F1199" t="str">
            <v>Automóvil</v>
          </cell>
          <cell r="G1199" t="str">
            <v>Chevrolet</v>
          </cell>
          <cell r="H1199" t="str">
            <v>Aveo LT 4 puertas T/M, D/H, A/A, E/E, CD, Paquete B</v>
          </cell>
          <cell r="I1199" t="str">
            <v>3G1TA5AF5EL164180</v>
          </cell>
          <cell r="J1199" t="str">
            <v>Hecho en México</v>
          </cell>
          <cell r="K1199" t="str">
            <v>Magna</v>
          </cell>
          <cell r="L1199">
            <v>4</v>
          </cell>
          <cell r="M1199">
            <v>45</v>
          </cell>
          <cell r="N1199">
            <v>2014</v>
          </cell>
          <cell r="O1199" t="str">
            <v>Ciudad de México</v>
          </cell>
          <cell r="P1199" t="str">
            <v>Ciudad de México</v>
          </cell>
          <cell r="Q1199" t="str">
            <v>Zona Metropolitana</v>
          </cell>
          <cell r="R1199" t="str">
            <v>Baja</v>
          </cell>
          <cell r="S1199" t="str">
            <v>Venta a empleado</v>
          </cell>
          <cell r="T1199" t="str">
            <v>GNP</v>
          </cell>
          <cell r="U1199" t="str">
            <v>Grupo Nacional Provincial, S.A.B.</v>
          </cell>
          <cell r="V1199" t="str">
            <v>Asesor de Servicio</v>
          </cell>
          <cell r="W1199" t="str">
            <v>330</v>
          </cell>
          <cell r="X1199" t="str">
            <v>Célula 5</v>
          </cell>
          <cell r="Y1199" t="str">
            <v>Asignado</v>
          </cell>
          <cell r="Z1199" t="str">
            <v>N84308</v>
          </cell>
          <cell r="AA1199" t="str">
            <v>-</v>
          </cell>
          <cell r="AB1199" t="str">
            <v>-</v>
          </cell>
          <cell r="AC1199" t="str">
            <v>-</v>
          </cell>
          <cell r="AD1199" t="str">
            <v>-</v>
          </cell>
          <cell r="AE1199" t="str">
            <v>-</v>
          </cell>
          <cell r="AF1199" t="str">
            <v>-</v>
          </cell>
          <cell r="AG1199" t="str">
            <v>-</v>
          </cell>
          <cell r="AH1199" t="str">
            <v>-</v>
          </cell>
          <cell r="AI1199" t="str">
            <v>C6705</v>
          </cell>
          <cell r="AJ1199" t="str">
            <v>Ramirez Granados Arturo</v>
          </cell>
          <cell r="AK1199" t="str">
            <v>-</v>
          </cell>
          <cell r="AL1199" t="str">
            <v>-</v>
          </cell>
          <cell r="AM1199" t="str">
            <v>-</v>
          </cell>
          <cell r="AN1199" t="str">
            <v>ajustes080gnp@gmail.com</v>
          </cell>
          <cell r="AO1199" t="str">
            <v>-</v>
          </cell>
          <cell r="AP1199" t="str">
            <v>ajustes080gnp@gmail.com</v>
          </cell>
          <cell r="AQ1199">
            <v>5535228406</v>
          </cell>
          <cell r="AR1199" t="str">
            <v>-</v>
          </cell>
          <cell r="AS1199" t="str">
            <v>-</v>
          </cell>
          <cell r="AT1199" t="str">
            <v>-</v>
          </cell>
          <cell r="AU1199" t="str">
            <v>-</v>
          </cell>
          <cell r="AV1199" t="str">
            <v>-</v>
          </cell>
          <cell r="AW1199" t="str">
            <v>IMDM20888150..</v>
          </cell>
          <cell r="AX1199" t="str">
            <v>Inactivo</v>
          </cell>
          <cell r="AY1199" t="str">
            <v>No</v>
          </cell>
          <cell r="AZ1199" t="str">
            <v>-</v>
          </cell>
          <cell r="BA1199" t="str">
            <v>-</v>
          </cell>
          <cell r="BB1199" t="str">
            <v>-</v>
          </cell>
          <cell r="BC1199" t="str">
            <v>-</v>
          </cell>
          <cell r="BD1199" t="str">
            <v>-</v>
          </cell>
          <cell r="BE1199" t="str">
            <v>-</v>
          </cell>
          <cell r="BF1199" t="str">
            <v>-</v>
          </cell>
          <cell r="BG1199">
            <v>3</v>
          </cell>
          <cell r="BH1199" t="str">
            <v>-</v>
          </cell>
          <cell r="BI1199" t="str">
            <v>-</v>
          </cell>
          <cell r="BJ1199" t="str">
            <v>Arrendado</v>
          </cell>
          <cell r="BK1199" t="str">
            <v>FV2564</v>
          </cell>
          <cell r="BL1199" t="str">
            <v>El Trébol Automotriz Ermita, S.A. de C.V.</v>
          </cell>
          <cell r="BO1199">
            <v>136990.00280000002</v>
          </cell>
          <cell r="BP1199">
            <v>19284.594000000001</v>
          </cell>
          <cell r="BQ1199" t="str">
            <v>-</v>
          </cell>
          <cell r="BR1199" t="str">
            <v>-</v>
          </cell>
          <cell r="BS1199" t="str">
            <v>-</v>
          </cell>
          <cell r="BT1199" t="str">
            <v>-</v>
          </cell>
          <cell r="BU1199" t="str">
            <v>-</v>
          </cell>
          <cell r="BV1199" t="str">
            <v>-</v>
          </cell>
          <cell r="BW1199" t="str">
            <v>-</v>
          </cell>
          <cell r="BX1199" t="str">
            <v>-</v>
          </cell>
          <cell r="BY1199" t="str">
            <v>-</v>
          </cell>
          <cell r="BZ1199" t="str">
            <v>-</v>
          </cell>
          <cell r="CA1199" t="str">
            <v>-</v>
          </cell>
          <cell r="CB1199" t="str">
            <v>-</v>
          </cell>
          <cell r="CC1199" t="str">
            <v>Martes</v>
          </cell>
          <cell r="CD1199" t="str">
            <v>827</v>
          </cell>
          <cell r="CE1199" t="str">
            <v>7</v>
          </cell>
          <cell r="CF1199" t="str">
            <v>Rosa</v>
          </cell>
          <cell r="CG1199" t="str">
            <v>2o Sábado</v>
          </cell>
          <cell r="CH1199" t="str">
            <v>Feb y Mzo</v>
          </cell>
          <cell r="CI1199" t="str">
            <v>Ago y Sep</v>
          </cell>
          <cell r="CJ1199" t="str">
            <v>-</v>
          </cell>
          <cell r="CK1199">
            <v>90</v>
          </cell>
          <cell r="CL1199" t="str">
            <v>101 - MAGNA</v>
          </cell>
          <cell r="CM1199" t="str">
            <v>14022</v>
          </cell>
          <cell r="CP1199" t="str">
            <v>-</v>
          </cell>
        </row>
        <row r="1200">
          <cell r="A1200" t="str">
            <v>14023</v>
          </cell>
          <cell r="B1200" t="str">
            <v>886ZMU</v>
          </cell>
          <cell r="C1200" t="str">
            <v>Distrito Federal</v>
          </cell>
          <cell r="D1200" t="str">
            <v>No aplica</v>
          </cell>
          <cell r="E1200" t="str">
            <v>Aveo</v>
          </cell>
          <cell r="F1200" t="str">
            <v>Automóvil</v>
          </cell>
          <cell r="G1200" t="str">
            <v>Chevrolet</v>
          </cell>
          <cell r="H1200" t="str">
            <v>Aveo LT 4 puertas T/M, D/H, A/A, E/E, CD, Paquete B</v>
          </cell>
          <cell r="I1200" t="str">
            <v>3G1TA5AF6EL164575</v>
          </cell>
          <cell r="J1200" t="str">
            <v>Hecho en México</v>
          </cell>
          <cell r="K1200" t="str">
            <v>Magna</v>
          </cell>
          <cell r="L1200">
            <v>4</v>
          </cell>
          <cell r="M1200">
            <v>45</v>
          </cell>
          <cell r="N1200">
            <v>2014</v>
          </cell>
          <cell r="O1200" t="str">
            <v>Ciudad de México</v>
          </cell>
          <cell r="P1200" t="str">
            <v>Ciudad de México</v>
          </cell>
          <cell r="Q1200" t="str">
            <v>Zona Metropolitana</v>
          </cell>
          <cell r="R1200" t="str">
            <v>Baja</v>
          </cell>
          <cell r="S1200" t="str">
            <v>Venta a empleado</v>
          </cell>
          <cell r="T1200" t="str">
            <v>GNP</v>
          </cell>
          <cell r="U1200" t="str">
            <v>Grupo Nacional Provincial, S.A.B.</v>
          </cell>
          <cell r="V1200" t="str">
            <v>Asesor de Servicio</v>
          </cell>
          <cell r="W1200" t="str">
            <v>368</v>
          </cell>
          <cell r="X1200" t="str">
            <v>Célula 1</v>
          </cell>
          <cell r="Y1200" t="str">
            <v>Asignado</v>
          </cell>
          <cell r="Z1200" t="str">
            <v>P64357</v>
          </cell>
          <cell r="AA1200" t="str">
            <v>Perez Estrada Cutberto Gabriel</v>
          </cell>
          <cell r="AB1200" t="str">
            <v>Grupo Nacional Provincial, S.A.B.</v>
          </cell>
          <cell r="AC1200" t="str">
            <v>PEEC6403205I1</v>
          </cell>
          <cell r="AD1200" t="str">
            <v>Operativo</v>
          </cell>
          <cell r="AE1200" t="str">
            <v>Asesor de Servicio Automovil</v>
          </cell>
          <cell r="AF1200" t="str">
            <v>Unidad Operativa</v>
          </cell>
          <cell r="AG1200" t="str">
            <v>Dirección Servicio y Operaciones</v>
          </cell>
          <cell r="AH1200" t="str">
            <v>Subdir. Siniestros CDMX y Sureste</v>
          </cell>
          <cell r="AI1200" t="str">
            <v>C9215</v>
          </cell>
          <cell r="AJ1200" t="str">
            <v>Moreno Alvárez Elvia Citlalli</v>
          </cell>
          <cell r="AK1200" t="str">
            <v>Tlalnepantla</v>
          </cell>
          <cell r="AL1200" t="str">
            <v>Tlalnepantla</v>
          </cell>
          <cell r="AM1200">
            <v>0</v>
          </cell>
          <cell r="AN1200" t="str">
            <v>cutberto.perez@gnp.com.mx</v>
          </cell>
          <cell r="AO1200" t="str">
            <v>cutberto.perez@gnp.com.mx</v>
          </cell>
          <cell r="AP1200" t="str">
            <v>ajustes019gnp@gmail.com</v>
          </cell>
          <cell r="AQ1200">
            <v>5535228906</v>
          </cell>
          <cell r="AR1200" t="str">
            <v>-</v>
          </cell>
          <cell r="AS1200" t="str">
            <v>-</v>
          </cell>
          <cell r="AT1200" t="str">
            <v>-</v>
          </cell>
          <cell r="AU1200" t="str">
            <v>-</v>
          </cell>
          <cell r="AV1200" t="str">
            <v>-</v>
          </cell>
          <cell r="AW1200" t="str">
            <v>IMDM20888151..</v>
          </cell>
          <cell r="AX1200" t="str">
            <v>Inactivo</v>
          </cell>
          <cell r="AY1200" t="str">
            <v>Si</v>
          </cell>
          <cell r="AZ1200">
            <v>1229.17</v>
          </cell>
          <cell r="BA1200">
            <v>43708</v>
          </cell>
          <cell r="BB1200">
            <v>7375.02</v>
          </cell>
          <cell r="BC1200" t="str">
            <v>-</v>
          </cell>
          <cell r="BD1200">
            <v>118000</v>
          </cell>
          <cell r="BE1200">
            <v>43631</v>
          </cell>
          <cell r="BF1200">
            <v>45076</v>
          </cell>
          <cell r="BG1200">
            <v>3</v>
          </cell>
          <cell r="BH1200" t="str">
            <v>-</v>
          </cell>
          <cell r="BI1200" t="str">
            <v>-</v>
          </cell>
          <cell r="BJ1200" t="str">
            <v>Arrendado</v>
          </cell>
          <cell r="BK1200" t="str">
            <v>FV2565</v>
          </cell>
          <cell r="BL1200" t="str">
            <v>El Trébol Automotriz Ermita, S.A. de C.V.</v>
          </cell>
          <cell r="BO1200">
            <v>136990.00280000002</v>
          </cell>
          <cell r="BP1200">
            <v>19284.594000000001</v>
          </cell>
          <cell r="BQ1200" t="str">
            <v>-</v>
          </cell>
          <cell r="BR1200" t="str">
            <v>-</v>
          </cell>
          <cell r="BS1200" t="str">
            <v>-</v>
          </cell>
          <cell r="BT1200" t="str">
            <v>-</v>
          </cell>
          <cell r="BU1200" t="str">
            <v>-</v>
          </cell>
          <cell r="BV1200" t="str">
            <v>-</v>
          </cell>
          <cell r="BW1200" t="str">
            <v>-</v>
          </cell>
          <cell r="BX1200" t="str">
            <v>-</v>
          </cell>
          <cell r="BY1200" t="str">
            <v>-</v>
          </cell>
          <cell r="BZ1200" t="str">
            <v>-</v>
          </cell>
          <cell r="CA1200" t="str">
            <v>-</v>
          </cell>
          <cell r="CB1200" t="str">
            <v>-</v>
          </cell>
          <cell r="CC1200" t="str">
            <v>Lunes</v>
          </cell>
          <cell r="CD1200" t="str">
            <v>886</v>
          </cell>
          <cell r="CE1200" t="str">
            <v>6</v>
          </cell>
          <cell r="CF1200" t="str">
            <v>Amarillo</v>
          </cell>
          <cell r="CG1200" t="str">
            <v>1er Sábado</v>
          </cell>
          <cell r="CH1200" t="str">
            <v>Ene y Feb</v>
          </cell>
          <cell r="CI1200" t="str">
            <v>Jul y Ago</v>
          </cell>
          <cell r="CJ1200" t="str">
            <v>-</v>
          </cell>
          <cell r="CK1200">
            <v>90</v>
          </cell>
          <cell r="CL1200" t="str">
            <v>101 - MAGNA</v>
          </cell>
          <cell r="CM1200" t="str">
            <v>14023</v>
          </cell>
          <cell r="CP1200" t="str">
            <v>-</v>
          </cell>
        </row>
        <row r="1201">
          <cell r="A1201" t="str">
            <v>14024</v>
          </cell>
          <cell r="B1201" t="str">
            <v>951ZMU</v>
          </cell>
          <cell r="C1201" t="str">
            <v>Distrito Federal</v>
          </cell>
          <cell r="D1201" t="str">
            <v>No aplica</v>
          </cell>
          <cell r="E1201" t="str">
            <v>Aveo</v>
          </cell>
          <cell r="F1201" t="str">
            <v>Automóvil</v>
          </cell>
          <cell r="G1201" t="str">
            <v>Chevrolet</v>
          </cell>
          <cell r="H1201" t="str">
            <v>Aveo LT 4 puertas T/M, D/H, A/A, E/E, CD, Paquete B</v>
          </cell>
          <cell r="I1201" t="str">
            <v>3G1TA5AF7EL164259</v>
          </cell>
          <cell r="J1201" t="str">
            <v>Hecho en México</v>
          </cell>
          <cell r="K1201" t="str">
            <v>Magna</v>
          </cell>
          <cell r="L1201">
            <v>4</v>
          </cell>
          <cell r="M1201">
            <v>45</v>
          </cell>
          <cell r="N1201">
            <v>2014</v>
          </cell>
          <cell r="O1201" t="str">
            <v>Ciudad de México</v>
          </cell>
          <cell r="P1201" t="str">
            <v>Ciudad de México</v>
          </cell>
          <cell r="Q1201" t="str">
            <v>Zona Metropolitana</v>
          </cell>
          <cell r="R1201" t="str">
            <v>Baja</v>
          </cell>
          <cell r="S1201" t="str">
            <v>Venta a empleado</v>
          </cell>
          <cell r="T1201" t="str">
            <v>GNP</v>
          </cell>
          <cell r="U1201" t="str">
            <v>Grupo Nacional Provincial, S.A.B.</v>
          </cell>
          <cell r="V1201" t="str">
            <v>Asesor de Servicio</v>
          </cell>
          <cell r="W1201" t="str">
            <v>417</v>
          </cell>
          <cell r="X1201" t="str">
            <v>Célula 3</v>
          </cell>
          <cell r="Y1201" t="str">
            <v>Asignado</v>
          </cell>
          <cell r="Z1201" t="str">
            <v>N87527</v>
          </cell>
          <cell r="AA1201" t="str">
            <v>-</v>
          </cell>
          <cell r="AB1201" t="str">
            <v>-</v>
          </cell>
          <cell r="AC1201" t="str">
            <v>-</v>
          </cell>
          <cell r="AD1201" t="str">
            <v>-</v>
          </cell>
          <cell r="AE1201" t="str">
            <v>-</v>
          </cell>
          <cell r="AF1201" t="str">
            <v>-</v>
          </cell>
          <cell r="AG1201" t="str">
            <v>-</v>
          </cell>
          <cell r="AH1201" t="str">
            <v>-</v>
          </cell>
          <cell r="AI1201" t="str">
            <v>C6705</v>
          </cell>
          <cell r="AJ1201" t="str">
            <v>Ramirez Granados Arturo</v>
          </cell>
          <cell r="AK1201" t="str">
            <v>-</v>
          </cell>
          <cell r="AL1201" t="str">
            <v>-</v>
          </cell>
          <cell r="AM1201" t="str">
            <v>-</v>
          </cell>
          <cell r="AN1201" t="str">
            <v>ajustes056gnp@gmail.com</v>
          </cell>
          <cell r="AO1201" t="str">
            <v>-</v>
          </cell>
          <cell r="AP1201" t="str">
            <v>ajustes056gnp@gmail.com</v>
          </cell>
          <cell r="AQ1201">
            <v>5535229109</v>
          </cell>
          <cell r="AR1201" t="str">
            <v>-</v>
          </cell>
          <cell r="AS1201" t="str">
            <v>-</v>
          </cell>
          <cell r="AT1201" t="str">
            <v>-</v>
          </cell>
          <cell r="AU1201" t="str">
            <v>-</v>
          </cell>
          <cell r="AV1201" t="str">
            <v>-</v>
          </cell>
          <cell r="AW1201" t="str">
            <v>IMDM21470076..</v>
          </cell>
          <cell r="AX1201" t="str">
            <v>Inactivo</v>
          </cell>
          <cell r="AY1201" t="str">
            <v>No</v>
          </cell>
          <cell r="AZ1201" t="str">
            <v>-</v>
          </cell>
          <cell r="BA1201" t="str">
            <v>-</v>
          </cell>
          <cell r="BB1201" t="str">
            <v>-</v>
          </cell>
          <cell r="BC1201" t="str">
            <v>-</v>
          </cell>
          <cell r="BD1201" t="str">
            <v>-</v>
          </cell>
          <cell r="BE1201" t="str">
            <v>-</v>
          </cell>
          <cell r="BF1201" t="str">
            <v>-</v>
          </cell>
          <cell r="BG1201">
            <v>3</v>
          </cell>
          <cell r="BH1201" t="str">
            <v>-</v>
          </cell>
          <cell r="BI1201" t="str">
            <v>-</v>
          </cell>
          <cell r="BJ1201" t="str">
            <v>Arrendado</v>
          </cell>
          <cell r="BK1201" t="str">
            <v>FV2566</v>
          </cell>
          <cell r="BL1201" t="str">
            <v>El Trébol Automotriz Ermita, S.A. de C.V.</v>
          </cell>
          <cell r="BO1201">
            <v>136990.00280000002</v>
          </cell>
          <cell r="BP1201">
            <v>19284.594000000001</v>
          </cell>
          <cell r="BQ1201" t="str">
            <v>-</v>
          </cell>
          <cell r="BR1201" t="str">
            <v>-</v>
          </cell>
          <cell r="BS1201" t="str">
            <v>-</v>
          </cell>
          <cell r="BT1201" t="str">
            <v>-</v>
          </cell>
          <cell r="BU1201" t="str">
            <v>-</v>
          </cell>
          <cell r="BV1201" t="str">
            <v>-</v>
          </cell>
          <cell r="BW1201" t="str">
            <v>-</v>
          </cell>
          <cell r="BX1201" t="str">
            <v>-</v>
          </cell>
          <cell r="BY1201" t="str">
            <v>-</v>
          </cell>
          <cell r="BZ1201" t="str">
            <v>-</v>
          </cell>
          <cell r="CA1201" t="str">
            <v>-</v>
          </cell>
          <cell r="CB1201" t="str">
            <v>-</v>
          </cell>
          <cell r="CC1201" t="str">
            <v>Jueves</v>
          </cell>
          <cell r="CD1201" t="str">
            <v>951</v>
          </cell>
          <cell r="CE1201" t="str">
            <v>1</v>
          </cell>
          <cell r="CF1201" t="str">
            <v>Verde</v>
          </cell>
          <cell r="CG1201" t="str">
            <v>4o Sábado</v>
          </cell>
          <cell r="CH1201" t="str">
            <v>Abr y May</v>
          </cell>
          <cell r="CI1201" t="str">
            <v>Oct y Nov</v>
          </cell>
          <cell r="CJ1201" t="str">
            <v>-</v>
          </cell>
          <cell r="CK1201">
            <v>90</v>
          </cell>
          <cell r="CL1201" t="str">
            <v>101 - MAGNA</v>
          </cell>
          <cell r="CM1201" t="str">
            <v>14024</v>
          </cell>
          <cell r="CP1201" t="str">
            <v>-</v>
          </cell>
        </row>
        <row r="1202">
          <cell r="A1202" t="str">
            <v>14025</v>
          </cell>
          <cell r="B1202" t="str">
            <v>966ZMU</v>
          </cell>
          <cell r="C1202" t="str">
            <v>Distrito Federal</v>
          </cell>
          <cell r="D1202" t="str">
            <v>No aplica</v>
          </cell>
          <cell r="E1202" t="str">
            <v>Aveo</v>
          </cell>
          <cell r="F1202" t="str">
            <v>Automóvil</v>
          </cell>
          <cell r="G1202" t="str">
            <v>Chevrolet</v>
          </cell>
          <cell r="H1202" t="str">
            <v>Aveo LT 4 puertas T/M, D/H, A/A, E/E, CD, Paquete B</v>
          </cell>
          <cell r="I1202" t="str">
            <v>3G1TA5AF3EL164632</v>
          </cell>
          <cell r="J1202" t="str">
            <v>Hecho en México</v>
          </cell>
          <cell r="K1202" t="str">
            <v>Magna</v>
          </cell>
          <cell r="L1202">
            <v>4</v>
          </cell>
          <cell r="M1202">
            <v>45</v>
          </cell>
          <cell r="N1202">
            <v>2014</v>
          </cell>
          <cell r="O1202" t="str">
            <v>Ciudad de México</v>
          </cell>
          <cell r="P1202" t="str">
            <v>Ciudad de México</v>
          </cell>
          <cell r="Q1202" t="str">
            <v>Zona Metropolitana</v>
          </cell>
          <cell r="R1202" t="str">
            <v>Baja</v>
          </cell>
          <cell r="S1202" t="str">
            <v>Venta a empleado</v>
          </cell>
          <cell r="T1202" t="str">
            <v>GNP</v>
          </cell>
          <cell r="U1202" t="str">
            <v>Grupo Nacional Provincial, S.A.B.</v>
          </cell>
          <cell r="V1202" t="str">
            <v>Asesor de Servicio</v>
          </cell>
          <cell r="W1202" t="str">
            <v>454</v>
          </cell>
          <cell r="X1202" t="str">
            <v>Célula 7</v>
          </cell>
          <cell r="Y1202" t="str">
            <v>Asignado</v>
          </cell>
          <cell r="Z1202" t="str">
            <v>N87562</v>
          </cell>
          <cell r="AA1202" t="str">
            <v>-</v>
          </cell>
          <cell r="AB1202" t="str">
            <v>-</v>
          </cell>
          <cell r="AC1202" t="str">
            <v>-</v>
          </cell>
          <cell r="AD1202" t="str">
            <v>-</v>
          </cell>
          <cell r="AE1202" t="str">
            <v>-</v>
          </cell>
          <cell r="AF1202" t="str">
            <v>-</v>
          </cell>
          <cell r="AG1202" t="str">
            <v>-</v>
          </cell>
          <cell r="AH1202" t="str">
            <v>-</v>
          </cell>
          <cell r="AI1202" t="str">
            <v>C6705</v>
          </cell>
          <cell r="AJ1202" t="str">
            <v>Ramirez Granados Arturo</v>
          </cell>
          <cell r="AK1202" t="str">
            <v>-</v>
          </cell>
          <cell r="AL1202" t="str">
            <v>-</v>
          </cell>
          <cell r="AM1202" t="str">
            <v>-</v>
          </cell>
          <cell r="AN1202" t="str">
            <v>ajustes109gnp@gmail.com</v>
          </cell>
          <cell r="AO1202" t="str">
            <v>-</v>
          </cell>
          <cell r="AP1202" t="str">
            <v>ajustes109gnp@gmail.com</v>
          </cell>
          <cell r="AQ1202">
            <v>5535667105</v>
          </cell>
          <cell r="AR1202" t="str">
            <v>-</v>
          </cell>
          <cell r="AS1202" t="str">
            <v>-</v>
          </cell>
          <cell r="AT1202" t="str">
            <v>-</v>
          </cell>
          <cell r="AU1202" t="str">
            <v>-</v>
          </cell>
          <cell r="AV1202" t="str">
            <v>-</v>
          </cell>
          <cell r="AW1202" t="str">
            <v>IMDM21470077..</v>
          </cell>
          <cell r="AX1202" t="str">
            <v>Inactivo</v>
          </cell>
          <cell r="AY1202" t="str">
            <v>No</v>
          </cell>
          <cell r="AZ1202" t="str">
            <v>-</v>
          </cell>
          <cell r="BA1202" t="str">
            <v>-</v>
          </cell>
          <cell r="BB1202" t="str">
            <v>-</v>
          </cell>
          <cell r="BC1202" t="str">
            <v>-</v>
          </cell>
          <cell r="BD1202" t="str">
            <v>-</v>
          </cell>
          <cell r="BE1202" t="str">
            <v>-</v>
          </cell>
          <cell r="BF1202" t="str">
            <v>-</v>
          </cell>
          <cell r="BG1202">
            <v>3</v>
          </cell>
          <cell r="BH1202" t="str">
            <v>-</v>
          </cell>
          <cell r="BI1202" t="str">
            <v>-</v>
          </cell>
          <cell r="BJ1202" t="str">
            <v>Arrendado</v>
          </cell>
          <cell r="BK1202" t="str">
            <v>FV2562</v>
          </cell>
          <cell r="BL1202" t="str">
            <v>El Trébol Automotriz Ermita, S.A. de C.V.</v>
          </cell>
          <cell r="BO1202">
            <v>136990.00280000002</v>
          </cell>
          <cell r="BP1202">
            <v>19284.594000000001</v>
          </cell>
          <cell r="BQ1202" t="str">
            <v>-</v>
          </cell>
          <cell r="BR1202" t="str">
            <v>-</v>
          </cell>
          <cell r="BS1202" t="str">
            <v>-</v>
          </cell>
          <cell r="BT1202" t="str">
            <v>-</v>
          </cell>
          <cell r="BU1202" t="str">
            <v>-</v>
          </cell>
          <cell r="BV1202" t="str">
            <v>-</v>
          </cell>
          <cell r="BW1202" t="str">
            <v>-</v>
          </cell>
          <cell r="BX1202" t="str">
            <v>-</v>
          </cell>
          <cell r="BY1202" t="str">
            <v>-</v>
          </cell>
          <cell r="BZ1202" t="str">
            <v>-</v>
          </cell>
          <cell r="CA1202" t="str">
            <v>-</v>
          </cell>
          <cell r="CB1202" t="str">
            <v>-</v>
          </cell>
          <cell r="CC1202" t="str">
            <v>Lunes</v>
          </cell>
          <cell r="CD1202" t="str">
            <v>966</v>
          </cell>
          <cell r="CE1202" t="str">
            <v>6</v>
          </cell>
          <cell r="CF1202" t="str">
            <v>Amarillo</v>
          </cell>
          <cell r="CG1202" t="str">
            <v>1er Sábado</v>
          </cell>
          <cell r="CH1202" t="str">
            <v>Ene y Feb</v>
          </cell>
          <cell r="CI1202" t="str">
            <v>Jul y Ago</v>
          </cell>
          <cell r="CJ1202" t="str">
            <v>-</v>
          </cell>
          <cell r="CK1202">
            <v>90</v>
          </cell>
          <cell r="CL1202" t="str">
            <v>101 - MAGNA</v>
          </cell>
          <cell r="CM1202" t="str">
            <v>14025</v>
          </cell>
          <cell r="CP1202" t="str">
            <v>-</v>
          </cell>
        </row>
        <row r="1203">
          <cell r="A1203" t="str">
            <v>14026</v>
          </cell>
          <cell r="B1203" t="str">
            <v>760ZMU</v>
          </cell>
          <cell r="C1203" t="str">
            <v>Distrito Federal</v>
          </cell>
          <cell r="D1203" t="str">
            <v>No aplica</v>
          </cell>
          <cell r="E1203" t="str">
            <v>Aveo</v>
          </cell>
          <cell r="F1203" t="str">
            <v>Automóvil</v>
          </cell>
          <cell r="G1203" t="str">
            <v>Chevrolet</v>
          </cell>
          <cell r="H1203" t="str">
            <v>Aveo LT 4 puertas T/M, D/H, A/A, E/E, CD, Paquete B</v>
          </cell>
          <cell r="I1203" t="str">
            <v>3G1TA5AF8EL164402</v>
          </cell>
          <cell r="J1203" t="str">
            <v>Hecho en México</v>
          </cell>
          <cell r="K1203" t="str">
            <v>Magna</v>
          </cell>
          <cell r="L1203">
            <v>4</v>
          </cell>
          <cell r="M1203">
            <v>45</v>
          </cell>
          <cell r="N1203">
            <v>2014</v>
          </cell>
          <cell r="O1203" t="str">
            <v>Ciudad de México</v>
          </cell>
          <cell r="P1203" t="str">
            <v>Ciudad de México</v>
          </cell>
          <cell r="Q1203" t="str">
            <v>Zona Metropolitana</v>
          </cell>
          <cell r="R1203" t="str">
            <v>Baja</v>
          </cell>
          <cell r="S1203" t="str">
            <v>Venta a empleado</v>
          </cell>
          <cell r="T1203" t="str">
            <v>GNP</v>
          </cell>
          <cell r="U1203" t="str">
            <v>Grupo Nacional Provincial, S.A.B.</v>
          </cell>
          <cell r="V1203" t="str">
            <v>Asesor de Servicio</v>
          </cell>
          <cell r="W1203" t="str">
            <v>541</v>
          </cell>
          <cell r="X1203" t="str">
            <v>Célula 1</v>
          </cell>
          <cell r="Y1203" t="str">
            <v>Asignado</v>
          </cell>
          <cell r="Z1203" t="str">
            <v>N91199</v>
          </cell>
          <cell r="AA1203" t="str">
            <v>Avila Pineda Edgar</v>
          </cell>
          <cell r="AB1203" t="str">
            <v>Grupo Nacional Provincial, S.A.B.</v>
          </cell>
          <cell r="AC1203" t="str">
            <v>AIPE690429F77</v>
          </cell>
          <cell r="AD1203" t="str">
            <v>Operativo</v>
          </cell>
          <cell r="AE1203" t="str">
            <v>Asesor de Servicio Automovil</v>
          </cell>
          <cell r="AF1203" t="str">
            <v>Unidad Operativa</v>
          </cell>
          <cell r="AG1203" t="str">
            <v>Dirección Servicio y Operaciones</v>
          </cell>
          <cell r="AH1203" t="str">
            <v>Subdir. Siniestros CDMX y Sureste</v>
          </cell>
          <cell r="AI1203" t="str">
            <v>C9215</v>
          </cell>
          <cell r="AJ1203" t="str">
            <v>Moreno Alvárez Elvia Citlalli</v>
          </cell>
          <cell r="AK1203" t="str">
            <v>Tlalnepantla</v>
          </cell>
          <cell r="AL1203" t="str">
            <v>Tlalnepantla</v>
          </cell>
          <cell r="AM1203">
            <v>0</v>
          </cell>
          <cell r="AN1203" t="str">
            <v>edgar.avila@gnp.com.mx</v>
          </cell>
          <cell r="AO1203" t="str">
            <v>edgar.avila@gnp.com.mx</v>
          </cell>
          <cell r="AP1203" t="str">
            <v>ajustes025gnp@gmail.com</v>
          </cell>
          <cell r="AQ1203">
            <v>5528984138</v>
          </cell>
          <cell r="AR1203" t="str">
            <v>-</v>
          </cell>
          <cell r="AS1203" t="str">
            <v>-</v>
          </cell>
          <cell r="AT1203" t="str">
            <v>-</v>
          </cell>
          <cell r="AU1203" t="str">
            <v>-</v>
          </cell>
          <cell r="AV1203" t="str">
            <v>-</v>
          </cell>
          <cell r="AW1203" t="str">
            <v>IMDM21470078..</v>
          </cell>
          <cell r="AX1203" t="str">
            <v>Inactivo</v>
          </cell>
          <cell r="AY1203" t="str">
            <v>Si</v>
          </cell>
          <cell r="AZ1203">
            <v>1229.17</v>
          </cell>
          <cell r="BA1203">
            <v>43708</v>
          </cell>
          <cell r="BB1203">
            <v>7375.02</v>
          </cell>
          <cell r="BC1203" t="str">
            <v>-</v>
          </cell>
          <cell r="BD1203">
            <v>118000</v>
          </cell>
          <cell r="BE1203">
            <v>43631</v>
          </cell>
          <cell r="BF1203">
            <v>45076</v>
          </cell>
          <cell r="BG1203">
            <v>3</v>
          </cell>
          <cell r="BH1203" t="str">
            <v>-</v>
          </cell>
          <cell r="BI1203" t="str">
            <v>-</v>
          </cell>
          <cell r="BJ1203" t="str">
            <v>Arrendado</v>
          </cell>
          <cell r="BK1203" t="str">
            <v>FV2445</v>
          </cell>
          <cell r="BL1203" t="str">
            <v>El Trébol Automotriz Ermita, S.A. de C.V.</v>
          </cell>
          <cell r="BO1203">
            <v>136990.00280000002</v>
          </cell>
          <cell r="BP1203">
            <v>19284.594000000001</v>
          </cell>
          <cell r="BQ1203" t="str">
            <v>-</v>
          </cell>
          <cell r="BR1203" t="str">
            <v>-</v>
          </cell>
          <cell r="BS1203" t="str">
            <v>-</v>
          </cell>
          <cell r="BT1203" t="str">
            <v>-</v>
          </cell>
          <cell r="BU1203" t="str">
            <v>-</v>
          </cell>
          <cell r="BV1203" t="str">
            <v>-</v>
          </cell>
          <cell r="BW1203" t="str">
            <v>-</v>
          </cell>
          <cell r="BX1203" t="str">
            <v>-</v>
          </cell>
          <cell r="BY1203" t="str">
            <v>-</v>
          </cell>
          <cell r="BZ1203" t="str">
            <v>-</v>
          </cell>
          <cell r="CA1203" t="str">
            <v>-</v>
          </cell>
          <cell r="CB1203" t="str">
            <v>-</v>
          </cell>
          <cell r="CC1203" t="str">
            <v>Viernes</v>
          </cell>
          <cell r="CD1203" t="str">
            <v>760</v>
          </cell>
          <cell r="CE1203" t="str">
            <v>0</v>
          </cell>
          <cell r="CF1203" t="str">
            <v>Azul</v>
          </cell>
          <cell r="CG1203" t="str">
            <v>5o Sábado</v>
          </cell>
          <cell r="CH1203" t="str">
            <v>May y Jun</v>
          </cell>
          <cell r="CI1203" t="str">
            <v>Nov y Dic</v>
          </cell>
          <cell r="CJ1203" t="str">
            <v>-</v>
          </cell>
          <cell r="CK1203">
            <v>90</v>
          </cell>
          <cell r="CL1203" t="str">
            <v>101 - MAGNA</v>
          </cell>
          <cell r="CM1203" t="str">
            <v>14026</v>
          </cell>
          <cell r="CP1203" t="str">
            <v>-</v>
          </cell>
        </row>
        <row r="1204">
          <cell r="A1204" t="str">
            <v>14027</v>
          </cell>
          <cell r="B1204" t="str">
            <v>635ZMU</v>
          </cell>
          <cell r="C1204" t="str">
            <v>Distrito Federal</v>
          </cell>
          <cell r="D1204" t="str">
            <v>No aplica</v>
          </cell>
          <cell r="E1204" t="str">
            <v>Aveo</v>
          </cell>
          <cell r="F1204" t="str">
            <v>Automóvil</v>
          </cell>
          <cell r="G1204" t="str">
            <v>Chevrolet</v>
          </cell>
          <cell r="H1204" t="str">
            <v>Aveo LT 4 puertas T/M, D/H, A/A, E/E, CD, Paquete B</v>
          </cell>
          <cell r="I1204" t="str">
            <v>3G1TA5AF8EL164626</v>
          </cell>
          <cell r="J1204" t="str">
            <v>Hecho en México</v>
          </cell>
          <cell r="K1204" t="str">
            <v>Magna</v>
          </cell>
          <cell r="L1204">
            <v>4</v>
          </cell>
          <cell r="M1204">
            <v>45</v>
          </cell>
          <cell r="N1204">
            <v>2014</v>
          </cell>
          <cell r="O1204" t="str">
            <v>Ciudad de México</v>
          </cell>
          <cell r="P1204" t="str">
            <v>Ciudad de México</v>
          </cell>
          <cell r="Q1204" t="str">
            <v>Zona Metropolitana</v>
          </cell>
          <cell r="R1204" t="str">
            <v>Baja</v>
          </cell>
          <cell r="S1204" t="str">
            <v>Venta a empleado</v>
          </cell>
          <cell r="T1204" t="str">
            <v>GNP</v>
          </cell>
          <cell r="U1204" t="str">
            <v>Grupo Nacional Provincial, S.A.B.</v>
          </cell>
          <cell r="V1204" t="str">
            <v>Asesor de Servicio</v>
          </cell>
          <cell r="W1204" t="str">
            <v>428</v>
          </cell>
          <cell r="X1204" t="str">
            <v>Célula 10</v>
          </cell>
          <cell r="Y1204" t="str">
            <v>Asignado</v>
          </cell>
          <cell r="Z1204" t="str">
            <v>N87506</v>
          </cell>
          <cell r="AA1204" t="str">
            <v>-</v>
          </cell>
          <cell r="AB1204" t="str">
            <v>-</v>
          </cell>
          <cell r="AC1204" t="str">
            <v>-</v>
          </cell>
          <cell r="AD1204" t="str">
            <v>-</v>
          </cell>
          <cell r="AE1204" t="str">
            <v>-</v>
          </cell>
          <cell r="AF1204" t="str">
            <v>-</v>
          </cell>
          <cell r="AG1204" t="str">
            <v>-</v>
          </cell>
          <cell r="AH1204" t="str">
            <v>-</v>
          </cell>
          <cell r="AI1204" t="str">
            <v>C6705</v>
          </cell>
          <cell r="AJ1204" t="str">
            <v>Ramirez Granados Arturo</v>
          </cell>
          <cell r="AK1204" t="str">
            <v>-</v>
          </cell>
          <cell r="AL1204" t="str">
            <v>-</v>
          </cell>
          <cell r="AM1204" t="str">
            <v>-</v>
          </cell>
          <cell r="AN1204" t="str">
            <v>ajustes048gnp@gmail.com</v>
          </cell>
          <cell r="AO1204" t="str">
            <v>-</v>
          </cell>
          <cell r="AP1204" t="str">
            <v>ajustes048gnp@gmail.com</v>
          </cell>
          <cell r="AQ1204">
            <v>5535228639</v>
          </cell>
          <cell r="AR1204" t="str">
            <v>-</v>
          </cell>
          <cell r="AS1204" t="str">
            <v>-</v>
          </cell>
          <cell r="AT1204" t="str">
            <v>-</v>
          </cell>
          <cell r="AU1204" t="str">
            <v>-</v>
          </cell>
          <cell r="AV1204" t="str">
            <v>-</v>
          </cell>
          <cell r="AW1204" t="str">
            <v>IMDM21470079..</v>
          </cell>
          <cell r="AX1204" t="str">
            <v>Inactivo</v>
          </cell>
          <cell r="AY1204" t="str">
            <v>No</v>
          </cell>
          <cell r="AZ1204" t="str">
            <v>-</v>
          </cell>
          <cell r="BA1204" t="str">
            <v>-</v>
          </cell>
          <cell r="BB1204" t="str">
            <v>-</v>
          </cell>
          <cell r="BC1204" t="str">
            <v>-</v>
          </cell>
          <cell r="BD1204" t="str">
            <v>-</v>
          </cell>
          <cell r="BE1204" t="str">
            <v>-</v>
          </cell>
          <cell r="BF1204" t="str">
            <v>-</v>
          </cell>
          <cell r="BG1204">
            <v>3</v>
          </cell>
          <cell r="BH1204" t="str">
            <v>-</v>
          </cell>
          <cell r="BI1204" t="str">
            <v>-</v>
          </cell>
          <cell r="BJ1204" t="str">
            <v>Arrendado</v>
          </cell>
          <cell r="BK1204" t="str">
            <v>FV2446</v>
          </cell>
          <cell r="BL1204" t="str">
            <v>El Trébol Automotriz Ermita, S.A. de C.V.</v>
          </cell>
          <cell r="BO1204">
            <v>136990.00280000002</v>
          </cell>
          <cell r="BP1204">
            <v>19284.594000000001</v>
          </cell>
          <cell r="BQ1204" t="str">
            <v>-</v>
          </cell>
          <cell r="BR1204" t="str">
            <v>-</v>
          </cell>
          <cell r="BS1204" t="str">
            <v>-</v>
          </cell>
          <cell r="BT1204" t="str">
            <v>-</v>
          </cell>
          <cell r="BU1204" t="str">
            <v>-</v>
          </cell>
          <cell r="BV1204" t="str">
            <v>-</v>
          </cell>
          <cell r="BW1204" t="str">
            <v>-</v>
          </cell>
          <cell r="BX1204" t="str">
            <v>-</v>
          </cell>
          <cell r="BY1204" t="str">
            <v>-</v>
          </cell>
          <cell r="BZ1204" t="str">
            <v>-</v>
          </cell>
          <cell r="CA1204" t="str">
            <v>-</v>
          </cell>
          <cell r="CB1204" t="str">
            <v>-</v>
          </cell>
          <cell r="CC1204" t="str">
            <v>Lunes</v>
          </cell>
          <cell r="CD1204" t="str">
            <v>635</v>
          </cell>
          <cell r="CE1204" t="str">
            <v>5</v>
          </cell>
          <cell r="CF1204" t="str">
            <v>Amarillo</v>
          </cell>
          <cell r="CG1204" t="str">
            <v>1er Sábado</v>
          </cell>
          <cell r="CH1204" t="str">
            <v>Ene y Feb</v>
          </cell>
          <cell r="CI1204" t="str">
            <v>Jul y Ago</v>
          </cell>
          <cell r="CJ1204" t="str">
            <v>-</v>
          </cell>
          <cell r="CK1204">
            <v>90</v>
          </cell>
          <cell r="CL1204" t="str">
            <v>101 - MAGNA</v>
          </cell>
          <cell r="CM1204" t="str">
            <v>14027</v>
          </cell>
          <cell r="CP1204" t="str">
            <v>-</v>
          </cell>
        </row>
        <row r="1205">
          <cell r="A1205" t="str">
            <v>14028</v>
          </cell>
          <cell r="B1205" t="str">
            <v>751ZMU</v>
          </cell>
          <cell r="C1205" t="str">
            <v>Distrito Federal</v>
          </cell>
          <cell r="D1205" t="str">
            <v>No aplica</v>
          </cell>
          <cell r="E1205" t="str">
            <v>Aveo</v>
          </cell>
          <cell r="F1205" t="str">
            <v>Automóvil</v>
          </cell>
          <cell r="G1205" t="str">
            <v>Chevrolet</v>
          </cell>
          <cell r="H1205" t="str">
            <v>Aveo LT 4 puertas T/M, D/H, A/A, E/E, CD, Paquete B</v>
          </cell>
          <cell r="I1205" t="str">
            <v>3G1TA5AF3EL164520</v>
          </cell>
          <cell r="J1205" t="str">
            <v>Hecho en México</v>
          </cell>
          <cell r="K1205" t="str">
            <v>Magna</v>
          </cell>
          <cell r="L1205">
            <v>4</v>
          </cell>
          <cell r="M1205">
            <v>45</v>
          </cell>
          <cell r="N1205">
            <v>2014</v>
          </cell>
          <cell r="O1205" t="str">
            <v>Ciudad de México</v>
          </cell>
          <cell r="P1205" t="str">
            <v>Ciudad de México</v>
          </cell>
          <cell r="Q1205" t="str">
            <v>Zona Metropolitana</v>
          </cell>
          <cell r="R1205" t="str">
            <v>Baja</v>
          </cell>
          <cell r="S1205" t="str">
            <v>Venta a empleado</v>
          </cell>
          <cell r="T1205" t="str">
            <v>GNP</v>
          </cell>
          <cell r="U1205" t="str">
            <v>Grupo Nacional Provincial, S.A.B.</v>
          </cell>
          <cell r="V1205" t="str">
            <v>Asesor de Servicio</v>
          </cell>
          <cell r="W1205" t="str">
            <v>453</v>
          </cell>
          <cell r="X1205" t="str">
            <v>Célula 6</v>
          </cell>
          <cell r="Y1205" t="str">
            <v>Asignado</v>
          </cell>
          <cell r="Z1205" t="str">
            <v>N87501</v>
          </cell>
          <cell r="AA1205" t="str">
            <v>Jiménez Reyes Martin</v>
          </cell>
          <cell r="AB1205" t="str">
            <v>Grupo Nacional Provincial, S.A.B.</v>
          </cell>
          <cell r="AC1205" t="str">
            <v>JIRM7202232Z6</v>
          </cell>
          <cell r="AD1205" t="str">
            <v>Operativo</v>
          </cell>
          <cell r="AE1205" t="str">
            <v>Asesor de Servicio Automovil</v>
          </cell>
          <cell r="AF1205" t="str">
            <v>Unidad Operativa</v>
          </cell>
          <cell r="AG1205" t="str">
            <v>Dirección Servicio y Operaciones</v>
          </cell>
          <cell r="AH1205" t="str">
            <v>Subdir. Siniestros CDMX y Sureste</v>
          </cell>
          <cell r="AI1205" t="str">
            <v>C9208</v>
          </cell>
          <cell r="AJ1205" t="str">
            <v>Lasa Estrada Antxon</v>
          </cell>
          <cell r="AK1205" t="str">
            <v>Tlalnepantla</v>
          </cell>
          <cell r="AL1205" t="str">
            <v>Tlalnepantla</v>
          </cell>
          <cell r="AM1205">
            <v>0</v>
          </cell>
          <cell r="AN1205" t="str">
            <v>martin.jimenez@gnp.com.mx</v>
          </cell>
          <cell r="AO1205" t="str">
            <v>martin.jimenez@gnp.com.mx</v>
          </cell>
          <cell r="AP1205" t="str">
            <v>ajustes111gnp@gmail.com</v>
          </cell>
          <cell r="AQ1205">
            <v>5535667128</v>
          </cell>
          <cell r="AR1205" t="str">
            <v>-</v>
          </cell>
          <cell r="AS1205" t="str">
            <v>-</v>
          </cell>
          <cell r="AT1205" t="str">
            <v>-</v>
          </cell>
          <cell r="AU1205" t="str">
            <v>-</v>
          </cell>
          <cell r="AV1205" t="str">
            <v>-</v>
          </cell>
          <cell r="AW1205" t="str">
            <v>IMDM21470080..</v>
          </cell>
          <cell r="AX1205" t="str">
            <v>Inactivo</v>
          </cell>
          <cell r="AY1205" t="str">
            <v>Si</v>
          </cell>
          <cell r="AZ1205">
            <v>1229.17</v>
          </cell>
          <cell r="BA1205">
            <v>43708</v>
          </cell>
          <cell r="BB1205">
            <v>7375.02</v>
          </cell>
          <cell r="BC1205">
            <v>110624.98</v>
          </cell>
          <cell r="BD1205">
            <v>118000</v>
          </cell>
          <cell r="BE1205">
            <v>43631</v>
          </cell>
          <cell r="BF1205">
            <v>45076</v>
          </cell>
          <cell r="BG1205">
            <v>3</v>
          </cell>
          <cell r="BH1205" t="str">
            <v>-</v>
          </cell>
          <cell r="BI1205" t="str">
            <v>-</v>
          </cell>
          <cell r="BJ1205" t="str">
            <v>Arrendado</v>
          </cell>
          <cell r="BK1205" t="str">
            <v>FV2580</v>
          </cell>
          <cell r="BL1205" t="str">
            <v>El Trébol Automotriz Ermita, S.A. de C.V.</v>
          </cell>
          <cell r="BO1205">
            <v>136990.00280000002</v>
          </cell>
          <cell r="BP1205">
            <v>19284.594000000001</v>
          </cell>
          <cell r="BQ1205" t="str">
            <v>-</v>
          </cell>
          <cell r="BR1205" t="str">
            <v>-</v>
          </cell>
          <cell r="BS1205" t="str">
            <v>-</v>
          </cell>
          <cell r="BT1205" t="str">
            <v>-</v>
          </cell>
          <cell r="BU1205" t="str">
            <v>-</v>
          </cell>
          <cell r="BV1205" t="str">
            <v>-</v>
          </cell>
          <cell r="BW1205" t="str">
            <v>-</v>
          </cell>
          <cell r="BX1205" t="str">
            <v>-</v>
          </cell>
          <cell r="BY1205" t="str">
            <v>-</v>
          </cell>
          <cell r="BZ1205" t="str">
            <v>-</v>
          </cell>
          <cell r="CA1205" t="str">
            <v>-</v>
          </cell>
          <cell r="CB1205" t="str">
            <v>-</v>
          </cell>
          <cell r="CC1205" t="str">
            <v>Jueves</v>
          </cell>
          <cell r="CD1205" t="str">
            <v>751</v>
          </cell>
          <cell r="CE1205" t="str">
            <v>1</v>
          </cell>
          <cell r="CF1205" t="str">
            <v>Verde</v>
          </cell>
          <cell r="CG1205" t="str">
            <v>4o Sábado</v>
          </cell>
          <cell r="CH1205" t="str">
            <v>Abr y May</v>
          </cell>
          <cell r="CI1205" t="str">
            <v>Oct y Nov</v>
          </cell>
          <cell r="CJ1205" t="str">
            <v>-</v>
          </cell>
          <cell r="CK1205">
            <v>90</v>
          </cell>
          <cell r="CL1205" t="str">
            <v>101 - MAGNA</v>
          </cell>
          <cell r="CM1205" t="str">
            <v>14028</v>
          </cell>
          <cell r="CP1205" t="str">
            <v>-</v>
          </cell>
        </row>
        <row r="1206">
          <cell r="A1206" t="str">
            <v>14029</v>
          </cell>
          <cell r="B1206" t="str">
            <v>766ZMU</v>
          </cell>
          <cell r="C1206" t="str">
            <v>Distrito Federal</v>
          </cell>
          <cell r="D1206" t="str">
            <v>No aplica</v>
          </cell>
          <cell r="E1206" t="str">
            <v>Aveo</v>
          </cell>
          <cell r="F1206" t="str">
            <v>Automóvil</v>
          </cell>
          <cell r="G1206" t="str">
            <v>Chevrolet</v>
          </cell>
          <cell r="H1206" t="str">
            <v>Aveo LT 4 puertas T/M, D/H, A/A, E/E, CD, Paquete B</v>
          </cell>
          <cell r="I1206" t="str">
            <v>3G1TA5AF7EL164410</v>
          </cell>
          <cell r="J1206" t="str">
            <v>Hecho en México</v>
          </cell>
          <cell r="K1206" t="str">
            <v>Magna</v>
          </cell>
          <cell r="L1206">
            <v>4</v>
          </cell>
          <cell r="M1206">
            <v>45</v>
          </cell>
          <cell r="N1206">
            <v>2014</v>
          </cell>
          <cell r="O1206" t="str">
            <v>Ciudad de México</v>
          </cell>
          <cell r="P1206" t="str">
            <v>Ciudad de México</v>
          </cell>
          <cell r="Q1206" t="str">
            <v>Zona Metropolitana</v>
          </cell>
          <cell r="R1206" t="str">
            <v>Baja</v>
          </cell>
          <cell r="S1206" t="str">
            <v>Venta a empleado</v>
          </cell>
          <cell r="T1206" t="str">
            <v>GNP</v>
          </cell>
          <cell r="U1206" t="str">
            <v>Grupo Nacional Provincial, S.A.B.</v>
          </cell>
          <cell r="V1206" t="str">
            <v>Asesor de Servicio</v>
          </cell>
          <cell r="W1206" t="str">
            <v>364</v>
          </cell>
          <cell r="X1206" t="str">
            <v>Célula 10</v>
          </cell>
          <cell r="Y1206" t="str">
            <v>Asignado</v>
          </cell>
          <cell r="Z1206" t="str">
            <v>N90530</v>
          </cell>
          <cell r="AA1206" t="str">
            <v>Rodríguez Olvera Frank Jonathan</v>
          </cell>
          <cell r="AB1206" t="str">
            <v>Grupo Nacional Provincial, S.A.B.</v>
          </cell>
          <cell r="AC1206" t="str">
            <v>ROOF791206LCA</v>
          </cell>
          <cell r="AD1206" t="str">
            <v>Operativo</v>
          </cell>
          <cell r="AE1206" t="str">
            <v>Asesor de Servicio Automovil</v>
          </cell>
          <cell r="AF1206" t="str">
            <v>Unidad Operativa</v>
          </cell>
          <cell r="AG1206" t="str">
            <v>Dirección Servicio y Operaciones</v>
          </cell>
          <cell r="AH1206" t="str">
            <v>Subdir. Siniestros CDMX y Sureste</v>
          </cell>
          <cell r="AI1206" t="str">
            <v>C9215</v>
          </cell>
          <cell r="AJ1206" t="str">
            <v>Moreno Alvárez Elvia Citlalli</v>
          </cell>
          <cell r="AK1206" t="str">
            <v>Tlalnepantla</v>
          </cell>
          <cell r="AL1206" t="str">
            <v>Tlalnepantla</v>
          </cell>
          <cell r="AM1206">
            <v>0</v>
          </cell>
          <cell r="AN1206" t="str">
            <v>frank.rodriguez@gnp.com.mx</v>
          </cell>
          <cell r="AO1206" t="str">
            <v>frank.rodriguez@gnp.com.mx</v>
          </cell>
          <cell r="AQ1206">
            <v>5535228912</v>
          </cell>
          <cell r="AR1206" t="str">
            <v>-</v>
          </cell>
          <cell r="AS1206" t="str">
            <v>-</v>
          </cell>
          <cell r="AT1206" t="str">
            <v>-</v>
          </cell>
          <cell r="AU1206" t="str">
            <v>-</v>
          </cell>
          <cell r="AV1206" t="str">
            <v>-</v>
          </cell>
          <cell r="AW1206" t="str">
            <v>IMDM21470168..</v>
          </cell>
          <cell r="AX1206" t="str">
            <v>Inactivo</v>
          </cell>
          <cell r="AY1206" t="str">
            <v>Si</v>
          </cell>
          <cell r="AZ1206">
            <v>1229.17</v>
          </cell>
          <cell r="BA1206">
            <v>43708</v>
          </cell>
          <cell r="BB1206">
            <v>7375.02</v>
          </cell>
          <cell r="BC1206" t="str">
            <v>-</v>
          </cell>
          <cell r="BD1206">
            <v>118000</v>
          </cell>
          <cell r="BE1206">
            <v>43631</v>
          </cell>
          <cell r="BF1206">
            <v>45076</v>
          </cell>
          <cell r="BG1206">
            <v>3</v>
          </cell>
          <cell r="BH1206" t="str">
            <v>-</v>
          </cell>
          <cell r="BI1206" t="str">
            <v>-</v>
          </cell>
          <cell r="BJ1206" t="str">
            <v>Arrendado</v>
          </cell>
          <cell r="BK1206" t="str">
            <v>FV2447</v>
          </cell>
          <cell r="BL1206" t="str">
            <v>El Trébol Automotriz Ermita, S.A. de C.V.</v>
          </cell>
          <cell r="BO1206">
            <v>136990.00280000002</v>
          </cell>
          <cell r="BP1206">
            <v>19284.594000000001</v>
          </cell>
          <cell r="BQ1206" t="str">
            <v>-</v>
          </cell>
          <cell r="BR1206" t="str">
            <v>-</v>
          </cell>
          <cell r="BS1206" t="str">
            <v>-</v>
          </cell>
          <cell r="BT1206" t="str">
            <v>-</v>
          </cell>
          <cell r="BU1206" t="str">
            <v>-</v>
          </cell>
          <cell r="BV1206" t="str">
            <v>-</v>
          </cell>
          <cell r="BW1206" t="str">
            <v>-</v>
          </cell>
          <cell r="BX1206" t="str">
            <v>-</v>
          </cell>
          <cell r="BY1206" t="str">
            <v>-</v>
          </cell>
          <cell r="BZ1206" t="str">
            <v>-</v>
          </cell>
          <cell r="CA1206" t="str">
            <v>-</v>
          </cell>
          <cell r="CB1206" t="str">
            <v>-</v>
          </cell>
          <cell r="CC1206" t="str">
            <v>Lunes</v>
          </cell>
          <cell r="CD1206" t="str">
            <v>766</v>
          </cell>
          <cell r="CE1206" t="str">
            <v>6</v>
          </cell>
          <cell r="CF1206" t="str">
            <v>Amarillo</v>
          </cell>
          <cell r="CG1206" t="str">
            <v>1er Sábado</v>
          </cell>
          <cell r="CH1206" t="str">
            <v>Ene y Feb</v>
          </cell>
          <cell r="CI1206" t="str">
            <v>Jul y Ago</v>
          </cell>
          <cell r="CJ1206" t="str">
            <v>-</v>
          </cell>
          <cell r="CK1206">
            <v>90</v>
          </cell>
          <cell r="CL1206" t="str">
            <v>101 - MAGNA</v>
          </cell>
          <cell r="CM1206" t="str">
            <v>14029</v>
          </cell>
          <cell r="CP1206" t="str">
            <v>-</v>
          </cell>
        </row>
        <row r="1207">
          <cell r="A1207" t="str">
            <v>14030</v>
          </cell>
          <cell r="B1207" t="str">
            <v>963ZMU</v>
          </cell>
          <cell r="C1207" t="str">
            <v>Distrito Federal</v>
          </cell>
          <cell r="D1207" t="str">
            <v>No aplica</v>
          </cell>
          <cell r="E1207" t="str">
            <v>Aveo</v>
          </cell>
          <cell r="F1207" t="str">
            <v>Automóvil</v>
          </cell>
          <cell r="G1207" t="str">
            <v>Chevrolet</v>
          </cell>
          <cell r="H1207" t="str">
            <v>Aveo LT 4 puertas T/M, D/H, A/A, E/E, CD, Paquete B</v>
          </cell>
          <cell r="I1207" t="str">
            <v>3G1TA5AF5EL164695</v>
          </cell>
          <cell r="J1207" t="str">
            <v>Hecho en México</v>
          </cell>
          <cell r="K1207" t="str">
            <v>Magna</v>
          </cell>
          <cell r="L1207">
            <v>4</v>
          </cell>
          <cell r="M1207">
            <v>45</v>
          </cell>
          <cell r="N1207">
            <v>2014</v>
          </cell>
          <cell r="O1207" t="str">
            <v>Ciudad de México</v>
          </cell>
          <cell r="P1207" t="str">
            <v>Ciudad de México</v>
          </cell>
          <cell r="Q1207" t="str">
            <v>Zona Metropolitana</v>
          </cell>
          <cell r="R1207" t="str">
            <v>Baja</v>
          </cell>
          <cell r="S1207" t="str">
            <v>Venta a empleado</v>
          </cell>
          <cell r="T1207" t="str">
            <v>GNP</v>
          </cell>
          <cell r="U1207" t="str">
            <v>Grupo Nacional Provincial, S.A.B.</v>
          </cell>
          <cell r="V1207" t="str">
            <v>Supervisor Ajustes</v>
          </cell>
          <cell r="W1207" t="str">
            <v>025</v>
          </cell>
          <cell r="X1207" t="str">
            <v>Célula 1 y 2</v>
          </cell>
          <cell r="Y1207" t="str">
            <v>Asignado</v>
          </cell>
          <cell r="Z1207" t="str">
            <v>N88506</v>
          </cell>
          <cell r="AA1207" t="str">
            <v>-</v>
          </cell>
          <cell r="AB1207" t="str">
            <v>-</v>
          </cell>
          <cell r="AC1207" t="str">
            <v>-</v>
          </cell>
          <cell r="AD1207" t="str">
            <v>-</v>
          </cell>
          <cell r="AE1207" t="str">
            <v>-</v>
          </cell>
          <cell r="AF1207" t="str">
            <v>-</v>
          </cell>
          <cell r="AG1207" t="str">
            <v>-</v>
          </cell>
          <cell r="AH1207" t="str">
            <v>-</v>
          </cell>
          <cell r="AI1207" t="str">
            <v>C6705</v>
          </cell>
          <cell r="AJ1207" t="str">
            <v>Ramirez Granados Arturo</v>
          </cell>
          <cell r="AK1207" t="str">
            <v>-</v>
          </cell>
          <cell r="AL1207" t="str">
            <v>-</v>
          </cell>
          <cell r="AM1207" t="str">
            <v>-</v>
          </cell>
          <cell r="AN1207">
            <v>0</v>
          </cell>
          <cell r="AO1207" t="str">
            <v>-</v>
          </cell>
          <cell r="AQ1207">
            <v>5535667099</v>
          </cell>
          <cell r="AR1207" t="str">
            <v>-</v>
          </cell>
          <cell r="AS1207" t="str">
            <v>-</v>
          </cell>
          <cell r="AT1207" t="str">
            <v>-</v>
          </cell>
          <cell r="AU1207" t="str">
            <v>-</v>
          </cell>
          <cell r="AV1207" t="str">
            <v>-</v>
          </cell>
          <cell r="AW1207" t="str">
            <v>IMDM21470082..</v>
          </cell>
          <cell r="AX1207" t="str">
            <v>Inactivo</v>
          </cell>
          <cell r="AY1207" t="str">
            <v>No</v>
          </cell>
          <cell r="AZ1207" t="str">
            <v>-</v>
          </cell>
          <cell r="BA1207" t="str">
            <v>-</v>
          </cell>
          <cell r="BB1207" t="str">
            <v>-</v>
          </cell>
          <cell r="BC1207" t="str">
            <v>-</v>
          </cell>
          <cell r="BD1207" t="str">
            <v>-</v>
          </cell>
          <cell r="BE1207" t="str">
            <v>-</v>
          </cell>
          <cell r="BF1207" t="str">
            <v>-</v>
          </cell>
          <cell r="BG1207">
            <v>3</v>
          </cell>
          <cell r="BH1207" t="str">
            <v>-</v>
          </cell>
          <cell r="BI1207" t="str">
            <v>-</v>
          </cell>
          <cell r="BJ1207" t="str">
            <v>Arrendado</v>
          </cell>
          <cell r="BK1207" t="str">
            <v>FV2448</v>
          </cell>
          <cell r="BL1207" t="str">
            <v>El Trébol Automotriz Ermita, S.A. de C.V.</v>
          </cell>
          <cell r="BO1207">
            <v>136990.00280000002</v>
          </cell>
          <cell r="BP1207">
            <v>19284.594000000001</v>
          </cell>
          <cell r="BQ1207" t="str">
            <v>-</v>
          </cell>
          <cell r="BR1207" t="str">
            <v>-</v>
          </cell>
          <cell r="BS1207" t="str">
            <v>-</v>
          </cell>
          <cell r="BT1207" t="str">
            <v>-</v>
          </cell>
          <cell r="BU1207" t="str">
            <v>-</v>
          </cell>
          <cell r="BV1207" t="str">
            <v>-</v>
          </cell>
          <cell r="BW1207" t="str">
            <v>-</v>
          </cell>
          <cell r="BX1207" t="str">
            <v>-</v>
          </cell>
          <cell r="BY1207" t="str">
            <v>-</v>
          </cell>
          <cell r="BZ1207" t="str">
            <v>-</v>
          </cell>
          <cell r="CA1207" t="str">
            <v>-</v>
          </cell>
          <cell r="CB1207" t="str">
            <v>-</v>
          </cell>
          <cell r="CC1207" t="str">
            <v>Miércoles</v>
          </cell>
          <cell r="CD1207" t="str">
            <v>963</v>
          </cell>
          <cell r="CE1207" t="str">
            <v>3</v>
          </cell>
          <cell r="CF1207" t="str">
            <v>Rojo</v>
          </cell>
          <cell r="CG1207" t="str">
            <v>3er Sábado</v>
          </cell>
          <cell r="CH1207" t="str">
            <v>Mzo y Abr</v>
          </cell>
          <cell r="CI1207" t="str">
            <v>Sep y Oct</v>
          </cell>
          <cell r="CJ1207" t="str">
            <v>-</v>
          </cell>
          <cell r="CK1207">
            <v>90</v>
          </cell>
          <cell r="CL1207" t="str">
            <v>101 - MAGNA</v>
          </cell>
          <cell r="CM1207" t="str">
            <v>14030</v>
          </cell>
          <cell r="CP1207" t="str">
            <v>-</v>
          </cell>
        </row>
        <row r="1208">
          <cell r="A1208" t="str">
            <v>14031</v>
          </cell>
          <cell r="B1208" t="str">
            <v>893ZMU</v>
          </cell>
          <cell r="C1208" t="str">
            <v>Distrito Federal</v>
          </cell>
          <cell r="D1208" t="str">
            <v>No aplica</v>
          </cell>
          <cell r="E1208" t="str">
            <v>Aveo</v>
          </cell>
          <cell r="F1208" t="str">
            <v>Automóvil</v>
          </cell>
          <cell r="G1208" t="str">
            <v>Chevrolet</v>
          </cell>
          <cell r="H1208" t="str">
            <v>Aveo LT 4 puertas T/M, D/H, A/A, E/E, CD, Paquete B</v>
          </cell>
          <cell r="I1208" t="str">
            <v>3G1TA5AF5EL165278</v>
          </cell>
          <cell r="J1208" t="str">
            <v>Hecho en México</v>
          </cell>
          <cell r="K1208" t="str">
            <v>Magna</v>
          </cell>
          <cell r="L1208">
            <v>4</v>
          </cell>
          <cell r="M1208">
            <v>45</v>
          </cell>
          <cell r="N1208">
            <v>2014</v>
          </cell>
          <cell r="O1208" t="str">
            <v>Cuernavaca</v>
          </cell>
          <cell r="P1208" t="str">
            <v>Morelos</v>
          </cell>
          <cell r="Q1208" t="str">
            <v>Centro</v>
          </cell>
          <cell r="R1208" t="str">
            <v>Baja</v>
          </cell>
          <cell r="S1208" t="str">
            <v>Venta a empleado</v>
          </cell>
          <cell r="T1208" t="str">
            <v>GNP</v>
          </cell>
          <cell r="U1208" t="str">
            <v>Grupo Nacional Provincial, S.A.B.</v>
          </cell>
          <cell r="V1208" t="str">
            <v>Asesor de Servicio</v>
          </cell>
          <cell r="W1208" t="str">
            <v>344</v>
          </cell>
          <cell r="X1208" t="str">
            <v>Supervisoria</v>
          </cell>
          <cell r="Y1208" t="str">
            <v>Asignado</v>
          </cell>
          <cell r="Z1208" t="str">
            <v>N87497</v>
          </cell>
          <cell r="AA1208" t="str">
            <v>Hernandez Valente Rigoberto</v>
          </cell>
          <cell r="AB1208" t="str">
            <v>Grupo Nacional Provincial, S.A.B.</v>
          </cell>
          <cell r="AC1208" t="str">
            <v>HEVR690313537</v>
          </cell>
          <cell r="AD1208" t="str">
            <v>Operativo</v>
          </cell>
          <cell r="AE1208" t="str">
            <v>Asesor de Servicio Automovil</v>
          </cell>
          <cell r="AF1208" t="str">
            <v>Unidad Operativa</v>
          </cell>
          <cell r="AG1208" t="str">
            <v>Dirección Servicio y Operaciones</v>
          </cell>
          <cell r="AH1208" t="str">
            <v>Subdir. Siniestros CDMX y Sureste</v>
          </cell>
          <cell r="AI1208" t="str">
            <v>C9215</v>
          </cell>
          <cell r="AJ1208" t="str">
            <v>Moreno Alvárez Elvia Citlalli</v>
          </cell>
          <cell r="AK1208" t="str">
            <v>Tlalnepantla</v>
          </cell>
          <cell r="AL1208" t="str">
            <v>Tlalnepantla</v>
          </cell>
          <cell r="AM1208">
            <v>0</v>
          </cell>
          <cell r="AN1208" t="str">
            <v>rigoberto.hernandez@gnp.com.mx</v>
          </cell>
          <cell r="AO1208" t="str">
            <v>rigoberto.hernandez@gnp.com.mx</v>
          </cell>
          <cell r="AQ1208">
            <v>5535228624</v>
          </cell>
          <cell r="AR1208" t="str">
            <v>-</v>
          </cell>
          <cell r="AS1208" t="str">
            <v>-</v>
          </cell>
          <cell r="AT1208" t="str">
            <v>-</v>
          </cell>
          <cell r="AU1208" t="str">
            <v>-</v>
          </cell>
          <cell r="AV1208" t="str">
            <v>-</v>
          </cell>
          <cell r="AW1208" t="str">
            <v>IMDM21470083..</v>
          </cell>
          <cell r="AX1208" t="str">
            <v>Inactivo</v>
          </cell>
          <cell r="AY1208" t="str">
            <v>Si</v>
          </cell>
          <cell r="AZ1208">
            <v>-32083.38</v>
          </cell>
          <cell r="BA1208">
            <v>43708</v>
          </cell>
          <cell r="BB1208">
            <v>-32083.38</v>
          </cell>
          <cell r="BC1208">
            <v>0</v>
          </cell>
          <cell r="BD1208">
            <v>-32083.38</v>
          </cell>
          <cell r="BE1208">
            <v>43069</v>
          </cell>
          <cell r="BF1208">
            <v>44135</v>
          </cell>
          <cell r="BG1208">
            <v>3</v>
          </cell>
          <cell r="BH1208" t="str">
            <v>-</v>
          </cell>
          <cell r="BI1208" t="str">
            <v>-</v>
          </cell>
          <cell r="BJ1208" t="str">
            <v>Arrendado</v>
          </cell>
          <cell r="BK1208" t="str">
            <v>FV2449</v>
          </cell>
          <cell r="BL1208" t="str">
            <v>El Trébol Automotriz Ermita, S.A. de C.V.</v>
          </cell>
          <cell r="BO1208">
            <v>136990.00280000002</v>
          </cell>
          <cell r="BP1208">
            <v>19284.594000000001</v>
          </cell>
          <cell r="BQ1208" t="str">
            <v>-</v>
          </cell>
          <cell r="BR1208" t="str">
            <v>-</v>
          </cell>
          <cell r="BS1208" t="str">
            <v>-</v>
          </cell>
          <cell r="BT1208" t="str">
            <v>-</v>
          </cell>
          <cell r="BU1208" t="str">
            <v>-</v>
          </cell>
          <cell r="BV1208" t="str">
            <v>-</v>
          </cell>
          <cell r="BW1208" t="str">
            <v>-</v>
          </cell>
          <cell r="BX1208" t="str">
            <v>-</v>
          </cell>
          <cell r="BY1208" t="str">
            <v>-</v>
          </cell>
          <cell r="BZ1208" t="str">
            <v>-</v>
          </cell>
          <cell r="CA1208" t="str">
            <v>-</v>
          </cell>
          <cell r="CB1208" t="str">
            <v>-</v>
          </cell>
          <cell r="CC1208" t="str">
            <v>Miércoles</v>
          </cell>
          <cell r="CD1208" t="str">
            <v>893</v>
          </cell>
          <cell r="CE1208" t="str">
            <v>3</v>
          </cell>
          <cell r="CF1208" t="str">
            <v>Rojo</v>
          </cell>
          <cell r="CG1208" t="str">
            <v>3er Sábado</v>
          </cell>
          <cell r="CH1208" t="str">
            <v>Mzo y Abr</v>
          </cell>
          <cell r="CI1208" t="str">
            <v>Sep y Oct</v>
          </cell>
          <cell r="CJ1208" t="str">
            <v>-</v>
          </cell>
          <cell r="CK1208">
            <v>90</v>
          </cell>
          <cell r="CL1208" t="str">
            <v>101 - MAGNA</v>
          </cell>
          <cell r="CM1208" t="str">
            <v>14031</v>
          </cell>
          <cell r="CP1208" t="str">
            <v>-</v>
          </cell>
        </row>
        <row r="1209">
          <cell r="A1209" t="str">
            <v>14032</v>
          </cell>
          <cell r="B1209" t="str">
            <v>739ZMU</v>
          </cell>
          <cell r="C1209" t="str">
            <v>Distrito Federal</v>
          </cell>
          <cell r="D1209" t="str">
            <v>No aplica</v>
          </cell>
          <cell r="E1209" t="str">
            <v>Aveo</v>
          </cell>
          <cell r="F1209" t="str">
            <v>Automóvil</v>
          </cell>
          <cell r="G1209" t="str">
            <v>Chevrolet</v>
          </cell>
          <cell r="H1209" t="str">
            <v>Aveo LT 4 puertas T/M, D/H, A/A, E/E, CD, Paquete B</v>
          </cell>
          <cell r="I1209" t="str">
            <v>3G1TA5AF0EL165205</v>
          </cell>
          <cell r="J1209" t="str">
            <v>Hecho en México</v>
          </cell>
          <cell r="K1209" t="str">
            <v>Magna</v>
          </cell>
          <cell r="L1209">
            <v>4</v>
          </cell>
          <cell r="M1209">
            <v>45</v>
          </cell>
          <cell r="N1209">
            <v>2014</v>
          </cell>
          <cell r="O1209" t="str">
            <v>León</v>
          </cell>
          <cell r="P1209" t="str">
            <v>Guanajuato</v>
          </cell>
          <cell r="Q1209" t="str">
            <v>Occidente</v>
          </cell>
          <cell r="R1209" t="str">
            <v>Baja</v>
          </cell>
          <cell r="S1209" t="str">
            <v>Venta a empleado</v>
          </cell>
          <cell r="T1209" t="str">
            <v>GNP</v>
          </cell>
          <cell r="U1209" t="str">
            <v>Grupo Nacional Provincial, S.A.B.</v>
          </cell>
          <cell r="V1209" t="str">
            <v>Supervisor de Taller</v>
          </cell>
          <cell r="W1209" t="str">
            <v>Pool Semiasignado</v>
          </cell>
          <cell r="X1209" t="str">
            <v>Supervisoria</v>
          </cell>
          <cell r="Y1209" t="str">
            <v>Pool</v>
          </cell>
          <cell r="Z1209" t="str">
            <v>S04555</v>
          </cell>
          <cell r="AA1209" t="str">
            <v>-</v>
          </cell>
          <cell r="AB1209" t="str">
            <v>-</v>
          </cell>
          <cell r="AC1209" t="str">
            <v>-</v>
          </cell>
          <cell r="AD1209" t="str">
            <v>-</v>
          </cell>
          <cell r="AE1209" t="str">
            <v>-</v>
          </cell>
          <cell r="AF1209" t="str">
            <v>-</v>
          </cell>
          <cell r="AG1209" t="str">
            <v>-</v>
          </cell>
          <cell r="AH1209" t="str">
            <v>-</v>
          </cell>
          <cell r="AI1209" t="str">
            <v>C6705</v>
          </cell>
          <cell r="AJ1209" t="str">
            <v>Ramirez Granados Arturo</v>
          </cell>
          <cell r="AK1209" t="str">
            <v>-</v>
          </cell>
          <cell r="AL1209" t="str">
            <v>-</v>
          </cell>
          <cell r="AM1209" t="str">
            <v>-</v>
          </cell>
          <cell r="AN1209" t="str">
            <v>andres.balderas@gnp.com.mx</v>
          </cell>
          <cell r="AO1209" t="str">
            <v>-</v>
          </cell>
          <cell r="AP1209" t="str">
            <v>andres.balderas@gnp.com.mx</v>
          </cell>
          <cell r="AQ1209">
            <v>4771185909</v>
          </cell>
          <cell r="AR1209" t="str">
            <v>-</v>
          </cell>
          <cell r="AS1209" t="str">
            <v>-</v>
          </cell>
          <cell r="AT1209" t="str">
            <v>-</v>
          </cell>
          <cell r="AU1209" t="str">
            <v>-</v>
          </cell>
          <cell r="AV1209" t="str">
            <v>-</v>
          </cell>
          <cell r="AW1209" t="str">
            <v>-</v>
          </cell>
          <cell r="AX1209" t="str">
            <v>-</v>
          </cell>
          <cell r="AY1209" t="str">
            <v>No</v>
          </cell>
          <cell r="AZ1209" t="str">
            <v>-</v>
          </cell>
          <cell r="BA1209" t="str">
            <v>-</v>
          </cell>
          <cell r="BB1209" t="str">
            <v>-</v>
          </cell>
          <cell r="BC1209" t="str">
            <v>-</v>
          </cell>
          <cell r="BD1209" t="str">
            <v>-</v>
          </cell>
          <cell r="BE1209" t="str">
            <v>-</v>
          </cell>
          <cell r="BF1209" t="str">
            <v>-</v>
          </cell>
          <cell r="BG1209">
            <v>4</v>
          </cell>
          <cell r="BH1209" t="str">
            <v>-</v>
          </cell>
          <cell r="BI1209" t="str">
            <v>-</v>
          </cell>
          <cell r="BJ1209" t="str">
            <v>Arrendado</v>
          </cell>
          <cell r="BK1209" t="str">
            <v>FV2450</v>
          </cell>
          <cell r="BL1209" t="str">
            <v>El Trébol Automotriz Ermita, S.A. de C.V.</v>
          </cell>
          <cell r="BO1209">
            <v>136990.00280000002</v>
          </cell>
          <cell r="BP1209">
            <v>19284.594000000001</v>
          </cell>
          <cell r="BQ1209" t="str">
            <v>-</v>
          </cell>
          <cell r="BR1209" t="str">
            <v>-</v>
          </cell>
          <cell r="BS1209" t="str">
            <v>-</v>
          </cell>
          <cell r="BT1209" t="str">
            <v>-</v>
          </cell>
          <cell r="BU1209" t="str">
            <v>-</v>
          </cell>
          <cell r="BV1209" t="str">
            <v>-</v>
          </cell>
          <cell r="BW1209" t="str">
            <v>-</v>
          </cell>
          <cell r="BX1209" t="str">
            <v>-</v>
          </cell>
          <cell r="BY1209" t="str">
            <v>-</v>
          </cell>
          <cell r="BZ1209" t="str">
            <v>-</v>
          </cell>
          <cell r="CA1209" t="str">
            <v>-</v>
          </cell>
          <cell r="CB1209" t="str">
            <v>-</v>
          </cell>
          <cell r="CC1209" t="str">
            <v>Viernes</v>
          </cell>
          <cell r="CD1209" t="str">
            <v>739</v>
          </cell>
          <cell r="CE1209" t="str">
            <v>9</v>
          </cell>
          <cell r="CF1209" t="str">
            <v>Azul</v>
          </cell>
          <cell r="CG1209" t="str">
            <v>5o Sábado</v>
          </cell>
          <cell r="CH1209" t="str">
            <v>May y Jun</v>
          </cell>
          <cell r="CI1209" t="str">
            <v>Nov y Dic</v>
          </cell>
          <cell r="CJ1209" t="str">
            <v>-</v>
          </cell>
          <cell r="CK1209">
            <v>90</v>
          </cell>
          <cell r="CL1209" t="str">
            <v>101 - MAGNA</v>
          </cell>
          <cell r="CM1209" t="str">
            <v>14032</v>
          </cell>
          <cell r="CP1209" t="str">
            <v>-</v>
          </cell>
        </row>
        <row r="1210">
          <cell r="A1210" t="str">
            <v>14033</v>
          </cell>
          <cell r="B1210" t="str">
            <v>705ZMU</v>
          </cell>
          <cell r="C1210" t="str">
            <v>Distrito Federal</v>
          </cell>
          <cell r="D1210" t="str">
            <v>No aplica</v>
          </cell>
          <cell r="E1210" t="str">
            <v>Aveo</v>
          </cell>
          <cell r="F1210" t="str">
            <v>Automóvil</v>
          </cell>
          <cell r="G1210" t="str">
            <v>Chevrolet</v>
          </cell>
          <cell r="H1210" t="str">
            <v>Aveo LT 4 puertas T/M, D/H, A/A, E/E, CD, Paquete B</v>
          </cell>
          <cell r="I1210" t="str">
            <v>3G1TA5AF8EL164206</v>
          </cell>
          <cell r="J1210" t="str">
            <v>Hecho en México</v>
          </cell>
          <cell r="K1210" t="str">
            <v>Magna</v>
          </cell>
          <cell r="L1210">
            <v>4</v>
          </cell>
          <cell r="M1210">
            <v>45</v>
          </cell>
          <cell r="N1210">
            <v>2014</v>
          </cell>
          <cell r="O1210" t="str">
            <v>Cuernavaca</v>
          </cell>
          <cell r="P1210" t="str">
            <v>Morelos</v>
          </cell>
          <cell r="Q1210" t="str">
            <v>Centro</v>
          </cell>
          <cell r="R1210" t="str">
            <v>Baja</v>
          </cell>
          <cell r="S1210" t="str">
            <v>Venta a empleado</v>
          </cell>
          <cell r="T1210" t="str">
            <v>GNP</v>
          </cell>
          <cell r="U1210" t="str">
            <v>Grupo Nacional Provincial, S.A.B.</v>
          </cell>
          <cell r="V1210" t="str">
            <v>Asesor de Servicio</v>
          </cell>
          <cell r="W1210" t="str">
            <v>CC07</v>
          </cell>
          <cell r="X1210" t="str">
            <v>Supervisoria</v>
          </cell>
          <cell r="Y1210" t="str">
            <v>Asignado</v>
          </cell>
          <cell r="Z1210" t="str">
            <v>N92732</v>
          </cell>
          <cell r="AA1210" t="str">
            <v>-</v>
          </cell>
          <cell r="AB1210" t="str">
            <v>-</v>
          </cell>
          <cell r="AC1210" t="str">
            <v>-</v>
          </cell>
          <cell r="AD1210" t="str">
            <v>-</v>
          </cell>
          <cell r="AE1210" t="str">
            <v>-</v>
          </cell>
          <cell r="AF1210" t="str">
            <v>-</v>
          </cell>
          <cell r="AG1210" t="str">
            <v>-</v>
          </cell>
          <cell r="AH1210" t="str">
            <v>-</v>
          </cell>
          <cell r="AI1210" t="str">
            <v>C6705</v>
          </cell>
          <cell r="AJ1210" t="str">
            <v>Ramirez Granados Arturo</v>
          </cell>
          <cell r="AK1210" t="str">
            <v>-</v>
          </cell>
          <cell r="AL1210" t="str">
            <v>-</v>
          </cell>
          <cell r="AM1210" t="str">
            <v>-</v>
          </cell>
          <cell r="AN1210">
            <v>0</v>
          </cell>
          <cell r="AO1210" t="str">
            <v>-</v>
          </cell>
          <cell r="AQ1210">
            <v>7772573438</v>
          </cell>
          <cell r="AR1210" t="str">
            <v>-</v>
          </cell>
          <cell r="AS1210" t="str">
            <v>-</v>
          </cell>
          <cell r="AT1210" t="str">
            <v>-</v>
          </cell>
          <cell r="AU1210" t="str">
            <v>-</v>
          </cell>
          <cell r="AV1210" t="str">
            <v>-</v>
          </cell>
          <cell r="AW1210" t="str">
            <v>IMDM21470127..</v>
          </cell>
          <cell r="AX1210" t="str">
            <v>Inactivo</v>
          </cell>
          <cell r="AY1210" t="str">
            <v>Si</v>
          </cell>
          <cell r="AZ1210">
            <v>-25208.33</v>
          </cell>
          <cell r="BA1210">
            <v>43708</v>
          </cell>
          <cell r="BB1210">
            <v>-25208.33</v>
          </cell>
          <cell r="BC1210" t="str">
            <v>-</v>
          </cell>
          <cell r="BD1210">
            <v>-25208.33</v>
          </cell>
          <cell r="BE1210">
            <v>43205</v>
          </cell>
          <cell r="BF1210">
            <v>44301</v>
          </cell>
          <cell r="BG1210">
            <v>3</v>
          </cell>
          <cell r="BH1210" t="str">
            <v>-</v>
          </cell>
          <cell r="BI1210" t="str">
            <v>-</v>
          </cell>
          <cell r="BJ1210" t="str">
            <v>Arrendado</v>
          </cell>
          <cell r="BK1210" t="str">
            <v>FV2451</v>
          </cell>
          <cell r="BL1210" t="str">
            <v>El Trébol Automotriz Ermita, S.A. de C.V.</v>
          </cell>
          <cell r="BO1210">
            <v>136990.00280000002</v>
          </cell>
          <cell r="BP1210">
            <v>19284.594000000001</v>
          </cell>
          <cell r="BQ1210" t="str">
            <v>-</v>
          </cell>
          <cell r="BR1210" t="str">
            <v>-</v>
          </cell>
          <cell r="BS1210" t="str">
            <v>-</v>
          </cell>
          <cell r="BT1210" t="str">
            <v>-</v>
          </cell>
          <cell r="BU1210" t="str">
            <v>-</v>
          </cell>
          <cell r="BV1210" t="str">
            <v>-</v>
          </cell>
          <cell r="BW1210" t="str">
            <v>-</v>
          </cell>
          <cell r="BX1210" t="str">
            <v>-</v>
          </cell>
          <cell r="BY1210" t="str">
            <v>-</v>
          </cell>
          <cell r="BZ1210" t="str">
            <v>-</v>
          </cell>
          <cell r="CA1210" t="str">
            <v>-</v>
          </cell>
          <cell r="CB1210" t="str">
            <v>-</v>
          </cell>
          <cell r="CC1210" t="str">
            <v>Lunes</v>
          </cell>
          <cell r="CD1210" t="str">
            <v>705</v>
          </cell>
          <cell r="CE1210" t="str">
            <v>5</v>
          </cell>
          <cell r="CF1210" t="str">
            <v>Amarillo</v>
          </cell>
          <cell r="CG1210" t="str">
            <v>1er Sábado</v>
          </cell>
          <cell r="CH1210" t="str">
            <v>Ene y Feb</v>
          </cell>
          <cell r="CI1210" t="str">
            <v>Jul y Ago</v>
          </cell>
          <cell r="CJ1210" t="str">
            <v>-</v>
          </cell>
          <cell r="CK1210">
            <v>90</v>
          </cell>
          <cell r="CL1210" t="str">
            <v>101 - MAGNA</v>
          </cell>
          <cell r="CM1210" t="str">
            <v>14033</v>
          </cell>
          <cell r="CP1210" t="str">
            <v>-</v>
          </cell>
        </row>
        <row r="1211">
          <cell r="A1211" t="str">
            <v>14034</v>
          </cell>
          <cell r="B1211" t="str">
            <v>818ZMU</v>
          </cell>
          <cell r="C1211" t="str">
            <v>Distrito Federal</v>
          </cell>
          <cell r="D1211" t="str">
            <v>No aplica</v>
          </cell>
          <cell r="E1211" t="str">
            <v>Aveo</v>
          </cell>
          <cell r="F1211" t="str">
            <v>Automóvil</v>
          </cell>
          <cell r="G1211" t="str">
            <v>Chevrolet</v>
          </cell>
          <cell r="H1211" t="str">
            <v>Aveo LT 4 puertas T/M, D/H, A/A, E/E, CD, Paquete B</v>
          </cell>
          <cell r="I1211" t="str">
            <v>3G1TA5AF8EL158454</v>
          </cell>
          <cell r="J1211" t="str">
            <v>Hecho en México</v>
          </cell>
          <cell r="K1211" t="str">
            <v>Magna</v>
          </cell>
          <cell r="L1211">
            <v>4</v>
          </cell>
          <cell r="M1211">
            <v>45</v>
          </cell>
          <cell r="N1211">
            <v>2014</v>
          </cell>
          <cell r="O1211" t="str">
            <v>Ciudad de México</v>
          </cell>
          <cell r="P1211" t="str">
            <v>Ciudad de México</v>
          </cell>
          <cell r="Q1211" t="str">
            <v>Zona Metropolitana</v>
          </cell>
          <cell r="R1211" t="str">
            <v>Baja</v>
          </cell>
          <cell r="S1211" t="str">
            <v>Subasta interna</v>
          </cell>
          <cell r="T1211" t="str">
            <v>GNP</v>
          </cell>
          <cell r="U1211" t="str">
            <v>Grupo Nacional Provincial, S.A.B.</v>
          </cell>
          <cell r="V1211" t="str">
            <v>Pool Ajustes</v>
          </cell>
          <cell r="W1211" t="str">
            <v>Pool Ajustes</v>
          </cell>
          <cell r="X1211" t="str">
            <v>Plaza GNP</v>
          </cell>
          <cell r="Y1211" t="str">
            <v>Pool</v>
          </cell>
          <cell r="Z1211" t="str">
            <v>N38132</v>
          </cell>
          <cell r="AA1211" t="str">
            <v>-</v>
          </cell>
          <cell r="AB1211" t="str">
            <v>-</v>
          </cell>
          <cell r="AC1211" t="str">
            <v>-</v>
          </cell>
          <cell r="AD1211" t="str">
            <v>-</v>
          </cell>
          <cell r="AE1211" t="str">
            <v>-</v>
          </cell>
          <cell r="AF1211" t="str">
            <v>-</v>
          </cell>
          <cell r="AG1211" t="str">
            <v>-</v>
          </cell>
          <cell r="AH1211" t="str">
            <v>-</v>
          </cell>
          <cell r="AI1211" t="str">
            <v>C6705</v>
          </cell>
          <cell r="AJ1211" t="str">
            <v>Ramirez Granados Arturo</v>
          </cell>
          <cell r="AK1211" t="str">
            <v>-</v>
          </cell>
          <cell r="AL1211" t="str">
            <v>-</v>
          </cell>
          <cell r="AM1211" t="str">
            <v>-</v>
          </cell>
          <cell r="AN1211">
            <v>0</v>
          </cell>
          <cell r="AO1211" t="str">
            <v>-</v>
          </cell>
          <cell r="AQ1211">
            <v>5545001393</v>
          </cell>
          <cell r="AR1211" t="str">
            <v>-</v>
          </cell>
          <cell r="AS1211" t="str">
            <v>-</v>
          </cell>
          <cell r="AT1211" t="str">
            <v>-</v>
          </cell>
          <cell r="AU1211" t="str">
            <v>-</v>
          </cell>
          <cell r="AV1211" t="str">
            <v>-</v>
          </cell>
          <cell r="AW1211" t="str">
            <v>IMDM20358871..</v>
          </cell>
          <cell r="AX1211" t="str">
            <v>Inactivo</v>
          </cell>
          <cell r="AY1211" t="str">
            <v>No</v>
          </cell>
          <cell r="AZ1211" t="str">
            <v>-</v>
          </cell>
          <cell r="BA1211" t="str">
            <v>-</v>
          </cell>
          <cell r="BB1211" t="str">
            <v>-</v>
          </cell>
          <cell r="BC1211" t="str">
            <v>-</v>
          </cell>
          <cell r="BD1211" t="str">
            <v>-</v>
          </cell>
          <cell r="BE1211" t="str">
            <v>-</v>
          </cell>
          <cell r="BF1211" t="str">
            <v>-</v>
          </cell>
          <cell r="BG1211" t="str">
            <v>-</v>
          </cell>
          <cell r="BH1211" t="str">
            <v>-</v>
          </cell>
          <cell r="BI1211" t="str">
            <v>-</v>
          </cell>
          <cell r="BJ1211" t="str">
            <v>Arrendado</v>
          </cell>
          <cell r="BK1211" t="str">
            <v>FV2452</v>
          </cell>
          <cell r="BL1211" t="str">
            <v>El Trébol Automotriz Ermita, S.A. de C.V.</v>
          </cell>
          <cell r="BO1211">
            <v>136990.00280000002</v>
          </cell>
          <cell r="BP1211">
            <v>19284.594000000001</v>
          </cell>
          <cell r="BQ1211" t="str">
            <v>-</v>
          </cell>
          <cell r="BR1211" t="str">
            <v>-</v>
          </cell>
          <cell r="BS1211" t="str">
            <v>-</v>
          </cell>
          <cell r="BT1211" t="str">
            <v>-</v>
          </cell>
          <cell r="BU1211" t="str">
            <v>-</v>
          </cell>
          <cell r="BV1211" t="str">
            <v>-</v>
          </cell>
          <cell r="BW1211" t="str">
            <v>-</v>
          </cell>
          <cell r="BX1211" t="str">
            <v>-</v>
          </cell>
          <cell r="BY1211" t="str">
            <v>-</v>
          </cell>
          <cell r="BZ1211" t="str">
            <v>-</v>
          </cell>
          <cell r="CA1211" t="str">
            <v>-</v>
          </cell>
          <cell r="CB1211" t="str">
            <v>-</v>
          </cell>
          <cell r="CC1211" t="str">
            <v>Martes</v>
          </cell>
          <cell r="CD1211" t="str">
            <v>818</v>
          </cell>
          <cell r="CE1211" t="str">
            <v>8</v>
          </cell>
          <cell r="CF1211" t="str">
            <v>Rosa</v>
          </cell>
          <cell r="CG1211" t="str">
            <v>2o Sábado</v>
          </cell>
          <cell r="CH1211" t="str">
            <v>Feb y Mzo</v>
          </cell>
          <cell r="CI1211" t="str">
            <v>Ago y Sep</v>
          </cell>
          <cell r="CJ1211" t="str">
            <v>-</v>
          </cell>
          <cell r="CK1211">
            <v>90</v>
          </cell>
          <cell r="CL1211" t="str">
            <v>101 - MAGNA</v>
          </cell>
          <cell r="CM1211" t="str">
            <v>14034</v>
          </cell>
          <cell r="CP1211" t="str">
            <v>-</v>
          </cell>
        </row>
        <row r="1212">
          <cell r="A1212" t="str">
            <v>14035</v>
          </cell>
          <cell r="B1212" t="str">
            <v>765ZMU</v>
          </cell>
          <cell r="C1212" t="str">
            <v>Distrito Federal</v>
          </cell>
          <cell r="D1212" t="str">
            <v>No aplica</v>
          </cell>
          <cell r="E1212" t="str">
            <v>Aveo</v>
          </cell>
          <cell r="F1212" t="str">
            <v>Automóvil</v>
          </cell>
          <cell r="G1212" t="str">
            <v>Chevrolet</v>
          </cell>
          <cell r="H1212" t="str">
            <v>Aveo LT 4 puertas T/M, D/H, A/A, E/E, CD, Paquete B</v>
          </cell>
          <cell r="I1212" t="str">
            <v>3G1TA5AF8EL165081</v>
          </cell>
          <cell r="J1212" t="str">
            <v>Hecho en México</v>
          </cell>
          <cell r="K1212" t="str">
            <v>Magna</v>
          </cell>
          <cell r="L1212">
            <v>4</v>
          </cell>
          <cell r="M1212">
            <v>45</v>
          </cell>
          <cell r="N1212">
            <v>2014</v>
          </cell>
          <cell r="O1212" t="str">
            <v>Tuxtla Gutierrez</v>
          </cell>
          <cell r="P1212" t="str">
            <v>Chiapas</v>
          </cell>
          <cell r="Q1212" t="str">
            <v>Sureste</v>
          </cell>
          <cell r="R1212" t="str">
            <v>Baja</v>
          </cell>
          <cell r="S1212" t="str">
            <v>Venta a empleado</v>
          </cell>
          <cell r="T1212" t="str">
            <v>GNP</v>
          </cell>
          <cell r="U1212" t="str">
            <v>Grupo Nacional Provincial, S.A.B.</v>
          </cell>
          <cell r="V1212" t="str">
            <v>Supervisor de Taller</v>
          </cell>
          <cell r="W1212" t="str">
            <v>Pool Semiasignado</v>
          </cell>
          <cell r="X1212" t="str">
            <v>Supervisoria</v>
          </cell>
          <cell r="Y1212" t="str">
            <v>Pool</v>
          </cell>
          <cell r="Z1212" t="str">
            <v>N94595</v>
          </cell>
          <cell r="AA1212" t="str">
            <v>González Hernández Samuel</v>
          </cell>
          <cell r="AB1212" t="str">
            <v>Grupo Nacional Provincial, S.A.B.</v>
          </cell>
          <cell r="AC1212" t="str">
            <v>GOHS821228L96</v>
          </cell>
          <cell r="AD1212" t="str">
            <v>Operativo</v>
          </cell>
          <cell r="AE1212" t="str">
            <v>Visitador de Taller</v>
          </cell>
          <cell r="AF1212" t="str">
            <v>Unidad Operativa</v>
          </cell>
          <cell r="AG1212" t="str">
            <v>Dirección Servicio y Operaciones</v>
          </cell>
          <cell r="AH1212" t="str">
            <v>Subdir. Siniestros CDMX y Sureste</v>
          </cell>
          <cell r="AI1212" t="str">
            <v>C9208</v>
          </cell>
          <cell r="AJ1212" t="str">
            <v>Lasa Estrada Antxon</v>
          </cell>
          <cell r="AK1212" t="str">
            <v>Supervisoria Tuxtla</v>
          </cell>
          <cell r="AL1212" t="str">
            <v>Tuxtla</v>
          </cell>
          <cell r="AM1212">
            <v>0</v>
          </cell>
          <cell r="AN1212" t="str">
            <v>samuel.gonzalez@gnp.com.mx</v>
          </cell>
          <cell r="AO1212" t="str">
            <v>samuel.gonzalez@gnp.com.mx</v>
          </cell>
          <cell r="AP1212" t="str">
            <v>glzsamuel@outlook.com
glzsamuel@outlook.com</v>
          </cell>
          <cell r="AQ1212">
            <v>9611139604</v>
          </cell>
          <cell r="AR1212" t="str">
            <v>-</v>
          </cell>
          <cell r="AS1212" t="str">
            <v>-</v>
          </cell>
          <cell r="AT1212" t="str">
            <v>-</v>
          </cell>
          <cell r="AU1212" t="str">
            <v>-</v>
          </cell>
          <cell r="AV1212" t="str">
            <v>-</v>
          </cell>
          <cell r="AW1212" t="str">
            <v>-</v>
          </cell>
          <cell r="AX1212" t="str">
            <v>-</v>
          </cell>
          <cell r="AY1212" t="str">
            <v>Si</v>
          </cell>
          <cell r="AZ1212">
            <v>572.91999999999996</v>
          </cell>
          <cell r="BA1212">
            <v>43708</v>
          </cell>
          <cell r="BB1212">
            <v>2291.6799999999998</v>
          </cell>
          <cell r="BC1212" t="str">
            <v>-</v>
          </cell>
          <cell r="BD1212">
            <v>55000</v>
          </cell>
          <cell r="BE1212">
            <v>43661</v>
          </cell>
          <cell r="BF1212">
            <v>45107</v>
          </cell>
          <cell r="BG1212">
            <v>4</v>
          </cell>
          <cell r="BH1212" t="str">
            <v>-</v>
          </cell>
          <cell r="BI1212" t="str">
            <v>-</v>
          </cell>
          <cell r="BJ1212" t="str">
            <v>Arrendado</v>
          </cell>
          <cell r="BK1212" t="str">
            <v>FV2453</v>
          </cell>
          <cell r="BL1212" t="str">
            <v>El Trébol Automotriz Ermita, S.A. de C.V.</v>
          </cell>
          <cell r="BO1212">
            <v>136990.00280000002</v>
          </cell>
          <cell r="BP1212">
            <v>0</v>
          </cell>
          <cell r="BQ1212" t="str">
            <v>-</v>
          </cell>
          <cell r="BR1212" t="str">
            <v>-</v>
          </cell>
          <cell r="BS1212" t="str">
            <v>-</v>
          </cell>
          <cell r="BT1212" t="str">
            <v>-</v>
          </cell>
          <cell r="BU1212" t="str">
            <v>-</v>
          </cell>
          <cell r="BV1212" t="str">
            <v>-</v>
          </cell>
          <cell r="BW1212" t="str">
            <v>-</v>
          </cell>
          <cell r="BX1212" t="str">
            <v>-</v>
          </cell>
          <cell r="BY1212" t="str">
            <v>-</v>
          </cell>
          <cell r="BZ1212" t="str">
            <v>-</v>
          </cell>
          <cell r="CA1212" t="str">
            <v>-</v>
          </cell>
          <cell r="CB1212" t="str">
            <v>-</v>
          </cell>
          <cell r="CC1212" t="str">
            <v>Lunes</v>
          </cell>
          <cell r="CD1212" t="str">
            <v>765</v>
          </cell>
          <cell r="CE1212" t="str">
            <v>5</v>
          </cell>
          <cell r="CF1212" t="str">
            <v>Amarillo</v>
          </cell>
          <cell r="CG1212" t="str">
            <v>1er Sábado</v>
          </cell>
          <cell r="CH1212" t="str">
            <v>Ene y Feb</v>
          </cell>
          <cell r="CI1212" t="str">
            <v>Jul y Ago</v>
          </cell>
          <cell r="CJ1212" t="str">
            <v>-</v>
          </cell>
          <cell r="CK1212">
            <v>90</v>
          </cell>
          <cell r="CL1212" t="str">
            <v>101 - MAGNA</v>
          </cell>
          <cell r="CM1212" t="str">
            <v>14035</v>
          </cell>
          <cell r="CP1212" t="str">
            <v>-</v>
          </cell>
        </row>
        <row r="1213">
          <cell r="A1213" t="str">
            <v>14036</v>
          </cell>
          <cell r="B1213" t="str">
            <v>931ZMU</v>
          </cell>
          <cell r="C1213" t="str">
            <v>Distrito Federal</v>
          </cell>
          <cell r="D1213" t="str">
            <v>No aplica</v>
          </cell>
          <cell r="E1213" t="str">
            <v>Aveo</v>
          </cell>
          <cell r="F1213" t="str">
            <v>Automóvil</v>
          </cell>
          <cell r="G1213" t="str">
            <v>Chevrolet</v>
          </cell>
          <cell r="H1213" t="str">
            <v>Aveo LT 4 puertas T/M, D/H, A/A, E/E, CD, Paquete B</v>
          </cell>
          <cell r="I1213" t="str">
            <v>3G1TA5AF3EL165523</v>
          </cell>
          <cell r="J1213" t="str">
            <v>Hecho en México</v>
          </cell>
          <cell r="K1213" t="str">
            <v>Magna</v>
          </cell>
          <cell r="L1213">
            <v>4</v>
          </cell>
          <cell r="M1213">
            <v>45</v>
          </cell>
          <cell r="N1213">
            <v>2014</v>
          </cell>
          <cell r="O1213" t="str">
            <v>Guadalajara</v>
          </cell>
          <cell r="P1213" t="str">
            <v>Jalisco</v>
          </cell>
          <cell r="Q1213" t="str">
            <v>Occidente</v>
          </cell>
          <cell r="R1213" t="str">
            <v>Baja</v>
          </cell>
          <cell r="S1213" t="str">
            <v>Venta a empleado</v>
          </cell>
          <cell r="T1213" t="str">
            <v>GNP</v>
          </cell>
          <cell r="U1213" t="str">
            <v>Grupo Nacional Provincial, S.A.B.</v>
          </cell>
          <cell r="V1213" t="str">
            <v>Asesor de Servicio</v>
          </cell>
          <cell r="W1213" t="str">
            <v>M24</v>
          </cell>
          <cell r="X1213" t="str">
            <v>Célula Sol</v>
          </cell>
          <cell r="Y1213" t="str">
            <v>Asignado</v>
          </cell>
          <cell r="Z1213">
            <v>40317001</v>
          </cell>
          <cell r="AA1213" t="str">
            <v>Gutierrez Garcia Jorge Scari</v>
          </cell>
          <cell r="AB1213" t="str">
            <v>Servicios Administrativos en Reclamaciones, S.A. de C.V.</v>
          </cell>
          <cell r="AC1213" t="str">
            <v>GUGJ8410115B8</v>
          </cell>
          <cell r="AD1213" t="str">
            <v>Operativo</v>
          </cell>
          <cell r="AE1213" t="str">
            <v>Asesor de Servicio</v>
          </cell>
          <cell r="AF1213" t="str">
            <v>Unidad Operativa</v>
          </cell>
          <cell r="AG1213" t="str">
            <v>Dirección Servicio y Operaciones</v>
          </cell>
          <cell r="AH1213" t="str">
            <v>Subdirección Siniestros Norte y Occidente</v>
          </cell>
          <cell r="AI1213" t="str">
            <v>C9179</v>
          </cell>
          <cell r="AJ1213" t="str">
            <v>Moya Urdiales Idalia Leticia</v>
          </cell>
          <cell r="AK1213" t="str">
            <v>Oficina central Guadalajara</v>
          </cell>
          <cell r="AL1213" t="str">
            <v>Guadalajara</v>
          </cell>
          <cell r="AM1213">
            <v>0</v>
          </cell>
          <cell r="AN1213" t="str">
            <v>jorge.gutierrez@gnp.com.mx</v>
          </cell>
          <cell r="AO1213" t="str">
            <v>jorge.gutierrez@gnp.com.mx</v>
          </cell>
          <cell r="AP1213" t="str">
            <v>ajustes309gnp@gmail.com</v>
          </cell>
          <cell r="AQ1213">
            <v>3310204565</v>
          </cell>
          <cell r="AR1213" t="str">
            <v>-</v>
          </cell>
          <cell r="AS1213" t="str">
            <v>-</v>
          </cell>
          <cell r="AT1213" t="str">
            <v>-</v>
          </cell>
          <cell r="AU1213" t="str">
            <v>-</v>
          </cell>
          <cell r="AV1213" t="str">
            <v>-</v>
          </cell>
          <cell r="AW1213" t="str">
            <v>-</v>
          </cell>
          <cell r="AX1213" t="str">
            <v>-</v>
          </cell>
          <cell r="AY1213" t="str">
            <v>No</v>
          </cell>
          <cell r="AZ1213" t="str">
            <v>-</v>
          </cell>
          <cell r="BA1213" t="str">
            <v>-</v>
          </cell>
          <cell r="BB1213" t="str">
            <v>-</v>
          </cell>
          <cell r="BC1213" t="str">
            <v>-</v>
          </cell>
          <cell r="BD1213" t="str">
            <v>-</v>
          </cell>
          <cell r="BE1213" t="str">
            <v>-</v>
          </cell>
          <cell r="BF1213" t="str">
            <v>-</v>
          </cell>
          <cell r="BG1213">
            <v>3</v>
          </cell>
          <cell r="BH1213" t="str">
            <v>-</v>
          </cell>
          <cell r="BI1213" t="str">
            <v>-</v>
          </cell>
          <cell r="BJ1213" t="str">
            <v>Arrendado</v>
          </cell>
          <cell r="BK1213" t="str">
            <v>FV2454</v>
          </cell>
          <cell r="BL1213" t="str">
            <v>El Trébol Automotriz Ermita, S.A. de C.V.</v>
          </cell>
          <cell r="BO1213">
            <v>136990.00280000002</v>
          </cell>
          <cell r="BP1213">
            <v>19284.594000000001</v>
          </cell>
          <cell r="BQ1213" t="str">
            <v>-</v>
          </cell>
          <cell r="BR1213" t="str">
            <v>-</v>
          </cell>
          <cell r="BS1213" t="str">
            <v>-</v>
          </cell>
          <cell r="BT1213" t="str">
            <v>-</v>
          </cell>
          <cell r="BU1213" t="str">
            <v>-</v>
          </cell>
          <cell r="BV1213" t="str">
            <v>-</v>
          </cell>
          <cell r="BW1213" t="str">
            <v>-</v>
          </cell>
          <cell r="BX1213" t="str">
            <v>-</v>
          </cell>
          <cell r="BY1213" t="str">
            <v>-</v>
          </cell>
          <cell r="BZ1213" t="str">
            <v>-</v>
          </cell>
          <cell r="CA1213" t="str">
            <v>-</v>
          </cell>
          <cell r="CB1213" t="str">
            <v>-</v>
          </cell>
          <cell r="CC1213" t="str">
            <v>Jueves</v>
          </cell>
          <cell r="CD1213" t="str">
            <v>931</v>
          </cell>
          <cell r="CE1213" t="str">
            <v>1</v>
          </cell>
          <cell r="CF1213" t="str">
            <v>Verde</v>
          </cell>
          <cell r="CG1213" t="str">
            <v>4o Sábado</v>
          </cell>
          <cell r="CH1213" t="str">
            <v>Abr y May</v>
          </cell>
          <cell r="CI1213" t="str">
            <v>Oct y Nov</v>
          </cell>
          <cell r="CJ1213" t="str">
            <v>-</v>
          </cell>
          <cell r="CK1213">
            <v>90</v>
          </cell>
          <cell r="CL1213" t="str">
            <v>101 - MAGNA</v>
          </cell>
          <cell r="CM1213" t="str">
            <v>14036</v>
          </cell>
          <cell r="CP1213" t="str">
            <v>-</v>
          </cell>
        </row>
        <row r="1214">
          <cell r="A1214" t="str">
            <v>14037</v>
          </cell>
          <cell r="B1214" t="str">
            <v>791ZMU</v>
          </cell>
          <cell r="C1214" t="str">
            <v>Distrito Federal</v>
          </cell>
          <cell r="D1214" t="str">
            <v>No aplica</v>
          </cell>
          <cell r="E1214" t="str">
            <v>Aveo</v>
          </cell>
          <cell r="F1214" t="str">
            <v>Automóvil</v>
          </cell>
          <cell r="G1214" t="str">
            <v>Chevrolet</v>
          </cell>
          <cell r="H1214" t="str">
            <v>Aveo LT 4 puertas T/M, D/H, A/A, E/E, CD, Paquete B</v>
          </cell>
          <cell r="I1214" t="str">
            <v>3G1TA5AF8EL165453</v>
          </cell>
          <cell r="J1214" t="str">
            <v>Hecho en México</v>
          </cell>
          <cell r="K1214" t="str">
            <v>Magna</v>
          </cell>
          <cell r="L1214">
            <v>4</v>
          </cell>
          <cell r="M1214">
            <v>45</v>
          </cell>
          <cell r="N1214">
            <v>2014</v>
          </cell>
          <cell r="O1214" t="str">
            <v>Guadalajara</v>
          </cell>
          <cell r="P1214" t="str">
            <v>Jalisco</v>
          </cell>
          <cell r="Q1214" t="str">
            <v>Occidente</v>
          </cell>
          <cell r="R1214" t="str">
            <v>Baja</v>
          </cell>
          <cell r="S1214" t="str">
            <v>Venta a empleado</v>
          </cell>
          <cell r="T1214" t="str">
            <v>GNP</v>
          </cell>
          <cell r="U1214" t="str">
            <v>Grupo Nacional Provincial, S.A.B.</v>
          </cell>
          <cell r="V1214" t="str">
            <v>Asesor de Servicio</v>
          </cell>
          <cell r="W1214" t="str">
            <v>M23</v>
          </cell>
          <cell r="X1214" t="str">
            <v>Célula México</v>
          </cell>
          <cell r="Y1214" t="str">
            <v>Asignado</v>
          </cell>
          <cell r="Z1214" t="str">
            <v>S05486</v>
          </cell>
          <cell r="AA1214" t="str">
            <v>Amezcua Cuevas Marco Antonio</v>
          </cell>
          <cell r="AB1214" t="str">
            <v>Servicios Administrativos en Reclamaciones, S.A. de C.V.</v>
          </cell>
          <cell r="AC1214" t="str">
            <v>AECM7812159WA</v>
          </cell>
          <cell r="AD1214" t="str">
            <v>Operativo</v>
          </cell>
          <cell r="AE1214" t="str">
            <v>Asesor de Servicio</v>
          </cell>
          <cell r="AF1214" t="str">
            <v>Unidad Operativa</v>
          </cell>
          <cell r="AG1214" t="str">
            <v>Dirección Servicio y Operaciones</v>
          </cell>
          <cell r="AH1214" t="str">
            <v>Subdirección Siniestros Norte y Occidente</v>
          </cell>
          <cell r="AI1214" t="str">
            <v>C9179</v>
          </cell>
          <cell r="AJ1214" t="str">
            <v>Moya Urdiales Idalia Leticia</v>
          </cell>
          <cell r="AK1214" t="str">
            <v>Oficina central Guadalajara</v>
          </cell>
          <cell r="AL1214" t="str">
            <v>Guadalajara</v>
          </cell>
          <cell r="AM1214">
            <v>0</v>
          </cell>
          <cell r="AN1214" t="str">
            <v>marco.amezcua@gnp.com.mx</v>
          </cell>
          <cell r="AO1214" t="str">
            <v>marco.amezcua@gnp.com.mx</v>
          </cell>
          <cell r="AP1214" t="str">
            <v>ajustes311gnp@gmail.com</v>
          </cell>
          <cell r="AQ1214">
            <v>3310204569</v>
          </cell>
          <cell r="AR1214" t="str">
            <v>-</v>
          </cell>
          <cell r="AS1214" t="str">
            <v>-</v>
          </cell>
          <cell r="AT1214" t="str">
            <v>-</v>
          </cell>
          <cell r="AU1214" t="str">
            <v>-</v>
          </cell>
          <cell r="AV1214" t="str">
            <v>-</v>
          </cell>
          <cell r="AW1214" t="str">
            <v>-</v>
          </cell>
          <cell r="AX1214" t="str">
            <v>-</v>
          </cell>
          <cell r="AY1214" t="str">
            <v>Si</v>
          </cell>
          <cell r="AZ1214">
            <v>1229.17</v>
          </cell>
          <cell r="BA1214">
            <v>43631</v>
          </cell>
          <cell r="BB1214">
            <v>2458.34</v>
          </cell>
          <cell r="BC1214">
            <v>115541.66</v>
          </cell>
          <cell r="BD1214">
            <v>118000</v>
          </cell>
          <cell r="BE1214">
            <v>43616</v>
          </cell>
          <cell r="BF1214">
            <v>43616</v>
          </cell>
          <cell r="BG1214">
            <v>3</v>
          </cell>
          <cell r="BH1214" t="str">
            <v>-</v>
          </cell>
          <cell r="BI1214" t="str">
            <v>-</v>
          </cell>
          <cell r="BJ1214" t="str">
            <v>Arrendado</v>
          </cell>
          <cell r="BK1214" t="str">
            <v>FV2455</v>
          </cell>
          <cell r="BL1214" t="str">
            <v>El Trébol Automotriz Ermita, S.A. de C.V.</v>
          </cell>
          <cell r="BO1214">
            <v>136990.00280000002</v>
          </cell>
          <cell r="BP1214">
            <v>19284.594000000001</v>
          </cell>
          <cell r="BQ1214" t="str">
            <v>-</v>
          </cell>
          <cell r="BR1214" t="str">
            <v>-</v>
          </cell>
          <cell r="BS1214" t="str">
            <v>-</v>
          </cell>
          <cell r="BT1214" t="str">
            <v>-</v>
          </cell>
          <cell r="BU1214" t="str">
            <v>-</v>
          </cell>
          <cell r="BV1214" t="str">
            <v>-</v>
          </cell>
          <cell r="BW1214" t="str">
            <v>-</v>
          </cell>
          <cell r="BX1214" t="str">
            <v>-</v>
          </cell>
          <cell r="BY1214" t="str">
            <v>-</v>
          </cell>
          <cell r="BZ1214" t="str">
            <v>-</v>
          </cell>
          <cell r="CA1214" t="str">
            <v>-</v>
          </cell>
          <cell r="CB1214" t="str">
            <v>-</v>
          </cell>
          <cell r="CC1214" t="str">
            <v>Jueves</v>
          </cell>
          <cell r="CD1214" t="str">
            <v>791</v>
          </cell>
          <cell r="CE1214" t="str">
            <v>1</v>
          </cell>
          <cell r="CF1214" t="str">
            <v>Verde</v>
          </cell>
          <cell r="CG1214" t="str">
            <v>4o Sábado</v>
          </cell>
          <cell r="CH1214" t="str">
            <v>Abr y May</v>
          </cell>
          <cell r="CI1214" t="str">
            <v>Oct y Nov</v>
          </cell>
          <cell r="CJ1214" t="str">
            <v>-</v>
          </cell>
          <cell r="CK1214">
            <v>90</v>
          </cell>
          <cell r="CL1214" t="str">
            <v>101 - MAGNA</v>
          </cell>
          <cell r="CM1214" t="str">
            <v>14037</v>
          </cell>
          <cell r="CP1214" t="str">
            <v>-</v>
          </cell>
        </row>
        <row r="1215">
          <cell r="A1215" t="str">
            <v>14038</v>
          </cell>
          <cell r="B1215" t="str">
            <v>904ZMU</v>
          </cell>
          <cell r="C1215" t="str">
            <v>Distrito Federal</v>
          </cell>
          <cell r="D1215" t="str">
            <v>No aplica</v>
          </cell>
          <cell r="E1215" t="str">
            <v>Aveo</v>
          </cell>
          <cell r="F1215" t="str">
            <v>Automóvil</v>
          </cell>
          <cell r="G1215" t="str">
            <v>Chevrolet</v>
          </cell>
          <cell r="H1215" t="str">
            <v>Aveo LT 4 puertas T/M, D/H, A/A, E/E, CD, Paquete B</v>
          </cell>
          <cell r="I1215" t="str">
            <v>3G1TA5AFXEL164191</v>
          </cell>
          <cell r="J1215" t="str">
            <v>Hecho en México</v>
          </cell>
          <cell r="K1215" t="str">
            <v>Magna</v>
          </cell>
          <cell r="L1215">
            <v>4</v>
          </cell>
          <cell r="M1215">
            <v>45</v>
          </cell>
          <cell r="N1215">
            <v>2014</v>
          </cell>
          <cell r="O1215" t="str">
            <v>Guadalajara</v>
          </cell>
          <cell r="P1215" t="str">
            <v>Jalisco</v>
          </cell>
          <cell r="Q1215" t="str">
            <v>Occidente</v>
          </cell>
          <cell r="R1215" t="str">
            <v>Baja</v>
          </cell>
          <cell r="S1215" t="str">
            <v>Venta a empleado</v>
          </cell>
          <cell r="T1215" t="str">
            <v>GNP</v>
          </cell>
          <cell r="U1215" t="str">
            <v>Grupo Nacional Provincial, S.A.B.</v>
          </cell>
          <cell r="V1215" t="str">
            <v>Asesor de Servicio</v>
          </cell>
          <cell r="W1215" t="str">
            <v>M22</v>
          </cell>
          <cell r="X1215" t="str">
            <v>Célula AMIS</v>
          </cell>
          <cell r="Y1215" t="str">
            <v>Asignado</v>
          </cell>
          <cell r="Z1215">
            <v>40043001</v>
          </cell>
          <cell r="AA1215" t="str">
            <v>-</v>
          </cell>
          <cell r="AB1215" t="str">
            <v>-</v>
          </cell>
          <cell r="AC1215" t="str">
            <v>-</v>
          </cell>
          <cell r="AD1215" t="str">
            <v>-</v>
          </cell>
          <cell r="AE1215" t="str">
            <v>-</v>
          </cell>
          <cell r="AF1215" t="str">
            <v>-</v>
          </cell>
          <cell r="AG1215" t="str">
            <v>-</v>
          </cell>
          <cell r="AH1215" t="str">
            <v>-</v>
          </cell>
          <cell r="AI1215" t="str">
            <v>C6705</v>
          </cell>
          <cell r="AJ1215" t="str">
            <v>Ramirez Granados Arturo</v>
          </cell>
          <cell r="AK1215" t="str">
            <v>-</v>
          </cell>
          <cell r="AL1215" t="str">
            <v>-</v>
          </cell>
          <cell r="AM1215" t="str">
            <v>-</v>
          </cell>
          <cell r="AN1215" t="str">
            <v>ajustes303gnp@gmail.com</v>
          </cell>
          <cell r="AO1215" t="str">
            <v>-</v>
          </cell>
          <cell r="AP1215" t="str">
            <v>ajustes303gnp@gmail.com</v>
          </cell>
          <cell r="AQ1215">
            <v>3310204558</v>
          </cell>
          <cell r="AR1215" t="str">
            <v>-</v>
          </cell>
          <cell r="AS1215" t="str">
            <v>-</v>
          </cell>
          <cell r="AT1215" t="str">
            <v>-</v>
          </cell>
          <cell r="AU1215" t="str">
            <v>-</v>
          </cell>
          <cell r="AV1215" t="str">
            <v>-</v>
          </cell>
          <cell r="AW1215" t="str">
            <v>-</v>
          </cell>
          <cell r="AX1215" t="str">
            <v>-</v>
          </cell>
          <cell r="AY1215" t="str">
            <v>No</v>
          </cell>
          <cell r="AZ1215" t="str">
            <v>-</v>
          </cell>
          <cell r="BA1215" t="str">
            <v>-</v>
          </cell>
          <cell r="BB1215" t="str">
            <v>-</v>
          </cell>
          <cell r="BC1215" t="str">
            <v>-</v>
          </cell>
          <cell r="BD1215" t="str">
            <v>-</v>
          </cell>
          <cell r="BE1215" t="str">
            <v>-</v>
          </cell>
          <cell r="BF1215" t="str">
            <v>-</v>
          </cell>
          <cell r="BG1215">
            <v>3</v>
          </cell>
          <cell r="BH1215" t="str">
            <v>-</v>
          </cell>
          <cell r="BI1215" t="str">
            <v>-</v>
          </cell>
          <cell r="BJ1215" t="str">
            <v>Arrendado</v>
          </cell>
          <cell r="BK1215" t="str">
            <v>FV2456</v>
          </cell>
          <cell r="BL1215" t="str">
            <v>El Trébol Automotriz Ermita, S.A. de C.V.</v>
          </cell>
          <cell r="BO1215">
            <v>136990.00280000002</v>
          </cell>
          <cell r="BP1215">
            <v>19284.594000000001</v>
          </cell>
          <cell r="BQ1215" t="str">
            <v>-</v>
          </cell>
          <cell r="BR1215" t="str">
            <v>-</v>
          </cell>
          <cell r="BS1215" t="str">
            <v>-</v>
          </cell>
          <cell r="BT1215" t="str">
            <v>-</v>
          </cell>
          <cell r="BU1215" t="str">
            <v>-</v>
          </cell>
          <cell r="BV1215" t="str">
            <v>-</v>
          </cell>
          <cell r="BW1215" t="str">
            <v>-</v>
          </cell>
          <cell r="BX1215" t="str">
            <v>-</v>
          </cell>
          <cell r="BY1215" t="str">
            <v>-</v>
          </cell>
          <cell r="BZ1215" t="str">
            <v>-</v>
          </cell>
          <cell r="CA1215" t="str">
            <v>-</v>
          </cell>
          <cell r="CB1215" t="str">
            <v>-</v>
          </cell>
          <cell r="CC1215" t="str">
            <v>Miércoles</v>
          </cell>
          <cell r="CD1215" t="str">
            <v>904</v>
          </cell>
          <cell r="CE1215" t="str">
            <v>4</v>
          </cell>
          <cell r="CF1215" t="str">
            <v>Rojo</v>
          </cell>
          <cell r="CG1215" t="str">
            <v>3er Sábado</v>
          </cell>
          <cell r="CH1215" t="str">
            <v>Mzo y Abr</v>
          </cell>
          <cell r="CI1215" t="str">
            <v>Sep y Oct</v>
          </cell>
          <cell r="CJ1215" t="str">
            <v>-</v>
          </cell>
          <cell r="CK1215">
            <v>90</v>
          </cell>
          <cell r="CL1215" t="str">
            <v>101 - MAGNA</v>
          </cell>
          <cell r="CM1215" t="str">
            <v>14038</v>
          </cell>
          <cell r="CP1215" t="str">
            <v>-</v>
          </cell>
        </row>
        <row r="1216">
          <cell r="A1216" t="str">
            <v>14039</v>
          </cell>
          <cell r="B1216" t="str">
            <v>610ZMU</v>
          </cell>
          <cell r="C1216" t="str">
            <v>Distrito Federal</v>
          </cell>
          <cell r="D1216" t="str">
            <v>No aplica</v>
          </cell>
          <cell r="E1216" t="str">
            <v>Aveo</v>
          </cell>
          <cell r="F1216" t="str">
            <v>Automóvil</v>
          </cell>
          <cell r="G1216" t="str">
            <v>Chevrolet</v>
          </cell>
          <cell r="H1216" t="str">
            <v>Aveo LT 4 puertas T/M, D/H, A/A, E/E, CD, Paquete B</v>
          </cell>
          <cell r="I1216" t="str">
            <v>3G1TA5AFXEL166412</v>
          </cell>
          <cell r="J1216" t="str">
            <v>Hecho en México</v>
          </cell>
          <cell r="K1216" t="str">
            <v>Magna</v>
          </cell>
          <cell r="L1216">
            <v>4</v>
          </cell>
          <cell r="M1216">
            <v>45</v>
          </cell>
          <cell r="N1216">
            <v>2014</v>
          </cell>
          <cell r="O1216" t="str">
            <v>Guadalajara</v>
          </cell>
          <cell r="P1216" t="str">
            <v>Jalisco</v>
          </cell>
          <cell r="Q1216" t="str">
            <v>Occidente</v>
          </cell>
          <cell r="R1216" t="str">
            <v>Baja</v>
          </cell>
          <cell r="S1216" t="str">
            <v>Venta a empleado</v>
          </cell>
          <cell r="T1216" t="str">
            <v>GNP</v>
          </cell>
          <cell r="U1216" t="str">
            <v>Grupo Nacional Provincial, S.A.B.</v>
          </cell>
          <cell r="V1216" t="str">
            <v>Asesor de Servicio</v>
          </cell>
          <cell r="W1216" t="str">
            <v>M15</v>
          </cell>
          <cell r="X1216" t="str">
            <v>Célula Ferro</v>
          </cell>
          <cell r="Y1216" t="str">
            <v>Asignado</v>
          </cell>
          <cell r="Z1216">
            <v>40342001</v>
          </cell>
          <cell r="AA1216" t="str">
            <v>-</v>
          </cell>
          <cell r="AB1216" t="str">
            <v>-</v>
          </cell>
          <cell r="AC1216" t="str">
            <v>-</v>
          </cell>
          <cell r="AD1216" t="str">
            <v>-</v>
          </cell>
          <cell r="AE1216" t="str">
            <v>-</v>
          </cell>
          <cell r="AF1216" t="str">
            <v>-</v>
          </cell>
          <cell r="AG1216" t="str">
            <v>-</v>
          </cell>
          <cell r="AH1216" t="str">
            <v>-</v>
          </cell>
          <cell r="AI1216" t="str">
            <v>C6705</v>
          </cell>
          <cell r="AJ1216" t="str">
            <v>Ramirez Granados Arturo</v>
          </cell>
          <cell r="AK1216" t="str">
            <v>-</v>
          </cell>
          <cell r="AL1216" t="str">
            <v>-</v>
          </cell>
          <cell r="AM1216" t="str">
            <v>-</v>
          </cell>
          <cell r="AN1216" t="str">
            <v>ajustes297gnp@gmail.com</v>
          </cell>
          <cell r="AO1216" t="str">
            <v>-</v>
          </cell>
          <cell r="AP1216" t="str">
            <v>ajustes297gnp@gmail.com</v>
          </cell>
          <cell r="AQ1216">
            <v>3310204550</v>
          </cell>
          <cell r="AR1216" t="str">
            <v>-</v>
          </cell>
          <cell r="AS1216" t="str">
            <v>-</v>
          </cell>
          <cell r="AT1216" t="str">
            <v>-</v>
          </cell>
          <cell r="AU1216" t="str">
            <v>-</v>
          </cell>
          <cell r="AV1216" t="str">
            <v>-</v>
          </cell>
          <cell r="AW1216" t="str">
            <v>-</v>
          </cell>
          <cell r="AX1216" t="str">
            <v>-</v>
          </cell>
          <cell r="AY1216" t="str">
            <v>No</v>
          </cell>
          <cell r="AZ1216" t="str">
            <v>-</v>
          </cell>
          <cell r="BA1216" t="str">
            <v>-</v>
          </cell>
          <cell r="BB1216" t="str">
            <v>-</v>
          </cell>
          <cell r="BC1216" t="str">
            <v>-</v>
          </cell>
          <cell r="BD1216" t="str">
            <v>-</v>
          </cell>
          <cell r="BE1216" t="str">
            <v>-</v>
          </cell>
          <cell r="BF1216" t="str">
            <v>-</v>
          </cell>
          <cell r="BG1216">
            <v>3</v>
          </cell>
          <cell r="BH1216" t="str">
            <v>-</v>
          </cell>
          <cell r="BI1216" t="str">
            <v>-</v>
          </cell>
          <cell r="BJ1216" t="str">
            <v>Arrendado</v>
          </cell>
          <cell r="BK1216" t="str">
            <v>FV2457</v>
          </cell>
          <cell r="BL1216" t="str">
            <v>El Trébol Automotriz Ermita, S.A. de C.V.</v>
          </cell>
          <cell r="BO1216">
            <v>136990.00280000002</v>
          </cell>
          <cell r="BP1216">
            <v>19284.594000000001</v>
          </cell>
          <cell r="BQ1216" t="str">
            <v>-</v>
          </cell>
          <cell r="BR1216" t="str">
            <v>-</v>
          </cell>
          <cell r="BS1216" t="str">
            <v>-</v>
          </cell>
          <cell r="BT1216" t="str">
            <v>-</v>
          </cell>
          <cell r="BU1216" t="str">
            <v>-</v>
          </cell>
          <cell r="BV1216" t="str">
            <v>-</v>
          </cell>
          <cell r="BW1216" t="str">
            <v>-</v>
          </cell>
          <cell r="BX1216" t="str">
            <v>-</v>
          </cell>
          <cell r="BY1216" t="str">
            <v>-</v>
          </cell>
          <cell r="BZ1216" t="str">
            <v>-</v>
          </cell>
          <cell r="CA1216" t="str">
            <v>-</v>
          </cell>
          <cell r="CB1216" t="str">
            <v>-</v>
          </cell>
          <cell r="CC1216" t="str">
            <v>Viernes</v>
          </cell>
          <cell r="CD1216" t="str">
            <v>610</v>
          </cell>
          <cell r="CE1216" t="str">
            <v>0</v>
          </cell>
          <cell r="CF1216" t="str">
            <v>Azul</v>
          </cell>
          <cell r="CG1216" t="str">
            <v>5o Sábado</v>
          </cell>
          <cell r="CH1216" t="str">
            <v>May y Jun</v>
          </cell>
          <cell r="CI1216" t="str">
            <v>Nov y Dic</v>
          </cell>
          <cell r="CJ1216" t="str">
            <v>-</v>
          </cell>
          <cell r="CK1216">
            <v>90</v>
          </cell>
          <cell r="CL1216" t="str">
            <v>101 - MAGNA</v>
          </cell>
          <cell r="CM1216" t="str">
            <v>14039</v>
          </cell>
          <cell r="CP1216" t="str">
            <v>-</v>
          </cell>
        </row>
        <row r="1217">
          <cell r="A1217" t="str">
            <v>14040</v>
          </cell>
          <cell r="B1217" t="str">
            <v>736ZMU</v>
          </cell>
          <cell r="C1217" t="str">
            <v>Distrito Federal</v>
          </cell>
          <cell r="D1217" t="str">
            <v>No aplica</v>
          </cell>
          <cell r="E1217" t="str">
            <v>Aveo</v>
          </cell>
          <cell r="F1217" t="str">
            <v>Automóvil</v>
          </cell>
          <cell r="G1217" t="str">
            <v>Chevrolet</v>
          </cell>
          <cell r="H1217" t="str">
            <v>Aveo LT 4 puertas T/M, D/H, A/A, E/E, CD, Paquete B</v>
          </cell>
          <cell r="I1217" t="str">
            <v>3G1TA5AFXEL166488</v>
          </cell>
          <cell r="J1217" t="str">
            <v>Hecho en México</v>
          </cell>
          <cell r="K1217" t="str">
            <v>Magna</v>
          </cell>
          <cell r="L1217">
            <v>4</v>
          </cell>
          <cell r="M1217">
            <v>45</v>
          </cell>
          <cell r="N1217">
            <v>2014</v>
          </cell>
          <cell r="O1217" t="str">
            <v>Guadalajara</v>
          </cell>
          <cell r="P1217" t="str">
            <v>Jalisco</v>
          </cell>
          <cell r="Q1217" t="str">
            <v>Occidente</v>
          </cell>
          <cell r="R1217" t="str">
            <v>Baja</v>
          </cell>
          <cell r="S1217" t="str">
            <v>Venta a empleado</v>
          </cell>
          <cell r="T1217" t="str">
            <v>GNP</v>
          </cell>
          <cell r="U1217" t="str">
            <v>Grupo Nacional Provincial, S.A.B.</v>
          </cell>
          <cell r="V1217" t="str">
            <v>Asesor de Servicio</v>
          </cell>
          <cell r="W1217" t="str">
            <v>M32</v>
          </cell>
          <cell r="X1217" t="str">
            <v>Célula Sol</v>
          </cell>
          <cell r="Y1217" t="str">
            <v>Asignado</v>
          </cell>
          <cell r="Z1217">
            <v>40341001</v>
          </cell>
          <cell r="AA1217" t="str">
            <v>-</v>
          </cell>
          <cell r="AB1217" t="str">
            <v>-</v>
          </cell>
          <cell r="AC1217" t="str">
            <v>-</v>
          </cell>
          <cell r="AD1217" t="str">
            <v>-</v>
          </cell>
          <cell r="AE1217" t="str">
            <v>-</v>
          </cell>
          <cell r="AF1217" t="str">
            <v>-</v>
          </cell>
          <cell r="AG1217" t="str">
            <v>-</v>
          </cell>
          <cell r="AH1217" t="str">
            <v>-</v>
          </cell>
          <cell r="AI1217" t="str">
            <v>C6705</v>
          </cell>
          <cell r="AJ1217" t="str">
            <v>Ramirez Granados Arturo</v>
          </cell>
          <cell r="AK1217" t="str">
            <v>-</v>
          </cell>
          <cell r="AL1217" t="str">
            <v>-</v>
          </cell>
          <cell r="AM1217" t="str">
            <v>-</v>
          </cell>
          <cell r="AN1217" t="str">
            <v>ajustes300gnp@gmail.com</v>
          </cell>
          <cell r="AO1217" t="str">
            <v>-</v>
          </cell>
          <cell r="AP1217" t="str">
            <v>ajustes300gnp@gmail.com</v>
          </cell>
          <cell r="AQ1217">
            <v>3310204549</v>
          </cell>
          <cell r="AR1217" t="str">
            <v>-</v>
          </cell>
          <cell r="AS1217" t="str">
            <v>-</v>
          </cell>
          <cell r="AT1217" t="str">
            <v>-</v>
          </cell>
          <cell r="AU1217" t="str">
            <v>-</v>
          </cell>
          <cell r="AV1217" t="str">
            <v>-</v>
          </cell>
          <cell r="AW1217" t="str">
            <v>-</v>
          </cell>
          <cell r="AX1217" t="str">
            <v>-</v>
          </cell>
          <cell r="AY1217" t="str">
            <v>No</v>
          </cell>
          <cell r="AZ1217" t="str">
            <v>-</v>
          </cell>
          <cell r="BA1217" t="str">
            <v>-</v>
          </cell>
          <cell r="BB1217" t="str">
            <v>-</v>
          </cell>
          <cell r="BC1217" t="str">
            <v>-</v>
          </cell>
          <cell r="BD1217" t="str">
            <v>-</v>
          </cell>
          <cell r="BE1217" t="str">
            <v>-</v>
          </cell>
          <cell r="BF1217" t="str">
            <v>-</v>
          </cell>
          <cell r="BG1217">
            <v>3</v>
          </cell>
          <cell r="BH1217" t="str">
            <v>-</v>
          </cell>
          <cell r="BI1217" t="str">
            <v>-</v>
          </cell>
          <cell r="BJ1217" t="str">
            <v>Arrendado</v>
          </cell>
          <cell r="BK1217" t="str">
            <v>FV2458</v>
          </cell>
          <cell r="BL1217" t="str">
            <v>El Trébol Automotriz Ermita, S.A. de C.V.</v>
          </cell>
          <cell r="BO1217">
            <v>136990.00280000002</v>
          </cell>
          <cell r="BP1217">
            <v>19284.594000000001</v>
          </cell>
          <cell r="BQ1217" t="str">
            <v>-</v>
          </cell>
          <cell r="BR1217" t="str">
            <v>-</v>
          </cell>
          <cell r="BS1217" t="str">
            <v>-</v>
          </cell>
          <cell r="BT1217" t="str">
            <v>-</v>
          </cell>
          <cell r="BU1217" t="str">
            <v>-</v>
          </cell>
          <cell r="BV1217" t="str">
            <v>-</v>
          </cell>
          <cell r="BW1217" t="str">
            <v>-</v>
          </cell>
          <cell r="BX1217" t="str">
            <v>-</v>
          </cell>
          <cell r="BY1217" t="str">
            <v>-</v>
          </cell>
          <cell r="BZ1217" t="str">
            <v>-</v>
          </cell>
          <cell r="CA1217" t="str">
            <v>-</v>
          </cell>
          <cell r="CB1217" t="str">
            <v>-</v>
          </cell>
          <cell r="CC1217" t="str">
            <v>Lunes</v>
          </cell>
          <cell r="CD1217" t="str">
            <v>736</v>
          </cell>
          <cell r="CE1217" t="str">
            <v>6</v>
          </cell>
          <cell r="CF1217" t="str">
            <v>Amarillo</v>
          </cell>
          <cell r="CG1217" t="str">
            <v>1er Sábado</v>
          </cell>
          <cell r="CH1217" t="str">
            <v>Ene y Feb</v>
          </cell>
          <cell r="CI1217" t="str">
            <v>Jul y Ago</v>
          </cell>
          <cell r="CJ1217" t="str">
            <v>-</v>
          </cell>
          <cell r="CK1217">
            <v>90</v>
          </cell>
          <cell r="CL1217" t="str">
            <v>101 - MAGNA</v>
          </cell>
          <cell r="CM1217" t="str">
            <v>14040</v>
          </cell>
          <cell r="CP1217" t="str">
            <v>-</v>
          </cell>
        </row>
        <row r="1218">
          <cell r="A1218" t="str">
            <v>14041</v>
          </cell>
          <cell r="B1218" t="str">
            <v>878ZMU</v>
          </cell>
          <cell r="C1218" t="str">
            <v>Distrito Federal</v>
          </cell>
          <cell r="D1218" t="str">
            <v>No aplica</v>
          </cell>
          <cell r="E1218" t="str">
            <v>Aveo</v>
          </cell>
          <cell r="F1218" t="str">
            <v>Automóvil</v>
          </cell>
          <cell r="G1218" t="str">
            <v>Chevrolet</v>
          </cell>
          <cell r="H1218" t="str">
            <v>Aveo LT 4 puertas T/M, D/H, A/A, E/E, CD, Paquete B</v>
          </cell>
          <cell r="I1218" t="str">
            <v>3G1TA5AF3EL165554</v>
          </cell>
          <cell r="J1218" t="str">
            <v>Hecho en México</v>
          </cell>
          <cell r="K1218" t="str">
            <v>Magna</v>
          </cell>
          <cell r="L1218">
            <v>4</v>
          </cell>
          <cell r="M1218">
            <v>45</v>
          </cell>
          <cell r="N1218">
            <v>2014</v>
          </cell>
          <cell r="O1218" t="str">
            <v>Guadalajara</v>
          </cell>
          <cell r="P1218" t="str">
            <v>Jalisco</v>
          </cell>
          <cell r="Q1218" t="str">
            <v>Occidente</v>
          </cell>
          <cell r="R1218" t="str">
            <v>Baja</v>
          </cell>
          <cell r="S1218" t="str">
            <v>PT por Siniestro</v>
          </cell>
          <cell r="T1218" t="str">
            <v>GNP</v>
          </cell>
          <cell r="U1218" t="str">
            <v>Grupo Nacional Provincial, S.A.B.</v>
          </cell>
          <cell r="V1218" t="str">
            <v>Asesor de Servicio</v>
          </cell>
          <cell r="W1218" t="str">
            <v>M29</v>
          </cell>
          <cell r="X1218" t="str">
            <v>Célula México</v>
          </cell>
          <cell r="Y1218" t="str">
            <v>Asignado</v>
          </cell>
          <cell r="Z1218">
            <v>40075001</v>
          </cell>
          <cell r="AA1218" t="str">
            <v>Viera Soto Carlos Jonathan</v>
          </cell>
          <cell r="AB1218" t="str">
            <v>Servicios Administrativos en Reclamaciones, S.A. de C.V.</v>
          </cell>
          <cell r="AC1218" t="str">
            <v>VISC831026VA7</v>
          </cell>
          <cell r="AD1218" t="str">
            <v>Operativo</v>
          </cell>
          <cell r="AE1218" t="str">
            <v>Asesor de Servicio</v>
          </cell>
          <cell r="AF1218" t="str">
            <v>Unidad Operativa</v>
          </cell>
          <cell r="AG1218" t="str">
            <v>Dirección Servicio y Operaciones</v>
          </cell>
          <cell r="AH1218" t="str">
            <v>Subdirección Siniestros Norte y Occidente</v>
          </cell>
          <cell r="AI1218" t="str">
            <v>C9179</v>
          </cell>
          <cell r="AJ1218" t="str">
            <v>Moya Urdiales Idalia Leticia</v>
          </cell>
          <cell r="AK1218" t="str">
            <v>Oficina central Guadalajara</v>
          </cell>
          <cell r="AL1218" t="str">
            <v>Guadalajara</v>
          </cell>
          <cell r="AM1218">
            <v>0</v>
          </cell>
          <cell r="AN1218" t="str">
            <v>carlos.viera@gnp.com.mx</v>
          </cell>
          <cell r="AO1218" t="str">
            <v>carlos.viera@gnp.com.mx</v>
          </cell>
          <cell r="AP1218" t="str">
            <v>ajustes304gnp@gmail.com</v>
          </cell>
          <cell r="AQ1218">
            <v>3310204557</v>
          </cell>
          <cell r="AR1218" t="str">
            <v>-</v>
          </cell>
          <cell r="AS1218" t="str">
            <v>-</v>
          </cell>
          <cell r="AT1218" t="str">
            <v>-</v>
          </cell>
          <cell r="AU1218" t="str">
            <v>-</v>
          </cell>
          <cell r="AV1218" t="str">
            <v>-</v>
          </cell>
          <cell r="AW1218" t="str">
            <v>-</v>
          </cell>
          <cell r="AX1218" t="str">
            <v>-</v>
          </cell>
          <cell r="AY1218" t="str">
            <v>No</v>
          </cell>
          <cell r="AZ1218" t="str">
            <v>-</v>
          </cell>
          <cell r="BA1218" t="str">
            <v>-</v>
          </cell>
          <cell r="BB1218" t="str">
            <v>-</v>
          </cell>
          <cell r="BC1218" t="str">
            <v>-</v>
          </cell>
          <cell r="BD1218" t="str">
            <v>-</v>
          </cell>
          <cell r="BE1218" t="str">
            <v>-</v>
          </cell>
          <cell r="BF1218" t="str">
            <v>-</v>
          </cell>
          <cell r="BG1218">
            <v>3</v>
          </cell>
          <cell r="BH1218" t="str">
            <v>-</v>
          </cell>
          <cell r="BI1218" t="str">
            <v>-</v>
          </cell>
          <cell r="BJ1218" t="str">
            <v>Arrendado</v>
          </cell>
          <cell r="BK1218" t="str">
            <v>FV2459</v>
          </cell>
          <cell r="BL1218" t="str">
            <v>El Trébol Automotriz Ermita, S.A. de C.V.</v>
          </cell>
          <cell r="BO1218">
            <v>136990.00280000002</v>
          </cell>
          <cell r="BP1218">
            <v>19284.594000000001</v>
          </cell>
          <cell r="BQ1218" t="str">
            <v>-</v>
          </cell>
          <cell r="BR1218" t="str">
            <v>-</v>
          </cell>
          <cell r="BS1218" t="str">
            <v>-</v>
          </cell>
          <cell r="BT1218" t="str">
            <v>-</v>
          </cell>
          <cell r="BU1218" t="str">
            <v>-</v>
          </cell>
          <cell r="BV1218" t="str">
            <v>-</v>
          </cell>
          <cell r="BW1218" t="str">
            <v>-</v>
          </cell>
          <cell r="BX1218" t="str">
            <v>-</v>
          </cell>
          <cell r="BY1218" t="str">
            <v>-</v>
          </cell>
          <cell r="BZ1218" t="str">
            <v>-</v>
          </cell>
          <cell r="CA1218" t="str">
            <v>-</v>
          </cell>
          <cell r="CB1218" t="str">
            <v>-</v>
          </cell>
          <cell r="CC1218" t="str">
            <v>Martes</v>
          </cell>
          <cell r="CD1218" t="str">
            <v>878</v>
          </cell>
          <cell r="CE1218" t="str">
            <v>8</v>
          </cell>
          <cell r="CF1218" t="str">
            <v>Rosa</v>
          </cell>
          <cell r="CG1218" t="str">
            <v>2o Sábado</v>
          </cell>
          <cell r="CH1218" t="str">
            <v>Feb y Mzo</v>
          </cell>
          <cell r="CI1218" t="str">
            <v>Ago y Sep</v>
          </cell>
          <cell r="CJ1218" t="str">
            <v>-</v>
          </cell>
          <cell r="CK1218">
            <v>90</v>
          </cell>
          <cell r="CL1218" t="str">
            <v>101 - MAGNA</v>
          </cell>
          <cell r="CM1218" t="str">
            <v>14041</v>
          </cell>
          <cell r="CP1218" t="str">
            <v>-</v>
          </cell>
        </row>
        <row r="1219">
          <cell r="A1219" t="str">
            <v>14042</v>
          </cell>
          <cell r="B1219" t="str">
            <v>644ZMU</v>
          </cell>
          <cell r="C1219" t="str">
            <v>Distrito Federal</v>
          </cell>
          <cell r="D1219" t="str">
            <v>No aplica</v>
          </cell>
          <cell r="E1219" t="str">
            <v>Aveo</v>
          </cell>
          <cell r="F1219" t="str">
            <v>Automóvil</v>
          </cell>
          <cell r="G1219" t="str">
            <v>Chevrolet</v>
          </cell>
          <cell r="H1219" t="str">
            <v>Aveo LT 4 puertas T/M, D/H, A/A, E/E, CD, Paquete B</v>
          </cell>
          <cell r="I1219" t="str">
            <v>3G1TA5AF3EL166087</v>
          </cell>
          <cell r="J1219" t="str">
            <v>Hecho en México</v>
          </cell>
          <cell r="K1219" t="str">
            <v>Magna</v>
          </cell>
          <cell r="L1219">
            <v>4</v>
          </cell>
          <cell r="M1219">
            <v>45</v>
          </cell>
          <cell r="N1219">
            <v>2014</v>
          </cell>
          <cell r="O1219" t="str">
            <v>Guadalajara</v>
          </cell>
          <cell r="P1219" t="str">
            <v>Jalisco</v>
          </cell>
          <cell r="Q1219" t="str">
            <v>Occidente</v>
          </cell>
          <cell r="R1219" t="str">
            <v>Baja</v>
          </cell>
          <cell r="S1219" t="str">
            <v>Venta a empleado</v>
          </cell>
          <cell r="T1219" t="str">
            <v>GNP</v>
          </cell>
          <cell r="U1219" t="str">
            <v>Grupo Nacional Provincial, S.A.B.</v>
          </cell>
          <cell r="V1219" t="str">
            <v>Asesor de Servicio</v>
          </cell>
          <cell r="W1219" t="str">
            <v>M14</v>
          </cell>
          <cell r="X1219" t="str">
            <v>Célula Sol</v>
          </cell>
          <cell r="Y1219" t="str">
            <v>Asignado</v>
          </cell>
          <cell r="Z1219">
            <v>40191001</v>
          </cell>
          <cell r="AA1219" t="str">
            <v>-</v>
          </cell>
          <cell r="AB1219" t="str">
            <v>-</v>
          </cell>
          <cell r="AC1219" t="str">
            <v>-</v>
          </cell>
          <cell r="AD1219" t="str">
            <v>-</v>
          </cell>
          <cell r="AE1219" t="str">
            <v>-</v>
          </cell>
          <cell r="AF1219" t="str">
            <v>-</v>
          </cell>
          <cell r="AG1219" t="str">
            <v>-</v>
          </cell>
          <cell r="AH1219" t="str">
            <v>-</v>
          </cell>
          <cell r="AI1219" t="str">
            <v>C6705</v>
          </cell>
          <cell r="AJ1219" t="str">
            <v>Ramirez Granados Arturo</v>
          </cell>
          <cell r="AK1219" t="str">
            <v>-</v>
          </cell>
          <cell r="AL1219" t="str">
            <v>-</v>
          </cell>
          <cell r="AM1219" t="str">
            <v>-</v>
          </cell>
          <cell r="AN1219" t="str">
            <v>ajustes301gnp@gmail.com</v>
          </cell>
          <cell r="AO1219" t="str">
            <v>-</v>
          </cell>
          <cell r="AP1219" t="str">
            <v>ajustes301gnp@gmail.com</v>
          </cell>
          <cell r="AQ1219">
            <v>3310204553</v>
          </cell>
          <cell r="AR1219" t="str">
            <v>-</v>
          </cell>
          <cell r="AS1219" t="str">
            <v>-</v>
          </cell>
          <cell r="AT1219" t="str">
            <v>-</v>
          </cell>
          <cell r="AU1219" t="str">
            <v>-</v>
          </cell>
          <cell r="AV1219" t="str">
            <v>-</v>
          </cell>
          <cell r="AW1219" t="str">
            <v>-</v>
          </cell>
          <cell r="AX1219" t="str">
            <v>-</v>
          </cell>
          <cell r="AY1219" t="str">
            <v>No</v>
          </cell>
          <cell r="AZ1219" t="str">
            <v>-</v>
          </cell>
          <cell r="BA1219" t="str">
            <v>-</v>
          </cell>
          <cell r="BB1219" t="str">
            <v>-</v>
          </cell>
          <cell r="BC1219" t="str">
            <v>-</v>
          </cell>
          <cell r="BD1219" t="str">
            <v>-</v>
          </cell>
          <cell r="BE1219" t="str">
            <v>-</v>
          </cell>
          <cell r="BF1219" t="str">
            <v>-</v>
          </cell>
          <cell r="BG1219">
            <v>3</v>
          </cell>
          <cell r="BH1219" t="str">
            <v>-</v>
          </cell>
          <cell r="BI1219" t="str">
            <v>-</v>
          </cell>
          <cell r="BJ1219" t="str">
            <v>Arrendado</v>
          </cell>
          <cell r="BK1219" t="str">
            <v>FV2460</v>
          </cell>
          <cell r="BL1219" t="str">
            <v>El Trébol Automotriz Ermita, S.A. de C.V.</v>
          </cell>
          <cell r="BO1219">
            <v>136990.00280000002</v>
          </cell>
          <cell r="BP1219">
            <v>19284.594000000001</v>
          </cell>
          <cell r="BQ1219" t="str">
            <v>-</v>
          </cell>
          <cell r="BR1219" t="str">
            <v>-</v>
          </cell>
          <cell r="BS1219" t="str">
            <v>-</v>
          </cell>
          <cell r="BT1219" t="str">
            <v>-</v>
          </cell>
          <cell r="BU1219" t="str">
            <v>-</v>
          </cell>
          <cell r="BV1219" t="str">
            <v>-</v>
          </cell>
          <cell r="BW1219" t="str">
            <v>-</v>
          </cell>
          <cell r="BX1219" t="str">
            <v>-</v>
          </cell>
          <cell r="BY1219" t="str">
            <v>-</v>
          </cell>
          <cell r="BZ1219" t="str">
            <v>-</v>
          </cell>
          <cell r="CA1219" t="str">
            <v>-</v>
          </cell>
          <cell r="CB1219" t="str">
            <v>-</v>
          </cell>
          <cell r="CC1219" t="str">
            <v>Miércoles</v>
          </cell>
          <cell r="CD1219" t="str">
            <v>644</v>
          </cell>
          <cell r="CE1219" t="str">
            <v>4</v>
          </cell>
          <cell r="CF1219" t="str">
            <v>Rojo</v>
          </cell>
          <cell r="CG1219" t="str">
            <v>3er Sábado</v>
          </cell>
          <cell r="CH1219" t="str">
            <v>Mzo y Abr</v>
          </cell>
          <cell r="CI1219" t="str">
            <v>Sep y Oct</v>
          </cell>
          <cell r="CJ1219" t="str">
            <v>-</v>
          </cell>
          <cell r="CK1219">
            <v>90</v>
          </cell>
          <cell r="CL1219" t="str">
            <v>101 - MAGNA</v>
          </cell>
          <cell r="CM1219" t="str">
            <v>14042</v>
          </cell>
          <cell r="CP1219" t="str">
            <v>-</v>
          </cell>
        </row>
        <row r="1220">
          <cell r="A1220" t="str">
            <v>14043</v>
          </cell>
          <cell r="B1220" t="str">
            <v>991ZMU</v>
          </cell>
          <cell r="C1220" t="str">
            <v>Distrito Federal</v>
          </cell>
          <cell r="D1220" t="str">
            <v>No aplica</v>
          </cell>
          <cell r="E1220" t="str">
            <v>Aveo</v>
          </cell>
          <cell r="F1220" t="str">
            <v>Automóvil</v>
          </cell>
          <cell r="G1220" t="str">
            <v>Chevrolet</v>
          </cell>
          <cell r="H1220" t="str">
            <v>Aveo LT 4 puertas T/M, D/H, A/A, E/E, CD, Paquete B</v>
          </cell>
          <cell r="I1220" t="str">
            <v>3G1TA5AF3EL166381</v>
          </cell>
          <cell r="J1220" t="str">
            <v>Hecho en México</v>
          </cell>
          <cell r="K1220" t="str">
            <v>Magna</v>
          </cell>
          <cell r="L1220">
            <v>4</v>
          </cell>
          <cell r="M1220">
            <v>45</v>
          </cell>
          <cell r="N1220">
            <v>2014</v>
          </cell>
          <cell r="O1220" t="str">
            <v>Guadalajara</v>
          </cell>
          <cell r="P1220" t="str">
            <v>Jalisco</v>
          </cell>
          <cell r="Q1220" t="str">
            <v>Occidente</v>
          </cell>
          <cell r="R1220" t="str">
            <v>Baja</v>
          </cell>
          <cell r="S1220" t="str">
            <v>Devolución Valmex</v>
          </cell>
          <cell r="T1220" t="str">
            <v>GNP</v>
          </cell>
          <cell r="U1220" t="str">
            <v>Grupo Nacional Provincial, S.A.B.</v>
          </cell>
          <cell r="V1220" t="str">
            <v>Asesor de Servicio</v>
          </cell>
          <cell r="W1220" t="str">
            <v>M05</v>
          </cell>
          <cell r="X1220" t="str">
            <v>Célula Sol</v>
          </cell>
          <cell r="Y1220" t="str">
            <v>Asignado</v>
          </cell>
          <cell r="Z1220" t="str">
            <v>Por asignar</v>
          </cell>
          <cell r="AA1220" t="str">
            <v>-</v>
          </cell>
          <cell r="AB1220" t="str">
            <v>-</v>
          </cell>
          <cell r="AC1220" t="str">
            <v>-</v>
          </cell>
          <cell r="AD1220" t="str">
            <v>-</v>
          </cell>
          <cell r="AE1220" t="str">
            <v>-</v>
          </cell>
          <cell r="AF1220" t="str">
            <v>-</v>
          </cell>
          <cell r="AG1220" t="str">
            <v>-</v>
          </cell>
          <cell r="AH1220" t="str">
            <v>-</v>
          </cell>
          <cell r="AI1220" t="str">
            <v>C6705</v>
          </cell>
          <cell r="AJ1220" t="str">
            <v>Ramirez Granados Arturo</v>
          </cell>
          <cell r="AK1220" t="str">
            <v>-</v>
          </cell>
          <cell r="AL1220" t="str">
            <v>-</v>
          </cell>
          <cell r="AM1220" t="str">
            <v>-</v>
          </cell>
          <cell r="AN1220" t="str">
            <v>ajustes313gnp@gmail.com</v>
          </cell>
          <cell r="AO1220" t="str">
            <v>-</v>
          </cell>
          <cell r="AP1220" t="str">
            <v>ajustes313gnp@gmail.com</v>
          </cell>
          <cell r="AQ1220">
            <v>3310204574</v>
          </cell>
          <cell r="AR1220" t="str">
            <v>-</v>
          </cell>
          <cell r="AS1220" t="str">
            <v>-</v>
          </cell>
          <cell r="AT1220" t="str">
            <v>-</v>
          </cell>
          <cell r="AU1220" t="str">
            <v>-</v>
          </cell>
          <cell r="AV1220" t="str">
            <v>-</v>
          </cell>
          <cell r="AW1220" t="str">
            <v>-</v>
          </cell>
          <cell r="AX1220" t="str">
            <v>-</v>
          </cell>
          <cell r="AY1220" t="str">
            <v>No</v>
          </cell>
          <cell r="AZ1220" t="str">
            <v>-</v>
          </cell>
          <cell r="BA1220" t="str">
            <v>-</v>
          </cell>
          <cell r="BB1220" t="str">
            <v>-</v>
          </cell>
          <cell r="BC1220" t="str">
            <v>-</v>
          </cell>
          <cell r="BD1220" t="str">
            <v>-</v>
          </cell>
          <cell r="BE1220" t="str">
            <v>-</v>
          </cell>
          <cell r="BF1220" t="str">
            <v>-</v>
          </cell>
          <cell r="BG1220">
            <v>3</v>
          </cell>
          <cell r="BH1220" t="str">
            <v>-</v>
          </cell>
          <cell r="BI1220" t="str">
            <v>-</v>
          </cell>
          <cell r="BJ1220" t="str">
            <v>Arrendado</v>
          </cell>
          <cell r="BK1220" t="str">
            <v>FV2461</v>
          </cell>
          <cell r="BL1220" t="str">
            <v>El Trébol Automotriz Ermita, S.A. de C.V.</v>
          </cell>
          <cell r="BO1220">
            <v>136990.00280000002</v>
          </cell>
          <cell r="BP1220">
            <v>19284.594000000001</v>
          </cell>
          <cell r="BQ1220" t="str">
            <v>-</v>
          </cell>
          <cell r="BR1220" t="str">
            <v>-</v>
          </cell>
          <cell r="BS1220" t="str">
            <v>-</v>
          </cell>
          <cell r="BT1220" t="str">
            <v>-</v>
          </cell>
          <cell r="BU1220" t="str">
            <v>-</v>
          </cell>
          <cell r="BV1220" t="str">
            <v>-</v>
          </cell>
          <cell r="BW1220" t="str">
            <v>-</v>
          </cell>
          <cell r="BX1220" t="str">
            <v>-</v>
          </cell>
          <cell r="BY1220" t="str">
            <v>-</v>
          </cell>
          <cell r="BZ1220" t="str">
            <v>-</v>
          </cell>
          <cell r="CA1220" t="str">
            <v>-</v>
          </cell>
          <cell r="CB1220" t="str">
            <v>-</v>
          </cell>
          <cell r="CC1220" t="str">
            <v>Jueves</v>
          </cell>
          <cell r="CD1220" t="str">
            <v>991</v>
          </cell>
          <cell r="CE1220" t="str">
            <v>1</v>
          </cell>
          <cell r="CF1220" t="str">
            <v>Verde</v>
          </cell>
          <cell r="CG1220" t="str">
            <v>4o Sábado</v>
          </cell>
          <cell r="CH1220" t="str">
            <v>Abr y May</v>
          </cell>
          <cell r="CI1220" t="str">
            <v>Oct y Nov</v>
          </cell>
          <cell r="CJ1220" t="str">
            <v>-</v>
          </cell>
          <cell r="CK1220">
            <v>90</v>
          </cell>
          <cell r="CL1220" t="str">
            <v>101 - MAGNA</v>
          </cell>
          <cell r="CM1220" t="str">
            <v>14043</v>
          </cell>
          <cell r="CP1220" t="str">
            <v>-</v>
          </cell>
        </row>
        <row r="1221">
          <cell r="A1221" t="str">
            <v>14044</v>
          </cell>
          <cell r="B1221" t="str">
            <v>721ZMU</v>
          </cell>
          <cell r="C1221" t="str">
            <v>Distrito Federal</v>
          </cell>
          <cell r="D1221" t="str">
            <v>No aplica</v>
          </cell>
          <cell r="E1221" t="str">
            <v>Aveo</v>
          </cell>
          <cell r="F1221" t="str">
            <v>Automóvil</v>
          </cell>
          <cell r="G1221" t="str">
            <v>Chevrolet</v>
          </cell>
          <cell r="H1221" t="str">
            <v>Aveo LT 4 puertas T/M, D/H, A/A, E/E, CD, Paquete B</v>
          </cell>
          <cell r="I1221" t="str">
            <v>3G1TA5AF4EL165286</v>
          </cell>
          <cell r="J1221" t="str">
            <v>Hecho en México</v>
          </cell>
          <cell r="K1221" t="str">
            <v>Magna</v>
          </cell>
          <cell r="L1221">
            <v>4</v>
          </cell>
          <cell r="M1221">
            <v>45</v>
          </cell>
          <cell r="N1221">
            <v>2014</v>
          </cell>
          <cell r="O1221" t="str">
            <v>Guadalajara</v>
          </cell>
          <cell r="P1221" t="str">
            <v>Jalisco</v>
          </cell>
          <cell r="Q1221" t="str">
            <v>Occidente</v>
          </cell>
          <cell r="R1221" t="str">
            <v>Baja</v>
          </cell>
          <cell r="S1221" t="str">
            <v>Venta a empleado</v>
          </cell>
          <cell r="T1221" t="str">
            <v>GNP</v>
          </cell>
          <cell r="U1221" t="str">
            <v>Grupo Nacional Provincial, S.A.B.</v>
          </cell>
          <cell r="V1221" t="str">
            <v>Asesor de Servicio</v>
          </cell>
          <cell r="W1221" t="str">
            <v>M08</v>
          </cell>
          <cell r="X1221" t="str">
            <v>Célula México</v>
          </cell>
          <cell r="Y1221" t="str">
            <v>Asignado</v>
          </cell>
          <cell r="Z1221">
            <v>40060001</v>
          </cell>
          <cell r="AA1221" t="str">
            <v>Maeda Cervantes Carlos Manuel</v>
          </cell>
          <cell r="AB1221" t="str">
            <v>Servicios Administrativos en Reclamaciones, S.A. de C.V.</v>
          </cell>
          <cell r="AC1221" t="str">
            <v>MACC860727531</v>
          </cell>
          <cell r="AD1221" t="str">
            <v>Operativo</v>
          </cell>
          <cell r="AE1221" t="str">
            <v>Asesor de Servicio</v>
          </cell>
          <cell r="AF1221" t="str">
            <v>Unidad Operativa</v>
          </cell>
          <cell r="AG1221" t="str">
            <v>Dirección Servicio y Operaciones</v>
          </cell>
          <cell r="AH1221" t="str">
            <v>Subdirección Siniestros Norte y Occidente</v>
          </cell>
          <cell r="AI1221" t="str">
            <v>C9179</v>
          </cell>
          <cell r="AJ1221" t="str">
            <v>Moya Urdiales Idalia Leticia</v>
          </cell>
          <cell r="AK1221" t="str">
            <v>Oficina central Guadalajara</v>
          </cell>
          <cell r="AL1221" t="str">
            <v>Guadalajara</v>
          </cell>
          <cell r="AM1221">
            <v>0</v>
          </cell>
          <cell r="AN1221" t="str">
            <v>carlos.maeda@gnp.com.mx</v>
          </cell>
          <cell r="AO1221" t="str">
            <v>carlos.maeda@gnp.com.mx</v>
          </cell>
          <cell r="AP1221" t="str">
            <v>ajustes213gnp@gmail.com</v>
          </cell>
          <cell r="AQ1221">
            <v>3310204575</v>
          </cell>
          <cell r="AR1221" t="str">
            <v>-</v>
          </cell>
          <cell r="AS1221" t="str">
            <v>-</v>
          </cell>
          <cell r="AT1221" t="str">
            <v>-</v>
          </cell>
          <cell r="AU1221" t="str">
            <v>-</v>
          </cell>
          <cell r="AV1221" t="str">
            <v>-</v>
          </cell>
          <cell r="AW1221" t="str">
            <v>-</v>
          </cell>
          <cell r="AX1221" t="str">
            <v>-</v>
          </cell>
          <cell r="AY1221" t="str">
            <v>No</v>
          </cell>
          <cell r="AZ1221" t="str">
            <v>-</v>
          </cell>
          <cell r="BA1221" t="str">
            <v>-</v>
          </cell>
          <cell r="BB1221" t="str">
            <v>-</v>
          </cell>
          <cell r="BC1221" t="str">
            <v>-</v>
          </cell>
          <cell r="BD1221" t="str">
            <v>-</v>
          </cell>
          <cell r="BE1221" t="str">
            <v>-</v>
          </cell>
          <cell r="BF1221" t="str">
            <v>-</v>
          </cell>
          <cell r="BG1221">
            <v>3</v>
          </cell>
          <cell r="BH1221" t="str">
            <v>-</v>
          </cell>
          <cell r="BI1221" t="str">
            <v>-</v>
          </cell>
          <cell r="BJ1221" t="str">
            <v>Arrendado</v>
          </cell>
          <cell r="BK1221" t="str">
            <v>FV2462</v>
          </cell>
          <cell r="BL1221" t="str">
            <v>El Trébol Automotriz Ermita, S.A. de C.V.</v>
          </cell>
          <cell r="BO1221">
            <v>136990.00280000002</v>
          </cell>
          <cell r="BP1221">
            <v>19284.594000000001</v>
          </cell>
          <cell r="BQ1221" t="str">
            <v>-</v>
          </cell>
          <cell r="BR1221" t="str">
            <v>-</v>
          </cell>
          <cell r="BS1221" t="str">
            <v>-</v>
          </cell>
          <cell r="BT1221" t="str">
            <v>-</v>
          </cell>
          <cell r="BU1221" t="str">
            <v>-</v>
          </cell>
          <cell r="BV1221" t="str">
            <v>-</v>
          </cell>
          <cell r="BW1221" t="str">
            <v>-</v>
          </cell>
          <cell r="BX1221" t="str">
            <v>-</v>
          </cell>
          <cell r="BY1221" t="str">
            <v>-</v>
          </cell>
          <cell r="BZ1221" t="str">
            <v>-</v>
          </cell>
          <cell r="CA1221" t="str">
            <v>-</v>
          </cell>
          <cell r="CB1221" t="str">
            <v>-</v>
          </cell>
          <cell r="CC1221" t="str">
            <v>Jueves</v>
          </cell>
          <cell r="CD1221" t="str">
            <v>721</v>
          </cell>
          <cell r="CE1221" t="str">
            <v>1</v>
          </cell>
          <cell r="CF1221" t="str">
            <v>Verde</v>
          </cell>
          <cell r="CG1221" t="str">
            <v>4o Sábado</v>
          </cell>
          <cell r="CH1221" t="str">
            <v>Abr y May</v>
          </cell>
          <cell r="CI1221" t="str">
            <v>Oct y Nov</v>
          </cell>
          <cell r="CJ1221" t="str">
            <v>-</v>
          </cell>
          <cell r="CK1221">
            <v>90</v>
          </cell>
          <cell r="CL1221" t="str">
            <v>101 - MAGNA</v>
          </cell>
          <cell r="CM1221" t="str">
            <v>14044</v>
          </cell>
          <cell r="CP1221" t="str">
            <v>-</v>
          </cell>
        </row>
        <row r="1222">
          <cell r="A1222" t="str">
            <v>14045</v>
          </cell>
          <cell r="B1222" t="str">
            <v>843ZMV</v>
          </cell>
          <cell r="C1222" t="str">
            <v>Distrito Federal</v>
          </cell>
          <cell r="D1222" t="str">
            <v>No aplica</v>
          </cell>
          <cell r="E1222" t="str">
            <v>Aveo</v>
          </cell>
          <cell r="F1222" t="str">
            <v>Automóvil</v>
          </cell>
          <cell r="G1222" t="str">
            <v>Chevrolet</v>
          </cell>
          <cell r="H1222" t="str">
            <v>Aveo LT 4 puertas T/M, D/H, A/A, E/E, CD, Paquete B</v>
          </cell>
          <cell r="I1222" t="str">
            <v>3G1TA5AF5EL164860</v>
          </cell>
          <cell r="J1222" t="str">
            <v>Hecho en México</v>
          </cell>
          <cell r="K1222" t="str">
            <v>Magna</v>
          </cell>
          <cell r="L1222">
            <v>4</v>
          </cell>
          <cell r="M1222">
            <v>45</v>
          </cell>
          <cell r="N1222">
            <v>2014</v>
          </cell>
          <cell r="O1222" t="str">
            <v>Guadalajara</v>
          </cell>
          <cell r="P1222" t="str">
            <v>Jalisco</v>
          </cell>
          <cell r="Q1222" t="str">
            <v>Occidente</v>
          </cell>
          <cell r="R1222" t="str">
            <v>Baja</v>
          </cell>
          <cell r="S1222" t="str">
            <v>Venta a empleado</v>
          </cell>
          <cell r="T1222" t="str">
            <v>GNP</v>
          </cell>
          <cell r="U1222" t="str">
            <v>Grupo Nacional Provincial, S.A.B.</v>
          </cell>
          <cell r="V1222" t="str">
            <v>Asesor de Servicio</v>
          </cell>
          <cell r="W1222" t="str">
            <v>M03</v>
          </cell>
          <cell r="X1222" t="str">
            <v>Célula México</v>
          </cell>
          <cell r="Y1222" t="str">
            <v>Asignado</v>
          </cell>
          <cell r="Z1222" t="str">
            <v>S01674</v>
          </cell>
          <cell r="AA1222" t="str">
            <v>Trinidad Flores Leonardo</v>
          </cell>
          <cell r="AB1222" t="str">
            <v>Servicios Administrativos en Reclamaciones, S.A. de C.V.</v>
          </cell>
          <cell r="AC1222" t="str">
            <v>TIFL9007296U2</v>
          </cell>
          <cell r="AD1222" t="str">
            <v>Operativo</v>
          </cell>
          <cell r="AE1222" t="str">
            <v>Asesor de Servicio</v>
          </cell>
          <cell r="AF1222" t="str">
            <v>Unidad Operativa</v>
          </cell>
          <cell r="AG1222" t="str">
            <v>Dirección Servicio y Operaciones</v>
          </cell>
          <cell r="AH1222" t="str">
            <v>Subdirección Siniestros Norte y Occidente</v>
          </cell>
          <cell r="AI1222" t="str">
            <v>C9179</v>
          </cell>
          <cell r="AJ1222" t="str">
            <v>Moya Urdiales Idalia Leticia</v>
          </cell>
          <cell r="AK1222" t="str">
            <v>Oficina central Guadalajara</v>
          </cell>
          <cell r="AL1222" t="str">
            <v>Guadalajara</v>
          </cell>
          <cell r="AM1222">
            <v>6343</v>
          </cell>
          <cell r="AN1222" t="str">
            <v>leonard.trinidad@gnp.com.mx</v>
          </cell>
          <cell r="AO1222" t="str">
            <v>leonard.trinidad@gnp.com.mx</v>
          </cell>
          <cell r="AP1222" t="str">
            <v>ajustes337gnp@gmail.com</v>
          </cell>
          <cell r="AQ1222">
            <v>3310204570</v>
          </cell>
          <cell r="AR1222" t="str">
            <v>-</v>
          </cell>
          <cell r="AS1222" t="str">
            <v>-</v>
          </cell>
          <cell r="AT1222" t="str">
            <v>-</v>
          </cell>
          <cell r="AU1222" t="str">
            <v>-</v>
          </cell>
          <cell r="AV1222" t="str">
            <v>-</v>
          </cell>
          <cell r="AW1222" t="str">
            <v>-</v>
          </cell>
          <cell r="AX1222" t="str">
            <v>-</v>
          </cell>
          <cell r="AY1222" t="str">
            <v>No</v>
          </cell>
          <cell r="AZ1222" t="str">
            <v>-</v>
          </cell>
          <cell r="BA1222" t="str">
            <v>-</v>
          </cell>
          <cell r="BB1222" t="str">
            <v>-</v>
          </cell>
          <cell r="BC1222" t="str">
            <v>-</v>
          </cell>
          <cell r="BD1222" t="str">
            <v>-</v>
          </cell>
          <cell r="BE1222" t="str">
            <v>-</v>
          </cell>
          <cell r="BF1222" t="str">
            <v>-</v>
          </cell>
          <cell r="BG1222">
            <v>3</v>
          </cell>
          <cell r="BH1222" t="str">
            <v>-</v>
          </cell>
          <cell r="BI1222" t="str">
            <v>-</v>
          </cell>
          <cell r="BJ1222" t="str">
            <v>Arrendado</v>
          </cell>
          <cell r="BK1222" t="str">
            <v>FV2463</v>
          </cell>
          <cell r="BL1222" t="str">
            <v>El Trébol Automotriz Ermita, S.A. de C.V.</v>
          </cell>
          <cell r="BO1222">
            <v>136990.00280000002</v>
          </cell>
          <cell r="BP1222">
            <v>19284.594000000001</v>
          </cell>
          <cell r="BQ1222" t="str">
            <v>-</v>
          </cell>
          <cell r="BR1222" t="str">
            <v>-</v>
          </cell>
          <cell r="BS1222" t="str">
            <v>-</v>
          </cell>
          <cell r="BT1222" t="str">
            <v>-</v>
          </cell>
          <cell r="BU1222" t="str">
            <v>-</v>
          </cell>
          <cell r="BV1222" t="str">
            <v>-</v>
          </cell>
          <cell r="BW1222" t="str">
            <v>-</v>
          </cell>
          <cell r="BX1222" t="str">
            <v>-</v>
          </cell>
          <cell r="BY1222" t="str">
            <v>-</v>
          </cell>
          <cell r="BZ1222" t="str">
            <v>-</v>
          </cell>
          <cell r="CA1222" t="str">
            <v>-</v>
          </cell>
          <cell r="CB1222" t="str">
            <v>-</v>
          </cell>
          <cell r="CC1222" t="str">
            <v>Miércoles</v>
          </cell>
          <cell r="CD1222" t="str">
            <v>843</v>
          </cell>
          <cell r="CE1222" t="str">
            <v>3</v>
          </cell>
          <cell r="CF1222" t="str">
            <v>Rojo</v>
          </cell>
          <cell r="CG1222" t="str">
            <v>3er Sábado</v>
          </cell>
          <cell r="CH1222" t="str">
            <v>Mzo y Abr</v>
          </cell>
          <cell r="CI1222" t="str">
            <v>Sep y Oct</v>
          </cell>
          <cell r="CJ1222" t="str">
            <v>-</v>
          </cell>
          <cell r="CK1222">
            <v>90</v>
          </cell>
          <cell r="CL1222" t="str">
            <v>101 - MAGNA</v>
          </cell>
          <cell r="CM1222" t="str">
            <v>14045</v>
          </cell>
          <cell r="CP1222" t="str">
            <v>-</v>
          </cell>
        </row>
        <row r="1223">
          <cell r="A1223" t="str">
            <v>14046</v>
          </cell>
          <cell r="B1223" t="str">
            <v>841ZMV</v>
          </cell>
          <cell r="C1223" t="str">
            <v>Distrito Federal</v>
          </cell>
          <cell r="D1223" t="str">
            <v>No aplica</v>
          </cell>
          <cell r="E1223" t="str">
            <v>Aveo</v>
          </cell>
          <cell r="F1223" t="str">
            <v>Automóvil</v>
          </cell>
          <cell r="G1223" t="str">
            <v>Chevrolet</v>
          </cell>
          <cell r="H1223" t="str">
            <v>Aveo LT 4 puertas T/M, D/H, A/A, E/E, CD, Paquete B</v>
          </cell>
          <cell r="I1223" t="str">
            <v>3G1TA5AF5EL164910</v>
          </cell>
          <cell r="J1223" t="str">
            <v>Hecho en México</v>
          </cell>
          <cell r="K1223" t="str">
            <v>Magna</v>
          </cell>
          <cell r="L1223">
            <v>4</v>
          </cell>
          <cell r="M1223">
            <v>45</v>
          </cell>
          <cell r="N1223">
            <v>2014</v>
          </cell>
          <cell r="O1223" t="str">
            <v>Guadalajara</v>
          </cell>
          <cell r="P1223" t="str">
            <v>Jalisco</v>
          </cell>
          <cell r="Q1223" t="str">
            <v>Occidente</v>
          </cell>
          <cell r="R1223" t="str">
            <v>Baja</v>
          </cell>
          <cell r="S1223" t="str">
            <v>Venta a empleado</v>
          </cell>
          <cell r="T1223" t="str">
            <v>GNP</v>
          </cell>
          <cell r="U1223" t="str">
            <v>Grupo Nacional Provincial, S.A.B.</v>
          </cell>
          <cell r="V1223" t="str">
            <v>Asesor de Servicio</v>
          </cell>
          <cell r="W1223" t="str">
            <v>M07</v>
          </cell>
          <cell r="X1223" t="str">
            <v>Célula Ferro</v>
          </cell>
          <cell r="Y1223" t="str">
            <v>Asignado</v>
          </cell>
          <cell r="Z1223">
            <v>40052001</v>
          </cell>
          <cell r="AA1223" t="str">
            <v>-</v>
          </cell>
          <cell r="AB1223" t="str">
            <v>-</v>
          </cell>
          <cell r="AC1223" t="str">
            <v>-</v>
          </cell>
          <cell r="AD1223" t="str">
            <v>-</v>
          </cell>
          <cell r="AE1223" t="str">
            <v>-</v>
          </cell>
          <cell r="AF1223" t="str">
            <v>-</v>
          </cell>
          <cell r="AG1223" t="str">
            <v>-</v>
          </cell>
          <cell r="AH1223" t="str">
            <v>-</v>
          </cell>
          <cell r="AI1223" t="str">
            <v>C6705</v>
          </cell>
          <cell r="AJ1223" t="str">
            <v>Ramirez Granados Arturo</v>
          </cell>
          <cell r="AK1223" t="str">
            <v>-</v>
          </cell>
          <cell r="AL1223" t="str">
            <v>-</v>
          </cell>
          <cell r="AM1223" t="str">
            <v>-</v>
          </cell>
          <cell r="AN1223" t="str">
            <v>ajustes323gnp@gmail.com</v>
          </cell>
          <cell r="AO1223" t="str">
            <v>-</v>
          </cell>
          <cell r="AP1223" t="str">
            <v>ajustes323gnp@gmail.com</v>
          </cell>
          <cell r="AQ1223">
            <v>3312948512</v>
          </cell>
          <cell r="AR1223" t="str">
            <v>-</v>
          </cell>
          <cell r="AS1223" t="str">
            <v>-</v>
          </cell>
          <cell r="AT1223" t="str">
            <v>-</v>
          </cell>
          <cell r="AU1223" t="str">
            <v>-</v>
          </cell>
          <cell r="AV1223" t="str">
            <v>-</v>
          </cell>
          <cell r="AW1223" t="str">
            <v>-</v>
          </cell>
          <cell r="AX1223" t="str">
            <v>-</v>
          </cell>
          <cell r="AY1223" t="str">
            <v>No</v>
          </cell>
          <cell r="AZ1223" t="str">
            <v>-</v>
          </cell>
          <cell r="BA1223" t="str">
            <v>-</v>
          </cell>
          <cell r="BB1223" t="str">
            <v>-</v>
          </cell>
          <cell r="BC1223" t="str">
            <v>-</v>
          </cell>
          <cell r="BD1223" t="str">
            <v>-</v>
          </cell>
          <cell r="BE1223" t="str">
            <v>-</v>
          </cell>
          <cell r="BF1223" t="str">
            <v>-</v>
          </cell>
          <cell r="BG1223">
            <v>3</v>
          </cell>
          <cell r="BH1223" t="str">
            <v>-</v>
          </cell>
          <cell r="BI1223" t="str">
            <v>-</v>
          </cell>
          <cell r="BJ1223" t="str">
            <v>Arrendado</v>
          </cell>
          <cell r="BK1223" t="str">
            <v>FV2464</v>
          </cell>
          <cell r="BL1223" t="str">
            <v>El Trébol Automotriz Ermita, S.A. de C.V.</v>
          </cell>
          <cell r="BO1223">
            <v>136990.00280000002</v>
          </cell>
          <cell r="BP1223">
            <v>19284.594000000001</v>
          </cell>
          <cell r="BQ1223" t="str">
            <v>-</v>
          </cell>
          <cell r="BR1223" t="str">
            <v>-</v>
          </cell>
          <cell r="BS1223" t="str">
            <v>-</v>
          </cell>
          <cell r="BT1223" t="str">
            <v>-</v>
          </cell>
          <cell r="BU1223" t="str">
            <v>-</v>
          </cell>
          <cell r="BV1223" t="str">
            <v>-</v>
          </cell>
          <cell r="BW1223" t="str">
            <v>-</v>
          </cell>
          <cell r="BX1223" t="str">
            <v>-</v>
          </cell>
          <cell r="BY1223" t="str">
            <v>-</v>
          </cell>
          <cell r="BZ1223" t="str">
            <v>-</v>
          </cell>
          <cell r="CA1223" t="str">
            <v>-</v>
          </cell>
          <cell r="CB1223" t="str">
            <v>-</v>
          </cell>
          <cell r="CC1223" t="str">
            <v>Jueves</v>
          </cell>
          <cell r="CD1223" t="str">
            <v>841</v>
          </cell>
          <cell r="CE1223" t="str">
            <v>1</v>
          </cell>
          <cell r="CF1223" t="str">
            <v>Verde</v>
          </cell>
          <cell r="CG1223" t="str">
            <v>4o Sábado</v>
          </cell>
          <cell r="CH1223" t="str">
            <v>Abr y May</v>
          </cell>
          <cell r="CI1223" t="str">
            <v>Oct y Nov</v>
          </cell>
          <cell r="CJ1223" t="str">
            <v>-</v>
          </cell>
          <cell r="CK1223">
            <v>90</v>
          </cell>
          <cell r="CL1223" t="str">
            <v>101 - MAGNA</v>
          </cell>
          <cell r="CM1223" t="str">
            <v>14046</v>
          </cell>
          <cell r="CP1223" t="str">
            <v>-</v>
          </cell>
        </row>
        <row r="1224">
          <cell r="A1224" t="str">
            <v>14047</v>
          </cell>
          <cell r="B1224" t="str">
            <v>110ZMV</v>
          </cell>
          <cell r="C1224" t="str">
            <v>Distrito Federal</v>
          </cell>
          <cell r="D1224" t="str">
            <v>No aplica</v>
          </cell>
          <cell r="E1224" t="str">
            <v>Aveo</v>
          </cell>
          <cell r="F1224" t="str">
            <v>Automóvil</v>
          </cell>
          <cell r="G1224" t="str">
            <v>Chevrolet</v>
          </cell>
          <cell r="H1224" t="str">
            <v>Aveo LT 4 puertas T/M, D/H, A/A, E/E, CD, Paquete B</v>
          </cell>
          <cell r="I1224" t="str">
            <v>3G1TA5AF5EL166057</v>
          </cell>
          <cell r="J1224" t="str">
            <v>Hecho en México</v>
          </cell>
          <cell r="K1224" t="str">
            <v>Magna</v>
          </cell>
          <cell r="L1224">
            <v>4</v>
          </cell>
          <cell r="M1224">
            <v>45</v>
          </cell>
          <cell r="N1224">
            <v>2014</v>
          </cell>
          <cell r="O1224" t="str">
            <v>Guadalajara</v>
          </cell>
          <cell r="P1224" t="str">
            <v>Jalisco</v>
          </cell>
          <cell r="Q1224" t="str">
            <v>Occidente</v>
          </cell>
          <cell r="R1224" t="str">
            <v>Baja</v>
          </cell>
          <cell r="S1224" t="str">
            <v>Venta a empleado</v>
          </cell>
          <cell r="T1224" t="str">
            <v>GNP</v>
          </cell>
          <cell r="U1224" t="str">
            <v>Grupo Nacional Provincial, S.A.B.</v>
          </cell>
          <cell r="V1224" t="str">
            <v>Asesor de Servicio</v>
          </cell>
          <cell r="W1224" t="str">
            <v>M12</v>
          </cell>
          <cell r="X1224" t="str">
            <v>Célula Ferro</v>
          </cell>
          <cell r="Y1224" t="str">
            <v>Asignado</v>
          </cell>
          <cell r="Z1224">
            <v>40159001</v>
          </cell>
          <cell r="AA1224" t="str">
            <v>Mariscal Alba Roberto Carlos</v>
          </cell>
          <cell r="AB1224" t="str">
            <v>Servicios Administrativos en Reclamaciones, S.A. de C.V.</v>
          </cell>
          <cell r="AC1224" t="str">
            <v>MAAR8404048Z9</v>
          </cell>
          <cell r="AD1224" t="str">
            <v>Operativo</v>
          </cell>
          <cell r="AE1224" t="str">
            <v>Asesor de Servicio</v>
          </cell>
          <cell r="AF1224" t="str">
            <v>Unidad Operativa</v>
          </cell>
          <cell r="AG1224" t="str">
            <v>Dirección Servicio y Operaciones</v>
          </cell>
          <cell r="AH1224" t="str">
            <v>Subdirección Siniestros Norte y Occidente</v>
          </cell>
          <cell r="AI1224" t="str">
            <v>C9179</v>
          </cell>
          <cell r="AJ1224" t="str">
            <v>Moya Urdiales Idalia Leticia</v>
          </cell>
          <cell r="AK1224" t="str">
            <v>Oficina central Guadalajara</v>
          </cell>
          <cell r="AL1224" t="str">
            <v>Guadalajara</v>
          </cell>
          <cell r="AM1224">
            <v>0</v>
          </cell>
          <cell r="AN1224" t="str">
            <v>roberto.mariscal@gnp.com.mx</v>
          </cell>
          <cell r="AO1224" t="str">
            <v>roberto.mariscal@gnp.com.mx</v>
          </cell>
          <cell r="AP1224" t="str">
            <v>ajustes305gnp@gmail.com</v>
          </cell>
          <cell r="AQ1224">
            <v>3310204571</v>
          </cell>
          <cell r="AR1224" t="str">
            <v>-</v>
          </cell>
          <cell r="AS1224" t="str">
            <v>-</v>
          </cell>
          <cell r="AT1224" t="str">
            <v>-</v>
          </cell>
          <cell r="AU1224" t="str">
            <v>-</v>
          </cell>
          <cell r="AV1224" t="str">
            <v>-</v>
          </cell>
          <cell r="AW1224" t="str">
            <v>-</v>
          </cell>
          <cell r="AX1224" t="str">
            <v>-</v>
          </cell>
          <cell r="AY1224" t="str">
            <v>No</v>
          </cell>
          <cell r="AZ1224" t="str">
            <v>-</v>
          </cell>
          <cell r="BA1224" t="str">
            <v>-</v>
          </cell>
          <cell r="BB1224" t="str">
            <v>-</v>
          </cell>
          <cell r="BC1224" t="str">
            <v>-</v>
          </cell>
          <cell r="BD1224" t="str">
            <v>-</v>
          </cell>
          <cell r="BE1224" t="str">
            <v>-</v>
          </cell>
          <cell r="BF1224" t="str">
            <v>-</v>
          </cell>
          <cell r="BG1224">
            <v>3</v>
          </cell>
          <cell r="BH1224" t="str">
            <v>-</v>
          </cell>
          <cell r="BI1224" t="str">
            <v>-</v>
          </cell>
          <cell r="BJ1224" t="str">
            <v>Arrendado</v>
          </cell>
          <cell r="BK1224" t="str">
            <v>FV2465</v>
          </cell>
          <cell r="BL1224" t="str">
            <v>El Trébol Automotriz Ermita, S.A. de C.V.</v>
          </cell>
          <cell r="BO1224">
            <v>136990.00280000002</v>
          </cell>
          <cell r="BP1224">
            <v>19284.594000000001</v>
          </cell>
          <cell r="BQ1224" t="str">
            <v>-</v>
          </cell>
          <cell r="BR1224" t="str">
            <v>-</v>
          </cell>
          <cell r="BS1224" t="str">
            <v>-</v>
          </cell>
          <cell r="BT1224" t="str">
            <v>-</v>
          </cell>
          <cell r="BU1224" t="str">
            <v>-</v>
          </cell>
          <cell r="BV1224" t="str">
            <v>-</v>
          </cell>
          <cell r="BW1224" t="str">
            <v>-</v>
          </cell>
          <cell r="BX1224" t="str">
            <v>-</v>
          </cell>
          <cell r="BY1224" t="str">
            <v>-</v>
          </cell>
          <cell r="BZ1224" t="str">
            <v>-</v>
          </cell>
          <cell r="CA1224" t="str">
            <v>-</v>
          </cell>
          <cell r="CB1224" t="str">
            <v>-</v>
          </cell>
          <cell r="CC1224" t="str">
            <v>Viernes</v>
          </cell>
          <cell r="CD1224" t="str">
            <v>110</v>
          </cell>
          <cell r="CE1224" t="str">
            <v>0</v>
          </cell>
          <cell r="CF1224" t="str">
            <v>Azul</v>
          </cell>
          <cell r="CG1224" t="str">
            <v>5o Sábado</v>
          </cell>
          <cell r="CH1224" t="str">
            <v>May y Jun</v>
          </cell>
          <cell r="CI1224" t="str">
            <v>Nov y Dic</v>
          </cell>
          <cell r="CJ1224" t="str">
            <v>-</v>
          </cell>
          <cell r="CK1224">
            <v>90</v>
          </cell>
          <cell r="CL1224" t="str">
            <v>101 - MAGNA</v>
          </cell>
          <cell r="CM1224" t="str">
            <v>14047</v>
          </cell>
          <cell r="CP1224" t="str">
            <v>-</v>
          </cell>
        </row>
        <row r="1225">
          <cell r="A1225" t="str">
            <v>14048</v>
          </cell>
          <cell r="B1225" t="str">
            <v>892ZMV</v>
          </cell>
          <cell r="C1225" t="str">
            <v>Distrito Federal</v>
          </cell>
          <cell r="D1225" t="str">
            <v>No aplica</v>
          </cell>
          <cell r="E1225" t="str">
            <v>Aveo</v>
          </cell>
          <cell r="F1225" t="str">
            <v>Automóvil</v>
          </cell>
          <cell r="G1225" t="str">
            <v>Chevrolet</v>
          </cell>
          <cell r="H1225" t="str">
            <v>Aveo LT 4 puertas T/M, D/H, A/A, E/E, CD, Paquete B</v>
          </cell>
          <cell r="I1225" t="str">
            <v>3G1TA5AF6EL165239</v>
          </cell>
          <cell r="J1225" t="str">
            <v>Hecho en México</v>
          </cell>
          <cell r="K1225" t="str">
            <v>Magna</v>
          </cell>
          <cell r="L1225">
            <v>4</v>
          </cell>
          <cell r="M1225">
            <v>45</v>
          </cell>
          <cell r="N1225">
            <v>2014</v>
          </cell>
          <cell r="O1225" t="str">
            <v>Guadalajara</v>
          </cell>
          <cell r="P1225" t="str">
            <v>Jalisco</v>
          </cell>
          <cell r="Q1225" t="str">
            <v>Occidente</v>
          </cell>
          <cell r="R1225" t="str">
            <v>Baja</v>
          </cell>
          <cell r="S1225" t="str">
            <v>Venta a empleado</v>
          </cell>
          <cell r="T1225" t="str">
            <v>GNP</v>
          </cell>
          <cell r="U1225" t="str">
            <v>Grupo Nacional Provincial, S.A.B.</v>
          </cell>
          <cell r="V1225" t="str">
            <v>Asesor de Servicio</v>
          </cell>
          <cell r="W1225" t="str">
            <v>-</v>
          </cell>
          <cell r="X1225" t="str">
            <v>Célula 4</v>
          </cell>
          <cell r="Y1225" t="str">
            <v>Asignado</v>
          </cell>
          <cell r="Z1225" t="str">
            <v>Por asignar</v>
          </cell>
          <cell r="AA1225" t="str">
            <v>-</v>
          </cell>
          <cell r="AB1225" t="str">
            <v>-</v>
          </cell>
          <cell r="AC1225" t="str">
            <v>-</v>
          </cell>
          <cell r="AD1225" t="str">
            <v>-</v>
          </cell>
          <cell r="AE1225" t="str">
            <v>-</v>
          </cell>
          <cell r="AF1225" t="str">
            <v>-</v>
          </cell>
          <cell r="AG1225" t="str">
            <v>-</v>
          </cell>
          <cell r="AH1225" t="str">
            <v>-</v>
          </cell>
          <cell r="AI1225" t="str">
            <v>C6705</v>
          </cell>
          <cell r="AJ1225" t="str">
            <v>Ramirez Granados Arturo</v>
          </cell>
          <cell r="AK1225" t="str">
            <v>-</v>
          </cell>
          <cell r="AL1225" t="str">
            <v>-</v>
          </cell>
          <cell r="AM1225" t="str">
            <v>-</v>
          </cell>
          <cell r="AN1225">
            <v>0</v>
          </cell>
          <cell r="AO1225" t="str">
            <v>-</v>
          </cell>
          <cell r="AQ1225" t="str">
            <v>-</v>
          </cell>
          <cell r="AR1225" t="str">
            <v>-</v>
          </cell>
          <cell r="AS1225" t="str">
            <v>-</v>
          </cell>
          <cell r="AT1225" t="str">
            <v>-</v>
          </cell>
          <cell r="AU1225" t="str">
            <v>-</v>
          </cell>
          <cell r="AV1225" t="str">
            <v>-</v>
          </cell>
          <cell r="AW1225" t="str">
            <v>-</v>
          </cell>
          <cell r="AX1225" t="str">
            <v>-</v>
          </cell>
          <cell r="AY1225" t="str">
            <v>No</v>
          </cell>
          <cell r="AZ1225" t="str">
            <v>-</v>
          </cell>
          <cell r="BA1225" t="str">
            <v>-</v>
          </cell>
          <cell r="BB1225" t="str">
            <v>-</v>
          </cell>
          <cell r="BC1225" t="str">
            <v>-</v>
          </cell>
          <cell r="BD1225" t="str">
            <v>-</v>
          </cell>
          <cell r="BE1225" t="str">
            <v>-</v>
          </cell>
          <cell r="BF1225" t="str">
            <v>-</v>
          </cell>
          <cell r="BG1225" t="str">
            <v>-</v>
          </cell>
          <cell r="BH1225" t="str">
            <v>-</v>
          </cell>
          <cell r="BI1225" t="str">
            <v>-</v>
          </cell>
          <cell r="BJ1225" t="str">
            <v>Arrendado</v>
          </cell>
          <cell r="BK1225" t="str">
            <v>FV2466</v>
          </cell>
          <cell r="BL1225" t="str">
            <v>El Trébol Automotriz Ermita, S.A. de C.V.</v>
          </cell>
          <cell r="BO1225">
            <v>136990.00280000002</v>
          </cell>
          <cell r="BP1225">
            <v>19284.594000000001</v>
          </cell>
          <cell r="BQ1225" t="str">
            <v>-</v>
          </cell>
          <cell r="BR1225" t="str">
            <v>-</v>
          </cell>
          <cell r="BS1225" t="str">
            <v>-</v>
          </cell>
          <cell r="BT1225" t="str">
            <v>-</v>
          </cell>
          <cell r="BU1225" t="str">
            <v>-</v>
          </cell>
          <cell r="BV1225" t="str">
            <v>-</v>
          </cell>
          <cell r="BW1225" t="str">
            <v>-</v>
          </cell>
          <cell r="BX1225" t="str">
            <v>-</v>
          </cell>
          <cell r="BY1225" t="str">
            <v>-</v>
          </cell>
          <cell r="BZ1225" t="str">
            <v>-</v>
          </cell>
          <cell r="CA1225" t="str">
            <v>-</v>
          </cell>
          <cell r="CB1225" t="str">
            <v>-</v>
          </cell>
          <cell r="CC1225" t="str">
            <v>Jueves</v>
          </cell>
          <cell r="CD1225" t="str">
            <v>892</v>
          </cell>
          <cell r="CE1225" t="str">
            <v>2</v>
          </cell>
          <cell r="CF1225" t="str">
            <v>Verde</v>
          </cell>
          <cell r="CG1225" t="str">
            <v>4o Sábado</v>
          </cell>
          <cell r="CH1225" t="str">
            <v>Abr y May</v>
          </cell>
          <cell r="CI1225" t="str">
            <v>Oct y Nov</v>
          </cell>
          <cell r="CJ1225" t="str">
            <v>-</v>
          </cell>
          <cell r="CK1225">
            <v>90</v>
          </cell>
          <cell r="CL1225" t="str">
            <v>101 - MAGNA</v>
          </cell>
          <cell r="CM1225" t="str">
            <v>14048</v>
          </cell>
          <cell r="CP1225" t="str">
            <v>-</v>
          </cell>
        </row>
        <row r="1226">
          <cell r="A1226" t="str">
            <v>14049</v>
          </cell>
          <cell r="B1226" t="str">
            <v>775ZMV</v>
          </cell>
          <cell r="C1226" t="str">
            <v>Distrito Federal</v>
          </cell>
          <cell r="D1226" t="str">
            <v>No aplica</v>
          </cell>
          <cell r="E1226" t="str">
            <v>Aveo</v>
          </cell>
          <cell r="F1226" t="str">
            <v>Automóvil</v>
          </cell>
          <cell r="G1226" t="str">
            <v>Chevrolet</v>
          </cell>
          <cell r="H1226" t="str">
            <v>Aveo LT 4 puertas T/M, D/H, A/A, E/E, CD, Paquete B</v>
          </cell>
          <cell r="I1226" t="str">
            <v>3G1TA5AF0EL164720</v>
          </cell>
          <cell r="J1226" t="str">
            <v>Hecho en México</v>
          </cell>
          <cell r="K1226" t="str">
            <v>Magna</v>
          </cell>
          <cell r="L1226">
            <v>4</v>
          </cell>
          <cell r="M1226">
            <v>45</v>
          </cell>
          <cell r="N1226">
            <v>2014</v>
          </cell>
          <cell r="O1226" t="str">
            <v>Monterrey</v>
          </cell>
          <cell r="P1226" t="str">
            <v>Nuevo León</v>
          </cell>
          <cell r="Q1226" t="str">
            <v>Noreste</v>
          </cell>
          <cell r="R1226" t="str">
            <v>Baja</v>
          </cell>
          <cell r="S1226" t="str">
            <v>Devolución Valmex</v>
          </cell>
          <cell r="T1226" t="str">
            <v>GNP</v>
          </cell>
          <cell r="U1226" t="str">
            <v>Grupo Nacional Provincial, S.A.B.</v>
          </cell>
          <cell r="V1226" t="str">
            <v>Asesor de Servicio</v>
          </cell>
          <cell r="W1226">
            <v>220</v>
          </cell>
          <cell r="X1226" t="str">
            <v>Célula 5</v>
          </cell>
          <cell r="Y1226" t="str">
            <v>Asignado</v>
          </cell>
          <cell r="Z1226">
            <v>40027001</v>
          </cell>
          <cell r="AA1226" t="str">
            <v>Torres Hernandez Eliud</v>
          </cell>
          <cell r="AB1226" t="str">
            <v>Servicios Administrativos en Reclamaciones, S.A. de C.V.</v>
          </cell>
          <cell r="AC1226" t="str">
            <v>TOHE840220DM6</v>
          </cell>
          <cell r="AD1226" t="str">
            <v>Operativo</v>
          </cell>
          <cell r="AE1226" t="str">
            <v>Asesor de Servicio</v>
          </cell>
          <cell r="AF1226" t="str">
            <v>Unidad Operativa</v>
          </cell>
          <cell r="AG1226" t="str">
            <v>Dirección Servicio y Operaciones</v>
          </cell>
          <cell r="AH1226" t="str">
            <v>Subdirección Siniestros Norte y Occidente</v>
          </cell>
          <cell r="AI1226" t="str">
            <v>C9212</v>
          </cell>
          <cell r="AJ1226" t="str">
            <v>Colome Pineda Juan Del Carmen</v>
          </cell>
          <cell r="AK1226" t="str">
            <v>Oficina de Servicio Monterrey</v>
          </cell>
          <cell r="AL1226" t="str">
            <v>Monterrey</v>
          </cell>
          <cell r="AM1226">
            <v>0</v>
          </cell>
          <cell r="AN1226" t="str">
            <v>eliud.torres@gnp.com.mx</v>
          </cell>
          <cell r="AO1226" t="str">
            <v>eliud.torres@gnp.com.mx</v>
          </cell>
          <cell r="AQ1226">
            <v>8110294030</v>
          </cell>
          <cell r="AR1226" t="str">
            <v>-</v>
          </cell>
          <cell r="AS1226" t="str">
            <v>-</v>
          </cell>
          <cell r="AT1226" t="str">
            <v>-</v>
          </cell>
          <cell r="AU1226" t="str">
            <v>-</v>
          </cell>
          <cell r="AV1226" t="str">
            <v>-</v>
          </cell>
          <cell r="AW1226" t="str">
            <v>IMDM20104441..</v>
          </cell>
          <cell r="AX1226" t="str">
            <v>Inactivo</v>
          </cell>
          <cell r="AY1226" t="str">
            <v>No</v>
          </cell>
          <cell r="AZ1226" t="str">
            <v>-</v>
          </cell>
          <cell r="BA1226" t="str">
            <v>-</v>
          </cell>
          <cell r="BB1226" t="str">
            <v>-</v>
          </cell>
          <cell r="BC1226" t="str">
            <v>-</v>
          </cell>
          <cell r="BD1226" t="str">
            <v>-</v>
          </cell>
          <cell r="BE1226" t="str">
            <v>-</v>
          </cell>
          <cell r="BF1226" t="str">
            <v>-</v>
          </cell>
          <cell r="BG1226">
            <v>3</v>
          </cell>
          <cell r="BH1226" t="str">
            <v>-</v>
          </cell>
          <cell r="BI1226" t="str">
            <v>-</v>
          </cell>
          <cell r="BJ1226" t="str">
            <v>Arrendado</v>
          </cell>
          <cell r="BK1226" t="str">
            <v>FV2467</v>
          </cell>
          <cell r="BL1226" t="str">
            <v>El Trébol Automotriz Ermita, S.A. de C.V.</v>
          </cell>
          <cell r="BO1226">
            <v>136990.00280000002</v>
          </cell>
          <cell r="BP1226">
            <v>19284.594000000001</v>
          </cell>
          <cell r="BQ1226" t="str">
            <v>-</v>
          </cell>
          <cell r="BR1226" t="str">
            <v>-</v>
          </cell>
          <cell r="BS1226" t="str">
            <v>-</v>
          </cell>
          <cell r="BT1226" t="str">
            <v>-</v>
          </cell>
          <cell r="BU1226" t="str">
            <v>-</v>
          </cell>
          <cell r="BV1226" t="str">
            <v>-</v>
          </cell>
          <cell r="BW1226" t="str">
            <v>-</v>
          </cell>
          <cell r="BX1226" t="str">
            <v>-</v>
          </cell>
          <cell r="BY1226" t="str">
            <v>-</v>
          </cell>
          <cell r="BZ1226" t="str">
            <v>-</v>
          </cell>
          <cell r="CA1226" t="str">
            <v>-</v>
          </cell>
          <cell r="CB1226" t="str">
            <v>-</v>
          </cell>
          <cell r="CC1226" t="str">
            <v>Lunes</v>
          </cell>
          <cell r="CD1226" t="str">
            <v>775</v>
          </cell>
          <cell r="CE1226" t="str">
            <v>5</v>
          </cell>
          <cell r="CF1226" t="str">
            <v>Amarillo</v>
          </cell>
          <cell r="CG1226" t="str">
            <v>1er Sábado</v>
          </cell>
          <cell r="CH1226" t="str">
            <v>Ene y Feb</v>
          </cell>
          <cell r="CI1226" t="str">
            <v>Jul y Ago</v>
          </cell>
          <cell r="CJ1226" t="str">
            <v>-</v>
          </cell>
          <cell r="CK1226">
            <v>90</v>
          </cell>
          <cell r="CL1226" t="str">
            <v>101 - MAGNA</v>
          </cell>
          <cell r="CM1226" t="str">
            <v>14049</v>
          </cell>
          <cell r="CP1226" t="str">
            <v>-</v>
          </cell>
        </row>
        <row r="1227">
          <cell r="A1227" t="str">
            <v>14050</v>
          </cell>
          <cell r="B1227" t="str">
            <v>515ZMV</v>
          </cell>
          <cell r="C1227" t="str">
            <v>Distrito Federal</v>
          </cell>
          <cell r="D1227" t="str">
            <v>No aplica</v>
          </cell>
          <cell r="E1227" t="str">
            <v>Aveo</v>
          </cell>
          <cell r="F1227" t="str">
            <v>Automóvil</v>
          </cell>
          <cell r="G1227" t="str">
            <v>Chevrolet</v>
          </cell>
          <cell r="H1227" t="str">
            <v>Aveo LT 4 puertas T/M, D/H, A/A, E/E, CD, Paquete B</v>
          </cell>
          <cell r="I1227" t="str">
            <v>3G1TA5AF0EL165964</v>
          </cell>
          <cell r="J1227" t="str">
            <v>Hecho en México</v>
          </cell>
          <cell r="K1227" t="str">
            <v>Magna</v>
          </cell>
          <cell r="L1227">
            <v>4</v>
          </cell>
          <cell r="M1227">
            <v>45</v>
          </cell>
          <cell r="N1227">
            <v>2014</v>
          </cell>
          <cell r="O1227" t="str">
            <v>Monterrey</v>
          </cell>
          <cell r="P1227" t="str">
            <v>Nuevo León</v>
          </cell>
          <cell r="Q1227" t="str">
            <v>Noreste</v>
          </cell>
          <cell r="R1227" t="str">
            <v>Baja</v>
          </cell>
          <cell r="S1227" t="str">
            <v>Venta a empleado</v>
          </cell>
          <cell r="T1227" t="str">
            <v>GNP</v>
          </cell>
          <cell r="U1227" t="str">
            <v>Grupo Nacional Provincial, S.A.B.</v>
          </cell>
          <cell r="V1227" t="str">
            <v>Asesor de Servicio</v>
          </cell>
          <cell r="W1227" t="str">
            <v>1223</v>
          </cell>
          <cell r="X1227" t="str">
            <v>Célula 5</v>
          </cell>
          <cell r="Y1227" t="str">
            <v>Asignado</v>
          </cell>
          <cell r="Z1227">
            <v>40324001</v>
          </cell>
          <cell r="AA1227" t="str">
            <v>Páez Venecia Francisco Javier</v>
          </cell>
          <cell r="AB1227" t="str">
            <v>Servicios Administrativos en Reclamaciones, S.A. de C.V.</v>
          </cell>
          <cell r="AC1227" t="str">
            <v>PAVF750408IF7</v>
          </cell>
          <cell r="AD1227" t="str">
            <v>Operativo</v>
          </cell>
          <cell r="AE1227" t="str">
            <v>Asesor de Servicio</v>
          </cell>
          <cell r="AF1227" t="str">
            <v>Unidad Operativa</v>
          </cell>
          <cell r="AG1227" t="str">
            <v>Dirección Servicio y Operaciones</v>
          </cell>
          <cell r="AH1227" t="str">
            <v>Subdirección Siniestros Norte y Occidente</v>
          </cell>
          <cell r="AI1227" t="str">
            <v>C9212</v>
          </cell>
          <cell r="AJ1227" t="str">
            <v>Colome Pineda Juan Del Carmen</v>
          </cell>
          <cell r="AK1227" t="str">
            <v>Oficina de Servicio Monterrey</v>
          </cell>
          <cell r="AL1227" t="str">
            <v>Monterrey</v>
          </cell>
          <cell r="AM1227">
            <v>0</v>
          </cell>
          <cell r="AN1227" t="str">
            <v>francisco.paez@gnp.com.mx</v>
          </cell>
          <cell r="AO1227" t="str">
            <v>francisco.paez@gnp.com.mx</v>
          </cell>
          <cell r="AP1227" t="str">
            <v>jpaez123gnp@gmail.com</v>
          </cell>
          <cell r="AQ1227">
            <v>8112443438</v>
          </cell>
          <cell r="AR1227" t="str">
            <v>-</v>
          </cell>
          <cell r="AS1227" t="str">
            <v>-</v>
          </cell>
          <cell r="AT1227" t="str">
            <v>-</v>
          </cell>
          <cell r="AU1227" t="str">
            <v>-</v>
          </cell>
          <cell r="AV1227" t="str">
            <v>-</v>
          </cell>
          <cell r="AW1227" t="str">
            <v>IMDM20104442..</v>
          </cell>
          <cell r="AX1227" t="str">
            <v>Inactivo</v>
          </cell>
          <cell r="AY1227" t="str">
            <v>No</v>
          </cell>
          <cell r="AZ1227" t="str">
            <v>-</v>
          </cell>
          <cell r="BA1227" t="str">
            <v>-</v>
          </cell>
          <cell r="BB1227" t="str">
            <v>-</v>
          </cell>
          <cell r="BC1227" t="str">
            <v>-</v>
          </cell>
          <cell r="BD1227" t="str">
            <v>-</v>
          </cell>
          <cell r="BE1227" t="str">
            <v>-</v>
          </cell>
          <cell r="BF1227" t="str">
            <v>-</v>
          </cell>
          <cell r="BG1227">
            <v>3</v>
          </cell>
          <cell r="BH1227" t="str">
            <v>-</v>
          </cell>
          <cell r="BI1227" t="str">
            <v>-</v>
          </cell>
          <cell r="BJ1227" t="str">
            <v>Arrendado</v>
          </cell>
          <cell r="BK1227" t="str">
            <v>FV2468</v>
          </cell>
          <cell r="BL1227" t="str">
            <v>El Trébol Automotriz Ermita, S.A. de C.V.</v>
          </cell>
          <cell r="BO1227">
            <v>136990.00280000002</v>
          </cell>
          <cell r="BP1227">
            <v>19284.594000000001</v>
          </cell>
          <cell r="BQ1227" t="str">
            <v>-</v>
          </cell>
          <cell r="BR1227" t="str">
            <v>-</v>
          </cell>
          <cell r="BS1227" t="str">
            <v>-</v>
          </cell>
          <cell r="BT1227" t="str">
            <v>-</v>
          </cell>
          <cell r="BU1227" t="str">
            <v>-</v>
          </cell>
          <cell r="BV1227" t="str">
            <v>-</v>
          </cell>
          <cell r="BW1227" t="str">
            <v>-</v>
          </cell>
          <cell r="BX1227" t="str">
            <v>-</v>
          </cell>
          <cell r="BY1227" t="str">
            <v>-</v>
          </cell>
          <cell r="BZ1227" t="str">
            <v>-</v>
          </cell>
          <cell r="CA1227" t="str">
            <v>-</v>
          </cell>
          <cell r="CB1227" t="str">
            <v>-</v>
          </cell>
          <cell r="CC1227" t="str">
            <v>Lunes</v>
          </cell>
          <cell r="CD1227" t="str">
            <v>515</v>
          </cell>
          <cell r="CE1227" t="str">
            <v>5</v>
          </cell>
          <cell r="CF1227" t="str">
            <v>Amarillo</v>
          </cell>
          <cell r="CG1227" t="str">
            <v>1er Sábado</v>
          </cell>
          <cell r="CH1227" t="str">
            <v>Ene y Feb</v>
          </cell>
          <cell r="CI1227" t="str">
            <v>Jul y Ago</v>
          </cell>
          <cell r="CJ1227" t="str">
            <v>-</v>
          </cell>
          <cell r="CK1227">
            <v>90</v>
          </cell>
          <cell r="CL1227" t="str">
            <v>101 - MAGNA</v>
          </cell>
          <cell r="CM1227" t="str">
            <v>14050</v>
          </cell>
          <cell r="CP1227" t="str">
            <v>-</v>
          </cell>
        </row>
        <row r="1228">
          <cell r="A1228" t="str">
            <v>14051</v>
          </cell>
          <cell r="B1228" t="str">
            <v>745ZMV</v>
          </cell>
          <cell r="C1228" t="str">
            <v>Distrito Federal</v>
          </cell>
          <cell r="D1228" t="str">
            <v>No aplica</v>
          </cell>
          <cell r="E1228" t="str">
            <v>Aveo</v>
          </cell>
          <cell r="F1228" t="str">
            <v>Automóvil</v>
          </cell>
          <cell r="G1228" t="str">
            <v>Chevrolet</v>
          </cell>
          <cell r="H1228" t="str">
            <v>Aveo LT 4 puertas T/M, D/H, A/A, E/E, CD, Paquete B</v>
          </cell>
          <cell r="I1228" t="str">
            <v>3G1TA5AF1EL165732</v>
          </cell>
          <cell r="J1228" t="str">
            <v>Hecho en México</v>
          </cell>
          <cell r="K1228" t="str">
            <v>Magna</v>
          </cell>
          <cell r="L1228">
            <v>4</v>
          </cell>
          <cell r="M1228">
            <v>45</v>
          </cell>
          <cell r="N1228">
            <v>2014</v>
          </cell>
          <cell r="O1228" t="str">
            <v>Monterrey</v>
          </cell>
          <cell r="P1228" t="str">
            <v>Nuevo León</v>
          </cell>
          <cell r="Q1228" t="str">
            <v>Noreste</v>
          </cell>
          <cell r="R1228" t="str">
            <v>Baja</v>
          </cell>
          <cell r="S1228" t="str">
            <v>Venta a empleado</v>
          </cell>
          <cell r="T1228" t="str">
            <v>GNP</v>
          </cell>
          <cell r="U1228" t="str">
            <v>Grupo Nacional Provincial, S.A.B.</v>
          </cell>
          <cell r="V1228" t="str">
            <v>Asesor de Servicio</v>
          </cell>
          <cell r="W1228" t="str">
            <v>1217</v>
          </cell>
          <cell r="X1228" t="str">
            <v>Célula 5</v>
          </cell>
          <cell r="Y1228" t="str">
            <v>Asignado</v>
          </cell>
          <cell r="Z1228">
            <v>40021001</v>
          </cell>
          <cell r="AA1228" t="str">
            <v>-</v>
          </cell>
          <cell r="AB1228" t="str">
            <v>-</v>
          </cell>
          <cell r="AC1228" t="str">
            <v>-</v>
          </cell>
          <cell r="AD1228" t="str">
            <v>-</v>
          </cell>
          <cell r="AE1228" t="str">
            <v>-</v>
          </cell>
          <cell r="AF1228" t="str">
            <v>-</v>
          </cell>
          <cell r="AG1228" t="str">
            <v>-</v>
          </cell>
          <cell r="AH1228" t="str">
            <v>-</v>
          </cell>
          <cell r="AI1228" t="str">
            <v>C6705</v>
          </cell>
          <cell r="AJ1228" t="str">
            <v>Ramirez Granados Arturo</v>
          </cell>
          <cell r="AK1228" t="str">
            <v>-</v>
          </cell>
          <cell r="AL1228" t="str">
            <v>-</v>
          </cell>
          <cell r="AM1228" t="str">
            <v>-</v>
          </cell>
          <cell r="AN1228" t="str">
            <v>137gnp@gmail.com</v>
          </cell>
          <cell r="AO1228" t="str">
            <v>-</v>
          </cell>
          <cell r="AP1228" t="str">
            <v>137gnp@gmail.com</v>
          </cell>
          <cell r="AQ1228">
            <v>8112444742</v>
          </cell>
          <cell r="AR1228" t="str">
            <v>-</v>
          </cell>
          <cell r="AS1228" t="str">
            <v>-</v>
          </cell>
          <cell r="AT1228" t="str">
            <v>-</v>
          </cell>
          <cell r="AU1228" t="str">
            <v>-</v>
          </cell>
          <cell r="AV1228" t="str">
            <v>-</v>
          </cell>
          <cell r="AW1228" t="str">
            <v>IMDM20104443..</v>
          </cell>
          <cell r="AX1228" t="str">
            <v>Inactivo</v>
          </cell>
          <cell r="AY1228" t="str">
            <v>No</v>
          </cell>
          <cell r="AZ1228" t="str">
            <v>-</v>
          </cell>
          <cell r="BA1228" t="str">
            <v>-</v>
          </cell>
          <cell r="BB1228" t="str">
            <v>-</v>
          </cell>
          <cell r="BC1228" t="str">
            <v>-</v>
          </cell>
          <cell r="BD1228" t="str">
            <v>-</v>
          </cell>
          <cell r="BE1228" t="str">
            <v>-</v>
          </cell>
          <cell r="BF1228" t="str">
            <v>-</v>
          </cell>
          <cell r="BG1228">
            <v>3</v>
          </cell>
          <cell r="BH1228" t="str">
            <v>-</v>
          </cell>
          <cell r="BI1228" t="str">
            <v>-</v>
          </cell>
          <cell r="BJ1228" t="str">
            <v>Arrendado</v>
          </cell>
          <cell r="BK1228" t="str">
            <v>FV2469</v>
          </cell>
          <cell r="BL1228" t="str">
            <v>El Trébol Automotriz Ermita, S.A. de C.V.</v>
          </cell>
          <cell r="BO1228">
            <v>136990.00280000002</v>
          </cell>
          <cell r="BP1228">
            <v>19284.594000000001</v>
          </cell>
          <cell r="BQ1228" t="str">
            <v>-</v>
          </cell>
          <cell r="BR1228" t="str">
            <v>-</v>
          </cell>
          <cell r="BS1228" t="str">
            <v>-</v>
          </cell>
          <cell r="BT1228" t="str">
            <v>-</v>
          </cell>
          <cell r="BU1228" t="str">
            <v>-</v>
          </cell>
          <cell r="BV1228" t="str">
            <v>-</v>
          </cell>
          <cell r="BW1228" t="str">
            <v>-</v>
          </cell>
          <cell r="BX1228" t="str">
            <v>-</v>
          </cell>
          <cell r="BY1228" t="str">
            <v>-</v>
          </cell>
          <cell r="BZ1228" t="str">
            <v>-</v>
          </cell>
          <cell r="CA1228" t="str">
            <v>-</v>
          </cell>
          <cell r="CB1228" t="str">
            <v>-</v>
          </cell>
          <cell r="CC1228" t="str">
            <v>Lunes</v>
          </cell>
          <cell r="CD1228" t="str">
            <v>745</v>
          </cell>
          <cell r="CE1228" t="str">
            <v>5</v>
          </cell>
          <cell r="CF1228" t="str">
            <v>Amarillo</v>
          </cell>
          <cell r="CG1228" t="str">
            <v>1er Sábado</v>
          </cell>
          <cell r="CH1228" t="str">
            <v>Ene y Feb</v>
          </cell>
          <cell r="CI1228" t="str">
            <v>Jul y Ago</v>
          </cell>
          <cell r="CJ1228" t="str">
            <v>-</v>
          </cell>
          <cell r="CK1228">
            <v>90</v>
          </cell>
          <cell r="CL1228" t="str">
            <v>101 - MAGNA</v>
          </cell>
          <cell r="CM1228" t="str">
            <v>14051</v>
          </cell>
          <cell r="CP1228" t="str">
            <v>-</v>
          </cell>
        </row>
        <row r="1229">
          <cell r="A1229" t="str">
            <v>14052</v>
          </cell>
          <cell r="B1229" t="str">
            <v>309ZMV</v>
          </cell>
          <cell r="C1229" t="str">
            <v>Distrito Federal</v>
          </cell>
          <cell r="D1229" t="str">
            <v>No aplica</v>
          </cell>
          <cell r="E1229" t="str">
            <v>Aveo</v>
          </cell>
          <cell r="F1229" t="str">
            <v>Automóvil</v>
          </cell>
          <cell r="G1229" t="str">
            <v>Chevrolet</v>
          </cell>
          <cell r="H1229" t="str">
            <v>Aveo LT 4 puertas T/M, D/H, A/A, E/E, CD, Paquete B</v>
          </cell>
          <cell r="I1229" t="str">
            <v>3G1TA5AF1EL166038</v>
          </cell>
          <cell r="J1229" t="str">
            <v>Hecho en México</v>
          </cell>
          <cell r="K1229" t="str">
            <v>Magna</v>
          </cell>
          <cell r="L1229">
            <v>4</v>
          </cell>
          <cell r="M1229">
            <v>45</v>
          </cell>
          <cell r="N1229">
            <v>2014</v>
          </cell>
          <cell r="O1229" t="str">
            <v>Monterrey</v>
          </cell>
          <cell r="P1229" t="str">
            <v>Nuevo León</v>
          </cell>
          <cell r="Q1229" t="str">
            <v>Noreste</v>
          </cell>
          <cell r="R1229" t="str">
            <v>Baja</v>
          </cell>
          <cell r="S1229" t="str">
            <v>Venta a empleado</v>
          </cell>
          <cell r="T1229" t="str">
            <v>GNP</v>
          </cell>
          <cell r="U1229" t="str">
            <v>Grupo Nacional Provincial, S.A.B.</v>
          </cell>
          <cell r="V1229" t="str">
            <v>Asesor de Servicio</v>
          </cell>
          <cell r="W1229" t="str">
            <v>1205</v>
          </cell>
          <cell r="X1229" t="str">
            <v>Célula 3</v>
          </cell>
          <cell r="Y1229" t="str">
            <v>Asignado</v>
          </cell>
          <cell r="Z1229">
            <v>40001001</v>
          </cell>
          <cell r="AA1229" t="str">
            <v>-</v>
          </cell>
          <cell r="AB1229" t="str">
            <v>-</v>
          </cell>
          <cell r="AC1229" t="str">
            <v>-</v>
          </cell>
          <cell r="AD1229" t="str">
            <v>-</v>
          </cell>
          <cell r="AE1229" t="str">
            <v>-</v>
          </cell>
          <cell r="AF1229" t="str">
            <v>-</v>
          </cell>
          <cell r="AG1229" t="str">
            <v>-</v>
          </cell>
          <cell r="AH1229" t="str">
            <v>-</v>
          </cell>
          <cell r="AI1229" t="str">
            <v>C6705</v>
          </cell>
          <cell r="AJ1229" t="str">
            <v>Ramirez Granados Arturo</v>
          </cell>
          <cell r="AK1229" t="str">
            <v>-</v>
          </cell>
          <cell r="AL1229" t="str">
            <v>-</v>
          </cell>
          <cell r="AM1229" t="str">
            <v>-</v>
          </cell>
          <cell r="AN1229" t="str">
            <v>77arquieta@gmail.com</v>
          </cell>
          <cell r="AO1229" t="str">
            <v>-</v>
          </cell>
          <cell r="AP1229" t="str">
            <v>77arquieta@gmail.com</v>
          </cell>
          <cell r="AQ1229">
            <v>8112446217</v>
          </cell>
          <cell r="AR1229" t="str">
            <v>-</v>
          </cell>
          <cell r="AS1229" t="str">
            <v>-</v>
          </cell>
          <cell r="AT1229" t="str">
            <v>-</v>
          </cell>
          <cell r="AU1229" t="str">
            <v>-</v>
          </cell>
          <cell r="AV1229" t="str">
            <v>-</v>
          </cell>
          <cell r="AW1229" t="str">
            <v>-</v>
          </cell>
          <cell r="AX1229" t="str">
            <v>-</v>
          </cell>
          <cell r="AY1229" t="str">
            <v>No</v>
          </cell>
          <cell r="AZ1229" t="str">
            <v>-</v>
          </cell>
          <cell r="BA1229" t="str">
            <v>-</v>
          </cell>
          <cell r="BB1229" t="str">
            <v>-</v>
          </cell>
          <cell r="BC1229" t="str">
            <v>-</v>
          </cell>
          <cell r="BD1229" t="str">
            <v>-</v>
          </cell>
          <cell r="BE1229" t="str">
            <v>-</v>
          </cell>
          <cell r="BF1229" t="str">
            <v>-</v>
          </cell>
          <cell r="BG1229">
            <v>3</v>
          </cell>
          <cell r="BH1229" t="str">
            <v>-</v>
          </cell>
          <cell r="BI1229" t="str">
            <v>-</v>
          </cell>
          <cell r="BJ1229" t="str">
            <v>Arrendado</v>
          </cell>
          <cell r="BK1229" t="str">
            <v>FV2667</v>
          </cell>
          <cell r="BL1229" t="str">
            <v>El Trébol Automotriz Ermita, S.A. de C.V.</v>
          </cell>
          <cell r="BO1229">
            <v>136990.00280000002</v>
          </cell>
          <cell r="BP1229">
            <v>19284.594000000001</v>
          </cell>
          <cell r="BQ1229" t="str">
            <v>-</v>
          </cell>
          <cell r="BR1229" t="str">
            <v>-</v>
          </cell>
          <cell r="BS1229" t="str">
            <v>-</v>
          </cell>
          <cell r="BT1229" t="str">
            <v>-</v>
          </cell>
          <cell r="BU1229" t="str">
            <v>-</v>
          </cell>
          <cell r="BV1229" t="str">
            <v>-</v>
          </cell>
          <cell r="BW1229" t="str">
            <v>-</v>
          </cell>
          <cell r="BX1229" t="str">
            <v>-</v>
          </cell>
          <cell r="BY1229" t="str">
            <v>-</v>
          </cell>
          <cell r="BZ1229" t="str">
            <v>-</v>
          </cell>
          <cell r="CA1229" t="str">
            <v>-</v>
          </cell>
          <cell r="CB1229" t="str">
            <v>-</v>
          </cell>
          <cell r="CC1229" t="str">
            <v>Viernes</v>
          </cell>
          <cell r="CD1229" t="str">
            <v>309</v>
          </cell>
          <cell r="CE1229" t="str">
            <v>9</v>
          </cell>
          <cell r="CF1229" t="str">
            <v>Azul</v>
          </cell>
          <cell r="CG1229" t="str">
            <v>5o Sábado</v>
          </cell>
          <cell r="CH1229" t="str">
            <v>May y Jun</v>
          </cell>
          <cell r="CI1229" t="str">
            <v>Nov y Dic</v>
          </cell>
          <cell r="CJ1229" t="str">
            <v>-</v>
          </cell>
          <cell r="CK1229">
            <v>90</v>
          </cell>
          <cell r="CL1229" t="str">
            <v>101 - MAGNA</v>
          </cell>
          <cell r="CM1229" t="str">
            <v>14052</v>
          </cell>
          <cell r="CP1229" t="str">
            <v>-</v>
          </cell>
        </row>
        <row r="1230">
          <cell r="A1230" t="str">
            <v>14053</v>
          </cell>
          <cell r="B1230" t="str">
            <v>704ZMV</v>
          </cell>
          <cell r="C1230" t="str">
            <v>Distrito Federal</v>
          </cell>
          <cell r="D1230" t="str">
            <v>No aplica</v>
          </cell>
          <cell r="E1230" t="str">
            <v>Aveo</v>
          </cell>
          <cell r="F1230" t="str">
            <v>Automóvil</v>
          </cell>
          <cell r="G1230" t="str">
            <v>Chevrolet</v>
          </cell>
          <cell r="H1230" t="str">
            <v>Aveo LT 4 puertas T/M, D/H, A/A, E/E, CD, Paquete B</v>
          </cell>
          <cell r="I1230" t="str">
            <v>3G1TA5AF2EL165772</v>
          </cell>
          <cell r="J1230" t="str">
            <v>Hecho en México</v>
          </cell>
          <cell r="K1230" t="str">
            <v>Magna</v>
          </cell>
          <cell r="L1230">
            <v>4</v>
          </cell>
          <cell r="M1230">
            <v>45</v>
          </cell>
          <cell r="N1230">
            <v>2014</v>
          </cell>
          <cell r="O1230" t="str">
            <v>Monterrey</v>
          </cell>
          <cell r="P1230" t="str">
            <v>Nuevo León</v>
          </cell>
          <cell r="Q1230" t="str">
            <v>Noreste</v>
          </cell>
          <cell r="R1230" t="str">
            <v>Baja</v>
          </cell>
          <cell r="S1230" t="str">
            <v>Venta a empleado</v>
          </cell>
          <cell r="T1230" t="str">
            <v>GNP</v>
          </cell>
          <cell r="U1230" t="str">
            <v>Grupo Nacional Provincial, S.A.B.</v>
          </cell>
          <cell r="V1230" t="str">
            <v>Asesor de Servicio</v>
          </cell>
          <cell r="W1230" t="str">
            <v>1206</v>
          </cell>
          <cell r="X1230" t="str">
            <v>Célula 5</v>
          </cell>
          <cell r="Y1230" t="str">
            <v>Asignado</v>
          </cell>
          <cell r="Z1230">
            <v>40002001</v>
          </cell>
          <cell r="AA1230" t="str">
            <v>Barrera Arévalo Victor Hugo</v>
          </cell>
          <cell r="AB1230" t="str">
            <v>Servicios Administrativos en Reclamaciones, S.A. de C.V.</v>
          </cell>
          <cell r="AC1230" t="str">
            <v>BAAV590202T47</v>
          </cell>
          <cell r="AD1230" t="str">
            <v>Operativo</v>
          </cell>
          <cell r="AE1230" t="str">
            <v>Asesor de Servicio</v>
          </cell>
          <cell r="AF1230" t="str">
            <v>Unidad Operativa</v>
          </cell>
          <cell r="AG1230" t="str">
            <v>Dirección Servicio y Operaciones</v>
          </cell>
          <cell r="AH1230" t="str">
            <v>Subdirección Siniestros Norte y Occidente</v>
          </cell>
          <cell r="AI1230" t="str">
            <v>C9212</v>
          </cell>
          <cell r="AJ1230" t="str">
            <v>Colome Pineda Juan Del Carmen</v>
          </cell>
          <cell r="AK1230" t="str">
            <v>Oficina de Servicio Monterrey</v>
          </cell>
          <cell r="AL1230" t="str">
            <v>Monterrey</v>
          </cell>
          <cell r="AM1230">
            <v>0</v>
          </cell>
          <cell r="AN1230" t="str">
            <v>victor.barrera@gnp.com.mx</v>
          </cell>
          <cell r="AO1230" t="str">
            <v>victor.barrera@gnp.com.mx</v>
          </cell>
          <cell r="AP1230" t="str">
            <v>gnp109@gmail.com</v>
          </cell>
          <cell r="AQ1230">
            <v>8112444721</v>
          </cell>
          <cell r="AR1230" t="str">
            <v>-</v>
          </cell>
          <cell r="AS1230" t="str">
            <v>-</v>
          </cell>
          <cell r="AT1230" t="str">
            <v>-</v>
          </cell>
          <cell r="AU1230" t="str">
            <v>-</v>
          </cell>
          <cell r="AV1230" t="str">
            <v>-</v>
          </cell>
          <cell r="AW1230" t="str">
            <v>IMDM20104444..</v>
          </cell>
          <cell r="AX1230" t="str">
            <v>Inactivo</v>
          </cell>
          <cell r="AY1230" t="str">
            <v>No</v>
          </cell>
          <cell r="AZ1230" t="str">
            <v>-</v>
          </cell>
          <cell r="BA1230" t="str">
            <v>-</v>
          </cell>
          <cell r="BB1230" t="str">
            <v>-</v>
          </cell>
          <cell r="BC1230" t="str">
            <v>-</v>
          </cell>
          <cell r="BD1230" t="str">
            <v>-</v>
          </cell>
          <cell r="BE1230" t="str">
            <v>-</v>
          </cell>
          <cell r="BF1230" t="str">
            <v>-</v>
          </cell>
          <cell r="BG1230">
            <v>3</v>
          </cell>
          <cell r="BH1230" t="str">
            <v>-</v>
          </cell>
          <cell r="BI1230" t="str">
            <v>-</v>
          </cell>
          <cell r="BJ1230" t="str">
            <v>Arrendado</v>
          </cell>
          <cell r="BK1230" t="str">
            <v>FV2470</v>
          </cell>
          <cell r="BL1230" t="str">
            <v>El Trébol Automotriz Ermita, S.A. de C.V.</v>
          </cell>
          <cell r="BO1230">
            <v>136990.00280000002</v>
          </cell>
          <cell r="BP1230">
            <v>19284.594000000001</v>
          </cell>
          <cell r="BQ1230" t="str">
            <v>-</v>
          </cell>
          <cell r="BR1230" t="str">
            <v>-</v>
          </cell>
          <cell r="BS1230" t="str">
            <v>-</v>
          </cell>
          <cell r="BT1230" t="str">
            <v>-</v>
          </cell>
          <cell r="BU1230" t="str">
            <v>-</v>
          </cell>
          <cell r="BV1230" t="str">
            <v>-</v>
          </cell>
          <cell r="BW1230" t="str">
            <v>-</v>
          </cell>
          <cell r="BX1230" t="str">
            <v>-</v>
          </cell>
          <cell r="BY1230" t="str">
            <v>-</v>
          </cell>
          <cell r="BZ1230" t="str">
            <v>-</v>
          </cell>
          <cell r="CA1230" t="str">
            <v>-</v>
          </cell>
          <cell r="CB1230" t="str">
            <v>-</v>
          </cell>
          <cell r="CC1230" t="str">
            <v>Miércoles</v>
          </cell>
          <cell r="CD1230" t="str">
            <v>704</v>
          </cell>
          <cell r="CE1230" t="str">
            <v>4</v>
          </cell>
          <cell r="CF1230" t="str">
            <v>Rojo</v>
          </cell>
          <cell r="CG1230" t="str">
            <v>3er Sábado</v>
          </cell>
          <cell r="CH1230" t="str">
            <v>Mzo y Abr</v>
          </cell>
          <cell r="CI1230" t="str">
            <v>Sep y Oct</v>
          </cell>
          <cell r="CJ1230" t="str">
            <v>-</v>
          </cell>
          <cell r="CK1230">
            <v>90</v>
          </cell>
          <cell r="CL1230" t="str">
            <v>101 - MAGNA</v>
          </cell>
          <cell r="CM1230" t="str">
            <v>14053</v>
          </cell>
          <cell r="CP1230" t="str">
            <v>-</v>
          </cell>
        </row>
        <row r="1231">
          <cell r="A1231" t="str">
            <v>14054</v>
          </cell>
          <cell r="B1231" t="str">
            <v>642ZMV</v>
          </cell>
          <cell r="C1231" t="str">
            <v>Distrito Federal</v>
          </cell>
          <cell r="D1231" t="str">
            <v>No aplica</v>
          </cell>
          <cell r="E1231" t="str">
            <v>Aveo</v>
          </cell>
          <cell r="F1231" t="str">
            <v>Automóvil</v>
          </cell>
          <cell r="G1231" t="str">
            <v>Chevrolet</v>
          </cell>
          <cell r="H1231" t="str">
            <v>Aveo LT 4 puertas T/M, D/H, A/A, E/E, CD, Paquete B</v>
          </cell>
          <cell r="I1231" t="str">
            <v>3G1TA5AF3EL164663</v>
          </cell>
          <cell r="J1231" t="str">
            <v>Hecho en México</v>
          </cell>
          <cell r="K1231" t="str">
            <v>Magna</v>
          </cell>
          <cell r="L1231">
            <v>4</v>
          </cell>
          <cell r="M1231">
            <v>45</v>
          </cell>
          <cell r="N1231">
            <v>2014</v>
          </cell>
          <cell r="O1231" t="str">
            <v>Monterrey</v>
          </cell>
          <cell r="P1231" t="str">
            <v>Nuevo León</v>
          </cell>
          <cell r="Q1231" t="str">
            <v>Noreste</v>
          </cell>
          <cell r="R1231" t="str">
            <v>Baja</v>
          </cell>
          <cell r="S1231" t="str">
            <v>Venta a empleado</v>
          </cell>
          <cell r="T1231" t="str">
            <v>GNP</v>
          </cell>
          <cell r="U1231" t="str">
            <v>Grupo Nacional Provincial, S.A.B.</v>
          </cell>
          <cell r="V1231" t="str">
            <v>Asesor de Servicio</v>
          </cell>
          <cell r="W1231" t="str">
            <v>1224</v>
          </cell>
          <cell r="X1231" t="str">
            <v>Célula 4</v>
          </cell>
          <cell r="Y1231" t="str">
            <v>Asignado</v>
          </cell>
          <cell r="Z1231">
            <v>40325001</v>
          </cell>
          <cell r="AA1231" t="str">
            <v>Ortega Constantino Javier</v>
          </cell>
          <cell r="AB1231" t="str">
            <v>Servicios Administrativos en Reclamaciones, S.A. de C.V.</v>
          </cell>
          <cell r="AC1231" t="str">
            <v>OECJ620702D80</v>
          </cell>
          <cell r="AD1231" t="str">
            <v>Operativo</v>
          </cell>
          <cell r="AE1231" t="str">
            <v>Asesor de Servicio</v>
          </cell>
          <cell r="AF1231" t="str">
            <v>Unidad Operativa</v>
          </cell>
          <cell r="AG1231" t="str">
            <v>Dirección Servicio y Operaciones</v>
          </cell>
          <cell r="AH1231" t="str">
            <v>Subdirección Siniestros Norte y Occidente</v>
          </cell>
          <cell r="AI1231" t="str">
            <v>C9212</v>
          </cell>
          <cell r="AJ1231" t="str">
            <v>Colome Pineda Juan Del Carmen</v>
          </cell>
          <cell r="AK1231" t="str">
            <v>Oficina de Servicio Monterrey</v>
          </cell>
          <cell r="AL1231" t="str">
            <v>Monterrey</v>
          </cell>
          <cell r="AM1231">
            <v>0</v>
          </cell>
          <cell r="AN1231" t="str">
            <v>javier.ortega@gnp.com.mx</v>
          </cell>
          <cell r="AO1231" t="str">
            <v>javier.ortega@gnp.com.mx</v>
          </cell>
          <cell r="AP1231" t="str">
            <v>ortegaconstantino.javier@gmail.com</v>
          </cell>
          <cell r="AQ1231">
            <v>8112443441</v>
          </cell>
          <cell r="AR1231" t="str">
            <v>-</v>
          </cell>
          <cell r="AS1231" t="str">
            <v>-</v>
          </cell>
          <cell r="AT1231" t="str">
            <v>-</v>
          </cell>
          <cell r="AU1231" t="str">
            <v>-</v>
          </cell>
          <cell r="AV1231" t="str">
            <v>-</v>
          </cell>
          <cell r="AW1231" t="str">
            <v>-</v>
          </cell>
          <cell r="AX1231" t="str">
            <v>-</v>
          </cell>
          <cell r="AY1231" t="str">
            <v>No</v>
          </cell>
          <cell r="AZ1231" t="str">
            <v>-</v>
          </cell>
          <cell r="BA1231" t="str">
            <v>-</v>
          </cell>
          <cell r="BB1231" t="str">
            <v>-</v>
          </cell>
          <cell r="BC1231" t="str">
            <v>-</v>
          </cell>
          <cell r="BD1231" t="str">
            <v>-</v>
          </cell>
          <cell r="BE1231" t="str">
            <v>-</v>
          </cell>
          <cell r="BF1231" t="str">
            <v>-</v>
          </cell>
          <cell r="BG1231">
            <v>3</v>
          </cell>
          <cell r="BH1231" t="str">
            <v>-</v>
          </cell>
          <cell r="BI1231" t="str">
            <v>-</v>
          </cell>
          <cell r="BJ1231" t="str">
            <v>Arrendado</v>
          </cell>
          <cell r="BK1231" t="str">
            <v>FV2471</v>
          </cell>
          <cell r="BL1231" t="str">
            <v>El Trébol Automotriz Ermita, S.A. de C.V.</v>
          </cell>
          <cell r="BO1231">
            <v>136990.00280000002</v>
          </cell>
          <cell r="BP1231">
            <v>19284.594000000001</v>
          </cell>
          <cell r="BQ1231" t="str">
            <v>-</v>
          </cell>
          <cell r="BR1231" t="str">
            <v>-</v>
          </cell>
          <cell r="BS1231" t="str">
            <v>-</v>
          </cell>
          <cell r="BT1231" t="str">
            <v>-</v>
          </cell>
          <cell r="BU1231" t="str">
            <v>-</v>
          </cell>
          <cell r="BV1231" t="str">
            <v>-</v>
          </cell>
          <cell r="BW1231" t="str">
            <v>-</v>
          </cell>
          <cell r="BX1231" t="str">
            <v>-</v>
          </cell>
          <cell r="BY1231" t="str">
            <v>-</v>
          </cell>
          <cell r="BZ1231" t="str">
            <v>-</v>
          </cell>
          <cell r="CA1231" t="str">
            <v>-</v>
          </cell>
          <cell r="CB1231" t="str">
            <v>-</v>
          </cell>
          <cell r="CC1231" t="str">
            <v>Jueves</v>
          </cell>
          <cell r="CD1231" t="str">
            <v>642</v>
          </cell>
          <cell r="CE1231" t="str">
            <v>2</v>
          </cell>
          <cell r="CF1231" t="str">
            <v>Verde</v>
          </cell>
          <cell r="CG1231" t="str">
            <v>4o Sábado</v>
          </cell>
          <cell r="CH1231" t="str">
            <v>Abr y May</v>
          </cell>
          <cell r="CI1231" t="str">
            <v>Oct y Nov</v>
          </cell>
          <cell r="CJ1231" t="str">
            <v>-</v>
          </cell>
          <cell r="CK1231">
            <v>90</v>
          </cell>
          <cell r="CL1231" t="str">
            <v>101 - MAGNA</v>
          </cell>
          <cell r="CM1231" t="str">
            <v>14054</v>
          </cell>
          <cell r="CP1231" t="str">
            <v>-</v>
          </cell>
        </row>
        <row r="1232">
          <cell r="A1232" t="str">
            <v>14055</v>
          </cell>
          <cell r="B1232" t="str">
            <v>198ZMV</v>
          </cell>
          <cell r="C1232" t="str">
            <v>Distrito Federal</v>
          </cell>
          <cell r="D1232" t="str">
            <v>No aplica</v>
          </cell>
          <cell r="E1232" t="str">
            <v>Aveo</v>
          </cell>
          <cell r="F1232" t="str">
            <v>Automóvil</v>
          </cell>
          <cell r="G1232" t="str">
            <v>Chevrolet</v>
          </cell>
          <cell r="H1232" t="str">
            <v>Aveo LT 4 puertas T/M, D/H, A/A, E/E, CD, Paquete B</v>
          </cell>
          <cell r="I1232" t="str">
            <v>3G1TA5AF3EL165425</v>
          </cell>
          <cell r="J1232" t="str">
            <v>Hecho en México</v>
          </cell>
          <cell r="K1232" t="str">
            <v>Magna</v>
          </cell>
          <cell r="L1232">
            <v>4</v>
          </cell>
          <cell r="M1232">
            <v>45</v>
          </cell>
          <cell r="N1232">
            <v>2014</v>
          </cell>
          <cell r="O1232" t="str">
            <v>Monterrey</v>
          </cell>
          <cell r="P1232" t="str">
            <v>Nuevo León</v>
          </cell>
          <cell r="Q1232" t="str">
            <v>Noreste</v>
          </cell>
          <cell r="R1232" t="str">
            <v>Baja</v>
          </cell>
          <cell r="S1232" t="str">
            <v>Venta a empleado</v>
          </cell>
          <cell r="T1232" t="str">
            <v>GNP</v>
          </cell>
          <cell r="U1232" t="str">
            <v>Grupo Nacional Provincial, S.A.B.</v>
          </cell>
          <cell r="V1232" t="str">
            <v>Asesor de Servicio</v>
          </cell>
          <cell r="W1232" t="str">
            <v>1225</v>
          </cell>
          <cell r="X1232" t="str">
            <v>Célula 4</v>
          </cell>
          <cell r="Y1232" t="str">
            <v>Asignado</v>
          </cell>
          <cell r="Z1232">
            <v>40326001</v>
          </cell>
          <cell r="AA1232" t="str">
            <v>-</v>
          </cell>
          <cell r="AB1232" t="str">
            <v>-</v>
          </cell>
          <cell r="AC1232" t="str">
            <v>-</v>
          </cell>
          <cell r="AD1232" t="str">
            <v>-</v>
          </cell>
          <cell r="AE1232" t="str">
            <v>-</v>
          </cell>
          <cell r="AF1232" t="str">
            <v>-</v>
          </cell>
          <cell r="AG1232" t="str">
            <v>-</v>
          </cell>
          <cell r="AH1232" t="str">
            <v>-</v>
          </cell>
          <cell r="AI1232" t="str">
            <v>C6705</v>
          </cell>
          <cell r="AJ1232" t="str">
            <v>Ramirez Granados Arturo</v>
          </cell>
          <cell r="AK1232" t="str">
            <v>-</v>
          </cell>
          <cell r="AL1232" t="str">
            <v>-</v>
          </cell>
          <cell r="AM1232" t="str">
            <v>-</v>
          </cell>
          <cell r="AN1232" t="str">
            <v>gnp114@gmail.com</v>
          </cell>
          <cell r="AO1232" t="str">
            <v>-</v>
          </cell>
          <cell r="AP1232" t="str">
            <v>gnp114@gmail.com</v>
          </cell>
          <cell r="AQ1232">
            <v>8112443439</v>
          </cell>
          <cell r="AR1232" t="str">
            <v>-</v>
          </cell>
          <cell r="AS1232" t="str">
            <v>-</v>
          </cell>
          <cell r="AT1232" t="str">
            <v>-</v>
          </cell>
          <cell r="AU1232" t="str">
            <v>-</v>
          </cell>
          <cell r="AV1232" t="str">
            <v>-</v>
          </cell>
          <cell r="AW1232" t="str">
            <v>-</v>
          </cell>
          <cell r="AX1232" t="str">
            <v>-</v>
          </cell>
          <cell r="AY1232" t="str">
            <v>No</v>
          </cell>
          <cell r="AZ1232" t="str">
            <v>-</v>
          </cell>
          <cell r="BA1232" t="str">
            <v>-</v>
          </cell>
          <cell r="BB1232" t="str">
            <v>-</v>
          </cell>
          <cell r="BC1232" t="str">
            <v>-</v>
          </cell>
          <cell r="BD1232" t="str">
            <v>-</v>
          </cell>
          <cell r="BE1232" t="str">
            <v>-</v>
          </cell>
          <cell r="BF1232" t="str">
            <v>-</v>
          </cell>
          <cell r="BG1232">
            <v>3</v>
          </cell>
          <cell r="BH1232" t="str">
            <v>-</v>
          </cell>
          <cell r="BI1232" t="str">
            <v>-</v>
          </cell>
          <cell r="BJ1232" t="str">
            <v>Arrendado</v>
          </cell>
          <cell r="BK1232" t="str">
            <v>FV2472</v>
          </cell>
          <cell r="BL1232" t="str">
            <v>El Trébol Automotriz Ermita, S.A. de C.V.</v>
          </cell>
          <cell r="BO1232">
            <v>136990.00280000002</v>
          </cell>
          <cell r="BP1232">
            <v>19284.594000000001</v>
          </cell>
          <cell r="BQ1232" t="str">
            <v>-</v>
          </cell>
          <cell r="BR1232" t="str">
            <v>-</v>
          </cell>
          <cell r="BS1232" t="str">
            <v>-</v>
          </cell>
          <cell r="BT1232" t="str">
            <v>-</v>
          </cell>
          <cell r="BU1232" t="str">
            <v>-</v>
          </cell>
          <cell r="BV1232" t="str">
            <v>-</v>
          </cell>
          <cell r="BW1232" t="str">
            <v>-</v>
          </cell>
          <cell r="BX1232" t="str">
            <v>-</v>
          </cell>
          <cell r="BY1232" t="str">
            <v>-</v>
          </cell>
          <cell r="BZ1232" t="str">
            <v>-</v>
          </cell>
          <cell r="CA1232" t="str">
            <v>-</v>
          </cell>
          <cell r="CB1232" t="str">
            <v>-</v>
          </cell>
          <cell r="CC1232" t="str">
            <v>Martes</v>
          </cell>
          <cell r="CD1232" t="str">
            <v>198</v>
          </cell>
          <cell r="CE1232" t="str">
            <v>8</v>
          </cell>
          <cell r="CF1232" t="str">
            <v>Rosa</v>
          </cell>
          <cell r="CG1232" t="str">
            <v>2o Sábado</v>
          </cell>
          <cell r="CH1232" t="str">
            <v>Feb y Mzo</v>
          </cell>
          <cell r="CI1232" t="str">
            <v>Ago y Sep</v>
          </cell>
          <cell r="CJ1232" t="str">
            <v>-</v>
          </cell>
          <cell r="CK1232">
            <v>90</v>
          </cell>
          <cell r="CL1232" t="str">
            <v>101 - MAGNA</v>
          </cell>
          <cell r="CM1232" t="str">
            <v>14055</v>
          </cell>
          <cell r="CP1232" t="str">
            <v>-</v>
          </cell>
        </row>
        <row r="1233">
          <cell r="A1233" t="str">
            <v>14056</v>
          </cell>
          <cell r="B1233" t="str">
            <v>828ZMV</v>
          </cell>
          <cell r="C1233" t="str">
            <v>Distrito Federal</v>
          </cell>
          <cell r="D1233" t="str">
            <v>No aplica</v>
          </cell>
          <cell r="E1233" t="str">
            <v>Aveo</v>
          </cell>
          <cell r="F1233" t="str">
            <v>Automóvil</v>
          </cell>
          <cell r="G1233" t="str">
            <v>Chevrolet</v>
          </cell>
          <cell r="H1233" t="str">
            <v>Aveo LT 4 puertas T/M, D/H, A/A, E/E, CD, Paquete B</v>
          </cell>
          <cell r="I1233" t="str">
            <v>3G1TA5AF8EL165128</v>
          </cell>
          <cell r="J1233" t="str">
            <v>Hecho en México</v>
          </cell>
          <cell r="K1233" t="str">
            <v>Magna</v>
          </cell>
          <cell r="L1233">
            <v>4</v>
          </cell>
          <cell r="M1233">
            <v>45</v>
          </cell>
          <cell r="N1233">
            <v>2014</v>
          </cell>
          <cell r="O1233" t="str">
            <v>Monterrey</v>
          </cell>
          <cell r="P1233" t="str">
            <v>Nuevo León</v>
          </cell>
          <cell r="Q1233" t="str">
            <v>Noreste</v>
          </cell>
          <cell r="R1233" t="str">
            <v>Baja</v>
          </cell>
          <cell r="S1233" t="str">
            <v>Venta a empleado</v>
          </cell>
          <cell r="T1233" t="str">
            <v>GNP</v>
          </cell>
          <cell r="U1233" t="str">
            <v>Grupo Nacional Provincial, S.A.B.</v>
          </cell>
          <cell r="V1233" t="str">
            <v>Asesor de Servicio</v>
          </cell>
          <cell r="W1233" t="str">
            <v>1212</v>
          </cell>
          <cell r="X1233" t="str">
            <v>Célula 4</v>
          </cell>
          <cell r="Y1233" t="str">
            <v>Asignado</v>
          </cell>
          <cell r="Z1233">
            <v>40014001</v>
          </cell>
          <cell r="AA1233" t="str">
            <v>Mata Lozano Gerardo</v>
          </cell>
          <cell r="AB1233" t="str">
            <v>Servicios Administrativos en Reclamaciones, S.A. de C.V.</v>
          </cell>
          <cell r="AC1233" t="str">
            <v>MALG6505023E2</v>
          </cell>
          <cell r="AD1233" t="str">
            <v>Operativo</v>
          </cell>
          <cell r="AE1233" t="str">
            <v>Asesor de Servicio</v>
          </cell>
          <cell r="AF1233" t="str">
            <v>Unidad Operativa</v>
          </cell>
          <cell r="AG1233" t="str">
            <v>Dirección Servicio y Operaciones</v>
          </cell>
          <cell r="AH1233" t="str">
            <v>Subdirección Siniestros Norte y Occidente</v>
          </cell>
          <cell r="AI1233" t="str">
            <v>C9212</v>
          </cell>
          <cell r="AJ1233" t="str">
            <v>Colome Pineda Juan Del Carmen</v>
          </cell>
          <cell r="AK1233" t="str">
            <v>Oficina de Servicio Monterrey</v>
          </cell>
          <cell r="AL1233" t="str">
            <v>Monterrey</v>
          </cell>
          <cell r="AM1233">
            <v>0</v>
          </cell>
          <cell r="AN1233" t="str">
            <v>gerardo.mata@gnp.com.mx</v>
          </cell>
          <cell r="AO1233" t="str">
            <v>gerardo.mata@gnp.com.mx</v>
          </cell>
          <cell r="AP1233" t="str">
            <v>gerardomatalozano@gmail.com</v>
          </cell>
          <cell r="AQ1233">
            <v>8112444734</v>
          </cell>
          <cell r="AR1233" t="str">
            <v>-</v>
          </cell>
          <cell r="AS1233" t="str">
            <v>-</v>
          </cell>
          <cell r="AT1233" t="str">
            <v>-</v>
          </cell>
          <cell r="AU1233" t="str">
            <v>-</v>
          </cell>
          <cell r="AV1233" t="str">
            <v>-</v>
          </cell>
          <cell r="AW1233" t="str">
            <v>-</v>
          </cell>
          <cell r="AX1233" t="str">
            <v>-</v>
          </cell>
          <cell r="AY1233" t="str">
            <v>No</v>
          </cell>
          <cell r="AZ1233" t="str">
            <v>-</v>
          </cell>
          <cell r="BA1233" t="str">
            <v>-</v>
          </cell>
          <cell r="BB1233" t="str">
            <v>-</v>
          </cell>
          <cell r="BC1233" t="str">
            <v>-</v>
          </cell>
          <cell r="BD1233" t="str">
            <v>-</v>
          </cell>
          <cell r="BE1233" t="str">
            <v>-</v>
          </cell>
          <cell r="BF1233" t="str">
            <v>-</v>
          </cell>
          <cell r="BG1233">
            <v>3</v>
          </cell>
          <cell r="BH1233" t="str">
            <v>-</v>
          </cell>
          <cell r="BI1233" t="str">
            <v>-</v>
          </cell>
          <cell r="BJ1233" t="str">
            <v>Arrendado</v>
          </cell>
          <cell r="BK1233" t="str">
            <v>FV2473</v>
          </cell>
          <cell r="BL1233" t="str">
            <v>El Trébol Automotriz Ermita, S.A. de C.V.</v>
          </cell>
          <cell r="BO1233">
            <v>136990.00280000002</v>
          </cell>
          <cell r="BP1233">
            <v>19284.594000000001</v>
          </cell>
          <cell r="BQ1233" t="str">
            <v>-</v>
          </cell>
          <cell r="BR1233" t="str">
            <v>-</v>
          </cell>
          <cell r="BS1233" t="str">
            <v>-</v>
          </cell>
          <cell r="BT1233" t="str">
            <v>-</v>
          </cell>
          <cell r="BU1233" t="str">
            <v>-</v>
          </cell>
          <cell r="BV1233" t="str">
            <v>-</v>
          </cell>
          <cell r="BW1233" t="str">
            <v>-</v>
          </cell>
          <cell r="BX1233" t="str">
            <v>-</v>
          </cell>
          <cell r="BY1233" t="str">
            <v>-</v>
          </cell>
          <cell r="BZ1233" t="str">
            <v>-</v>
          </cell>
          <cell r="CA1233" t="str">
            <v>-</v>
          </cell>
          <cell r="CB1233" t="str">
            <v>-</v>
          </cell>
          <cell r="CC1233" t="str">
            <v>Martes</v>
          </cell>
          <cell r="CD1233" t="str">
            <v>828</v>
          </cell>
          <cell r="CE1233" t="str">
            <v>8</v>
          </cell>
          <cell r="CF1233" t="str">
            <v>Rosa</v>
          </cell>
          <cell r="CG1233" t="str">
            <v>2o Sábado</v>
          </cell>
          <cell r="CH1233" t="str">
            <v>Feb y Mzo</v>
          </cell>
          <cell r="CI1233" t="str">
            <v>Ago y Sep</v>
          </cell>
          <cell r="CJ1233" t="str">
            <v>-</v>
          </cell>
          <cell r="CK1233">
            <v>90</v>
          </cell>
          <cell r="CL1233" t="str">
            <v>101 - MAGNA</v>
          </cell>
          <cell r="CM1233" t="str">
            <v>14056</v>
          </cell>
          <cell r="CP1233" t="str">
            <v>-</v>
          </cell>
        </row>
        <row r="1234">
          <cell r="A1234" t="str">
            <v>14057</v>
          </cell>
          <cell r="B1234" t="str">
            <v>199ZMV</v>
          </cell>
          <cell r="C1234" t="str">
            <v>Distrito Federal</v>
          </cell>
          <cell r="D1234" t="str">
            <v>No aplica</v>
          </cell>
          <cell r="E1234" t="str">
            <v>Aveo</v>
          </cell>
          <cell r="F1234" t="str">
            <v>Automóvil</v>
          </cell>
          <cell r="G1234" t="str">
            <v>Chevrolet</v>
          </cell>
          <cell r="H1234" t="str">
            <v>Aveo LT 4 puertas T/M, D/H, A/A, E/E, CD, Paquete B</v>
          </cell>
          <cell r="I1234" t="str">
            <v>3G1TA5AF3EL165912</v>
          </cell>
          <cell r="J1234" t="str">
            <v>Hecho en México</v>
          </cell>
          <cell r="K1234" t="str">
            <v>Magna</v>
          </cell>
          <cell r="L1234">
            <v>4</v>
          </cell>
          <cell r="M1234">
            <v>45</v>
          </cell>
          <cell r="N1234">
            <v>2014</v>
          </cell>
          <cell r="O1234" t="str">
            <v>Monterrey</v>
          </cell>
          <cell r="P1234" t="str">
            <v>Nuevo León</v>
          </cell>
          <cell r="Q1234" t="str">
            <v>Noreste</v>
          </cell>
          <cell r="R1234" t="str">
            <v>Baja</v>
          </cell>
          <cell r="S1234" t="str">
            <v>Venta a empleado</v>
          </cell>
          <cell r="T1234" t="str">
            <v>GNP</v>
          </cell>
          <cell r="U1234" t="str">
            <v>Grupo Nacional Provincial, S.A.B.</v>
          </cell>
          <cell r="V1234" t="str">
            <v>Asesor de Servicio</v>
          </cell>
          <cell r="W1234" t="str">
            <v>1219</v>
          </cell>
          <cell r="X1234" t="str">
            <v>Célula 4</v>
          </cell>
          <cell r="Y1234" t="str">
            <v>Asignado</v>
          </cell>
          <cell r="Z1234">
            <v>40026001</v>
          </cell>
          <cell r="AA1234" t="str">
            <v>Tabares Garcia Rodolfo</v>
          </cell>
          <cell r="AB1234" t="str">
            <v>Servicios Administrativos en Reclamaciones, S.A. de C.V.</v>
          </cell>
          <cell r="AC1234" t="str">
            <v>TAGR631117C15</v>
          </cell>
          <cell r="AD1234" t="str">
            <v>Operativo</v>
          </cell>
          <cell r="AE1234" t="str">
            <v>Asesor de Servicio</v>
          </cell>
          <cell r="AF1234" t="str">
            <v>Unidad Operativa</v>
          </cell>
          <cell r="AG1234" t="str">
            <v>Dirección Servicio y Operaciones</v>
          </cell>
          <cell r="AH1234" t="str">
            <v>Subdirección Siniestros Norte y Occidente</v>
          </cell>
          <cell r="AI1234" t="str">
            <v>C9212</v>
          </cell>
          <cell r="AJ1234" t="str">
            <v>Colome Pineda Juan Del Carmen</v>
          </cell>
          <cell r="AK1234" t="str">
            <v>Oficina de Servicio Monterrey</v>
          </cell>
          <cell r="AL1234" t="str">
            <v>Monterrey</v>
          </cell>
          <cell r="AM1234">
            <v>0</v>
          </cell>
          <cell r="AN1234" t="str">
            <v>rodolfo.tabares@gnp.com.mx</v>
          </cell>
          <cell r="AO1234" t="str">
            <v>rodolfo.tabares@gnp.com.mx</v>
          </cell>
          <cell r="AP1234" t="str">
            <v>119gnp@gmail.com</v>
          </cell>
          <cell r="AQ1234">
            <v>8112444746</v>
          </cell>
          <cell r="AR1234" t="str">
            <v>-</v>
          </cell>
          <cell r="AS1234" t="str">
            <v>-</v>
          </cell>
          <cell r="AT1234" t="str">
            <v>-</v>
          </cell>
          <cell r="AU1234" t="str">
            <v>-</v>
          </cell>
          <cell r="AV1234" t="str">
            <v>-</v>
          </cell>
          <cell r="AW1234" t="str">
            <v>-</v>
          </cell>
          <cell r="AX1234" t="str">
            <v>-</v>
          </cell>
          <cell r="AY1234" t="str">
            <v>No</v>
          </cell>
          <cell r="AZ1234" t="str">
            <v>-</v>
          </cell>
          <cell r="BA1234" t="str">
            <v>-</v>
          </cell>
          <cell r="BB1234" t="str">
            <v>-</v>
          </cell>
          <cell r="BC1234" t="str">
            <v>-</v>
          </cell>
          <cell r="BD1234" t="str">
            <v>-</v>
          </cell>
          <cell r="BE1234" t="str">
            <v>-</v>
          </cell>
          <cell r="BF1234" t="str">
            <v>-</v>
          </cell>
          <cell r="BG1234">
            <v>3</v>
          </cell>
          <cell r="BH1234" t="str">
            <v>-</v>
          </cell>
          <cell r="BI1234" t="str">
            <v>-</v>
          </cell>
          <cell r="BJ1234" t="str">
            <v>Arrendado</v>
          </cell>
          <cell r="BK1234" t="str">
            <v>FV2474</v>
          </cell>
          <cell r="BL1234" t="str">
            <v>El Trébol Automotriz Ermita, S.A. de C.V.</v>
          </cell>
          <cell r="BO1234">
            <v>136990.00280000002</v>
          </cell>
          <cell r="BP1234">
            <v>19284.594000000001</v>
          </cell>
          <cell r="BQ1234" t="str">
            <v>-</v>
          </cell>
          <cell r="BR1234" t="str">
            <v>-</v>
          </cell>
          <cell r="BS1234" t="str">
            <v>-</v>
          </cell>
          <cell r="BT1234" t="str">
            <v>-</v>
          </cell>
          <cell r="BU1234" t="str">
            <v>-</v>
          </cell>
          <cell r="BV1234" t="str">
            <v>-</v>
          </cell>
          <cell r="BW1234" t="str">
            <v>-</v>
          </cell>
          <cell r="BX1234" t="str">
            <v>-</v>
          </cell>
          <cell r="BY1234" t="str">
            <v>-</v>
          </cell>
          <cell r="BZ1234" t="str">
            <v>-</v>
          </cell>
          <cell r="CA1234" t="str">
            <v>-</v>
          </cell>
          <cell r="CB1234" t="str">
            <v>-</v>
          </cell>
          <cell r="CC1234" t="str">
            <v>Viernes</v>
          </cell>
          <cell r="CD1234" t="str">
            <v>199</v>
          </cell>
          <cell r="CE1234" t="str">
            <v>9</v>
          </cell>
          <cell r="CF1234" t="str">
            <v>Azul</v>
          </cell>
          <cell r="CG1234" t="str">
            <v>5o Sábado</v>
          </cell>
          <cell r="CH1234" t="str">
            <v>May y Jun</v>
          </cell>
          <cell r="CI1234" t="str">
            <v>Nov y Dic</v>
          </cell>
          <cell r="CJ1234" t="str">
            <v>-</v>
          </cell>
          <cell r="CK1234">
            <v>90</v>
          </cell>
          <cell r="CL1234" t="str">
            <v>101 - MAGNA</v>
          </cell>
          <cell r="CM1234" t="str">
            <v>14057</v>
          </cell>
          <cell r="CP1234" t="str">
            <v>-</v>
          </cell>
        </row>
        <row r="1235">
          <cell r="A1235" t="str">
            <v>14058</v>
          </cell>
          <cell r="B1235" t="str">
            <v>575ZMV</v>
          </cell>
          <cell r="C1235" t="str">
            <v>Distrito Federal</v>
          </cell>
          <cell r="D1235" t="str">
            <v>No aplica</v>
          </cell>
          <cell r="E1235" t="str">
            <v>Aveo</v>
          </cell>
          <cell r="F1235" t="str">
            <v>Automóvil</v>
          </cell>
          <cell r="G1235" t="str">
            <v>Chevrolet</v>
          </cell>
          <cell r="H1235" t="str">
            <v>Aveo LT 4 puertas T/M, D/H, A/A, E/E, CD, Paquete B</v>
          </cell>
          <cell r="I1235" t="str">
            <v>3G1TA5AF4EL165787</v>
          </cell>
          <cell r="J1235" t="str">
            <v>Hecho en México</v>
          </cell>
          <cell r="K1235" t="str">
            <v>Magna</v>
          </cell>
          <cell r="L1235">
            <v>4</v>
          </cell>
          <cell r="M1235">
            <v>45</v>
          </cell>
          <cell r="N1235">
            <v>2014</v>
          </cell>
          <cell r="O1235" t="str">
            <v>Monterrey</v>
          </cell>
          <cell r="P1235" t="str">
            <v>Nuevo León</v>
          </cell>
          <cell r="Q1235" t="str">
            <v>Noreste</v>
          </cell>
          <cell r="R1235" t="str">
            <v>Baja</v>
          </cell>
          <cell r="S1235" t="str">
            <v>Venta a empleado</v>
          </cell>
          <cell r="T1235" t="str">
            <v>GNP</v>
          </cell>
          <cell r="U1235" t="str">
            <v>Grupo Nacional Provincial, S.A.B.</v>
          </cell>
          <cell r="V1235" t="str">
            <v>Supervisor de Taller</v>
          </cell>
          <cell r="W1235" t="str">
            <v>Pool Semiasignado</v>
          </cell>
          <cell r="X1235" t="str">
            <v>Supervisoria</v>
          </cell>
          <cell r="Y1235" t="str">
            <v>Pool</v>
          </cell>
          <cell r="Z1235" t="str">
            <v>N50547</v>
          </cell>
          <cell r="AA1235" t="str">
            <v>Lopez Sandoval Higinio Alberto</v>
          </cell>
          <cell r="AB1235" t="str">
            <v>Grupo Nacional Provincial, S.A.B.</v>
          </cell>
          <cell r="AC1235" t="str">
            <v>LOSH721228AG1</v>
          </cell>
          <cell r="AD1235" t="str">
            <v>Operativo</v>
          </cell>
          <cell r="AE1235" t="str">
            <v>Valuador</v>
          </cell>
          <cell r="AF1235" t="str">
            <v>Unidad Operativa</v>
          </cell>
          <cell r="AG1235" t="str">
            <v>Dirección Servicio y Operaciones</v>
          </cell>
          <cell r="AH1235" t="str">
            <v>Subdirección Siniestros Norte y Occidente</v>
          </cell>
          <cell r="AI1235" t="str">
            <v>C9212</v>
          </cell>
          <cell r="AJ1235" t="str">
            <v>Colome Pineda Juan Del Carmen</v>
          </cell>
          <cell r="AK1235" t="str">
            <v>Oficina de Servicio Monterrey</v>
          </cell>
          <cell r="AL1235" t="str">
            <v>Monterrey</v>
          </cell>
          <cell r="AM1235">
            <v>5436</v>
          </cell>
          <cell r="AN1235" t="str">
            <v>higinio.lopez@gnp.com.mx</v>
          </cell>
          <cell r="AO1235" t="str">
            <v>higinio.lopez@gnp.com.mx</v>
          </cell>
          <cell r="AQ1235">
            <v>8112447167</v>
          </cell>
          <cell r="AR1235" t="str">
            <v>-</v>
          </cell>
          <cell r="AS1235" t="str">
            <v>-</v>
          </cell>
          <cell r="AT1235" t="str">
            <v>-</v>
          </cell>
          <cell r="AU1235" t="str">
            <v>-</v>
          </cell>
          <cell r="AV1235" t="str">
            <v>-</v>
          </cell>
          <cell r="AW1235" t="str">
            <v>-</v>
          </cell>
          <cell r="AX1235" t="str">
            <v>-</v>
          </cell>
          <cell r="AY1235" t="str">
            <v>Si</v>
          </cell>
          <cell r="AZ1235">
            <v>500</v>
          </cell>
          <cell r="BA1235">
            <v>43708</v>
          </cell>
          <cell r="BB1235">
            <v>24000</v>
          </cell>
          <cell r="BC1235">
            <v>23000</v>
          </cell>
          <cell r="BD1235">
            <v>47000</v>
          </cell>
          <cell r="BE1235">
            <v>42993</v>
          </cell>
          <cell r="BF1235">
            <v>44439</v>
          </cell>
          <cell r="BG1235">
            <v>4</v>
          </cell>
          <cell r="BH1235" t="str">
            <v>-</v>
          </cell>
          <cell r="BI1235" t="str">
            <v>-</v>
          </cell>
          <cell r="BJ1235" t="str">
            <v>Arrendado</v>
          </cell>
          <cell r="BK1235" t="str">
            <v>FV2475</v>
          </cell>
          <cell r="BL1235" t="str">
            <v>El Trébol Automotriz Ermita, S.A. de C.V.</v>
          </cell>
          <cell r="BO1235">
            <v>136990.00280000002</v>
          </cell>
          <cell r="BP1235">
            <v>19284.594000000001</v>
          </cell>
          <cell r="BQ1235" t="str">
            <v>-</v>
          </cell>
          <cell r="BR1235" t="str">
            <v>-</v>
          </cell>
          <cell r="BS1235" t="str">
            <v>-</v>
          </cell>
          <cell r="BT1235" t="str">
            <v>-</v>
          </cell>
          <cell r="BU1235" t="str">
            <v>-</v>
          </cell>
          <cell r="BV1235" t="str">
            <v>-</v>
          </cell>
          <cell r="BW1235" t="str">
            <v>-</v>
          </cell>
          <cell r="BX1235" t="str">
            <v>-</v>
          </cell>
          <cell r="BY1235" t="str">
            <v>-</v>
          </cell>
          <cell r="BZ1235" t="str">
            <v>-</v>
          </cell>
          <cell r="CA1235" t="str">
            <v>-</v>
          </cell>
          <cell r="CB1235" t="str">
            <v>-</v>
          </cell>
          <cell r="CC1235" t="str">
            <v>Lunes</v>
          </cell>
          <cell r="CD1235" t="str">
            <v>575</v>
          </cell>
          <cell r="CE1235" t="str">
            <v>5</v>
          </cell>
          <cell r="CF1235" t="str">
            <v>Amarillo</v>
          </cell>
          <cell r="CG1235" t="str">
            <v>1er Sábado</v>
          </cell>
          <cell r="CH1235" t="str">
            <v>Ene y Feb</v>
          </cell>
          <cell r="CI1235" t="str">
            <v>Jul y Ago</v>
          </cell>
          <cell r="CJ1235" t="str">
            <v>-</v>
          </cell>
          <cell r="CK1235">
            <v>90</v>
          </cell>
          <cell r="CL1235" t="str">
            <v>101 - MAGNA</v>
          </cell>
          <cell r="CM1235" t="str">
            <v>14058</v>
          </cell>
          <cell r="CP1235" t="str">
            <v>-</v>
          </cell>
        </row>
        <row r="1236">
          <cell r="A1236" t="str">
            <v>14059</v>
          </cell>
          <cell r="B1236" t="str">
            <v>826ZMV</v>
          </cell>
          <cell r="C1236" t="str">
            <v>Distrito Federal</v>
          </cell>
          <cell r="D1236" t="str">
            <v>No aplica</v>
          </cell>
          <cell r="E1236" t="str">
            <v>Aveo</v>
          </cell>
          <cell r="F1236" t="str">
            <v>Automóvil</v>
          </cell>
          <cell r="G1236" t="str">
            <v>Chevrolet</v>
          </cell>
          <cell r="H1236" t="str">
            <v>Aveo LT 4 puertas T/M, D/H, A/A, E/E, CD, Paquete B</v>
          </cell>
          <cell r="I1236" t="str">
            <v>3G1TA5AF2EL166193</v>
          </cell>
          <cell r="J1236" t="str">
            <v>Hecho en México</v>
          </cell>
          <cell r="K1236" t="str">
            <v>Magna</v>
          </cell>
          <cell r="L1236">
            <v>4</v>
          </cell>
          <cell r="M1236">
            <v>45</v>
          </cell>
          <cell r="N1236">
            <v>2014</v>
          </cell>
          <cell r="O1236" t="str">
            <v>Monterrey</v>
          </cell>
          <cell r="P1236" t="str">
            <v>Nuevo León</v>
          </cell>
          <cell r="Q1236" t="str">
            <v>Noreste</v>
          </cell>
          <cell r="R1236" t="str">
            <v>Baja</v>
          </cell>
          <cell r="S1236" t="str">
            <v>Devolución Valmex</v>
          </cell>
          <cell r="T1236" t="str">
            <v>GNP</v>
          </cell>
          <cell r="U1236" t="str">
            <v>Grupo Nacional Provincial, S.A.B.</v>
          </cell>
          <cell r="V1236" t="str">
            <v>Asesor de Servicio</v>
          </cell>
          <cell r="W1236">
            <v>118</v>
          </cell>
          <cell r="X1236" t="str">
            <v>Célula 5</v>
          </cell>
          <cell r="Y1236" t="str">
            <v>Asignado</v>
          </cell>
          <cell r="Z1236">
            <v>40015001</v>
          </cell>
          <cell r="AA1236" t="str">
            <v>Mendoza Oviedo Joel</v>
          </cell>
          <cell r="AB1236" t="str">
            <v>Servicios Administrativos en Reclamaciones, S.A. de C.V.</v>
          </cell>
          <cell r="AC1236" t="str">
            <v>MEOJ600919743</v>
          </cell>
          <cell r="AD1236" t="str">
            <v>Operativo</v>
          </cell>
          <cell r="AE1236" t="str">
            <v>Asesor de Servicio</v>
          </cell>
          <cell r="AF1236" t="str">
            <v>Unidad Operativa</v>
          </cell>
          <cell r="AG1236" t="str">
            <v>Dirección Servicio y Operaciones</v>
          </cell>
          <cell r="AH1236" t="str">
            <v>Subdirección Siniestros Norte y Occidente</v>
          </cell>
          <cell r="AI1236" t="str">
            <v>C9212</v>
          </cell>
          <cell r="AJ1236" t="str">
            <v>Colome Pineda Juan Del Carmen</v>
          </cell>
          <cell r="AK1236" t="str">
            <v>Oficina de Servicio Monterrey</v>
          </cell>
          <cell r="AL1236" t="str">
            <v>Monterrey</v>
          </cell>
          <cell r="AM1236">
            <v>0</v>
          </cell>
          <cell r="AN1236" t="str">
            <v>joel.mendoza@gnp.com.mx</v>
          </cell>
          <cell r="AO1236" t="str">
            <v>joel.mendoza@gnp.com.mx</v>
          </cell>
          <cell r="AQ1236">
            <v>8112444735</v>
          </cell>
          <cell r="AR1236" t="str">
            <v>-</v>
          </cell>
          <cell r="AS1236" t="str">
            <v>-</v>
          </cell>
          <cell r="AT1236" t="str">
            <v>-</v>
          </cell>
          <cell r="AU1236" t="str">
            <v>-</v>
          </cell>
          <cell r="AV1236" t="str">
            <v>-</v>
          </cell>
          <cell r="AW1236" t="str">
            <v>IMDM20104445..</v>
          </cell>
          <cell r="AX1236" t="str">
            <v>Inactivo</v>
          </cell>
          <cell r="AY1236" t="str">
            <v>No</v>
          </cell>
          <cell r="AZ1236" t="str">
            <v>-</v>
          </cell>
          <cell r="BA1236" t="str">
            <v>-</v>
          </cell>
          <cell r="BB1236" t="str">
            <v>-</v>
          </cell>
          <cell r="BC1236" t="str">
            <v>-</v>
          </cell>
          <cell r="BD1236" t="str">
            <v>-</v>
          </cell>
          <cell r="BE1236" t="str">
            <v>-</v>
          </cell>
          <cell r="BF1236" t="str">
            <v>-</v>
          </cell>
          <cell r="BG1236">
            <v>3</v>
          </cell>
          <cell r="BH1236" t="str">
            <v>-</v>
          </cell>
          <cell r="BI1236" t="str">
            <v>-</v>
          </cell>
          <cell r="BJ1236" t="str">
            <v>Arrendado</v>
          </cell>
          <cell r="BK1236" t="str">
            <v>FV2476</v>
          </cell>
          <cell r="BL1236" t="str">
            <v>El Trébol Automotriz Ermita, S.A. de C.V.</v>
          </cell>
          <cell r="BO1236">
            <v>136990.00280000002</v>
          </cell>
          <cell r="BP1236">
            <v>19284.594000000001</v>
          </cell>
          <cell r="BQ1236" t="str">
            <v>-</v>
          </cell>
          <cell r="BR1236" t="str">
            <v>-</v>
          </cell>
          <cell r="BS1236" t="str">
            <v>-</v>
          </cell>
          <cell r="BT1236" t="str">
            <v>-</v>
          </cell>
          <cell r="BU1236" t="str">
            <v>-</v>
          </cell>
          <cell r="BV1236" t="str">
            <v>-</v>
          </cell>
          <cell r="BW1236" t="str">
            <v>-</v>
          </cell>
          <cell r="BX1236" t="str">
            <v>-</v>
          </cell>
          <cell r="BY1236" t="str">
            <v>-</v>
          </cell>
          <cell r="BZ1236" t="str">
            <v>-</v>
          </cell>
          <cell r="CA1236" t="str">
            <v>-</v>
          </cell>
          <cell r="CB1236" t="str">
            <v>-</v>
          </cell>
          <cell r="CC1236" t="str">
            <v>Lunes</v>
          </cell>
          <cell r="CD1236" t="str">
            <v>826</v>
          </cell>
          <cell r="CE1236" t="str">
            <v>6</v>
          </cell>
          <cell r="CF1236" t="str">
            <v>Amarillo</v>
          </cell>
          <cell r="CG1236" t="str">
            <v>1er Sábado</v>
          </cell>
          <cell r="CH1236" t="str">
            <v>Ene y Feb</v>
          </cell>
          <cell r="CI1236" t="str">
            <v>Jul y Ago</v>
          </cell>
          <cell r="CJ1236" t="str">
            <v>-</v>
          </cell>
          <cell r="CK1236">
            <v>90</v>
          </cell>
          <cell r="CL1236" t="str">
            <v>101 - MAGNA</v>
          </cell>
          <cell r="CM1236" t="str">
            <v>14059</v>
          </cell>
          <cell r="CP1236" t="str">
            <v>-</v>
          </cell>
        </row>
        <row r="1237">
          <cell r="A1237" t="str">
            <v>14060</v>
          </cell>
          <cell r="B1237" t="str">
            <v>662ZMV</v>
          </cell>
          <cell r="C1237" t="str">
            <v>Distrito Federal</v>
          </cell>
          <cell r="D1237" t="str">
            <v>No aplica</v>
          </cell>
          <cell r="E1237" t="str">
            <v>Aveo</v>
          </cell>
          <cell r="F1237" t="str">
            <v>Automóvil</v>
          </cell>
          <cell r="G1237" t="str">
            <v>Chevrolet</v>
          </cell>
          <cell r="H1237" t="str">
            <v>Aveo LT 4 puertas T/M, D/H, A/A, E/E, CD, Paquete B</v>
          </cell>
          <cell r="I1237" t="str">
            <v>3G1TA5AF1EL165844</v>
          </cell>
          <cell r="J1237" t="str">
            <v>Hecho en México</v>
          </cell>
          <cell r="K1237" t="str">
            <v>Magna</v>
          </cell>
          <cell r="L1237">
            <v>4</v>
          </cell>
          <cell r="M1237">
            <v>45</v>
          </cell>
          <cell r="N1237">
            <v>2014</v>
          </cell>
          <cell r="O1237" t="str">
            <v>Monterrey</v>
          </cell>
          <cell r="P1237" t="str">
            <v>Nuevo León</v>
          </cell>
          <cell r="Q1237" t="str">
            <v>Noreste</v>
          </cell>
          <cell r="R1237" t="str">
            <v>Baja</v>
          </cell>
          <cell r="S1237" t="str">
            <v>Venta a empleado</v>
          </cell>
          <cell r="T1237" t="str">
            <v>GNP</v>
          </cell>
          <cell r="U1237" t="str">
            <v>Grupo Nacional Provincial, S.A.B.</v>
          </cell>
          <cell r="V1237" t="str">
            <v>Asesor de Servicio</v>
          </cell>
          <cell r="W1237" t="str">
            <v>1216</v>
          </cell>
          <cell r="X1237" t="str">
            <v>Célula 2</v>
          </cell>
          <cell r="Y1237" t="str">
            <v>Asignado</v>
          </cell>
          <cell r="Z1237">
            <v>40019001</v>
          </cell>
          <cell r="AA1237" t="str">
            <v>Pinales Cepeda Jorge Oziel</v>
          </cell>
          <cell r="AB1237" t="str">
            <v>Servicios Administrativos en Reclamaciones, S.A. de C.V.</v>
          </cell>
          <cell r="AC1237" t="str">
            <v>PICJ7410117G5</v>
          </cell>
          <cell r="AD1237" t="str">
            <v>Operativo</v>
          </cell>
          <cell r="AE1237" t="str">
            <v>Asesor de Servicio</v>
          </cell>
          <cell r="AF1237" t="str">
            <v>Unidad Operativa</v>
          </cell>
          <cell r="AG1237" t="str">
            <v>Dirección Servicio y Operaciones</v>
          </cell>
          <cell r="AH1237" t="str">
            <v>Subdirección Siniestros Norte y Occidente</v>
          </cell>
          <cell r="AI1237" t="str">
            <v>C9212</v>
          </cell>
          <cell r="AJ1237" t="str">
            <v>Colome Pineda Juan Del Carmen</v>
          </cell>
          <cell r="AK1237" t="str">
            <v>Oficina de Servicio Monterrey</v>
          </cell>
          <cell r="AL1237" t="str">
            <v>Monterrey</v>
          </cell>
          <cell r="AM1237">
            <v>5446</v>
          </cell>
          <cell r="AN1237" t="str">
            <v>jorge.pinales@gnp.com.mx</v>
          </cell>
          <cell r="AO1237" t="str">
            <v>jorge.pinales@gnp.com.mx</v>
          </cell>
          <cell r="AP1237" t="str">
            <v>198gnp@gmail.com</v>
          </cell>
          <cell r="AQ1237">
            <v>8112444740</v>
          </cell>
          <cell r="AR1237" t="str">
            <v>-</v>
          </cell>
          <cell r="AS1237" t="str">
            <v>-</v>
          </cell>
          <cell r="AT1237" t="str">
            <v>-</v>
          </cell>
          <cell r="AU1237" t="str">
            <v>-</v>
          </cell>
          <cell r="AV1237" t="str">
            <v>-</v>
          </cell>
          <cell r="AW1237" t="str">
            <v>-</v>
          </cell>
          <cell r="AX1237" t="str">
            <v>-</v>
          </cell>
          <cell r="AY1237" t="str">
            <v>No</v>
          </cell>
          <cell r="AZ1237" t="str">
            <v>-</v>
          </cell>
          <cell r="BA1237" t="str">
            <v>-</v>
          </cell>
          <cell r="BB1237" t="str">
            <v>-</v>
          </cell>
          <cell r="BC1237" t="str">
            <v>-</v>
          </cell>
          <cell r="BD1237" t="str">
            <v>-</v>
          </cell>
          <cell r="BE1237" t="str">
            <v>-</v>
          </cell>
          <cell r="BF1237" t="str">
            <v>-</v>
          </cell>
          <cell r="BG1237">
            <v>3</v>
          </cell>
          <cell r="BH1237" t="str">
            <v>-</v>
          </cell>
          <cell r="BI1237" t="str">
            <v>-</v>
          </cell>
          <cell r="BJ1237" t="str">
            <v>Arrendado</v>
          </cell>
          <cell r="BK1237" t="str">
            <v>FV2477</v>
          </cell>
          <cell r="BL1237" t="str">
            <v>El Trébol Automotriz Ermita, S.A. de C.V.</v>
          </cell>
          <cell r="BO1237">
            <v>136990.00280000002</v>
          </cell>
          <cell r="BP1237">
            <v>19284.594000000001</v>
          </cell>
          <cell r="BQ1237" t="str">
            <v>-</v>
          </cell>
          <cell r="BR1237" t="str">
            <v>-</v>
          </cell>
          <cell r="BS1237" t="str">
            <v>-</v>
          </cell>
          <cell r="BT1237" t="str">
            <v>-</v>
          </cell>
          <cell r="BU1237" t="str">
            <v>-</v>
          </cell>
          <cell r="BV1237" t="str">
            <v>-</v>
          </cell>
          <cell r="BW1237" t="str">
            <v>-</v>
          </cell>
          <cell r="BX1237" t="str">
            <v>-</v>
          </cell>
          <cell r="BY1237" t="str">
            <v>-</v>
          </cell>
          <cell r="BZ1237" t="str">
            <v>-</v>
          </cell>
          <cell r="CA1237" t="str">
            <v>-</v>
          </cell>
          <cell r="CB1237" t="str">
            <v>-</v>
          </cell>
          <cell r="CC1237" t="str">
            <v>Jueves</v>
          </cell>
          <cell r="CD1237" t="str">
            <v>662</v>
          </cell>
          <cell r="CE1237" t="str">
            <v>2</v>
          </cell>
          <cell r="CF1237" t="str">
            <v>Verde</v>
          </cell>
          <cell r="CG1237" t="str">
            <v>4o Sábado</v>
          </cell>
          <cell r="CH1237" t="str">
            <v>Abr y May</v>
          </cell>
          <cell r="CI1237" t="str">
            <v>Oct y Nov</v>
          </cell>
          <cell r="CJ1237" t="str">
            <v>-</v>
          </cell>
          <cell r="CK1237">
            <v>90</v>
          </cell>
          <cell r="CL1237" t="str">
            <v>101 - MAGNA</v>
          </cell>
          <cell r="CM1237" t="str">
            <v>14060</v>
          </cell>
          <cell r="CP1237" t="str">
            <v>-</v>
          </cell>
        </row>
        <row r="1238">
          <cell r="A1238" t="str">
            <v>14061</v>
          </cell>
          <cell r="B1238" t="str">
            <v>242ZMV</v>
          </cell>
          <cell r="C1238" t="str">
            <v>Distrito Federal</v>
          </cell>
          <cell r="D1238" t="str">
            <v>No aplica</v>
          </cell>
          <cell r="E1238" t="str">
            <v>Aveo</v>
          </cell>
          <cell r="F1238" t="str">
            <v>Automóvil</v>
          </cell>
          <cell r="G1238" t="str">
            <v>Chevrolet</v>
          </cell>
          <cell r="H1238" t="str">
            <v>Aveo LT 4 puertas T/M, D/H, A/A, E/E, CD, Paquete B</v>
          </cell>
          <cell r="I1238" t="str">
            <v>3G1TA5AF1EL165858</v>
          </cell>
          <cell r="J1238" t="str">
            <v>Hecho en México</v>
          </cell>
          <cell r="K1238" t="str">
            <v>Magna</v>
          </cell>
          <cell r="L1238">
            <v>4</v>
          </cell>
          <cell r="M1238">
            <v>45</v>
          </cell>
          <cell r="N1238">
            <v>2014</v>
          </cell>
          <cell r="O1238" t="str">
            <v>Monterrey</v>
          </cell>
          <cell r="P1238" t="str">
            <v>Nuevo León</v>
          </cell>
          <cell r="Q1238" t="str">
            <v>Noreste</v>
          </cell>
          <cell r="R1238" t="str">
            <v>Baja</v>
          </cell>
          <cell r="S1238" t="str">
            <v>Venta a empleado</v>
          </cell>
          <cell r="T1238" t="str">
            <v>GNP</v>
          </cell>
          <cell r="U1238" t="str">
            <v>Grupo Nacional Provincial, S.A.B.</v>
          </cell>
          <cell r="V1238" t="str">
            <v>Asesor de Servicio</v>
          </cell>
          <cell r="W1238" t="str">
            <v>1227</v>
          </cell>
          <cell r="X1238" t="str">
            <v>Célula 1</v>
          </cell>
          <cell r="Y1238" t="str">
            <v>Asignado</v>
          </cell>
          <cell r="Z1238" t="str">
            <v>S02269</v>
          </cell>
          <cell r="AA1238" t="str">
            <v>Mendoza Urbina Juan Alberto</v>
          </cell>
          <cell r="AB1238" t="str">
            <v>Servicios Administrativos en Reclamaciones, S.A. de C.V.</v>
          </cell>
          <cell r="AC1238" t="str">
            <v>MEUJ9201317J0</v>
          </cell>
          <cell r="AD1238" t="str">
            <v>Operativo</v>
          </cell>
          <cell r="AE1238" t="str">
            <v>Asesor de Servicio</v>
          </cell>
          <cell r="AF1238" t="str">
            <v>Unidad Operativa</v>
          </cell>
          <cell r="AG1238" t="str">
            <v>Dirección Servicio y Operaciones</v>
          </cell>
          <cell r="AH1238" t="str">
            <v>Subdirección Siniestros Norte y Occidente</v>
          </cell>
          <cell r="AI1238" t="str">
            <v>C9212</v>
          </cell>
          <cell r="AJ1238" t="str">
            <v>Colome Pineda Juan Del Carmen</v>
          </cell>
          <cell r="AK1238" t="str">
            <v>Oficina de Servicio Monterrey</v>
          </cell>
          <cell r="AL1238" t="str">
            <v>Monterrey</v>
          </cell>
          <cell r="AM1238">
            <v>0</v>
          </cell>
          <cell r="AN1238" t="str">
            <v>alberto.mendoza@gnp.com.mx</v>
          </cell>
          <cell r="AO1238" t="str">
            <v>alberto.mendoza@gnp.com.mx</v>
          </cell>
          <cell r="AP1238" t="str">
            <v>albertho.mendoza@gmail.com</v>
          </cell>
          <cell r="AQ1238">
            <v>8112443442</v>
          </cell>
          <cell r="AR1238" t="str">
            <v>-</v>
          </cell>
          <cell r="AS1238" t="str">
            <v>-</v>
          </cell>
          <cell r="AT1238" t="str">
            <v>-</v>
          </cell>
          <cell r="AU1238" t="str">
            <v>-</v>
          </cell>
          <cell r="AV1238" t="str">
            <v>-</v>
          </cell>
          <cell r="AW1238" t="str">
            <v>IMDM20104446..</v>
          </cell>
          <cell r="AX1238" t="str">
            <v>Inactivo</v>
          </cell>
          <cell r="AY1238" t="str">
            <v>No</v>
          </cell>
          <cell r="AZ1238" t="str">
            <v>-</v>
          </cell>
          <cell r="BA1238" t="str">
            <v>-</v>
          </cell>
          <cell r="BB1238" t="str">
            <v>-</v>
          </cell>
          <cell r="BC1238" t="str">
            <v>-</v>
          </cell>
          <cell r="BD1238" t="str">
            <v>-</v>
          </cell>
          <cell r="BE1238" t="str">
            <v>-</v>
          </cell>
          <cell r="BF1238" t="str">
            <v>-</v>
          </cell>
          <cell r="BG1238">
            <v>3</v>
          </cell>
          <cell r="BH1238" t="str">
            <v>-</v>
          </cell>
          <cell r="BI1238" t="str">
            <v>-</v>
          </cell>
          <cell r="BJ1238" t="str">
            <v>Arrendado</v>
          </cell>
          <cell r="BK1238" t="str">
            <v>FV2478</v>
          </cell>
          <cell r="BL1238" t="str">
            <v>El Trébol Automotriz Ermita, S.A. de C.V.</v>
          </cell>
          <cell r="BO1238">
            <v>136990.00280000002</v>
          </cell>
          <cell r="BP1238">
            <v>19284.594000000001</v>
          </cell>
          <cell r="BQ1238" t="str">
            <v>-</v>
          </cell>
          <cell r="BR1238" t="str">
            <v>-</v>
          </cell>
          <cell r="BS1238" t="str">
            <v>-</v>
          </cell>
          <cell r="BT1238" t="str">
            <v>-</v>
          </cell>
          <cell r="BU1238" t="str">
            <v>-</v>
          </cell>
          <cell r="BV1238" t="str">
            <v>-</v>
          </cell>
          <cell r="BW1238" t="str">
            <v>-</v>
          </cell>
          <cell r="BX1238" t="str">
            <v>-</v>
          </cell>
          <cell r="BY1238" t="str">
            <v>-</v>
          </cell>
          <cell r="BZ1238" t="str">
            <v>-</v>
          </cell>
          <cell r="CA1238" t="str">
            <v>-</v>
          </cell>
          <cell r="CB1238" t="str">
            <v>-</v>
          </cell>
          <cell r="CC1238" t="str">
            <v>Jueves</v>
          </cell>
          <cell r="CD1238" t="str">
            <v>242</v>
          </cell>
          <cell r="CE1238" t="str">
            <v>2</v>
          </cell>
          <cell r="CF1238" t="str">
            <v>Verde</v>
          </cell>
          <cell r="CG1238" t="str">
            <v>4o Sábado</v>
          </cell>
          <cell r="CH1238" t="str">
            <v>Abr y May</v>
          </cell>
          <cell r="CI1238" t="str">
            <v>Oct y Nov</v>
          </cell>
          <cell r="CJ1238" t="str">
            <v>-</v>
          </cell>
          <cell r="CK1238">
            <v>90</v>
          </cell>
          <cell r="CL1238" t="str">
            <v>101 - MAGNA</v>
          </cell>
          <cell r="CM1238" t="str">
            <v>14061</v>
          </cell>
          <cell r="CP1238" t="str">
            <v>-</v>
          </cell>
        </row>
        <row r="1239">
          <cell r="A1239" t="str">
            <v>14062</v>
          </cell>
          <cell r="B1239" t="str">
            <v>384ZMV</v>
          </cell>
          <cell r="C1239" t="str">
            <v>Distrito Federal</v>
          </cell>
          <cell r="D1239" t="str">
            <v>No aplica</v>
          </cell>
          <cell r="E1239" t="str">
            <v>Aveo</v>
          </cell>
          <cell r="F1239" t="str">
            <v>Automóvil</v>
          </cell>
          <cell r="G1239" t="str">
            <v>Chevrolet</v>
          </cell>
          <cell r="H1239" t="str">
            <v>Aveo LT 4 puertas T/M, D/H, A/A, E/E, CD, Paquete B</v>
          </cell>
          <cell r="I1239" t="str">
            <v>3G1TA5AF0EL165818</v>
          </cell>
          <cell r="J1239" t="str">
            <v>Hecho en México</v>
          </cell>
          <cell r="K1239" t="str">
            <v>Magna</v>
          </cell>
          <cell r="L1239">
            <v>4</v>
          </cell>
          <cell r="M1239">
            <v>45</v>
          </cell>
          <cell r="N1239">
            <v>2014</v>
          </cell>
          <cell r="O1239" t="str">
            <v>Monterrey</v>
          </cell>
          <cell r="P1239" t="str">
            <v>Nuevo León</v>
          </cell>
          <cell r="Q1239" t="str">
            <v>Noreste</v>
          </cell>
          <cell r="R1239" t="str">
            <v>Baja</v>
          </cell>
          <cell r="S1239" t="str">
            <v>PT por Siniestro</v>
          </cell>
          <cell r="T1239" t="str">
            <v>GNP</v>
          </cell>
          <cell r="U1239" t="str">
            <v>Grupo Nacional Provincial, S.A.B.</v>
          </cell>
          <cell r="V1239" t="str">
            <v>Asesor de Servicio</v>
          </cell>
          <cell r="W1239" t="str">
            <v>236</v>
          </cell>
          <cell r="X1239" t="str">
            <v>Célula 5</v>
          </cell>
          <cell r="Y1239" t="str">
            <v>Asignado</v>
          </cell>
          <cell r="Z1239" t="str">
            <v>Por asignar</v>
          </cell>
          <cell r="AA1239" t="str">
            <v>-</v>
          </cell>
          <cell r="AB1239" t="str">
            <v>-</v>
          </cell>
          <cell r="AC1239" t="str">
            <v>-</v>
          </cell>
          <cell r="AD1239" t="str">
            <v>-</v>
          </cell>
          <cell r="AE1239" t="str">
            <v>-</v>
          </cell>
          <cell r="AF1239" t="str">
            <v>-</v>
          </cell>
          <cell r="AG1239" t="str">
            <v>-</v>
          </cell>
          <cell r="AH1239" t="str">
            <v>-</v>
          </cell>
          <cell r="AI1239" t="str">
            <v>C6705</v>
          </cell>
          <cell r="AJ1239" t="str">
            <v>Ramirez Granados Arturo</v>
          </cell>
          <cell r="AK1239" t="str">
            <v>-</v>
          </cell>
          <cell r="AL1239" t="str">
            <v>-</v>
          </cell>
          <cell r="AM1239" t="str">
            <v>-</v>
          </cell>
          <cell r="AN1239">
            <v>0</v>
          </cell>
          <cell r="AO1239" t="str">
            <v>-</v>
          </cell>
          <cell r="AQ1239">
            <v>8112444729</v>
          </cell>
          <cell r="AR1239" t="str">
            <v>-</v>
          </cell>
          <cell r="AS1239" t="str">
            <v>-</v>
          </cell>
          <cell r="AT1239" t="str">
            <v>-</v>
          </cell>
          <cell r="AU1239" t="str">
            <v>-</v>
          </cell>
          <cell r="AV1239" t="str">
            <v>-</v>
          </cell>
          <cell r="AW1239" t="str">
            <v>IMDM20104447..</v>
          </cell>
          <cell r="AX1239" t="str">
            <v>Inactivo</v>
          </cell>
          <cell r="AY1239" t="str">
            <v>No</v>
          </cell>
          <cell r="AZ1239" t="str">
            <v>-</v>
          </cell>
          <cell r="BA1239" t="str">
            <v>-</v>
          </cell>
          <cell r="BB1239" t="str">
            <v>-</v>
          </cell>
          <cell r="BC1239" t="str">
            <v>-</v>
          </cell>
          <cell r="BD1239" t="str">
            <v>-</v>
          </cell>
          <cell r="BE1239" t="str">
            <v>-</v>
          </cell>
          <cell r="BF1239" t="str">
            <v>-</v>
          </cell>
          <cell r="BG1239">
            <v>3</v>
          </cell>
          <cell r="BH1239" t="str">
            <v>-</v>
          </cell>
          <cell r="BI1239" t="str">
            <v>-</v>
          </cell>
          <cell r="BJ1239" t="str">
            <v>Arrendado</v>
          </cell>
          <cell r="BK1239" t="str">
            <v>FV2479</v>
          </cell>
          <cell r="BL1239" t="str">
            <v>El Trébol Automotriz Ermita, S.A. de C.V.</v>
          </cell>
          <cell r="BO1239">
            <v>136990.00280000002</v>
          </cell>
          <cell r="BP1239">
            <v>19284.594000000001</v>
          </cell>
          <cell r="BQ1239" t="str">
            <v>-</v>
          </cell>
          <cell r="BR1239" t="str">
            <v>-</v>
          </cell>
          <cell r="BS1239" t="str">
            <v>-</v>
          </cell>
          <cell r="BT1239" t="str">
            <v>-</v>
          </cell>
          <cell r="BU1239" t="str">
            <v>-</v>
          </cell>
          <cell r="BV1239" t="str">
            <v>-</v>
          </cell>
          <cell r="BW1239" t="str">
            <v>-</v>
          </cell>
          <cell r="BX1239" t="str">
            <v>-</v>
          </cell>
          <cell r="BY1239" t="str">
            <v>-</v>
          </cell>
          <cell r="BZ1239" t="str">
            <v>-</v>
          </cell>
          <cell r="CA1239" t="str">
            <v>-</v>
          </cell>
          <cell r="CB1239" t="str">
            <v>-</v>
          </cell>
          <cell r="CC1239" t="str">
            <v>Miércoles</v>
          </cell>
          <cell r="CD1239" t="str">
            <v>384</v>
          </cell>
          <cell r="CE1239" t="str">
            <v>4</v>
          </cell>
          <cell r="CF1239" t="str">
            <v>Rojo</v>
          </cell>
          <cell r="CG1239" t="str">
            <v>3er Sábado</v>
          </cell>
          <cell r="CH1239" t="str">
            <v>Mzo y Abr</v>
          </cell>
          <cell r="CI1239" t="str">
            <v>Sep y Oct</v>
          </cell>
          <cell r="CJ1239" t="str">
            <v>-</v>
          </cell>
          <cell r="CK1239">
            <v>90</v>
          </cell>
          <cell r="CL1239" t="str">
            <v>101 - MAGNA</v>
          </cell>
          <cell r="CM1239" t="str">
            <v>14062</v>
          </cell>
          <cell r="CP1239" t="str">
            <v>-</v>
          </cell>
        </row>
        <row r="1240">
          <cell r="A1240" t="str">
            <v>14063</v>
          </cell>
          <cell r="B1240" t="str">
            <v>878ZUY</v>
          </cell>
          <cell r="C1240" t="str">
            <v>Distrito Federal</v>
          </cell>
          <cell r="D1240" t="str">
            <v>964ZMV</v>
          </cell>
          <cell r="E1240" t="str">
            <v>Aveo</v>
          </cell>
          <cell r="F1240" t="str">
            <v>Automóvil</v>
          </cell>
          <cell r="G1240" t="str">
            <v>Chevrolet</v>
          </cell>
          <cell r="H1240" t="str">
            <v>Aveo LT 4 puertas T/M, D/H, A/A, E/E, CD, Paquete B</v>
          </cell>
          <cell r="I1240" t="str">
            <v>3G1TA5AF8EL167025</v>
          </cell>
          <cell r="J1240" t="str">
            <v>Hecho en México</v>
          </cell>
          <cell r="K1240" t="str">
            <v>Magna</v>
          </cell>
          <cell r="L1240">
            <v>4</v>
          </cell>
          <cell r="M1240">
            <v>45</v>
          </cell>
          <cell r="N1240">
            <v>2014</v>
          </cell>
          <cell r="O1240" t="str">
            <v>Monterrey</v>
          </cell>
          <cell r="P1240" t="str">
            <v>Nuevo León</v>
          </cell>
          <cell r="Q1240" t="str">
            <v>Noreste</v>
          </cell>
          <cell r="R1240" t="str">
            <v>Baja</v>
          </cell>
          <cell r="S1240" t="str">
            <v>Venta a empleado</v>
          </cell>
          <cell r="T1240" t="str">
            <v>GNP</v>
          </cell>
          <cell r="U1240" t="str">
            <v>Grupo Nacional Provincial, S.A.B.</v>
          </cell>
          <cell r="V1240" t="str">
            <v>Asesor de Servicio</v>
          </cell>
          <cell r="W1240" t="str">
            <v>1222</v>
          </cell>
          <cell r="X1240" t="str">
            <v>Célula 3</v>
          </cell>
          <cell r="Y1240" t="str">
            <v>Asignado</v>
          </cell>
          <cell r="Z1240">
            <v>40322001</v>
          </cell>
          <cell r="AA1240" t="str">
            <v>-</v>
          </cell>
          <cell r="AB1240" t="str">
            <v>-</v>
          </cell>
          <cell r="AC1240" t="str">
            <v>-</v>
          </cell>
          <cell r="AD1240" t="str">
            <v>-</v>
          </cell>
          <cell r="AE1240" t="str">
            <v>-</v>
          </cell>
          <cell r="AF1240" t="str">
            <v>-</v>
          </cell>
          <cell r="AG1240" t="str">
            <v>-</v>
          </cell>
          <cell r="AH1240" t="str">
            <v>-</v>
          </cell>
          <cell r="AI1240" t="str">
            <v>C6705</v>
          </cell>
          <cell r="AJ1240" t="str">
            <v>Ramirez Granados Arturo</v>
          </cell>
          <cell r="AK1240" t="str">
            <v>-</v>
          </cell>
          <cell r="AL1240" t="str">
            <v>-</v>
          </cell>
          <cell r="AM1240" t="str">
            <v>-</v>
          </cell>
          <cell r="AN1240" t="str">
            <v>gnp152@gmail.com</v>
          </cell>
          <cell r="AO1240" t="str">
            <v>-</v>
          </cell>
          <cell r="AP1240" t="str">
            <v>gnp152@gmail.com</v>
          </cell>
          <cell r="AQ1240">
            <v>8112443443</v>
          </cell>
          <cell r="AR1240" t="str">
            <v>-</v>
          </cell>
          <cell r="AS1240" t="str">
            <v>-</v>
          </cell>
          <cell r="AT1240" t="str">
            <v>-</v>
          </cell>
          <cell r="AU1240" t="str">
            <v>-</v>
          </cell>
          <cell r="AV1240" t="str">
            <v>-</v>
          </cell>
          <cell r="AW1240" t="str">
            <v>-</v>
          </cell>
          <cell r="AX1240" t="str">
            <v>-</v>
          </cell>
          <cell r="AY1240" t="str">
            <v>No</v>
          </cell>
          <cell r="AZ1240" t="str">
            <v>-</v>
          </cell>
          <cell r="BA1240" t="str">
            <v>-</v>
          </cell>
          <cell r="BB1240" t="str">
            <v>-</v>
          </cell>
          <cell r="BC1240" t="str">
            <v>-</v>
          </cell>
          <cell r="BD1240" t="str">
            <v>-</v>
          </cell>
          <cell r="BE1240" t="str">
            <v>-</v>
          </cell>
          <cell r="BF1240" t="str">
            <v>-</v>
          </cell>
          <cell r="BG1240">
            <v>3</v>
          </cell>
          <cell r="BH1240" t="str">
            <v>-</v>
          </cell>
          <cell r="BI1240" t="str">
            <v>-</v>
          </cell>
          <cell r="BJ1240" t="str">
            <v>Arrendado</v>
          </cell>
          <cell r="BK1240" t="str">
            <v>FV2480</v>
          </cell>
          <cell r="BL1240" t="str">
            <v>El Trébol Automotriz Ermita, S.A. de C.V.</v>
          </cell>
          <cell r="BO1240">
            <v>136990.00280000002</v>
          </cell>
          <cell r="BP1240">
            <v>19284.594000000001</v>
          </cell>
          <cell r="BQ1240" t="str">
            <v>-</v>
          </cell>
          <cell r="BR1240" t="str">
            <v>-</v>
          </cell>
          <cell r="BS1240" t="str">
            <v>-</v>
          </cell>
          <cell r="BT1240" t="str">
            <v>-</v>
          </cell>
          <cell r="BU1240" t="str">
            <v>-</v>
          </cell>
          <cell r="BV1240" t="str">
            <v>-</v>
          </cell>
          <cell r="BW1240" t="str">
            <v>-</v>
          </cell>
          <cell r="BX1240" t="str">
            <v>-</v>
          </cell>
          <cell r="BY1240" t="str">
            <v>-</v>
          </cell>
          <cell r="BZ1240" t="str">
            <v>-</v>
          </cell>
          <cell r="CA1240" t="str">
            <v>-</v>
          </cell>
          <cell r="CB1240" t="str">
            <v>-</v>
          </cell>
          <cell r="CC1240" t="str">
            <v>Martes</v>
          </cell>
          <cell r="CD1240" t="str">
            <v>878</v>
          </cell>
          <cell r="CE1240" t="str">
            <v>8</v>
          </cell>
          <cell r="CF1240" t="str">
            <v>Rosa</v>
          </cell>
          <cell r="CG1240" t="str">
            <v>2o Sábado</v>
          </cell>
          <cell r="CH1240" t="str">
            <v>Feb y Mzo</v>
          </cell>
          <cell r="CI1240" t="str">
            <v>Ago y Sep</v>
          </cell>
          <cell r="CJ1240" t="str">
            <v>-</v>
          </cell>
          <cell r="CK1240">
            <v>90</v>
          </cell>
          <cell r="CL1240" t="str">
            <v>101 - MAGNA</v>
          </cell>
          <cell r="CM1240" t="str">
            <v>14063</v>
          </cell>
          <cell r="CP1240" t="str">
            <v>-</v>
          </cell>
        </row>
        <row r="1241">
          <cell r="A1241" t="str">
            <v>14064</v>
          </cell>
          <cell r="B1241" t="str">
            <v>590ZMV</v>
          </cell>
          <cell r="C1241" t="str">
            <v>Distrito Federal</v>
          </cell>
          <cell r="D1241" t="str">
            <v>No aplica</v>
          </cell>
          <cell r="E1241" t="str">
            <v>Aveo</v>
          </cell>
          <cell r="F1241" t="str">
            <v>Automóvil</v>
          </cell>
          <cell r="G1241" t="str">
            <v>Chevrolet</v>
          </cell>
          <cell r="H1241" t="str">
            <v>Aveo LT 4 puertas T/M, D/H, A/A, E/E, CD, Paquete B</v>
          </cell>
          <cell r="I1241" t="str">
            <v>3G1TA5AFXEL167088</v>
          </cell>
          <cell r="J1241" t="str">
            <v>Hecho en México</v>
          </cell>
          <cell r="K1241" t="str">
            <v>Magna</v>
          </cell>
          <cell r="L1241">
            <v>4</v>
          </cell>
          <cell r="M1241">
            <v>45</v>
          </cell>
          <cell r="N1241">
            <v>2014</v>
          </cell>
          <cell r="O1241" t="str">
            <v>Monterrey</v>
          </cell>
          <cell r="P1241" t="str">
            <v>Nuevo León</v>
          </cell>
          <cell r="Q1241" t="str">
            <v>Noreste</v>
          </cell>
          <cell r="R1241" t="str">
            <v>Baja</v>
          </cell>
          <cell r="S1241" t="str">
            <v>Venta a empleado</v>
          </cell>
          <cell r="T1241" t="str">
            <v>GNP</v>
          </cell>
          <cell r="U1241" t="str">
            <v>Grupo Nacional Provincial, S.A.B.</v>
          </cell>
          <cell r="V1241" t="str">
            <v>Asesor de Servicio</v>
          </cell>
          <cell r="W1241" t="str">
            <v>1207</v>
          </cell>
          <cell r="X1241" t="str">
            <v>Célula 2</v>
          </cell>
          <cell r="Y1241" t="str">
            <v>Asignado</v>
          </cell>
          <cell r="Z1241">
            <v>40004001</v>
          </cell>
          <cell r="AA1241" t="str">
            <v>-</v>
          </cell>
          <cell r="AB1241" t="str">
            <v>-</v>
          </cell>
          <cell r="AC1241" t="str">
            <v>-</v>
          </cell>
          <cell r="AD1241" t="str">
            <v>-</v>
          </cell>
          <cell r="AE1241" t="str">
            <v>-</v>
          </cell>
          <cell r="AF1241" t="str">
            <v>-</v>
          </cell>
          <cell r="AG1241" t="str">
            <v>-</v>
          </cell>
          <cell r="AH1241" t="str">
            <v>-</v>
          </cell>
          <cell r="AI1241" t="str">
            <v>C6705</v>
          </cell>
          <cell r="AJ1241" t="str">
            <v>Ramirez Granados Arturo</v>
          </cell>
          <cell r="AK1241" t="str">
            <v>-</v>
          </cell>
          <cell r="AL1241" t="str">
            <v>-</v>
          </cell>
          <cell r="AM1241" t="str">
            <v>-</v>
          </cell>
          <cell r="AN1241" t="str">
            <v>081gnp@gmail.com</v>
          </cell>
          <cell r="AO1241" t="str">
            <v>-</v>
          </cell>
          <cell r="AP1241" t="str">
            <v>081gnp@gmail.com</v>
          </cell>
          <cell r="AQ1241">
            <v>8112444725</v>
          </cell>
          <cell r="AR1241" t="str">
            <v>-</v>
          </cell>
          <cell r="AS1241" t="str">
            <v>-</v>
          </cell>
          <cell r="AT1241" t="str">
            <v>-</v>
          </cell>
          <cell r="AU1241" t="str">
            <v>-</v>
          </cell>
          <cell r="AV1241" t="str">
            <v>-</v>
          </cell>
          <cell r="AW1241" t="str">
            <v>-</v>
          </cell>
          <cell r="AX1241" t="str">
            <v>-</v>
          </cell>
          <cell r="AY1241" t="str">
            <v>No</v>
          </cell>
          <cell r="AZ1241" t="str">
            <v>-</v>
          </cell>
          <cell r="BA1241" t="str">
            <v>-</v>
          </cell>
          <cell r="BB1241" t="str">
            <v>-</v>
          </cell>
          <cell r="BC1241" t="str">
            <v>-</v>
          </cell>
          <cell r="BD1241" t="str">
            <v>-</v>
          </cell>
          <cell r="BE1241" t="str">
            <v>-</v>
          </cell>
          <cell r="BF1241" t="str">
            <v>-</v>
          </cell>
          <cell r="BG1241">
            <v>3</v>
          </cell>
          <cell r="BH1241" t="str">
            <v>-</v>
          </cell>
          <cell r="BI1241" t="str">
            <v>-</v>
          </cell>
          <cell r="BJ1241" t="str">
            <v>Arrendado</v>
          </cell>
          <cell r="BK1241" t="str">
            <v>FV2481</v>
          </cell>
          <cell r="BL1241" t="str">
            <v>El Trébol Automotriz Ermita, S.A. de C.V.</v>
          </cell>
          <cell r="BO1241">
            <v>136990.00280000002</v>
          </cell>
          <cell r="BP1241">
            <v>19284.594000000001</v>
          </cell>
          <cell r="BQ1241" t="str">
            <v>-</v>
          </cell>
          <cell r="BR1241" t="str">
            <v>-</v>
          </cell>
          <cell r="BS1241" t="str">
            <v>-</v>
          </cell>
          <cell r="BT1241" t="str">
            <v>-</v>
          </cell>
          <cell r="BU1241" t="str">
            <v>-</v>
          </cell>
          <cell r="BV1241" t="str">
            <v>-</v>
          </cell>
          <cell r="BW1241" t="str">
            <v>-</v>
          </cell>
          <cell r="BX1241" t="str">
            <v>-</v>
          </cell>
          <cell r="BY1241" t="str">
            <v>-</v>
          </cell>
          <cell r="BZ1241" t="str">
            <v>-</v>
          </cell>
          <cell r="CA1241" t="str">
            <v>-</v>
          </cell>
          <cell r="CB1241" t="str">
            <v>-</v>
          </cell>
          <cell r="CC1241" t="str">
            <v>Viernes</v>
          </cell>
          <cell r="CD1241" t="str">
            <v>590</v>
          </cell>
          <cell r="CE1241" t="str">
            <v>0</v>
          </cell>
          <cell r="CF1241" t="str">
            <v>Azul</v>
          </cell>
          <cell r="CG1241" t="str">
            <v>5o Sábado</v>
          </cell>
          <cell r="CH1241" t="str">
            <v>May y Jun</v>
          </cell>
          <cell r="CI1241" t="str">
            <v>Nov y Dic</v>
          </cell>
          <cell r="CJ1241" t="str">
            <v>-</v>
          </cell>
          <cell r="CK1241">
            <v>90</v>
          </cell>
          <cell r="CL1241" t="str">
            <v>101 - MAGNA</v>
          </cell>
          <cell r="CM1241" t="str">
            <v>14064</v>
          </cell>
          <cell r="CP1241" t="str">
            <v>-</v>
          </cell>
        </row>
        <row r="1242">
          <cell r="A1242" t="str">
            <v>14065</v>
          </cell>
          <cell r="B1242" t="str">
            <v>670ZMV</v>
          </cell>
          <cell r="C1242" t="str">
            <v>Distrito Federal</v>
          </cell>
          <cell r="D1242" t="str">
            <v>No aplica</v>
          </cell>
          <cell r="E1242" t="str">
            <v>Aveo</v>
          </cell>
          <cell r="F1242" t="str">
            <v>Automóvil</v>
          </cell>
          <cell r="G1242" t="str">
            <v>Chevrolet</v>
          </cell>
          <cell r="H1242" t="str">
            <v>Aveo LT 4 puertas T/M, D/H, A/A, E/E, CD, Paquete B</v>
          </cell>
          <cell r="I1242" t="str">
            <v>3G1TA5AF5EL165927</v>
          </cell>
          <cell r="J1242" t="str">
            <v>Hecho en México</v>
          </cell>
          <cell r="K1242" t="str">
            <v>Magna</v>
          </cell>
          <cell r="L1242">
            <v>4</v>
          </cell>
          <cell r="M1242">
            <v>45</v>
          </cell>
          <cell r="N1242">
            <v>2014</v>
          </cell>
          <cell r="O1242" t="str">
            <v>Monterrey</v>
          </cell>
          <cell r="P1242" t="str">
            <v>Nuevo León</v>
          </cell>
          <cell r="Q1242" t="str">
            <v>Noreste</v>
          </cell>
          <cell r="R1242" t="str">
            <v>Baja</v>
          </cell>
          <cell r="S1242" t="str">
            <v>Venta a empleado</v>
          </cell>
          <cell r="T1242" t="str">
            <v>GNP</v>
          </cell>
          <cell r="U1242" t="str">
            <v>Grupo Nacional Provincial, S.A.B.</v>
          </cell>
          <cell r="V1242" t="str">
            <v>Asesor de Servicio</v>
          </cell>
          <cell r="W1242" t="str">
            <v>1209</v>
          </cell>
          <cell r="X1242" t="str">
            <v>Célula 3</v>
          </cell>
          <cell r="Y1242" t="str">
            <v>Asignado</v>
          </cell>
          <cell r="Z1242">
            <v>40006001</v>
          </cell>
          <cell r="AA1242" t="str">
            <v>-</v>
          </cell>
          <cell r="AB1242" t="str">
            <v>-</v>
          </cell>
          <cell r="AC1242" t="str">
            <v>-</v>
          </cell>
          <cell r="AD1242" t="str">
            <v>-</v>
          </cell>
          <cell r="AE1242" t="str">
            <v>-</v>
          </cell>
          <cell r="AF1242" t="str">
            <v>-</v>
          </cell>
          <cell r="AG1242" t="str">
            <v>-</v>
          </cell>
          <cell r="AH1242" t="str">
            <v>-</v>
          </cell>
          <cell r="AI1242" t="str">
            <v>C6705</v>
          </cell>
          <cell r="AJ1242" t="str">
            <v>Ramirez Granados Arturo</v>
          </cell>
          <cell r="AK1242" t="str">
            <v>-</v>
          </cell>
          <cell r="AL1242" t="str">
            <v>-</v>
          </cell>
          <cell r="AM1242" t="str">
            <v>-</v>
          </cell>
          <cell r="AN1242" t="str">
            <v>gnp150@gmail.com</v>
          </cell>
          <cell r="AO1242" t="str">
            <v>-</v>
          </cell>
          <cell r="AP1242" t="str">
            <v>gnp150@gmail.com</v>
          </cell>
          <cell r="AQ1242">
            <v>8112444726</v>
          </cell>
          <cell r="AR1242" t="str">
            <v>-</v>
          </cell>
          <cell r="AS1242" t="str">
            <v>-</v>
          </cell>
          <cell r="AT1242" t="str">
            <v>-</v>
          </cell>
          <cell r="AU1242" t="str">
            <v>-</v>
          </cell>
          <cell r="AV1242" t="str">
            <v>-</v>
          </cell>
          <cell r="AW1242" t="str">
            <v>-</v>
          </cell>
          <cell r="AX1242" t="str">
            <v>-</v>
          </cell>
          <cell r="AY1242" t="str">
            <v>No</v>
          </cell>
          <cell r="AZ1242" t="str">
            <v>-</v>
          </cell>
          <cell r="BA1242" t="str">
            <v>-</v>
          </cell>
          <cell r="BB1242" t="str">
            <v>-</v>
          </cell>
          <cell r="BC1242" t="str">
            <v>-</v>
          </cell>
          <cell r="BD1242" t="str">
            <v>-</v>
          </cell>
          <cell r="BE1242" t="str">
            <v>-</v>
          </cell>
          <cell r="BF1242" t="str">
            <v>-</v>
          </cell>
          <cell r="BG1242">
            <v>3</v>
          </cell>
          <cell r="BH1242" t="str">
            <v>-</v>
          </cell>
          <cell r="BI1242" t="str">
            <v>-</v>
          </cell>
          <cell r="BJ1242" t="str">
            <v>Arrendado</v>
          </cell>
          <cell r="BK1242" t="str">
            <v>FV2482</v>
          </cell>
          <cell r="BL1242" t="str">
            <v>El Trébol Automotriz Ermita, S.A. de C.V.</v>
          </cell>
          <cell r="BO1242">
            <v>136990.00280000002</v>
          </cell>
          <cell r="BP1242">
            <v>19284.594000000001</v>
          </cell>
          <cell r="BQ1242" t="str">
            <v>-</v>
          </cell>
          <cell r="BR1242" t="str">
            <v>-</v>
          </cell>
          <cell r="BS1242" t="str">
            <v>-</v>
          </cell>
          <cell r="BT1242" t="str">
            <v>-</v>
          </cell>
          <cell r="BU1242" t="str">
            <v>-</v>
          </cell>
          <cell r="BV1242" t="str">
            <v>-</v>
          </cell>
          <cell r="BW1242" t="str">
            <v>-</v>
          </cell>
          <cell r="BX1242" t="str">
            <v>-</v>
          </cell>
          <cell r="BY1242" t="str">
            <v>-</v>
          </cell>
          <cell r="BZ1242" t="str">
            <v>-</v>
          </cell>
          <cell r="CA1242" t="str">
            <v>-</v>
          </cell>
          <cell r="CB1242" t="str">
            <v>-</v>
          </cell>
          <cell r="CC1242" t="str">
            <v>Viernes</v>
          </cell>
          <cell r="CD1242" t="str">
            <v>670</v>
          </cell>
          <cell r="CE1242" t="str">
            <v>0</v>
          </cell>
          <cell r="CF1242" t="str">
            <v>Azul</v>
          </cell>
          <cell r="CG1242" t="str">
            <v>5o Sábado</v>
          </cell>
          <cell r="CH1242" t="str">
            <v>May y Jun</v>
          </cell>
          <cell r="CI1242" t="str">
            <v>Nov y Dic</v>
          </cell>
          <cell r="CJ1242" t="str">
            <v>-</v>
          </cell>
          <cell r="CK1242">
            <v>90</v>
          </cell>
          <cell r="CL1242" t="str">
            <v>101 - MAGNA</v>
          </cell>
          <cell r="CM1242" t="str">
            <v>14065</v>
          </cell>
          <cell r="CP1242" t="str">
            <v>-</v>
          </cell>
        </row>
        <row r="1243">
          <cell r="A1243" t="str">
            <v>14066</v>
          </cell>
          <cell r="B1243" t="str">
            <v>542ZMV</v>
          </cell>
          <cell r="C1243" t="str">
            <v>Distrito Federal</v>
          </cell>
          <cell r="D1243" t="str">
            <v>No aplica</v>
          </cell>
          <cell r="E1243" t="str">
            <v>Aveo</v>
          </cell>
          <cell r="F1243" t="str">
            <v>Automóvil</v>
          </cell>
          <cell r="G1243" t="str">
            <v>Chevrolet</v>
          </cell>
          <cell r="H1243" t="str">
            <v>Aveo LT 4 puertas T/M, D/H, A/A, E/E, CD, Paquete B</v>
          </cell>
          <cell r="I1243" t="str">
            <v>3G1TA5AF2EL167036</v>
          </cell>
          <cell r="J1243" t="str">
            <v>Hecho en México</v>
          </cell>
          <cell r="K1243" t="str">
            <v>Magna</v>
          </cell>
          <cell r="L1243">
            <v>4</v>
          </cell>
          <cell r="M1243">
            <v>45</v>
          </cell>
          <cell r="N1243">
            <v>2014</v>
          </cell>
          <cell r="O1243" t="str">
            <v>Monterrey</v>
          </cell>
          <cell r="P1243" t="str">
            <v>Nuevo León</v>
          </cell>
          <cell r="Q1243" t="str">
            <v>Noreste</v>
          </cell>
          <cell r="R1243" t="str">
            <v>Baja</v>
          </cell>
          <cell r="S1243" t="str">
            <v>Devolución Valmex</v>
          </cell>
          <cell r="T1243" t="str">
            <v>GNP</v>
          </cell>
          <cell r="U1243" t="str">
            <v>Grupo Nacional Provincial, S.A.B.</v>
          </cell>
          <cell r="V1243" t="str">
            <v>Asesor de Servicio</v>
          </cell>
          <cell r="W1243">
            <v>125</v>
          </cell>
          <cell r="X1243" t="str">
            <v>Célula 4</v>
          </cell>
          <cell r="Y1243" t="str">
            <v>Asignado</v>
          </cell>
          <cell r="Z1243">
            <v>40008001</v>
          </cell>
          <cell r="AA1243" t="str">
            <v>-</v>
          </cell>
          <cell r="AB1243" t="str">
            <v>-</v>
          </cell>
          <cell r="AC1243" t="str">
            <v>-</v>
          </cell>
          <cell r="AD1243" t="str">
            <v>-</v>
          </cell>
          <cell r="AE1243" t="str">
            <v>-</v>
          </cell>
          <cell r="AF1243" t="str">
            <v>-</v>
          </cell>
          <cell r="AG1243" t="str">
            <v>-</v>
          </cell>
          <cell r="AH1243" t="str">
            <v>-</v>
          </cell>
          <cell r="AI1243" t="str">
            <v>C6705</v>
          </cell>
          <cell r="AJ1243" t="str">
            <v>Ramirez Granados Arturo</v>
          </cell>
          <cell r="AK1243" t="str">
            <v>-</v>
          </cell>
          <cell r="AL1243" t="str">
            <v>-</v>
          </cell>
          <cell r="AM1243" t="str">
            <v>-</v>
          </cell>
          <cell r="AN1243">
            <v>0</v>
          </cell>
          <cell r="AO1243" t="str">
            <v>-</v>
          </cell>
          <cell r="AQ1243">
            <v>8112444728</v>
          </cell>
          <cell r="AR1243" t="str">
            <v>-</v>
          </cell>
          <cell r="AS1243" t="str">
            <v>-</v>
          </cell>
          <cell r="AT1243" t="str">
            <v>-</v>
          </cell>
          <cell r="AU1243" t="str">
            <v>-</v>
          </cell>
          <cell r="AV1243" t="str">
            <v>-</v>
          </cell>
          <cell r="AW1243" t="str">
            <v>-</v>
          </cell>
          <cell r="AX1243" t="str">
            <v>-</v>
          </cell>
          <cell r="AY1243" t="str">
            <v>No</v>
          </cell>
          <cell r="AZ1243" t="str">
            <v>-</v>
          </cell>
          <cell r="BA1243" t="str">
            <v>-</v>
          </cell>
          <cell r="BB1243" t="str">
            <v>-</v>
          </cell>
          <cell r="BC1243" t="str">
            <v>-</v>
          </cell>
          <cell r="BD1243" t="str">
            <v>-</v>
          </cell>
          <cell r="BE1243" t="str">
            <v>-</v>
          </cell>
          <cell r="BF1243" t="str">
            <v>-</v>
          </cell>
          <cell r="BG1243">
            <v>3</v>
          </cell>
          <cell r="BH1243" t="str">
            <v>-</v>
          </cell>
          <cell r="BI1243" t="str">
            <v>-</v>
          </cell>
          <cell r="BJ1243" t="str">
            <v>Arrendado</v>
          </cell>
          <cell r="BK1243" t="str">
            <v>FV2483</v>
          </cell>
          <cell r="BL1243" t="str">
            <v>El Trébol Automotriz Ermita, S.A. de C.V.</v>
          </cell>
          <cell r="BO1243">
            <v>136990.00280000002</v>
          </cell>
          <cell r="BP1243">
            <v>19284.594000000001</v>
          </cell>
          <cell r="BQ1243" t="str">
            <v>-</v>
          </cell>
          <cell r="BR1243" t="str">
            <v>-</v>
          </cell>
          <cell r="BS1243" t="str">
            <v>-</v>
          </cell>
          <cell r="BT1243" t="str">
            <v>-</v>
          </cell>
          <cell r="BU1243" t="str">
            <v>-</v>
          </cell>
          <cell r="BV1243" t="str">
            <v>-</v>
          </cell>
          <cell r="BW1243" t="str">
            <v>-</v>
          </cell>
          <cell r="BX1243" t="str">
            <v>-</v>
          </cell>
          <cell r="BY1243" t="str">
            <v>-</v>
          </cell>
          <cell r="BZ1243" t="str">
            <v>-</v>
          </cell>
          <cell r="CA1243" t="str">
            <v>-</v>
          </cell>
          <cell r="CB1243" t="str">
            <v>-</v>
          </cell>
          <cell r="CC1243" t="str">
            <v>Jueves</v>
          </cell>
          <cell r="CD1243" t="str">
            <v>542</v>
          </cell>
          <cell r="CE1243" t="str">
            <v>2</v>
          </cell>
          <cell r="CF1243" t="str">
            <v>Verde</v>
          </cell>
          <cell r="CG1243" t="str">
            <v>4o Sábado</v>
          </cell>
          <cell r="CH1243" t="str">
            <v>Abr y May</v>
          </cell>
          <cell r="CI1243" t="str">
            <v>Oct y Nov</v>
          </cell>
          <cell r="CJ1243" t="str">
            <v>-</v>
          </cell>
          <cell r="CK1243">
            <v>90</v>
          </cell>
          <cell r="CL1243" t="str">
            <v>101 - MAGNA</v>
          </cell>
          <cell r="CM1243" t="str">
            <v>14066</v>
          </cell>
          <cell r="CP1243" t="str">
            <v>-</v>
          </cell>
        </row>
        <row r="1244">
          <cell r="A1244" t="str">
            <v>14067</v>
          </cell>
          <cell r="B1244" t="str">
            <v>219ZMV</v>
          </cell>
          <cell r="C1244" t="str">
            <v>Distrito Federal</v>
          </cell>
          <cell r="D1244" t="str">
            <v>No aplica</v>
          </cell>
          <cell r="E1244" t="str">
            <v>Aveo</v>
          </cell>
          <cell r="F1244" t="str">
            <v>Automóvil</v>
          </cell>
          <cell r="G1244" t="str">
            <v>Chevrolet</v>
          </cell>
          <cell r="H1244" t="str">
            <v>Aveo LT 4 puertas T/M, D/H, A/A, E/E, CD, Paquete B</v>
          </cell>
          <cell r="I1244" t="str">
            <v>3G1TA5AF0EL166645</v>
          </cell>
          <cell r="J1244" t="str">
            <v>Hecho en México</v>
          </cell>
          <cell r="K1244" t="str">
            <v>Magna</v>
          </cell>
          <cell r="L1244">
            <v>4</v>
          </cell>
          <cell r="M1244">
            <v>45</v>
          </cell>
          <cell r="N1244">
            <v>2014</v>
          </cell>
          <cell r="O1244" t="str">
            <v>Monterrey</v>
          </cell>
          <cell r="P1244" t="str">
            <v>Nuevo León</v>
          </cell>
          <cell r="Q1244" t="str">
            <v>Noreste</v>
          </cell>
          <cell r="R1244" t="str">
            <v>Baja</v>
          </cell>
          <cell r="S1244" t="str">
            <v>Devolución Valmex</v>
          </cell>
          <cell r="T1244" t="str">
            <v>GNP</v>
          </cell>
          <cell r="U1244" t="str">
            <v>Grupo Nacional Provincial, S.A.B.</v>
          </cell>
          <cell r="V1244" t="str">
            <v>Asesor de Servicio</v>
          </cell>
          <cell r="W1244">
            <v>208</v>
          </cell>
          <cell r="X1244" t="str">
            <v>Célula 1</v>
          </cell>
          <cell r="Y1244" t="str">
            <v>Asignado</v>
          </cell>
          <cell r="Z1244">
            <v>40010001</v>
          </cell>
          <cell r="AA1244" t="str">
            <v>-</v>
          </cell>
          <cell r="AB1244" t="str">
            <v>-</v>
          </cell>
          <cell r="AC1244" t="str">
            <v>-</v>
          </cell>
          <cell r="AD1244" t="str">
            <v>-</v>
          </cell>
          <cell r="AE1244" t="str">
            <v>-</v>
          </cell>
          <cell r="AF1244" t="str">
            <v>-</v>
          </cell>
          <cell r="AG1244" t="str">
            <v>-</v>
          </cell>
          <cell r="AH1244" t="str">
            <v>-</v>
          </cell>
          <cell r="AI1244" t="str">
            <v>C6705</v>
          </cell>
          <cell r="AJ1244" t="str">
            <v>Ramirez Granados Arturo</v>
          </cell>
          <cell r="AK1244" t="str">
            <v>-</v>
          </cell>
          <cell r="AL1244" t="str">
            <v>-</v>
          </cell>
          <cell r="AM1244" t="str">
            <v>-</v>
          </cell>
          <cell r="AN1244">
            <v>0</v>
          </cell>
          <cell r="AO1244" t="str">
            <v>-</v>
          </cell>
          <cell r="AQ1244">
            <v>8112444727</v>
          </cell>
          <cell r="AR1244" t="str">
            <v>-</v>
          </cell>
          <cell r="AS1244" t="str">
            <v>-</v>
          </cell>
          <cell r="AT1244" t="str">
            <v>-</v>
          </cell>
          <cell r="AU1244" t="str">
            <v>-</v>
          </cell>
          <cell r="AV1244" t="str">
            <v>-</v>
          </cell>
          <cell r="AW1244" t="str">
            <v>IMDM20104450..</v>
          </cell>
          <cell r="AX1244" t="str">
            <v>Inactivo</v>
          </cell>
          <cell r="AY1244" t="str">
            <v>No</v>
          </cell>
          <cell r="AZ1244" t="str">
            <v>-</v>
          </cell>
          <cell r="BA1244" t="str">
            <v>-</v>
          </cell>
          <cell r="BB1244" t="str">
            <v>-</v>
          </cell>
          <cell r="BC1244" t="str">
            <v>-</v>
          </cell>
          <cell r="BD1244" t="str">
            <v>-</v>
          </cell>
          <cell r="BE1244" t="str">
            <v>-</v>
          </cell>
          <cell r="BF1244" t="str">
            <v>-</v>
          </cell>
          <cell r="BG1244">
            <v>3</v>
          </cell>
          <cell r="BH1244" t="str">
            <v>-</v>
          </cell>
          <cell r="BI1244" t="str">
            <v>-</v>
          </cell>
          <cell r="BJ1244" t="str">
            <v>Arrendado</v>
          </cell>
          <cell r="BK1244" t="str">
            <v>FV2484</v>
          </cell>
          <cell r="BL1244" t="str">
            <v>El Trébol Automotriz Ermita, S.A. de C.V.</v>
          </cell>
          <cell r="BO1244">
            <v>136990.00280000002</v>
          </cell>
          <cell r="BP1244">
            <v>19284.594000000001</v>
          </cell>
          <cell r="BQ1244" t="str">
            <v>-</v>
          </cell>
          <cell r="BR1244" t="str">
            <v>-</v>
          </cell>
          <cell r="BS1244" t="str">
            <v>-</v>
          </cell>
          <cell r="BT1244" t="str">
            <v>-</v>
          </cell>
          <cell r="BU1244" t="str">
            <v>-</v>
          </cell>
          <cell r="BV1244" t="str">
            <v>-</v>
          </cell>
          <cell r="BW1244" t="str">
            <v>-</v>
          </cell>
          <cell r="BX1244" t="str">
            <v>-</v>
          </cell>
          <cell r="BY1244" t="str">
            <v>-</v>
          </cell>
          <cell r="BZ1244" t="str">
            <v>-</v>
          </cell>
          <cell r="CA1244" t="str">
            <v>-</v>
          </cell>
          <cell r="CB1244" t="str">
            <v>-</v>
          </cell>
          <cell r="CC1244" t="str">
            <v>Viernes</v>
          </cell>
          <cell r="CD1244" t="str">
            <v>219</v>
          </cell>
          <cell r="CE1244" t="str">
            <v>9</v>
          </cell>
          <cell r="CF1244" t="str">
            <v>Azul</v>
          </cell>
          <cell r="CG1244" t="str">
            <v>5o Sábado</v>
          </cell>
          <cell r="CH1244" t="str">
            <v>May y Jun</v>
          </cell>
          <cell r="CI1244" t="str">
            <v>Nov y Dic</v>
          </cell>
          <cell r="CJ1244" t="str">
            <v>-</v>
          </cell>
          <cell r="CK1244">
            <v>90</v>
          </cell>
          <cell r="CL1244" t="str">
            <v>101 - MAGNA</v>
          </cell>
          <cell r="CM1244" t="str">
            <v>14067</v>
          </cell>
          <cell r="CP1244" t="str">
            <v>-</v>
          </cell>
        </row>
        <row r="1245">
          <cell r="A1245" t="str">
            <v>14068</v>
          </cell>
          <cell r="B1245" t="str">
            <v>612ZMV</v>
          </cell>
          <cell r="C1245" t="str">
            <v>Distrito Federal</v>
          </cell>
          <cell r="D1245" t="str">
            <v>No aplica</v>
          </cell>
          <cell r="E1245" t="str">
            <v>Aveo</v>
          </cell>
          <cell r="F1245" t="str">
            <v>Automóvil</v>
          </cell>
          <cell r="G1245" t="str">
            <v>Chevrolet</v>
          </cell>
          <cell r="H1245" t="str">
            <v>Aveo LT 4 puertas T/M, D/H, A/A, E/E, CD, Paquete B</v>
          </cell>
          <cell r="I1245" t="str">
            <v>3G1TA5AF2EL165903</v>
          </cell>
          <cell r="J1245" t="str">
            <v>Hecho en México</v>
          </cell>
          <cell r="K1245" t="str">
            <v>Magna</v>
          </cell>
          <cell r="L1245">
            <v>4</v>
          </cell>
          <cell r="M1245">
            <v>45</v>
          </cell>
          <cell r="N1245">
            <v>2014</v>
          </cell>
          <cell r="O1245" t="str">
            <v>Monterrey</v>
          </cell>
          <cell r="P1245" t="str">
            <v>Nuevo León</v>
          </cell>
          <cell r="Q1245" t="str">
            <v>Noreste</v>
          </cell>
          <cell r="R1245" t="str">
            <v>Baja</v>
          </cell>
          <cell r="S1245" t="str">
            <v>Venta a empleado</v>
          </cell>
          <cell r="T1245" t="str">
            <v>GNP</v>
          </cell>
          <cell r="U1245" t="str">
            <v>Grupo Nacional Provincial, S.A.B.</v>
          </cell>
          <cell r="V1245" t="str">
            <v>Asesor de Servicio</v>
          </cell>
          <cell r="W1245" t="str">
            <v>1221</v>
          </cell>
          <cell r="X1245" t="str">
            <v>Célula 2</v>
          </cell>
          <cell r="Y1245" t="str">
            <v>Asignado</v>
          </cell>
          <cell r="Z1245">
            <v>40030001</v>
          </cell>
          <cell r="AA1245" t="str">
            <v>Delgado Del Rio Abelardo Osiel</v>
          </cell>
          <cell r="AB1245" t="str">
            <v>Servicios Administrativos en Reclamaciones, S.A. de C.V.</v>
          </cell>
          <cell r="AC1245" t="str">
            <v>DERA820814353</v>
          </cell>
          <cell r="AD1245" t="str">
            <v>Operativo</v>
          </cell>
          <cell r="AE1245" t="str">
            <v>Asesor de Servicio</v>
          </cell>
          <cell r="AF1245" t="str">
            <v>Unidad Operativa</v>
          </cell>
          <cell r="AG1245" t="str">
            <v>Dirección Servicio y Operaciones</v>
          </cell>
          <cell r="AH1245" t="str">
            <v>Subdirección Siniestros Norte y Occidente</v>
          </cell>
          <cell r="AI1245" t="str">
            <v>C9212</v>
          </cell>
          <cell r="AJ1245" t="str">
            <v>Colome Pineda Juan Del Carmen</v>
          </cell>
          <cell r="AK1245" t="str">
            <v>Oficina de Servicio Monterrey</v>
          </cell>
          <cell r="AL1245" t="str">
            <v>Monterrey</v>
          </cell>
          <cell r="AM1245">
            <v>0</v>
          </cell>
          <cell r="AN1245" t="str">
            <v>abelardo.delgado@gnp.com.mx</v>
          </cell>
          <cell r="AO1245" t="str">
            <v>abelardo.delgado@gnp.com.mx</v>
          </cell>
          <cell r="AP1245" t="str">
            <v>lic.adelgado9@gmail.com</v>
          </cell>
          <cell r="AQ1245">
            <v>8112444732</v>
          </cell>
          <cell r="AR1245" t="str">
            <v>-</v>
          </cell>
          <cell r="AS1245" t="str">
            <v>-</v>
          </cell>
          <cell r="AT1245" t="str">
            <v>-</v>
          </cell>
          <cell r="AU1245" t="str">
            <v>-</v>
          </cell>
          <cell r="AV1245" t="str">
            <v>-</v>
          </cell>
          <cell r="AW1245" t="str">
            <v>-</v>
          </cell>
          <cell r="AX1245" t="str">
            <v>-</v>
          </cell>
          <cell r="AY1245" t="str">
            <v>No</v>
          </cell>
          <cell r="AZ1245" t="str">
            <v>-</v>
          </cell>
          <cell r="BA1245" t="str">
            <v>-</v>
          </cell>
          <cell r="BB1245" t="str">
            <v>-</v>
          </cell>
          <cell r="BC1245" t="str">
            <v>-</v>
          </cell>
          <cell r="BD1245" t="str">
            <v>-</v>
          </cell>
          <cell r="BE1245" t="str">
            <v>-</v>
          </cell>
          <cell r="BF1245" t="str">
            <v>-</v>
          </cell>
          <cell r="BG1245">
            <v>3</v>
          </cell>
          <cell r="BH1245" t="str">
            <v>-</v>
          </cell>
          <cell r="BI1245" t="str">
            <v>-</v>
          </cell>
          <cell r="BJ1245" t="str">
            <v>Arrendado</v>
          </cell>
          <cell r="BK1245" t="str">
            <v>FV2485</v>
          </cell>
          <cell r="BL1245" t="str">
            <v>El Trébol Automotriz Ermita, S.A. de C.V.</v>
          </cell>
          <cell r="BO1245">
            <v>136990.00280000002</v>
          </cell>
          <cell r="BP1245">
            <v>19284.594000000001</v>
          </cell>
          <cell r="BQ1245" t="str">
            <v>-</v>
          </cell>
          <cell r="BR1245" t="str">
            <v>-</v>
          </cell>
          <cell r="BS1245" t="str">
            <v>-</v>
          </cell>
          <cell r="BT1245" t="str">
            <v>-</v>
          </cell>
          <cell r="BU1245" t="str">
            <v>-</v>
          </cell>
          <cell r="BV1245" t="str">
            <v>-</v>
          </cell>
          <cell r="BW1245" t="str">
            <v>-</v>
          </cell>
          <cell r="BX1245" t="str">
            <v>-</v>
          </cell>
          <cell r="BY1245" t="str">
            <v>-</v>
          </cell>
          <cell r="BZ1245" t="str">
            <v>-</v>
          </cell>
          <cell r="CA1245" t="str">
            <v>-</v>
          </cell>
          <cell r="CB1245" t="str">
            <v>-</v>
          </cell>
          <cell r="CC1245" t="str">
            <v>Jueves</v>
          </cell>
          <cell r="CD1245" t="str">
            <v>612</v>
          </cell>
          <cell r="CE1245" t="str">
            <v>2</v>
          </cell>
          <cell r="CF1245" t="str">
            <v>Verde</v>
          </cell>
          <cell r="CG1245" t="str">
            <v>4o Sábado</v>
          </cell>
          <cell r="CH1245" t="str">
            <v>Abr y May</v>
          </cell>
          <cell r="CI1245" t="str">
            <v>Oct y Nov</v>
          </cell>
          <cell r="CJ1245" t="str">
            <v>-</v>
          </cell>
          <cell r="CK1245">
            <v>90</v>
          </cell>
          <cell r="CL1245" t="str">
            <v>101 - MAGNA</v>
          </cell>
          <cell r="CM1245" t="str">
            <v>14068</v>
          </cell>
          <cell r="CP1245" t="str">
            <v>-</v>
          </cell>
        </row>
        <row r="1246">
          <cell r="A1246" t="str">
            <v>14069</v>
          </cell>
          <cell r="B1246" t="str">
            <v>559ZMV</v>
          </cell>
          <cell r="C1246" t="str">
            <v>Distrito Federal</v>
          </cell>
          <cell r="D1246" t="str">
            <v>No aplica</v>
          </cell>
          <cell r="E1246" t="str">
            <v>Aveo</v>
          </cell>
          <cell r="F1246" t="str">
            <v>Automóvil</v>
          </cell>
          <cell r="G1246" t="str">
            <v>Chevrolet</v>
          </cell>
          <cell r="H1246" t="str">
            <v>Aveo LT 4 puertas T/M, D/H, A/A, E/E, CD, Paquete B</v>
          </cell>
          <cell r="I1246" t="str">
            <v>3G1TA5AF9EL165946</v>
          </cell>
          <cell r="J1246" t="str">
            <v>Hecho en México</v>
          </cell>
          <cell r="K1246" t="str">
            <v>Magna</v>
          </cell>
          <cell r="L1246">
            <v>4</v>
          </cell>
          <cell r="M1246">
            <v>45</v>
          </cell>
          <cell r="N1246">
            <v>2014</v>
          </cell>
          <cell r="O1246" t="str">
            <v>Monterrey</v>
          </cell>
          <cell r="P1246" t="str">
            <v>Nuevo León</v>
          </cell>
          <cell r="Q1246" t="str">
            <v>Noreste</v>
          </cell>
          <cell r="R1246" t="str">
            <v>Baja</v>
          </cell>
          <cell r="S1246" t="str">
            <v>Venta a empleado</v>
          </cell>
          <cell r="T1246" t="str">
            <v>GNP</v>
          </cell>
          <cell r="U1246" t="str">
            <v>Grupo Nacional Provincial, S.A.B.</v>
          </cell>
          <cell r="V1246" t="str">
            <v>Asesor de Servicio</v>
          </cell>
          <cell r="W1246" t="str">
            <v>1208</v>
          </cell>
          <cell r="X1246" t="str">
            <v>Célula 1</v>
          </cell>
          <cell r="Y1246" t="str">
            <v>Asignado</v>
          </cell>
          <cell r="Z1246">
            <v>40005001</v>
          </cell>
          <cell r="AA1246" t="str">
            <v>Delgado Castillo José Daniel</v>
          </cell>
          <cell r="AB1246" t="str">
            <v>Servicios Administrativos en Reclamaciones, S.A. de C.V.</v>
          </cell>
          <cell r="AC1246" t="str">
            <v>DECD810224DC1</v>
          </cell>
          <cell r="AD1246" t="str">
            <v>Operativo</v>
          </cell>
          <cell r="AE1246" t="str">
            <v>Asesor de Servicio</v>
          </cell>
          <cell r="AF1246" t="str">
            <v>Unidad Operativa</v>
          </cell>
          <cell r="AG1246" t="str">
            <v>Dirección Servicio y Operaciones</v>
          </cell>
          <cell r="AH1246" t="str">
            <v>Subdirección Siniestros Norte y Occidente</v>
          </cell>
          <cell r="AI1246" t="str">
            <v>C9212</v>
          </cell>
          <cell r="AJ1246" t="str">
            <v>Colome Pineda Juan Del Carmen</v>
          </cell>
          <cell r="AK1246" t="str">
            <v>Santa Engracia B P5</v>
          </cell>
          <cell r="AL1246" t="str">
            <v>Monterrey</v>
          </cell>
          <cell r="AM1246">
            <v>0</v>
          </cell>
          <cell r="AN1246" t="str">
            <v>jose.delgado@gnp.com.mx</v>
          </cell>
          <cell r="AO1246" t="str">
            <v>jose.delgado@gnp.com.mx</v>
          </cell>
          <cell r="AP1246" t="str">
            <v>223delgado@gmail.com</v>
          </cell>
          <cell r="AQ1246">
            <v>8110294033</v>
          </cell>
          <cell r="AR1246" t="str">
            <v>-</v>
          </cell>
          <cell r="AS1246" t="str">
            <v>-</v>
          </cell>
          <cell r="AT1246" t="str">
            <v>-</v>
          </cell>
          <cell r="AU1246" t="str">
            <v>-</v>
          </cell>
          <cell r="AV1246" t="str">
            <v>-</v>
          </cell>
          <cell r="AW1246" t="str">
            <v>IMDM20104904..</v>
          </cell>
          <cell r="AX1246" t="str">
            <v>Inactivo</v>
          </cell>
          <cell r="AY1246" t="str">
            <v>No</v>
          </cell>
          <cell r="AZ1246" t="str">
            <v>-</v>
          </cell>
          <cell r="BA1246" t="str">
            <v>-</v>
          </cell>
          <cell r="BB1246" t="str">
            <v>-</v>
          </cell>
          <cell r="BC1246" t="str">
            <v>-</v>
          </cell>
          <cell r="BD1246" t="str">
            <v>-</v>
          </cell>
          <cell r="BE1246" t="str">
            <v>-</v>
          </cell>
          <cell r="BF1246" t="str">
            <v>-</v>
          </cell>
          <cell r="BG1246">
            <v>3</v>
          </cell>
          <cell r="BH1246" t="str">
            <v>-</v>
          </cell>
          <cell r="BI1246" t="str">
            <v>-</v>
          </cell>
          <cell r="BJ1246" t="str">
            <v>Arrendado</v>
          </cell>
          <cell r="BK1246" t="str">
            <v>FV2486</v>
          </cell>
          <cell r="BL1246" t="str">
            <v>El Trébol Automotriz Ermita, S.A. de C.V.</v>
          </cell>
          <cell r="BO1246">
            <v>136990.00280000002</v>
          </cell>
          <cell r="BP1246">
            <v>19284.594000000001</v>
          </cell>
          <cell r="BQ1246" t="str">
            <v>-</v>
          </cell>
          <cell r="BR1246" t="str">
            <v>-</v>
          </cell>
          <cell r="BS1246" t="str">
            <v>-</v>
          </cell>
          <cell r="BT1246" t="str">
            <v>-</v>
          </cell>
          <cell r="BU1246" t="str">
            <v>-</v>
          </cell>
          <cell r="BV1246" t="str">
            <v>-</v>
          </cell>
          <cell r="BW1246" t="str">
            <v>-</v>
          </cell>
          <cell r="BX1246" t="str">
            <v>-</v>
          </cell>
          <cell r="BY1246" t="str">
            <v>-</v>
          </cell>
          <cell r="BZ1246" t="str">
            <v>-</v>
          </cell>
          <cell r="CA1246" t="str">
            <v>-</v>
          </cell>
          <cell r="CB1246" t="str">
            <v>-</v>
          </cell>
          <cell r="CC1246" t="str">
            <v>Viernes</v>
          </cell>
          <cell r="CD1246" t="str">
            <v>559</v>
          </cell>
          <cell r="CE1246" t="str">
            <v>9</v>
          </cell>
          <cell r="CF1246" t="str">
            <v>Azul</v>
          </cell>
          <cell r="CG1246" t="str">
            <v>5o Sábado</v>
          </cell>
          <cell r="CH1246" t="str">
            <v>May y Jun</v>
          </cell>
          <cell r="CI1246" t="str">
            <v>Nov y Dic</v>
          </cell>
          <cell r="CJ1246" t="str">
            <v>-</v>
          </cell>
          <cell r="CK1246">
            <v>90</v>
          </cell>
          <cell r="CL1246" t="str">
            <v>101 - MAGNA</v>
          </cell>
          <cell r="CM1246" t="str">
            <v>14069</v>
          </cell>
          <cell r="CP1246" t="str">
            <v>-</v>
          </cell>
        </row>
        <row r="1247">
          <cell r="A1247" t="str">
            <v>14070</v>
          </cell>
          <cell r="B1247" t="str">
            <v>578ZMV</v>
          </cell>
          <cell r="C1247" t="str">
            <v>Distrito Federal</v>
          </cell>
          <cell r="D1247" t="str">
            <v>No aplica</v>
          </cell>
          <cell r="E1247" t="str">
            <v>Aveo</v>
          </cell>
          <cell r="F1247" t="str">
            <v>Automóvil</v>
          </cell>
          <cell r="G1247" t="str">
            <v>Chevrolet</v>
          </cell>
          <cell r="H1247" t="str">
            <v>Aveo LT 4 puertas T/M, D/H, A/A, E/E, CD, Paquete B</v>
          </cell>
          <cell r="I1247" t="str">
            <v>3G1TA5AF4EL166602</v>
          </cell>
          <cell r="J1247" t="str">
            <v>Hecho en México</v>
          </cell>
          <cell r="K1247" t="str">
            <v>Magna</v>
          </cell>
          <cell r="L1247">
            <v>4</v>
          </cell>
          <cell r="M1247">
            <v>45</v>
          </cell>
          <cell r="N1247">
            <v>2014</v>
          </cell>
          <cell r="O1247" t="str">
            <v>Monterrey</v>
          </cell>
          <cell r="P1247" t="str">
            <v>Nuevo León</v>
          </cell>
          <cell r="Q1247" t="str">
            <v>Noreste</v>
          </cell>
          <cell r="R1247" t="str">
            <v>Baja</v>
          </cell>
          <cell r="S1247" t="str">
            <v>Venta a empleado</v>
          </cell>
          <cell r="T1247" t="str">
            <v>GNP</v>
          </cell>
          <cell r="U1247" t="str">
            <v>Grupo Nacional Provincial, S.A.B.</v>
          </cell>
          <cell r="V1247" t="str">
            <v>Asesor de Servicio</v>
          </cell>
          <cell r="W1247">
            <v>142</v>
          </cell>
          <cell r="X1247" t="str">
            <v>Célula 1</v>
          </cell>
          <cell r="Y1247" t="str">
            <v>Asignado</v>
          </cell>
          <cell r="Z1247">
            <v>40025001</v>
          </cell>
          <cell r="AA1247" t="str">
            <v>Sampayo Hernandez Francisco Javier</v>
          </cell>
          <cell r="AB1247" t="str">
            <v>Servicios Administrativos en Reclamaciones, S.A. de C.V.</v>
          </cell>
          <cell r="AC1247" t="str">
            <v>SAHF660915Q98</v>
          </cell>
          <cell r="AD1247" t="str">
            <v>Operativo</v>
          </cell>
          <cell r="AE1247" t="str">
            <v>Asesor de Servicio</v>
          </cell>
          <cell r="AF1247" t="str">
            <v>Unidad Operativa</v>
          </cell>
          <cell r="AG1247" t="str">
            <v>Dirección Servicio y Operaciones</v>
          </cell>
          <cell r="AH1247" t="str">
            <v>Subdirección Siniestros Norte y Occidente</v>
          </cell>
          <cell r="AI1247" t="str">
            <v>C9212</v>
          </cell>
          <cell r="AJ1247" t="str">
            <v>Colome Pineda Juan Del Carmen</v>
          </cell>
          <cell r="AK1247" t="str">
            <v>Oficina de Servicio Monterrey</v>
          </cell>
          <cell r="AL1247" t="str">
            <v>Monterrey</v>
          </cell>
          <cell r="AM1247">
            <v>0</v>
          </cell>
          <cell r="AN1247" t="str">
            <v>francisco.sampayo@gnp.com.mx</v>
          </cell>
          <cell r="AO1247" t="str">
            <v>francisco.sampayo@gnp.com.mx</v>
          </cell>
          <cell r="AQ1247">
            <v>8112444745</v>
          </cell>
          <cell r="AR1247" t="str">
            <v>-</v>
          </cell>
          <cell r="AS1247" t="str">
            <v>-</v>
          </cell>
          <cell r="AT1247" t="str">
            <v>-</v>
          </cell>
          <cell r="AU1247" t="str">
            <v>-</v>
          </cell>
          <cell r="AV1247" t="str">
            <v>-</v>
          </cell>
          <cell r="AW1247" t="str">
            <v>IMDM20104906..</v>
          </cell>
          <cell r="AX1247" t="str">
            <v>Inactivo</v>
          </cell>
          <cell r="AY1247" t="str">
            <v>No</v>
          </cell>
          <cell r="AZ1247" t="str">
            <v>-</v>
          </cell>
          <cell r="BA1247" t="str">
            <v>-</v>
          </cell>
          <cell r="BB1247" t="str">
            <v>-</v>
          </cell>
          <cell r="BC1247" t="str">
            <v>-</v>
          </cell>
          <cell r="BD1247" t="str">
            <v>-</v>
          </cell>
          <cell r="BE1247" t="str">
            <v>-</v>
          </cell>
          <cell r="BF1247" t="str">
            <v>-</v>
          </cell>
          <cell r="BG1247">
            <v>3</v>
          </cell>
          <cell r="BH1247" t="str">
            <v>-</v>
          </cell>
          <cell r="BI1247" t="str">
            <v>-</v>
          </cell>
          <cell r="BJ1247" t="str">
            <v>Arrendado</v>
          </cell>
          <cell r="BK1247" t="str">
            <v>FV2487</v>
          </cell>
          <cell r="BL1247" t="str">
            <v>El Trébol Automotriz Ermita, S.A. de C.V.</v>
          </cell>
          <cell r="BO1247">
            <v>136990.00280000002</v>
          </cell>
          <cell r="BP1247">
            <v>19284.594000000001</v>
          </cell>
          <cell r="BQ1247" t="str">
            <v>-</v>
          </cell>
          <cell r="BR1247" t="str">
            <v>-</v>
          </cell>
          <cell r="BS1247" t="str">
            <v>-</v>
          </cell>
          <cell r="BT1247" t="str">
            <v>-</v>
          </cell>
          <cell r="BU1247" t="str">
            <v>-</v>
          </cell>
          <cell r="BV1247" t="str">
            <v>-</v>
          </cell>
          <cell r="BW1247" t="str">
            <v>-</v>
          </cell>
          <cell r="BX1247" t="str">
            <v>-</v>
          </cell>
          <cell r="BY1247" t="str">
            <v>-</v>
          </cell>
          <cell r="BZ1247" t="str">
            <v>-</v>
          </cell>
          <cell r="CA1247" t="str">
            <v>-</v>
          </cell>
          <cell r="CB1247" t="str">
            <v>-</v>
          </cell>
          <cell r="CC1247" t="str">
            <v>Martes</v>
          </cell>
          <cell r="CD1247" t="str">
            <v>578</v>
          </cell>
          <cell r="CE1247" t="str">
            <v>8</v>
          </cell>
          <cell r="CF1247" t="str">
            <v>Rosa</v>
          </cell>
          <cell r="CG1247" t="str">
            <v>2o Sábado</v>
          </cell>
          <cell r="CH1247" t="str">
            <v>Feb y Mzo</v>
          </cell>
          <cell r="CI1247" t="str">
            <v>Ago y Sep</v>
          </cell>
          <cell r="CJ1247" t="str">
            <v>-</v>
          </cell>
          <cell r="CK1247">
            <v>90</v>
          </cell>
          <cell r="CL1247" t="str">
            <v>101 - MAGNA</v>
          </cell>
          <cell r="CM1247" t="str">
            <v>14070</v>
          </cell>
          <cell r="CP1247" t="str">
            <v>-</v>
          </cell>
        </row>
        <row r="1248">
          <cell r="A1248" t="str">
            <v>14071</v>
          </cell>
          <cell r="B1248" t="str">
            <v>747ZMV</v>
          </cell>
          <cell r="C1248" t="str">
            <v>Distrito Federal</v>
          </cell>
          <cell r="D1248" t="str">
            <v>No aplica</v>
          </cell>
          <cell r="E1248" t="str">
            <v>Aveo</v>
          </cell>
          <cell r="F1248" t="str">
            <v>Automóvil</v>
          </cell>
          <cell r="G1248" t="str">
            <v>Chevrolet</v>
          </cell>
          <cell r="H1248" t="str">
            <v>Aveo LT 4 puertas T/M, D/H, A/A, E/E, CD, Paquete B</v>
          </cell>
          <cell r="I1248" t="str">
            <v>3G1TA5AF1EL167173</v>
          </cell>
          <cell r="J1248" t="str">
            <v>Hecho en México</v>
          </cell>
          <cell r="K1248" t="str">
            <v>Magna</v>
          </cell>
          <cell r="L1248">
            <v>4</v>
          </cell>
          <cell r="M1248">
            <v>45</v>
          </cell>
          <cell r="N1248">
            <v>2014</v>
          </cell>
          <cell r="O1248" t="str">
            <v>Monterrey</v>
          </cell>
          <cell r="P1248" t="str">
            <v>Nuevo León</v>
          </cell>
          <cell r="Q1248" t="str">
            <v>Noreste</v>
          </cell>
          <cell r="R1248" t="str">
            <v>Baja</v>
          </cell>
          <cell r="S1248" t="str">
            <v>Venta a empleado</v>
          </cell>
          <cell r="T1248" t="str">
            <v>GNP</v>
          </cell>
          <cell r="U1248" t="str">
            <v>Grupo Nacional Provincial, S.A.B.</v>
          </cell>
          <cell r="V1248" t="str">
            <v>Asesor de Servicio</v>
          </cell>
          <cell r="W1248" t="str">
            <v>1201</v>
          </cell>
          <cell r="X1248" t="str">
            <v>Célula 1</v>
          </cell>
          <cell r="Y1248" t="str">
            <v>Asignado</v>
          </cell>
          <cell r="Z1248">
            <v>40036001</v>
          </cell>
          <cell r="AA1248" t="str">
            <v>Ortiz Navarro Ismael</v>
          </cell>
          <cell r="AB1248" t="str">
            <v>Servicios Administrativos en Reclamaciones, S.A. de C.V.</v>
          </cell>
          <cell r="AC1248" t="str">
            <v>OINI8608178L2</v>
          </cell>
          <cell r="AD1248" t="str">
            <v>Operativo</v>
          </cell>
          <cell r="AE1248" t="str">
            <v>Asesor de Servicio</v>
          </cell>
          <cell r="AF1248" t="str">
            <v>Unidad Operativa</v>
          </cell>
          <cell r="AG1248" t="str">
            <v>Dirección Servicio y Operaciones</v>
          </cell>
          <cell r="AH1248" t="str">
            <v>Subdirección Siniestros Norte y Occidente</v>
          </cell>
          <cell r="AI1248" t="str">
            <v>C9212</v>
          </cell>
          <cell r="AJ1248" t="str">
            <v>Colome Pineda Juan Del Carmen</v>
          </cell>
          <cell r="AK1248" t="str">
            <v>Oficina de Servicio Monterrey</v>
          </cell>
          <cell r="AL1248" t="str">
            <v>Monterrey</v>
          </cell>
          <cell r="AM1248">
            <v>0</v>
          </cell>
          <cell r="AN1248" t="str">
            <v>ismael.ortiz@gnp.com.mx</v>
          </cell>
          <cell r="AO1248" t="str">
            <v>ismael.ortiz@gnp.com.mx</v>
          </cell>
          <cell r="AP1248" t="str">
            <v>231ortiz@gmail.com</v>
          </cell>
          <cell r="AQ1248">
            <v>8112444744</v>
          </cell>
          <cell r="AR1248" t="str">
            <v>-</v>
          </cell>
          <cell r="AS1248" t="str">
            <v>-</v>
          </cell>
          <cell r="AT1248" t="str">
            <v>-</v>
          </cell>
          <cell r="AU1248" t="str">
            <v>-</v>
          </cell>
          <cell r="AV1248" t="str">
            <v>-</v>
          </cell>
          <cell r="AW1248" t="str">
            <v>IMDM20104908..</v>
          </cell>
          <cell r="AX1248" t="str">
            <v>Inactivo</v>
          </cell>
          <cell r="AY1248" t="str">
            <v>No</v>
          </cell>
          <cell r="AZ1248" t="str">
            <v>-</v>
          </cell>
          <cell r="BA1248" t="str">
            <v>-</v>
          </cell>
          <cell r="BB1248" t="str">
            <v>-</v>
          </cell>
          <cell r="BC1248" t="str">
            <v>-</v>
          </cell>
          <cell r="BD1248" t="str">
            <v>-</v>
          </cell>
          <cell r="BE1248" t="str">
            <v>-</v>
          </cell>
          <cell r="BF1248" t="str">
            <v>-</v>
          </cell>
          <cell r="BG1248">
            <v>3</v>
          </cell>
          <cell r="BH1248" t="str">
            <v>-</v>
          </cell>
          <cell r="BI1248" t="str">
            <v>-</v>
          </cell>
          <cell r="BJ1248" t="str">
            <v>Arrendado</v>
          </cell>
          <cell r="BK1248" t="str">
            <v>FV2488</v>
          </cell>
          <cell r="BL1248" t="str">
            <v>El Trébol Automotriz Ermita, S.A. de C.V.</v>
          </cell>
          <cell r="BO1248">
            <v>136990.00280000002</v>
          </cell>
          <cell r="BP1248">
            <v>19284.594000000001</v>
          </cell>
          <cell r="BQ1248" t="str">
            <v>-</v>
          </cell>
          <cell r="BR1248" t="str">
            <v>-</v>
          </cell>
          <cell r="BS1248" t="str">
            <v>-</v>
          </cell>
          <cell r="BT1248" t="str">
            <v>-</v>
          </cell>
          <cell r="BU1248" t="str">
            <v>-</v>
          </cell>
          <cell r="BV1248" t="str">
            <v>-</v>
          </cell>
          <cell r="BW1248" t="str">
            <v>-</v>
          </cell>
          <cell r="BX1248" t="str">
            <v>-</v>
          </cell>
          <cell r="BY1248" t="str">
            <v>-</v>
          </cell>
          <cell r="BZ1248" t="str">
            <v>-</v>
          </cell>
          <cell r="CA1248" t="str">
            <v>-</v>
          </cell>
          <cell r="CB1248" t="str">
            <v>-</v>
          </cell>
          <cell r="CC1248" t="str">
            <v>Martes</v>
          </cell>
          <cell r="CD1248" t="str">
            <v>747</v>
          </cell>
          <cell r="CE1248" t="str">
            <v>7</v>
          </cell>
          <cell r="CF1248" t="str">
            <v>Rosa</v>
          </cell>
          <cell r="CG1248" t="str">
            <v>2o Sábado</v>
          </cell>
          <cell r="CH1248" t="str">
            <v>Feb y Mzo</v>
          </cell>
          <cell r="CI1248" t="str">
            <v>Ago y Sep</v>
          </cell>
          <cell r="CJ1248" t="str">
            <v>-</v>
          </cell>
          <cell r="CK1248">
            <v>90</v>
          </cell>
          <cell r="CL1248" t="str">
            <v>101 - MAGNA</v>
          </cell>
          <cell r="CM1248" t="str">
            <v>14071</v>
          </cell>
          <cell r="CP1248" t="str">
            <v>-</v>
          </cell>
        </row>
        <row r="1249">
          <cell r="A1249" t="str">
            <v>14072</v>
          </cell>
          <cell r="B1249" t="str">
            <v>912ZMV</v>
          </cell>
          <cell r="C1249" t="str">
            <v>Distrito Federal</v>
          </cell>
          <cell r="D1249" t="str">
            <v>No aplica</v>
          </cell>
          <cell r="E1249" t="str">
            <v>Aveo</v>
          </cell>
          <cell r="F1249" t="str">
            <v>Automóvil</v>
          </cell>
          <cell r="G1249" t="str">
            <v>Chevrolet</v>
          </cell>
          <cell r="H1249" t="str">
            <v>Aveo LT 4 puertas T/M, D/H, A/A, E/E, CD, Paquete B</v>
          </cell>
          <cell r="I1249" t="str">
            <v>3G1TA5AF8EL144876</v>
          </cell>
          <cell r="J1249" t="str">
            <v>Hecho en México</v>
          </cell>
          <cell r="K1249" t="str">
            <v>Magna</v>
          </cell>
          <cell r="L1249">
            <v>4</v>
          </cell>
          <cell r="M1249">
            <v>45</v>
          </cell>
          <cell r="N1249">
            <v>2014</v>
          </cell>
          <cell r="O1249" t="str">
            <v>León</v>
          </cell>
          <cell r="P1249" t="str">
            <v>Guanajuato</v>
          </cell>
          <cell r="Q1249" t="str">
            <v>Occidente</v>
          </cell>
          <cell r="R1249" t="str">
            <v>Baja</v>
          </cell>
          <cell r="S1249" t="str">
            <v>Venta a empleado</v>
          </cell>
          <cell r="T1249" t="str">
            <v>GNP</v>
          </cell>
          <cell r="U1249" t="str">
            <v>Grupo Nacional Provincial, S.A.B.</v>
          </cell>
          <cell r="V1249" t="str">
            <v>Asesor de Servicio</v>
          </cell>
          <cell r="W1249" t="str">
            <v>-</v>
          </cell>
          <cell r="X1249" t="str">
            <v>Supervisoria</v>
          </cell>
          <cell r="Y1249" t="str">
            <v>Asignado</v>
          </cell>
          <cell r="Z1249" t="str">
            <v>S01198</v>
          </cell>
          <cell r="AA1249" t="str">
            <v>-</v>
          </cell>
          <cell r="AB1249" t="str">
            <v>-</v>
          </cell>
          <cell r="AC1249" t="str">
            <v>-</v>
          </cell>
          <cell r="AD1249" t="str">
            <v>-</v>
          </cell>
          <cell r="AE1249" t="str">
            <v>-</v>
          </cell>
          <cell r="AF1249" t="str">
            <v>-</v>
          </cell>
          <cell r="AG1249" t="str">
            <v>-</v>
          </cell>
          <cell r="AH1249" t="str">
            <v>-</v>
          </cell>
          <cell r="AI1249" t="str">
            <v>C6705</v>
          </cell>
          <cell r="AJ1249" t="str">
            <v>Ramirez Granados Arturo</v>
          </cell>
          <cell r="AK1249" t="str">
            <v>-</v>
          </cell>
          <cell r="AL1249" t="str">
            <v>-</v>
          </cell>
          <cell r="AM1249" t="str">
            <v>-</v>
          </cell>
          <cell r="AN1249">
            <v>0</v>
          </cell>
          <cell r="AO1249" t="str">
            <v>-</v>
          </cell>
          <cell r="AQ1249">
            <v>4771312623</v>
          </cell>
          <cell r="AR1249" t="str">
            <v>-</v>
          </cell>
          <cell r="AS1249" t="str">
            <v>-</v>
          </cell>
          <cell r="AT1249" t="str">
            <v>-</v>
          </cell>
          <cell r="AU1249" t="str">
            <v>-</v>
          </cell>
          <cell r="AV1249" t="str">
            <v>-</v>
          </cell>
          <cell r="AW1249" t="str">
            <v>IMDM20436238..</v>
          </cell>
          <cell r="AX1249" t="str">
            <v>Inactivo</v>
          </cell>
          <cell r="AY1249" t="str">
            <v>No</v>
          </cell>
          <cell r="AZ1249" t="str">
            <v>-</v>
          </cell>
          <cell r="BA1249" t="str">
            <v>-</v>
          </cell>
          <cell r="BB1249" t="str">
            <v>-</v>
          </cell>
          <cell r="BC1249" t="str">
            <v>-</v>
          </cell>
          <cell r="BD1249" t="str">
            <v>-</v>
          </cell>
          <cell r="BE1249" t="str">
            <v>-</v>
          </cell>
          <cell r="BF1249" t="str">
            <v>-</v>
          </cell>
          <cell r="BG1249">
            <v>3</v>
          </cell>
          <cell r="BH1249" t="str">
            <v>-</v>
          </cell>
          <cell r="BI1249" t="str">
            <v>-</v>
          </cell>
          <cell r="BJ1249" t="str">
            <v>Arrendado</v>
          </cell>
          <cell r="BK1249" t="str">
            <v>FV2404</v>
          </cell>
          <cell r="BL1249" t="str">
            <v>El Trébol Automotriz Ermita, S.A. de C.V.</v>
          </cell>
          <cell r="BO1249">
            <v>136990.00280000002</v>
          </cell>
          <cell r="BP1249">
            <v>19284.594000000001</v>
          </cell>
          <cell r="BQ1249" t="str">
            <v>-</v>
          </cell>
          <cell r="BR1249" t="str">
            <v>-</v>
          </cell>
          <cell r="BS1249" t="str">
            <v>-</v>
          </cell>
          <cell r="BT1249" t="str">
            <v>-</v>
          </cell>
          <cell r="BU1249" t="str">
            <v>-</v>
          </cell>
          <cell r="BV1249" t="str">
            <v>-</v>
          </cell>
          <cell r="BW1249" t="str">
            <v>-</v>
          </cell>
          <cell r="BX1249" t="str">
            <v>-</v>
          </cell>
          <cell r="BY1249" t="str">
            <v>-</v>
          </cell>
          <cell r="BZ1249" t="str">
            <v>-</v>
          </cell>
          <cell r="CA1249" t="str">
            <v>-</v>
          </cell>
          <cell r="CB1249" t="str">
            <v>-</v>
          </cell>
          <cell r="CC1249" t="str">
            <v>Jueves</v>
          </cell>
          <cell r="CD1249" t="str">
            <v>912</v>
          </cell>
          <cell r="CE1249" t="str">
            <v>2</v>
          </cell>
          <cell r="CF1249" t="str">
            <v>Verde</v>
          </cell>
          <cell r="CG1249" t="str">
            <v>4o Sábado</v>
          </cell>
          <cell r="CH1249" t="str">
            <v>Abr y May</v>
          </cell>
          <cell r="CI1249" t="str">
            <v>Oct y Nov</v>
          </cell>
          <cell r="CJ1249" t="str">
            <v>-</v>
          </cell>
          <cell r="CK1249">
            <v>90</v>
          </cell>
          <cell r="CL1249" t="str">
            <v>101 - MAGNA</v>
          </cell>
          <cell r="CM1249" t="str">
            <v>14072</v>
          </cell>
          <cell r="CP1249" t="str">
            <v>-</v>
          </cell>
        </row>
        <row r="1250">
          <cell r="A1250" t="str">
            <v>14073</v>
          </cell>
          <cell r="B1250" t="str">
            <v>943ZMV</v>
          </cell>
          <cell r="C1250" t="str">
            <v>Distrito Federal</v>
          </cell>
          <cell r="D1250" t="str">
            <v>No aplica</v>
          </cell>
          <cell r="E1250" t="str">
            <v>Aveo</v>
          </cell>
          <cell r="F1250" t="str">
            <v>Automóvil</v>
          </cell>
          <cell r="G1250" t="str">
            <v>Chevrolet</v>
          </cell>
          <cell r="H1250" t="str">
            <v>Aveo LT 4 puertas T/M, D/H, A/A, E/E, CD, Paquete B</v>
          </cell>
          <cell r="I1250" t="str">
            <v>3G1TA5AF5EL167340</v>
          </cell>
          <cell r="J1250" t="str">
            <v>Hecho en México</v>
          </cell>
          <cell r="K1250" t="str">
            <v>Magna</v>
          </cell>
          <cell r="L1250">
            <v>4</v>
          </cell>
          <cell r="M1250">
            <v>45</v>
          </cell>
          <cell r="N1250">
            <v>2014</v>
          </cell>
          <cell r="O1250" t="str">
            <v>León</v>
          </cell>
          <cell r="P1250" t="str">
            <v>Guanajuato</v>
          </cell>
          <cell r="Q1250" t="str">
            <v>Occidente</v>
          </cell>
          <cell r="R1250" t="str">
            <v>Baja</v>
          </cell>
          <cell r="S1250" t="str">
            <v>Devolución Valmex</v>
          </cell>
          <cell r="T1250" t="str">
            <v>GNP</v>
          </cell>
          <cell r="U1250" t="str">
            <v>Grupo Nacional Provincial, S.A.B.</v>
          </cell>
          <cell r="V1250" t="str">
            <v>Asesor de Servicio</v>
          </cell>
          <cell r="W1250" t="str">
            <v>-</v>
          </cell>
          <cell r="X1250" t="str">
            <v>Supervisoria</v>
          </cell>
          <cell r="Y1250" t="str">
            <v>Asignado</v>
          </cell>
          <cell r="Z1250" t="str">
            <v>S01122</v>
          </cell>
          <cell r="AA1250" t="str">
            <v>Vargas Rivas Eduardo</v>
          </cell>
          <cell r="AB1250" t="str">
            <v>Servicios Administrativos en Reclamaciones, S.A. de C.V.</v>
          </cell>
          <cell r="AC1250" t="str">
            <v>VARE690509877</v>
          </cell>
          <cell r="AD1250" t="str">
            <v>Operativo</v>
          </cell>
          <cell r="AE1250" t="str">
            <v>Asesor de Servicio</v>
          </cell>
          <cell r="AF1250" t="str">
            <v>Unidad Operativa</v>
          </cell>
          <cell r="AG1250" t="str">
            <v>Dirección Servicio y Operaciones</v>
          </cell>
          <cell r="AH1250" t="str">
            <v>Subdirección Siniestros Norte y Occidente</v>
          </cell>
          <cell r="AI1250" t="str">
            <v>C9212</v>
          </cell>
          <cell r="AJ1250" t="str">
            <v>Colome Pineda Juan Del Carmen</v>
          </cell>
          <cell r="AK1250" t="str">
            <v>Oficina de servicio Leon P1</v>
          </cell>
          <cell r="AL1250" t="str">
            <v>León</v>
          </cell>
          <cell r="AM1250">
            <v>0</v>
          </cell>
          <cell r="AN1250" t="str">
            <v>eduardo.vargas@gnp.com.mx</v>
          </cell>
          <cell r="AO1250" t="str">
            <v>eduardo.vargas@gnp.com.mx</v>
          </cell>
          <cell r="AQ1250">
            <v>4621076201</v>
          </cell>
          <cell r="AR1250" t="str">
            <v>-</v>
          </cell>
          <cell r="AS1250" t="str">
            <v>-</v>
          </cell>
          <cell r="AT1250" t="str">
            <v>-</v>
          </cell>
          <cell r="AU1250" t="str">
            <v>-</v>
          </cell>
          <cell r="AV1250" t="str">
            <v>-</v>
          </cell>
          <cell r="AW1250" t="str">
            <v>IMDM20436239..</v>
          </cell>
          <cell r="AX1250" t="str">
            <v>Inactivo</v>
          </cell>
          <cell r="AY1250" t="str">
            <v>No</v>
          </cell>
          <cell r="AZ1250" t="str">
            <v>-</v>
          </cell>
          <cell r="BA1250" t="str">
            <v>-</v>
          </cell>
          <cell r="BB1250" t="str">
            <v>-</v>
          </cell>
          <cell r="BC1250" t="str">
            <v>-</v>
          </cell>
          <cell r="BD1250" t="str">
            <v>-</v>
          </cell>
          <cell r="BE1250" t="str">
            <v>-</v>
          </cell>
          <cell r="BF1250" t="str">
            <v>-</v>
          </cell>
          <cell r="BG1250">
            <v>3</v>
          </cell>
          <cell r="BH1250" t="str">
            <v>-</v>
          </cell>
          <cell r="BI1250" t="str">
            <v>-</v>
          </cell>
          <cell r="BJ1250" t="str">
            <v>Arrendado</v>
          </cell>
          <cell r="BK1250" t="str">
            <v>FV2489</v>
          </cell>
          <cell r="BL1250" t="str">
            <v>El Trébol Automotriz Ermita, S.A. de C.V.</v>
          </cell>
          <cell r="BO1250">
            <v>136990.00280000002</v>
          </cell>
          <cell r="BP1250">
            <v>19284.594000000001</v>
          </cell>
          <cell r="BQ1250" t="str">
            <v>-</v>
          </cell>
          <cell r="BR1250" t="str">
            <v>-</v>
          </cell>
          <cell r="BS1250" t="str">
            <v>-</v>
          </cell>
          <cell r="BT1250" t="str">
            <v>-</v>
          </cell>
          <cell r="BU1250" t="str">
            <v>-</v>
          </cell>
          <cell r="BV1250" t="str">
            <v>-</v>
          </cell>
          <cell r="BW1250" t="str">
            <v>-</v>
          </cell>
          <cell r="BX1250" t="str">
            <v>-</v>
          </cell>
          <cell r="BY1250" t="str">
            <v>-</v>
          </cell>
          <cell r="BZ1250" t="str">
            <v>-</v>
          </cell>
          <cell r="CA1250" t="str">
            <v>-</v>
          </cell>
          <cell r="CB1250" t="str">
            <v>-</v>
          </cell>
          <cell r="CC1250" t="str">
            <v>Miércoles</v>
          </cell>
          <cell r="CD1250" t="str">
            <v>943</v>
          </cell>
          <cell r="CE1250" t="str">
            <v>3</v>
          </cell>
          <cell r="CF1250" t="str">
            <v>Rojo</v>
          </cell>
          <cell r="CG1250" t="str">
            <v>3er Sábado</v>
          </cell>
          <cell r="CH1250" t="str">
            <v>Mzo y Abr</v>
          </cell>
          <cell r="CI1250" t="str">
            <v>Sep y Oct</v>
          </cell>
          <cell r="CJ1250" t="str">
            <v>-</v>
          </cell>
          <cell r="CK1250">
            <v>90</v>
          </cell>
          <cell r="CL1250" t="str">
            <v>101 - MAGNA</v>
          </cell>
          <cell r="CM1250" t="str">
            <v>14073</v>
          </cell>
          <cell r="CP1250" t="str">
            <v>-</v>
          </cell>
        </row>
        <row r="1251">
          <cell r="A1251" t="str">
            <v>14074</v>
          </cell>
          <cell r="B1251" t="str">
            <v>872ZMV</v>
          </cell>
          <cell r="C1251" t="str">
            <v>Distrito Federal</v>
          </cell>
          <cell r="D1251" t="str">
            <v>No aplica</v>
          </cell>
          <cell r="E1251" t="str">
            <v>Aveo</v>
          </cell>
          <cell r="F1251" t="str">
            <v>Automóvil</v>
          </cell>
          <cell r="G1251" t="str">
            <v>Chevrolet</v>
          </cell>
          <cell r="H1251" t="str">
            <v>Aveo LT 4 puertas T/M, D/H, A/A, E/E, CD, Paquete B</v>
          </cell>
          <cell r="I1251" t="str">
            <v>3G1TA5AF6EL165600</v>
          </cell>
          <cell r="J1251" t="str">
            <v>Hecho en México</v>
          </cell>
          <cell r="K1251" t="str">
            <v>Magna</v>
          </cell>
          <cell r="L1251">
            <v>4</v>
          </cell>
          <cell r="M1251">
            <v>45</v>
          </cell>
          <cell r="N1251">
            <v>2014</v>
          </cell>
          <cell r="O1251" t="str">
            <v>León</v>
          </cell>
          <cell r="P1251" t="str">
            <v>Guanajuato</v>
          </cell>
          <cell r="Q1251" t="str">
            <v>Occidente</v>
          </cell>
          <cell r="R1251" t="str">
            <v>Baja</v>
          </cell>
          <cell r="S1251" t="str">
            <v>Venta a empleado</v>
          </cell>
          <cell r="T1251" t="str">
            <v>GNP</v>
          </cell>
          <cell r="U1251" t="str">
            <v>Grupo Nacional Provincial, S.A.B.</v>
          </cell>
          <cell r="V1251" t="str">
            <v>Asesor de Servicio</v>
          </cell>
          <cell r="W1251" t="str">
            <v>-</v>
          </cell>
          <cell r="X1251" t="str">
            <v>Supervisoria</v>
          </cell>
          <cell r="Y1251" t="str">
            <v>Asignado</v>
          </cell>
          <cell r="Z1251">
            <v>40251001</v>
          </cell>
          <cell r="AA1251" t="str">
            <v>Méndez Aguilar Ignacio</v>
          </cell>
          <cell r="AB1251" t="str">
            <v>Servicios Administrativos en Reclamaciones, S.A. de C.V.</v>
          </cell>
          <cell r="AC1251" t="str">
            <v>MEAI670104NQ2</v>
          </cell>
          <cell r="AD1251" t="str">
            <v>Operativo</v>
          </cell>
          <cell r="AE1251" t="str">
            <v>Asesor de Servicio</v>
          </cell>
          <cell r="AF1251" t="str">
            <v>Unidad Operativa</v>
          </cell>
          <cell r="AG1251" t="str">
            <v>Dirección Servicio y Operaciones</v>
          </cell>
          <cell r="AH1251" t="str">
            <v>Subdirección Siniestros Norte y Occidente</v>
          </cell>
          <cell r="AI1251" t="str">
            <v>C9212</v>
          </cell>
          <cell r="AJ1251" t="str">
            <v>Colome Pineda Juan Del Carmen</v>
          </cell>
          <cell r="AK1251" t="str">
            <v>Oficina de servicio Leon P1</v>
          </cell>
          <cell r="AL1251" t="str">
            <v>León</v>
          </cell>
          <cell r="AM1251">
            <v>6474</v>
          </cell>
          <cell r="AN1251" t="str">
            <v>ignacio.mendez@gnp.com.mx</v>
          </cell>
          <cell r="AO1251" t="str">
            <v>ignacio.mendez@gnp.com.mx</v>
          </cell>
          <cell r="AQ1251">
            <v>4771312624</v>
          </cell>
          <cell r="AR1251" t="str">
            <v>-</v>
          </cell>
          <cell r="AS1251" t="str">
            <v>-</v>
          </cell>
          <cell r="AT1251" t="str">
            <v>-</v>
          </cell>
          <cell r="AU1251" t="str">
            <v>-</v>
          </cell>
          <cell r="AV1251" t="str">
            <v>-</v>
          </cell>
          <cell r="AW1251" t="str">
            <v>-</v>
          </cell>
          <cell r="AX1251" t="str">
            <v>-</v>
          </cell>
          <cell r="AY1251" t="str">
            <v>No</v>
          </cell>
          <cell r="AZ1251" t="str">
            <v>-</v>
          </cell>
          <cell r="BA1251" t="str">
            <v>-</v>
          </cell>
          <cell r="BB1251" t="str">
            <v>-</v>
          </cell>
          <cell r="BC1251" t="str">
            <v>-</v>
          </cell>
          <cell r="BD1251" t="str">
            <v>-</v>
          </cell>
          <cell r="BE1251" t="str">
            <v>-</v>
          </cell>
          <cell r="BF1251" t="str">
            <v>-</v>
          </cell>
          <cell r="BG1251" t="str">
            <v>-</v>
          </cell>
          <cell r="BH1251" t="str">
            <v>-</v>
          </cell>
          <cell r="BI1251" t="str">
            <v>-</v>
          </cell>
          <cell r="BJ1251" t="str">
            <v>Arrendado</v>
          </cell>
          <cell r="BK1251" t="str">
            <v>FV2490</v>
          </cell>
          <cell r="BL1251" t="str">
            <v>El Trébol Automotriz Ermita, S.A. de C.V.</v>
          </cell>
          <cell r="BO1251">
            <v>136990.00280000002</v>
          </cell>
          <cell r="BP1251">
            <v>19284.594000000001</v>
          </cell>
          <cell r="BQ1251" t="str">
            <v>-</v>
          </cell>
          <cell r="BR1251" t="str">
            <v>-</v>
          </cell>
          <cell r="BS1251" t="str">
            <v>-</v>
          </cell>
          <cell r="BT1251" t="str">
            <v>-</v>
          </cell>
          <cell r="BU1251" t="str">
            <v>-</v>
          </cell>
          <cell r="BV1251" t="str">
            <v>-</v>
          </cell>
          <cell r="BW1251" t="str">
            <v>-</v>
          </cell>
          <cell r="BX1251" t="str">
            <v>-</v>
          </cell>
          <cell r="BY1251" t="str">
            <v>-</v>
          </cell>
          <cell r="BZ1251" t="str">
            <v>-</v>
          </cell>
          <cell r="CA1251" t="str">
            <v>-</v>
          </cell>
          <cell r="CB1251" t="str">
            <v>-</v>
          </cell>
          <cell r="CC1251" t="str">
            <v>Jueves</v>
          </cell>
          <cell r="CD1251" t="str">
            <v>872</v>
          </cell>
          <cell r="CE1251" t="str">
            <v>2</v>
          </cell>
          <cell r="CF1251" t="str">
            <v>Verde</v>
          </cell>
          <cell r="CG1251" t="str">
            <v>4o Sábado</v>
          </cell>
          <cell r="CH1251" t="str">
            <v>Abr y May</v>
          </cell>
          <cell r="CI1251" t="str">
            <v>Oct y Nov</v>
          </cell>
          <cell r="CJ1251" t="str">
            <v>-</v>
          </cell>
          <cell r="CK1251">
            <v>90</v>
          </cell>
          <cell r="CL1251" t="str">
            <v>101 - MAGNA</v>
          </cell>
          <cell r="CM1251" t="str">
            <v>14074</v>
          </cell>
          <cell r="CP1251" t="str">
            <v>-</v>
          </cell>
        </row>
        <row r="1252">
          <cell r="A1252" t="str">
            <v>14075</v>
          </cell>
          <cell r="B1252" t="str">
            <v>L81AFB</v>
          </cell>
          <cell r="C1252" t="str">
            <v>Distrito Federal</v>
          </cell>
          <cell r="D1252" t="str">
            <v>918ZMV</v>
          </cell>
          <cell r="E1252" t="str">
            <v>Aveo</v>
          </cell>
          <cell r="F1252" t="str">
            <v>Automóvil</v>
          </cell>
          <cell r="G1252" t="str">
            <v>Chevrolet</v>
          </cell>
          <cell r="H1252" t="str">
            <v>Aveo LT 4 puertas T/M, D/H, A/A, E/E, CD, Paquete B</v>
          </cell>
          <cell r="I1252" t="str">
            <v>3G1TA5AF5EL167225</v>
          </cell>
          <cell r="J1252" t="str">
            <v>Hecho en México</v>
          </cell>
          <cell r="K1252" t="str">
            <v>Magna</v>
          </cell>
          <cell r="L1252">
            <v>4</v>
          </cell>
          <cell r="M1252">
            <v>45</v>
          </cell>
          <cell r="N1252">
            <v>2014</v>
          </cell>
          <cell r="O1252" t="str">
            <v>Mérida</v>
          </cell>
          <cell r="P1252" t="str">
            <v>Yucatán</v>
          </cell>
          <cell r="Q1252" t="str">
            <v>Sureste</v>
          </cell>
          <cell r="R1252" t="str">
            <v>Baja</v>
          </cell>
          <cell r="S1252" t="str">
            <v>Venta a empleado</v>
          </cell>
          <cell r="T1252" t="str">
            <v>GNP</v>
          </cell>
          <cell r="U1252" t="str">
            <v>Grupo Nacional Provincial, S.A.B.</v>
          </cell>
          <cell r="V1252" t="str">
            <v>Asesor de Servicio</v>
          </cell>
          <cell r="W1252" t="str">
            <v>-</v>
          </cell>
          <cell r="X1252" t="str">
            <v>Supervisoria</v>
          </cell>
          <cell r="Y1252" t="str">
            <v>Asignado</v>
          </cell>
          <cell r="Z1252">
            <v>40086001</v>
          </cell>
          <cell r="AA1252" t="str">
            <v>Rubio Ham Edgar Francisco</v>
          </cell>
          <cell r="AB1252" t="str">
            <v>Servicios Administrativos en Reclamaciones, S.A. de C.V.</v>
          </cell>
          <cell r="AC1252" t="str">
            <v>RUHE740129V70</v>
          </cell>
          <cell r="AD1252" t="str">
            <v>Operativo</v>
          </cell>
          <cell r="AE1252" t="str">
            <v>Asesor de Servicio</v>
          </cell>
          <cell r="AF1252" t="str">
            <v>Unidad Operativa</v>
          </cell>
          <cell r="AG1252" t="str">
            <v>Dirección Servicio y Operaciones</v>
          </cell>
          <cell r="AH1252" t="str">
            <v>Subdir. Siniestros CDMX y Sureste</v>
          </cell>
          <cell r="AI1252" t="str">
            <v>C9208</v>
          </cell>
          <cell r="AJ1252" t="str">
            <v>Lasa Estrada Antxon</v>
          </cell>
          <cell r="AK1252" t="str">
            <v>Casona</v>
          </cell>
          <cell r="AL1252" t="str">
            <v>Mérida</v>
          </cell>
          <cell r="AM1252">
            <v>6845</v>
          </cell>
          <cell r="AN1252" t="str">
            <v>edgar.rubio@gnp.com.mx</v>
          </cell>
          <cell r="AO1252" t="str">
            <v>edgar.rubio@gnp.com.mx</v>
          </cell>
          <cell r="AQ1252">
            <v>9991838441</v>
          </cell>
          <cell r="AR1252" t="str">
            <v>-</v>
          </cell>
          <cell r="AS1252" t="str">
            <v>-</v>
          </cell>
          <cell r="AT1252" t="str">
            <v>-</v>
          </cell>
          <cell r="AU1252" t="str">
            <v>-</v>
          </cell>
          <cell r="AV1252" t="str">
            <v>-</v>
          </cell>
          <cell r="AW1252" t="str">
            <v>-</v>
          </cell>
          <cell r="AX1252" t="str">
            <v>-</v>
          </cell>
          <cell r="AY1252" t="str">
            <v>No</v>
          </cell>
          <cell r="AZ1252" t="str">
            <v>-</v>
          </cell>
          <cell r="BA1252" t="str">
            <v>-</v>
          </cell>
          <cell r="BB1252" t="str">
            <v>-</v>
          </cell>
          <cell r="BC1252" t="str">
            <v>-</v>
          </cell>
          <cell r="BD1252" t="str">
            <v>-</v>
          </cell>
          <cell r="BE1252" t="str">
            <v>-</v>
          </cell>
          <cell r="BF1252" t="str">
            <v>-</v>
          </cell>
          <cell r="BG1252">
            <v>3</v>
          </cell>
          <cell r="BH1252" t="str">
            <v>-</v>
          </cell>
          <cell r="BI1252" t="str">
            <v>-</v>
          </cell>
          <cell r="BJ1252" t="str">
            <v>Arrendado</v>
          </cell>
          <cell r="BK1252" t="str">
            <v>FV2491</v>
          </cell>
          <cell r="BL1252" t="str">
            <v>El Trébol Automotriz Ermita, S.A. de C.V.</v>
          </cell>
          <cell r="BO1252">
            <v>136990.00280000002</v>
          </cell>
          <cell r="BP1252">
            <v>19284.594000000001</v>
          </cell>
          <cell r="BQ1252" t="str">
            <v>-</v>
          </cell>
          <cell r="BR1252" t="str">
            <v>-</v>
          </cell>
          <cell r="BS1252" t="str">
            <v>-</v>
          </cell>
          <cell r="BT1252" t="str">
            <v>-</v>
          </cell>
          <cell r="BU1252" t="str">
            <v>-</v>
          </cell>
          <cell r="BV1252" t="str">
            <v>-</v>
          </cell>
          <cell r="BW1252" t="str">
            <v>-</v>
          </cell>
          <cell r="BX1252" t="str">
            <v>-</v>
          </cell>
          <cell r="BY1252" t="str">
            <v>-</v>
          </cell>
          <cell r="BZ1252" t="str">
            <v>-</v>
          </cell>
          <cell r="CA1252" t="str">
            <v>-</v>
          </cell>
          <cell r="CB1252" t="str">
            <v>-</v>
          </cell>
          <cell r="CC1252" t="str">
            <v>Jueves</v>
          </cell>
          <cell r="CD1252" t="str">
            <v>81</v>
          </cell>
          <cell r="CE1252" t="str">
            <v>1</v>
          </cell>
          <cell r="CF1252" t="str">
            <v>Verde</v>
          </cell>
          <cell r="CG1252" t="str">
            <v>4o Sábado</v>
          </cell>
          <cell r="CH1252" t="str">
            <v>Abr y May</v>
          </cell>
          <cell r="CI1252" t="str">
            <v>Oct y Nov</v>
          </cell>
          <cell r="CJ1252" t="str">
            <v>-</v>
          </cell>
          <cell r="CK1252">
            <v>90</v>
          </cell>
          <cell r="CL1252" t="str">
            <v>101 - MAGNA</v>
          </cell>
          <cell r="CM1252" t="str">
            <v>14075</v>
          </cell>
          <cell r="CP1252" t="str">
            <v>-</v>
          </cell>
        </row>
        <row r="1253">
          <cell r="A1253" t="str">
            <v>14076</v>
          </cell>
          <cell r="B1253" t="str">
            <v>156ZMV</v>
          </cell>
          <cell r="C1253" t="str">
            <v>Distrito Federal</v>
          </cell>
          <cell r="D1253" t="str">
            <v>No aplica</v>
          </cell>
          <cell r="E1253" t="str">
            <v>Aveo</v>
          </cell>
          <cell r="F1253" t="str">
            <v>Automóvil</v>
          </cell>
          <cell r="G1253" t="str">
            <v>Chevrolet</v>
          </cell>
          <cell r="H1253" t="str">
            <v>Aveo LT 4 puertas T/M, D/H, A/A, E/E, CD, Paquete B</v>
          </cell>
          <cell r="I1253" t="str">
            <v>3G1TA5AF8EL167641</v>
          </cell>
          <cell r="J1253" t="str">
            <v>Hecho en México</v>
          </cell>
          <cell r="K1253" t="str">
            <v>Magna</v>
          </cell>
          <cell r="L1253">
            <v>4</v>
          </cell>
          <cell r="M1253">
            <v>45</v>
          </cell>
          <cell r="N1253">
            <v>2014</v>
          </cell>
          <cell r="O1253" t="str">
            <v>Mérida</v>
          </cell>
          <cell r="P1253" t="str">
            <v>Yucatán</v>
          </cell>
          <cell r="Q1253" t="str">
            <v>Sureste</v>
          </cell>
          <cell r="R1253" t="str">
            <v>Baja</v>
          </cell>
          <cell r="S1253" t="str">
            <v>Venta a empleado</v>
          </cell>
          <cell r="T1253" t="str">
            <v>GNP</v>
          </cell>
          <cell r="U1253" t="str">
            <v>Grupo Nacional Provincial, S.A.B.</v>
          </cell>
          <cell r="V1253" t="str">
            <v>Asesor de Servicio</v>
          </cell>
          <cell r="W1253" t="str">
            <v>-</v>
          </cell>
          <cell r="X1253" t="str">
            <v>Supervisoria</v>
          </cell>
          <cell r="Y1253" t="str">
            <v>Asignado</v>
          </cell>
          <cell r="Z1253" t="str">
            <v>S02621</v>
          </cell>
          <cell r="AA1253" t="str">
            <v>-</v>
          </cell>
          <cell r="AB1253" t="str">
            <v>-</v>
          </cell>
          <cell r="AC1253" t="str">
            <v>-</v>
          </cell>
          <cell r="AD1253" t="str">
            <v>-</v>
          </cell>
          <cell r="AE1253" t="str">
            <v>-</v>
          </cell>
          <cell r="AF1253" t="str">
            <v>-</v>
          </cell>
          <cell r="AG1253" t="str">
            <v>-</v>
          </cell>
          <cell r="AH1253" t="str">
            <v>-</v>
          </cell>
          <cell r="AI1253" t="str">
            <v>C6705</v>
          </cell>
          <cell r="AJ1253" t="str">
            <v>Ramirez Granados Arturo</v>
          </cell>
          <cell r="AK1253" t="str">
            <v>-</v>
          </cell>
          <cell r="AL1253" t="str">
            <v>-</v>
          </cell>
          <cell r="AM1253" t="str">
            <v>-</v>
          </cell>
          <cell r="AN1253">
            <v>0</v>
          </cell>
          <cell r="AO1253" t="str">
            <v>-</v>
          </cell>
          <cell r="AQ1253">
            <v>9991838439</v>
          </cell>
          <cell r="AR1253" t="str">
            <v>-</v>
          </cell>
          <cell r="AS1253" t="str">
            <v>-</v>
          </cell>
          <cell r="AT1253" t="str">
            <v>-</v>
          </cell>
          <cell r="AU1253" t="str">
            <v>-</v>
          </cell>
          <cell r="AV1253" t="str">
            <v>-</v>
          </cell>
          <cell r="AW1253" t="str">
            <v>-</v>
          </cell>
          <cell r="AX1253" t="str">
            <v>-</v>
          </cell>
          <cell r="AY1253" t="str">
            <v>No</v>
          </cell>
          <cell r="AZ1253" t="str">
            <v>-</v>
          </cell>
          <cell r="BA1253" t="str">
            <v>-</v>
          </cell>
          <cell r="BB1253" t="str">
            <v>-</v>
          </cell>
          <cell r="BC1253" t="str">
            <v>-</v>
          </cell>
          <cell r="BD1253" t="str">
            <v>-</v>
          </cell>
          <cell r="BE1253" t="str">
            <v>-</v>
          </cell>
          <cell r="BF1253" t="str">
            <v>-</v>
          </cell>
          <cell r="BG1253">
            <v>3</v>
          </cell>
          <cell r="BH1253" t="str">
            <v>-</v>
          </cell>
          <cell r="BI1253" t="str">
            <v>-</v>
          </cell>
          <cell r="BJ1253" t="str">
            <v>Arrendado</v>
          </cell>
          <cell r="BK1253" t="str">
            <v>FV2492</v>
          </cell>
          <cell r="BL1253" t="str">
            <v>El Trébol Automotriz Ermita, S.A. de C.V.</v>
          </cell>
          <cell r="BO1253">
            <v>136990.00280000002</v>
          </cell>
          <cell r="BP1253">
            <v>19284.594000000001</v>
          </cell>
          <cell r="BQ1253" t="str">
            <v>-</v>
          </cell>
          <cell r="BR1253" t="str">
            <v>-</v>
          </cell>
          <cell r="BS1253" t="str">
            <v>-</v>
          </cell>
          <cell r="BT1253" t="str">
            <v>-</v>
          </cell>
          <cell r="BU1253" t="str">
            <v>-</v>
          </cell>
          <cell r="BV1253" t="str">
            <v>-</v>
          </cell>
          <cell r="BW1253" t="str">
            <v>-</v>
          </cell>
          <cell r="BX1253" t="str">
            <v>-</v>
          </cell>
          <cell r="BY1253" t="str">
            <v>-</v>
          </cell>
          <cell r="BZ1253" t="str">
            <v>-</v>
          </cell>
          <cell r="CA1253" t="str">
            <v>-</v>
          </cell>
          <cell r="CB1253" t="str">
            <v>-</v>
          </cell>
          <cell r="CC1253" t="str">
            <v>Lunes</v>
          </cell>
          <cell r="CD1253" t="str">
            <v>156</v>
          </cell>
          <cell r="CE1253" t="str">
            <v>6</v>
          </cell>
          <cell r="CF1253" t="str">
            <v>Amarillo</v>
          </cell>
          <cell r="CG1253" t="str">
            <v>1er Sábado</v>
          </cell>
          <cell r="CH1253" t="str">
            <v>Ene y Feb</v>
          </cell>
          <cell r="CI1253" t="str">
            <v>Jul y Ago</v>
          </cell>
          <cell r="CJ1253" t="str">
            <v>-</v>
          </cell>
          <cell r="CK1253">
            <v>90</v>
          </cell>
          <cell r="CL1253" t="str">
            <v>101 - MAGNA</v>
          </cell>
          <cell r="CM1253" t="str">
            <v>14076</v>
          </cell>
          <cell r="CP1253" t="str">
            <v>-</v>
          </cell>
        </row>
        <row r="1254">
          <cell r="A1254" t="str">
            <v>14077</v>
          </cell>
          <cell r="B1254" t="str">
            <v>152ZMV</v>
          </cell>
          <cell r="C1254" t="str">
            <v>Distrito Federal</v>
          </cell>
          <cell r="D1254" t="str">
            <v>No aplica</v>
          </cell>
          <cell r="E1254" t="str">
            <v>Aveo</v>
          </cell>
          <cell r="F1254" t="str">
            <v>Automóvil</v>
          </cell>
          <cell r="G1254" t="str">
            <v>Chevrolet</v>
          </cell>
          <cell r="H1254" t="str">
            <v>Aveo LT 4 puertas T/M, D/H, A/A, E/E, CD, Paquete B</v>
          </cell>
          <cell r="I1254" t="str">
            <v>3G1TA5AF9EL167681</v>
          </cell>
          <cell r="J1254" t="str">
            <v>Hecho en México</v>
          </cell>
          <cell r="K1254" t="str">
            <v>Magna</v>
          </cell>
          <cell r="L1254">
            <v>4</v>
          </cell>
          <cell r="M1254">
            <v>45</v>
          </cell>
          <cell r="N1254">
            <v>2014</v>
          </cell>
          <cell r="O1254" t="str">
            <v>Puebla</v>
          </cell>
          <cell r="P1254" t="str">
            <v>Puebla</v>
          </cell>
          <cell r="Q1254" t="str">
            <v>Sureste</v>
          </cell>
          <cell r="R1254" t="str">
            <v>Baja</v>
          </cell>
          <cell r="S1254" t="str">
            <v>Devolución Valmex</v>
          </cell>
          <cell r="T1254" t="str">
            <v>GNP</v>
          </cell>
          <cell r="U1254" t="str">
            <v>Grupo Nacional Provincial, S.A.B.</v>
          </cell>
          <cell r="V1254" t="str">
            <v>Asesor de Servicio</v>
          </cell>
          <cell r="W1254">
            <v>2604</v>
          </cell>
          <cell r="X1254" t="str">
            <v>Supervisoria</v>
          </cell>
          <cell r="Y1254" t="str">
            <v>Asignado</v>
          </cell>
          <cell r="Z1254" t="str">
            <v>S04694</v>
          </cell>
          <cell r="AA1254" t="str">
            <v>-</v>
          </cell>
          <cell r="AB1254" t="str">
            <v>-</v>
          </cell>
          <cell r="AC1254" t="str">
            <v>-</v>
          </cell>
          <cell r="AD1254" t="str">
            <v>-</v>
          </cell>
          <cell r="AE1254" t="str">
            <v>-</v>
          </cell>
          <cell r="AF1254" t="str">
            <v>-</v>
          </cell>
          <cell r="AG1254" t="str">
            <v>-</v>
          </cell>
          <cell r="AH1254" t="str">
            <v>-</v>
          </cell>
          <cell r="AI1254" t="str">
            <v>C6705</v>
          </cell>
          <cell r="AJ1254" t="str">
            <v>Ramirez Granados Arturo</v>
          </cell>
          <cell r="AK1254" t="str">
            <v>-</v>
          </cell>
          <cell r="AL1254" t="str">
            <v>-</v>
          </cell>
          <cell r="AM1254" t="str">
            <v>-</v>
          </cell>
          <cell r="AN1254" t="str">
            <v>manuel.senties@hotmail.com</v>
          </cell>
          <cell r="AO1254" t="str">
            <v>-</v>
          </cell>
          <cell r="AP1254" t="str">
            <v>manuel.senties@hotmail.com</v>
          </cell>
          <cell r="AQ1254">
            <v>2221077546</v>
          </cell>
          <cell r="AR1254" t="str">
            <v>-</v>
          </cell>
          <cell r="AS1254" t="str">
            <v>-</v>
          </cell>
          <cell r="AT1254" t="str">
            <v>-</v>
          </cell>
          <cell r="AU1254" t="str">
            <v>-</v>
          </cell>
          <cell r="AV1254" t="str">
            <v>-</v>
          </cell>
          <cell r="AW1254" t="str">
            <v>IMDM20358998..</v>
          </cell>
          <cell r="AX1254" t="str">
            <v>Inactivo</v>
          </cell>
          <cell r="AY1254" t="str">
            <v>No</v>
          </cell>
          <cell r="AZ1254" t="str">
            <v>-</v>
          </cell>
          <cell r="BA1254" t="str">
            <v>-</v>
          </cell>
          <cell r="BB1254" t="str">
            <v>-</v>
          </cell>
          <cell r="BC1254" t="str">
            <v>-</v>
          </cell>
          <cell r="BD1254" t="str">
            <v>-</v>
          </cell>
          <cell r="BE1254" t="str">
            <v>-</v>
          </cell>
          <cell r="BF1254" t="str">
            <v>-</v>
          </cell>
          <cell r="BG1254">
            <v>3</v>
          </cell>
          <cell r="BH1254" t="str">
            <v>-</v>
          </cell>
          <cell r="BI1254" t="str">
            <v>-</v>
          </cell>
          <cell r="BJ1254" t="str">
            <v>Arrendado</v>
          </cell>
          <cell r="BK1254" t="str">
            <v>FV2493</v>
          </cell>
          <cell r="BL1254" t="str">
            <v>El Trébol Automotriz Ermita, S.A. de C.V.</v>
          </cell>
          <cell r="BO1254">
            <v>136990.00280000002</v>
          </cell>
          <cell r="BP1254">
            <v>19284.594000000001</v>
          </cell>
          <cell r="BQ1254" t="str">
            <v>-</v>
          </cell>
          <cell r="BR1254" t="str">
            <v>-</v>
          </cell>
          <cell r="BS1254" t="str">
            <v>-</v>
          </cell>
          <cell r="BT1254" t="str">
            <v>-</v>
          </cell>
          <cell r="BU1254" t="str">
            <v>-</v>
          </cell>
          <cell r="BV1254" t="str">
            <v>-</v>
          </cell>
          <cell r="BW1254" t="str">
            <v>-</v>
          </cell>
          <cell r="BX1254" t="str">
            <v>-</v>
          </cell>
          <cell r="BY1254" t="str">
            <v>-</v>
          </cell>
          <cell r="BZ1254" t="str">
            <v>-</v>
          </cell>
          <cell r="CA1254" t="str">
            <v>-</v>
          </cell>
          <cell r="CB1254" t="str">
            <v>-</v>
          </cell>
          <cell r="CC1254" t="str">
            <v>Jueves</v>
          </cell>
          <cell r="CD1254" t="str">
            <v>152</v>
          </cell>
          <cell r="CE1254" t="str">
            <v>2</v>
          </cell>
          <cell r="CF1254" t="str">
            <v>Verde</v>
          </cell>
          <cell r="CG1254" t="str">
            <v>4o Sábado</v>
          </cell>
          <cell r="CH1254" t="str">
            <v>Abr y May</v>
          </cell>
          <cell r="CI1254" t="str">
            <v>Oct y Nov</v>
          </cell>
          <cell r="CJ1254" t="str">
            <v>-</v>
          </cell>
          <cell r="CK1254">
            <v>90</v>
          </cell>
          <cell r="CL1254" t="str">
            <v>101 - MAGNA</v>
          </cell>
          <cell r="CM1254" t="str">
            <v>14077</v>
          </cell>
          <cell r="CP1254" t="str">
            <v>-</v>
          </cell>
        </row>
        <row r="1255">
          <cell r="A1255" t="str">
            <v>14078</v>
          </cell>
          <cell r="B1255" t="str">
            <v>249ZMV</v>
          </cell>
          <cell r="C1255" t="str">
            <v>Distrito Federal</v>
          </cell>
          <cell r="D1255" t="str">
            <v>No aplica</v>
          </cell>
          <cell r="E1255" t="str">
            <v>Aveo</v>
          </cell>
          <cell r="F1255" t="str">
            <v>Automóvil</v>
          </cell>
          <cell r="G1255" t="str">
            <v>Chevrolet</v>
          </cell>
          <cell r="H1255" t="str">
            <v>Aveo LT 4 puertas T/M, D/H, A/A, E/E, CD, Paquete B</v>
          </cell>
          <cell r="I1255" t="str">
            <v>3G1TA5AFXEL167818</v>
          </cell>
          <cell r="J1255" t="str">
            <v>Hecho en México</v>
          </cell>
          <cell r="K1255" t="str">
            <v>Magna</v>
          </cell>
          <cell r="L1255">
            <v>4</v>
          </cell>
          <cell r="M1255">
            <v>45</v>
          </cell>
          <cell r="N1255">
            <v>2014</v>
          </cell>
          <cell r="O1255" t="str">
            <v>Puebla</v>
          </cell>
          <cell r="P1255" t="str">
            <v>Puebla</v>
          </cell>
          <cell r="Q1255" t="str">
            <v>Sureste</v>
          </cell>
          <cell r="R1255" t="str">
            <v>Baja</v>
          </cell>
          <cell r="S1255" t="str">
            <v>Venta a empleado</v>
          </cell>
          <cell r="T1255" t="str">
            <v>GNP</v>
          </cell>
          <cell r="U1255" t="str">
            <v>Grupo Nacional Provincial, S.A.B.</v>
          </cell>
          <cell r="V1255" t="str">
            <v>Asesor de Servicio</v>
          </cell>
          <cell r="W1255" t="str">
            <v>Q5</v>
          </cell>
          <cell r="X1255" t="str">
            <v>Supervisoria</v>
          </cell>
          <cell r="Y1255" t="str">
            <v>Asignado</v>
          </cell>
          <cell r="Z1255">
            <v>40335001</v>
          </cell>
          <cell r="AA1255" t="str">
            <v>-</v>
          </cell>
          <cell r="AB1255" t="str">
            <v>-</v>
          </cell>
          <cell r="AC1255" t="str">
            <v>-</v>
          </cell>
          <cell r="AD1255" t="str">
            <v>-</v>
          </cell>
          <cell r="AE1255" t="str">
            <v>-</v>
          </cell>
          <cell r="AF1255" t="str">
            <v>-</v>
          </cell>
          <cell r="AG1255" t="str">
            <v>-</v>
          </cell>
          <cell r="AH1255" t="str">
            <v>-</v>
          </cell>
          <cell r="AI1255" t="str">
            <v>C6705</v>
          </cell>
          <cell r="AJ1255" t="str">
            <v>Ramirez Granados Arturo</v>
          </cell>
          <cell r="AK1255" t="str">
            <v>-</v>
          </cell>
          <cell r="AL1255" t="str">
            <v>-</v>
          </cell>
          <cell r="AM1255" t="str">
            <v>-</v>
          </cell>
          <cell r="AN1255">
            <v>0</v>
          </cell>
          <cell r="AO1255" t="str">
            <v>-</v>
          </cell>
          <cell r="AQ1255">
            <v>2225361061</v>
          </cell>
          <cell r="AR1255" t="str">
            <v>-</v>
          </cell>
          <cell r="AS1255" t="str">
            <v>-</v>
          </cell>
          <cell r="AT1255" t="str">
            <v>-</v>
          </cell>
          <cell r="AU1255" t="str">
            <v>-</v>
          </cell>
          <cell r="AV1255" t="str">
            <v>-</v>
          </cell>
          <cell r="AW1255" t="str">
            <v>IMDM20358999..</v>
          </cell>
          <cell r="AX1255" t="str">
            <v>Inactivo</v>
          </cell>
          <cell r="AY1255" t="str">
            <v>No</v>
          </cell>
          <cell r="AZ1255" t="str">
            <v>-</v>
          </cell>
          <cell r="BA1255" t="str">
            <v>-</v>
          </cell>
          <cell r="BB1255" t="str">
            <v>-</v>
          </cell>
          <cell r="BC1255" t="str">
            <v>-</v>
          </cell>
          <cell r="BD1255" t="str">
            <v>-</v>
          </cell>
          <cell r="BE1255" t="str">
            <v>-</v>
          </cell>
          <cell r="BF1255" t="str">
            <v>-</v>
          </cell>
          <cell r="BG1255">
            <v>3</v>
          </cell>
          <cell r="BH1255" t="str">
            <v>-</v>
          </cell>
          <cell r="BI1255" t="str">
            <v>-</v>
          </cell>
          <cell r="BJ1255" t="str">
            <v>Arrendado</v>
          </cell>
          <cell r="BK1255" t="str">
            <v>FV2494</v>
          </cell>
          <cell r="BL1255" t="str">
            <v>El Trébol Automotriz Ermita, S.A. de C.V.</v>
          </cell>
          <cell r="BO1255">
            <v>136990.00280000002</v>
          </cell>
          <cell r="BP1255">
            <v>19284.594000000001</v>
          </cell>
          <cell r="BQ1255" t="str">
            <v>-</v>
          </cell>
          <cell r="BR1255" t="str">
            <v>-</v>
          </cell>
          <cell r="BS1255" t="str">
            <v>-</v>
          </cell>
          <cell r="BT1255" t="str">
            <v>-</v>
          </cell>
          <cell r="BU1255" t="str">
            <v>-</v>
          </cell>
          <cell r="BV1255" t="str">
            <v>-</v>
          </cell>
          <cell r="BW1255" t="str">
            <v>-</v>
          </cell>
          <cell r="BX1255" t="str">
            <v>-</v>
          </cell>
          <cell r="BY1255" t="str">
            <v>-</v>
          </cell>
          <cell r="BZ1255" t="str">
            <v>-</v>
          </cell>
          <cell r="CA1255" t="str">
            <v>-</v>
          </cell>
          <cell r="CB1255" t="str">
            <v>-</v>
          </cell>
          <cell r="CC1255" t="str">
            <v>Viernes</v>
          </cell>
          <cell r="CD1255" t="str">
            <v>249</v>
          </cell>
          <cell r="CE1255" t="str">
            <v>9</v>
          </cell>
          <cell r="CF1255" t="str">
            <v>Azul</v>
          </cell>
          <cell r="CG1255" t="str">
            <v>5o Sábado</v>
          </cell>
          <cell r="CH1255" t="str">
            <v>May y Jun</v>
          </cell>
          <cell r="CI1255" t="str">
            <v>Nov y Dic</v>
          </cell>
          <cell r="CJ1255" t="str">
            <v>-</v>
          </cell>
          <cell r="CK1255">
            <v>90</v>
          </cell>
          <cell r="CL1255" t="str">
            <v>101 - MAGNA</v>
          </cell>
          <cell r="CM1255" t="str">
            <v>14078</v>
          </cell>
          <cell r="CP1255" t="str">
            <v>-</v>
          </cell>
        </row>
        <row r="1256">
          <cell r="A1256" t="str">
            <v>14079</v>
          </cell>
          <cell r="B1256" t="str">
            <v>398ZMV</v>
          </cell>
          <cell r="C1256" t="str">
            <v>Distrito Federal</v>
          </cell>
          <cell r="D1256" t="str">
            <v>No aplica</v>
          </cell>
          <cell r="E1256" t="str">
            <v>Aveo</v>
          </cell>
          <cell r="F1256" t="str">
            <v>Automóvil</v>
          </cell>
          <cell r="G1256" t="str">
            <v>Chevrolet</v>
          </cell>
          <cell r="H1256" t="str">
            <v>Aveo LT 4 puertas T/M, D/H, A/A, E/E, CD, Paquete B</v>
          </cell>
          <cell r="I1256" t="str">
            <v>3G1TA5AF3EL167868</v>
          </cell>
          <cell r="J1256" t="str">
            <v>Hecho en México</v>
          </cell>
          <cell r="K1256" t="str">
            <v>Magna</v>
          </cell>
          <cell r="L1256">
            <v>4</v>
          </cell>
          <cell r="M1256">
            <v>45</v>
          </cell>
          <cell r="N1256">
            <v>2014</v>
          </cell>
          <cell r="O1256" t="str">
            <v>Puebla</v>
          </cell>
          <cell r="P1256" t="str">
            <v>Puebla</v>
          </cell>
          <cell r="Q1256" t="str">
            <v>Sureste</v>
          </cell>
          <cell r="R1256" t="str">
            <v>Baja</v>
          </cell>
          <cell r="S1256" t="str">
            <v>Devolución Valmex</v>
          </cell>
          <cell r="T1256" t="str">
            <v>GNP</v>
          </cell>
          <cell r="U1256" t="str">
            <v>Grupo Nacional Provincial, S.A.B.</v>
          </cell>
          <cell r="V1256" t="str">
            <v>Asesor de Servicio</v>
          </cell>
          <cell r="W1256" t="str">
            <v>2603</v>
          </cell>
          <cell r="X1256" t="str">
            <v>Supervisoria</v>
          </cell>
          <cell r="Y1256" t="str">
            <v>Asignado</v>
          </cell>
          <cell r="Z1256" t="str">
            <v>S04968</v>
          </cell>
          <cell r="AA1256" t="str">
            <v>-</v>
          </cell>
          <cell r="AB1256" t="str">
            <v>-</v>
          </cell>
          <cell r="AC1256" t="str">
            <v>-</v>
          </cell>
          <cell r="AD1256" t="str">
            <v>-</v>
          </cell>
          <cell r="AE1256" t="str">
            <v>-</v>
          </cell>
          <cell r="AF1256" t="str">
            <v>-</v>
          </cell>
          <cell r="AG1256" t="str">
            <v>-</v>
          </cell>
          <cell r="AH1256" t="str">
            <v>-</v>
          </cell>
          <cell r="AI1256" t="str">
            <v>C6705</v>
          </cell>
          <cell r="AJ1256" t="str">
            <v>Ramirez Granados Arturo</v>
          </cell>
          <cell r="AK1256" t="str">
            <v>-</v>
          </cell>
          <cell r="AL1256" t="str">
            <v>-</v>
          </cell>
          <cell r="AM1256" t="str">
            <v>-</v>
          </cell>
          <cell r="AN1256" t="str">
            <v>pepes35@hotmail.com</v>
          </cell>
          <cell r="AO1256" t="str">
            <v>-</v>
          </cell>
          <cell r="AP1256" t="str">
            <v>pepes35@hotmail.com</v>
          </cell>
          <cell r="AQ1256">
            <v>2225361066</v>
          </cell>
          <cell r="AR1256" t="str">
            <v>-</v>
          </cell>
          <cell r="AS1256" t="str">
            <v>-</v>
          </cell>
          <cell r="AT1256" t="str">
            <v>-</v>
          </cell>
          <cell r="AU1256" t="str">
            <v>-</v>
          </cell>
          <cell r="AV1256" t="str">
            <v>-</v>
          </cell>
          <cell r="AW1256" t="str">
            <v>IMDM20359000..</v>
          </cell>
          <cell r="AX1256" t="str">
            <v>Inactivo</v>
          </cell>
          <cell r="AY1256" t="str">
            <v>Si</v>
          </cell>
          <cell r="AZ1256">
            <v>763.89</v>
          </cell>
          <cell r="BA1256">
            <v>43631</v>
          </cell>
          <cell r="BB1256">
            <v>33611.159999999996</v>
          </cell>
          <cell r="BC1256">
            <v>21388.840000000004</v>
          </cell>
          <cell r="BD1256">
            <v>55000</v>
          </cell>
          <cell r="BE1256">
            <v>42978</v>
          </cell>
          <cell r="BF1256">
            <v>44058</v>
          </cell>
          <cell r="BG1256" t="str">
            <v>-</v>
          </cell>
          <cell r="BH1256" t="str">
            <v>-</v>
          </cell>
          <cell r="BI1256" t="str">
            <v>-</v>
          </cell>
          <cell r="BJ1256" t="str">
            <v>Arrendado</v>
          </cell>
          <cell r="BK1256" t="str">
            <v>FV2495</v>
          </cell>
          <cell r="BL1256" t="str">
            <v>El Trébol Automotriz Ermita, S.A. de C.V.</v>
          </cell>
          <cell r="BO1256">
            <v>136990.00280000002</v>
          </cell>
          <cell r="BP1256">
            <v>19284.594000000001</v>
          </cell>
          <cell r="BQ1256" t="str">
            <v>-</v>
          </cell>
          <cell r="BR1256" t="str">
            <v>-</v>
          </cell>
          <cell r="BS1256" t="str">
            <v>-</v>
          </cell>
          <cell r="BT1256" t="str">
            <v>-</v>
          </cell>
          <cell r="BU1256" t="str">
            <v>-</v>
          </cell>
          <cell r="BV1256" t="str">
            <v>-</v>
          </cell>
          <cell r="BW1256" t="str">
            <v>-</v>
          </cell>
          <cell r="BX1256" t="str">
            <v>-</v>
          </cell>
          <cell r="BY1256" t="str">
            <v>-</v>
          </cell>
          <cell r="BZ1256" t="str">
            <v>-</v>
          </cell>
          <cell r="CA1256" t="str">
            <v>-</v>
          </cell>
          <cell r="CB1256" t="str">
            <v>-</v>
          </cell>
          <cell r="CC1256" t="str">
            <v>Martes</v>
          </cell>
          <cell r="CD1256" t="str">
            <v>398</v>
          </cell>
          <cell r="CE1256" t="str">
            <v>8</v>
          </cell>
          <cell r="CF1256" t="str">
            <v>Rosa</v>
          </cell>
          <cell r="CG1256" t="str">
            <v>2o Sábado</v>
          </cell>
          <cell r="CH1256" t="str">
            <v>Feb y Mzo</v>
          </cell>
          <cell r="CI1256" t="str">
            <v>Ago y Sep</v>
          </cell>
          <cell r="CJ1256" t="str">
            <v>-</v>
          </cell>
          <cell r="CK1256">
            <v>90</v>
          </cell>
          <cell r="CL1256" t="str">
            <v>101 - MAGNA</v>
          </cell>
          <cell r="CM1256" t="str">
            <v>14079</v>
          </cell>
          <cell r="CP1256" t="str">
            <v>-</v>
          </cell>
        </row>
        <row r="1257">
          <cell r="A1257" t="str">
            <v>14080</v>
          </cell>
          <cell r="B1257" t="str">
            <v>914ZMV</v>
          </cell>
          <cell r="C1257" t="str">
            <v>Distrito Federal</v>
          </cell>
          <cell r="D1257" t="str">
            <v>No aplica</v>
          </cell>
          <cell r="E1257" t="str">
            <v>Aveo</v>
          </cell>
          <cell r="F1257" t="str">
            <v>Automóvil</v>
          </cell>
          <cell r="G1257" t="str">
            <v>Chevrolet</v>
          </cell>
          <cell r="H1257" t="str">
            <v>Aveo LT 4 puertas T/M, D/H, A/A, E/E, CD, Paquete B</v>
          </cell>
          <cell r="I1257" t="str">
            <v>3G1TA5AF6EL167203</v>
          </cell>
          <cell r="J1257" t="str">
            <v>Hecho en México</v>
          </cell>
          <cell r="K1257" t="str">
            <v>Magna</v>
          </cell>
          <cell r="L1257">
            <v>4</v>
          </cell>
          <cell r="M1257">
            <v>45</v>
          </cell>
          <cell r="N1257">
            <v>2014</v>
          </cell>
          <cell r="O1257" t="str">
            <v>Torreón</v>
          </cell>
          <cell r="P1257" t="str">
            <v>Coahuila</v>
          </cell>
          <cell r="Q1257" t="str">
            <v>Noreste</v>
          </cell>
          <cell r="R1257" t="str">
            <v>Baja</v>
          </cell>
          <cell r="S1257" t="str">
            <v>Venta a empleado</v>
          </cell>
          <cell r="T1257" t="str">
            <v>GNP</v>
          </cell>
          <cell r="U1257" t="str">
            <v>Grupo Nacional Provincial, S.A.B.</v>
          </cell>
          <cell r="V1257" t="str">
            <v>Asesor de Servicio</v>
          </cell>
          <cell r="W1257" t="str">
            <v>-</v>
          </cell>
          <cell r="X1257" t="str">
            <v>Supervisoria</v>
          </cell>
          <cell r="Y1257" t="str">
            <v>Asignado</v>
          </cell>
          <cell r="Z1257">
            <v>40122001</v>
          </cell>
          <cell r="AA1257" t="str">
            <v>Chávez Favila José Enrique</v>
          </cell>
          <cell r="AB1257" t="str">
            <v>Servicios Administrativos en Reclamaciones, S.A. de C.V.</v>
          </cell>
          <cell r="AC1257" t="str">
            <v>CAFE830118EB8</v>
          </cell>
          <cell r="AD1257" t="str">
            <v>Operativo</v>
          </cell>
          <cell r="AE1257" t="str">
            <v>Asesor de Servicio</v>
          </cell>
          <cell r="AF1257" t="str">
            <v>Unidad Operativa</v>
          </cell>
          <cell r="AG1257" t="str">
            <v>Dirección Servicio y Operaciones</v>
          </cell>
          <cell r="AH1257" t="str">
            <v>Subdirección Siniestros Norte y Occidente</v>
          </cell>
          <cell r="AI1257" t="str">
            <v>C9212</v>
          </cell>
          <cell r="AJ1257" t="str">
            <v>Colome Pineda Juan Del Carmen</v>
          </cell>
          <cell r="AK1257" t="str">
            <v>Torreon</v>
          </cell>
          <cell r="AL1257" t="str">
            <v>Torreón</v>
          </cell>
          <cell r="AM1257">
            <v>0</v>
          </cell>
          <cell r="AN1257" t="str">
            <v>jose.chavezfavila@gnp.com.mx</v>
          </cell>
          <cell r="AO1257" t="str">
            <v>jose.chavezfavila@gnp.com.mx</v>
          </cell>
          <cell r="AP1257" t="str">
            <v>jenriquechavez22@hotmail.com</v>
          </cell>
          <cell r="AQ1257">
            <v>6181063078</v>
          </cell>
          <cell r="AR1257" t="str">
            <v>-</v>
          </cell>
          <cell r="AS1257" t="str">
            <v>-</v>
          </cell>
          <cell r="AT1257" t="str">
            <v>-</v>
          </cell>
          <cell r="AU1257" t="str">
            <v>-</v>
          </cell>
          <cell r="AV1257" t="str">
            <v>-</v>
          </cell>
          <cell r="AW1257" t="str">
            <v>IMDM20436252..</v>
          </cell>
          <cell r="AX1257" t="str">
            <v>Inactivo</v>
          </cell>
          <cell r="AY1257" t="str">
            <v>No</v>
          </cell>
          <cell r="AZ1257" t="str">
            <v>-</v>
          </cell>
          <cell r="BA1257" t="str">
            <v>-</v>
          </cell>
          <cell r="BB1257" t="str">
            <v>-</v>
          </cell>
          <cell r="BC1257" t="str">
            <v>-</v>
          </cell>
          <cell r="BD1257" t="str">
            <v>-</v>
          </cell>
          <cell r="BE1257" t="str">
            <v>-</v>
          </cell>
          <cell r="BF1257" t="str">
            <v>-</v>
          </cell>
          <cell r="BG1257">
            <v>3</v>
          </cell>
          <cell r="BH1257" t="str">
            <v>-</v>
          </cell>
          <cell r="BI1257" t="str">
            <v>-</v>
          </cell>
          <cell r="BJ1257" t="str">
            <v>Arrendado</v>
          </cell>
          <cell r="BK1257" t="str">
            <v>FV2496</v>
          </cell>
          <cell r="BL1257" t="str">
            <v>El Trébol Automotriz Ermita, S.A. de C.V.</v>
          </cell>
          <cell r="BO1257">
            <v>136990.00280000002</v>
          </cell>
          <cell r="BP1257">
            <v>19284.594000000001</v>
          </cell>
          <cell r="BQ1257" t="str">
            <v>-</v>
          </cell>
          <cell r="BR1257" t="str">
            <v>-</v>
          </cell>
          <cell r="BS1257" t="str">
            <v>-</v>
          </cell>
          <cell r="BT1257" t="str">
            <v>-</v>
          </cell>
          <cell r="BU1257" t="str">
            <v>-</v>
          </cell>
          <cell r="BV1257" t="str">
            <v>-</v>
          </cell>
          <cell r="BW1257" t="str">
            <v>-</v>
          </cell>
          <cell r="BX1257" t="str">
            <v>-</v>
          </cell>
          <cell r="BY1257" t="str">
            <v>-</v>
          </cell>
          <cell r="BZ1257" t="str">
            <v>-</v>
          </cell>
          <cell r="CA1257" t="str">
            <v>-</v>
          </cell>
          <cell r="CB1257" t="str">
            <v>-</v>
          </cell>
          <cell r="CC1257" t="str">
            <v>Miércoles</v>
          </cell>
          <cell r="CD1257" t="str">
            <v>914</v>
          </cell>
          <cell r="CE1257" t="str">
            <v>4</v>
          </cell>
          <cell r="CF1257" t="str">
            <v>Rojo</v>
          </cell>
          <cell r="CG1257" t="str">
            <v>3er Sábado</v>
          </cell>
          <cell r="CH1257" t="str">
            <v>Mzo y Abr</v>
          </cell>
          <cell r="CI1257" t="str">
            <v>Sep y Oct</v>
          </cell>
          <cell r="CJ1257" t="str">
            <v>-</v>
          </cell>
          <cell r="CK1257">
            <v>90</v>
          </cell>
          <cell r="CL1257" t="str">
            <v>101 - MAGNA</v>
          </cell>
          <cell r="CM1257" t="str">
            <v>14080</v>
          </cell>
          <cell r="CP1257" t="str">
            <v>-</v>
          </cell>
        </row>
        <row r="1258">
          <cell r="A1258" t="str">
            <v>14081</v>
          </cell>
          <cell r="B1258" t="str">
            <v>494ZMV</v>
          </cell>
          <cell r="C1258" t="str">
            <v>Distrito Federal</v>
          </cell>
          <cell r="D1258" t="str">
            <v>No aplica</v>
          </cell>
          <cell r="E1258" t="str">
            <v>Aveo</v>
          </cell>
          <cell r="F1258" t="str">
            <v>Automóvil</v>
          </cell>
          <cell r="G1258" t="str">
            <v>Chevrolet</v>
          </cell>
          <cell r="H1258" t="str">
            <v>Aveo LT 4 puertas T/M, D/H, A/A, E/E, CD, Paquete B</v>
          </cell>
          <cell r="I1258" t="str">
            <v>3G1TA5AF2EL167151</v>
          </cell>
          <cell r="J1258" t="str">
            <v>Hecho en México</v>
          </cell>
          <cell r="K1258" t="str">
            <v>Magna</v>
          </cell>
          <cell r="L1258">
            <v>4</v>
          </cell>
          <cell r="M1258">
            <v>45</v>
          </cell>
          <cell r="N1258">
            <v>2014</v>
          </cell>
          <cell r="O1258" t="str">
            <v>Villahermosa</v>
          </cell>
          <cell r="P1258" t="str">
            <v>Tabasco</v>
          </cell>
          <cell r="Q1258" t="str">
            <v>Sureste</v>
          </cell>
          <cell r="R1258" t="str">
            <v>Baja</v>
          </cell>
          <cell r="S1258" t="str">
            <v>Venta a empleado</v>
          </cell>
          <cell r="T1258" t="str">
            <v>GNP</v>
          </cell>
          <cell r="U1258" t="str">
            <v>Grupo Nacional Provincial, S.A.B.</v>
          </cell>
          <cell r="V1258" t="str">
            <v>Asesor de Servicio</v>
          </cell>
          <cell r="W1258">
            <v>1903</v>
          </cell>
          <cell r="X1258" t="str">
            <v>Supervisoria</v>
          </cell>
          <cell r="Y1258" t="str">
            <v>Asignado</v>
          </cell>
          <cell r="Z1258">
            <v>40144001</v>
          </cell>
          <cell r="AA1258" t="str">
            <v>Giorgana Ballhaus Carlos Arturo</v>
          </cell>
          <cell r="AB1258" t="str">
            <v>Servicios Administrativos en Reclamaciones, S.A. de C.V.</v>
          </cell>
          <cell r="AC1258" t="str">
            <v>GIBC7101046S2</v>
          </cell>
          <cell r="AD1258" t="str">
            <v>Operativo</v>
          </cell>
          <cell r="AE1258" t="str">
            <v>Asesor de Servicio</v>
          </cell>
          <cell r="AF1258" t="str">
            <v>Unidad Operativa</v>
          </cell>
          <cell r="AG1258" t="str">
            <v>Dirección Servicio y Operaciones</v>
          </cell>
          <cell r="AH1258" t="str">
            <v>Subdir. Siniestros CDMX y Sureste</v>
          </cell>
          <cell r="AI1258" t="str">
            <v>C9208</v>
          </cell>
          <cell r="AJ1258" t="str">
            <v>Lasa Estrada Antxon</v>
          </cell>
          <cell r="AK1258" t="str">
            <v>Paseo Tabasco</v>
          </cell>
          <cell r="AL1258" t="str">
            <v>Villahermosa</v>
          </cell>
          <cell r="AM1258">
            <v>0</v>
          </cell>
          <cell r="AN1258" t="str">
            <v>carlos.giorgana@gnp.com.mx</v>
          </cell>
          <cell r="AO1258" t="str">
            <v>carlos.giorgana@gnp.com.mx</v>
          </cell>
          <cell r="AQ1258">
            <v>9935903564</v>
          </cell>
          <cell r="AR1258" t="str">
            <v>-</v>
          </cell>
          <cell r="AS1258" t="str">
            <v>-</v>
          </cell>
          <cell r="AT1258" t="str">
            <v>-</v>
          </cell>
          <cell r="AU1258" t="str">
            <v>-</v>
          </cell>
          <cell r="AV1258" t="str">
            <v>-</v>
          </cell>
          <cell r="AW1258" t="str">
            <v>-</v>
          </cell>
          <cell r="AX1258" t="str">
            <v>-</v>
          </cell>
          <cell r="AY1258" t="str">
            <v>No</v>
          </cell>
          <cell r="AZ1258" t="str">
            <v>-</v>
          </cell>
          <cell r="BA1258" t="str">
            <v>-</v>
          </cell>
          <cell r="BB1258" t="str">
            <v>-</v>
          </cell>
          <cell r="BC1258" t="str">
            <v>-</v>
          </cell>
          <cell r="BD1258" t="str">
            <v>-</v>
          </cell>
          <cell r="BE1258" t="str">
            <v>-</v>
          </cell>
          <cell r="BF1258" t="str">
            <v>-</v>
          </cell>
          <cell r="BG1258">
            <v>3</v>
          </cell>
          <cell r="BH1258" t="str">
            <v>-</v>
          </cell>
          <cell r="BI1258" t="str">
            <v>-</v>
          </cell>
          <cell r="BJ1258" t="str">
            <v>Arrendado</v>
          </cell>
          <cell r="BK1258" t="str">
            <v>FV2497</v>
          </cell>
          <cell r="BL1258" t="str">
            <v>El Trébol Automotriz Ermita, S.A. de C.V.</v>
          </cell>
          <cell r="BO1258">
            <v>136990.00280000002</v>
          </cell>
          <cell r="BP1258">
            <v>19284.594000000001</v>
          </cell>
          <cell r="BQ1258" t="str">
            <v>-</v>
          </cell>
          <cell r="BR1258" t="str">
            <v>-</v>
          </cell>
          <cell r="BS1258" t="str">
            <v>-</v>
          </cell>
          <cell r="BT1258" t="str">
            <v>-</v>
          </cell>
          <cell r="BU1258" t="str">
            <v>-</v>
          </cell>
          <cell r="BV1258" t="str">
            <v>-</v>
          </cell>
          <cell r="BW1258" t="str">
            <v>-</v>
          </cell>
          <cell r="BX1258" t="str">
            <v>-</v>
          </cell>
          <cell r="BY1258" t="str">
            <v>-</v>
          </cell>
          <cell r="BZ1258" t="str">
            <v>-</v>
          </cell>
          <cell r="CA1258" t="str">
            <v>-</v>
          </cell>
          <cell r="CB1258" t="str">
            <v>-</v>
          </cell>
          <cell r="CC1258" t="str">
            <v>Miércoles</v>
          </cell>
          <cell r="CD1258" t="str">
            <v>494</v>
          </cell>
          <cell r="CE1258" t="str">
            <v>4</v>
          </cell>
          <cell r="CF1258" t="str">
            <v>Rojo</v>
          </cell>
          <cell r="CG1258" t="str">
            <v>3er Sábado</v>
          </cell>
          <cell r="CH1258" t="str">
            <v>Mzo y Abr</v>
          </cell>
          <cell r="CI1258" t="str">
            <v>Sep y Oct</v>
          </cell>
          <cell r="CJ1258" t="str">
            <v>-</v>
          </cell>
          <cell r="CK1258">
            <v>90</v>
          </cell>
          <cell r="CL1258" t="str">
            <v>101 - MAGNA</v>
          </cell>
          <cell r="CM1258" t="str">
            <v>14081</v>
          </cell>
          <cell r="CP1258" t="str">
            <v>-</v>
          </cell>
        </row>
        <row r="1259">
          <cell r="A1259" t="str">
            <v>14082</v>
          </cell>
          <cell r="B1259" t="str">
            <v>790ZMV</v>
          </cell>
          <cell r="C1259" t="str">
            <v>Distrito Federal</v>
          </cell>
          <cell r="D1259" t="str">
            <v>No aplica</v>
          </cell>
          <cell r="E1259" t="str">
            <v>Aveo</v>
          </cell>
          <cell r="F1259" t="str">
            <v>Automóvil</v>
          </cell>
          <cell r="G1259" t="str">
            <v>Chevrolet</v>
          </cell>
          <cell r="H1259" t="str">
            <v>Aveo LT 4 puertas T/M, D/H, A/A, E/E, CD, Paquete B</v>
          </cell>
          <cell r="I1259" t="str">
            <v>3G1TA5AF0EL167925</v>
          </cell>
          <cell r="J1259" t="str">
            <v>Hecho en México</v>
          </cell>
          <cell r="K1259" t="str">
            <v>Magna</v>
          </cell>
          <cell r="L1259">
            <v>4</v>
          </cell>
          <cell r="M1259">
            <v>45</v>
          </cell>
          <cell r="N1259">
            <v>2014</v>
          </cell>
          <cell r="O1259" t="str">
            <v>Chihuahua</v>
          </cell>
          <cell r="P1259" t="str">
            <v>Chihuahua</v>
          </cell>
          <cell r="Q1259" t="str">
            <v>Noroeste</v>
          </cell>
          <cell r="R1259" t="str">
            <v>Baja</v>
          </cell>
          <cell r="S1259" t="str">
            <v>Venta a empleado</v>
          </cell>
          <cell r="T1259" t="str">
            <v>GNP</v>
          </cell>
          <cell r="U1259" t="str">
            <v>Grupo Nacional Provincial, S.A.B.</v>
          </cell>
          <cell r="V1259" t="str">
            <v>Asesor de Servicio</v>
          </cell>
          <cell r="W1259" t="str">
            <v>-</v>
          </cell>
          <cell r="X1259" t="str">
            <v>Supervisoria</v>
          </cell>
          <cell r="Y1259" t="str">
            <v>Asignado</v>
          </cell>
          <cell r="Z1259">
            <v>40167001</v>
          </cell>
          <cell r="AA1259" t="str">
            <v>Rojo Ortiz Marvin</v>
          </cell>
          <cell r="AB1259" t="str">
            <v>Servicios Administrativos en Reclamaciones, S.A. de C.V.</v>
          </cell>
          <cell r="AC1259" t="str">
            <v>ROOM810916467</v>
          </cell>
          <cell r="AD1259" t="str">
            <v>Operativo</v>
          </cell>
          <cell r="AE1259" t="str">
            <v>Asesor de Servicio</v>
          </cell>
          <cell r="AF1259" t="str">
            <v>Unidad Operativa</v>
          </cell>
          <cell r="AG1259" t="str">
            <v>Dirección Servicio y Operaciones</v>
          </cell>
          <cell r="AH1259" t="str">
            <v>Subdirección Siniestros Norte y Occidente</v>
          </cell>
          <cell r="AI1259" t="str">
            <v>C9212</v>
          </cell>
          <cell r="AJ1259" t="str">
            <v>Colome Pineda Juan Del Carmen</v>
          </cell>
          <cell r="AK1259" t="str">
            <v>Chihuahua</v>
          </cell>
          <cell r="AL1259" t="str">
            <v>Chihuahua</v>
          </cell>
          <cell r="AM1259">
            <v>0</v>
          </cell>
          <cell r="AN1259" t="str">
            <v>marvin.rojo@gnp.com.mx</v>
          </cell>
          <cell r="AO1259" t="str">
            <v>marvin.rojo@gnp.com.mx</v>
          </cell>
          <cell r="AQ1259">
            <v>6141780032</v>
          </cell>
          <cell r="AR1259" t="str">
            <v>-</v>
          </cell>
          <cell r="AS1259" t="str">
            <v>-</v>
          </cell>
          <cell r="AT1259" t="str">
            <v>-</v>
          </cell>
          <cell r="AU1259" t="str">
            <v>-</v>
          </cell>
          <cell r="AV1259" t="str">
            <v>-</v>
          </cell>
          <cell r="AW1259" t="str">
            <v>IMDM20411730..</v>
          </cell>
          <cell r="AX1259" t="str">
            <v>Inactivo</v>
          </cell>
          <cell r="AY1259" t="str">
            <v>No</v>
          </cell>
          <cell r="AZ1259" t="str">
            <v>-</v>
          </cell>
          <cell r="BA1259" t="str">
            <v>-</v>
          </cell>
          <cell r="BB1259" t="str">
            <v>-</v>
          </cell>
          <cell r="BC1259" t="str">
            <v>-</v>
          </cell>
          <cell r="BD1259" t="str">
            <v>-</v>
          </cell>
          <cell r="BE1259" t="str">
            <v>-</v>
          </cell>
          <cell r="BF1259" t="str">
            <v>-</v>
          </cell>
          <cell r="BG1259">
            <v>3</v>
          </cell>
          <cell r="BH1259" t="str">
            <v>-</v>
          </cell>
          <cell r="BI1259" t="str">
            <v>-</v>
          </cell>
          <cell r="BJ1259" t="str">
            <v>Arrendado</v>
          </cell>
          <cell r="BK1259" t="str">
            <v>FV2498</v>
          </cell>
          <cell r="BL1259" t="str">
            <v>El Trébol Automotriz Ermita, S.A. de C.V.</v>
          </cell>
          <cell r="BO1259">
            <v>136990.00280000002</v>
          </cell>
          <cell r="BP1259">
            <v>19284.594000000001</v>
          </cell>
          <cell r="BQ1259" t="str">
            <v>-</v>
          </cell>
          <cell r="BR1259" t="str">
            <v>-</v>
          </cell>
          <cell r="BS1259" t="str">
            <v>-</v>
          </cell>
          <cell r="BT1259" t="str">
            <v>-</v>
          </cell>
          <cell r="BU1259" t="str">
            <v>-</v>
          </cell>
          <cell r="BV1259" t="str">
            <v>-</v>
          </cell>
          <cell r="BW1259" t="str">
            <v>-</v>
          </cell>
          <cell r="BX1259" t="str">
            <v>-</v>
          </cell>
          <cell r="BY1259" t="str">
            <v>-</v>
          </cell>
          <cell r="BZ1259" t="str">
            <v>-</v>
          </cell>
          <cell r="CA1259" t="str">
            <v>-</v>
          </cell>
          <cell r="CB1259" t="str">
            <v>-</v>
          </cell>
          <cell r="CC1259" t="str">
            <v>Viernes</v>
          </cell>
          <cell r="CD1259" t="str">
            <v>790</v>
          </cell>
          <cell r="CE1259" t="str">
            <v>0</v>
          </cell>
          <cell r="CF1259" t="str">
            <v>Azul</v>
          </cell>
          <cell r="CG1259" t="str">
            <v>5o Sábado</v>
          </cell>
          <cell r="CH1259" t="str">
            <v>May y Jun</v>
          </cell>
          <cell r="CI1259" t="str">
            <v>Nov y Dic</v>
          </cell>
          <cell r="CJ1259" t="str">
            <v>-</v>
          </cell>
          <cell r="CK1259">
            <v>90</v>
          </cell>
          <cell r="CL1259" t="str">
            <v>101 - MAGNA</v>
          </cell>
          <cell r="CM1259" t="str">
            <v>14082</v>
          </cell>
          <cell r="CP1259" t="str">
            <v>-</v>
          </cell>
        </row>
        <row r="1260">
          <cell r="A1260" t="str">
            <v>14083</v>
          </cell>
          <cell r="B1260" t="str">
            <v>J92AEH</v>
          </cell>
          <cell r="C1260" t="str">
            <v>Distrito Federal</v>
          </cell>
          <cell r="D1260" t="str">
            <v>187ZMV</v>
          </cell>
          <cell r="E1260" t="str">
            <v>Aveo</v>
          </cell>
          <cell r="F1260" t="str">
            <v>Automóvil</v>
          </cell>
          <cell r="G1260" t="str">
            <v>Chevrolet</v>
          </cell>
          <cell r="H1260" t="str">
            <v>Aveo LT 4 puertas T/M, D/H, A/A, E/E, CD, Paquete B</v>
          </cell>
          <cell r="I1260" t="str">
            <v>3G1TA5AF0EL167942</v>
          </cell>
          <cell r="J1260" t="str">
            <v>Hecho en México</v>
          </cell>
          <cell r="K1260" t="str">
            <v>Magna</v>
          </cell>
          <cell r="L1260">
            <v>4</v>
          </cell>
          <cell r="M1260">
            <v>45</v>
          </cell>
          <cell r="N1260">
            <v>2014</v>
          </cell>
          <cell r="O1260" t="str">
            <v>Chihuahua</v>
          </cell>
          <cell r="P1260" t="str">
            <v>Chihuahua</v>
          </cell>
          <cell r="Q1260" t="str">
            <v>Noroeste</v>
          </cell>
          <cell r="R1260" t="str">
            <v>Baja</v>
          </cell>
          <cell r="S1260" t="str">
            <v>Venta a empleado</v>
          </cell>
          <cell r="T1260" t="str">
            <v>GNP</v>
          </cell>
          <cell r="U1260" t="str">
            <v>Grupo Nacional Provincial, S.A.B.</v>
          </cell>
          <cell r="V1260" t="str">
            <v>Asesor de Servicio</v>
          </cell>
          <cell r="W1260" t="str">
            <v>-</v>
          </cell>
          <cell r="X1260" t="str">
            <v>Supervisoria</v>
          </cell>
          <cell r="Y1260" t="str">
            <v>Asignado</v>
          </cell>
          <cell r="Z1260">
            <v>40164001</v>
          </cell>
          <cell r="AA1260" t="str">
            <v>Garcia Talamantes Raudel Alonso</v>
          </cell>
          <cell r="AB1260" t="str">
            <v>Servicios Administrativos en Reclamaciones, S.A. de C.V.</v>
          </cell>
          <cell r="AC1260" t="str">
            <v>GATR821011267</v>
          </cell>
          <cell r="AD1260" t="str">
            <v>Operativo</v>
          </cell>
          <cell r="AE1260" t="str">
            <v>Asesor de Servicio</v>
          </cell>
          <cell r="AF1260" t="str">
            <v>Unidad Operativa</v>
          </cell>
          <cell r="AG1260" t="str">
            <v>Dirección Servicio y Operaciones</v>
          </cell>
          <cell r="AH1260" t="str">
            <v>Subdirección Siniestros Norte y Occidente</v>
          </cell>
          <cell r="AI1260" t="str">
            <v>C9212</v>
          </cell>
          <cell r="AJ1260" t="str">
            <v>Colome Pineda Juan Del Carmen</v>
          </cell>
          <cell r="AK1260" t="str">
            <v>Chihuahua</v>
          </cell>
          <cell r="AL1260" t="str">
            <v>Chihuahua</v>
          </cell>
          <cell r="AM1260">
            <v>7883</v>
          </cell>
          <cell r="AN1260" t="str">
            <v>raudel.garcia@gnp.com.mx</v>
          </cell>
          <cell r="AO1260" t="str">
            <v>raudel.garcia@gnp.com.mx</v>
          </cell>
          <cell r="AP1260" t="str">
            <v>valgnp1@gmail.com</v>
          </cell>
          <cell r="AQ1260">
            <v>6141780881</v>
          </cell>
          <cell r="AR1260" t="str">
            <v>-</v>
          </cell>
          <cell r="AS1260" t="str">
            <v>-</v>
          </cell>
          <cell r="AT1260" t="str">
            <v>-</v>
          </cell>
          <cell r="AU1260" t="str">
            <v>-</v>
          </cell>
          <cell r="AV1260" t="str">
            <v>-</v>
          </cell>
          <cell r="AW1260" t="str">
            <v>-</v>
          </cell>
          <cell r="AX1260" t="str">
            <v>-</v>
          </cell>
          <cell r="AY1260" t="str">
            <v>No</v>
          </cell>
          <cell r="AZ1260" t="str">
            <v>-</v>
          </cell>
          <cell r="BA1260" t="str">
            <v>-</v>
          </cell>
          <cell r="BB1260" t="str">
            <v>-</v>
          </cell>
          <cell r="BC1260" t="str">
            <v>-</v>
          </cell>
          <cell r="BD1260" t="str">
            <v>-</v>
          </cell>
          <cell r="BE1260" t="str">
            <v>-</v>
          </cell>
          <cell r="BF1260" t="str">
            <v>-</v>
          </cell>
          <cell r="BG1260">
            <v>3</v>
          </cell>
          <cell r="BH1260" t="str">
            <v>-</v>
          </cell>
          <cell r="BI1260" t="str">
            <v>-</v>
          </cell>
          <cell r="BJ1260" t="str">
            <v>Arrendado</v>
          </cell>
          <cell r="BK1260" t="str">
            <v>FV2499</v>
          </cell>
          <cell r="BL1260" t="str">
            <v>El Trébol Automotriz Ermita, S.A. de C.V.</v>
          </cell>
          <cell r="BO1260">
            <v>136990.00280000002</v>
          </cell>
          <cell r="BP1260">
            <v>19284.594000000001</v>
          </cell>
          <cell r="BQ1260" t="str">
            <v>-</v>
          </cell>
          <cell r="BR1260" t="str">
            <v>-</v>
          </cell>
          <cell r="BS1260" t="str">
            <v>-</v>
          </cell>
          <cell r="BT1260" t="str">
            <v>-</v>
          </cell>
          <cell r="BU1260" t="str">
            <v>-</v>
          </cell>
          <cell r="BV1260" t="str">
            <v>-</v>
          </cell>
          <cell r="BW1260" t="str">
            <v>-</v>
          </cell>
          <cell r="BX1260" t="str">
            <v>-</v>
          </cell>
          <cell r="BY1260" t="str">
            <v>-</v>
          </cell>
          <cell r="BZ1260" t="str">
            <v>-</v>
          </cell>
          <cell r="CA1260" t="str">
            <v>-</v>
          </cell>
          <cell r="CB1260" t="str">
            <v>-</v>
          </cell>
          <cell r="CC1260" t="str">
            <v>Jueves</v>
          </cell>
          <cell r="CD1260" t="str">
            <v>92</v>
          </cell>
          <cell r="CE1260" t="str">
            <v>2</v>
          </cell>
          <cell r="CF1260" t="str">
            <v>Verde</v>
          </cell>
          <cell r="CG1260" t="str">
            <v>4o Sábado</v>
          </cell>
          <cell r="CH1260" t="str">
            <v>Abr y May</v>
          </cell>
          <cell r="CI1260" t="str">
            <v>Oct y Nov</v>
          </cell>
          <cell r="CJ1260" t="str">
            <v>-</v>
          </cell>
          <cell r="CK1260">
            <v>90</v>
          </cell>
          <cell r="CL1260" t="str">
            <v>101 - MAGNA</v>
          </cell>
          <cell r="CM1260" t="str">
            <v>14083</v>
          </cell>
          <cell r="CP1260" t="str">
            <v>-</v>
          </cell>
        </row>
        <row r="1261">
          <cell r="A1261" t="str">
            <v>14084</v>
          </cell>
          <cell r="B1261" t="str">
            <v>321ZMV</v>
          </cell>
          <cell r="C1261" t="str">
            <v>Distrito Federal</v>
          </cell>
          <cell r="D1261" t="str">
            <v>No aplica</v>
          </cell>
          <cell r="E1261" t="str">
            <v>Aveo</v>
          </cell>
          <cell r="F1261" t="str">
            <v>Automóvil</v>
          </cell>
          <cell r="G1261" t="str">
            <v>Chevrolet</v>
          </cell>
          <cell r="H1261" t="str">
            <v>Aveo LT 4 puertas T/M, D/H, A/A, E/E, CD, Paquete B</v>
          </cell>
          <cell r="I1261" t="str">
            <v>3G1TA5AF1EL167643</v>
          </cell>
          <cell r="J1261" t="str">
            <v>Hecho en México</v>
          </cell>
          <cell r="K1261" t="str">
            <v>Magna</v>
          </cell>
          <cell r="L1261">
            <v>4</v>
          </cell>
          <cell r="M1261">
            <v>45</v>
          </cell>
          <cell r="N1261">
            <v>2014</v>
          </cell>
          <cell r="O1261" t="str">
            <v>Chihuahua</v>
          </cell>
          <cell r="P1261" t="str">
            <v>Chihuahua</v>
          </cell>
          <cell r="Q1261" t="str">
            <v>Noroeste</v>
          </cell>
          <cell r="R1261" t="str">
            <v>Baja</v>
          </cell>
          <cell r="S1261" t="str">
            <v>Venta a empleado</v>
          </cell>
          <cell r="T1261" t="str">
            <v>GNP</v>
          </cell>
          <cell r="U1261" t="str">
            <v>Grupo Nacional Provincial, S.A.B.</v>
          </cell>
          <cell r="V1261" t="str">
            <v>Asesor de Servicio</v>
          </cell>
          <cell r="W1261" t="str">
            <v>-</v>
          </cell>
          <cell r="X1261" t="str">
            <v>Supervisoria</v>
          </cell>
          <cell r="Y1261" t="str">
            <v>Asignado</v>
          </cell>
          <cell r="Z1261" t="str">
            <v>S00318</v>
          </cell>
          <cell r="AA1261" t="str">
            <v>Gonzalez Ontiveros José Luis</v>
          </cell>
          <cell r="AB1261" t="str">
            <v>Servicios Administrativos en Reclamaciones, S.A. de C.V.</v>
          </cell>
          <cell r="AC1261" t="str">
            <v>GOOL660222PY3</v>
          </cell>
          <cell r="AD1261" t="str">
            <v>Operativo</v>
          </cell>
          <cell r="AE1261" t="str">
            <v>Asesor de Servicio</v>
          </cell>
          <cell r="AF1261" t="str">
            <v>Unidad Operativa</v>
          </cell>
          <cell r="AG1261" t="str">
            <v>Dirección Servicio y Operaciones</v>
          </cell>
          <cell r="AH1261" t="str">
            <v>Subdirección Siniestros Norte y Occidente</v>
          </cell>
          <cell r="AI1261" t="str">
            <v>C9212</v>
          </cell>
          <cell r="AJ1261" t="str">
            <v>Colome Pineda Juan Del Carmen</v>
          </cell>
          <cell r="AK1261" t="str">
            <v>Chihuahua</v>
          </cell>
          <cell r="AL1261" t="str">
            <v>Chihuahua</v>
          </cell>
          <cell r="AM1261">
            <v>7882</v>
          </cell>
          <cell r="AN1261" t="str">
            <v>luis.gonzalezontiveros@gnp.com.mx</v>
          </cell>
          <cell r="AO1261" t="str">
            <v>luis.gonzalezontiveros@gnp.com.mx</v>
          </cell>
          <cell r="AQ1261">
            <v>6141780030</v>
          </cell>
          <cell r="AR1261" t="str">
            <v>-</v>
          </cell>
          <cell r="AS1261" t="str">
            <v>-</v>
          </cell>
          <cell r="AT1261" t="str">
            <v>-</v>
          </cell>
          <cell r="AU1261" t="str">
            <v>-</v>
          </cell>
          <cell r="AV1261" t="str">
            <v>-</v>
          </cell>
          <cell r="AW1261" t="str">
            <v>-</v>
          </cell>
          <cell r="AX1261" t="str">
            <v>-</v>
          </cell>
          <cell r="AY1261" t="str">
            <v>No</v>
          </cell>
          <cell r="AZ1261" t="str">
            <v>-</v>
          </cell>
          <cell r="BA1261" t="str">
            <v>-</v>
          </cell>
          <cell r="BB1261" t="str">
            <v>-</v>
          </cell>
          <cell r="BC1261" t="str">
            <v>-</v>
          </cell>
          <cell r="BD1261" t="str">
            <v>-</v>
          </cell>
          <cell r="BE1261" t="str">
            <v>-</v>
          </cell>
          <cell r="BF1261" t="str">
            <v>-</v>
          </cell>
          <cell r="BG1261">
            <v>3</v>
          </cell>
          <cell r="BH1261" t="str">
            <v>-</v>
          </cell>
          <cell r="BI1261" t="str">
            <v>-</v>
          </cell>
          <cell r="BJ1261" t="str">
            <v>Arrendado</v>
          </cell>
          <cell r="BK1261" t="str">
            <v>FV2500</v>
          </cell>
          <cell r="BL1261" t="str">
            <v>El Trébol Automotriz Ermita, S.A. de C.V.</v>
          </cell>
          <cell r="BO1261">
            <v>136990.00280000002</v>
          </cell>
          <cell r="BP1261">
            <v>19284.594000000001</v>
          </cell>
          <cell r="BQ1261" t="str">
            <v>-</v>
          </cell>
          <cell r="BR1261" t="str">
            <v>-</v>
          </cell>
          <cell r="BS1261" t="str">
            <v>-</v>
          </cell>
          <cell r="BT1261" t="str">
            <v>-</v>
          </cell>
          <cell r="BU1261" t="str">
            <v>-</v>
          </cell>
          <cell r="BV1261" t="str">
            <v>-</v>
          </cell>
          <cell r="BW1261" t="str">
            <v>-</v>
          </cell>
          <cell r="BX1261" t="str">
            <v>-</v>
          </cell>
          <cell r="BY1261" t="str">
            <v>-</v>
          </cell>
          <cell r="BZ1261" t="str">
            <v>-</v>
          </cell>
          <cell r="CA1261" t="str">
            <v>-</v>
          </cell>
          <cell r="CB1261" t="str">
            <v>-</v>
          </cell>
          <cell r="CC1261" t="str">
            <v>Jueves</v>
          </cell>
          <cell r="CD1261" t="str">
            <v>321</v>
          </cell>
          <cell r="CE1261" t="str">
            <v>1</v>
          </cell>
          <cell r="CF1261" t="str">
            <v>Verde</v>
          </cell>
          <cell r="CG1261" t="str">
            <v>4o Sábado</v>
          </cell>
          <cell r="CH1261" t="str">
            <v>Abr y May</v>
          </cell>
          <cell r="CI1261" t="str">
            <v>Oct y Nov</v>
          </cell>
          <cell r="CJ1261" t="str">
            <v>-</v>
          </cell>
          <cell r="CK1261">
            <v>90</v>
          </cell>
          <cell r="CL1261" t="str">
            <v>101 - MAGNA</v>
          </cell>
          <cell r="CM1261" t="str">
            <v>14084</v>
          </cell>
          <cell r="CP1261" t="str">
            <v>-</v>
          </cell>
        </row>
        <row r="1262">
          <cell r="A1262" t="str">
            <v>14085</v>
          </cell>
          <cell r="B1262" t="str">
            <v>822ZMV</v>
          </cell>
          <cell r="C1262" t="str">
            <v>Distrito Federal</v>
          </cell>
          <cell r="D1262" t="str">
            <v>No aplica</v>
          </cell>
          <cell r="E1262" t="str">
            <v>Aveo</v>
          </cell>
          <cell r="F1262" t="str">
            <v>Automóvil</v>
          </cell>
          <cell r="G1262" t="str">
            <v>Chevrolet</v>
          </cell>
          <cell r="H1262" t="str">
            <v>Aveo LT 4 puertas T/M, D/H, A/A, E/E, CD, Paquete B</v>
          </cell>
          <cell r="I1262" t="str">
            <v>3G1TA5AF6EL167945</v>
          </cell>
          <cell r="J1262" t="str">
            <v>Hecho en México</v>
          </cell>
          <cell r="K1262" t="str">
            <v>Magna</v>
          </cell>
          <cell r="L1262">
            <v>4</v>
          </cell>
          <cell r="M1262">
            <v>45</v>
          </cell>
          <cell r="N1262">
            <v>2014</v>
          </cell>
          <cell r="O1262" t="str">
            <v>Culiacán</v>
          </cell>
          <cell r="P1262" t="str">
            <v>Sinaloa</v>
          </cell>
          <cell r="Q1262" t="str">
            <v>Occidente</v>
          </cell>
          <cell r="R1262" t="str">
            <v>Baja</v>
          </cell>
          <cell r="S1262" t="str">
            <v>Venta a empleado</v>
          </cell>
          <cell r="T1262" t="str">
            <v>GNP</v>
          </cell>
          <cell r="U1262" t="str">
            <v>Grupo Nacional Provincial, S.A.B.</v>
          </cell>
          <cell r="V1262" t="str">
            <v>Supervisor Ajustes</v>
          </cell>
          <cell r="W1262" t="str">
            <v>-</v>
          </cell>
          <cell r="X1262" t="str">
            <v>Supervisoria</v>
          </cell>
          <cell r="Y1262" t="str">
            <v>Asignado</v>
          </cell>
          <cell r="Z1262" t="str">
            <v>N93497</v>
          </cell>
          <cell r="AA1262" t="str">
            <v>Apodaca Alvarado Marco Antonio</v>
          </cell>
          <cell r="AB1262" t="str">
            <v>Grupo Nacional Provincial, S.A.B.</v>
          </cell>
          <cell r="AC1262" t="str">
            <v>AOAM7512145N4</v>
          </cell>
          <cell r="AD1262" t="str">
            <v>Jefe de departamento</v>
          </cell>
          <cell r="AE1262" t="str">
            <v>Supervisor Siniestros Autos</v>
          </cell>
          <cell r="AF1262" t="str">
            <v>Unidad Operativa</v>
          </cell>
          <cell r="AG1262" t="str">
            <v>Dirección Servicio y Operaciones</v>
          </cell>
          <cell r="AH1262" t="str">
            <v>Subdirección Siniestros Norte y Occidente</v>
          </cell>
          <cell r="AI1262" t="str">
            <v>C9178</v>
          </cell>
          <cell r="AJ1262" t="str">
            <v>Cárdenas Guzmán Adriel</v>
          </cell>
          <cell r="AK1262" t="str">
            <v>Culiacan</v>
          </cell>
          <cell r="AL1262" t="str">
            <v>Culiacan</v>
          </cell>
          <cell r="AM1262">
            <v>6280</v>
          </cell>
          <cell r="AN1262" t="str">
            <v>marco.apodaca@gnp.com.mx</v>
          </cell>
          <cell r="AO1262" t="str">
            <v>marco.apodaca@gnp.com.mx</v>
          </cell>
          <cell r="AQ1262">
            <v>6671260700</v>
          </cell>
          <cell r="AR1262" t="str">
            <v>-</v>
          </cell>
          <cell r="AS1262" t="str">
            <v>-</v>
          </cell>
          <cell r="AT1262" t="str">
            <v>-</v>
          </cell>
          <cell r="AU1262" t="str">
            <v>-</v>
          </cell>
          <cell r="AV1262" t="str">
            <v>-</v>
          </cell>
          <cell r="AW1262" t="str">
            <v>IMDM21470084..</v>
          </cell>
          <cell r="AX1262" t="str">
            <v>Inactivo</v>
          </cell>
          <cell r="AY1262" t="str">
            <v>Si</v>
          </cell>
          <cell r="AZ1262">
            <v>764</v>
          </cell>
          <cell r="BA1262">
            <v>43708</v>
          </cell>
          <cell r="BB1262">
            <v>36672</v>
          </cell>
          <cell r="BC1262" t="str">
            <v>-</v>
          </cell>
          <cell r="BD1262">
            <v>53480</v>
          </cell>
          <cell r="BE1262">
            <v>42993</v>
          </cell>
          <cell r="BF1262">
            <v>44439</v>
          </cell>
          <cell r="BG1262">
            <v>3</v>
          </cell>
          <cell r="BH1262" t="str">
            <v>-</v>
          </cell>
          <cell r="BI1262" t="str">
            <v>-</v>
          </cell>
          <cell r="BJ1262" t="str">
            <v>Arrendado</v>
          </cell>
          <cell r="BK1262" t="str">
            <v>FV2501</v>
          </cell>
          <cell r="BL1262" t="str">
            <v>El Trébol Automotriz Ermita, S.A. de C.V.</v>
          </cell>
          <cell r="BO1262">
            <v>136990.00280000002</v>
          </cell>
          <cell r="BP1262">
            <v>19284.594000000001</v>
          </cell>
          <cell r="BQ1262" t="str">
            <v>-</v>
          </cell>
          <cell r="BR1262" t="str">
            <v>-</v>
          </cell>
          <cell r="BS1262" t="str">
            <v>-</v>
          </cell>
          <cell r="BT1262" t="str">
            <v>-</v>
          </cell>
          <cell r="BU1262" t="str">
            <v>-</v>
          </cell>
          <cell r="BV1262" t="str">
            <v>-</v>
          </cell>
          <cell r="BW1262" t="str">
            <v>-</v>
          </cell>
          <cell r="BX1262" t="str">
            <v>-</v>
          </cell>
          <cell r="BY1262" t="str">
            <v>-</v>
          </cell>
          <cell r="BZ1262" t="str">
            <v>-</v>
          </cell>
          <cell r="CA1262" t="str">
            <v>-</v>
          </cell>
          <cell r="CB1262" t="str">
            <v>-</v>
          </cell>
          <cell r="CC1262" t="str">
            <v>Jueves</v>
          </cell>
          <cell r="CD1262" t="str">
            <v>822</v>
          </cell>
          <cell r="CE1262" t="str">
            <v>2</v>
          </cell>
          <cell r="CF1262" t="str">
            <v>Verde</v>
          </cell>
          <cell r="CG1262" t="str">
            <v>4o Sábado</v>
          </cell>
          <cell r="CH1262" t="str">
            <v>Abr y May</v>
          </cell>
          <cell r="CI1262" t="str">
            <v>Oct y Nov</v>
          </cell>
          <cell r="CJ1262" t="str">
            <v>-</v>
          </cell>
          <cell r="CK1262">
            <v>90</v>
          </cell>
          <cell r="CL1262" t="str">
            <v>101 - MAGNA</v>
          </cell>
          <cell r="CM1262" t="str">
            <v>14085</v>
          </cell>
          <cell r="CP1262" t="str">
            <v>-</v>
          </cell>
        </row>
        <row r="1263">
          <cell r="A1263" t="str">
            <v>14086</v>
          </cell>
          <cell r="B1263" t="str">
            <v>463ZMV</v>
          </cell>
          <cell r="C1263" t="str">
            <v>Distrito Federal</v>
          </cell>
          <cell r="D1263" t="str">
            <v>No aplica</v>
          </cell>
          <cell r="E1263" t="str">
            <v>Aveo</v>
          </cell>
          <cell r="F1263" t="str">
            <v>Automóvil</v>
          </cell>
          <cell r="G1263" t="str">
            <v>Chevrolet</v>
          </cell>
          <cell r="H1263" t="str">
            <v>Aveo LT 4 puertas T/M, D/H, A/A, E/E, CD, Paquete B</v>
          </cell>
          <cell r="I1263" t="str">
            <v>3G1TA5AF8EL168272</v>
          </cell>
          <cell r="J1263" t="str">
            <v>Hecho en México</v>
          </cell>
          <cell r="K1263" t="str">
            <v>Magna</v>
          </cell>
          <cell r="L1263">
            <v>4</v>
          </cell>
          <cell r="M1263">
            <v>45</v>
          </cell>
          <cell r="N1263">
            <v>2014</v>
          </cell>
          <cell r="O1263" t="str">
            <v>Culiacán</v>
          </cell>
          <cell r="P1263" t="str">
            <v>Sinaloa</v>
          </cell>
          <cell r="Q1263" t="str">
            <v>Occidente</v>
          </cell>
          <cell r="R1263" t="str">
            <v>Baja</v>
          </cell>
          <cell r="S1263" t="str">
            <v>Venta a empleado</v>
          </cell>
          <cell r="T1263" t="str">
            <v>GNP</v>
          </cell>
          <cell r="U1263" t="str">
            <v>Grupo Nacional Provincial, S.A.B.</v>
          </cell>
          <cell r="V1263" t="str">
            <v>Asesor de Servicio</v>
          </cell>
          <cell r="W1263" t="str">
            <v>0903</v>
          </cell>
          <cell r="X1263" t="str">
            <v>Supervisoria</v>
          </cell>
          <cell r="Y1263" t="str">
            <v>Asignado</v>
          </cell>
          <cell r="Z1263">
            <v>40115001</v>
          </cell>
          <cell r="AA1263" t="str">
            <v>Márquez Noriega Felix Manuel</v>
          </cell>
          <cell r="AB1263" t="str">
            <v>Servicios Administrativos en Reclamaciones, S.A. de C.V.</v>
          </cell>
          <cell r="AC1263" t="str">
            <v>MANF710623B24</v>
          </cell>
          <cell r="AD1263" t="str">
            <v>Operativo</v>
          </cell>
          <cell r="AE1263" t="str">
            <v>Asesor de Servicio</v>
          </cell>
          <cell r="AF1263" t="str">
            <v>Unidad Operativa</v>
          </cell>
          <cell r="AG1263" t="str">
            <v>Dirección Servicio y Operaciones</v>
          </cell>
          <cell r="AH1263" t="str">
            <v>Subdirección Siniestros Norte y Occidente</v>
          </cell>
          <cell r="AI1263" t="str">
            <v>C9178</v>
          </cell>
          <cell r="AJ1263" t="str">
            <v>Cárdenas Guzmán Adriel</v>
          </cell>
          <cell r="AK1263" t="str">
            <v>Culiacan</v>
          </cell>
          <cell r="AL1263" t="str">
            <v>Culiacan</v>
          </cell>
          <cell r="AM1263">
            <v>6281</v>
          </cell>
          <cell r="AN1263" t="str">
            <v>FELIX.MARQUEZ@gnp.com.mx</v>
          </cell>
          <cell r="AO1263" t="str">
            <v>FELIX.MARQUEZ@gnp.com.mx</v>
          </cell>
          <cell r="AP1263" t="str">
            <v>ajustes234gnp@gmail.com</v>
          </cell>
          <cell r="AQ1263" t="str">
            <v>-</v>
          </cell>
          <cell r="AR1263" t="str">
            <v>-</v>
          </cell>
          <cell r="AS1263" t="str">
            <v>-</v>
          </cell>
          <cell r="AT1263" t="str">
            <v>-</v>
          </cell>
          <cell r="AU1263" t="str">
            <v>-</v>
          </cell>
          <cell r="AV1263" t="str">
            <v>-</v>
          </cell>
          <cell r="AW1263" t="str">
            <v>IMDM21470085..</v>
          </cell>
          <cell r="AX1263" t="str">
            <v>Inactivo</v>
          </cell>
          <cell r="AY1263" t="str">
            <v>No</v>
          </cell>
          <cell r="AZ1263" t="str">
            <v>-</v>
          </cell>
          <cell r="BA1263" t="str">
            <v>-</v>
          </cell>
          <cell r="BB1263" t="str">
            <v>-</v>
          </cell>
          <cell r="BC1263" t="str">
            <v>-</v>
          </cell>
          <cell r="BD1263" t="str">
            <v>-</v>
          </cell>
          <cell r="BE1263" t="str">
            <v>-</v>
          </cell>
          <cell r="BF1263" t="str">
            <v>-</v>
          </cell>
          <cell r="BG1263">
            <v>3</v>
          </cell>
          <cell r="BH1263" t="str">
            <v>-</v>
          </cell>
          <cell r="BI1263" t="str">
            <v>-</v>
          </cell>
          <cell r="BJ1263" t="str">
            <v>Arrendado</v>
          </cell>
          <cell r="BK1263" t="str">
            <v>FV2502</v>
          </cell>
          <cell r="BL1263" t="str">
            <v>El Trébol Automotriz Ermita, S.A. de C.V.</v>
          </cell>
          <cell r="BO1263">
            <v>136990.00280000002</v>
          </cell>
          <cell r="BP1263">
            <v>19284.594000000001</v>
          </cell>
          <cell r="BQ1263" t="str">
            <v>-</v>
          </cell>
          <cell r="BR1263" t="str">
            <v>-</v>
          </cell>
          <cell r="BS1263" t="str">
            <v>-</v>
          </cell>
          <cell r="BT1263" t="str">
            <v>-</v>
          </cell>
          <cell r="BU1263" t="str">
            <v>-</v>
          </cell>
          <cell r="BV1263" t="str">
            <v>-</v>
          </cell>
          <cell r="BW1263" t="str">
            <v>-</v>
          </cell>
          <cell r="BX1263" t="str">
            <v>-</v>
          </cell>
          <cell r="BY1263" t="str">
            <v>-</v>
          </cell>
          <cell r="BZ1263" t="str">
            <v>-</v>
          </cell>
          <cell r="CA1263" t="str">
            <v>-</v>
          </cell>
          <cell r="CB1263" t="str">
            <v>-</v>
          </cell>
          <cell r="CC1263" t="str">
            <v>Miércoles</v>
          </cell>
          <cell r="CD1263" t="str">
            <v>463</v>
          </cell>
          <cell r="CE1263" t="str">
            <v>3</v>
          </cell>
          <cell r="CF1263" t="str">
            <v>Rojo</v>
          </cell>
          <cell r="CG1263" t="str">
            <v>3er Sábado</v>
          </cell>
          <cell r="CH1263" t="str">
            <v>Mzo y Abr</v>
          </cell>
          <cell r="CI1263" t="str">
            <v>Sep y Oct</v>
          </cell>
          <cell r="CJ1263" t="str">
            <v>-</v>
          </cell>
          <cell r="CK1263">
            <v>90</v>
          </cell>
          <cell r="CL1263" t="str">
            <v>101 - MAGNA</v>
          </cell>
          <cell r="CM1263" t="str">
            <v>14086</v>
          </cell>
          <cell r="CP1263" t="str">
            <v>-</v>
          </cell>
        </row>
        <row r="1264">
          <cell r="A1264" t="str">
            <v>14087</v>
          </cell>
          <cell r="B1264" t="str">
            <v>194ZMV</v>
          </cell>
          <cell r="C1264" t="str">
            <v>Distrito Federal</v>
          </cell>
          <cell r="D1264" t="str">
            <v>No aplica</v>
          </cell>
          <cell r="E1264" t="str">
            <v>Aveo</v>
          </cell>
          <cell r="F1264" t="str">
            <v>Automóvil</v>
          </cell>
          <cell r="G1264" t="str">
            <v>Chevrolet</v>
          </cell>
          <cell r="H1264" t="str">
            <v>Aveo LT 4 puertas T/M, D/H, A/A, E/E, CD, Paquete B</v>
          </cell>
          <cell r="I1264" t="str">
            <v>3G1TA5AF8EL168319</v>
          </cell>
          <cell r="J1264" t="str">
            <v>Hecho en México</v>
          </cell>
          <cell r="K1264" t="str">
            <v>Magna</v>
          </cell>
          <cell r="L1264">
            <v>4</v>
          </cell>
          <cell r="M1264">
            <v>45</v>
          </cell>
          <cell r="N1264">
            <v>2014</v>
          </cell>
          <cell r="O1264" t="str">
            <v>Ciudad de México</v>
          </cell>
          <cell r="P1264" t="str">
            <v>Ciudad de México</v>
          </cell>
          <cell r="Q1264" t="str">
            <v>Zona Metropolitana</v>
          </cell>
          <cell r="R1264" t="str">
            <v>Baja</v>
          </cell>
          <cell r="S1264" t="str">
            <v>Subasta interna</v>
          </cell>
          <cell r="T1264" t="str">
            <v>GNP</v>
          </cell>
          <cell r="U1264" t="str">
            <v>Grupo Nacional Provincial, S.A.B.</v>
          </cell>
          <cell r="V1264" t="str">
            <v>Pool Administrativo</v>
          </cell>
          <cell r="W1264" t="str">
            <v>Pool Administrativo</v>
          </cell>
          <cell r="X1264" t="str">
            <v>Plaza GNP</v>
          </cell>
          <cell r="Y1264" t="str">
            <v>Pool</v>
          </cell>
          <cell r="Z1264" t="str">
            <v>N38132</v>
          </cell>
          <cell r="AA1264" t="str">
            <v>-</v>
          </cell>
          <cell r="AB1264" t="str">
            <v>-</v>
          </cell>
          <cell r="AC1264" t="str">
            <v>-</v>
          </cell>
          <cell r="AD1264" t="str">
            <v>-</v>
          </cell>
          <cell r="AE1264" t="str">
            <v>-</v>
          </cell>
          <cell r="AF1264" t="str">
            <v>-</v>
          </cell>
          <cell r="AG1264" t="str">
            <v>-</v>
          </cell>
          <cell r="AH1264" t="str">
            <v>-</v>
          </cell>
          <cell r="AI1264" t="str">
            <v>C6705</v>
          </cell>
          <cell r="AJ1264" t="str">
            <v>Ramirez Granados Arturo</v>
          </cell>
          <cell r="AK1264" t="str">
            <v>-</v>
          </cell>
          <cell r="AL1264" t="str">
            <v>-</v>
          </cell>
          <cell r="AM1264" t="str">
            <v>-</v>
          </cell>
          <cell r="AN1264">
            <v>0</v>
          </cell>
          <cell r="AO1264" t="str">
            <v>-</v>
          </cell>
          <cell r="AQ1264">
            <v>5545001393</v>
          </cell>
          <cell r="AR1264" t="str">
            <v>-</v>
          </cell>
          <cell r="AS1264" t="str">
            <v>-</v>
          </cell>
          <cell r="AT1264" t="str">
            <v>-</v>
          </cell>
          <cell r="AU1264" t="str">
            <v>-</v>
          </cell>
          <cell r="AV1264" t="str">
            <v>-</v>
          </cell>
          <cell r="AW1264" t="str">
            <v>IMDM20348848..</v>
          </cell>
          <cell r="AX1264" t="str">
            <v>Inactivo</v>
          </cell>
          <cell r="AY1264" t="str">
            <v>No</v>
          </cell>
          <cell r="AZ1264" t="str">
            <v>-</v>
          </cell>
          <cell r="BA1264" t="str">
            <v>-</v>
          </cell>
          <cell r="BB1264" t="str">
            <v>-</v>
          </cell>
          <cell r="BC1264" t="str">
            <v>-</v>
          </cell>
          <cell r="BD1264" t="str">
            <v>-</v>
          </cell>
          <cell r="BE1264" t="str">
            <v>-</v>
          </cell>
          <cell r="BF1264" t="str">
            <v>-</v>
          </cell>
          <cell r="BG1264" t="str">
            <v>-</v>
          </cell>
          <cell r="BH1264" t="str">
            <v>-</v>
          </cell>
          <cell r="BI1264" t="str">
            <v>-</v>
          </cell>
          <cell r="BJ1264" t="str">
            <v>Arrendado</v>
          </cell>
          <cell r="BK1264" t="str">
            <v>FV2503</v>
          </cell>
          <cell r="BL1264" t="str">
            <v>El Trébol Automotriz Ermita, S.A. de C.V.</v>
          </cell>
          <cell r="BO1264">
            <v>136990.00280000002</v>
          </cell>
          <cell r="BP1264">
            <v>19284.594000000001</v>
          </cell>
          <cell r="BQ1264" t="str">
            <v>-</v>
          </cell>
          <cell r="BR1264" t="str">
            <v>-</v>
          </cell>
          <cell r="BS1264" t="str">
            <v>-</v>
          </cell>
          <cell r="BT1264" t="str">
            <v>-</v>
          </cell>
          <cell r="BU1264" t="str">
            <v>-</v>
          </cell>
          <cell r="BV1264" t="str">
            <v>-</v>
          </cell>
          <cell r="BW1264" t="str">
            <v>-</v>
          </cell>
          <cell r="BX1264" t="str">
            <v>-</v>
          </cell>
          <cell r="BY1264" t="str">
            <v>-</v>
          </cell>
          <cell r="BZ1264" t="str">
            <v>-</v>
          </cell>
          <cell r="CA1264" t="str">
            <v>-</v>
          </cell>
          <cell r="CB1264" t="str">
            <v>-</v>
          </cell>
          <cell r="CC1264" t="str">
            <v>Miércoles</v>
          </cell>
          <cell r="CD1264" t="str">
            <v>194</v>
          </cell>
          <cell r="CE1264" t="str">
            <v>4</v>
          </cell>
          <cell r="CF1264" t="str">
            <v>Rojo</v>
          </cell>
          <cell r="CG1264" t="str">
            <v>3er Sábado</v>
          </cell>
          <cell r="CH1264" t="str">
            <v>Mzo y Abr</v>
          </cell>
          <cell r="CI1264" t="str">
            <v>Sep y Oct</v>
          </cell>
          <cell r="CJ1264" t="str">
            <v>-</v>
          </cell>
          <cell r="CK1264">
            <v>90</v>
          </cell>
          <cell r="CL1264" t="str">
            <v>101 - MAGNA</v>
          </cell>
          <cell r="CM1264" t="str">
            <v>14087</v>
          </cell>
          <cell r="CP1264" t="str">
            <v>-</v>
          </cell>
        </row>
        <row r="1265">
          <cell r="A1265" t="str">
            <v>14088</v>
          </cell>
          <cell r="B1265" t="str">
            <v>972ZMV</v>
          </cell>
          <cell r="C1265" t="str">
            <v>Distrito Federal</v>
          </cell>
          <cell r="D1265" t="str">
            <v>No aplica</v>
          </cell>
          <cell r="E1265" t="str">
            <v>Aveo</v>
          </cell>
          <cell r="F1265" t="str">
            <v>Automóvil</v>
          </cell>
          <cell r="G1265" t="str">
            <v>Chevrolet</v>
          </cell>
          <cell r="H1265" t="str">
            <v>Aveo LT 4 puertas T/M, D/H, A/A, E/E, CD, Paquete B</v>
          </cell>
          <cell r="I1265" t="str">
            <v>3G1TA5AF9EL168247</v>
          </cell>
          <cell r="J1265" t="str">
            <v>Hecho en México</v>
          </cell>
          <cell r="K1265" t="str">
            <v>Magna</v>
          </cell>
          <cell r="L1265">
            <v>4</v>
          </cell>
          <cell r="M1265">
            <v>45</v>
          </cell>
          <cell r="N1265">
            <v>2014</v>
          </cell>
          <cell r="O1265" t="str">
            <v>Durango</v>
          </cell>
          <cell r="P1265" t="str">
            <v>Durango</v>
          </cell>
          <cell r="Q1265" t="str">
            <v>Noreste</v>
          </cell>
          <cell r="R1265" t="str">
            <v>Baja</v>
          </cell>
          <cell r="S1265" t="str">
            <v>Venta a empleado</v>
          </cell>
          <cell r="T1265" t="str">
            <v>GNP</v>
          </cell>
          <cell r="U1265" t="str">
            <v>Grupo Nacional Provincial, S.A.B.</v>
          </cell>
          <cell r="V1265" t="str">
            <v>Asesor de Servicio</v>
          </cell>
          <cell r="W1265" t="str">
            <v>0904</v>
          </cell>
          <cell r="X1265" t="str">
            <v>Supervisoria</v>
          </cell>
          <cell r="Y1265" t="str">
            <v>Asignado</v>
          </cell>
          <cell r="Z1265">
            <v>40121001</v>
          </cell>
          <cell r="AA1265" t="str">
            <v>Castillo Flores Héctor Guillermo</v>
          </cell>
          <cell r="AB1265" t="str">
            <v>Servicios Administrativos en Reclamaciones, S.A. de C.V.</v>
          </cell>
          <cell r="AC1265" t="str">
            <v>CAFH810102LP5</v>
          </cell>
          <cell r="AD1265" t="str">
            <v>Operativo</v>
          </cell>
          <cell r="AE1265" t="str">
            <v>Asesor de Servicio</v>
          </cell>
          <cell r="AF1265" t="str">
            <v>Unidad Operativa</v>
          </cell>
          <cell r="AG1265" t="str">
            <v>Dirección Servicio y Operaciones</v>
          </cell>
          <cell r="AH1265" t="str">
            <v>Subdirección Siniestros Norte y Occidente</v>
          </cell>
          <cell r="AI1265" t="str">
            <v>C9212</v>
          </cell>
          <cell r="AJ1265" t="str">
            <v>Colome Pineda Juan Del Carmen</v>
          </cell>
          <cell r="AK1265" t="str">
            <v>Oficina de Servicio Durango</v>
          </cell>
          <cell r="AL1265" t="str">
            <v>Durango</v>
          </cell>
          <cell r="AM1265">
            <v>0</v>
          </cell>
          <cell r="AN1265" t="str">
            <v>hector.castillo@gnp.com.mx</v>
          </cell>
          <cell r="AO1265" t="str">
            <v>hector.castillo@gnp.com.mx</v>
          </cell>
          <cell r="AP1265" t="str">
            <v>ajustes239gnp@gmail.com</v>
          </cell>
          <cell r="AQ1265">
            <v>6181199147</v>
          </cell>
          <cell r="AR1265" t="str">
            <v>-</v>
          </cell>
          <cell r="AS1265" t="str">
            <v>-</v>
          </cell>
          <cell r="AT1265" t="str">
            <v>-</v>
          </cell>
          <cell r="AU1265" t="str">
            <v>-</v>
          </cell>
          <cell r="AV1265" t="str">
            <v>-</v>
          </cell>
          <cell r="AW1265" t="str">
            <v>IMDM20579080..</v>
          </cell>
          <cell r="AX1265" t="str">
            <v>Inactivo</v>
          </cell>
          <cell r="AY1265" t="str">
            <v>No</v>
          </cell>
          <cell r="AZ1265" t="str">
            <v>-</v>
          </cell>
          <cell r="BA1265" t="str">
            <v>-</v>
          </cell>
          <cell r="BB1265" t="str">
            <v>-</v>
          </cell>
          <cell r="BC1265" t="str">
            <v>-</v>
          </cell>
          <cell r="BD1265" t="str">
            <v>-</v>
          </cell>
          <cell r="BE1265" t="str">
            <v>-</v>
          </cell>
          <cell r="BF1265" t="str">
            <v>-</v>
          </cell>
          <cell r="BG1265">
            <v>3</v>
          </cell>
          <cell r="BH1265" t="str">
            <v>-</v>
          </cell>
          <cell r="BI1265" t="str">
            <v>-</v>
          </cell>
          <cell r="BJ1265" t="str">
            <v>Arrendado</v>
          </cell>
          <cell r="BK1265" t="str">
            <v>FV2504</v>
          </cell>
          <cell r="BL1265" t="str">
            <v>El Trébol Automotriz Ermita, S.A. de C.V.</v>
          </cell>
          <cell r="BO1265">
            <v>136990.00280000002</v>
          </cell>
          <cell r="BP1265">
            <v>19284.594000000001</v>
          </cell>
          <cell r="BQ1265" t="str">
            <v>-</v>
          </cell>
          <cell r="BR1265" t="str">
            <v>-</v>
          </cell>
          <cell r="BS1265" t="str">
            <v>-</v>
          </cell>
          <cell r="BT1265" t="str">
            <v>-</v>
          </cell>
          <cell r="BU1265" t="str">
            <v>-</v>
          </cell>
          <cell r="BV1265" t="str">
            <v>-</v>
          </cell>
          <cell r="BW1265" t="str">
            <v>-</v>
          </cell>
          <cell r="BX1265" t="str">
            <v>-</v>
          </cell>
          <cell r="BY1265" t="str">
            <v>-</v>
          </cell>
          <cell r="BZ1265" t="str">
            <v>-</v>
          </cell>
          <cell r="CA1265" t="str">
            <v>-</v>
          </cell>
          <cell r="CB1265" t="str">
            <v>-</v>
          </cell>
          <cell r="CC1265" t="str">
            <v>Jueves</v>
          </cell>
          <cell r="CD1265" t="str">
            <v>972</v>
          </cell>
          <cell r="CE1265" t="str">
            <v>2</v>
          </cell>
          <cell r="CF1265" t="str">
            <v>Verde</v>
          </cell>
          <cell r="CG1265" t="str">
            <v>4o Sábado</v>
          </cell>
          <cell r="CH1265" t="str">
            <v>Abr y May</v>
          </cell>
          <cell r="CI1265" t="str">
            <v>Oct y Nov</v>
          </cell>
          <cell r="CJ1265" t="str">
            <v>-</v>
          </cell>
          <cell r="CK1265">
            <v>90</v>
          </cell>
          <cell r="CL1265" t="str">
            <v>101 - MAGNA</v>
          </cell>
          <cell r="CM1265" t="str">
            <v>14088</v>
          </cell>
          <cell r="CP1265" t="str">
            <v>-</v>
          </cell>
        </row>
        <row r="1266">
          <cell r="A1266" t="str">
            <v>14089</v>
          </cell>
          <cell r="B1266" t="str">
            <v>841ZWX</v>
          </cell>
          <cell r="C1266" t="str">
            <v>Distrito Federal</v>
          </cell>
          <cell r="D1266" t="str">
            <v>793ZMV</v>
          </cell>
          <cell r="E1266" t="str">
            <v>Aveo</v>
          </cell>
          <cell r="F1266" t="str">
            <v>Automóvil</v>
          </cell>
          <cell r="G1266" t="str">
            <v>Chevrolet</v>
          </cell>
          <cell r="H1266" t="str">
            <v>Aveo LT 4 puertas T/M, D/H, A/A, E/E, CD, Paquete B</v>
          </cell>
          <cell r="I1266" t="str">
            <v>3G1TA5AF2EL167909</v>
          </cell>
          <cell r="J1266" t="str">
            <v>Hecho en México</v>
          </cell>
          <cell r="K1266" t="str">
            <v>Magna</v>
          </cell>
          <cell r="L1266">
            <v>4</v>
          </cell>
          <cell r="M1266">
            <v>45</v>
          </cell>
          <cell r="N1266">
            <v>2014</v>
          </cell>
          <cell r="O1266" t="str">
            <v>Torreón</v>
          </cell>
          <cell r="P1266" t="str">
            <v>Coahuila</v>
          </cell>
          <cell r="Q1266" t="str">
            <v>Noreste</v>
          </cell>
          <cell r="R1266" t="str">
            <v>Baja</v>
          </cell>
          <cell r="S1266" t="str">
            <v>Subasta interna</v>
          </cell>
          <cell r="T1266" t="str">
            <v>GNP</v>
          </cell>
          <cell r="U1266" t="str">
            <v>Grupo Nacional Provincial, S.A.B.</v>
          </cell>
          <cell r="V1266" t="str">
            <v>Pool Administrativo</v>
          </cell>
          <cell r="W1266" t="str">
            <v>Pool Administrativo</v>
          </cell>
          <cell r="X1266" t="str">
            <v>Supervisoria</v>
          </cell>
          <cell r="Y1266" t="str">
            <v>Pool</v>
          </cell>
          <cell r="Z1266" t="str">
            <v>N91866</v>
          </cell>
          <cell r="AA1266" t="str">
            <v>-</v>
          </cell>
          <cell r="AB1266" t="str">
            <v>-</v>
          </cell>
          <cell r="AC1266" t="str">
            <v>-</v>
          </cell>
          <cell r="AD1266" t="str">
            <v>-</v>
          </cell>
          <cell r="AE1266" t="str">
            <v>-</v>
          </cell>
          <cell r="AF1266" t="str">
            <v>-</v>
          </cell>
          <cell r="AG1266" t="str">
            <v>-</v>
          </cell>
          <cell r="AH1266" t="str">
            <v>-</v>
          </cell>
          <cell r="AI1266" t="str">
            <v>C6705</v>
          </cell>
          <cell r="AJ1266" t="str">
            <v>Ramirez Granados Arturo</v>
          </cell>
          <cell r="AK1266" t="str">
            <v>-</v>
          </cell>
          <cell r="AL1266" t="str">
            <v>-</v>
          </cell>
          <cell r="AM1266" t="str">
            <v>-</v>
          </cell>
          <cell r="AN1266">
            <v>0</v>
          </cell>
          <cell r="AO1266" t="str">
            <v>-</v>
          </cell>
          <cell r="AQ1266">
            <v>8181768017</v>
          </cell>
          <cell r="AR1266" t="str">
            <v>6363180010376075</v>
          </cell>
          <cell r="AS1266" t="str">
            <v>CANCELADO</v>
          </cell>
          <cell r="AT1266" t="str">
            <v>7452</v>
          </cell>
          <cell r="AU1266" t="str">
            <v>052</v>
          </cell>
          <cell r="AV1266" t="str">
            <v>05/26</v>
          </cell>
          <cell r="AW1266" t="str">
            <v>IMDM20436266..</v>
          </cell>
          <cell r="AX1266" t="str">
            <v>Inactivo</v>
          </cell>
          <cell r="AY1266" t="str">
            <v>No</v>
          </cell>
          <cell r="AZ1266" t="str">
            <v>-</v>
          </cell>
          <cell r="BA1266" t="str">
            <v>-</v>
          </cell>
          <cell r="BB1266" t="str">
            <v>-</v>
          </cell>
          <cell r="BC1266" t="str">
            <v>-</v>
          </cell>
          <cell r="BD1266" t="str">
            <v>-</v>
          </cell>
          <cell r="BE1266" t="str">
            <v>-</v>
          </cell>
          <cell r="BF1266" t="str">
            <v>-</v>
          </cell>
          <cell r="BG1266" t="str">
            <v>-</v>
          </cell>
          <cell r="BH1266" t="str">
            <v>-</v>
          </cell>
          <cell r="BI1266" t="str">
            <v>-</v>
          </cell>
          <cell r="BJ1266" t="str">
            <v>Arrendado</v>
          </cell>
          <cell r="BK1266" t="str">
            <v>FV2505</v>
          </cell>
          <cell r="BL1266" t="str">
            <v>El Trébol Automotriz Ermita, S.A. de C.V.</v>
          </cell>
          <cell r="BO1266">
            <v>136990.00280000002</v>
          </cell>
          <cell r="BP1266">
            <v>19284.594000000001</v>
          </cell>
          <cell r="BQ1266" t="str">
            <v>-</v>
          </cell>
          <cell r="BR1266" t="str">
            <v>-</v>
          </cell>
          <cell r="BS1266" t="str">
            <v>-</v>
          </cell>
          <cell r="BT1266" t="str">
            <v>-</v>
          </cell>
          <cell r="BU1266" t="str">
            <v>-</v>
          </cell>
          <cell r="BV1266" t="str">
            <v>-</v>
          </cell>
          <cell r="BW1266" t="str">
            <v>-</v>
          </cell>
          <cell r="BX1266" t="str">
            <v>-</v>
          </cell>
          <cell r="BY1266" t="str">
            <v>-</v>
          </cell>
          <cell r="BZ1266" t="str">
            <v>-</v>
          </cell>
          <cell r="CA1266" t="str">
            <v>-</v>
          </cell>
          <cell r="CB1266" t="str">
            <v>-</v>
          </cell>
          <cell r="CC1266" t="str">
            <v>Jueves</v>
          </cell>
          <cell r="CD1266" t="str">
            <v>841</v>
          </cell>
          <cell r="CE1266" t="str">
            <v>1</v>
          </cell>
          <cell r="CF1266" t="str">
            <v>Verde</v>
          </cell>
          <cell r="CG1266" t="str">
            <v>4o Sábado</v>
          </cell>
          <cell r="CH1266" t="str">
            <v>Abr y May</v>
          </cell>
          <cell r="CI1266" t="str">
            <v>Oct y Nov</v>
          </cell>
          <cell r="CJ1266" t="str">
            <v>PAdmvo</v>
          </cell>
          <cell r="CK1266">
            <v>90</v>
          </cell>
          <cell r="CL1266" t="str">
            <v>101 - MAGNA</v>
          </cell>
          <cell r="CM1266" t="str">
            <v>14089</v>
          </cell>
          <cell r="CP1266" t="str">
            <v>-</v>
          </cell>
        </row>
        <row r="1267">
          <cell r="A1267" t="str">
            <v>14090</v>
          </cell>
          <cell r="B1267" t="str">
            <v>954ZMV</v>
          </cell>
          <cell r="C1267" t="str">
            <v>Distrito Federal</v>
          </cell>
          <cell r="D1267" t="str">
            <v>No aplica</v>
          </cell>
          <cell r="E1267" t="str">
            <v>Aveo</v>
          </cell>
          <cell r="F1267" t="str">
            <v>Automóvil</v>
          </cell>
          <cell r="G1267" t="str">
            <v>Chevrolet</v>
          </cell>
          <cell r="H1267" t="str">
            <v>Aveo LT 4 puertas T/M, D/H, A/A, E/E, CD, Paquete B</v>
          </cell>
          <cell r="I1267" t="str">
            <v>3G1TA5AF4EL168558</v>
          </cell>
          <cell r="J1267" t="str">
            <v>Hecho en México</v>
          </cell>
          <cell r="K1267" t="str">
            <v>Magna</v>
          </cell>
          <cell r="L1267">
            <v>4</v>
          </cell>
          <cell r="M1267">
            <v>45</v>
          </cell>
          <cell r="N1267">
            <v>2014</v>
          </cell>
          <cell r="O1267" t="str">
            <v>Querétaro</v>
          </cell>
          <cell r="P1267" t="str">
            <v>Querétaro</v>
          </cell>
          <cell r="Q1267" t="str">
            <v>Occidente</v>
          </cell>
          <cell r="R1267" t="str">
            <v>Baja</v>
          </cell>
          <cell r="S1267" t="str">
            <v>Venta a empleado</v>
          </cell>
          <cell r="T1267" t="str">
            <v>GNP</v>
          </cell>
          <cell r="U1267" t="str">
            <v>Grupo Nacional Provincial, S.A.B.</v>
          </cell>
          <cell r="V1267" t="str">
            <v>Asesor de Servicio</v>
          </cell>
          <cell r="W1267" t="str">
            <v>-</v>
          </cell>
          <cell r="X1267" t="str">
            <v>Supervisoria</v>
          </cell>
          <cell r="Y1267" t="str">
            <v>Asignado</v>
          </cell>
          <cell r="Z1267">
            <v>40118001</v>
          </cell>
          <cell r="AA1267" t="str">
            <v>-</v>
          </cell>
          <cell r="AB1267" t="str">
            <v>-</v>
          </cell>
          <cell r="AC1267" t="str">
            <v>-</v>
          </cell>
          <cell r="AD1267" t="str">
            <v>-</v>
          </cell>
          <cell r="AE1267" t="str">
            <v>-</v>
          </cell>
          <cell r="AF1267" t="str">
            <v>-</v>
          </cell>
          <cell r="AG1267" t="str">
            <v>-</v>
          </cell>
          <cell r="AH1267" t="str">
            <v>-</v>
          </cell>
          <cell r="AI1267" t="str">
            <v>C6705</v>
          </cell>
          <cell r="AJ1267" t="str">
            <v>Ramirez Granados Arturo</v>
          </cell>
          <cell r="AK1267" t="str">
            <v>-</v>
          </cell>
          <cell r="AL1267" t="str">
            <v>-</v>
          </cell>
          <cell r="AM1267" t="str">
            <v>-</v>
          </cell>
          <cell r="AN1267" t="str">
            <v>jorge.jrm.gnp1.65@gmail.com</v>
          </cell>
          <cell r="AO1267" t="str">
            <v>-</v>
          </cell>
          <cell r="AP1267" t="str">
            <v>jorge.jrm.gnp1.65@gmail.com</v>
          </cell>
          <cell r="AQ1267">
            <v>4423691181</v>
          </cell>
          <cell r="AR1267" t="str">
            <v>-</v>
          </cell>
          <cell r="AS1267" t="str">
            <v>-</v>
          </cell>
          <cell r="AT1267" t="str">
            <v>-</v>
          </cell>
          <cell r="AU1267" t="str">
            <v>-</v>
          </cell>
          <cell r="AV1267" t="str">
            <v>-</v>
          </cell>
          <cell r="AW1267" t="str">
            <v>IMDM21470086..</v>
          </cell>
          <cell r="AX1267" t="str">
            <v>Inactivo</v>
          </cell>
          <cell r="AY1267" t="str">
            <v>No</v>
          </cell>
          <cell r="AZ1267" t="str">
            <v>-</v>
          </cell>
          <cell r="BA1267" t="str">
            <v>-</v>
          </cell>
          <cell r="BB1267" t="str">
            <v>-</v>
          </cell>
          <cell r="BC1267" t="str">
            <v>-</v>
          </cell>
          <cell r="BD1267" t="str">
            <v>-</v>
          </cell>
          <cell r="BE1267" t="str">
            <v>-</v>
          </cell>
          <cell r="BF1267" t="str">
            <v>-</v>
          </cell>
          <cell r="BG1267">
            <v>3</v>
          </cell>
          <cell r="BH1267" t="str">
            <v>-</v>
          </cell>
          <cell r="BI1267" t="str">
            <v>-</v>
          </cell>
          <cell r="BJ1267" t="str">
            <v>Arrendado</v>
          </cell>
          <cell r="BK1267" t="str">
            <v>FV2506</v>
          </cell>
          <cell r="BL1267" t="str">
            <v>El Trébol Automotriz Ermita, S.A. de C.V.</v>
          </cell>
          <cell r="BO1267">
            <v>136990.00280000002</v>
          </cell>
          <cell r="BP1267">
            <v>19284.594000000001</v>
          </cell>
          <cell r="BQ1267" t="str">
            <v>-</v>
          </cell>
          <cell r="BR1267" t="str">
            <v>-</v>
          </cell>
          <cell r="BS1267" t="str">
            <v>-</v>
          </cell>
          <cell r="BT1267" t="str">
            <v>-</v>
          </cell>
          <cell r="BU1267" t="str">
            <v>-</v>
          </cell>
          <cell r="BV1267" t="str">
            <v>-</v>
          </cell>
          <cell r="BW1267" t="str">
            <v>-</v>
          </cell>
          <cell r="BX1267" t="str">
            <v>-</v>
          </cell>
          <cell r="BY1267" t="str">
            <v>-</v>
          </cell>
          <cell r="BZ1267" t="str">
            <v>-</v>
          </cell>
          <cell r="CA1267" t="str">
            <v>-</v>
          </cell>
          <cell r="CB1267" t="str">
            <v>-</v>
          </cell>
          <cell r="CC1267" t="str">
            <v>Miércoles</v>
          </cell>
          <cell r="CD1267" t="str">
            <v>954</v>
          </cell>
          <cell r="CE1267" t="str">
            <v>4</v>
          </cell>
          <cell r="CF1267" t="str">
            <v>Rojo</v>
          </cell>
          <cell r="CG1267" t="str">
            <v>3er Sábado</v>
          </cell>
          <cell r="CH1267" t="str">
            <v>Mzo y Abr</v>
          </cell>
          <cell r="CI1267" t="str">
            <v>Sep y Oct</v>
          </cell>
          <cell r="CJ1267" t="str">
            <v>-</v>
          </cell>
          <cell r="CK1267">
            <v>90</v>
          </cell>
          <cell r="CL1267" t="str">
            <v>101 - MAGNA</v>
          </cell>
          <cell r="CM1267" t="str">
            <v>14090</v>
          </cell>
          <cell r="CP1267" t="str">
            <v>-</v>
          </cell>
        </row>
        <row r="1268">
          <cell r="A1268" t="str">
            <v>14091</v>
          </cell>
          <cell r="B1268" t="str">
            <v>493ZMV</v>
          </cell>
          <cell r="C1268" t="str">
            <v>Distrito Federal</v>
          </cell>
          <cell r="D1268" t="str">
            <v>No aplica</v>
          </cell>
          <cell r="E1268" t="str">
            <v>Aveo</v>
          </cell>
          <cell r="F1268" t="str">
            <v>Automóvil</v>
          </cell>
          <cell r="G1268" t="str">
            <v>Chevrolet</v>
          </cell>
          <cell r="H1268" t="str">
            <v>Aveo LT 4 puertas T/M, D/H, A/A, E/E, CD, Paquete B</v>
          </cell>
          <cell r="I1268" t="str">
            <v>3G1TA5AFXEL167933</v>
          </cell>
          <cell r="J1268" t="str">
            <v>Hecho en México</v>
          </cell>
          <cell r="K1268" t="str">
            <v>Magna</v>
          </cell>
          <cell r="L1268">
            <v>4</v>
          </cell>
          <cell r="M1268">
            <v>45</v>
          </cell>
          <cell r="N1268">
            <v>2014</v>
          </cell>
          <cell r="O1268" t="str">
            <v>Querétaro</v>
          </cell>
          <cell r="P1268" t="str">
            <v>Querétaro</v>
          </cell>
          <cell r="Q1268" t="str">
            <v>Occidente</v>
          </cell>
          <cell r="R1268" t="str">
            <v>Baja</v>
          </cell>
          <cell r="S1268" t="str">
            <v>Venta a empleado</v>
          </cell>
          <cell r="T1268" t="str">
            <v>GNP</v>
          </cell>
          <cell r="U1268" t="str">
            <v>Grupo Nacional Provincial, S.A.B.</v>
          </cell>
          <cell r="V1268" t="str">
            <v>Asesor de Servicio</v>
          </cell>
          <cell r="W1268" t="str">
            <v>-</v>
          </cell>
          <cell r="X1268" t="str">
            <v>Supervisoria</v>
          </cell>
          <cell r="Y1268" t="str">
            <v>Asignado</v>
          </cell>
          <cell r="Z1268" t="str">
            <v>S04185</v>
          </cell>
          <cell r="AA1268" t="str">
            <v>-</v>
          </cell>
          <cell r="AB1268" t="str">
            <v>-</v>
          </cell>
          <cell r="AC1268" t="str">
            <v>-</v>
          </cell>
          <cell r="AD1268" t="str">
            <v>-</v>
          </cell>
          <cell r="AE1268" t="str">
            <v>-</v>
          </cell>
          <cell r="AF1268" t="str">
            <v>-</v>
          </cell>
          <cell r="AG1268" t="str">
            <v>-</v>
          </cell>
          <cell r="AH1268" t="str">
            <v>-</v>
          </cell>
          <cell r="AI1268" t="str">
            <v>C6705</v>
          </cell>
          <cell r="AJ1268" t="str">
            <v>Ramirez Granados Arturo</v>
          </cell>
          <cell r="AK1268" t="str">
            <v>-</v>
          </cell>
          <cell r="AL1268" t="str">
            <v>-</v>
          </cell>
          <cell r="AM1268" t="str">
            <v>-</v>
          </cell>
          <cell r="AN1268" t="str">
            <v>lic.arturolugo@gmail.com</v>
          </cell>
          <cell r="AO1268" t="str">
            <v>-</v>
          </cell>
          <cell r="AP1268" t="str">
            <v>lic.arturolugo@gmail.com</v>
          </cell>
          <cell r="AQ1268">
            <v>4423691178</v>
          </cell>
          <cell r="AR1268" t="str">
            <v>-</v>
          </cell>
          <cell r="AS1268" t="str">
            <v>-</v>
          </cell>
          <cell r="AT1268" t="str">
            <v>-</v>
          </cell>
          <cell r="AU1268" t="str">
            <v>-</v>
          </cell>
          <cell r="AV1268" t="str">
            <v>-</v>
          </cell>
          <cell r="AW1268" t="str">
            <v>IMDM21470087..</v>
          </cell>
          <cell r="AX1268" t="str">
            <v>Inactivo</v>
          </cell>
          <cell r="AY1268" t="str">
            <v>No</v>
          </cell>
          <cell r="AZ1268" t="str">
            <v>-</v>
          </cell>
          <cell r="BA1268" t="str">
            <v>-</v>
          </cell>
          <cell r="BB1268" t="str">
            <v>-</v>
          </cell>
          <cell r="BC1268" t="str">
            <v>-</v>
          </cell>
          <cell r="BD1268" t="str">
            <v>-</v>
          </cell>
          <cell r="BE1268" t="str">
            <v>-</v>
          </cell>
          <cell r="BF1268" t="str">
            <v>-</v>
          </cell>
          <cell r="BG1268">
            <v>3</v>
          </cell>
          <cell r="BH1268" t="str">
            <v>-</v>
          </cell>
          <cell r="BI1268" t="str">
            <v>-</v>
          </cell>
          <cell r="BJ1268" t="str">
            <v>Arrendado</v>
          </cell>
          <cell r="BK1268" t="str">
            <v>FV2508</v>
          </cell>
          <cell r="BL1268" t="str">
            <v>El Trébol Automotriz Ermita, S.A. de C.V.</v>
          </cell>
          <cell r="BO1268">
            <v>136990.00280000002</v>
          </cell>
          <cell r="BP1268">
            <v>19284.594000000001</v>
          </cell>
          <cell r="BQ1268" t="str">
            <v>-</v>
          </cell>
          <cell r="BR1268" t="str">
            <v>-</v>
          </cell>
          <cell r="BS1268" t="str">
            <v>-</v>
          </cell>
          <cell r="BT1268" t="str">
            <v>-</v>
          </cell>
          <cell r="BU1268" t="str">
            <v>-</v>
          </cell>
          <cell r="BV1268" t="str">
            <v>-</v>
          </cell>
          <cell r="BW1268" t="str">
            <v>-</v>
          </cell>
          <cell r="BX1268" t="str">
            <v>-</v>
          </cell>
          <cell r="BY1268" t="str">
            <v>-</v>
          </cell>
          <cell r="BZ1268" t="str">
            <v>-</v>
          </cell>
          <cell r="CA1268" t="str">
            <v>-</v>
          </cell>
          <cell r="CB1268" t="str">
            <v>-</v>
          </cell>
          <cell r="CC1268" t="str">
            <v>Miércoles</v>
          </cell>
          <cell r="CD1268" t="str">
            <v>493</v>
          </cell>
          <cell r="CE1268" t="str">
            <v>3</v>
          </cell>
          <cell r="CF1268" t="str">
            <v>Rojo</v>
          </cell>
          <cell r="CG1268" t="str">
            <v>3er Sábado</v>
          </cell>
          <cell r="CH1268" t="str">
            <v>Mzo y Abr</v>
          </cell>
          <cell r="CI1268" t="str">
            <v>Sep y Oct</v>
          </cell>
          <cell r="CJ1268" t="str">
            <v>-</v>
          </cell>
          <cell r="CK1268">
            <v>90</v>
          </cell>
          <cell r="CL1268" t="str">
            <v>101 - MAGNA</v>
          </cell>
          <cell r="CM1268" t="str">
            <v>14091</v>
          </cell>
          <cell r="CP1268" t="str">
            <v>-</v>
          </cell>
        </row>
        <row r="1269">
          <cell r="A1269" t="str">
            <v>14092</v>
          </cell>
          <cell r="B1269" t="str">
            <v>281ZMV</v>
          </cell>
          <cell r="C1269" t="str">
            <v>Distrito Federal</v>
          </cell>
          <cell r="D1269" t="str">
            <v>No aplica</v>
          </cell>
          <cell r="E1269" t="str">
            <v>Aveo</v>
          </cell>
          <cell r="F1269" t="str">
            <v>Automóvil</v>
          </cell>
          <cell r="G1269" t="str">
            <v>Chevrolet</v>
          </cell>
          <cell r="H1269" t="str">
            <v>Aveo LT 4 puertas T/M, D/H, A/A, E/E, CD, Paquete B</v>
          </cell>
          <cell r="I1269" t="str">
            <v>3G1TA5AF8EL168501</v>
          </cell>
          <cell r="J1269" t="str">
            <v>Hecho en México</v>
          </cell>
          <cell r="K1269" t="str">
            <v>Magna</v>
          </cell>
          <cell r="L1269">
            <v>4</v>
          </cell>
          <cell r="M1269">
            <v>45</v>
          </cell>
          <cell r="N1269">
            <v>2014</v>
          </cell>
          <cell r="O1269" t="str">
            <v>Querétaro</v>
          </cell>
          <cell r="P1269" t="str">
            <v>Querétaro</v>
          </cell>
          <cell r="Q1269" t="str">
            <v>Occidente</v>
          </cell>
          <cell r="R1269" t="str">
            <v>Baja</v>
          </cell>
          <cell r="S1269" t="str">
            <v>Venta a empleado</v>
          </cell>
          <cell r="T1269" t="str">
            <v>GNP</v>
          </cell>
          <cell r="U1269" t="str">
            <v>Grupo Nacional Provincial, S.A.B.</v>
          </cell>
          <cell r="V1269" t="str">
            <v>Asesor de Servicio</v>
          </cell>
          <cell r="W1269" t="str">
            <v>-</v>
          </cell>
          <cell r="X1269" t="str">
            <v>Supervisoria</v>
          </cell>
          <cell r="Y1269" t="str">
            <v>Asignado</v>
          </cell>
          <cell r="Z1269">
            <v>40119001</v>
          </cell>
          <cell r="AA1269" t="str">
            <v>-</v>
          </cell>
          <cell r="AB1269" t="str">
            <v>-</v>
          </cell>
          <cell r="AC1269" t="str">
            <v>-</v>
          </cell>
          <cell r="AD1269" t="str">
            <v>-</v>
          </cell>
          <cell r="AE1269" t="str">
            <v>-</v>
          </cell>
          <cell r="AF1269" t="str">
            <v>-</v>
          </cell>
          <cell r="AG1269" t="str">
            <v>-</v>
          </cell>
          <cell r="AH1269" t="str">
            <v>-</v>
          </cell>
          <cell r="AI1269" t="str">
            <v>C6705</v>
          </cell>
          <cell r="AJ1269" t="str">
            <v>Ramirez Granados Arturo</v>
          </cell>
          <cell r="AK1269" t="str">
            <v>-</v>
          </cell>
          <cell r="AL1269" t="str">
            <v>-</v>
          </cell>
          <cell r="AM1269" t="str">
            <v>-</v>
          </cell>
          <cell r="AN1269" t="str">
            <v>rdguezrosasmc@live.com.mx</v>
          </cell>
          <cell r="AO1269" t="str">
            <v>-</v>
          </cell>
          <cell r="AP1269" t="str">
            <v>rdguezrosasmc@live.com.mx</v>
          </cell>
          <cell r="AQ1269">
            <v>4423691193</v>
          </cell>
          <cell r="AR1269" t="str">
            <v>-</v>
          </cell>
          <cell r="AS1269" t="str">
            <v>-</v>
          </cell>
          <cell r="AT1269" t="str">
            <v>-</v>
          </cell>
          <cell r="AU1269" t="str">
            <v>-</v>
          </cell>
          <cell r="AV1269" t="str">
            <v>-</v>
          </cell>
          <cell r="AW1269" t="str">
            <v>IMDM21470088..</v>
          </cell>
          <cell r="AX1269" t="str">
            <v>Inactivo</v>
          </cell>
          <cell r="AY1269" t="str">
            <v>No</v>
          </cell>
          <cell r="AZ1269" t="str">
            <v>-</v>
          </cell>
          <cell r="BA1269" t="str">
            <v>-</v>
          </cell>
          <cell r="BB1269" t="str">
            <v>-</v>
          </cell>
          <cell r="BC1269" t="str">
            <v>-</v>
          </cell>
          <cell r="BD1269" t="str">
            <v>-</v>
          </cell>
          <cell r="BE1269" t="str">
            <v>-</v>
          </cell>
          <cell r="BF1269" t="str">
            <v>-</v>
          </cell>
          <cell r="BG1269">
            <v>3</v>
          </cell>
          <cell r="BH1269" t="str">
            <v>-</v>
          </cell>
          <cell r="BI1269" t="str">
            <v>-</v>
          </cell>
          <cell r="BJ1269" t="str">
            <v>Arrendado</v>
          </cell>
          <cell r="BK1269" t="str">
            <v>FV2509</v>
          </cell>
          <cell r="BL1269" t="str">
            <v>El Trébol Automotriz Ermita, S.A. de C.V.</v>
          </cell>
          <cell r="BO1269">
            <v>136990.00280000002</v>
          </cell>
          <cell r="BP1269">
            <v>19284.594000000001</v>
          </cell>
          <cell r="BQ1269" t="str">
            <v>-</v>
          </cell>
          <cell r="BR1269" t="str">
            <v>-</v>
          </cell>
          <cell r="BS1269" t="str">
            <v>-</v>
          </cell>
          <cell r="BT1269" t="str">
            <v>-</v>
          </cell>
          <cell r="BU1269" t="str">
            <v>-</v>
          </cell>
          <cell r="BV1269" t="str">
            <v>-</v>
          </cell>
          <cell r="BW1269" t="str">
            <v>-</v>
          </cell>
          <cell r="BX1269" t="str">
            <v>-</v>
          </cell>
          <cell r="BY1269" t="str">
            <v>-</v>
          </cell>
          <cell r="BZ1269" t="str">
            <v>-</v>
          </cell>
          <cell r="CA1269" t="str">
            <v>-</v>
          </cell>
          <cell r="CB1269" t="str">
            <v>-</v>
          </cell>
          <cell r="CC1269" t="str">
            <v>Jueves</v>
          </cell>
          <cell r="CD1269" t="str">
            <v>281</v>
          </cell>
          <cell r="CE1269" t="str">
            <v>1</v>
          </cell>
          <cell r="CF1269" t="str">
            <v>Verde</v>
          </cell>
          <cell r="CG1269" t="str">
            <v>4o Sábado</v>
          </cell>
          <cell r="CH1269" t="str">
            <v>Abr y May</v>
          </cell>
          <cell r="CI1269" t="str">
            <v>Oct y Nov</v>
          </cell>
          <cell r="CJ1269" t="str">
            <v>-</v>
          </cell>
          <cell r="CK1269">
            <v>90</v>
          </cell>
          <cell r="CL1269" t="str">
            <v>101 - MAGNA</v>
          </cell>
          <cell r="CM1269" t="str">
            <v>14092</v>
          </cell>
          <cell r="CP1269" t="str">
            <v>-</v>
          </cell>
        </row>
        <row r="1270">
          <cell r="A1270" t="str">
            <v>14093</v>
          </cell>
          <cell r="B1270" t="str">
            <v>430ZMV</v>
          </cell>
          <cell r="C1270" t="str">
            <v>Distrito Federal</v>
          </cell>
          <cell r="D1270" t="str">
            <v>No aplica</v>
          </cell>
          <cell r="E1270" t="str">
            <v>Aveo</v>
          </cell>
          <cell r="F1270" t="str">
            <v>Automóvil</v>
          </cell>
          <cell r="G1270" t="str">
            <v>Chevrolet</v>
          </cell>
          <cell r="H1270" t="str">
            <v>Aveo LT 4 puertas T/M, D/H, A/A, E/E, CD, Paquete B</v>
          </cell>
          <cell r="I1270" t="str">
            <v>3G1TA5AF7EL168828</v>
          </cell>
          <cell r="J1270" t="str">
            <v>Hecho en México</v>
          </cell>
          <cell r="K1270" t="str">
            <v>Magna</v>
          </cell>
          <cell r="L1270">
            <v>4</v>
          </cell>
          <cell r="M1270">
            <v>45</v>
          </cell>
          <cell r="N1270">
            <v>2014</v>
          </cell>
          <cell r="O1270" t="str">
            <v>Querétaro</v>
          </cell>
          <cell r="P1270" t="str">
            <v>Querétaro</v>
          </cell>
          <cell r="Q1270" t="str">
            <v>Occidente</v>
          </cell>
          <cell r="R1270" t="str">
            <v>Baja</v>
          </cell>
          <cell r="S1270" t="str">
            <v>En demanda</v>
          </cell>
          <cell r="T1270" t="str">
            <v>GNP</v>
          </cell>
          <cell r="U1270" t="str">
            <v>Grupo Nacional Provincial, S.A.B.</v>
          </cell>
          <cell r="V1270" t="str">
            <v>Asesor de Servicio</v>
          </cell>
          <cell r="W1270" t="str">
            <v>-</v>
          </cell>
          <cell r="X1270" t="str">
            <v>Supervisoria</v>
          </cell>
          <cell r="Y1270" t="str">
            <v>Asignado</v>
          </cell>
          <cell r="Z1270">
            <v>40117001</v>
          </cell>
          <cell r="AA1270" t="str">
            <v>Olivares Estrada Joel</v>
          </cell>
          <cell r="AB1270" t="str">
            <v>Servicios Administrativos en Reclamaciones, S.A. de C.V.</v>
          </cell>
          <cell r="AC1270" t="str">
            <v>OIEJ730926910</v>
          </cell>
          <cell r="AD1270" t="str">
            <v>Operativo</v>
          </cell>
          <cell r="AE1270" t="str">
            <v>Asesor de Servicio</v>
          </cell>
          <cell r="AF1270" t="str">
            <v>Unidad Operativa</v>
          </cell>
          <cell r="AG1270" t="str">
            <v>Dirección Servicio y Operaciones</v>
          </cell>
          <cell r="AH1270" t="str">
            <v>Subdirección Siniestros Norte y Occidente</v>
          </cell>
          <cell r="AI1270" t="str">
            <v>C9212</v>
          </cell>
          <cell r="AJ1270" t="str">
            <v>Colome Pineda Juan Del Carmen</v>
          </cell>
          <cell r="AK1270" t="str">
            <v>Oficina de servicio Queretaro</v>
          </cell>
          <cell r="AL1270" t="str">
            <v>Queretaro</v>
          </cell>
          <cell r="AM1270">
            <v>52273999</v>
          </cell>
          <cell r="AN1270" t="str">
            <v>joemforce@gmail.com</v>
          </cell>
          <cell r="AO1270">
            <v>0</v>
          </cell>
          <cell r="AP1270" t="str">
            <v>joemforce@gmail.com</v>
          </cell>
          <cell r="AQ1270">
            <v>4423691180</v>
          </cell>
          <cell r="AR1270" t="str">
            <v>-</v>
          </cell>
          <cell r="AS1270" t="str">
            <v>-</v>
          </cell>
          <cell r="AT1270" t="str">
            <v>-</v>
          </cell>
          <cell r="AU1270" t="str">
            <v>-</v>
          </cell>
          <cell r="AV1270" t="str">
            <v>-</v>
          </cell>
          <cell r="AW1270" t="str">
            <v>IMDM21470089..</v>
          </cell>
          <cell r="AX1270" t="str">
            <v>Inactivo</v>
          </cell>
          <cell r="AY1270" t="str">
            <v>No</v>
          </cell>
          <cell r="AZ1270" t="str">
            <v>-</v>
          </cell>
          <cell r="BA1270" t="str">
            <v>-</v>
          </cell>
          <cell r="BB1270" t="str">
            <v>-</v>
          </cell>
          <cell r="BC1270" t="str">
            <v>-</v>
          </cell>
          <cell r="BD1270" t="str">
            <v>-</v>
          </cell>
          <cell r="BE1270" t="str">
            <v>-</v>
          </cell>
          <cell r="BF1270" t="str">
            <v>-</v>
          </cell>
          <cell r="BG1270">
            <v>3</v>
          </cell>
          <cell r="BH1270" t="str">
            <v>-</v>
          </cell>
          <cell r="BI1270" t="str">
            <v>-</v>
          </cell>
          <cell r="BJ1270" t="str">
            <v>Arrendado</v>
          </cell>
          <cell r="BK1270" t="str">
            <v>FV2510</v>
          </cell>
          <cell r="BL1270" t="str">
            <v>El Trébol Automotriz Ermita, S.A. de C.V.</v>
          </cell>
          <cell r="BO1270">
            <v>136990.00280000002</v>
          </cell>
          <cell r="BP1270">
            <v>19284.594000000001</v>
          </cell>
          <cell r="BQ1270" t="str">
            <v>-</v>
          </cell>
          <cell r="BR1270" t="str">
            <v>-</v>
          </cell>
          <cell r="BS1270" t="str">
            <v>-</v>
          </cell>
          <cell r="BT1270" t="str">
            <v>-</v>
          </cell>
          <cell r="BU1270" t="str">
            <v>-</v>
          </cell>
          <cell r="BV1270" t="str">
            <v>-</v>
          </cell>
          <cell r="BW1270" t="str">
            <v>-</v>
          </cell>
          <cell r="BX1270" t="str">
            <v>-</v>
          </cell>
          <cell r="BY1270" t="str">
            <v>-</v>
          </cell>
          <cell r="BZ1270" t="str">
            <v>-</v>
          </cell>
          <cell r="CA1270" t="str">
            <v>-</v>
          </cell>
          <cell r="CB1270" t="str">
            <v>-</v>
          </cell>
          <cell r="CC1270" t="str">
            <v>Viernes</v>
          </cell>
          <cell r="CD1270" t="str">
            <v>430</v>
          </cell>
          <cell r="CE1270" t="str">
            <v>0</v>
          </cell>
          <cell r="CF1270" t="str">
            <v>Azul</v>
          </cell>
          <cell r="CG1270" t="str">
            <v>5o Sábado</v>
          </cell>
          <cell r="CH1270" t="str">
            <v>May y Jun</v>
          </cell>
          <cell r="CI1270" t="str">
            <v>Nov y Dic</v>
          </cell>
          <cell r="CJ1270" t="str">
            <v>-</v>
          </cell>
          <cell r="CK1270">
            <v>90</v>
          </cell>
          <cell r="CL1270" t="str">
            <v>101 - MAGNA</v>
          </cell>
          <cell r="CM1270" t="str">
            <v>14093</v>
          </cell>
          <cell r="CP1270" t="str">
            <v>-</v>
          </cell>
        </row>
        <row r="1271">
          <cell r="A1271" t="str">
            <v>14094</v>
          </cell>
          <cell r="B1271" t="str">
            <v>359ZMV</v>
          </cell>
          <cell r="C1271" t="str">
            <v>Distrito Federal</v>
          </cell>
          <cell r="D1271" t="str">
            <v>No aplica</v>
          </cell>
          <cell r="E1271" t="str">
            <v>Aveo</v>
          </cell>
          <cell r="F1271" t="str">
            <v>Automóvil</v>
          </cell>
          <cell r="G1271" t="str">
            <v>Chevrolet</v>
          </cell>
          <cell r="H1271" t="str">
            <v>Aveo LT 4 puertas T/M, D/H, A/A, E/E, CD, Paquete B</v>
          </cell>
          <cell r="I1271" t="str">
            <v>3G1TA5AF6EL168772</v>
          </cell>
          <cell r="J1271" t="str">
            <v>Hecho en México</v>
          </cell>
          <cell r="K1271" t="str">
            <v>Magna</v>
          </cell>
          <cell r="L1271">
            <v>4</v>
          </cell>
          <cell r="M1271">
            <v>45</v>
          </cell>
          <cell r="N1271">
            <v>2014</v>
          </cell>
          <cell r="O1271" t="str">
            <v>Querétaro</v>
          </cell>
          <cell r="P1271" t="str">
            <v>Querétaro</v>
          </cell>
          <cell r="Q1271" t="str">
            <v>Occidente</v>
          </cell>
          <cell r="R1271" t="str">
            <v>Baja</v>
          </cell>
          <cell r="S1271" t="str">
            <v>Venta a empleado</v>
          </cell>
          <cell r="T1271" t="str">
            <v>GNP</v>
          </cell>
          <cell r="U1271" t="str">
            <v>Grupo Nacional Provincial, S.A.B.</v>
          </cell>
          <cell r="V1271" t="str">
            <v>Asesor de Servicio</v>
          </cell>
          <cell r="W1271" t="str">
            <v>-</v>
          </cell>
          <cell r="X1271" t="str">
            <v>Supervisoria</v>
          </cell>
          <cell r="Y1271" t="str">
            <v>Asignado</v>
          </cell>
          <cell r="Z1271">
            <v>40373001</v>
          </cell>
          <cell r="AA1271" t="str">
            <v>Velazquez Rivera Victor Manuel</v>
          </cell>
          <cell r="AB1271" t="str">
            <v>Servicios Administrativos en Reclamaciones, S.A. de C.V.</v>
          </cell>
          <cell r="AC1271" t="str">
            <v>VERV7402204W1</v>
          </cell>
          <cell r="AD1271" t="str">
            <v>Operativo</v>
          </cell>
          <cell r="AE1271" t="str">
            <v>Asesor de Servicio</v>
          </cell>
          <cell r="AF1271" t="str">
            <v>Unidad Operativa</v>
          </cell>
          <cell r="AG1271" t="str">
            <v>Dirección Servicio y Operaciones</v>
          </cell>
          <cell r="AH1271" t="str">
            <v>Subdirección Siniestros Norte y Occidente</v>
          </cell>
          <cell r="AI1271" t="str">
            <v>C9212</v>
          </cell>
          <cell r="AJ1271" t="str">
            <v>Colome Pineda Juan Del Carmen</v>
          </cell>
          <cell r="AK1271" t="str">
            <v>Oficina de servicio Queretaro</v>
          </cell>
          <cell r="AL1271" t="str">
            <v>Queretaro</v>
          </cell>
          <cell r="AM1271">
            <v>5806</v>
          </cell>
          <cell r="AN1271" t="str">
            <v>victor.velazquez@gnp.com.mx</v>
          </cell>
          <cell r="AO1271" t="str">
            <v>victor.velazquez@gnp.com.mx</v>
          </cell>
          <cell r="AP1271" t="str">
            <v>vmrivera74@gmail.com</v>
          </cell>
          <cell r="AQ1271">
            <v>4423691193</v>
          </cell>
          <cell r="AR1271" t="str">
            <v>-</v>
          </cell>
          <cell r="AS1271" t="str">
            <v>-</v>
          </cell>
          <cell r="AT1271" t="str">
            <v>-</v>
          </cell>
          <cell r="AU1271" t="str">
            <v>-</v>
          </cell>
          <cell r="AV1271" t="str">
            <v>-</v>
          </cell>
          <cell r="AW1271" t="str">
            <v>IMDM21470090..</v>
          </cell>
          <cell r="AX1271" t="str">
            <v>Inactivo</v>
          </cell>
          <cell r="AY1271" t="str">
            <v>No</v>
          </cell>
          <cell r="AZ1271" t="str">
            <v>-</v>
          </cell>
          <cell r="BA1271" t="str">
            <v>-</v>
          </cell>
          <cell r="BB1271" t="str">
            <v>-</v>
          </cell>
          <cell r="BC1271" t="str">
            <v>-</v>
          </cell>
          <cell r="BD1271" t="str">
            <v>-</v>
          </cell>
          <cell r="BE1271" t="str">
            <v>-</v>
          </cell>
          <cell r="BF1271" t="str">
            <v>-</v>
          </cell>
          <cell r="BG1271">
            <v>3</v>
          </cell>
          <cell r="BH1271" t="str">
            <v>-</v>
          </cell>
          <cell r="BI1271" t="str">
            <v>-</v>
          </cell>
          <cell r="BJ1271" t="str">
            <v>Arrendado</v>
          </cell>
          <cell r="BK1271" t="str">
            <v>FV2511</v>
          </cell>
          <cell r="BL1271" t="str">
            <v>El Trébol Automotriz Ermita, S.A. de C.V.</v>
          </cell>
          <cell r="BO1271">
            <v>136990.00280000002</v>
          </cell>
          <cell r="BP1271">
            <v>19284.594000000001</v>
          </cell>
          <cell r="BQ1271" t="str">
            <v>-</v>
          </cell>
          <cell r="BR1271" t="str">
            <v>-</v>
          </cell>
          <cell r="BS1271" t="str">
            <v>-</v>
          </cell>
          <cell r="BT1271" t="str">
            <v>-</v>
          </cell>
          <cell r="BU1271" t="str">
            <v>-</v>
          </cell>
          <cell r="BV1271" t="str">
            <v>-</v>
          </cell>
          <cell r="BW1271" t="str">
            <v>-</v>
          </cell>
          <cell r="BX1271" t="str">
            <v>-</v>
          </cell>
          <cell r="BY1271" t="str">
            <v>-</v>
          </cell>
          <cell r="BZ1271" t="str">
            <v>-</v>
          </cell>
          <cell r="CA1271" t="str">
            <v>-</v>
          </cell>
          <cell r="CB1271" t="str">
            <v>-</v>
          </cell>
          <cell r="CC1271" t="str">
            <v>Viernes</v>
          </cell>
          <cell r="CD1271" t="str">
            <v>359</v>
          </cell>
          <cell r="CE1271" t="str">
            <v>9</v>
          </cell>
          <cell r="CF1271" t="str">
            <v>Azul</v>
          </cell>
          <cell r="CG1271" t="str">
            <v>5o Sábado</v>
          </cell>
          <cell r="CH1271" t="str">
            <v>May y Jun</v>
          </cell>
          <cell r="CI1271" t="str">
            <v>Nov y Dic</v>
          </cell>
          <cell r="CJ1271" t="str">
            <v>-</v>
          </cell>
          <cell r="CK1271">
            <v>90</v>
          </cell>
          <cell r="CL1271" t="str">
            <v>101 - MAGNA</v>
          </cell>
          <cell r="CM1271" t="str">
            <v>14094</v>
          </cell>
          <cell r="CP1271" t="str">
            <v>-</v>
          </cell>
        </row>
        <row r="1272">
          <cell r="A1272" t="str">
            <v>14095</v>
          </cell>
          <cell r="B1272" t="str">
            <v>702ZMV</v>
          </cell>
          <cell r="C1272" t="str">
            <v>Distrito Federal</v>
          </cell>
          <cell r="D1272" t="str">
            <v>No aplica</v>
          </cell>
          <cell r="E1272" t="str">
            <v>Aveo</v>
          </cell>
          <cell r="F1272" t="str">
            <v>Automóvil</v>
          </cell>
          <cell r="G1272" t="str">
            <v>Chevrolet</v>
          </cell>
          <cell r="H1272" t="str">
            <v>Aveo LT 4 puertas T/M, D/H, A/A, E/E, CD, Paquete B</v>
          </cell>
          <cell r="I1272" t="str">
            <v>3G1TA5AFXEL168709</v>
          </cell>
          <cell r="J1272" t="str">
            <v>Hecho en México</v>
          </cell>
          <cell r="K1272" t="str">
            <v>Magna</v>
          </cell>
          <cell r="L1272">
            <v>4</v>
          </cell>
          <cell r="M1272">
            <v>45</v>
          </cell>
          <cell r="N1272">
            <v>2014</v>
          </cell>
          <cell r="O1272" t="str">
            <v>Villahermosa</v>
          </cell>
          <cell r="P1272" t="str">
            <v>Tabasco</v>
          </cell>
          <cell r="Q1272" t="str">
            <v>Sureste</v>
          </cell>
          <cell r="R1272" t="str">
            <v>Baja</v>
          </cell>
          <cell r="S1272" t="str">
            <v>Venta a empleado</v>
          </cell>
          <cell r="T1272" t="str">
            <v>GNP</v>
          </cell>
          <cell r="U1272" t="str">
            <v>Grupo Nacional Provincial, S.A.B.</v>
          </cell>
          <cell r="V1272" t="str">
            <v>Asesor de Servicio</v>
          </cell>
          <cell r="W1272" t="str">
            <v>0905</v>
          </cell>
          <cell r="X1272" t="str">
            <v>Supervisoria</v>
          </cell>
          <cell r="Y1272" t="str">
            <v>Asignado</v>
          </cell>
          <cell r="Z1272" t="str">
            <v>S03138</v>
          </cell>
          <cell r="AA1272" t="str">
            <v>-</v>
          </cell>
          <cell r="AB1272" t="str">
            <v>-</v>
          </cell>
          <cell r="AC1272" t="str">
            <v>-</v>
          </cell>
          <cell r="AD1272" t="str">
            <v>-</v>
          </cell>
          <cell r="AE1272" t="str">
            <v>-</v>
          </cell>
          <cell r="AF1272" t="str">
            <v>-</v>
          </cell>
          <cell r="AG1272" t="str">
            <v>-</v>
          </cell>
          <cell r="AH1272" t="str">
            <v>-</v>
          </cell>
          <cell r="AI1272" t="str">
            <v>C6705</v>
          </cell>
          <cell r="AJ1272" t="str">
            <v>Ramirez Granados Arturo</v>
          </cell>
          <cell r="AK1272" t="str">
            <v>-</v>
          </cell>
          <cell r="AL1272" t="str">
            <v>-</v>
          </cell>
          <cell r="AM1272" t="str">
            <v>-</v>
          </cell>
          <cell r="AN1272" t="str">
            <v>zazuetaajustador@gmail.com</v>
          </cell>
          <cell r="AO1272" t="str">
            <v>-</v>
          </cell>
          <cell r="AP1272" t="str">
            <v>zazuetaajustador@gmail.com</v>
          </cell>
          <cell r="AQ1272">
            <v>9935903077</v>
          </cell>
          <cell r="AR1272" t="str">
            <v>-</v>
          </cell>
          <cell r="AS1272" t="str">
            <v>-</v>
          </cell>
          <cell r="AT1272" t="str">
            <v>-</v>
          </cell>
          <cell r="AU1272" t="str">
            <v>-</v>
          </cell>
          <cell r="AV1272" t="str">
            <v>-</v>
          </cell>
          <cell r="AW1272" t="str">
            <v>-</v>
          </cell>
          <cell r="AX1272" t="str">
            <v>-</v>
          </cell>
          <cell r="AY1272" t="str">
            <v>No</v>
          </cell>
          <cell r="AZ1272" t="str">
            <v>-</v>
          </cell>
          <cell r="BA1272" t="str">
            <v>-</v>
          </cell>
          <cell r="BB1272" t="str">
            <v>-</v>
          </cell>
          <cell r="BC1272" t="str">
            <v>-</v>
          </cell>
          <cell r="BD1272" t="str">
            <v>-</v>
          </cell>
          <cell r="BE1272" t="str">
            <v>-</v>
          </cell>
          <cell r="BF1272" t="str">
            <v>-</v>
          </cell>
          <cell r="BG1272">
            <v>3</v>
          </cell>
          <cell r="BH1272" t="str">
            <v>-</v>
          </cell>
          <cell r="BI1272" t="str">
            <v>-</v>
          </cell>
          <cell r="BJ1272" t="str">
            <v>Arrendado</v>
          </cell>
          <cell r="BK1272" t="str">
            <v>FV2512</v>
          </cell>
          <cell r="BL1272" t="str">
            <v>El Trébol Automotriz Ermita, S.A. de C.V.</v>
          </cell>
          <cell r="BO1272">
            <v>136990.00280000002</v>
          </cell>
          <cell r="BP1272">
            <v>19284.594000000001</v>
          </cell>
          <cell r="BQ1272" t="str">
            <v>-</v>
          </cell>
          <cell r="BR1272" t="str">
            <v>-</v>
          </cell>
          <cell r="BS1272" t="str">
            <v>-</v>
          </cell>
          <cell r="BT1272" t="str">
            <v>-</v>
          </cell>
          <cell r="BU1272" t="str">
            <v>-</v>
          </cell>
          <cell r="BV1272" t="str">
            <v>-</v>
          </cell>
          <cell r="BW1272" t="str">
            <v>-</v>
          </cell>
          <cell r="BX1272" t="str">
            <v>-</v>
          </cell>
          <cell r="BY1272" t="str">
            <v>-</v>
          </cell>
          <cell r="BZ1272" t="str">
            <v>-</v>
          </cell>
          <cell r="CA1272" t="str">
            <v>-</v>
          </cell>
          <cell r="CB1272" t="str">
            <v>-</v>
          </cell>
          <cell r="CC1272" t="str">
            <v>Jueves</v>
          </cell>
          <cell r="CD1272" t="str">
            <v>702</v>
          </cell>
          <cell r="CE1272" t="str">
            <v>2</v>
          </cell>
          <cell r="CF1272" t="str">
            <v>Verde</v>
          </cell>
          <cell r="CG1272" t="str">
            <v>4o Sábado</v>
          </cell>
          <cell r="CH1272" t="str">
            <v>Abr y May</v>
          </cell>
          <cell r="CI1272" t="str">
            <v>Oct y Nov</v>
          </cell>
          <cell r="CJ1272" t="str">
            <v>-</v>
          </cell>
          <cell r="CK1272">
            <v>90</v>
          </cell>
          <cell r="CL1272" t="str">
            <v>101 - MAGNA</v>
          </cell>
          <cell r="CM1272" t="str">
            <v>14095</v>
          </cell>
          <cell r="CP1272" t="str">
            <v>-</v>
          </cell>
        </row>
        <row r="1273">
          <cell r="A1273" t="str">
            <v>14096</v>
          </cell>
          <cell r="B1273" t="str">
            <v>589ZMV</v>
          </cell>
          <cell r="C1273" t="str">
            <v>Distrito Federal</v>
          </cell>
          <cell r="D1273" t="str">
            <v>No aplica</v>
          </cell>
          <cell r="E1273" t="str">
            <v>Aveo</v>
          </cell>
          <cell r="F1273" t="str">
            <v>Automóvil</v>
          </cell>
          <cell r="G1273" t="str">
            <v>Chevrolet</v>
          </cell>
          <cell r="H1273" t="str">
            <v>Aveo LT 4 puertas T/M, D/H, A/A, E/E, CD, Paquete B</v>
          </cell>
          <cell r="I1273" t="str">
            <v>3G1TA5AF9EL168605</v>
          </cell>
          <cell r="J1273" t="str">
            <v>Hecho en México</v>
          </cell>
          <cell r="K1273" t="str">
            <v>Magna</v>
          </cell>
          <cell r="L1273">
            <v>4</v>
          </cell>
          <cell r="M1273">
            <v>45</v>
          </cell>
          <cell r="N1273">
            <v>2014</v>
          </cell>
          <cell r="O1273" t="str">
            <v>Toluca</v>
          </cell>
          <cell r="P1273" t="str">
            <v>Estado de México</v>
          </cell>
          <cell r="Q1273" t="str">
            <v>Centro</v>
          </cell>
          <cell r="R1273" t="str">
            <v>Baja</v>
          </cell>
          <cell r="S1273" t="str">
            <v>Devolución Valmex</v>
          </cell>
          <cell r="T1273" t="str">
            <v>GNP</v>
          </cell>
          <cell r="U1273" t="str">
            <v>Grupo Nacional Provincial, S.A.B.</v>
          </cell>
          <cell r="V1273" t="str">
            <v>Asesor de Servicio</v>
          </cell>
          <cell r="W1273" t="str">
            <v>C8</v>
          </cell>
          <cell r="X1273" t="str">
            <v>Supervisoria</v>
          </cell>
          <cell r="Y1273" t="str">
            <v>Asignado</v>
          </cell>
          <cell r="Z1273">
            <v>40224001</v>
          </cell>
          <cell r="AA1273" t="str">
            <v>-</v>
          </cell>
          <cell r="AB1273" t="str">
            <v>-</v>
          </cell>
          <cell r="AC1273" t="str">
            <v>-</v>
          </cell>
          <cell r="AD1273" t="str">
            <v>-</v>
          </cell>
          <cell r="AE1273" t="str">
            <v>-</v>
          </cell>
          <cell r="AF1273" t="str">
            <v>-</v>
          </cell>
          <cell r="AG1273" t="str">
            <v>-</v>
          </cell>
          <cell r="AH1273" t="str">
            <v>-</v>
          </cell>
          <cell r="AI1273" t="str">
            <v>C6705</v>
          </cell>
          <cell r="AJ1273" t="str">
            <v>Ramirez Granados Arturo</v>
          </cell>
          <cell r="AK1273" t="str">
            <v>-</v>
          </cell>
          <cell r="AL1273" t="str">
            <v>-</v>
          </cell>
          <cell r="AM1273" t="str">
            <v>-</v>
          </cell>
          <cell r="AN1273" t="str">
            <v>ajustes428gnp@gmail.com</v>
          </cell>
          <cell r="AO1273" t="str">
            <v>-</v>
          </cell>
          <cell r="AP1273" t="str">
            <v>ajustes428gnp@gmail.com</v>
          </cell>
          <cell r="AQ1273">
            <v>7223508855</v>
          </cell>
          <cell r="AR1273" t="str">
            <v>-</v>
          </cell>
          <cell r="AS1273" t="str">
            <v>-</v>
          </cell>
          <cell r="AT1273" t="str">
            <v>-</v>
          </cell>
          <cell r="AU1273" t="str">
            <v>-</v>
          </cell>
          <cell r="AV1273" t="str">
            <v>-</v>
          </cell>
          <cell r="AW1273" t="str">
            <v>IMDM21470091..</v>
          </cell>
          <cell r="AX1273" t="str">
            <v>Inactivo</v>
          </cell>
          <cell r="AY1273" t="str">
            <v>No</v>
          </cell>
          <cell r="AZ1273" t="str">
            <v>-</v>
          </cell>
          <cell r="BA1273" t="str">
            <v>-</v>
          </cell>
          <cell r="BB1273" t="str">
            <v>-</v>
          </cell>
          <cell r="BC1273" t="str">
            <v>-</v>
          </cell>
          <cell r="BD1273" t="str">
            <v>-</v>
          </cell>
          <cell r="BE1273" t="str">
            <v>-</v>
          </cell>
          <cell r="BF1273" t="str">
            <v>-</v>
          </cell>
          <cell r="BG1273">
            <v>3</v>
          </cell>
          <cell r="BH1273" t="str">
            <v>-</v>
          </cell>
          <cell r="BI1273" t="str">
            <v>-</v>
          </cell>
          <cell r="BJ1273" t="str">
            <v>Arrendado</v>
          </cell>
          <cell r="BK1273" t="str">
            <v>FV2513</v>
          </cell>
          <cell r="BL1273" t="str">
            <v>El Trébol Automotriz Ermita, S.A. de C.V.</v>
          </cell>
          <cell r="BO1273">
            <v>136990.00280000002</v>
          </cell>
          <cell r="BP1273">
            <v>19284.594000000001</v>
          </cell>
          <cell r="BQ1273" t="str">
            <v>-</v>
          </cell>
          <cell r="BR1273" t="str">
            <v>-</v>
          </cell>
          <cell r="BS1273" t="str">
            <v>-</v>
          </cell>
          <cell r="BT1273" t="str">
            <v>-</v>
          </cell>
          <cell r="BU1273" t="str">
            <v>-</v>
          </cell>
          <cell r="BV1273" t="str">
            <v>-</v>
          </cell>
          <cell r="BW1273" t="str">
            <v>-</v>
          </cell>
          <cell r="BX1273" t="str">
            <v>-</v>
          </cell>
          <cell r="BY1273" t="str">
            <v>-</v>
          </cell>
          <cell r="BZ1273" t="str">
            <v>-</v>
          </cell>
          <cell r="CA1273" t="str">
            <v>-</v>
          </cell>
          <cell r="CB1273" t="str">
            <v>-</v>
          </cell>
          <cell r="CC1273" t="str">
            <v>Viernes</v>
          </cell>
          <cell r="CD1273" t="str">
            <v>589</v>
          </cell>
          <cell r="CE1273" t="str">
            <v>9</v>
          </cell>
          <cell r="CF1273" t="str">
            <v>Azul</v>
          </cell>
          <cell r="CG1273" t="str">
            <v>5o Sábado</v>
          </cell>
          <cell r="CH1273" t="str">
            <v>May y Jun</v>
          </cell>
          <cell r="CI1273" t="str">
            <v>Nov y Dic</v>
          </cell>
          <cell r="CJ1273" t="str">
            <v>-</v>
          </cell>
          <cell r="CK1273">
            <v>90</v>
          </cell>
          <cell r="CL1273" t="str">
            <v>101 - MAGNA</v>
          </cell>
          <cell r="CM1273" t="str">
            <v>14096</v>
          </cell>
          <cell r="CP1273" t="str">
            <v>-</v>
          </cell>
        </row>
        <row r="1274">
          <cell r="A1274" t="str">
            <v>14097</v>
          </cell>
          <cell r="B1274" t="str">
            <v>587ZMV</v>
          </cell>
          <cell r="C1274" t="str">
            <v>Distrito Federal</v>
          </cell>
          <cell r="D1274" t="str">
            <v>No aplica</v>
          </cell>
          <cell r="E1274" t="str">
            <v>Aveo</v>
          </cell>
          <cell r="F1274" t="str">
            <v>Automóvil</v>
          </cell>
          <cell r="G1274" t="str">
            <v>Chevrolet</v>
          </cell>
          <cell r="H1274" t="str">
            <v>Aveo LT 4 puertas T/M, D/H, A/A, E/E, CD, Paquete B</v>
          </cell>
          <cell r="I1274" t="str">
            <v>3G1TA5AF2EL167988</v>
          </cell>
          <cell r="J1274" t="str">
            <v>Hecho en México</v>
          </cell>
          <cell r="K1274" t="str">
            <v>Magna</v>
          </cell>
          <cell r="L1274">
            <v>4</v>
          </cell>
          <cell r="M1274">
            <v>45</v>
          </cell>
          <cell r="N1274">
            <v>2014</v>
          </cell>
          <cell r="O1274" t="str">
            <v>Toluca</v>
          </cell>
          <cell r="P1274" t="str">
            <v>Estado de México</v>
          </cell>
          <cell r="Q1274" t="str">
            <v>Centro</v>
          </cell>
          <cell r="R1274" t="str">
            <v>Baja</v>
          </cell>
          <cell r="S1274" t="str">
            <v>Venta a empleado</v>
          </cell>
          <cell r="T1274" t="str">
            <v>GNP</v>
          </cell>
          <cell r="U1274" t="str">
            <v>Grupo Nacional Provincial, S.A.B.</v>
          </cell>
          <cell r="V1274" t="str">
            <v>Asesor de Servicio</v>
          </cell>
          <cell r="W1274" t="str">
            <v>Pool Semiasignado</v>
          </cell>
          <cell r="X1274" t="str">
            <v>Supervisoria</v>
          </cell>
          <cell r="Y1274" t="str">
            <v>Pool</v>
          </cell>
          <cell r="Z1274">
            <v>40268001</v>
          </cell>
          <cell r="AA1274" t="str">
            <v>Rivera Pena Oscar</v>
          </cell>
          <cell r="AB1274" t="str">
            <v>Servicios Administrativos en Reclamaciones, S.A. de C.V.</v>
          </cell>
          <cell r="AC1274" t="str">
            <v>RIPO800926U22</v>
          </cell>
          <cell r="AD1274" t="str">
            <v>Operativo</v>
          </cell>
          <cell r="AE1274" t="str">
            <v>Asesor de Servicio</v>
          </cell>
          <cell r="AF1274" t="str">
            <v>Unidad Operativa</v>
          </cell>
          <cell r="AG1274" t="str">
            <v>Dirección Servicio y Operaciones</v>
          </cell>
          <cell r="AH1274" t="str">
            <v>Subdir. Siniestros CDMX y Sureste</v>
          </cell>
          <cell r="AI1274" t="str">
            <v>C9208</v>
          </cell>
          <cell r="AJ1274" t="str">
            <v>Lasa Estrada Antxon</v>
          </cell>
          <cell r="AK1274" t="str">
            <v>Toluca</v>
          </cell>
          <cell r="AL1274" t="str">
            <v>Toluca</v>
          </cell>
          <cell r="AM1274">
            <v>0</v>
          </cell>
          <cell r="AN1274" t="str">
            <v>oscar.rivera@gnp.com.mx</v>
          </cell>
          <cell r="AO1274" t="str">
            <v>oscar.rivera@gnp.com.mx</v>
          </cell>
          <cell r="AP1274" t="str">
            <v>supertalleresgnp@gmail.com</v>
          </cell>
          <cell r="AQ1274">
            <v>7225108159</v>
          </cell>
          <cell r="AR1274" t="str">
            <v>-</v>
          </cell>
          <cell r="AS1274" t="str">
            <v>-</v>
          </cell>
          <cell r="AT1274" t="str">
            <v>-</v>
          </cell>
          <cell r="AU1274" t="str">
            <v>-</v>
          </cell>
          <cell r="AV1274" t="str">
            <v>-</v>
          </cell>
          <cell r="AW1274" t="str">
            <v>IMDM21470092..</v>
          </cell>
          <cell r="AX1274" t="str">
            <v>Inactivo</v>
          </cell>
          <cell r="AY1274" t="str">
            <v>No</v>
          </cell>
          <cell r="AZ1274" t="str">
            <v>-</v>
          </cell>
          <cell r="BA1274" t="str">
            <v>-</v>
          </cell>
          <cell r="BB1274" t="str">
            <v>-</v>
          </cell>
          <cell r="BC1274" t="str">
            <v>-</v>
          </cell>
          <cell r="BD1274" t="str">
            <v>-</v>
          </cell>
          <cell r="BE1274" t="str">
            <v>-</v>
          </cell>
          <cell r="BF1274" t="str">
            <v>-</v>
          </cell>
          <cell r="BG1274">
            <v>3</v>
          </cell>
          <cell r="BH1274" t="str">
            <v>-</v>
          </cell>
          <cell r="BI1274" t="str">
            <v>-</v>
          </cell>
          <cell r="BJ1274" t="str">
            <v>Arrendado</v>
          </cell>
          <cell r="BK1274" t="str">
            <v>FV2514</v>
          </cell>
          <cell r="BL1274" t="str">
            <v>El Trébol Automotriz Ermita, S.A. de C.V.</v>
          </cell>
          <cell r="BO1274">
            <v>136990.00280000002</v>
          </cell>
          <cell r="BP1274">
            <v>19284.594000000001</v>
          </cell>
          <cell r="BQ1274" t="str">
            <v>-</v>
          </cell>
          <cell r="BR1274" t="str">
            <v>-</v>
          </cell>
          <cell r="BS1274" t="str">
            <v>-</v>
          </cell>
          <cell r="BT1274" t="str">
            <v>-</v>
          </cell>
          <cell r="BU1274" t="str">
            <v>-</v>
          </cell>
          <cell r="BV1274" t="str">
            <v>-</v>
          </cell>
          <cell r="BW1274" t="str">
            <v>-</v>
          </cell>
          <cell r="BX1274" t="str">
            <v>-</v>
          </cell>
          <cell r="BY1274" t="str">
            <v>-</v>
          </cell>
          <cell r="BZ1274" t="str">
            <v>-</v>
          </cell>
          <cell r="CA1274" t="str">
            <v>-</v>
          </cell>
          <cell r="CB1274" t="str">
            <v>-</v>
          </cell>
          <cell r="CC1274" t="str">
            <v>Martes</v>
          </cell>
          <cell r="CD1274" t="str">
            <v>587</v>
          </cell>
          <cell r="CE1274" t="str">
            <v>7</v>
          </cell>
          <cell r="CF1274" t="str">
            <v>Rosa</v>
          </cell>
          <cell r="CG1274" t="str">
            <v>2o Sábado</v>
          </cell>
          <cell r="CH1274" t="str">
            <v>Feb y Mzo</v>
          </cell>
          <cell r="CI1274" t="str">
            <v>Ago y Sep</v>
          </cell>
          <cell r="CJ1274" t="str">
            <v>-</v>
          </cell>
          <cell r="CK1274">
            <v>90</v>
          </cell>
          <cell r="CL1274" t="str">
            <v>101 - MAGNA</v>
          </cell>
          <cell r="CM1274" t="str">
            <v>14097</v>
          </cell>
          <cell r="CP1274" t="str">
            <v>-</v>
          </cell>
        </row>
        <row r="1275">
          <cell r="A1275" t="str">
            <v>14098</v>
          </cell>
          <cell r="B1275" t="str">
            <v>533ZMV</v>
          </cell>
          <cell r="C1275" t="str">
            <v>Distrito Federal</v>
          </cell>
          <cell r="D1275" t="str">
            <v>No aplica</v>
          </cell>
          <cell r="E1275" t="str">
            <v>Aveo</v>
          </cell>
          <cell r="F1275" t="str">
            <v>Automóvil</v>
          </cell>
          <cell r="G1275" t="str">
            <v>Chevrolet</v>
          </cell>
          <cell r="H1275" t="str">
            <v>Aveo LT 4 puertas T/M, D/H, A/A, E/E, CD, Paquete B</v>
          </cell>
          <cell r="I1275" t="str">
            <v>3G1TA5AF8EL142349</v>
          </cell>
          <cell r="J1275" t="str">
            <v>Hecho en México</v>
          </cell>
          <cell r="K1275" t="str">
            <v>Magna</v>
          </cell>
          <cell r="L1275">
            <v>4</v>
          </cell>
          <cell r="M1275">
            <v>45</v>
          </cell>
          <cell r="N1275">
            <v>2014</v>
          </cell>
          <cell r="O1275" t="str">
            <v>Guadalajara</v>
          </cell>
          <cell r="P1275" t="str">
            <v>Jalisco</v>
          </cell>
          <cell r="Q1275" t="str">
            <v>Occidente</v>
          </cell>
          <cell r="R1275" t="str">
            <v>Baja</v>
          </cell>
          <cell r="S1275" t="str">
            <v>Venta a empleado</v>
          </cell>
          <cell r="T1275" t="str">
            <v>GNP</v>
          </cell>
          <cell r="U1275" t="str">
            <v>Grupo Nacional Provincial, S.A.B.</v>
          </cell>
          <cell r="V1275" t="str">
            <v>Asesor de Servicio</v>
          </cell>
          <cell r="W1275" t="str">
            <v>M06</v>
          </cell>
          <cell r="X1275" t="str">
            <v>Célula Ferro</v>
          </cell>
          <cell r="Y1275" t="str">
            <v>Asignado</v>
          </cell>
          <cell r="Z1275" t="str">
            <v>S01527</v>
          </cell>
          <cell r="AA1275" t="str">
            <v>Ramirez Vera Carlos Alberto</v>
          </cell>
          <cell r="AB1275" t="str">
            <v>Servicios Administrativos en Reclamaciones, S.A. de C.V.</v>
          </cell>
          <cell r="AC1275" t="str">
            <v>RAVC830725SR9</v>
          </cell>
          <cell r="AD1275" t="str">
            <v>Operativo</v>
          </cell>
          <cell r="AE1275" t="str">
            <v>Asesor de Servicio</v>
          </cell>
          <cell r="AF1275" t="str">
            <v>Unidad Operativa</v>
          </cell>
          <cell r="AG1275" t="str">
            <v>Dirección Servicio y Operaciones</v>
          </cell>
          <cell r="AH1275" t="str">
            <v>Subdirección Siniestros Norte y Occidente</v>
          </cell>
          <cell r="AI1275" t="str">
            <v>C9179</v>
          </cell>
          <cell r="AJ1275" t="str">
            <v>Moya Urdiales Idalia Leticia</v>
          </cell>
          <cell r="AK1275" t="str">
            <v>Oficina central Guadalajara</v>
          </cell>
          <cell r="AL1275" t="str">
            <v>Guadalajara</v>
          </cell>
          <cell r="AM1275">
            <v>0</v>
          </cell>
          <cell r="AN1275" t="str">
            <v>carlos.ramirez@gnp.com.mx</v>
          </cell>
          <cell r="AO1275" t="str">
            <v>carlos.ramirez@gnp.com.mx</v>
          </cell>
          <cell r="AP1275" t="str">
            <v>ajustes325gnp@gmail.com</v>
          </cell>
          <cell r="AQ1275">
            <v>3310204567</v>
          </cell>
          <cell r="AR1275" t="str">
            <v>-</v>
          </cell>
          <cell r="AS1275" t="str">
            <v>-</v>
          </cell>
          <cell r="AT1275" t="str">
            <v>-</v>
          </cell>
          <cell r="AU1275" t="str">
            <v>-</v>
          </cell>
          <cell r="AV1275" t="str">
            <v>-</v>
          </cell>
          <cell r="AW1275" t="str">
            <v>-</v>
          </cell>
          <cell r="AX1275" t="str">
            <v>-</v>
          </cell>
          <cell r="AY1275" t="str">
            <v>No</v>
          </cell>
          <cell r="AZ1275" t="str">
            <v>-</v>
          </cell>
          <cell r="BA1275" t="str">
            <v>-</v>
          </cell>
          <cell r="BB1275" t="str">
            <v>-</v>
          </cell>
          <cell r="BC1275" t="str">
            <v>-</v>
          </cell>
          <cell r="BD1275" t="str">
            <v>-</v>
          </cell>
          <cell r="BE1275" t="str">
            <v>-</v>
          </cell>
          <cell r="BF1275" t="str">
            <v>-</v>
          </cell>
          <cell r="BG1275">
            <v>3</v>
          </cell>
          <cell r="BH1275" t="str">
            <v>-</v>
          </cell>
          <cell r="BI1275" t="str">
            <v>-</v>
          </cell>
          <cell r="BJ1275" t="str">
            <v>Arrendado</v>
          </cell>
          <cell r="BK1275" t="str">
            <v>FV2390</v>
          </cell>
          <cell r="BL1275" t="str">
            <v>El Trébol Automotriz Ermita, S.A. de C.V.</v>
          </cell>
          <cell r="BO1275">
            <v>136990.00280000002</v>
          </cell>
          <cell r="BP1275">
            <v>19284.594000000001</v>
          </cell>
          <cell r="BQ1275" t="str">
            <v>-</v>
          </cell>
          <cell r="BR1275" t="str">
            <v>-</v>
          </cell>
          <cell r="BS1275" t="str">
            <v>-</v>
          </cell>
          <cell r="BT1275" t="str">
            <v>-</v>
          </cell>
          <cell r="BU1275" t="str">
            <v>-</v>
          </cell>
          <cell r="BV1275" t="str">
            <v>-</v>
          </cell>
          <cell r="BW1275" t="str">
            <v>-</v>
          </cell>
          <cell r="BX1275" t="str">
            <v>-</v>
          </cell>
          <cell r="BY1275" t="str">
            <v>-</v>
          </cell>
          <cell r="BZ1275" t="str">
            <v>-</v>
          </cell>
          <cell r="CA1275" t="str">
            <v>-</v>
          </cell>
          <cell r="CB1275" t="str">
            <v>-</v>
          </cell>
          <cell r="CC1275" t="str">
            <v>Miércoles</v>
          </cell>
          <cell r="CD1275" t="str">
            <v>533</v>
          </cell>
          <cell r="CE1275" t="str">
            <v>3</v>
          </cell>
          <cell r="CF1275" t="str">
            <v>Rojo</v>
          </cell>
          <cell r="CG1275" t="str">
            <v>3er Sábado</v>
          </cell>
          <cell r="CH1275" t="str">
            <v>Mzo y Abr</v>
          </cell>
          <cell r="CI1275" t="str">
            <v>Sep y Oct</v>
          </cell>
          <cell r="CJ1275" t="str">
            <v>-</v>
          </cell>
          <cell r="CK1275">
            <v>90</v>
          </cell>
          <cell r="CL1275" t="str">
            <v>101 - MAGNA</v>
          </cell>
          <cell r="CM1275" t="str">
            <v>14098</v>
          </cell>
          <cell r="CP1275" t="str">
            <v>-</v>
          </cell>
        </row>
        <row r="1276">
          <cell r="A1276" t="str">
            <v>14099</v>
          </cell>
          <cell r="B1276" t="str">
            <v>234ZMV</v>
          </cell>
          <cell r="C1276" t="str">
            <v>Distrito Federal</v>
          </cell>
          <cell r="D1276" t="str">
            <v>No aplica</v>
          </cell>
          <cell r="E1276" t="str">
            <v>Aveo</v>
          </cell>
          <cell r="F1276" t="str">
            <v>Automóvil</v>
          </cell>
          <cell r="G1276" t="str">
            <v>Chevrolet</v>
          </cell>
          <cell r="H1276" t="str">
            <v>Aveo LT 4 puertas T/M, D/H, A/A, E/E, CD, Paquete B</v>
          </cell>
          <cell r="I1276" t="str">
            <v>3G1TA5AF5EL142633</v>
          </cell>
          <cell r="J1276" t="str">
            <v>Hecho en México</v>
          </cell>
          <cell r="K1276" t="str">
            <v>Magna</v>
          </cell>
          <cell r="L1276">
            <v>4</v>
          </cell>
          <cell r="M1276">
            <v>45</v>
          </cell>
          <cell r="N1276">
            <v>2014</v>
          </cell>
          <cell r="O1276" t="str">
            <v>Guadalajara</v>
          </cell>
          <cell r="P1276" t="str">
            <v>Jalisco</v>
          </cell>
          <cell r="Q1276" t="str">
            <v>Occidente</v>
          </cell>
          <cell r="R1276" t="str">
            <v>Baja</v>
          </cell>
          <cell r="S1276" t="str">
            <v>Subasta interna</v>
          </cell>
          <cell r="T1276" t="str">
            <v>GNP</v>
          </cell>
          <cell r="U1276" t="str">
            <v>Grupo Nacional Provincial, S.A.B.</v>
          </cell>
          <cell r="V1276" t="str">
            <v>Pool Administrativo</v>
          </cell>
          <cell r="W1276" t="str">
            <v>Pool Administrativo</v>
          </cell>
          <cell r="X1276" t="str">
            <v>Oficina Regional</v>
          </cell>
          <cell r="Y1276" t="str">
            <v>Pool</v>
          </cell>
          <cell r="Z1276" t="str">
            <v>N73128</v>
          </cell>
          <cell r="AA1276" t="str">
            <v>Montiel Medina Alexandro</v>
          </cell>
          <cell r="AB1276" t="str">
            <v>Grupo Nacional Provincial, S.A.B.</v>
          </cell>
          <cell r="AC1276" t="str">
            <v>MOMA750304TU4</v>
          </cell>
          <cell r="AD1276" t="str">
            <v>Jefe de departamento</v>
          </cell>
          <cell r="AE1276" t="str">
            <v>Jefe de Departamento A</v>
          </cell>
          <cell r="AF1276" t="str">
            <v>Unidad Staff</v>
          </cell>
          <cell r="AG1276" t="str">
            <v>Dirección Recursos Humanos y Servicios Administrativos</v>
          </cell>
          <cell r="AH1276" t="str">
            <v>Subdir. Inmuebles</v>
          </cell>
          <cell r="AI1276" t="str">
            <v>C6108</v>
          </cell>
          <cell r="AJ1276" t="str">
            <v>Lomeli Aguayo Victor Javier</v>
          </cell>
          <cell r="AK1276" t="str">
            <v>Oficina central Guadalajara</v>
          </cell>
          <cell r="AL1276" t="str">
            <v>Guadalajara</v>
          </cell>
          <cell r="AM1276">
            <v>6071</v>
          </cell>
          <cell r="AN1276" t="str">
            <v>alexandro.montiel@gnp.com.mx</v>
          </cell>
          <cell r="AO1276" t="str">
            <v>alexandro.montiel@gnp.com.mx</v>
          </cell>
          <cell r="AQ1276">
            <v>3311581405</v>
          </cell>
          <cell r="AR1276" t="str">
            <v>6363180010376083</v>
          </cell>
          <cell r="AS1276" t="str">
            <v>CANCELADO</v>
          </cell>
          <cell r="AT1276" t="str">
            <v>4639</v>
          </cell>
          <cell r="AU1276" t="str">
            <v>984</v>
          </cell>
          <cell r="AV1276" t="str">
            <v>05/26</v>
          </cell>
          <cell r="AW1276" t="str">
            <v>IMDM20104930..</v>
          </cell>
          <cell r="AX1276" t="str">
            <v>Inactivo</v>
          </cell>
          <cell r="AY1276" t="str">
            <v>No</v>
          </cell>
          <cell r="AZ1276" t="str">
            <v>-</v>
          </cell>
          <cell r="BA1276" t="str">
            <v>-</v>
          </cell>
          <cell r="BB1276" t="str">
            <v>-</v>
          </cell>
          <cell r="BC1276" t="str">
            <v>-</v>
          </cell>
          <cell r="BD1276" t="str">
            <v>-</v>
          </cell>
          <cell r="BE1276" t="str">
            <v>-</v>
          </cell>
          <cell r="BF1276" t="str">
            <v>-</v>
          </cell>
          <cell r="BG1276" t="str">
            <v>-</v>
          </cell>
          <cell r="BH1276" t="str">
            <v>-</v>
          </cell>
          <cell r="BI1276" t="str">
            <v>-</v>
          </cell>
          <cell r="BJ1276" t="str">
            <v>Arrendado</v>
          </cell>
          <cell r="BK1276" t="str">
            <v>FV2391</v>
          </cell>
          <cell r="BL1276" t="str">
            <v>El Trébol Automotriz Ermita, S.A. de C.V.</v>
          </cell>
          <cell r="BO1276">
            <v>136990.00280000002</v>
          </cell>
          <cell r="BP1276">
            <v>3047.32</v>
          </cell>
          <cell r="BQ1276" t="str">
            <v>-</v>
          </cell>
          <cell r="BR1276" t="str">
            <v>-</v>
          </cell>
          <cell r="BS1276" t="str">
            <v>-</v>
          </cell>
          <cell r="BT1276" t="str">
            <v>-</v>
          </cell>
          <cell r="BU1276" t="str">
            <v>-</v>
          </cell>
          <cell r="BV1276" t="str">
            <v>-</v>
          </cell>
          <cell r="BW1276" t="str">
            <v>-</v>
          </cell>
          <cell r="BX1276" t="str">
            <v>-</v>
          </cell>
          <cell r="BY1276" t="str">
            <v>-</v>
          </cell>
          <cell r="BZ1276" t="str">
            <v>-</v>
          </cell>
          <cell r="CA1276" t="str">
            <v>-</v>
          </cell>
          <cell r="CB1276" t="str">
            <v>-</v>
          </cell>
          <cell r="CC1276" t="str">
            <v>Miércoles</v>
          </cell>
          <cell r="CD1276" t="str">
            <v>234</v>
          </cell>
          <cell r="CE1276" t="str">
            <v>4</v>
          </cell>
          <cell r="CF1276" t="str">
            <v>Rojo</v>
          </cell>
          <cell r="CG1276" t="str">
            <v>3er Sábado</v>
          </cell>
          <cell r="CH1276" t="str">
            <v>Mzo y Abr</v>
          </cell>
          <cell r="CI1276" t="str">
            <v>Sep y Oct</v>
          </cell>
          <cell r="CJ1276" t="str">
            <v>PAdmvo</v>
          </cell>
          <cell r="CK1276">
            <v>90</v>
          </cell>
          <cell r="CL1276" t="str">
            <v>101 - MAGNA</v>
          </cell>
          <cell r="CM1276" t="str">
            <v>14099</v>
          </cell>
          <cell r="CP1276" t="str">
            <v>-</v>
          </cell>
        </row>
        <row r="1277">
          <cell r="A1277" t="str">
            <v>14100</v>
          </cell>
          <cell r="B1277" t="str">
            <v>961ZMV</v>
          </cell>
          <cell r="C1277" t="str">
            <v>Distrito Federal</v>
          </cell>
          <cell r="D1277" t="str">
            <v>No aplica</v>
          </cell>
          <cell r="E1277" t="str">
            <v>Aveo</v>
          </cell>
          <cell r="F1277" t="str">
            <v>Automóvil</v>
          </cell>
          <cell r="G1277" t="str">
            <v>Chevrolet</v>
          </cell>
          <cell r="H1277" t="str">
            <v>Aveo LT 4 puertas T/M, D/H, A/A, E/E, CD, Paquete B</v>
          </cell>
          <cell r="I1277" t="str">
            <v>3G1TA5AF4EL142879</v>
          </cell>
          <cell r="J1277" t="str">
            <v>Hecho en México</v>
          </cell>
          <cell r="K1277" t="str">
            <v>Magna</v>
          </cell>
          <cell r="L1277">
            <v>4</v>
          </cell>
          <cell r="M1277">
            <v>45</v>
          </cell>
          <cell r="N1277">
            <v>2014</v>
          </cell>
          <cell r="O1277" t="str">
            <v>Guadalajara</v>
          </cell>
          <cell r="P1277" t="str">
            <v>Jalisco</v>
          </cell>
          <cell r="Q1277" t="str">
            <v>Occidente</v>
          </cell>
          <cell r="R1277" t="str">
            <v>Baja</v>
          </cell>
          <cell r="S1277" t="str">
            <v>Subasta interna</v>
          </cell>
          <cell r="T1277" t="str">
            <v>GNP</v>
          </cell>
          <cell r="U1277" t="str">
            <v>Grupo Nacional Provincial, S.A.B.</v>
          </cell>
          <cell r="V1277" t="str">
            <v>Pool Administrativo</v>
          </cell>
          <cell r="W1277" t="str">
            <v>Pool Administrativo</v>
          </cell>
          <cell r="X1277" t="str">
            <v>Oficina Regional</v>
          </cell>
          <cell r="Y1277" t="str">
            <v>Pool</v>
          </cell>
          <cell r="Z1277" t="str">
            <v>N73128</v>
          </cell>
          <cell r="AA1277" t="str">
            <v>Montiel Medina Alexandro</v>
          </cell>
          <cell r="AB1277" t="str">
            <v>Grupo Nacional Provincial, S.A.B.</v>
          </cell>
          <cell r="AC1277" t="str">
            <v>MOMA750304TU4</v>
          </cell>
          <cell r="AD1277" t="str">
            <v>Jefe de departamento</v>
          </cell>
          <cell r="AE1277" t="str">
            <v>Jefe de Departamento A</v>
          </cell>
          <cell r="AF1277" t="str">
            <v>Unidad Staff</v>
          </cell>
          <cell r="AG1277" t="str">
            <v>Dirección Recursos Humanos y Servicios Administrativos</v>
          </cell>
          <cell r="AH1277" t="str">
            <v>Subdir. Inmuebles</v>
          </cell>
          <cell r="AI1277" t="str">
            <v>C6108</v>
          </cell>
          <cell r="AJ1277" t="str">
            <v>Lomeli Aguayo Victor Javier</v>
          </cell>
          <cell r="AK1277" t="str">
            <v>Oficina central Guadalajara</v>
          </cell>
          <cell r="AL1277" t="str">
            <v>Guadalajara</v>
          </cell>
          <cell r="AM1277">
            <v>6071</v>
          </cell>
          <cell r="AN1277" t="str">
            <v>alexandro.montiel@gnp.com.mx</v>
          </cell>
          <cell r="AO1277" t="str">
            <v>alexandro.montiel@gnp.com.mx</v>
          </cell>
          <cell r="AQ1277">
            <v>3311581405</v>
          </cell>
          <cell r="AR1277" t="str">
            <v>6363180010376091</v>
          </cell>
          <cell r="AS1277" t="str">
            <v>CANCELADO</v>
          </cell>
          <cell r="AT1277" t="str">
            <v>3607</v>
          </cell>
          <cell r="AU1277" t="str">
            <v>135</v>
          </cell>
          <cell r="AV1277" t="str">
            <v>05/26</v>
          </cell>
          <cell r="AW1277" t="str">
            <v>IMDM20104931..</v>
          </cell>
          <cell r="AX1277" t="str">
            <v>Inactivo</v>
          </cell>
          <cell r="AY1277" t="str">
            <v>No</v>
          </cell>
          <cell r="AZ1277" t="str">
            <v>-</v>
          </cell>
          <cell r="BA1277" t="str">
            <v>-</v>
          </cell>
          <cell r="BB1277" t="str">
            <v>-</v>
          </cell>
          <cell r="BC1277" t="str">
            <v>-</v>
          </cell>
          <cell r="BD1277" t="str">
            <v>-</v>
          </cell>
          <cell r="BE1277" t="str">
            <v>-</v>
          </cell>
          <cell r="BF1277" t="str">
            <v>-</v>
          </cell>
          <cell r="BG1277" t="str">
            <v>-</v>
          </cell>
          <cell r="BH1277" t="str">
            <v>-</v>
          </cell>
          <cell r="BI1277" t="str">
            <v>-</v>
          </cell>
          <cell r="BJ1277" t="str">
            <v>Arrendado</v>
          </cell>
          <cell r="BK1277" t="str">
            <v>FV2576</v>
          </cell>
          <cell r="BL1277" t="str">
            <v>El Trébol Automotriz Ermita, S.A. de C.V.</v>
          </cell>
          <cell r="BO1277">
            <v>136990.00280000002</v>
          </cell>
          <cell r="BP1277">
            <v>3047.32</v>
          </cell>
          <cell r="BQ1277" t="str">
            <v>-</v>
          </cell>
          <cell r="BR1277" t="str">
            <v>-</v>
          </cell>
          <cell r="BS1277" t="str">
            <v>-</v>
          </cell>
          <cell r="BT1277" t="str">
            <v>-</v>
          </cell>
          <cell r="BU1277" t="str">
            <v>-</v>
          </cell>
          <cell r="BV1277" t="str">
            <v>-</v>
          </cell>
          <cell r="BW1277" t="str">
            <v>-</v>
          </cell>
          <cell r="BX1277" t="str">
            <v>-</v>
          </cell>
          <cell r="BY1277" t="str">
            <v>-</v>
          </cell>
          <cell r="BZ1277" t="str">
            <v>-</v>
          </cell>
          <cell r="CA1277" t="str">
            <v>-</v>
          </cell>
          <cell r="CB1277" t="str">
            <v>-</v>
          </cell>
          <cell r="CC1277" t="str">
            <v>Jueves</v>
          </cell>
          <cell r="CD1277" t="str">
            <v>961</v>
          </cell>
          <cell r="CE1277" t="str">
            <v>1</v>
          </cell>
          <cell r="CF1277" t="str">
            <v>Verde</v>
          </cell>
          <cell r="CG1277" t="str">
            <v>4o Sábado</v>
          </cell>
          <cell r="CH1277" t="str">
            <v>Abr y May</v>
          </cell>
          <cell r="CI1277" t="str">
            <v>Oct y Nov</v>
          </cell>
          <cell r="CJ1277" t="str">
            <v>PAdmvo</v>
          </cell>
          <cell r="CK1277">
            <v>90</v>
          </cell>
          <cell r="CL1277" t="str">
            <v>101 - MAGNA</v>
          </cell>
          <cell r="CM1277" t="str">
            <v>14100</v>
          </cell>
          <cell r="CP1277" t="str">
            <v>-</v>
          </cell>
        </row>
        <row r="1278">
          <cell r="A1278" t="str">
            <v>14101</v>
          </cell>
          <cell r="B1278" t="str">
            <v>370ZMV</v>
          </cell>
          <cell r="C1278" t="str">
            <v>Distrito Federal</v>
          </cell>
          <cell r="D1278" t="str">
            <v>No aplica</v>
          </cell>
          <cell r="E1278" t="str">
            <v>Aveo</v>
          </cell>
          <cell r="F1278" t="str">
            <v>Automóvil</v>
          </cell>
          <cell r="G1278" t="str">
            <v>Chevrolet</v>
          </cell>
          <cell r="H1278" t="str">
            <v>Aveo LT 4 puertas T/M, D/H, A/A, E/E, CD, Paquete B</v>
          </cell>
          <cell r="I1278" t="str">
            <v>3G1TA5AF0EL142846</v>
          </cell>
          <cell r="J1278" t="str">
            <v>Hecho en México</v>
          </cell>
          <cell r="K1278" t="str">
            <v>Magna</v>
          </cell>
          <cell r="L1278">
            <v>4</v>
          </cell>
          <cell r="M1278">
            <v>45</v>
          </cell>
          <cell r="N1278">
            <v>2014</v>
          </cell>
          <cell r="O1278" t="str">
            <v>Guadalajara</v>
          </cell>
          <cell r="P1278" t="str">
            <v>Jalisco</v>
          </cell>
          <cell r="Q1278" t="str">
            <v>Occidente</v>
          </cell>
          <cell r="R1278" t="str">
            <v>Baja</v>
          </cell>
          <cell r="S1278" t="str">
            <v>Subasta interna</v>
          </cell>
          <cell r="T1278" t="str">
            <v>GNP</v>
          </cell>
          <cell r="U1278" t="str">
            <v>Grupo Nacional Provincial, S.A.B.</v>
          </cell>
          <cell r="V1278" t="str">
            <v>Pool Administrativo</v>
          </cell>
          <cell r="W1278" t="str">
            <v>Pool Administrativo</v>
          </cell>
          <cell r="X1278" t="str">
            <v>Oficina Regional</v>
          </cell>
          <cell r="Y1278" t="str">
            <v>Pool</v>
          </cell>
          <cell r="Z1278" t="str">
            <v>N38132</v>
          </cell>
          <cell r="AA1278" t="str">
            <v>-</v>
          </cell>
          <cell r="AB1278" t="str">
            <v>-</v>
          </cell>
          <cell r="AC1278" t="str">
            <v>-</v>
          </cell>
          <cell r="AD1278" t="str">
            <v>-</v>
          </cell>
          <cell r="AE1278" t="str">
            <v>-</v>
          </cell>
          <cell r="AF1278" t="str">
            <v>-</v>
          </cell>
          <cell r="AG1278" t="str">
            <v>-</v>
          </cell>
          <cell r="AH1278" t="str">
            <v>-</v>
          </cell>
          <cell r="AI1278" t="str">
            <v>C6705</v>
          </cell>
          <cell r="AJ1278" t="str">
            <v>Ramirez Granados Arturo</v>
          </cell>
          <cell r="AK1278" t="str">
            <v>-</v>
          </cell>
          <cell r="AL1278" t="str">
            <v>-</v>
          </cell>
          <cell r="AM1278" t="str">
            <v>-</v>
          </cell>
          <cell r="AN1278">
            <v>0</v>
          </cell>
          <cell r="AO1278" t="str">
            <v>-</v>
          </cell>
          <cell r="AQ1278">
            <v>5545001393</v>
          </cell>
          <cell r="AR1278" t="str">
            <v>-</v>
          </cell>
          <cell r="AS1278" t="str">
            <v>-</v>
          </cell>
          <cell r="AT1278" t="str">
            <v>-</v>
          </cell>
          <cell r="AU1278" t="str">
            <v>-</v>
          </cell>
          <cell r="AV1278" t="str">
            <v>-</v>
          </cell>
          <cell r="AW1278" t="str">
            <v>IMDM20104932..</v>
          </cell>
          <cell r="AX1278" t="str">
            <v>Inactivo</v>
          </cell>
          <cell r="AY1278" t="str">
            <v>No</v>
          </cell>
          <cell r="AZ1278" t="str">
            <v>-</v>
          </cell>
          <cell r="BA1278" t="str">
            <v>-</v>
          </cell>
          <cell r="BB1278" t="str">
            <v>-</v>
          </cell>
          <cell r="BC1278" t="str">
            <v>-</v>
          </cell>
          <cell r="BD1278" t="str">
            <v>-</v>
          </cell>
          <cell r="BE1278" t="str">
            <v>-</v>
          </cell>
          <cell r="BF1278" t="str">
            <v>-</v>
          </cell>
          <cell r="BG1278" t="str">
            <v>-</v>
          </cell>
          <cell r="BH1278" t="str">
            <v>-</v>
          </cell>
          <cell r="BI1278" t="str">
            <v>-</v>
          </cell>
          <cell r="BJ1278" t="str">
            <v>Arrendado</v>
          </cell>
          <cell r="BK1278" t="str">
            <v>FV2394</v>
          </cell>
          <cell r="BL1278" t="str">
            <v>El Trébol Automotriz Ermita, S.A. de C.V.</v>
          </cell>
          <cell r="BO1278">
            <v>136990.00280000002</v>
          </cell>
          <cell r="BP1278">
            <v>3047.32</v>
          </cell>
          <cell r="BQ1278" t="str">
            <v>-</v>
          </cell>
          <cell r="BR1278" t="str">
            <v>-</v>
          </cell>
          <cell r="BS1278" t="str">
            <v>-</v>
          </cell>
          <cell r="BT1278" t="str">
            <v>-</v>
          </cell>
          <cell r="BU1278" t="str">
            <v>-</v>
          </cell>
          <cell r="BV1278" t="str">
            <v>-</v>
          </cell>
          <cell r="BW1278" t="str">
            <v>-</v>
          </cell>
          <cell r="BX1278" t="str">
            <v>-</v>
          </cell>
          <cell r="BY1278" t="str">
            <v>-</v>
          </cell>
          <cell r="BZ1278" t="str">
            <v>-</v>
          </cell>
          <cell r="CA1278" t="str">
            <v>-</v>
          </cell>
          <cell r="CB1278" t="str">
            <v>-</v>
          </cell>
          <cell r="CC1278" t="str">
            <v>Viernes</v>
          </cell>
          <cell r="CD1278" t="str">
            <v>370</v>
          </cell>
          <cell r="CE1278" t="str">
            <v>0</v>
          </cell>
          <cell r="CF1278" t="str">
            <v>Azul</v>
          </cell>
          <cell r="CG1278" t="str">
            <v>5o Sábado</v>
          </cell>
          <cell r="CH1278" t="str">
            <v>May y Jun</v>
          </cell>
          <cell r="CI1278" t="str">
            <v>Nov y Dic</v>
          </cell>
          <cell r="CJ1278" t="str">
            <v>-</v>
          </cell>
          <cell r="CK1278">
            <v>90</v>
          </cell>
          <cell r="CL1278" t="str">
            <v>101 - MAGNA</v>
          </cell>
          <cell r="CM1278" t="str">
            <v>14101</v>
          </cell>
          <cell r="CP1278" t="str">
            <v>-</v>
          </cell>
        </row>
        <row r="1279">
          <cell r="A1279" t="str">
            <v>14102</v>
          </cell>
          <cell r="B1279" t="str">
            <v>773ZVW</v>
          </cell>
          <cell r="C1279" t="str">
            <v>Distrito Federal</v>
          </cell>
          <cell r="D1279" t="str">
            <v>830ZMV</v>
          </cell>
          <cell r="E1279" t="str">
            <v>Aveo</v>
          </cell>
          <cell r="F1279" t="str">
            <v>Automóvil</v>
          </cell>
          <cell r="G1279" t="str">
            <v>Chevrolet</v>
          </cell>
          <cell r="H1279" t="str">
            <v>Aveo LT 4 puertas T/M, D/H, A/A, E/E, CD, Paquete B</v>
          </cell>
          <cell r="I1279" t="str">
            <v>3G1TA5AF5EL143216</v>
          </cell>
          <cell r="J1279" t="str">
            <v>Hecho en México</v>
          </cell>
          <cell r="K1279" t="str">
            <v>Magna</v>
          </cell>
          <cell r="L1279">
            <v>4</v>
          </cell>
          <cell r="M1279">
            <v>45</v>
          </cell>
          <cell r="N1279">
            <v>2014</v>
          </cell>
          <cell r="O1279" t="str">
            <v>Ciudad de México</v>
          </cell>
          <cell r="P1279" t="str">
            <v>Ciudad de México</v>
          </cell>
          <cell r="Q1279" t="str">
            <v>Zona Metropolitana</v>
          </cell>
          <cell r="R1279" t="str">
            <v>Baja</v>
          </cell>
          <cell r="S1279" t="str">
            <v>Devolución Valmex</v>
          </cell>
          <cell r="T1279" t="str">
            <v>GNP</v>
          </cell>
          <cell r="U1279" t="str">
            <v>Grupo Nacional Provincial, S.A.B.</v>
          </cell>
          <cell r="V1279" t="str">
            <v>Supervisor equipo pesado</v>
          </cell>
          <cell r="W1279" t="str">
            <v>Pool Semiasignado</v>
          </cell>
          <cell r="X1279" t="str">
            <v>Plaza GNP</v>
          </cell>
          <cell r="Y1279" t="str">
            <v>Pool</v>
          </cell>
          <cell r="Z1279" t="str">
            <v>N94441</v>
          </cell>
          <cell r="AA1279" t="str">
            <v>Garfias Munguia Humberto</v>
          </cell>
          <cell r="AB1279" t="str">
            <v>Grupo Nacional Provincial, S.A.B.</v>
          </cell>
          <cell r="AC1279" t="str">
            <v>GAMH820725BJ8</v>
          </cell>
          <cell r="AD1279" t="str">
            <v>Operativo</v>
          </cell>
          <cell r="AE1279" t="str">
            <v>Valuador</v>
          </cell>
          <cell r="AF1279" t="str">
            <v>Unidad Operativa</v>
          </cell>
          <cell r="AG1279" t="str">
            <v>Dirección Servicio y Operaciones</v>
          </cell>
          <cell r="AH1279" t="str">
            <v>Subdir. Valuación y Gestión de Proveedores</v>
          </cell>
          <cell r="AI1279" t="str">
            <v>C9160</v>
          </cell>
          <cell r="AJ1279" t="str">
            <v>Flores Quiroz Jesús Alberto</v>
          </cell>
          <cell r="AK1279" t="str">
            <v>Poniente PB</v>
          </cell>
          <cell r="AL1279" t="str">
            <v>Plaza GNP</v>
          </cell>
          <cell r="AM1279">
            <v>80078</v>
          </cell>
          <cell r="AN1279" t="str">
            <v>humberto.garfias@gnp.com.mx</v>
          </cell>
          <cell r="AO1279" t="str">
            <v>humberto.garfias@gnp.com.mx</v>
          </cell>
          <cell r="AQ1279">
            <v>5528595879</v>
          </cell>
          <cell r="AR1279" t="str">
            <v>-</v>
          </cell>
          <cell r="AS1279" t="str">
            <v>-</v>
          </cell>
          <cell r="AT1279" t="str">
            <v>-</v>
          </cell>
          <cell r="AU1279" t="str">
            <v>-</v>
          </cell>
          <cell r="AV1279" t="str">
            <v>-</v>
          </cell>
          <cell r="AW1279" t="str">
            <v>IMDM21470093..</v>
          </cell>
          <cell r="AX1279" t="str">
            <v>Inactivo</v>
          </cell>
          <cell r="AY1279" t="str">
            <v>No</v>
          </cell>
          <cell r="AZ1279" t="str">
            <v>-</v>
          </cell>
          <cell r="BA1279" t="str">
            <v>-</v>
          </cell>
          <cell r="BB1279" t="str">
            <v>-</v>
          </cell>
          <cell r="BC1279" t="str">
            <v>-</v>
          </cell>
          <cell r="BD1279" t="str">
            <v>-</v>
          </cell>
          <cell r="BE1279" t="str">
            <v>-</v>
          </cell>
          <cell r="BF1279" t="str">
            <v>-</v>
          </cell>
          <cell r="BG1279" t="str">
            <v>-</v>
          </cell>
          <cell r="BH1279" t="str">
            <v>-</v>
          </cell>
          <cell r="BI1279" t="str">
            <v>-</v>
          </cell>
          <cell r="BJ1279" t="str">
            <v>Arrendado</v>
          </cell>
          <cell r="BK1279" t="str">
            <v>FV2577</v>
          </cell>
          <cell r="BL1279" t="str">
            <v>El Trébol Automotriz Ermita, S.A. de C.V.</v>
          </cell>
          <cell r="BO1279">
            <v>136990.00280000002</v>
          </cell>
          <cell r="BP1279">
            <v>3047.32</v>
          </cell>
          <cell r="BQ1279" t="str">
            <v>-</v>
          </cell>
          <cell r="BR1279" t="str">
            <v>-</v>
          </cell>
          <cell r="BS1279" t="str">
            <v>-</v>
          </cell>
          <cell r="BT1279" t="str">
            <v>-</v>
          </cell>
          <cell r="BU1279" t="str">
            <v>-</v>
          </cell>
          <cell r="BV1279" t="str">
            <v>-</v>
          </cell>
          <cell r="BW1279" t="str">
            <v>-</v>
          </cell>
          <cell r="BX1279" t="str">
            <v>-</v>
          </cell>
          <cell r="BY1279" t="str">
            <v>-</v>
          </cell>
          <cell r="BZ1279" t="str">
            <v>-</v>
          </cell>
          <cell r="CA1279" t="str">
            <v>-</v>
          </cell>
          <cell r="CB1279" t="str">
            <v>-</v>
          </cell>
          <cell r="CC1279" t="str">
            <v>Miércoles</v>
          </cell>
          <cell r="CD1279" t="str">
            <v>773</v>
          </cell>
          <cell r="CE1279" t="str">
            <v>3</v>
          </cell>
          <cell r="CF1279" t="str">
            <v>Rojo</v>
          </cell>
          <cell r="CG1279" t="str">
            <v>3er Sábado</v>
          </cell>
          <cell r="CH1279" t="str">
            <v>Mzo y Abr</v>
          </cell>
          <cell r="CI1279" t="str">
            <v>Sep y Oct</v>
          </cell>
          <cell r="CJ1279" t="str">
            <v>-</v>
          </cell>
          <cell r="CK1279">
            <v>90</v>
          </cell>
          <cell r="CL1279" t="str">
            <v>101 - MAGNA</v>
          </cell>
          <cell r="CM1279" t="str">
            <v>14102</v>
          </cell>
          <cell r="CP1279" t="str">
            <v>-</v>
          </cell>
        </row>
        <row r="1280">
          <cell r="A1280" t="str">
            <v>14103</v>
          </cell>
          <cell r="B1280" t="str">
            <v>S86AKX</v>
          </cell>
          <cell r="C1280" t="str">
            <v>Distrito Federal</v>
          </cell>
          <cell r="D1280" t="str">
            <v>859ZMV</v>
          </cell>
          <cell r="E1280" t="str">
            <v>Aveo</v>
          </cell>
          <cell r="F1280" t="str">
            <v>Automóvil</v>
          </cell>
          <cell r="G1280" t="str">
            <v>Chevrolet</v>
          </cell>
          <cell r="H1280" t="str">
            <v>Aveo LT 4 puertas T/M, D/H, A/A, E/E, CD, Paquete B</v>
          </cell>
          <cell r="I1280" t="str">
            <v>3G1TA5AFXEL142594</v>
          </cell>
          <cell r="J1280" t="str">
            <v>Hecho en México</v>
          </cell>
          <cell r="K1280" t="str">
            <v>Magna</v>
          </cell>
          <cell r="L1280">
            <v>4</v>
          </cell>
          <cell r="M1280">
            <v>45</v>
          </cell>
          <cell r="N1280">
            <v>2014</v>
          </cell>
          <cell r="O1280" t="str">
            <v>León</v>
          </cell>
          <cell r="P1280" t="str">
            <v>Guanajuato</v>
          </cell>
          <cell r="Q1280" t="str">
            <v>Occidente</v>
          </cell>
          <cell r="R1280" t="str">
            <v>Baja</v>
          </cell>
          <cell r="S1280" t="str">
            <v>Venta a empleado</v>
          </cell>
          <cell r="T1280" t="str">
            <v>GNP</v>
          </cell>
          <cell r="U1280" t="str">
            <v>Grupo Nacional Provincial, S.A.B.</v>
          </cell>
          <cell r="V1280" t="str">
            <v>Supervisor de Taller</v>
          </cell>
          <cell r="W1280" t="str">
            <v>Pool Semiasignado</v>
          </cell>
          <cell r="X1280" t="str">
            <v>Supervisoria</v>
          </cell>
          <cell r="Y1280" t="str">
            <v>Pool</v>
          </cell>
          <cell r="Z1280" t="str">
            <v>N93344</v>
          </cell>
          <cell r="AA1280" t="str">
            <v>-</v>
          </cell>
          <cell r="AB1280" t="str">
            <v>-</v>
          </cell>
          <cell r="AC1280" t="str">
            <v>-</v>
          </cell>
          <cell r="AD1280" t="str">
            <v>-</v>
          </cell>
          <cell r="AE1280" t="str">
            <v>-</v>
          </cell>
          <cell r="AF1280" t="str">
            <v>-</v>
          </cell>
          <cell r="AG1280" t="str">
            <v>-</v>
          </cell>
          <cell r="AH1280" t="str">
            <v>-</v>
          </cell>
          <cell r="AI1280" t="str">
            <v>C6705</v>
          </cell>
          <cell r="AJ1280" t="str">
            <v>Ramirez Granados Arturo</v>
          </cell>
          <cell r="AK1280" t="str">
            <v>-</v>
          </cell>
          <cell r="AL1280" t="str">
            <v>-</v>
          </cell>
          <cell r="AM1280" t="str">
            <v>-</v>
          </cell>
          <cell r="AN1280">
            <v>0</v>
          </cell>
          <cell r="AO1280" t="str">
            <v>-</v>
          </cell>
          <cell r="AQ1280">
            <v>4777001726</v>
          </cell>
          <cell r="AR1280" t="str">
            <v>-</v>
          </cell>
          <cell r="AS1280" t="str">
            <v>-</v>
          </cell>
          <cell r="AT1280" t="str">
            <v>-</v>
          </cell>
          <cell r="AU1280" t="str">
            <v>-</v>
          </cell>
          <cell r="AV1280" t="str">
            <v>-</v>
          </cell>
          <cell r="AW1280" t="str">
            <v>-</v>
          </cell>
          <cell r="AX1280" t="str">
            <v>-</v>
          </cell>
          <cell r="AY1280" t="str">
            <v>Si</v>
          </cell>
          <cell r="AZ1280">
            <v>500</v>
          </cell>
          <cell r="BA1280">
            <v>43708</v>
          </cell>
          <cell r="BB1280">
            <v>24000</v>
          </cell>
          <cell r="BC1280" t="str">
            <v>-</v>
          </cell>
          <cell r="BD1280">
            <v>47000</v>
          </cell>
          <cell r="BE1280">
            <v>42993</v>
          </cell>
          <cell r="BF1280">
            <v>44439</v>
          </cell>
          <cell r="BG1280">
            <v>4</v>
          </cell>
          <cell r="BH1280" t="str">
            <v>-</v>
          </cell>
          <cell r="BI1280" t="str">
            <v>-</v>
          </cell>
          <cell r="BJ1280" t="str">
            <v>Arrendado</v>
          </cell>
          <cell r="BK1280" t="str">
            <v>FV2395</v>
          </cell>
          <cell r="BL1280" t="str">
            <v>El Trébol Automotriz Ermita, S.A. de C.V.</v>
          </cell>
          <cell r="BO1280">
            <v>136990.00280000002</v>
          </cell>
          <cell r="BP1280">
            <v>3047.32</v>
          </cell>
          <cell r="BQ1280" t="str">
            <v>-</v>
          </cell>
          <cell r="BR1280" t="str">
            <v>-</v>
          </cell>
          <cell r="BS1280" t="str">
            <v>-</v>
          </cell>
          <cell r="BT1280" t="str">
            <v>-</v>
          </cell>
          <cell r="BU1280" t="str">
            <v>-</v>
          </cell>
          <cell r="BV1280" t="str">
            <v>-</v>
          </cell>
          <cell r="BW1280" t="str">
            <v>-</v>
          </cell>
          <cell r="BX1280" t="str">
            <v>-</v>
          </cell>
          <cell r="BY1280" t="str">
            <v>-</v>
          </cell>
          <cell r="BZ1280" t="str">
            <v>-</v>
          </cell>
          <cell r="CA1280" t="str">
            <v>-</v>
          </cell>
          <cell r="CB1280" t="str">
            <v>-</v>
          </cell>
          <cell r="CC1280" t="str">
            <v>Lunes</v>
          </cell>
          <cell r="CD1280" t="str">
            <v>86</v>
          </cell>
          <cell r="CE1280" t="str">
            <v>6</v>
          </cell>
          <cell r="CF1280" t="str">
            <v>Amarillo</v>
          </cell>
          <cell r="CG1280" t="str">
            <v>1er Sábado</v>
          </cell>
          <cell r="CH1280" t="str">
            <v>Ene y Feb</v>
          </cell>
          <cell r="CI1280" t="str">
            <v>Jul y Ago</v>
          </cell>
          <cell r="CJ1280" t="str">
            <v>-</v>
          </cell>
          <cell r="CK1280">
            <v>90</v>
          </cell>
          <cell r="CL1280" t="str">
            <v>101 - MAGNA</v>
          </cell>
          <cell r="CM1280" t="str">
            <v>14103</v>
          </cell>
          <cell r="CP1280" t="str">
            <v>-</v>
          </cell>
        </row>
        <row r="1281">
          <cell r="A1281" t="str">
            <v>14104</v>
          </cell>
          <cell r="B1281" t="str">
            <v>L01ADY</v>
          </cell>
          <cell r="C1281" t="str">
            <v>Distrito Federal</v>
          </cell>
          <cell r="D1281" t="str">
            <v>221ZMV</v>
          </cell>
          <cell r="E1281" t="str">
            <v>Aveo</v>
          </cell>
          <cell r="F1281" t="str">
            <v>Automóvil</v>
          </cell>
          <cell r="G1281" t="str">
            <v>Chevrolet</v>
          </cell>
          <cell r="H1281" t="str">
            <v>Aveo LT 4 puertas T/M, D/H, A/A, E/E, CD, Paquete B</v>
          </cell>
          <cell r="I1281" t="str">
            <v>3G1TA5AF0EL142913</v>
          </cell>
          <cell r="J1281" t="str">
            <v>Hecho en México</v>
          </cell>
          <cell r="K1281" t="str">
            <v>Magna</v>
          </cell>
          <cell r="L1281">
            <v>4</v>
          </cell>
          <cell r="M1281">
            <v>45</v>
          </cell>
          <cell r="N1281">
            <v>2014</v>
          </cell>
          <cell r="O1281" t="str">
            <v>León</v>
          </cell>
          <cell r="P1281" t="str">
            <v>Guanajuato</v>
          </cell>
          <cell r="Q1281" t="str">
            <v>Occidente</v>
          </cell>
          <cell r="R1281" t="str">
            <v>Baja</v>
          </cell>
          <cell r="S1281" t="str">
            <v>Devolución Valmex</v>
          </cell>
          <cell r="T1281" t="str">
            <v>GNP</v>
          </cell>
          <cell r="U1281" t="str">
            <v>Grupo Nacional Provincial, S.A.B.</v>
          </cell>
          <cell r="V1281" t="str">
            <v>Agente Empleado</v>
          </cell>
          <cell r="W1281" t="str">
            <v>Agente Empleado</v>
          </cell>
          <cell r="X1281" t="str">
            <v>Oficina de Ventas</v>
          </cell>
          <cell r="Y1281" t="str">
            <v>Asignado</v>
          </cell>
          <cell r="Z1281" t="str">
            <v>V00999</v>
          </cell>
          <cell r="AA1281" t="str">
            <v>-</v>
          </cell>
          <cell r="AB1281" t="str">
            <v>-</v>
          </cell>
          <cell r="AC1281" t="str">
            <v>-</v>
          </cell>
          <cell r="AD1281" t="str">
            <v>-</v>
          </cell>
          <cell r="AE1281" t="str">
            <v>-</v>
          </cell>
          <cell r="AF1281" t="str">
            <v>-</v>
          </cell>
          <cell r="AG1281" t="str">
            <v>-</v>
          </cell>
          <cell r="AH1281" t="str">
            <v>-</v>
          </cell>
          <cell r="AI1281" t="str">
            <v>C6705</v>
          </cell>
          <cell r="AJ1281" t="str">
            <v>Ramirez Granados Arturo</v>
          </cell>
          <cell r="AK1281" t="str">
            <v>-</v>
          </cell>
          <cell r="AL1281" t="str">
            <v>-</v>
          </cell>
          <cell r="AM1281" t="str">
            <v>-</v>
          </cell>
          <cell r="AN1281">
            <v>0</v>
          </cell>
          <cell r="AO1281" t="str">
            <v>-</v>
          </cell>
          <cell r="AQ1281">
            <v>4771145649</v>
          </cell>
          <cell r="AR1281" t="str">
            <v>-</v>
          </cell>
          <cell r="AS1281" t="str">
            <v>-</v>
          </cell>
          <cell r="AT1281" t="str">
            <v>-</v>
          </cell>
          <cell r="AU1281" t="str">
            <v>-</v>
          </cell>
          <cell r="AV1281" t="str">
            <v>-</v>
          </cell>
          <cell r="AW1281" t="str">
            <v>IMDM21470094..</v>
          </cell>
          <cell r="AX1281" t="str">
            <v>Inactivo</v>
          </cell>
          <cell r="AY1281" t="str">
            <v>No</v>
          </cell>
          <cell r="AZ1281" t="str">
            <v>-</v>
          </cell>
          <cell r="BA1281" t="str">
            <v>-</v>
          </cell>
          <cell r="BB1281" t="str">
            <v>-</v>
          </cell>
          <cell r="BC1281" t="str">
            <v>-</v>
          </cell>
          <cell r="BD1281" t="str">
            <v>-</v>
          </cell>
          <cell r="BE1281" t="str">
            <v>-</v>
          </cell>
          <cell r="BF1281" t="str">
            <v>-</v>
          </cell>
          <cell r="BG1281" t="str">
            <v>-</v>
          </cell>
          <cell r="BH1281" t="str">
            <v>-</v>
          </cell>
          <cell r="BI1281" t="str">
            <v>-</v>
          </cell>
          <cell r="BJ1281" t="str">
            <v>Arrendado</v>
          </cell>
          <cell r="BK1281" t="str">
            <v>FV2396</v>
          </cell>
          <cell r="BL1281" t="str">
            <v>El Trébol Automotriz Ermita, S.A. de C.V.</v>
          </cell>
          <cell r="BO1281">
            <v>136990.00280000002</v>
          </cell>
          <cell r="BP1281">
            <v>3047.32</v>
          </cell>
          <cell r="BQ1281" t="str">
            <v>-</v>
          </cell>
          <cell r="BR1281" t="str">
            <v>-</v>
          </cell>
          <cell r="BS1281" t="str">
            <v>-</v>
          </cell>
          <cell r="BT1281" t="str">
            <v>-</v>
          </cell>
          <cell r="BU1281" t="str">
            <v>-</v>
          </cell>
          <cell r="BV1281" t="str">
            <v>-</v>
          </cell>
          <cell r="BW1281" t="str">
            <v>-</v>
          </cell>
          <cell r="BX1281" t="str">
            <v>-</v>
          </cell>
          <cell r="BY1281" t="str">
            <v>-</v>
          </cell>
          <cell r="BZ1281" t="str">
            <v>-</v>
          </cell>
          <cell r="CA1281" t="str">
            <v>-</v>
          </cell>
          <cell r="CB1281" t="str">
            <v>-</v>
          </cell>
          <cell r="CC1281" t="str">
            <v>Jueves</v>
          </cell>
          <cell r="CD1281" t="str">
            <v>01</v>
          </cell>
          <cell r="CE1281" t="str">
            <v>1</v>
          </cell>
          <cell r="CF1281" t="str">
            <v>Verde</v>
          </cell>
          <cell r="CG1281" t="str">
            <v>4o Sábado</v>
          </cell>
          <cell r="CH1281" t="str">
            <v>Abr y May</v>
          </cell>
          <cell r="CI1281" t="str">
            <v>Oct y Nov</v>
          </cell>
          <cell r="CJ1281" t="str">
            <v>-</v>
          </cell>
          <cell r="CK1281">
            <v>90</v>
          </cell>
          <cell r="CL1281" t="str">
            <v>101 - MAGNA</v>
          </cell>
          <cell r="CM1281" t="str">
            <v>14104</v>
          </cell>
          <cell r="CP1281" t="str">
            <v>-</v>
          </cell>
        </row>
        <row r="1282">
          <cell r="A1282" t="str">
            <v>14105</v>
          </cell>
          <cell r="B1282" t="str">
            <v>567ZMV</v>
          </cell>
          <cell r="C1282" t="str">
            <v>Distrito Federal</v>
          </cell>
          <cell r="D1282" t="str">
            <v>No aplica</v>
          </cell>
          <cell r="E1282" t="str">
            <v>Aveo</v>
          </cell>
          <cell r="F1282" t="str">
            <v>Automóvil</v>
          </cell>
          <cell r="G1282" t="str">
            <v>Chevrolet</v>
          </cell>
          <cell r="H1282" t="str">
            <v>Aveo LT 4 puertas T/M, D/H, A/A, E/E, CD, Paquete B</v>
          </cell>
          <cell r="I1282" t="str">
            <v>3G1TA5AF1EL144167</v>
          </cell>
          <cell r="J1282" t="str">
            <v>Hecho en México</v>
          </cell>
          <cell r="K1282" t="str">
            <v>Magna</v>
          </cell>
          <cell r="L1282">
            <v>4</v>
          </cell>
          <cell r="M1282">
            <v>45</v>
          </cell>
          <cell r="N1282">
            <v>2014</v>
          </cell>
          <cell r="O1282" t="str">
            <v>León</v>
          </cell>
          <cell r="P1282" t="str">
            <v>Guanajuato</v>
          </cell>
          <cell r="Q1282" t="str">
            <v>Occidente</v>
          </cell>
          <cell r="R1282" t="str">
            <v>Baja</v>
          </cell>
          <cell r="S1282" t="str">
            <v>Subasta interna</v>
          </cell>
          <cell r="T1282" t="str">
            <v>GNP</v>
          </cell>
          <cell r="U1282" t="str">
            <v>Grupo Nacional Provincial, S.A.B.</v>
          </cell>
          <cell r="V1282" t="str">
            <v>Pool Administrativo</v>
          </cell>
          <cell r="W1282" t="str">
            <v>Pool Administrativo</v>
          </cell>
          <cell r="X1282" t="str">
            <v>Supervisoria</v>
          </cell>
          <cell r="Y1282" t="str">
            <v>Pool</v>
          </cell>
          <cell r="Z1282" t="str">
            <v>N38132</v>
          </cell>
          <cell r="AA1282" t="str">
            <v>-</v>
          </cell>
          <cell r="AB1282" t="str">
            <v>-</v>
          </cell>
          <cell r="AC1282" t="str">
            <v>-</v>
          </cell>
          <cell r="AD1282" t="str">
            <v>-</v>
          </cell>
          <cell r="AE1282" t="str">
            <v>-</v>
          </cell>
          <cell r="AF1282" t="str">
            <v>-</v>
          </cell>
          <cell r="AG1282" t="str">
            <v>-</v>
          </cell>
          <cell r="AH1282" t="str">
            <v>-</v>
          </cell>
          <cell r="AI1282" t="str">
            <v>C6705</v>
          </cell>
          <cell r="AJ1282" t="str">
            <v>Ramirez Granados Arturo</v>
          </cell>
          <cell r="AK1282" t="str">
            <v>-</v>
          </cell>
          <cell r="AL1282" t="str">
            <v>-</v>
          </cell>
          <cell r="AM1282" t="str">
            <v>-</v>
          </cell>
          <cell r="AN1282">
            <v>0</v>
          </cell>
          <cell r="AO1282" t="str">
            <v>-</v>
          </cell>
          <cell r="AQ1282">
            <v>5545001393</v>
          </cell>
          <cell r="AR1282" t="str">
            <v>-</v>
          </cell>
          <cell r="AS1282" t="str">
            <v>-</v>
          </cell>
          <cell r="AT1282" t="str">
            <v>-</v>
          </cell>
          <cell r="AU1282" t="str">
            <v>-</v>
          </cell>
          <cell r="AV1282" t="str">
            <v>-</v>
          </cell>
          <cell r="AW1282" t="str">
            <v>IMDM20551825..</v>
          </cell>
          <cell r="AX1282" t="str">
            <v>Inactivo</v>
          </cell>
          <cell r="AY1282" t="str">
            <v>No</v>
          </cell>
          <cell r="AZ1282" t="str">
            <v>-</v>
          </cell>
          <cell r="BA1282" t="str">
            <v>-</v>
          </cell>
          <cell r="BB1282" t="str">
            <v>-</v>
          </cell>
          <cell r="BC1282" t="str">
            <v>-</v>
          </cell>
          <cell r="BD1282" t="str">
            <v>-</v>
          </cell>
          <cell r="BE1282" t="str">
            <v>-</v>
          </cell>
          <cell r="BF1282" t="str">
            <v>-</v>
          </cell>
          <cell r="BG1282" t="str">
            <v>-</v>
          </cell>
          <cell r="BH1282" t="str">
            <v>-</v>
          </cell>
          <cell r="BI1282" t="str">
            <v>-</v>
          </cell>
          <cell r="BJ1282" t="str">
            <v>Arrendado</v>
          </cell>
          <cell r="BK1282" t="str">
            <v>FV2550</v>
          </cell>
          <cell r="BL1282" t="str">
            <v>El Trébol Automotriz Ermita, S.A. de C.V.</v>
          </cell>
          <cell r="BO1282">
            <v>136990.00280000002</v>
          </cell>
          <cell r="BP1282">
            <v>3047.32</v>
          </cell>
          <cell r="BQ1282" t="str">
            <v>-</v>
          </cell>
          <cell r="BR1282" t="str">
            <v>-</v>
          </cell>
          <cell r="BS1282" t="str">
            <v>-</v>
          </cell>
          <cell r="BT1282" t="str">
            <v>-</v>
          </cell>
          <cell r="BU1282" t="str">
            <v>-</v>
          </cell>
          <cell r="BV1282" t="str">
            <v>-</v>
          </cell>
          <cell r="BW1282" t="str">
            <v>-</v>
          </cell>
          <cell r="BX1282" t="str">
            <v>-</v>
          </cell>
          <cell r="BY1282" t="str">
            <v>-</v>
          </cell>
          <cell r="BZ1282" t="str">
            <v>-</v>
          </cell>
          <cell r="CA1282" t="str">
            <v>-</v>
          </cell>
          <cell r="CB1282" t="str">
            <v>-</v>
          </cell>
          <cell r="CC1282" t="str">
            <v>Martes</v>
          </cell>
          <cell r="CD1282" t="str">
            <v>567</v>
          </cell>
          <cell r="CE1282" t="str">
            <v>7</v>
          </cell>
          <cell r="CF1282" t="str">
            <v>Rosa</v>
          </cell>
          <cell r="CG1282" t="str">
            <v>2o Sábado</v>
          </cell>
          <cell r="CH1282" t="str">
            <v>Feb y Mzo</v>
          </cell>
          <cell r="CI1282" t="str">
            <v>Ago y Sep</v>
          </cell>
          <cell r="CJ1282" t="str">
            <v>-</v>
          </cell>
          <cell r="CK1282">
            <v>90</v>
          </cell>
          <cell r="CL1282" t="str">
            <v>101 - MAGNA</v>
          </cell>
          <cell r="CM1282" t="str">
            <v>14105</v>
          </cell>
          <cell r="CP1282" t="str">
            <v>-</v>
          </cell>
        </row>
        <row r="1283">
          <cell r="A1283" t="str">
            <v>14106</v>
          </cell>
          <cell r="B1283" t="str">
            <v>996ZMV</v>
          </cell>
          <cell r="C1283" t="str">
            <v>Distrito Federal</v>
          </cell>
          <cell r="D1283" t="str">
            <v>No aplica</v>
          </cell>
          <cell r="E1283" t="str">
            <v>Aveo</v>
          </cell>
          <cell r="F1283" t="str">
            <v>Automóvil</v>
          </cell>
          <cell r="G1283" t="str">
            <v>Chevrolet</v>
          </cell>
          <cell r="H1283" t="str">
            <v>Aveo LT 4 puertas T/M, D/H, A/A, E/E, CD, Paquete B</v>
          </cell>
          <cell r="I1283" t="str">
            <v>3G1TA5AF2EL144291</v>
          </cell>
          <cell r="J1283" t="str">
            <v>Hecho en México</v>
          </cell>
          <cell r="K1283" t="str">
            <v>Magna</v>
          </cell>
          <cell r="L1283">
            <v>4</v>
          </cell>
          <cell r="M1283">
            <v>45</v>
          </cell>
          <cell r="N1283">
            <v>2014</v>
          </cell>
          <cell r="O1283" t="str">
            <v>Mérida</v>
          </cell>
          <cell r="P1283" t="str">
            <v>Yucatán</v>
          </cell>
          <cell r="Q1283" t="str">
            <v>Sureste</v>
          </cell>
          <cell r="R1283" t="str">
            <v>Baja</v>
          </cell>
          <cell r="S1283" t="str">
            <v>Subasta interna</v>
          </cell>
          <cell r="T1283" t="str">
            <v>GNP</v>
          </cell>
          <cell r="U1283" t="str">
            <v>Grupo Nacional Provincial, S.A.B.</v>
          </cell>
          <cell r="V1283" t="str">
            <v>Pool Administrativo</v>
          </cell>
          <cell r="W1283" t="str">
            <v>Pool Administrativo</v>
          </cell>
          <cell r="X1283" t="str">
            <v>Oficina Regional</v>
          </cell>
          <cell r="Y1283" t="str">
            <v>Pool</v>
          </cell>
          <cell r="Z1283" t="str">
            <v>N38132</v>
          </cell>
          <cell r="AA1283" t="str">
            <v>-</v>
          </cell>
          <cell r="AB1283" t="str">
            <v>-</v>
          </cell>
          <cell r="AC1283" t="str">
            <v>-</v>
          </cell>
          <cell r="AD1283" t="str">
            <v>-</v>
          </cell>
          <cell r="AE1283" t="str">
            <v>-</v>
          </cell>
          <cell r="AF1283" t="str">
            <v>-</v>
          </cell>
          <cell r="AG1283" t="str">
            <v>-</v>
          </cell>
          <cell r="AH1283" t="str">
            <v>-</v>
          </cell>
          <cell r="AI1283" t="str">
            <v>C6705</v>
          </cell>
          <cell r="AJ1283" t="str">
            <v>Ramirez Granados Arturo</v>
          </cell>
          <cell r="AK1283" t="str">
            <v>-</v>
          </cell>
          <cell r="AL1283" t="str">
            <v>-</v>
          </cell>
          <cell r="AM1283" t="str">
            <v>-</v>
          </cell>
          <cell r="AN1283">
            <v>0</v>
          </cell>
          <cell r="AO1283" t="str">
            <v>-</v>
          </cell>
          <cell r="AQ1283">
            <v>5545001393</v>
          </cell>
          <cell r="AR1283" t="str">
            <v>-</v>
          </cell>
          <cell r="AS1283" t="str">
            <v>-</v>
          </cell>
          <cell r="AT1283" t="str">
            <v>-</v>
          </cell>
          <cell r="AU1283" t="str">
            <v>-</v>
          </cell>
          <cell r="AV1283" t="str">
            <v>-</v>
          </cell>
          <cell r="AW1283" t="str">
            <v>-</v>
          </cell>
          <cell r="AX1283" t="str">
            <v>-</v>
          </cell>
          <cell r="AY1283" t="str">
            <v>No</v>
          </cell>
          <cell r="AZ1283" t="str">
            <v>-</v>
          </cell>
          <cell r="BA1283" t="str">
            <v>-</v>
          </cell>
          <cell r="BB1283" t="str">
            <v>-</v>
          </cell>
          <cell r="BC1283" t="str">
            <v>-</v>
          </cell>
          <cell r="BD1283" t="str">
            <v>-</v>
          </cell>
          <cell r="BE1283" t="str">
            <v>-</v>
          </cell>
          <cell r="BF1283" t="str">
            <v>-</v>
          </cell>
          <cell r="BG1283" t="str">
            <v>-</v>
          </cell>
          <cell r="BH1283" t="str">
            <v>-</v>
          </cell>
          <cell r="BI1283" t="str">
            <v>-</v>
          </cell>
          <cell r="BJ1283" t="str">
            <v>Arrendado</v>
          </cell>
          <cell r="BK1283" t="str">
            <v>FV2551</v>
          </cell>
          <cell r="BL1283" t="str">
            <v>El Trébol Automotriz Ermita, S.A. de C.V.</v>
          </cell>
          <cell r="BO1283">
            <v>136990.00280000002</v>
          </cell>
          <cell r="BP1283">
            <v>3047.32</v>
          </cell>
          <cell r="BQ1283" t="str">
            <v>-</v>
          </cell>
          <cell r="BR1283" t="str">
            <v>-</v>
          </cell>
          <cell r="BS1283" t="str">
            <v>-</v>
          </cell>
          <cell r="BT1283" t="str">
            <v>-</v>
          </cell>
          <cell r="BU1283" t="str">
            <v>-</v>
          </cell>
          <cell r="BV1283" t="str">
            <v>-</v>
          </cell>
          <cell r="BW1283" t="str">
            <v>-</v>
          </cell>
          <cell r="BX1283" t="str">
            <v>-</v>
          </cell>
          <cell r="BY1283" t="str">
            <v>-</v>
          </cell>
          <cell r="BZ1283" t="str">
            <v>-</v>
          </cell>
          <cell r="CA1283" t="str">
            <v>-</v>
          </cell>
          <cell r="CB1283" t="str">
            <v>-</v>
          </cell>
          <cell r="CC1283" t="str">
            <v>Lunes</v>
          </cell>
          <cell r="CD1283" t="str">
            <v>996</v>
          </cell>
          <cell r="CE1283" t="str">
            <v>6</v>
          </cell>
          <cell r="CF1283" t="str">
            <v>Amarillo</v>
          </cell>
          <cell r="CG1283" t="str">
            <v>1er Sábado</v>
          </cell>
          <cell r="CH1283" t="str">
            <v>Ene y Feb</v>
          </cell>
          <cell r="CI1283" t="str">
            <v>Jul y Ago</v>
          </cell>
          <cell r="CJ1283" t="str">
            <v>-</v>
          </cell>
          <cell r="CK1283">
            <v>90</v>
          </cell>
          <cell r="CL1283" t="str">
            <v>101 - MAGNA</v>
          </cell>
          <cell r="CM1283" t="str">
            <v>14106</v>
          </cell>
          <cell r="CP1283" t="str">
            <v>-</v>
          </cell>
        </row>
        <row r="1284">
          <cell r="A1284" t="str">
            <v>14107</v>
          </cell>
          <cell r="B1284" t="str">
            <v>545ZMV</v>
          </cell>
          <cell r="C1284" t="str">
            <v>Distrito Federal</v>
          </cell>
          <cell r="D1284" t="str">
            <v>No aplica</v>
          </cell>
          <cell r="E1284" t="str">
            <v>Aveo</v>
          </cell>
          <cell r="F1284" t="str">
            <v>Automóvil</v>
          </cell>
          <cell r="G1284" t="str">
            <v>Chevrolet</v>
          </cell>
          <cell r="H1284" t="str">
            <v>Aveo LT 4 puertas T/M, D/H, A/A, E/E, CD, Paquete B</v>
          </cell>
          <cell r="I1284" t="str">
            <v>3G1TA5AF5EL143152</v>
          </cell>
          <cell r="J1284" t="str">
            <v>Hecho en México</v>
          </cell>
          <cell r="K1284" t="str">
            <v>Magna</v>
          </cell>
          <cell r="L1284">
            <v>4</v>
          </cell>
          <cell r="M1284">
            <v>45</v>
          </cell>
          <cell r="N1284">
            <v>2014</v>
          </cell>
          <cell r="O1284" t="str">
            <v>Monterrey</v>
          </cell>
          <cell r="P1284" t="str">
            <v>Nuevo León</v>
          </cell>
          <cell r="Q1284" t="str">
            <v>Noreste</v>
          </cell>
          <cell r="R1284" t="str">
            <v>Baja</v>
          </cell>
          <cell r="S1284" t="str">
            <v>Venta a empleado</v>
          </cell>
          <cell r="T1284" t="str">
            <v>GNP</v>
          </cell>
          <cell r="U1284" t="str">
            <v>Grupo Nacional Provincial, S.A.B.</v>
          </cell>
          <cell r="V1284" t="str">
            <v>Supervisor de Taller</v>
          </cell>
          <cell r="W1284" t="str">
            <v>Pool Semiasignado</v>
          </cell>
          <cell r="X1284" t="str">
            <v>Supervisoria</v>
          </cell>
          <cell r="Y1284" t="str">
            <v>Pool</v>
          </cell>
          <cell r="Z1284" t="str">
            <v>N92668</v>
          </cell>
          <cell r="AA1284" t="str">
            <v>-</v>
          </cell>
          <cell r="AB1284" t="str">
            <v>-</v>
          </cell>
          <cell r="AC1284" t="str">
            <v>-</v>
          </cell>
          <cell r="AD1284" t="str">
            <v>-</v>
          </cell>
          <cell r="AE1284" t="str">
            <v>-</v>
          </cell>
          <cell r="AF1284" t="str">
            <v>-</v>
          </cell>
          <cell r="AG1284" t="str">
            <v>-</v>
          </cell>
          <cell r="AH1284" t="str">
            <v>-</v>
          </cell>
          <cell r="AI1284" t="str">
            <v>C6705</v>
          </cell>
          <cell r="AJ1284" t="str">
            <v>Ramirez Granados Arturo</v>
          </cell>
          <cell r="AK1284" t="str">
            <v>-</v>
          </cell>
          <cell r="AL1284" t="str">
            <v>-</v>
          </cell>
          <cell r="AM1284" t="str">
            <v>-</v>
          </cell>
          <cell r="AN1284">
            <v>0</v>
          </cell>
          <cell r="AO1284" t="str">
            <v>-</v>
          </cell>
          <cell r="AQ1284">
            <v>8116114593</v>
          </cell>
          <cell r="AR1284" t="str">
            <v>-</v>
          </cell>
          <cell r="AS1284" t="str">
            <v>-</v>
          </cell>
          <cell r="AT1284" t="str">
            <v>-</v>
          </cell>
          <cell r="AU1284" t="str">
            <v>-</v>
          </cell>
          <cell r="AV1284" t="str">
            <v>-</v>
          </cell>
          <cell r="AW1284" t="str">
            <v>-</v>
          </cell>
          <cell r="AX1284" t="str">
            <v>-</v>
          </cell>
          <cell r="AY1284" t="str">
            <v>No</v>
          </cell>
          <cell r="AZ1284" t="str">
            <v>-</v>
          </cell>
          <cell r="BA1284" t="str">
            <v>-</v>
          </cell>
          <cell r="BB1284" t="str">
            <v>-</v>
          </cell>
          <cell r="BC1284" t="str">
            <v>-</v>
          </cell>
          <cell r="BD1284" t="str">
            <v>-</v>
          </cell>
          <cell r="BE1284" t="str">
            <v>-</v>
          </cell>
          <cell r="BF1284" t="str">
            <v>-</v>
          </cell>
          <cell r="BG1284">
            <v>4</v>
          </cell>
          <cell r="BH1284" t="str">
            <v>-</v>
          </cell>
          <cell r="BI1284" t="str">
            <v>-</v>
          </cell>
          <cell r="BJ1284" t="str">
            <v>Arrendado</v>
          </cell>
          <cell r="BK1284" t="str">
            <v>FV2552</v>
          </cell>
          <cell r="BL1284" t="str">
            <v>El Trébol Automotriz Ermita, S.A. de C.V.</v>
          </cell>
          <cell r="BO1284">
            <v>136990.00280000002</v>
          </cell>
          <cell r="BP1284">
            <v>3047.32</v>
          </cell>
          <cell r="BQ1284" t="str">
            <v>-</v>
          </cell>
          <cell r="BR1284" t="str">
            <v>-</v>
          </cell>
          <cell r="BS1284" t="str">
            <v>-</v>
          </cell>
          <cell r="BT1284" t="str">
            <v>-</v>
          </cell>
          <cell r="BU1284" t="str">
            <v>-</v>
          </cell>
          <cell r="BV1284" t="str">
            <v>-</v>
          </cell>
          <cell r="BW1284" t="str">
            <v>-</v>
          </cell>
          <cell r="BX1284" t="str">
            <v>-</v>
          </cell>
          <cell r="BY1284" t="str">
            <v>-</v>
          </cell>
          <cell r="BZ1284" t="str">
            <v>-</v>
          </cell>
          <cell r="CA1284" t="str">
            <v>-</v>
          </cell>
          <cell r="CB1284" t="str">
            <v>-</v>
          </cell>
          <cell r="CC1284" t="str">
            <v>Lunes</v>
          </cell>
          <cell r="CD1284" t="str">
            <v>545</v>
          </cell>
          <cell r="CE1284" t="str">
            <v>5</v>
          </cell>
          <cell r="CF1284" t="str">
            <v>Amarillo</v>
          </cell>
          <cell r="CG1284" t="str">
            <v>1er Sábado</v>
          </cell>
          <cell r="CH1284" t="str">
            <v>Ene y Feb</v>
          </cell>
          <cell r="CI1284" t="str">
            <v>Jul y Ago</v>
          </cell>
          <cell r="CJ1284" t="str">
            <v>-</v>
          </cell>
          <cell r="CK1284">
            <v>90</v>
          </cell>
          <cell r="CL1284" t="str">
            <v>101 - MAGNA</v>
          </cell>
          <cell r="CM1284" t="str">
            <v>14107</v>
          </cell>
          <cell r="CP1284" t="str">
            <v>-</v>
          </cell>
        </row>
        <row r="1285">
          <cell r="A1285" t="str">
            <v>14108</v>
          </cell>
          <cell r="B1285" t="str">
            <v>994ZMV</v>
          </cell>
          <cell r="C1285" t="str">
            <v>Distrito Federal</v>
          </cell>
          <cell r="D1285" t="str">
            <v>No aplica</v>
          </cell>
          <cell r="E1285" t="str">
            <v>Aveo</v>
          </cell>
          <cell r="F1285" t="str">
            <v>Automóvil</v>
          </cell>
          <cell r="G1285" t="str">
            <v>Chevrolet</v>
          </cell>
          <cell r="H1285" t="str">
            <v>Aveo LT 4 puertas T/M, D/H, A/A, E/E, CD, Paquete B</v>
          </cell>
          <cell r="I1285" t="str">
            <v>3G1TA5AF7EL144254</v>
          </cell>
          <cell r="J1285" t="str">
            <v>Hecho en México</v>
          </cell>
          <cell r="K1285" t="str">
            <v>Magna</v>
          </cell>
          <cell r="L1285">
            <v>4</v>
          </cell>
          <cell r="M1285">
            <v>45</v>
          </cell>
          <cell r="N1285">
            <v>2014</v>
          </cell>
          <cell r="O1285" t="str">
            <v>Puebla</v>
          </cell>
          <cell r="P1285" t="str">
            <v>Puebla</v>
          </cell>
          <cell r="Q1285" t="str">
            <v>Sureste</v>
          </cell>
          <cell r="R1285" t="str">
            <v>Baja</v>
          </cell>
          <cell r="S1285" t="str">
            <v>Venta a empleado</v>
          </cell>
          <cell r="T1285" t="str">
            <v>GNP</v>
          </cell>
          <cell r="U1285" t="str">
            <v>Grupo Nacional Provincial, S.A.B.</v>
          </cell>
          <cell r="V1285" t="str">
            <v>Supervisor de Taller</v>
          </cell>
          <cell r="W1285" t="str">
            <v>Pool Semiasignado</v>
          </cell>
          <cell r="X1285" t="str">
            <v>Supervisoria</v>
          </cell>
          <cell r="Y1285" t="str">
            <v>Pool</v>
          </cell>
          <cell r="Z1285" t="str">
            <v>N91605</v>
          </cell>
          <cell r="AA1285" t="str">
            <v>Cruz Pérez Diego Alejandro</v>
          </cell>
          <cell r="AB1285" t="str">
            <v>Grupo Nacional Provincial, S.A.B.</v>
          </cell>
          <cell r="AC1285" t="str">
            <v>CUPD910317QU5</v>
          </cell>
          <cell r="AD1285" t="str">
            <v>Jefe de departamento</v>
          </cell>
          <cell r="AE1285" t="str">
            <v>Supervisor Taller</v>
          </cell>
          <cell r="AF1285" t="str">
            <v>Unidad Operativa</v>
          </cell>
          <cell r="AG1285" t="str">
            <v>Dirección Servicio y Operaciones</v>
          </cell>
          <cell r="AH1285" t="str">
            <v>Subdir. Siniestros CDMX y Sureste</v>
          </cell>
          <cell r="AI1285" t="str">
            <v>C9208</v>
          </cell>
          <cell r="AJ1285" t="str">
            <v>Lasa Estrada Antxon</v>
          </cell>
          <cell r="AK1285" t="str">
            <v>Paseo Jardin</v>
          </cell>
          <cell r="AL1285" t="str">
            <v>Veracruz</v>
          </cell>
          <cell r="AM1285">
            <v>6658</v>
          </cell>
          <cell r="AN1285" t="str">
            <v>diego.cruz@gnp.com.mx</v>
          </cell>
          <cell r="AO1285" t="str">
            <v>diego.cruz@gnp.com.mx</v>
          </cell>
          <cell r="AQ1285">
            <v>2223585585</v>
          </cell>
          <cell r="AR1285" t="str">
            <v>-</v>
          </cell>
          <cell r="AS1285" t="str">
            <v>-</v>
          </cell>
          <cell r="AT1285" t="str">
            <v>-</v>
          </cell>
          <cell r="AU1285" t="str">
            <v>-</v>
          </cell>
          <cell r="AV1285" t="str">
            <v>-</v>
          </cell>
          <cell r="AW1285" t="str">
            <v>IMDM20375821..</v>
          </cell>
          <cell r="AX1285" t="str">
            <v>Inactivo</v>
          </cell>
          <cell r="AY1285" t="str">
            <v>Si</v>
          </cell>
          <cell r="AZ1285">
            <v>500</v>
          </cell>
          <cell r="BA1285">
            <v>43708</v>
          </cell>
          <cell r="BB1285">
            <v>24000</v>
          </cell>
          <cell r="BC1285" t="str">
            <v>-</v>
          </cell>
          <cell r="BD1285">
            <v>47000</v>
          </cell>
          <cell r="BE1285">
            <v>42993</v>
          </cell>
          <cell r="BF1285">
            <v>44439</v>
          </cell>
          <cell r="BG1285">
            <v>3</v>
          </cell>
          <cell r="BH1285" t="str">
            <v>-</v>
          </cell>
          <cell r="BI1285" t="str">
            <v>-</v>
          </cell>
          <cell r="BJ1285" t="str">
            <v>Arrendado</v>
          </cell>
          <cell r="BK1285" t="str">
            <v>FV2397</v>
          </cell>
          <cell r="BL1285" t="str">
            <v>El Trébol Automotriz Ermita, S.A. de C.V.</v>
          </cell>
          <cell r="BO1285">
            <v>136990.00280000002</v>
          </cell>
          <cell r="BP1285">
            <v>3047.32</v>
          </cell>
          <cell r="BQ1285" t="str">
            <v>-</v>
          </cell>
          <cell r="BR1285" t="str">
            <v>-</v>
          </cell>
          <cell r="BS1285" t="str">
            <v>-</v>
          </cell>
          <cell r="BT1285" t="str">
            <v>-</v>
          </cell>
          <cell r="BU1285" t="str">
            <v>-</v>
          </cell>
          <cell r="BV1285" t="str">
            <v>-</v>
          </cell>
          <cell r="BW1285" t="str">
            <v>-</v>
          </cell>
          <cell r="BX1285" t="str">
            <v>-</v>
          </cell>
          <cell r="BY1285" t="str">
            <v>-</v>
          </cell>
          <cell r="BZ1285" t="str">
            <v>-</v>
          </cell>
          <cell r="CA1285" t="str">
            <v>-</v>
          </cell>
          <cell r="CB1285" t="str">
            <v>-</v>
          </cell>
          <cell r="CC1285" t="str">
            <v>Miércoles</v>
          </cell>
          <cell r="CD1285" t="str">
            <v>994</v>
          </cell>
          <cell r="CE1285" t="str">
            <v>4</v>
          </cell>
          <cell r="CF1285" t="str">
            <v>Rojo</v>
          </cell>
          <cell r="CG1285" t="str">
            <v>3er Sábado</v>
          </cell>
          <cell r="CH1285" t="str">
            <v>Mzo y Abr</v>
          </cell>
          <cell r="CI1285" t="str">
            <v>Sep y Oct</v>
          </cell>
          <cell r="CJ1285" t="str">
            <v>-</v>
          </cell>
          <cell r="CK1285">
            <v>90</v>
          </cell>
          <cell r="CL1285" t="str">
            <v>101 - MAGNA</v>
          </cell>
          <cell r="CM1285" t="str">
            <v>14108</v>
          </cell>
          <cell r="CP1285" t="str">
            <v>-</v>
          </cell>
        </row>
        <row r="1286">
          <cell r="A1286" t="str">
            <v>14109</v>
          </cell>
          <cell r="B1286" t="str">
            <v>675ZMV</v>
          </cell>
          <cell r="C1286" t="str">
            <v>Distrito Federal</v>
          </cell>
          <cell r="D1286" t="str">
            <v>No aplica</v>
          </cell>
          <cell r="E1286" t="str">
            <v>Aveo</v>
          </cell>
          <cell r="F1286" t="str">
            <v>Automóvil</v>
          </cell>
          <cell r="G1286" t="str">
            <v>Chevrolet</v>
          </cell>
          <cell r="H1286" t="str">
            <v>Aveo LT 4 puertas T/M, D/H, A/A, E/E, CD, Paquete B</v>
          </cell>
          <cell r="I1286" t="str">
            <v>3G1TA5AF7EL143301</v>
          </cell>
          <cell r="J1286" t="str">
            <v>Hecho en México</v>
          </cell>
          <cell r="K1286" t="str">
            <v>Magna</v>
          </cell>
          <cell r="L1286">
            <v>4</v>
          </cell>
          <cell r="M1286">
            <v>45</v>
          </cell>
          <cell r="N1286">
            <v>2014</v>
          </cell>
          <cell r="O1286" t="str">
            <v>Monterrey</v>
          </cell>
          <cell r="P1286" t="str">
            <v>Nuevo León</v>
          </cell>
          <cell r="Q1286" t="str">
            <v>Noreste</v>
          </cell>
          <cell r="R1286" t="str">
            <v>Baja</v>
          </cell>
          <cell r="S1286" t="str">
            <v>Venta a empleado</v>
          </cell>
          <cell r="T1286" t="str">
            <v>GNP</v>
          </cell>
          <cell r="U1286" t="str">
            <v>Grupo Nacional Provincial, S.A.B.</v>
          </cell>
          <cell r="V1286" t="str">
            <v>Supervisor de Taller</v>
          </cell>
          <cell r="W1286" t="str">
            <v>Pool Semiasignado</v>
          </cell>
          <cell r="X1286" t="str">
            <v>Supervisoria</v>
          </cell>
          <cell r="Y1286" t="str">
            <v>Pool</v>
          </cell>
          <cell r="Z1286" t="str">
            <v>S04348</v>
          </cell>
          <cell r="AA1286" t="str">
            <v>-</v>
          </cell>
          <cell r="AB1286" t="str">
            <v>-</v>
          </cell>
          <cell r="AC1286" t="str">
            <v>-</v>
          </cell>
          <cell r="AD1286" t="str">
            <v>-</v>
          </cell>
          <cell r="AE1286" t="str">
            <v>-</v>
          </cell>
          <cell r="AF1286" t="str">
            <v>-</v>
          </cell>
          <cell r="AG1286" t="str">
            <v>-</v>
          </cell>
          <cell r="AH1286" t="str">
            <v>-</v>
          </cell>
          <cell r="AI1286" t="str">
            <v>C6705</v>
          </cell>
          <cell r="AJ1286" t="str">
            <v>Ramirez Granados Arturo</v>
          </cell>
          <cell r="AK1286" t="str">
            <v>-</v>
          </cell>
          <cell r="AL1286" t="str">
            <v>-</v>
          </cell>
          <cell r="AM1286" t="str">
            <v>-</v>
          </cell>
          <cell r="AN1286" t="str">
            <v>abraham.rdzgnp@hotmail.com</v>
          </cell>
          <cell r="AO1286" t="str">
            <v>-</v>
          </cell>
          <cell r="AP1286" t="str">
            <v>abraham.rdzgnp@hotmail.com</v>
          </cell>
          <cell r="AQ1286">
            <v>8117907011</v>
          </cell>
          <cell r="AR1286" t="str">
            <v>-</v>
          </cell>
          <cell r="AS1286" t="str">
            <v>-</v>
          </cell>
          <cell r="AT1286" t="str">
            <v>-</v>
          </cell>
          <cell r="AU1286" t="str">
            <v>-</v>
          </cell>
          <cell r="AV1286" t="str">
            <v>-</v>
          </cell>
          <cell r="AW1286" t="str">
            <v>-</v>
          </cell>
          <cell r="AX1286" t="str">
            <v>-</v>
          </cell>
          <cell r="AY1286" t="str">
            <v>No</v>
          </cell>
          <cell r="AZ1286" t="str">
            <v>-</v>
          </cell>
          <cell r="BA1286" t="str">
            <v>-</v>
          </cell>
          <cell r="BB1286" t="str">
            <v>-</v>
          </cell>
          <cell r="BC1286" t="str">
            <v>-</v>
          </cell>
          <cell r="BD1286" t="str">
            <v>-</v>
          </cell>
          <cell r="BE1286" t="str">
            <v>-</v>
          </cell>
          <cell r="BF1286" t="str">
            <v>-</v>
          </cell>
          <cell r="BG1286">
            <v>4</v>
          </cell>
          <cell r="BH1286" t="str">
            <v>-</v>
          </cell>
          <cell r="BI1286" t="str">
            <v>-</v>
          </cell>
          <cell r="BJ1286" t="str">
            <v>Arrendado</v>
          </cell>
          <cell r="BK1286" t="str">
            <v>FV2398</v>
          </cell>
          <cell r="BL1286" t="str">
            <v>El Trébol Automotriz Ermita, S.A. de C.V.</v>
          </cell>
          <cell r="BO1286">
            <v>136990.00280000002</v>
          </cell>
          <cell r="BP1286">
            <v>3047.32</v>
          </cell>
          <cell r="BQ1286" t="str">
            <v>-</v>
          </cell>
          <cell r="BR1286" t="str">
            <v>-</v>
          </cell>
          <cell r="BS1286" t="str">
            <v>-</v>
          </cell>
          <cell r="BT1286" t="str">
            <v>-</v>
          </cell>
          <cell r="BU1286" t="str">
            <v>-</v>
          </cell>
          <cell r="BV1286" t="str">
            <v>-</v>
          </cell>
          <cell r="BW1286" t="str">
            <v>-</v>
          </cell>
          <cell r="BX1286" t="str">
            <v>-</v>
          </cell>
          <cell r="BY1286" t="str">
            <v>-</v>
          </cell>
          <cell r="BZ1286" t="str">
            <v>-</v>
          </cell>
          <cell r="CA1286" t="str">
            <v>-</v>
          </cell>
          <cell r="CB1286" t="str">
            <v>-</v>
          </cell>
          <cell r="CC1286" t="str">
            <v>Lunes</v>
          </cell>
          <cell r="CD1286" t="str">
            <v>675</v>
          </cell>
          <cell r="CE1286" t="str">
            <v>5</v>
          </cell>
          <cell r="CF1286" t="str">
            <v>Amarillo</v>
          </cell>
          <cell r="CG1286" t="str">
            <v>1er Sábado</v>
          </cell>
          <cell r="CH1286" t="str">
            <v>Ene y Feb</v>
          </cell>
          <cell r="CI1286" t="str">
            <v>Jul y Ago</v>
          </cell>
          <cell r="CJ1286" t="str">
            <v>-</v>
          </cell>
          <cell r="CK1286">
            <v>90</v>
          </cell>
          <cell r="CL1286" t="str">
            <v>101 - MAGNA</v>
          </cell>
          <cell r="CM1286" t="str">
            <v>14109</v>
          </cell>
          <cell r="CP1286" t="str">
            <v>-</v>
          </cell>
        </row>
        <row r="1287">
          <cell r="A1287" t="str">
            <v>14110</v>
          </cell>
          <cell r="B1287" t="str">
            <v>481ZMV</v>
          </cell>
          <cell r="C1287" t="str">
            <v>Distrito Federal</v>
          </cell>
          <cell r="D1287" t="str">
            <v>No aplica</v>
          </cell>
          <cell r="E1287" t="str">
            <v>Aveo</v>
          </cell>
          <cell r="F1287" t="str">
            <v>Automóvil</v>
          </cell>
          <cell r="G1287" t="str">
            <v>Chevrolet</v>
          </cell>
          <cell r="H1287" t="str">
            <v>Aveo LT 4 puertas T/M, D/H, A/A, E/E, CD, Paquete B</v>
          </cell>
          <cell r="I1287" t="str">
            <v>3G1TA5AF7EL144013</v>
          </cell>
          <cell r="J1287" t="str">
            <v>Hecho en México</v>
          </cell>
          <cell r="K1287" t="str">
            <v>Magna</v>
          </cell>
          <cell r="L1287">
            <v>4</v>
          </cell>
          <cell r="M1287">
            <v>45</v>
          </cell>
          <cell r="N1287">
            <v>2014</v>
          </cell>
          <cell r="O1287" t="str">
            <v>Monterrey</v>
          </cell>
          <cell r="P1287" t="str">
            <v>Nuevo León</v>
          </cell>
          <cell r="Q1287" t="str">
            <v>Noreste</v>
          </cell>
          <cell r="R1287" t="str">
            <v>Baja</v>
          </cell>
          <cell r="S1287" t="str">
            <v>Venta a empleado</v>
          </cell>
          <cell r="T1287" t="str">
            <v>GNP</v>
          </cell>
          <cell r="U1287" t="str">
            <v>Grupo Nacional Provincial, S.A.B.</v>
          </cell>
          <cell r="V1287" t="str">
            <v>Supervisor de Taller</v>
          </cell>
          <cell r="W1287" t="str">
            <v>Pool Semiasignado</v>
          </cell>
          <cell r="X1287" t="str">
            <v>Supervisoria</v>
          </cell>
          <cell r="Y1287" t="str">
            <v>Pool</v>
          </cell>
          <cell r="Z1287" t="str">
            <v>N92669</v>
          </cell>
          <cell r="AA1287" t="str">
            <v>-</v>
          </cell>
          <cell r="AB1287" t="str">
            <v>-</v>
          </cell>
          <cell r="AC1287" t="str">
            <v>-</v>
          </cell>
          <cell r="AD1287" t="str">
            <v>-</v>
          </cell>
          <cell r="AE1287" t="str">
            <v>-</v>
          </cell>
          <cell r="AF1287" t="str">
            <v>-</v>
          </cell>
          <cell r="AG1287" t="str">
            <v>-</v>
          </cell>
          <cell r="AH1287" t="str">
            <v>-</v>
          </cell>
          <cell r="AI1287" t="str">
            <v>C6705</v>
          </cell>
          <cell r="AJ1287" t="str">
            <v>Ramirez Granados Arturo</v>
          </cell>
          <cell r="AK1287" t="str">
            <v>-</v>
          </cell>
          <cell r="AL1287" t="str">
            <v>-</v>
          </cell>
          <cell r="AM1287" t="str">
            <v>-</v>
          </cell>
          <cell r="AN1287">
            <v>0</v>
          </cell>
          <cell r="AO1287" t="str">
            <v>-</v>
          </cell>
          <cell r="AQ1287">
            <v>8112444724</v>
          </cell>
          <cell r="AR1287" t="str">
            <v>-</v>
          </cell>
          <cell r="AS1287" t="str">
            <v>-</v>
          </cell>
          <cell r="AT1287" t="str">
            <v>-</v>
          </cell>
          <cell r="AU1287" t="str">
            <v>-</v>
          </cell>
          <cell r="AV1287" t="str">
            <v>-</v>
          </cell>
          <cell r="AW1287" t="str">
            <v>-</v>
          </cell>
          <cell r="AX1287" t="str">
            <v>-</v>
          </cell>
          <cell r="AY1287" t="str">
            <v>No</v>
          </cell>
          <cell r="AZ1287" t="str">
            <v>-</v>
          </cell>
          <cell r="BA1287" t="str">
            <v>-</v>
          </cell>
          <cell r="BB1287" t="str">
            <v>-</v>
          </cell>
          <cell r="BC1287" t="str">
            <v>-</v>
          </cell>
          <cell r="BD1287" t="str">
            <v>-</v>
          </cell>
          <cell r="BE1287" t="str">
            <v>-</v>
          </cell>
          <cell r="BF1287" t="str">
            <v>-</v>
          </cell>
          <cell r="BG1287">
            <v>3</v>
          </cell>
          <cell r="BH1287" t="str">
            <v>-</v>
          </cell>
          <cell r="BI1287" t="str">
            <v>-</v>
          </cell>
          <cell r="BJ1287" t="str">
            <v>Arrendado</v>
          </cell>
          <cell r="BK1287" t="str">
            <v>FV2399</v>
          </cell>
          <cell r="BL1287" t="str">
            <v>El Trébol Automotriz Ermita, S.A. de C.V.</v>
          </cell>
          <cell r="BO1287">
            <v>136990.00280000002</v>
          </cell>
          <cell r="BP1287">
            <v>3047.32</v>
          </cell>
          <cell r="BQ1287" t="str">
            <v>-</v>
          </cell>
          <cell r="BR1287" t="str">
            <v>-</v>
          </cell>
          <cell r="BS1287" t="str">
            <v>-</v>
          </cell>
          <cell r="BT1287" t="str">
            <v>-</v>
          </cell>
          <cell r="BU1287" t="str">
            <v>-</v>
          </cell>
          <cell r="BV1287" t="str">
            <v>-</v>
          </cell>
          <cell r="BW1287" t="str">
            <v>-</v>
          </cell>
          <cell r="BX1287" t="str">
            <v>-</v>
          </cell>
          <cell r="BY1287" t="str">
            <v>-</v>
          </cell>
          <cell r="BZ1287" t="str">
            <v>-</v>
          </cell>
          <cell r="CA1287" t="str">
            <v>-</v>
          </cell>
          <cell r="CB1287" t="str">
            <v>-</v>
          </cell>
          <cell r="CC1287" t="str">
            <v>Jueves</v>
          </cell>
          <cell r="CD1287" t="str">
            <v>481</v>
          </cell>
          <cell r="CE1287" t="str">
            <v>1</v>
          </cell>
          <cell r="CF1287" t="str">
            <v>Verde</v>
          </cell>
          <cell r="CG1287" t="str">
            <v>4o Sábado</v>
          </cell>
          <cell r="CH1287" t="str">
            <v>Abr y May</v>
          </cell>
          <cell r="CI1287" t="str">
            <v>Oct y Nov</v>
          </cell>
          <cell r="CJ1287" t="str">
            <v>-</v>
          </cell>
          <cell r="CK1287">
            <v>90</v>
          </cell>
          <cell r="CL1287" t="str">
            <v>101 - MAGNA</v>
          </cell>
          <cell r="CM1287" t="str">
            <v>14110</v>
          </cell>
          <cell r="CP1287" t="str">
            <v>-</v>
          </cell>
        </row>
        <row r="1288">
          <cell r="A1288" t="str">
            <v>14111</v>
          </cell>
          <cell r="B1288" t="str">
            <v>630ZMV</v>
          </cell>
          <cell r="C1288" t="str">
            <v>Distrito Federal</v>
          </cell>
          <cell r="D1288" t="str">
            <v>No aplica</v>
          </cell>
          <cell r="E1288" t="str">
            <v>Aveo</v>
          </cell>
          <cell r="F1288" t="str">
            <v>Automóvil</v>
          </cell>
          <cell r="G1288" t="str">
            <v>Chevrolet</v>
          </cell>
          <cell r="H1288" t="str">
            <v>Aveo LT 4 puertas T/M, D/H, A/A, E/E, CD, Paquete B</v>
          </cell>
          <cell r="I1288" t="str">
            <v>3G1TA5AF7EL144223</v>
          </cell>
          <cell r="J1288" t="str">
            <v>Hecho en México</v>
          </cell>
          <cell r="K1288" t="str">
            <v>Magna</v>
          </cell>
          <cell r="L1288">
            <v>4</v>
          </cell>
          <cell r="M1288">
            <v>45</v>
          </cell>
          <cell r="N1288">
            <v>2014</v>
          </cell>
          <cell r="O1288" t="str">
            <v>Monterrey</v>
          </cell>
          <cell r="P1288" t="str">
            <v>Nuevo León</v>
          </cell>
          <cell r="Q1288" t="str">
            <v>Noreste</v>
          </cell>
          <cell r="R1288" t="str">
            <v>Baja</v>
          </cell>
          <cell r="S1288" t="str">
            <v>Venta a empleado</v>
          </cell>
          <cell r="T1288" t="str">
            <v>GNP</v>
          </cell>
          <cell r="U1288" t="str">
            <v>Grupo Nacional Provincial, S.A.B.</v>
          </cell>
          <cell r="V1288" t="str">
            <v>Asesor de Servicio</v>
          </cell>
          <cell r="W1288" t="str">
            <v>-</v>
          </cell>
          <cell r="X1288" t="str">
            <v>Oficina Regional</v>
          </cell>
          <cell r="Y1288" t="str">
            <v>Asignado</v>
          </cell>
          <cell r="Z1288">
            <v>40010001</v>
          </cell>
          <cell r="AA1288" t="str">
            <v>-</v>
          </cell>
          <cell r="AB1288" t="str">
            <v>-</v>
          </cell>
          <cell r="AC1288" t="str">
            <v>-</v>
          </cell>
          <cell r="AD1288" t="str">
            <v>-</v>
          </cell>
          <cell r="AE1288" t="str">
            <v>-</v>
          </cell>
          <cell r="AF1288" t="str">
            <v>-</v>
          </cell>
          <cell r="AG1288" t="str">
            <v>-</v>
          </cell>
          <cell r="AH1288" t="str">
            <v>-</v>
          </cell>
          <cell r="AI1288" t="str">
            <v>C6705</v>
          </cell>
          <cell r="AJ1288" t="str">
            <v>Ramirez Granados Arturo</v>
          </cell>
          <cell r="AK1288" t="str">
            <v>-</v>
          </cell>
          <cell r="AL1288" t="str">
            <v>-</v>
          </cell>
          <cell r="AM1288" t="str">
            <v>-</v>
          </cell>
          <cell r="AN1288">
            <v>0</v>
          </cell>
          <cell r="AO1288" t="str">
            <v>-</v>
          </cell>
          <cell r="AQ1288">
            <v>5545001393</v>
          </cell>
          <cell r="AR1288" t="str">
            <v>-</v>
          </cell>
          <cell r="AS1288" t="str">
            <v>-</v>
          </cell>
          <cell r="AT1288" t="str">
            <v>-</v>
          </cell>
          <cell r="AU1288" t="str">
            <v>-</v>
          </cell>
          <cell r="AV1288" t="str">
            <v>-</v>
          </cell>
          <cell r="AW1288" t="str">
            <v>IMDM20552777..</v>
          </cell>
          <cell r="AX1288" t="str">
            <v>Inactivo</v>
          </cell>
          <cell r="AY1288" t="str">
            <v>No</v>
          </cell>
          <cell r="AZ1288" t="str">
            <v>-</v>
          </cell>
          <cell r="BA1288" t="str">
            <v>-</v>
          </cell>
          <cell r="BB1288" t="str">
            <v>-</v>
          </cell>
          <cell r="BC1288" t="str">
            <v>-</v>
          </cell>
          <cell r="BD1288" t="str">
            <v>-</v>
          </cell>
          <cell r="BE1288" t="str">
            <v>-</v>
          </cell>
          <cell r="BF1288" t="str">
            <v>-</v>
          </cell>
          <cell r="BG1288" t="str">
            <v>-</v>
          </cell>
          <cell r="BH1288" t="str">
            <v>-</v>
          </cell>
          <cell r="BI1288" t="str">
            <v>-</v>
          </cell>
          <cell r="BJ1288" t="str">
            <v>Arrendado</v>
          </cell>
          <cell r="BK1288" t="str">
            <v>FV2400</v>
          </cell>
          <cell r="BL1288" t="str">
            <v>El Trébol Automotriz Ermita, S.A. de C.V.</v>
          </cell>
          <cell r="BO1288">
            <v>136990.00280000002</v>
          </cell>
          <cell r="BP1288">
            <v>3047.32</v>
          </cell>
          <cell r="BQ1288" t="str">
            <v>-</v>
          </cell>
          <cell r="BR1288" t="str">
            <v>-</v>
          </cell>
          <cell r="BS1288" t="str">
            <v>-</v>
          </cell>
          <cell r="BT1288" t="str">
            <v>-</v>
          </cell>
          <cell r="BU1288" t="str">
            <v>-</v>
          </cell>
          <cell r="BV1288" t="str">
            <v>-</v>
          </cell>
          <cell r="BW1288" t="str">
            <v>-</v>
          </cell>
          <cell r="BX1288" t="str">
            <v>-</v>
          </cell>
          <cell r="BY1288" t="str">
            <v>-</v>
          </cell>
          <cell r="BZ1288" t="str">
            <v>-</v>
          </cell>
          <cell r="CA1288" t="str">
            <v>-</v>
          </cell>
          <cell r="CB1288" t="str">
            <v>-</v>
          </cell>
          <cell r="CC1288" t="str">
            <v>Viernes</v>
          </cell>
          <cell r="CD1288" t="str">
            <v>630</v>
          </cell>
          <cell r="CE1288" t="str">
            <v>0</v>
          </cell>
          <cell r="CF1288" t="str">
            <v>Azul</v>
          </cell>
          <cell r="CG1288" t="str">
            <v>5o Sábado</v>
          </cell>
          <cell r="CH1288" t="str">
            <v>May y Jun</v>
          </cell>
          <cell r="CI1288" t="str">
            <v>Nov y Dic</v>
          </cell>
          <cell r="CJ1288" t="str">
            <v>-</v>
          </cell>
          <cell r="CK1288">
            <v>90</v>
          </cell>
          <cell r="CL1288" t="str">
            <v>101 - MAGNA</v>
          </cell>
          <cell r="CM1288" t="str">
            <v>14111</v>
          </cell>
          <cell r="CP1288" t="str">
            <v>-</v>
          </cell>
        </row>
        <row r="1289">
          <cell r="A1289" t="str">
            <v>14112</v>
          </cell>
          <cell r="B1289" t="str">
            <v>G48AEH</v>
          </cell>
          <cell r="C1289" t="str">
            <v>Distrito Federal</v>
          </cell>
          <cell r="D1289" t="str">
            <v>906ZMV</v>
          </cell>
          <cell r="E1289" t="str">
            <v>Aveo</v>
          </cell>
          <cell r="F1289" t="str">
            <v>Automóvil</v>
          </cell>
          <cell r="G1289" t="str">
            <v>Chevrolet</v>
          </cell>
          <cell r="H1289" t="str">
            <v>Aveo LT 4 puertas T/M, D/H, A/A, E/E, CD, Paquete B</v>
          </cell>
          <cell r="I1289" t="str">
            <v>3G1TA5AF5EL144060</v>
          </cell>
          <cell r="J1289" t="str">
            <v>Hecho en México</v>
          </cell>
          <cell r="K1289" t="str">
            <v>Magna</v>
          </cell>
          <cell r="L1289">
            <v>4</v>
          </cell>
          <cell r="M1289">
            <v>45</v>
          </cell>
          <cell r="N1289">
            <v>2014</v>
          </cell>
          <cell r="O1289" t="str">
            <v>Ciudad de México</v>
          </cell>
          <cell r="P1289" t="str">
            <v>Ciudad de México</v>
          </cell>
          <cell r="Q1289" t="str">
            <v>Zona Metropolitana</v>
          </cell>
          <cell r="R1289" t="str">
            <v>Baja</v>
          </cell>
          <cell r="S1289" t="str">
            <v>Subasta interna</v>
          </cell>
          <cell r="T1289" t="str">
            <v>GNP</v>
          </cell>
          <cell r="U1289" t="str">
            <v>Grupo Nacional Provincial, S.A.B.</v>
          </cell>
          <cell r="V1289" t="str">
            <v>Supervisor de Taller</v>
          </cell>
          <cell r="W1289" t="str">
            <v>-</v>
          </cell>
          <cell r="X1289" t="str">
            <v>Plaza GNP</v>
          </cell>
          <cell r="Y1289" t="str">
            <v>Asignado</v>
          </cell>
          <cell r="Z1289" t="str">
            <v>N92637</v>
          </cell>
          <cell r="AA1289" t="str">
            <v>Pacheco Vásquez Javier</v>
          </cell>
          <cell r="AB1289" t="str">
            <v>Grupo Nacional Provincial, S.A.B.</v>
          </cell>
          <cell r="AC1289" t="str">
            <v>PAVJ890702IW6</v>
          </cell>
          <cell r="AD1289" t="str">
            <v>Jefe de departamento</v>
          </cell>
          <cell r="AE1289" t="str">
            <v>Supervisor de Ajustes</v>
          </cell>
          <cell r="AF1289" t="str">
            <v>Unidad Operativa</v>
          </cell>
          <cell r="AG1289" t="str">
            <v>Dirección Servicio y Operaciones</v>
          </cell>
          <cell r="AH1289" t="str">
            <v>Subdir. Siniestros CDMX y Sureste</v>
          </cell>
          <cell r="AI1289" t="str">
            <v>C9215</v>
          </cell>
          <cell r="AJ1289" t="str">
            <v>Moreno Alvárez Elvia Citlalli</v>
          </cell>
          <cell r="AK1289" t="str">
            <v>Pachuca</v>
          </cell>
          <cell r="AL1289" t="str">
            <v>Pachuca</v>
          </cell>
          <cell r="AM1289">
            <v>80734</v>
          </cell>
          <cell r="AN1289" t="str">
            <v>javier.pacheco@gnp.com.mx</v>
          </cell>
          <cell r="AO1289" t="str">
            <v>javier.pacheco@gnp.com.mx</v>
          </cell>
          <cell r="AQ1289">
            <v>5545304092</v>
          </cell>
          <cell r="AR1289" t="str">
            <v>6363180010376109</v>
          </cell>
          <cell r="AS1289" t="str">
            <v>CANCELADO</v>
          </cell>
          <cell r="AT1289" t="str">
            <v>4451</v>
          </cell>
          <cell r="AU1289" t="str">
            <v>071</v>
          </cell>
          <cell r="AV1289" t="str">
            <v>05/26</v>
          </cell>
          <cell r="AW1289" t="str">
            <v>IMDM21470099..</v>
          </cell>
          <cell r="AX1289" t="str">
            <v>Inactivo</v>
          </cell>
          <cell r="AY1289" t="str">
            <v>Si</v>
          </cell>
          <cell r="AZ1289">
            <v>847.22</v>
          </cell>
          <cell r="BA1289">
            <v>43708</v>
          </cell>
          <cell r="BB1289">
            <v>1694.44</v>
          </cell>
          <cell r="BC1289" t="str">
            <v>-</v>
          </cell>
          <cell r="BD1289">
            <v>61000</v>
          </cell>
          <cell r="BE1289">
            <v>43692</v>
          </cell>
          <cell r="BF1289">
            <v>44772</v>
          </cell>
          <cell r="BG1289" t="str">
            <v>-</v>
          </cell>
          <cell r="BH1289" t="str">
            <v>-</v>
          </cell>
          <cell r="BI1289" t="str">
            <v>-</v>
          </cell>
          <cell r="BJ1289" t="str">
            <v>Arrendado</v>
          </cell>
          <cell r="BK1289" t="str">
            <v>FV2578</v>
          </cell>
          <cell r="BL1289" t="str">
            <v>El Trébol Automotriz Ermita, S.A. de C.V.</v>
          </cell>
          <cell r="BO1289">
            <v>136990.00280000002</v>
          </cell>
          <cell r="BP1289">
            <v>3047.32</v>
          </cell>
          <cell r="BQ1289" t="str">
            <v>-</v>
          </cell>
          <cell r="BR1289" t="str">
            <v>-</v>
          </cell>
          <cell r="BS1289" t="str">
            <v>-</v>
          </cell>
          <cell r="BT1289" t="str">
            <v>-</v>
          </cell>
          <cell r="BU1289" t="str">
            <v>-</v>
          </cell>
          <cell r="BV1289" t="str">
            <v>-</v>
          </cell>
          <cell r="BW1289" t="str">
            <v>-</v>
          </cell>
          <cell r="BX1289" t="str">
            <v>-</v>
          </cell>
          <cell r="BY1289" t="str">
            <v>-</v>
          </cell>
          <cell r="BZ1289" t="str">
            <v>-</v>
          </cell>
          <cell r="CA1289" t="str">
            <v>-</v>
          </cell>
          <cell r="CB1289" t="str">
            <v>-</v>
          </cell>
          <cell r="CC1289" t="str">
            <v>Martes</v>
          </cell>
          <cell r="CD1289" t="str">
            <v>48</v>
          </cell>
          <cell r="CE1289" t="str">
            <v>8</v>
          </cell>
          <cell r="CF1289" t="str">
            <v>Rosa</v>
          </cell>
          <cell r="CG1289" t="str">
            <v>2o Sábado</v>
          </cell>
          <cell r="CH1289" t="str">
            <v>Feb y Mzo</v>
          </cell>
          <cell r="CI1289" t="str">
            <v>Ago y Sep</v>
          </cell>
          <cell r="CJ1289" t="str">
            <v>SupTaller</v>
          </cell>
          <cell r="CK1289">
            <v>90</v>
          </cell>
          <cell r="CL1289" t="str">
            <v>101 - MAGNA</v>
          </cell>
          <cell r="CM1289" t="str">
            <v>14112</v>
          </cell>
          <cell r="CP1289" t="str">
            <v>-</v>
          </cell>
        </row>
        <row r="1290">
          <cell r="A1290" t="str">
            <v>14113</v>
          </cell>
          <cell r="B1290" t="str">
            <v>968ZMV</v>
          </cell>
          <cell r="C1290" t="str">
            <v>Distrito Federal</v>
          </cell>
          <cell r="D1290" t="str">
            <v>No aplica</v>
          </cell>
          <cell r="E1290" t="str">
            <v>Aveo</v>
          </cell>
          <cell r="F1290" t="str">
            <v>Automóvil</v>
          </cell>
          <cell r="G1290" t="str">
            <v>Chevrolet</v>
          </cell>
          <cell r="H1290" t="str">
            <v>Aveo LT 4 puertas T/M, D/H, A/A, E/E, CD, Paquete B</v>
          </cell>
          <cell r="I1290" t="str">
            <v>3G1TA5AF5EL144785</v>
          </cell>
          <cell r="J1290" t="str">
            <v>Hecho en México</v>
          </cell>
          <cell r="K1290" t="str">
            <v>Magna</v>
          </cell>
          <cell r="L1290">
            <v>4</v>
          </cell>
          <cell r="M1290">
            <v>45</v>
          </cell>
          <cell r="N1290">
            <v>2014</v>
          </cell>
          <cell r="O1290" t="str">
            <v>Monterrey</v>
          </cell>
          <cell r="P1290" t="str">
            <v>Nuevo León</v>
          </cell>
          <cell r="Q1290" t="str">
            <v>Noreste</v>
          </cell>
          <cell r="R1290" t="str">
            <v>Baja</v>
          </cell>
          <cell r="S1290" t="str">
            <v>Venta a empleado</v>
          </cell>
          <cell r="T1290" t="str">
            <v>GNP</v>
          </cell>
          <cell r="U1290" t="str">
            <v>Grupo Nacional Provincial, S.A.B.</v>
          </cell>
          <cell r="V1290" t="str">
            <v>Pool Administrativo</v>
          </cell>
          <cell r="W1290" t="str">
            <v>Pool Administrativo</v>
          </cell>
          <cell r="X1290" t="str">
            <v>Oficina Regional</v>
          </cell>
          <cell r="Y1290" t="str">
            <v>Pool</v>
          </cell>
          <cell r="Z1290" t="str">
            <v>N38132</v>
          </cell>
          <cell r="AA1290" t="str">
            <v>-</v>
          </cell>
          <cell r="AB1290" t="str">
            <v>-</v>
          </cell>
          <cell r="AC1290" t="str">
            <v>-</v>
          </cell>
          <cell r="AD1290" t="str">
            <v>-</v>
          </cell>
          <cell r="AE1290" t="str">
            <v>-</v>
          </cell>
          <cell r="AF1290" t="str">
            <v>-</v>
          </cell>
          <cell r="AG1290" t="str">
            <v>-</v>
          </cell>
          <cell r="AH1290" t="str">
            <v>-</v>
          </cell>
          <cell r="AI1290" t="str">
            <v>C6705</v>
          </cell>
          <cell r="AJ1290" t="str">
            <v>Ramirez Granados Arturo</v>
          </cell>
          <cell r="AK1290" t="str">
            <v>-</v>
          </cell>
          <cell r="AL1290" t="str">
            <v>-</v>
          </cell>
          <cell r="AM1290" t="str">
            <v>-</v>
          </cell>
          <cell r="AN1290">
            <v>0</v>
          </cell>
          <cell r="AO1290" t="str">
            <v>-</v>
          </cell>
          <cell r="AQ1290">
            <v>5545001393</v>
          </cell>
          <cell r="AR1290" t="str">
            <v>-</v>
          </cell>
          <cell r="AS1290" t="str">
            <v>-</v>
          </cell>
          <cell r="AT1290" t="str">
            <v>-</v>
          </cell>
          <cell r="AU1290" t="str">
            <v>-</v>
          </cell>
          <cell r="AV1290" t="str">
            <v>-</v>
          </cell>
          <cell r="AW1290" t="str">
            <v>IMDM21470100..</v>
          </cell>
          <cell r="AX1290" t="str">
            <v>Inactivo</v>
          </cell>
          <cell r="AY1290" t="str">
            <v>No</v>
          </cell>
          <cell r="AZ1290" t="str">
            <v>-</v>
          </cell>
          <cell r="BA1290" t="str">
            <v>-</v>
          </cell>
          <cell r="BB1290" t="str">
            <v>-</v>
          </cell>
          <cell r="BC1290" t="str">
            <v>-</v>
          </cell>
          <cell r="BD1290" t="str">
            <v>-</v>
          </cell>
          <cell r="BE1290" t="str">
            <v>-</v>
          </cell>
          <cell r="BF1290" t="str">
            <v>-</v>
          </cell>
          <cell r="BG1290" t="str">
            <v>-</v>
          </cell>
          <cell r="BH1290" t="str">
            <v>-</v>
          </cell>
          <cell r="BI1290" t="str">
            <v>-</v>
          </cell>
          <cell r="BJ1290" t="str">
            <v>Arrendado</v>
          </cell>
          <cell r="BK1290" t="str">
            <v>FV2401</v>
          </cell>
          <cell r="BL1290" t="str">
            <v>El Trébol Automotriz Ermita, S.A. de C.V.</v>
          </cell>
          <cell r="BO1290">
            <v>136990.00280000002</v>
          </cell>
          <cell r="BP1290">
            <v>3047.32</v>
          </cell>
          <cell r="BQ1290" t="str">
            <v>-</v>
          </cell>
          <cell r="BR1290" t="str">
            <v>-</v>
          </cell>
          <cell r="BS1290" t="str">
            <v>-</v>
          </cell>
          <cell r="BT1290" t="str">
            <v>-</v>
          </cell>
          <cell r="BU1290" t="str">
            <v>-</v>
          </cell>
          <cell r="BV1290" t="str">
            <v>-</v>
          </cell>
          <cell r="BW1290" t="str">
            <v>-</v>
          </cell>
          <cell r="BX1290" t="str">
            <v>-</v>
          </cell>
          <cell r="BY1290" t="str">
            <v>-</v>
          </cell>
          <cell r="BZ1290" t="str">
            <v>-</v>
          </cell>
          <cell r="CA1290" t="str">
            <v>-</v>
          </cell>
          <cell r="CB1290" t="str">
            <v>-</v>
          </cell>
          <cell r="CC1290" t="str">
            <v>Martes</v>
          </cell>
          <cell r="CD1290" t="str">
            <v>968</v>
          </cell>
          <cell r="CE1290" t="str">
            <v>8</v>
          </cell>
          <cell r="CF1290" t="str">
            <v>Rosa</v>
          </cell>
          <cell r="CG1290" t="str">
            <v>2o Sábado</v>
          </cell>
          <cell r="CH1290" t="str">
            <v>Feb y Mzo</v>
          </cell>
          <cell r="CI1290" t="str">
            <v>Ago y Sep</v>
          </cell>
          <cell r="CJ1290" t="str">
            <v>-</v>
          </cell>
          <cell r="CK1290">
            <v>90</v>
          </cell>
          <cell r="CL1290" t="str">
            <v>101 - MAGNA</v>
          </cell>
          <cell r="CM1290" t="str">
            <v>14113</v>
          </cell>
          <cell r="CP1290" t="str">
            <v>-</v>
          </cell>
        </row>
        <row r="1291">
          <cell r="A1291" t="str">
            <v>14114</v>
          </cell>
          <cell r="B1291" t="str">
            <v>626ZMV</v>
          </cell>
          <cell r="C1291" t="str">
            <v>Distrito Federal</v>
          </cell>
          <cell r="D1291" t="str">
            <v>No aplica</v>
          </cell>
          <cell r="E1291" t="str">
            <v>Aveo</v>
          </cell>
          <cell r="F1291" t="str">
            <v>Automóvil</v>
          </cell>
          <cell r="G1291" t="str">
            <v>Chevrolet</v>
          </cell>
          <cell r="H1291" t="str">
            <v>Aveo LT 4 puertas T/M, D/H, A/A, E/E, CD, Paquete B</v>
          </cell>
          <cell r="I1291" t="str">
            <v>3G1TA5AF1EL145416</v>
          </cell>
          <cell r="J1291" t="str">
            <v>Hecho en México</v>
          </cell>
          <cell r="K1291" t="str">
            <v>Magna</v>
          </cell>
          <cell r="L1291">
            <v>4</v>
          </cell>
          <cell r="M1291">
            <v>45</v>
          </cell>
          <cell r="N1291">
            <v>2014</v>
          </cell>
          <cell r="O1291" t="str">
            <v>Monterrey</v>
          </cell>
          <cell r="P1291" t="str">
            <v>Nuevo León</v>
          </cell>
          <cell r="Q1291" t="str">
            <v>Noreste</v>
          </cell>
          <cell r="R1291" t="str">
            <v>Baja</v>
          </cell>
          <cell r="S1291" t="str">
            <v>Venta a empleado</v>
          </cell>
          <cell r="T1291" t="str">
            <v>GNP</v>
          </cell>
          <cell r="U1291" t="str">
            <v>Grupo Nacional Provincial, S.A.B.</v>
          </cell>
          <cell r="V1291" t="str">
            <v>Pool Administrativo</v>
          </cell>
          <cell r="W1291" t="str">
            <v>Pool Administrativo</v>
          </cell>
          <cell r="X1291" t="str">
            <v>Oficina Regional</v>
          </cell>
          <cell r="Y1291" t="str">
            <v>Pool</v>
          </cell>
          <cell r="Z1291" t="str">
            <v>N38132</v>
          </cell>
          <cell r="AA1291" t="str">
            <v>-</v>
          </cell>
          <cell r="AB1291" t="str">
            <v>-</v>
          </cell>
          <cell r="AC1291" t="str">
            <v>-</v>
          </cell>
          <cell r="AD1291" t="str">
            <v>-</v>
          </cell>
          <cell r="AE1291" t="str">
            <v>-</v>
          </cell>
          <cell r="AF1291" t="str">
            <v>-</v>
          </cell>
          <cell r="AG1291" t="str">
            <v>-</v>
          </cell>
          <cell r="AH1291" t="str">
            <v>-</v>
          </cell>
          <cell r="AI1291" t="str">
            <v>C6705</v>
          </cell>
          <cell r="AJ1291" t="str">
            <v>Ramirez Granados Arturo</v>
          </cell>
          <cell r="AK1291" t="str">
            <v>-</v>
          </cell>
          <cell r="AL1291" t="str">
            <v>-</v>
          </cell>
          <cell r="AM1291" t="str">
            <v>-</v>
          </cell>
          <cell r="AN1291">
            <v>0</v>
          </cell>
          <cell r="AO1291" t="str">
            <v>-</v>
          </cell>
          <cell r="AQ1291">
            <v>5545001393</v>
          </cell>
          <cell r="AR1291" t="str">
            <v>-</v>
          </cell>
          <cell r="AS1291" t="str">
            <v>-</v>
          </cell>
          <cell r="AT1291" t="str">
            <v>-</v>
          </cell>
          <cell r="AU1291" t="str">
            <v>-</v>
          </cell>
          <cell r="AV1291" t="str">
            <v>-</v>
          </cell>
          <cell r="AW1291" t="str">
            <v>IMDM20552763..</v>
          </cell>
          <cell r="AX1291" t="str">
            <v>Inactivo</v>
          </cell>
          <cell r="AY1291" t="str">
            <v>No</v>
          </cell>
          <cell r="AZ1291" t="str">
            <v>-</v>
          </cell>
          <cell r="BA1291" t="str">
            <v>-</v>
          </cell>
          <cell r="BB1291" t="str">
            <v>-</v>
          </cell>
          <cell r="BC1291" t="str">
            <v>-</v>
          </cell>
          <cell r="BD1291" t="str">
            <v>-</v>
          </cell>
          <cell r="BE1291" t="str">
            <v>-</v>
          </cell>
          <cell r="BF1291" t="str">
            <v>-</v>
          </cell>
          <cell r="BG1291" t="str">
            <v>-</v>
          </cell>
          <cell r="BH1291" t="str">
            <v>-</v>
          </cell>
          <cell r="BI1291" t="str">
            <v>-</v>
          </cell>
          <cell r="BJ1291" t="str">
            <v>Arrendado</v>
          </cell>
          <cell r="BK1291" t="str">
            <v>FV2402</v>
          </cell>
          <cell r="BL1291" t="str">
            <v>El Trébol Automotriz Ermita, S.A. de C.V.</v>
          </cell>
          <cell r="BO1291">
            <v>136990.00280000002</v>
          </cell>
          <cell r="BP1291">
            <v>3047.32</v>
          </cell>
          <cell r="BQ1291" t="str">
            <v>-</v>
          </cell>
          <cell r="BR1291" t="str">
            <v>-</v>
          </cell>
          <cell r="BS1291" t="str">
            <v>-</v>
          </cell>
          <cell r="BT1291" t="str">
            <v>-</v>
          </cell>
          <cell r="BU1291" t="str">
            <v>-</v>
          </cell>
          <cell r="BV1291" t="str">
            <v>-</v>
          </cell>
          <cell r="BW1291" t="str">
            <v>-</v>
          </cell>
          <cell r="BX1291" t="str">
            <v>-</v>
          </cell>
          <cell r="BY1291" t="str">
            <v>-</v>
          </cell>
          <cell r="BZ1291" t="str">
            <v>-</v>
          </cell>
          <cell r="CA1291" t="str">
            <v>-</v>
          </cell>
          <cell r="CB1291" t="str">
            <v>-</v>
          </cell>
          <cell r="CC1291" t="str">
            <v>Lunes</v>
          </cell>
          <cell r="CD1291" t="str">
            <v>626</v>
          </cell>
          <cell r="CE1291" t="str">
            <v>6</v>
          </cell>
          <cell r="CF1291" t="str">
            <v>Amarillo</v>
          </cell>
          <cell r="CG1291" t="str">
            <v>1er Sábado</v>
          </cell>
          <cell r="CH1291" t="str">
            <v>Ene y Feb</v>
          </cell>
          <cell r="CI1291" t="str">
            <v>Jul y Ago</v>
          </cell>
          <cell r="CJ1291" t="str">
            <v>-</v>
          </cell>
          <cell r="CK1291">
            <v>90</v>
          </cell>
          <cell r="CL1291" t="str">
            <v>101 - MAGNA</v>
          </cell>
          <cell r="CM1291" t="str">
            <v>14114</v>
          </cell>
          <cell r="CP1291" t="str">
            <v>-</v>
          </cell>
        </row>
        <row r="1292">
          <cell r="A1292" t="str">
            <v>14115</v>
          </cell>
          <cell r="B1292" t="str">
            <v>928ZMV</v>
          </cell>
          <cell r="C1292" t="str">
            <v>Distrito Federal</v>
          </cell>
          <cell r="D1292" t="str">
            <v>No aplica</v>
          </cell>
          <cell r="E1292" t="str">
            <v>Aveo</v>
          </cell>
          <cell r="F1292" t="str">
            <v>Automóvil</v>
          </cell>
          <cell r="G1292" t="str">
            <v>Chevrolet</v>
          </cell>
          <cell r="H1292" t="str">
            <v>Aveo LT 4 puertas T/M, D/H, A/A, E/E, CD, Paquete B</v>
          </cell>
          <cell r="I1292" t="str">
            <v>3G1TA5AF1EL145450</v>
          </cell>
          <cell r="J1292" t="str">
            <v>Hecho en México</v>
          </cell>
          <cell r="K1292" t="str">
            <v>Magna</v>
          </cell>
          <cell r="L1292">
            <v>4</v>
          </cell>
          <cell r="M1292">
            <v>45</v>
          </cell>
          <cell r="N1292">
            <v>2014</v>
          </cell>
          <cell r="O1292" t="str">
            <v>Monterrey</v>
          </cell>
          <cell r="P1292" t="str">
            <v>Nuevo León</v>
          </cell>
          <cell r="Q1292" t="str">
            <v>Noreste</v>
          </cell>
          <cell r="R1292" t="str">
            <v>Baja</v>
          </cell>
          <cell r="S1292" t="str">
            <v>Venta a empleado</v>
          </cell>
          <cell r="T1292" t="str">
            <v>GNP</v>
          </cell>
          <cell r="U1292" t="str">
            <v>Grupo Nacional Provincial, S.A.B.</v>
          </cell>
          <cell r="V1292" t="str">
            <v>Supervisor de Taller</v>
          </cell>
          <cell r="W1292" t="str">
            <v>Pool Semiasignado</v>
          </cell>
          <cell r="X1292" t="str">
            <v>Supervisoria</v>
          </cell>
          <cell r="Y1292" t="str">
            <v>Pool</v>
          </cell>
          <cell r="Z1292" t="str">
            <v>N92670</v>
          </cell>
          <cell r="AA1292" t="str">
            <v>Gonzalez Cavazos Yolanda Magdalena</v>
          </cell>
          <cell r="AB1292" t="str">
            <v>Grupo Nacional Provincial, S.A.B.</v>
          </cell>
          <cell r="AC1292" t="str">
            <v>GOCY870113EH4</v>
          </cell>
          <cell r="AD1292" t="str">
            <v>Jefe de departamento</v>
          </cell>
          <cell r="AE1292" t="str">
            <v>Coordinador de Célula (Foráneo)</v>
          </cell>
          <cell r="AF1292" t="str">
            <v>Unidad Operativa</v>
          </cell>
          <cell r="AG1292" t="str">
            <v>Dirección Servicio y Operaciones</v>
          </cell>
          <cell r="AH1292" t="str">
            <v>Subdirección Siniestros Norte y Occidente</v>
          </cell>
          <cell r="AI1292" t="str">
            <v>C9212</v>
          </cell>
          <cell r="AJ1292" t="str">
            <v>Colome Pineda Juan Del Carmen</v>
          </cell>
          <cell r="AK1292" t="str">
            <v>Santa Engracia B P5</v>
          </cell>
          <cell r="AL1292" t="str">
            <v>Monterrey</v>
          </cell>
          <cell r="AM1292">
            <v>5446</v>
          </cell>
          <cell r="AN1292" t="str">
            <v>yolanda.gonzalez@gnp.com.mx</v>
          </cell>
          <cell r="AO1292" t="str">
            <v>yolanda.gonzalez@gnp.com.mx</v>
          </cell>
          <cell r="AQ1292">
            <v>8112447168</v>
          </cell>
          <cell r="AR1292" t="str">
            <v>-</v>
          </cell>
          <cell r="AS1292" t="str">
            <v>-</v>
          </cell>
          <cell r="AT1292" t="str">
            <v>-</v>
          </cell>
          <cell r="AU1292" t="str">
            <v>-</v>
          </cell>
          <cell r="AV1292" t="str">
            <v>-</v>
          </cell>
          <cell r="AW1292" t="str">
            <v>-</v>
          </cell>
          <cell r="AX1292" t="str">
            <v>-</v>
          </cell>
          <cell r="AY1292" t="str">
            <v>Si</v>
          </cell>
          <cell r="AZ1292">
            <v>847.22</v>
          </cell>
          <cell r="BA1292">
            <v>43708</v>
          </cell>
          <cell r="BB1292">
            <v>1694.44</v>
          </cell>
          <cell r="BC1292" t="str">
            <v>-</v>
          </cell>
          <cell r="BD1292">
            <v>61000</v>
          </cell>
          <cell r="BE1292">
            <v>43692</v>
          </cell>
          <cell r="BF1292">
            <v>45153</v>
          </cell>
          <cell r="BG1292">
            <v>3</v>
          </cell>
          <cell r="BH1292" t="str">
            <v>-</v>
          </cell>
          <cell r="BI1292" t="str">
            <v>-</v>
          </cell>
          <cell r="BJ1292" t="str">
            <v>Arrendado</v>
          </cell>
          <cell r="BK1292" t="str">
            <v>FV2403</v>
          </cell>
          <cell r="BL1292" t="str">
            <v>El Trébol Automotriz Ermita, S.A. de C.V.</v>
          </cell>
          <cell r="BO1292">
            <v>136990.00280000002</v>
          </cell>
          <cell r="BP1292">
            <v>3047.32</v>
          </cell>
          <cell r="BQ1292" t="str">
            <v>-</v>
          </cell>
          <cell r="BR1292" t="str">
            <v>-</v>
          </cell>
          <cell r="BS1292" t="str">
            <v>-</v>
          </cell>
          <cell r="BT1292" t="str">
            <v>-</v>
          </cell>
          <cell r="BU1292" t="str">
            <v>-</v>
          </cell>
          <cell r="BV1292" t="str">
            <v>-</v>
          </cell>
          <cell r="BW1292" t="str">
            <v>-</v>
          </cell>
          <cell r="BX1292" t="str">
            <v>-</v>
          </cell>
          <cell r="BY1292" t="str">
            <v>-</v>
          </cell>
          <cell r="BZ1292" t="str">
            <v>-</v>
          </cell>
          <cell r="CA1292" t="str">
            <v>-</v>
          </cell>
          <cell r="CB1292" t="str">
            <v>-</v>
          </cell>
          <cell r="CC1292" t="str">
            <v>Martes</v>
          </cell>
          <cell r="CD1292" t="str">
            <v>928</v>
          </cell>
          <cell r="CE1292" t="str">
            <v>8</v>
          </cell>
          <cell r="CF1292" t="str">
            <v>Rosa</v>
          </cell>
          <cell r="CG1292" t="str">
            <v>2o Sábado</v>
          </cell>
          <cell r="CH1292" t="str">
            <v>Feb y Mzo</v>
          </cell>
          <cell r="CI1292" t="str">
            <v>Ago y Sep</v>
          </cell>
          <cell r="CJ1292" t="str">
            <v>-</v>
          </cell>
          <cell r="CK1292">
            <v>90</v>
          </cell>
          <cell r="CL1292" t="str">
            <v>101 - MAGNA</v>
          </cell>
          <cell r="CM1292" t="str">
            <v>14115</v>
          </cell>
          <cell r="CP1292" t="str">
            <v>-</v>
          </cell>
        </row>
        <row r="1293">
          <cell r="A1293" t="str">
            <v>14116</v>
          </cell>
          <cell r="B1293" t="str">
            <v>253ZMV</v>
          </cell>
          <cell r="C1293" t="str">
            <v>Distrito Federal</v>
          </cell>
          <cell r="D1293" t="str">
            <v>No aplica</v>
          </cell>
          <cell r="E1293" t="str">
            <v>Aveo</v>
          </cell>
          <cell r="F1293" t="str">
            <v>Automóvil</v>
          </cell>
          <cell r="G1293" t="str">
            <v>Chevrolet</v>
          </cell>
          <cell r="H1293" t="str">
            <v>Aveo LT 4 puertas T/M, D/H, A/A, E/E, CD, Paquete B</v>
          </cell>
          <cell r="I1293" t="str">
            <v>3G1TA5AFXEL168354</v>
          </cell>
          <cell r="J1293" t="str">
            <v>Hecho en México</v>
          </cell>
          <cell r="K1293" t="str">
            <v>Magna</v>
          </cell>
          <cell r="L1293">
            <v>4</v>
          </cell>
          <cell r="M1293">
            <v>45</v>
          </cell>
          <cell r="N1293">
            <v>2014</v>
          </cell>
          <cell r="O1293" t="str">
            <v>Monterrey</v>
          </cell>
          <cell r="P1293" t="str">
            <v>Nuevo León</v>
          </cell>
          <cell r="Q1293" t="str">
            <v>Noreste</v>
          </cell>
          <cell r="R1293" t="str">
            <v>Baja</v>
          </cell>
          <cell r="S1293" t="str">
            <v>Venta a empleado</v>
          </cell>
          <cell r="T1293" t="str">
            <v>GNP</v>
          </cell>
          <cell r="U1293" t="str">
            <v>Grupo Nacional Provincial, S.A.B.</v>
          </cell>
          <cell r="V1293" t="str">
            <v>Supervisor de Taller</v>
          </cell>
          <cell r="W1293" t="str">
            <v>Pool Semiasignado</v>
          </cell>
          <cell r="X1293" t="str">
            <v>Supervisoria</v>
          </cell>
          <cell r="Y1293" t="str">
            <v>Pool</v>
          </cell>
          <cell r="Z1293" t="str">
            <v>N94387</v>
          </cell>
          <cell r="AA1293" t="str">
            <v>-</v>
          </cell>
          <cell r="AB1293" t="str">
            <v>-</v>
          </cell>
          <cell r="AC1293" t="str">
            <v>-</v>
          </cell>
          <cell r="AD1293" t="str">
            <v>-</v>
          </cell>
          <cell r="AE1293" t="str">
            <v>-</v>
          </cell>
          <cell r="AF1293" t="str">
            <v>-</v>
          </cell>
          <cell r="AG1293" t="str">
            <v>-</v>
          </cell>
          <cell r="AH1293" t="str">
            <v>-</v>
          </cell>
          <cell r="AI1293" t="str">
            <v>C6705</v>
          </cell>
          <cell r="AJ1293" t="str">
            <v>Ramirez Granados Arturo</v>
          </cell>
          <cell r="AK1293" t="str">
            <v>-</v>
          </cell>
          <cell r="AL1293" t="str">
            <v>-</v>
          </cell>
          <cell r="AM1293" t="str">
            <v>-</v>
          </cell>
          <cell r="AN1293">
            <v>0</v>
          </cell>
          <cell r="AO1293" t="str">
            <v>-</v>
          </cell>
          <cell r="AQ1293">
            <v>8116025024</v>
          </cell>
          <cell r="AR1293" t="str">
            <v>-</v>
          </cell>
          <cell r="AS1293" t="str">
            <v>-</v>
          </cell>
          <cell r="AT1293" t="str">
            <v>-</v>
          </cell>
          <cell r="AU1293" t="str">
            <v>-</v>
          </cell>
          <cell r="AV1293" t="str">
            <v>-</v>
          </cell>
          <cell r="AW1293" t="str">
            <v>IMDM22968681..</v>
          </cell>
          <cell r="AX1293" t="str">
            <v>Inactivo</v>
          </cell>
          <cell r="AY1293" t="str">
            <v>No</v>
          </cell>
          <cell r="AZ1293" t="str">
            <v>-</v>
          </cell>
          <cell r="BA1293" t="str">
            <v>-</v>
          </cell>
          <cell r="BB1293" t="str">
            <v>-</v>
          </cell>
          <cell r="BC1293" t="str">
            <v>-</v>
          </cell>
          <cell r="BD1293" t="str">
            <v>-</v>
          </cell>
          <cell r="BE1293" t="str">
            <v>-</v>
          </cell>
          <cell r="BF1293" t="str">
            <v>-</v>
          </cell>
          <cell r="BG1293" t="str">
            <v>-</v>
          </cell>
          <cell r="BH1293" t="str">
            <v>-</v>
          </cell>
          <cell r="BI1293" t="str">
            <v>-</v>
          </cell>
          <cell r="BJ1293" t="str">
            <v>Arrendado</v>
          </cell>
          <cell r="BK1293" t="str">
            <v>FV2506</v>
          </cell>
          <cell r="BL1293" t="str">
            <v>El Trébol Automotriz Ermita, S.A. de C.V.</v>
          </cell>
          <cell r="BO1293">
            <v>136990.00280000002</v>
          </cell>
          <cell r="BP1293">
            <v>3047.32</v>
          </cell>
          <cell r="BQ1293" t="str">
            <v>-</v>
          </cell>
          <cell r="BR1293" t="str">
            <v>-</v>
          </cell>
          <cell r="BS1293" t="str">
            <v>-</v>
          </cell>
          <cell r="BT1293" t="str">
            <v>-</v>
          </cell>
          <cell r="BU1293" t="str">
            <v>-</v>
          </cell>
          <cell r="BV1293" t="str">
            <v>-</v>
          </cell>
          <cell r="BW1293" t="str">
            <v>-</v>
          </cell>
          <cell r="BX1293" t="str">
            <v>-</v>
          </cell>
          <cell r="BY1293" t="str">
            <v>-</v>
          </cell>
          <cell r="BZ1293" t="str">
            <v>-</v>
          </cell>
          <cell r="CA1293" t="str">
            <v>-</v>
          </cell>
          <cell r="CB1293" t="str">
            <v>-</v>
          </cell>
          <cell r="CC1293" t="str">
            <v>Miércoles</v>
          </cell>
          <cell r="CD1293" t="str">
            <v>253</v>
          </cell>
          <cell r="CE1293" t="str">
            <v>3</v>
          </cell>
          <cell r="CF1293" t="str">
            <v>Rojo</v>
          </cell>
          <cell r="CG1293" t="str">
            <v>3er Sábado</v>
          </cell>
          <cell r="CH1293" t="str">
            <v>Mzo y Abr</v>
          </cell>
          <cell r="CI1293" t="str">
            <v>Sep y Oct</v>
          </cell>
          <cell r="CJ1293" t="str">
            <v>-</v>
          </cell>
          <cell r="CK1293">
            <v>90</v>
          </cell>
          <cell r="CL1293" t="str">
            <v>101 - MAGNA</v>
          </cell>
          <cell r="CM1293" t="str">
            <v>14116</v>
          </cell>
          <cell r="CP1293" t="str">
            <v>-</v>
          </cell>
        </row>
        <row r="1294">
          <cell r="A1294" t="str">
            <v>14117</v>
          </cell>
          <cell r="B1294" t="str">
            <v>276ZMV</v>
          </cell>
          <cell r="C1294" t="str">
            <v>Distrito Federal</v>
          </cell>
          <cell r="D1294" t="str">
            <v>No aplica</v>
          </cell>
          <cell r="E1294" t="str">
            <v>Aveo</v>
          </cell>
          <cell r="F1294" t="str">
            <v>Automóvil</v>
          </cell>
          <cell r="G1294" t="str">
            <v>Chevrolet</v>
          </cell>
          <cell r="H1294" t="str">
            <v>Aveo LT 4 puertas T/M, D/H, A/A, E/E, CD, Paquete B</v>
          </cell>
          <cell r="I1294" t="str">
            <v>3G1TA5AF1EL159137</v>
          </cell>
          <cell r="J1294" t="str">
            <v>Hecho en México</v>
          </cell>
          <cell r="K1294" t="str">
            <v>Magna</v>
          </cell>
          <cell r="L1294">
            <v>4</v>
          </cell>
          <cell r="M1294">
            <v>45</v>
          </cell>
          <cell r="N1294">
            <v>2014</v>
          </cell>
          <cell r="O1294" t="str">
            <v>Ciudad de México</v>
          </cell>
          <cell r="P1294" t="str">
            <v>Ciudad de México</v>
          </cell>
          <cell r="Q1294" t="str">
            <v>Zona Metropolitana</v>
          </cell>
          <cell r="R1294" t="str">
            <v>Baja</v>
          </cell>
          <cell r="S1294" t="str">
            <v>Subasta interna</v>
          </cell>
          <cell r="T1294" t="str">
            <v>GNP</v>
          </cell>
          <cell r="U1294" t="str">
            <v>Grupo Nacional Provincial, S.A.B.</v>
          </cell>
          <cell r="V1294" t="str">
            <v>Pool Administrativo</v>
          </cell>
          <cell r="W1294" t="str">
            <v>Pool Administrativo</v>
          </cell>
          <cell r="X1294" t="str">
            <v>Plaza GNP</v>
          </cell>
          <cell r="Y1294" t="str">
            <v>Pool</v>
          </cell>
          <cell r="Z1294" t="str">
            <v>N38132</v>
          </cell>
          <cell r="AA1294" t="str">
            <v>-</v>
          </cell>
          <cell r="AB1294" t="str">
            <v>-</v>
          </cell>
          <cell r="AC1294" t="str">
            <v>-</v>
          </cell>
          <cell r="AD1294" t="str">
            <v>-</v>
          </cell>
          <cell r="AE1294" t="str">
            <v>-</v>
          </cell>
          <cell r="AF1294" t="str">
            <v>-</v>
          </cell>
          <cell r="AG1294" t="str">
            <v>-</v>
          </cell>
          <cell r="AH1294" t="str">
            <v>-</v>
          </cell>
          <cell r="AI1294" t="str">
            <v>C6705</v>
          </cell>
          <cell r="AJ1294" t="str">
            <v>Ramirez Granados Arturo</v>
          </cell>
          <cell r="AK1294" t="str">
            <v>-</v>
          </cell>
          <cell r="AL1294" t="str">
            <v>-</v>
          </cell>
          <cell r="AM1294" t="str">
            <v>-</v>
          </cell>
          <cell r="AN1294">
            <v>0</v>
          </cell>
          <cell r="AO1294" t="str">
            <v>-</v>
          </cell>
          <cell r="AQ1294">
            <v>5545001393</v>
          </cell>
          <cell r="AR1294" t="str">
            <v>6363180010376117</v>
          </cell>
          <cell r="AS1294" t="str">
            <v>CANCELADO</v>
          </cell>
          <cell r="AT1294" t="str">
            <v>7519</v>
          </cell>
          <cell r="AU1294" t="str">
            <v>271</v>
          </cell>
          <cell r="AV1294" t="str">
            <v>05/26</v>
          </cell>
          <cell r="AW1294" t="str">
            <v>IMDM20551875..</v>
          </cell>
          <cell r="AX1294" t="str">
            <v>Inactivo</v>
          </cell>
          <cell r="AY1294" t="str">
            <v>No</v>
          </cell>
          <cell r="AZ1294" t="str">
            <v>-</v>
          </cell>
          <cell r="BA1294" t="str">
            <v>-</v>
          </cell>
          <cell r="BB1294" t="str">
            <v>-</v>
          </cell>
          <cell r="BC1294" t="str">
            <v>-</v>
          </cell>
          <cell r="BD1294" t="str">
            <v>-</v>
          </cell>
          <cell r="BE1294" t="str">
            <v>-</v>
          </cell>
          <cell r="BF1294" t="str">
            <v>-</v>
          </cell>
          <cell r="BG1294" t="str">
            <v>-</v>
          </cell>
          <cell r="BH1294" t="str">
            <v>-</v>
          </cell>
          <cell r="BI1294" t="str">
            <v>-</v>
          </cell>
          <cell r="BJ1294" t="str">
            <v>Arrendado</v>
          </cell>
          <cell r="BK1294" t="str">
            <v>FV2560</v>
          </cell>
          <cell r="BL1294" t="str">
            <v>El Trébol Automotriz Ermita, S.A. de C.V.</v>
          </cell>
          <cell r="BO1294">
            <v>136990.00280000002</v>
          </cell>
          <cell r="BP1294">
            <v>3047.32</v>
          </cell>
          <cell r="BQ1294" t="str">
            <v>-</v>
          </cell>
          <cell r="BR1294" t="str">
            <v>-</v>
          </cell>
          <cell r="BS1294" t="str">
            <v>-</v>
          </cell>
          <cell r="BT1294" t="str">
            <v>-</v>
          </cell>
          <cell r="BU1294" t="str">
            <v>-</v>
          </cell>
          <cell r="BV1294" t="str">
            <v>-</v>
          </cell>
          <cell r="BW1294" t="str">
            <v>-</v>
          </cell>
          <cell r="BX1294" t="str">
            <v>-</v>
          </cell>
          <cell r="BY1294" t="str">
            <v>-</v>
          </cell>
          <cell r="BZ1294" t="str">
            <v>-</v>
          </cell>
          <cell r="CA1294" t="str">
            <v>-</v>
          </cell>
          <cell r="CB1294" t="str">
            <v>-</v>
          </cell>
          <cell r="CC1294" t="str">
            <v>Lunes</v>
          </cell>
          <cell r="CD1294" t="str">
            <v>276</v>
          </cell>
          <cell r="CE1294" t="str">
            <v>6</v>
          </cell>
          <cell r="CF1294" t="str">
            <v>Amarillo</v>
          </cell>
          <cell r="CG1294" t="str">
            <v>1er Sábado</v>
          </cell>
          <cell r="CH1294" t="str">
            <v>Ene y Feb</v>
          </cell>
          <cell r="CI1294" t="str">
            <v>Jul y Ago</v>
          </cell>
          <cell r="CJ1294" t="str">
            <v>PAdmvo</v>
          </cell>
          <cell r="CK1294">
            <v>90</v>
          </cell>
          <cell r="CL1294" t="str">
            <v>101 - MAGNA</v>
          </cell>
          <cell r="CM1294" t="str">
            <v>14117</v>
          </cell>
          <cell r="CP1294" t="str">
            <v>-</v>
          </cell>
        </row>
        <row r="1295">
          <cell r="A1295" t="str">
            <v>14118</v>
          </cell>
          <cell r="B1295" t="str">
            <v>945ZMU</v>
          </cell>
          <cell r="C1295" t="str">
            <v>Distrito Federal</v>
          </cell>
          <cell r="D1295" t="str">
            <v>No aplica</v>
          </cell>
          <cell r="E1295" t="str">
            <v>Aveo</v>
          </cell>
          <cell r="F1295" t="str">
            <v>Automóvil</v>
          </cell>
          <cell r="G1295" t="str">
            <v>Chevrolet</v>
          </cell>
          <cell r="H1295" t="str">
            <v>Aveo LT 4 puertas T/M, D/H, A/A, E/E, CD, Paquete B</v>
          </cell>
          <cell r="I1295" t="str">
            <v>3G1TA5AF1EL160594</v>
          </cell>
          <cell r="J1295" t="str">
            <v>Hecho en México</v>
          </cell>
          <cell r="K1295" t="str">
            <v>Magna</v>
          </cell>
          <cell r="L1295">
            <v>4</v>
          </cell>
          <cell r="M1295">
            <v>45</v>
          </cell>
          <cell r="N1295">
            <v>2014</v>
          </cell>
          <cell r="O1295" t="str">
            <v>Torreón</v>
          </cell>
          <cell r="P1295" t="str">
            <v>Coahuila</v>
          </cell>
          <cell r="Q1295" t="str">
            <v>Noreste</v>
          </cell>
          <cell r="R1295" t="str">
            <v>Baja</v>
          </cell>
          <cell r="S1295" t="str">
            <v>Venta a empleado</v>
          </cell>
          <cell r="T1295" t="str">
            <v>GNP</v>
          </cell>
          <cell r="U1295" t="str">
            <v>Grupo Nacional Provincial, S.A.B.</v>
          </cell>
          <cell r="V1295" t="str">
            <v>Supervisor de Taller</v>
          </cell>
          <cell r="W1295" t="str">
            <v>Pool Semiasignado</v>
          </cell>
          <cell r="X1295" t="str">
            <v>Supervisoria</v>
          </cell>
          <cell r="Y1295" t="str">
            <v>Pool</v>
          </cell>
          <cell r="Z1295" t="str">
            <v>S04187</v>
          </cell>
          <cell r="AA1295" t="str">
            <v>-</v>
          </cell>
          <cell r="AB1295" t="str">
            <v>-</v>
          </cell>
          <cell r="AC1295" t="str">
            <v>-</v>
          </cell>
          <cell r="AD1295" t="str">
            <v>-</v>
          </cell>
          <cell r="AE1295" t="str">
            <v>-</v>
          </cell>
          <cell r="AF1295" t="str">
            <v>-</v>
          </cell>
          <cell r="AG1295" t="str">
            <v>-</v>
          </cell>
          <cell r="AH1295" t="str">
            <v>-</v>
          </cell>
          <cell r="AI1295" t="str">
            <v>C6705</v>
          </cell>
          <cell r="AJ1295" t="str">
            <v>Ramirez Granados Arturo</v>
          </cell>
          <cell r="AK1295" t="str">
            <v>-</v>
          </cell>
          <cell r="AL1295" t="str">
            <v>-</v>
          </cell>
          <cell r="AM1295" t="str">
            <v>-</v>
          </cell>
          <cell r="AN1295" t="str">
            <v>ingarmandogodinez@gmail.com</v>
          </cell>
          <cell r="AO1295" t="str">
            <v>-</v>
          </cell>
          <cell r="AP1295" t="str">
            <v>ingarmandogodinez@gmail.com</v>
          </cell>
          <cell r="AQ1295">
            <v>8712110613</v>
          </cell>
          <cell r="AR1295" t="str">
            <v>-</v>
          </cell>
          <cell r="AS1295" t="str">
            <v>-</v>
          </cell>
          <cell r="AT1295" t="str">
            <v>-</v>
          </cell>
          <cell r="AU1295" t="str">
            <v>-</v>
          </cell>
          <cell r="AV1295" t="str">
            <v>-</v>
          </cell>
          <cell r="AW1295" t="str">
            <v>-</v>
          </cell>
          <cell r="AX1295" t="str">
            <v>-</v>
          </cell>
          <cell r="AY1295" t="str">
            <v>No</v>
          </cell>
          <cell r="AZ1295" t="str">
            <v>-</v>
          </cell>
          <cell r="BA1295" t="str">
            <v>-</v>
          </cell>
          <cell r="BB1295" t="str">
            <v>-</v>
          </cell>
          <cell r="BC1295" t="str">
            <v>-</v>
          </cell>
          <cell r="BD1295" t="str">
            <v>-</v>
          </cell>
          <cell r="BE1295" t="str">
            <v>-</v>
          </cell>
          <cell r="BF1295" t="str">
            <v>-</v>
          </cell>
          <cell r="BG1295">
            <v>4</v>
          </cell>
          <cell r="BH1295" t="str">
            <v>-</v>
          </cell>
          <cell r="BI1295" t="str">
            <v>-</v>
          </cell>
          <cell r="BJ1295" t="str">
            <v>Arrendado</v>
          </cell>
          <cell r="BK1295" t="str">
            <v>FV2435</v>
          </cell>
          <cell r="BL1295" t="str">
            <v>El Trébol Automotriz Ermita, S.A. de C.V.</v>
          </cell>
          <cell r="BO1295">
            <v>136990.00280000002</v>
          </cell>
          <cell r="BP1295">
            <v>3047.32</v>
          </cell>
          <cell r="BQ1295" t="str">
            <v>-</v>
          </cell>
          <cell r="BR1295" t="str">
            <v>-</v>
          </cell>
          <cell r="BS1295" t="str">
            <v>-</v>
          </cell>
          <cell r="BT1295" t="str">
            <v>-</v>
          </cell>
          <cell r="BU1295" t="str">
            <v>-</v>
          </cell>
          <cell r="BV1295" t="str">
            <v>-</v>
          </cell>
          <cell r="BW1295" t="str">
            <v>-</v>
          </cell>
          <cell r="BX1295" t="str">
            <v>-</v>
          </cell>
          <cell r="BY1295" t="str">
            <v>-</v>
          </cell>
          <cell r="BZ1295" t="str">
            <v>-</v>
          </cell>
          <cell r="CA1295" t="str">
            <v>-</v>
          </cell>
          <cell r="CB1295" t="str">
            <v>-</v>
          </cell>
          <cell r="CC1295" t="str">
            <v>Lunes</v>
          </cell>
          <cell r="CD1295" t="str">
            <v>945</v>
          </cell>
          <cell r="CE1295" t="str">
            <v>5</v>
          </cell>
          <cell r="CF1295" t="str">
            <v>Amarillo</v>
          </cell>
          <cell r="CG1295" t="str">
            <v>1er Sábado</v>
          </cell>
          <cell r="CH1295" t="str">
            <v>Ene y Feb</v>
          </cell>
          <cell r="CI1295" t="str">
            <v>Jul y Ago</v>
          </cell>
          <cell r="CJ1295" t="str">
            <v>-</v>
          </cell>
          <cell r="CK1295">
            <v>90</v>
          </cell>
          <cell r="CL1295" t="str">
            <v>101 - MAGNA</v>
          </cell>
          <cell r="CM1295" t="str">
            <v>14118</v>
          </cell>
          <cell r="CP1295" t="str">
            <v>-</v>
          </cell>
        </row>
        <row r="1296">
          <cell r="A1296" t="str">
            <v>14119</v>
          </cell>
          <cell r="B1296" t="str">
            <v>607ZMU</v>
          </cell>
          <cell r="C1296" t="str">
            <v>Distrito Federal</v>
          </cell>
          <cell r="D1296" t="str">
            <v>No aplica</v>
          </cell>
          <cell r="E1296" t="str">
            <v>Aveo</v>
          </cell>
          <cell r="F1296" t="str">
            <v>Automóvil</v>
          </cell>
          <cell r="G1296" t="str">
            <v>Chevrolet</v>
          </cell>
          <cell r="H1296" t="str">
            <v>Aveo LT 4 puertas T/M, D/H, A/A, E/E, CD, Paquete B</v>
          </cell>
          <cell r="I1296" t="str">
            <v>3G1TA5AF1EL160840</v>
          </cell>
          <cell r="J1296" t="str">
            <v>Hecho en México</v>
          </cell>
          <cell r="K1296" t="str">
            <v>Magna</v>
          </cell>
          <cell r="L1296">
            <v>4</v>
          </cell>
          <cell r="M1296">
            <v>45</v>
          </cell>
          <cell r="N1296">
            <v>2014</v>
          </cell>
          <cell r="O1296" t="str">
            <v>Villahermosa</v>
          </cell>
          <cell r="P1296" t="str">
            <v>Tabasco</v>
          </cell>
          <cell r="Q1296" t="str">
            <v>Sureste</v>
          </cell>
          <cell r="R1296" t="str">
            <v>Baja</v>
          </cell>
          <cell r="S1296" t="str">
            <v>Subasta interna</v>
          </cell>
          <cell r="T1296" t="str">
            <v>GNP</v>
          </cell>
          <cell r="U1296" t="str">
            <v>Grupo Nacional Provincial, S.A.B.</v>
          </cell>
          <cell r="V1296" t="str">
            <v>Pool Administrativo</v>
          </cell>
          <cell r="W1296" t="str">
            <v>Pool Administrativo</v>
          </cell>
          <cell r="X1296" t="str">
            <v>Supervisoria</v>
          </cell>
          <cell r="Y1296" t="str">
            <v>Pool</v>
          </cell>
          <cell r="Z1296" t="str">
            <v>N90478</v>
          </cell>
          <cell r="AA1296" t="str">
            <v>Cabral Perera Mario</v>
          </cell>
          <cell r="AB1296" t="str">
            <v>Grupo Nacional Provincial, S.A.B.</v>
          </cell>
          <cell r="AC1296" t="str">
            <v>CAPM820616V89</v>
          </cell>
          <cell r="AD1296" t="str">
            <v>Jefe de departamento</v>
          </cell>
          <cell r="AE1296" t="str">
            <v>Jefe de Departamento A</v>
          </cell>
          <cell r="AF1296" t="str">
            <v>Unidad Staff</v>
          </cell>
          <cell r="AG1296" t="str">
            <v>Dirección Recursos Humanos y Servicios Administrativos</v>
          </cell>
          <cell r="AH1296" t="str">
            <v>Subdir. Inmuebles</v>
          </cell>
          <cell r="AI1296" t="str">
            <v>C6108</v>
          </cell>
          <cell r="AJ1296" t="str">
            <v>Lomeli Aguayo Victor Javier</v>
          </cell>
          <cell r="AK1296" t="str">
            <v>Casona</v>
          </cell>
          <cell r="AL1296" t="str">
            <v>Mérida</v>
          </cell>
          <cell r="AM1296">
            <v>6829</v>
          </cell>
          <cell r="AN1296" t="str">
            <v>mario.cabral@gnp.com.mx</v>
          </cell>
          <cell r="AO1296" t="str">
            <v>mario.cabral@gnp.com.mx</v>
          </cell>
          <cell r="AQ1296">
            <v>9992336491</v>
          </cell>
          <cell r="AR1296" t="str">
            <v>6363180010376125</v>
          </cell>
          <cell r="AS1296" t="str">
            <v>CANCELADO</v>
          </cell>
          <cell r="AT1296" t="str">
            <v>2841</v>
          </cell>
          <cell r="AU1296" t="str">
            <v>504</v>
          </cell>
          <cell r="AV1296" t="str">
            <v>05/26</v>
          </cell>
          <cell r="AW1296" t="str">
            <v>-</v>
          </cell>
          <cell r="AX1296" t="str">
            <v>-</v>
          </cell>
          <cell r="AY1296" t="str">
            <v>No</v>
          </cell>
          <cell r="AZ1296" t="str">
            <v>-</v>
          </cell>
          <cell r="BA1296" t="str">
            <v>-</v>
          </cell>
          <cell r="BB1296" t="str">
            <v>-</v>
          </cell>
          <cell r="BC1296" t="str">
            <v>-</v>
          </cell>
          <cell r="BD1296" t="str">
            <v>-</v>
          </cell>
          <cell r="BE1296" t="str">
            <v>-</v>
          </cell>
          <cell r="BF1296" t="str">
            <v>-</v>
          </cell>
          <cell r="BG1296" t="str">
            <v>-</v>
          </cell>
          <cell r="BH1296" t="str">
            <v>-</v>
          </cell>
          <cell r="BI1296" t="str">
            <v>-</v>
          </cell>
          <cell r="BJ1296" t="str">
            <v>Arrendado</v>
          </cell>
          <cell r="BK1296" t="str">
            <v>FV2438</v>
          </cell>
          <cell r="BL1296" t="str">
            <v>El Trébol Automotriz Ermita, S.A. de C.V.</v>
          </cell>
          <cell r="BO1296">
            <v>136990.00280000002</v>
          </cell>
          <cell r="BP1296">
            <v>3047.32</v>
          </cell>
          <cell r="BQ1296" t="str">
            <v>-</v>
          </cell>
          <cell r="BR1296" t="str">
            <v>-</v>
          </cell>
          <cell r="BS1296" t="str">
            <v>-</v>
          </cell>
          <cell r="BT1296" t="str">
            <v>-</v>
          </cell>
          <cell r="BU1296" t="str">
            <v>-</v>
          </cell>
          <cell r="BV1296" t="str">
            <v>-</v>
          </cell>
          <cell r="BW1296" t="str">
            <v>-</v>
          </cell>
          <cell r="BX1296" t="str">
            <v>-</v>
          </cell>
          <cell r="BY1296" t="str">
            <v>-</v>
          </cell>
          <cell r="BZ1296" t="str">
            <v>-</v>
          </cell>
          <cell r="CA1296" t="str">
            <v>-</v>
          </cell>
          <cell r="CB1296" t="str">
            <v>-</v>
          </cell>
          <cell r="CC1296" t="str">
            <v>Martes</v>
          </cell>
          <cell r="CD1296" t="str">
            <v>607</v>
          </cell>
          <cell r="CE1296" t="str">
            <v>7</v>
          </cell>
          <cell r="CF1296" t="str">
            <v>Rosa</v>
          </cell>
          <cell r="CG1296" t="str">
            <v>2o Sábado</v>
          </cell>
          <cell r="CH1296" t="str">
            <v>Feb y Mzo</v>
          </cell>
          <cell r="CI1296" t="str">
            <v>Ago y Sep</v>
          </cell>
          <cell r="CJ1296" t="str">
            <v>PAdmvo</v>
          </cell>
          <cell r="CK1296">
            <v>90</v>
          </cell>
          <cell r="CL1296" t="str">
            <v>101 - MAGNA</v>
          </cell>
          <cell r="CM1296" t="str">
            <v>14119</v>
          </cell>
          <cell r="CP1296" t="str">
            <v>-</v>
          </cell>
        </row>
        <row r="1297">
          <cell r="A1297" t="str">
            <v>14120</v>
          </cell>
          <cell r="B1297" t="str">
            <v>882ZMV</v>
          </cell>
          <cell r="C1297" t="str">
            <v>Distrito Federal</v>
          </cell>
          <cell r="D1297" t="str">
            <v>No aplica</v>
          </cell>
          <cell r="E1297" t="str">
            <v>Aveo</v>
          </cell>
          <cell r="F1297" t="str">
            <v>Automóvil</v>
          </cell>
          <cell r="G1297" t="str">
            <v>Chevrolet</v>
          </cell>
          <cell r="H1297" t="str">
            <v>Aveo LT 4 puertas T/M, D/H, A/A, E/E, CD, Paquete B</v>
          </cell>
          <cell r="I1297" t="str">
            <v>3G1TA5AF2EL159986</v>
          </cell>
          <cell r="J1297" t="str">
            <v>Hecho en México</v>
          </cell>
          <cell r="K1297" t="str">
            <v>Magna</v>
          </cell>
          <cell r="L1297">
            <v>4</v>
          </cell>
          <cell r="M1297">
            <v>45</v>
          </cell>
          <cell r="N1297">
            <v>2014</v>
          </cell>
          <cell r="O1297" t="str">
            <v>Cancún</v>
          </cell>
          <cell r="P1297" t="str">
            <v>Quintana Roo</v>
          </cell>
          <cell r="Q1297" t="str">
            <v>Sureste</v>
          </cell>
          <cell r="R1297" t="str">
            <v>Baja</v>
          </cell>
          <cell r="S1297" t="str">
            <v>Subasta interna</v>
          </cell>
          <cell r="T1297" t="str">
            <v>GNP</v>
          </cell>
          <cell r="U1297" t="str">
            <v>Grupo Nacional Provincial, S.A.B.</v>
          </cell>
          <cell r="V1297" t="str">
            <v>Pool Administrativo</v>
          </cell>
          <cell r="W1297" t="str">
            <v>Pool Administrativo</v>
          </cell>
          <cell r="X1297" t="str">
            <v>Supervisoria</v>
          </cell>
          <cell r="Y1297" t="str">
            <v>Pool</v>
          </cell>
          <cell r="Z1297" t="str">
            <v>N90478</v>
          </cell>
          <cell r="AA1297" t="str">
            <v>Cabral Perera Mario</v>
          </cell>
          <cell r="AB1297" t="str">
            <v>Grupo Nacional Provincial, S.A.B.</v>
          </cell>
          <cell r="AC1297" t="str">
            <v>CAPM820616V89</v>
          </cell>
          <cell r="AD1297" t="str">
            <v>Jefe de departamento</v>
          </cell>
          <cell r="AE1297" t="str">
            <v>Jefe de Departamento A</v>
          </cell>
          <cell r="AF1297" t="str">
            <v>Unidad Staff</v>
          </cell>
          <cell r="AG1297" t="str">
            <v>Dirección Recursos Humanos y Servicios Administrativos</v>
          </cell>
          <cell r="AH1297" t="str">
            <v>Subdir. Inmuebles</v>
          </cell>
          <cell r="AI1297" t="str">
            <v>C6108</v>
          </cell>
          <cell r="AJ1297" t="str">
            <v>Lomeli Aguayo Victor Javier</v>
          </cell>
          <cell r="AK1297" t="str">
            <v>Casona</v>
          </cell>
          <cell r="AL1297" t="str">
            <v>Mérida</v>
          </cell>
          <cell r="AM1297">
            <v>6829</v>
          </cell>
          <cell r="AN1297" t="str">
            <v>mario.cabral@gnp.com.mx</v>
          </cell>
          <cell r="AO1297" t="str">
            <v>mario.cabral@gnp.com.mx</v>
          </cell>
          <cell r="AQ1297">
            <v>9992336491</v>
          </cell>
          <cell r="AR1297" t="str">
            <v>6363180010376133</v>
          </cell>
          <cell r="AS1297" t="str">
            <v>CANCELADO</v>
          </cell>
          <cell r="AT1297" t="str">
            <v>5358</v>
          </cell>
          <cell r="AU1297" t="str">
            <v>506</v>
          </cell>
          <cell r="AV1297" t="str">
            <v>05/26</v>
          </cell>
          <cell r="AW1297" t="str">
            <v>-</v>
          </cell>
          <cell r="AX1297" t="str">
            <v>-</v>
          </cell>
          <cell r="AY1297" t="str">
            <v>No</v>
          </cell>
          <cell r="AZ1297" t="str">
            <v>-</v>
          </cell>
          <cell r="BA1297" t="str">
            <v>-</v>
          </cell>
          <cell r="BB1297" t="str">
            <v>-</v>
          </cell>
          <cell r="BC1297" t="str">
            <v>-</v>
          </cell>
          <cell r="BD1297" t="str">
            <v>-</v>
          </cell>
          <cell r="BE1297" t="str">
            <v>-</v>
          </cell>
          <cell r="BF1297" t="str">
            <v>-</v>
          </cell>
          <cell r="BG1297" t="str">
            <v>-</v>
          </cell>
          <cell r="BH1297" t="str">
            <v>-</v>
          </cell>
          <cell r="BI1297" t="str">
            <v>-</v>
          </cell>
          <cell r="BJ1297" t="str">
            <v>Arrendado</v>
          </cell>
          <cell r="BK1297" t="str">
            <v>FV2426</v>
          </cell>
          <cell r="BL1297" t="str">
            <v>El Trébol Automotriz Ermita, S.A. de C.V.</v>
          </cell>
          <cell r="BO1297">
            <v>136990.00280000002</v>
          </cell>
          <cell r="BP1297">
            <v>3047.32</v>
          </cell>
          <cell r="BQ1297" t="str">
            <v>-</v>
          </cell>
          <cell r="BR1297" t="str">
            <v>-</v>
          </cell>
          <cell r="BS1297" t="str">
            <v>-</v>
          </cell>
          <cell r="BT1297" t="str">
            <v>-</v>
          </cell>
          <cell r="BU1297" t="str">
            <v>-</v>
          </cell>
          <cell r="BV1297" t="str">
            <v>-</v>
          </cell>
          <cell r="BW1297" t="str">
            <v>-</v>
          </cell>
          <cell r="BX1297" t="str">
            <v>-</v>
          </cell>
          <cell r="BY1297" t="str">
            <v>-</v>
          </cell>
          <cell r="BZ1297" t="str">
            <v>-</v>
          </cell>
          <cell r="CA1297" t="str">
            <v>-</v>
          </cell>
          <cell r="CB1297" t="str">
            <v>-</v>
          </cell>
          <cell r="CC1297" t="str">
            <v>Jueves</v>
          </cell>
          <cell r="CD1297" t="str">
            <v>882</v>
          </cell>
          <cell r="CE1297" t="str">
            <v>2</v>
          </cell>
          <cell r="CF1297" t="str">
            <v>Verde</v>
          </cell>
          <cell r="CG1297" t="str">
            <v>4o Sábado</v>
          </cell>
          <cell r="CH1297" t="str">
            <v>Abr y May</v>
          </cell>
          <cell r="CI1297" t="str">
            <v>Oct y Nov</v>
          </cell>
          <cell r="CJ1297" t="str">
            <v>PAdmvo</v>
          </cell>
          <cell r="CK1297">
            <v>90</v>
          </cell>
          <cell r="CL1297" t="str">
            <v>101 - MAGNA</v>
          </cell>
          <cell r="CM1297" t="str">
            <v>14120</v>
          </cell>
          <cell r="CP1297" t="str">
            <v>-</v>
          </cell>
        </row>
        <row r="1298">
          <cell r="A1298" t="str">
            <v>14121</v>
          </cell>
          <cell r="B1298" t="str">
            <v>544ZMV</v>
          </cell>
          <cell r="C1298" t="str">
            <v>Distrito Federal</v>
          </cell>
          <cell r="D1298" t="str">
            <v>No aplica</v>
          </cell>
          <cell r="E1298" t="str">
            <v>Aveo</v>
          </cell>
          <cell r="F1298" t="str">
            <v>Automóvil</v>
          </cell>
          <cell r="G1298" t="str">
            <v>Chevrolet</v>
          </cell>
          <cell r="H1298" t="str">
            <v>Aveo LT 4 puertas T/M, D/H, A/A, E/E, CD, Paquete B</v>
          </cell>
          <cell r="I1298" t="str">
            <v>3G1TA5AF2EL160135</v>
          </cell>
          <cell r="J1298" t="str">
            <v>Hecho en México</v>
          </cell>
          <cell r="K1298" t="str">
            <v>Magna</v>
          </cell>
          <cell r="L1298">
            <v>4</v>
          </cell>
          <cell r="M1298">
            <v>45</v>
          </cell>
          <cell r="N1298">
            <v>2014</v>
          </cell>
          <cell r="O1298" t="str">
            <v>Ciudad Juárez</v>
          </cell>
          <cell r="P1298" t="str">
            <v>Chihuahua</v>
          </cell>
          <cell r="Q1298" t="str">
            <v>Noroeste</v>
          </cell>
          <cell r="R1298" t="str">
            <v>Baja</v>
          </cell>
          <cell r="S1298" t="str">
            <v>Venta a empleado</v>
          </cell>
          <cell r="T1298" t="str">
            <v>GNP</v>
          </cell>
          <cell r="U1298" t="str">
            <v>Grupo Nacional Provincial, S.A.B.</v>
          </cell>
          <cell r="V1298" t="str">
            <v>Supervisor Ajustes</v>
          </cell>
          <cell r="W1298" t="str">
            <v>-</v>
          </cell>
          <cell r="X1298" t="str">
            <v>Supervisoria</v>
          </cell>
          <cell r="Y1298" t="str">
            <v>Asignado</v>
          </cell>
          <cell r="Z1298" t="str">
            <v>N64159</v>
          </cell>
          <cell r="AA1298" t="str">
            <v>Salcido Acevedo José De Jesús</v>
          </cell>
          <cell r="AB1298" t="str">
            <v>Grupo Nacional Provincial, S.A.B.</v>
          </cell>
          <cell r="AC1298" t="str">
            <v>SAAJ6510219K0</v>
          </cell>
          <cell r="AD1298" t="str">
            <v>Jefe de departamento</v>
          </cell>
          <cell r="AE1298" t="str">
            <v>Supervisor Siniestros Autos</v>
          </cell>
          <cell r="AF1298" t="str">
            <v>Unidad Operativa</v>
          </cell>
          <cell r="AG1298" t="str">
            <v>Dirección Servicio y Operaciones</v>
          </cell>
          <cell r="AH1298" t="str">
            <v>Subdirección Siniestros Norte y Occidente</v>
          </cell>
          <cell r="AI1298" t="str">
            <v>C9178</v>
          </cell>
          <cell r="AJ1298" t="str">
            <v>Cárdenas Guzmán Adriel</v>
          </cell>
          <cell r="AK1298" t="str">
            <v>Ciudad Juárez</v>
          </cell>
          <cell r="AL1298" t="str">
            <v>Ciudad Juárez</v>
          </cell>
          <cell r="AM1298">
            <v>7827</v>
          </cell>
          <cell r="AN1298" t="str">
            <v>josedejesus.salcido@gnp.com.mx</v>
          </cell>
          <cell r="AO1298" t="str">
            <v>josedejesus.salcido@gnp.com.mx</v>
          </cell>
          <cell r="AP1298" t="str">
            <v>josedejesus.salcido@gnp.com.mx</v>
          </cell>
          <cell r="AQ1298">
            <v>6563018753</v>
          </cell>
          <cell r="AR1298" t="str">
            <v>-</v>
          </cell>
          <cell r="AS1298" t="str">
            <v>-</v>
          </cell>
          <cell r="AT1298" t="str">
            <v>-</v>
          </cell>
          <cell r="AU1298" t="str">
            <v>-</v>
          </cell>
          <cell r="AV1298" t="str">
            <v>-</v>
          </cell>
          <cell r="AW1298" t="str">
            <v>-</v>
          </cell>
          <cell r="AX1298" t="str">
            <v>-</v>
          </cell>
          <cell r="AY1298" t="str">
            <v>Si</v>
          </cell>
          <cell r="AZ1298">
            <v>764</v>
          </cell>
          <cell r="BA1298">
            <v>43708</v>
          </cell>
          <cell r="BB1298">
            <v>36672</v>
          </cell>
          <cell r="BC1298">
            <v>16808</v>
          </cell>
          <cell r="BD1298">
            <v>53480</v>
          </cell>
          <cell r="BE1298">
            <v>42993</v>
          </cell>
          <cell r="BF1298">
            <v>44439</v>
          </cell>
          <cell r="BG1298">
            <v>3</v>
          </cell>
          <cell r="BH1298" t="str">
            <v>-</v>
          </cell>
          <cell r="BI1298" t="str">
            <v>-</v>
          </cell>
          <cell r="BJ1298" t="str">
            <v>Arrendado</v>
          </cell>
          <cell r="BK1298" t="str">
            <v>FV2561</v>
          </cell>
          <cell r="BL1298" t="str">
            <v>El Trébol Automotriz Ermita, S.A. de C.V.</v>
          </cell>
          <cell r="BO1298">
            <v>136990.00280000002</v>
          </cell>
          <cell r="BP1298">
            <v>3047.32</v>
          </cell>
          <cell r="BQ1298" t="str">
            <v>-</v>
          </cell>
          <cell r="BR1298" t="str">
            <v>-</v>
          </cell>
          <cell r="BS1298" t="str">
            <v>-</v>
          </cell>
          <cell r="BT1298" t="str">
            <v>-</v>
          </cell>
          <cell r="BU1298" t="str">
            <v>-</v>
          </cell>
          <cell r="BV1298" t="str">
            <v>-</v>
          </cell>
          <cell r="BW1298" t="str">
            <v>-</v>
          </cell>
          <cell r="BX1298" t="str">
            <v>-</v>
          </cell>
          <cell r="BY1298" t="str">
            <v>-</v>
          </cell>
          <cell r="BZ1298" t="str">
            <v>-</v>
          </cell>
          <cell r="CA1298" t="str">
            <v>-</v>
          </cell>
          <cell r="CB1298" t="str">
            <v>-</v>
          </cell>
          <cell r="CC1298" t="str">
            <v>Miércoles</v>
          </cell>
          <cell r="CD1298" t="str">
            <v>544</v>
          </cell>
          <cell r="CE1298" t="str">
            <v>4</v>
          </cell>
          <cell r="CF1298" t="str">
            <v>Rojo</v>
          </cell>
          <cell r="CG1298" t="str">
            <v>3er Sábado</v>
          </cell>
          <cell r="CH1298" t="str">
            <v>Mzo y Abr</v>
          </cell>
          <cell r="CI1298" t="str">
            <v>Sep y Oct</v>
          </cell>
          <cell r="CJ1298" t="str">
            <v>-</v>
          </cell>
          <cell r="CK1298">
            <v>90</v>
          </cell>
          <cell r="CL1298" t="str">
            <v>101 - MAGNA</v>
          </cell>
          <cell r="CM1298" t="str">
            <v>14121</v>
          </cell>
          <cell r="CP1298" t="str">
            <v>-</v>
          </cell>
        </row>
        <row r="1299">
          <cell r="A1299" t="str">
            <v>14122</v>
          </cell>
          <cell r="B1299" t="str">
            <v>702ZMU</v>
          </cell>
          <cell r="C1299" t="str">
            <v>Distrito Federal</v>
          </cell>
          <cell r="D1299" t="str">
            <v>No aplica</v>
          </cell>
          <cell r="E1299" t="str">
            <v>Aveo</v>
          </cell>
          <cell r="F1299" t="str">
            <v>Automóvil</v>
          </cell>
          <cell r="G1299" t="str">
            <v>Chevrolet</v>
          </cell>
          <cell r="H1299" t="str">
            <v>Aveo LT 4 puertas T/M, D/H, A/A, E/E, CD, Paquete B</v>
          </cell>
          <cell r="I1299" t="str">
            <v>3G1TA5AF2EL160670</v>
          </cell>
          <cell r="J1299" t="str">
            <v>Hecho en México</v>
          </cell>
          <cell r="K1299" t="str">
            <v>Magna</v>
          </cell>
          <cell r="L1299">
            <v>4</v>
          </cell>
          <cell r="M1299">
            <v>45</v>
          </cell>
          <cell r="N1299">
            <v>2014</v>
          </cell>
          <cell r="O1299" t="str">
            <v>Ciudad Juárez</v>
          </cell>
          <cell r="P1299" t="str">
            <v>Chihuahua</v>
          </cell>
          <cell r="Q1299" t="str">
            <v>Noroeste</v>
          </cell>
          <cell r="R1299" t="str">
            <v>Baja</v>
          </cell>
          <cell r="S1299" t="str">
            <v>Venta a empleado</v>
          </cell>
          <cell r="T1299" t="str">
            <v>GNP</v>
          </cell>
          <cell r="U1299" t="str">
            <v>Grupo Nacional Provincial, S.A.B.</v>
          </cell>
          <cell r="V1299" t="str">
            <v>Supervisor de Taller</v>
          </cell>
          <cell r="W1299" t="str">
            <v>Pool Semiasignado</v>
          </cell>
          <cell r="X1299" t="str">
            <v>Supervisoria</v>
          </cell>
          <cell r="Y1299" t="str">
            <v>Pool</v>
          </cell>
          <cell r="Z1299" t="str">
            <v>N94074</v>
          </cell>
          <cell r="AA1299" t="str">
            <v>Padilla Flores Ruben</v>
          </cell>
          <cell r="AB1299" t="str">
            <v>Grupo Nacional Provincial, S.A.B.</v>
          </cell>
          <cell r="AC1299" t="str">
            <v>PAFR830608AW3</v>
          </cell>
          <cell r="AD1299" t="str">
            <v>Operativo</v>
          </cell>
          <cell r="AE1299" t="str">
            <v>Visitador de Taller</v>
          </cell>
          <cell r="AF1299" t="str">
            <v>Unidad Operativa</v>
          </cell>
          <cell r="AG1299" t="str">
            <v>Dirección Servicio y Operaciones</v>
          </cell>
          <cell r="AH1299" t="str">
            <v>Subdirección Siniestros Norte y Occidente</v>
          </cell>
          <cell r="AI1299" t="str">
            <v>C9178</v>
          </cell>
          <cell r="AJ1299" t="str">
            <v>Cárdenas Guzmán Adriel</v>
          </cell>
          <cell r="AK1299" t="str">
            <v>Ciudad Juárez</v>
          </cell>
          <cell r="AL1299" t="str">
            <v>Ciudad Juárez</v>
          </cell>
          <cell r="AM1299">
            <v>0</v>
          </cell>
          <cell r="AN1299" t="str">
            <v>ruben.padilla@gnp.com.mx</v>
          </cell>
          <cell r="AO1299" t="str">
            <v>ruben.padilla@gnp.com.mx</v>
          </cell>
          <cell r="AP1299" t="str">
            <v>ruben.padilla@gnp.com.mx</v>
          </cell>
          <cell r="AQ1299">
            <v>6561768132</v>
          </cell>
          <cell r="AR1299" t="str">
            <v>-</v>
          </cell>
          <cell r="AS1299" t="str">
            <v>-</v>
          </cell>
          <cell r="AT1299" t="str">
            <v>-</v>
          </cell>
          <cell r="AU1299" t="str">
            <v>-</v>
          </cell>
          <cell r="AV1299" t="str">
            <v>-</v>
          </cell>
          <cell r="AW1299" t="str">
            <v>-</v>
          </cell>
          <cell r="AX1299" t="str">
            <v>-</v>
          </cell>
          <cell r="AY1299" t="str">
            <v>Si</v>
          </cell>
          <cell r="AZ1299">
            <v>500</v>
          </cell>
          <cell r="BA1299">
            <v>43708</v>
          </cell>
          <cell r="BB1299">
            <v>27500</v>
          </cell>
          <cell r="BC1299" t="str">
            <v>-</v>
          </cell>
          <cell r="BD1299">
            <v>48000</v>
          </cell>
          <cell r="BE1299">
            <v>42886</v>
          </cell>
          <cell r="BF1299">
            <v>44331</v>
          </cell>
          <cell r="BG1299">
            <v>4</v>
          </cell>
          <cell r="BH1299" t="str">
            <v>-</v>
          </cell>
          <cell r="BI1299" t="str">
            <v>-</v>
          </cell>
          <cell r="BJ1299" t="str">
            <v>Arrendado</v>
          </cell>
          <cell r="BK1299" t="str">
            <v>FV2433</v>
          </cell>
          <cell r="BL1299" t="str">
            <v>El Trébol Automotriz Ermita, S.A. de C.V.</v>
          </cell>
          <cell r="BO1299">
            <v>136990.00280000002</v>
          </cell>
          <cell r="BP1299">
            <v>3047.32</v>
          </cell>
          <cell r="BQ1299" t="str">
            <v>-</v>
          </cell>
          <cell r="BR1299" t="str">
            <v>-</v>
          </cell>
          <cell r="BS1299" t="str">
            <v>-</v>
          </cell>
          <cell r="BT1299" t="str">
            <v>-</v>
          </cell>
          <cell r="BU1299" t="str">
            <v>-</v>
          </cell>
          <cell r="BV1299" t="str">
            <v>-</v>
          </cell>
          <cell r="BW1299" t="str">
            <v>-</v>
          </cell>
          <cell r="BX1299" t="str">
            <v>-</v>
          </cell>
          <cell r="BY1299" t="str">
            <v>-</v>
          </cell>
          <cell r="BZ1299" t="str">
            <v>-</v>
          </cell>
          <cell r="CA1299" t="str">
            <v>-</v>
          </cell>
          <cell r="CB1299" t="str">
            <v>-</v>
          </cell>
          <cell r="CC1299" t="str">
            <v>Jueves</v>
          </cell>
          <cell r="CD1299" t="str">
            <v>702</v>
          </cell>
          <cell r="CE1299" t="str">
            <v>2</v>
          </cell>
          <cell r="CF1299" t="str">
            <v>Verde</v>
          </cell>
          <cell r="CG1299" t="str">
            <v>4o Sábado</v>
          </cell>
          <cell r="CH1299" t="str">
            <v>Abr y May</v>
          </cell>
          <cell r="CI1299" t="str">
            <v>Oct y Nov</v>
          </cell>
          <cell r="CJ1299" t="str">
            <v>-</v>
          </cell>
          <cell r="CK1299">
            <v>90</v>
          </cell>
          <cell r="CL1299" t="str">
            <v>101 - MAGNA</v>
          </cell>
          <cell r="CM1299" t="str">
            <v>14122</v>
          </cell>
          <cell r="CP1299" t="str">
            <v>-</v>
          </cell>
        </row>
        <row r="1300">
          <cell r="A1300" t="str">
            <v>14123</v>
          </cell>
          <cell r="B1300" t="str">
            <v>994ZMU</v>
          </cell>
          <cell r="C1300" t="str">
            <v>Distrito Federal</v>
          </cell>
          <cell r="D1300" t="str">
            <v>No aplica</v>
          </cell>
          <cell r="E1300" t="str">
            <v>Aveo</v>
          </cell>
          <cell r="F1300" t="str">
            <v>Automóvil</v>
          </cell>
          <cell r="G1300" t="str">
            <v>Chevrolet</v>
          </cell>
          <cell r="H1300" t="str">
            <v>Aveo LT 4 puertas T/M, D/H, A/A, E/E, CD, Paquete B</v>
          </cell>
          <cell r="I1300" t="str">
            <v>3G1TA5AF2EL160765</v>
          </cell>
          <cell r="J1300" t="str">
            <v>Hecho en México</v>
          </cell>
          <cell r="K1300" t="str">
            <v>Magna</v>
          </cell>
          <cell r="L1300">
            <v>4</v>
          </cell>
          <cell r="M1300">
            <v>45</v>
          </cell>
          <cell r="N1300">
            <v>2014</v>
          </cell>
          <cell r="O1300" t="str">
            <v>Ciudad Juárez</v>
          </cell>
          <cell r="P1300" t="str">
            <v>Chihuahua</v>
          </cell>
          <cell r="Q1300" t="str">
            <v>Noroeste</v>
          </cell>
          <cell r="R1300" t="str">
            <v>Baja</v>
          </cell>
          <cell r="S1300" t="str">
            <v>Devolución Valmex</v>
          </cell>
          <cell r="T1300" t="str">
            <v>GNP</v>
          </cell>
          <cell r="U1300" t="str">
            <v>Grupo Nacional Provincial, S.A.B.</v>
          </cell>
          <cell r="V1300" t="str">
            <v>Pool Administrativo</v>
          </cell>
          <cell r="W1300" t="str">
            <v>Pool Administrativo</v>
          </cell>
          <cell r="X1300" t="str">
            <v>Supervisoria</v>
          </cell>
          <cell r="Y1300" t="str">
            <v>Pool</v>
          </cell>
          <cell r="Z1300" t="str">
            <v>N38132</v>
          </cell>
          <cell r="AA1300" t="str">
            <v>-</v>
          </cell>
          <cell r="AB1300" t="str">
            <v>-</v>
          </cell>
          <cell r="AC1300" t="str">
            <v>-</v>
          </cell>
          <cell r="AD1300" t="str">
            <v>-</v>
          </cell>
          <cell r="AE1300" t="str">
            <v>-</v>
          </cell>
          <cell r="AF1300" t="str">
            <v>-</v>
          </cell>
          <cell r="AG1300" t="str">
            <v>-</v>
          </cell>
          <cell r="AH1300" t="str">
            <v>-</v>
          </cell>
          <cell r="AI1300" t="str">
            <v>C6705</v>
          </cell>
          <cell r="AJ1300" t="str">
            <v>Ramirez Granados Arturo</v>
          </cell>
          <cell r="AK1300" t="str">
            <v>-</v>
          </cell>
          <cell r="AL1300" t="str">
            <v>-</v>
          </cell>
          <cell r="AM1300" t="str">
            <v>-</v>
          </cell>
          <cell r="AN1300">
            <v>0</v>
          </cell>
          <cell r="AO1300" t="str">
            <v>-</v>
          </cell>
          <cell r="AQ1300">
            <v>5545001393</v>
          </cell>
          <cell r="AR1300" t="str">
            <v>-</v>
          </cell>
          <cell r="AS1300" t="str">
            <v>-</v>
          </cell>
          <cell r="AT1300" t="str">
            <v>-</v>
          </cell>
          <cell r="AU1300" t="str">
            <v>-</v>
          </cell>
          <cell r="AV1300" t="str">
            <v>-</v>
          </cell>
          <cell r="AW1300" t="str">
            <v>-</v>
          </cell>
          <cell r="AX1300" t="str">
            <v>-</v>
          </cell>
          <cell r="AY1300" t="str">
            <v>No</v>
          </cell>
          <cell r="AZ1300" t="str">
            <v>-</v>
          </cell>
          <cell r="BA1300" t="str">
            <v>-</v>
          </cell>
          <cell r="BB1300" t="str">
            <v>-</v>
          </cell>
          <cell r="BC1300" t="str">
            <v>-</v>
          </cell>
          <cell r="BD1300" t="str">
            <v>-</v>
          </cell>
          <cell r="BE1300" t="str">
            <v>-</v>
          </cell>
          <cell r="BF1300" t="str">
            <v>-</v>
          </cell>
          <cell r="BG1300" t="str">
            <v>-</v>
          </cell>
          <cell r="BH1300" t="str">
            <v>-</v>
          </cell>
          <cell r="BI1300" t="str">
            <v>-</v>
          </cell>
          <cell r="BJ1300" t="str">
            <v>Arrendado</v>
          </cell>
          <cell r="BK1300" t="str">
            <v>FV2434</v>
          </cell>
          <cell r="BL1300" t="str">
            <v>El Trébol Automotriz Ermita, S.A. de C.V.</v>
          </cell>
          <cell r="BO1300">
            <v>136990.00280000002</v>
          </cell>
          <cell r="BP1300">
            <v>3047.32</v>
          </cell>
          <cell r="BQ1300" t="str">
            <v>-</v>
          </cell>
          <cell r="BR1300" t="str">
            <v>-</v>
          </cell>
          <cell r="BS1300" t="str">
            <v>-</v>
          </cell>
          <cell r="BT1300" t="str">
            <v>-</v>
          </cell>
          <cell r="BU1300" t="str">
            <v>-</v>
          </cell>
          <cell r="BV1300" t="str">
            <v>-</v>
          </cell>
          <cell r="BW1300" t="str">
            <v>-</v>
          </cell>
          <cell r="BX1300" t="str">
            <v>-</v>
          </cell>
          <cell r="BY1300" t="str">
            <v>-</v>
          </cell>
          <cell r="BZ1300" t="str">
            <v>-</v>
          </cell>
          <cell r="CA1300" t="str">
            <v>-</v>
          </cell>
          <cell r="CB1300" t="str">
            <v>-</v>
          </cell>
          <cell r="CC1300" t="str">
            <v>Miércoles</v>
          </cell>
          <cell r="CD1300" t="str">
            <v>994</v>
          </cell>
          <cell r="CE1300" t="str">
            <v>4</v>
          </cell>
          <cell r="CF1300" t="str">
            <v>Rojo</v>
          </cell>
          <cell r="CG1300" t="str">
            <v>3er Sábado</v>
          </cell>
          <cell r="CH1300" t="str">
            <v>Mzo y Abr</v>
          </cell>
          <cell r="CI1300" t="str">
            <v>Sep y Oct</v>
          </cell>
          <cell r="CJ1300" t="str">
            <v>-</v>
          </cell>
          <cell r="CK1300">
            <v>90</v>
          </cell>
          <cell r="CL1300" t="str">
            <v>101 - MAGNA</v>
          </cell>
          <cell r="CM1300" t="str">
            <v>14123</v>
          </cell>
          <cell r="CP1300" t="str">
            <v>-</v>
          </cell>
        </row>
        <row r="1301">
          <cell r="A1301" t="str">
            <v>14124</v>
          </cell>
          <cell r="B1301" t="str">
            <v>829ZMV</v>
          </cell>
          <cell r="C1301" t="str">
            <v>Distrito Federal</v>
          </cell>
          <cell r="D1301" t="str">
            <v>No aplica</v>
          </cell>
          <cell r="E1301" t="str">
            <v>Aveo</v>
          </cell>
          <cell r="F1301" t="str">
            <v>Automóvil</v>
          </cell>
          <cell r="G1301" t="str">
            <v>Chevrolet</v>
          </cell>
          <cell r="H1301" t="str">
            <v>Aveo LT 4 puertas T/M, D/H, A/A, E/E, CD, Paquete B</v>
          </cell>
          <cell r="I1301" t="str">
            <v>3G1TA5AF3EL158913</v>
          </cell>
          <cell r="J1301" t="str">
            <v>Hecho en México</v>
          </cell>
          <cell r="K1301" t="str">
            <v>Magna</v>
          </cell>
          <cell r="L1301">
            <v>4</v>
          </cell>
          <cell r="M1301">
            <v>45</v>
          </cell>
          <cell r="N1301">
            <v>2014</v>
          </cell>
          <cell r="O1301" t="str">
            <v>Monterrey</v>
          </cell>
          <cell r="P1301" t="str">
            <v>Nuevo León</v>
          </cell>
          <cell r="Q1301" t="str">
            <v>Noreste</v>
          </cell>
          <cell r="R1301" t="str">
            <v>Baja</v>
          </cell>
          <cell r="S1301" t="str">
            <v>Venta a empleado</v>
          </cell>
          <cell r="T1301" t="str">
            <v>GNP</v>
          </cell>
          <cell r="U1301" t="str">
            <v>Grupo Nacional Provincial, S.A.B.</v>
          </cell>
          <cell r="V1301" t="str">
            <v>Pool Administrativo</v>
          </cell>
          <cell r="W1301" t="str">
            <v>Pool Administrativo</v>
          </cell>
          <cell r="X1301" t="str">
            <v>Oficina Regional</v>
          </cell>
          <cell r="Y1301" t="str">
            <v>Pool</v>
          </cell>
          <cell r="Z1301" t="str">
            <v>Por asignar</v>
          </cell>
          <cell r="AA1301" t="str">
            <v>-</v>
          </cell>
          <cell r="AB1301" t="str">
            <v>-</v>
          </cell>
          <cell r="AC1301" t="str">
            <v>-</v>
          </cell>
          <cell r="AD1301" t="str">
            <v>-</v>
          </cell>
          <cell r="AE1301" t="str">
            <v>-</v>
          </cell>
          <cell r="AF1301" t="str">
            <v>-</v>
          </cell>
          <cell r="AG1301" t="str">
            <v>-</v>
          </cell>
          <cell r="AH1301" t="str">
            <v>-</v>
          </cell>
          <cell r="AI1301" t="str">
            <v>C6705</v>
          </cell>
          <cell r="AJ1301" t="str">
            <v>Ramirez Granados Arturo</v>
          </cell>
          <cell r="AK1301" t="str">
            <v>-</v>
          </cell>
          <cell r="AL1301" t="str">
            <v>-</v>
          </cell>
          <cell r="AM1301" t="str">
            <v>-</v>
          </cell>
          <cell r="AN1301">
            <v>0</v>
          </cell>
          <cell r="AO1301" t="str">
            <v>-</v>
          </cell>
          <cell r="AQ1301">
            <v>8181768017</v>
          </cell>
          <cell r="AR1301" t="str">
            <v>6363180010376141</v>
          </cell>
          <cell r="AS1301" t="str">
            <v>CANCELADO</v>
          </cell>
          <cell r="AT1301" t="str">
            <v>4648</v>
          </cell>
          <cell r="AU1301" t="str">
            <v>642</v>
          </cell>
          <cell r="AV1301" t="str">
            <v>05/26</v>
          </cell>
          <cell r="AW1301" t="str">
            <v>-</v>
          </cell>
          <cell r="AX1301" t="str">
            <v>-</v>
          </cell>
          <cell r="AY1301" t="str">
            <v>No</v>
          </cell>
          <cell r="AZ1301" t="str">
            <v>-</v>
          </cell>
          <cell r="BA1301" t="str">
            <v>-</v>
          </cell>
          <cell r="BB1301" t="str">
            <v>-</v>
          </cell>
          <cell r="BC1301" t="str">
            <v>-</v>
          </cell>
          <cell r="BD1301" t="str">
            <v>-</v>
          </cell>
          <cell r="BE1301" t="str">
            <v>-</v>
          </cell>
          <cell r="BF1301" t="str">
            <v>-</v>
          </cell>
          <cell r="BG1301" t="str">
            <v>-</v>
          </cell>
          <cell r="BH1301" t="str">
            <v>-</v>
          </cell>
          <cell r="BI1301" t="str">
            <v>-</v>
          </cell>
          <cell r="BJ1301" t="str">
            <v>Arrendado</v>
          </cell>
          <cell r="BK1301" t="str">
            <v>FV2419</v>
          </cell>
          <cell r="BL1301" t="str">
            <v>El Trébol Automotriz Ermita, S.A. de C.V.</v>
          </cell>
          <cell r="BO1301">
            <v>136990.00280000002</v>
          </cell>
          <cell r="BP1301">
            <v>3047.32</v>
          </cell>
          <cell r="BQ1301" t="str">
            <v>-</v>
          </cell>
          <cell r="BR1301" t="str">
            <v>-</v>
          </cell>
          <cell r="BS1301" t="str">
            <v>-</v>
          </cell>
          <cell r="BT1301" t="str">
            <v>-</v>
          </cell>
          <cell r="BU1301" t="str">
            <v>-</v>
          </cell>
          <cell r="BV1301" t="str">
            <v>-</v>
          </cell>
          <cell r="BW1301" t="str">
            <v>-</v>
          </cell>
          <cell r="BX1301" t="str">
            <v>-</v>
          </cell>
          <cell r="BY1301" t="str">
            <v>-</v>
          </cell>
          <cell r="BZ1301" t="str">
            <v>-</v>
          </cell>
          <cell r="CA1301" t="str">
            <v>-</v>
          </cell>
          <cell r="CB1301" t="str">
            <v>-</v>
          </cell>
          <cell r="CC1301" t="str">
            <v>Viernes</v>
          </cell>
          <cell r="CD1301" t="str">
            <v>829</v>
          </cell>
          <cell r="CE1301" t="str">
            <v>9</v>
          </cell>
          <cell r="CF1301" t="str">
            <v>Azul</v>
          </cell>
          <cell r="CG1301" t="str">
            <v>5o Sábado</v>
          </cell>
          <cell r="CH1301" t="str">
            <v>May y Jun</v>
          </cell>
          <cell r="CI1301" t="str">
            <v>Nov y Dic</v>
          </cell>
          <cell r="CJ1301" t="str">
            <v>PAdmvo</v>
          </cell>
          <cell r="CK1301">
            <v>90</v>
          </cell>
          <cell r="CL1301" t="str">
            <v>101 - MAGNA</v>
          </cell>
          <cell r="CM1301" t="str">
            <v>14124</v>
          </cell>
          <cell r="CP1301" t="str">
            <v>-</v>
          </cell>
        </row>
        <row r="1302">
          <cell r="A1302" t="str">
            <v>14125</v>
          </cell>
          <cell r="B1302" t="str">
            <v>800ZMU</v>
          </cell>
          <cell r="C1302" t="str">
            <v>Distrito Federal</v>
          </cell>
          <cell r="D1302" t="str">
            <v>No aplica</v>
          </cell>
          <cell r="E1302" t="str">
            <v>Aveo</v>
          </cell>
          <cell r="F1302" t="str">
            <v>Automóvil</v>
          </cell>
          <cell r="G1302" t="str">
            <v>Chevrolet</v>
          </cell>
          <cell r="H1302" t="str">
            <v>Aveo LT 4 puertas T/M, D/H, A/A, E/E, CD, Paquete B</v>
          </cell>
          <cell r="I1302" t="str">
            <v>3G1TA5AF3EL159835</v>
          </cell>
          <cell r="J1302" t="str">
            <v>Hecho en México</v>
          </cell>
          <cell r="K1302" t="str">
            <v>Magna</v>
          </cell>
          <cell r="L1302">
            <v>4</v>
          </cell>
          <cell r="M1302">
            <v>45</v>
          </cell>
          <cell r="N1302">
            <v>2014</v>
          </cell>
          <cell r="O1302" t="str">
            <v>Hermosillo</v>
          </cell>
          <cell r="P1302" t="str">
            <v>Sonora</v>
          </cell>
          <cell r="Q1302" t="str">
            <v>Noroeste</v>
          </cell>
          <cell r="R1302" t="str">
            <v>Baja</v>
          </cell>
          <cell r="S1302" t="str">
            <v>Subasta interna</v>
          </cell>
          <cell r="T1302" t="str">
            <v>GNP</v>
          </cell>
          <cell r="U1302" t="str">
            <v>Grupo Nacional Provincial, S.A.B.</v>
          </cell>
          <cell r="V1302" t="str">
            <v>Pool Administrativo</v>
          </cell>
          <cell r="W1302" t="str">
            <v>Pool Administrativo</v>
          </cell>
          <cell r="X1302" t="str">
            <v>Supervisoria</v>
          </cell>
          <cell r="Y1302" t="str">
            <v>Pool</v>
          </cell>
          <cell r="Z1302" t="str">
            <v>N38132</v>
          </cell>
          <cell r="AA1302" t="str">
            <v>-</v>
          </cell>
          <cell r="AB1302" t="str">
            <v>-</v>
          </cell>
          <cell r="AC1302" t="str">
            <v>-</v>
          </cell>
          <cell r="AD1302" t="str">
            <v>-</v>
          </cell>
          <cell r="AE1302" t="str">
            <v>-</v>
          </cell>
          <cell r="AF1302" t="str">
            <v>-</v>
          </cell>
          <cell r="AG1302" t="str">
            <v>-</v>
          </cell>
          <cell r="AH1302" t="str">
            <v>-</v>
          </cell>
          <cell r="AI1302" t="str">
            <v>C6705</v>
          </cell>
          <cell r="AJ1302" t="str">
            <v>Ramirez Granados Arturo</v>
          </cell>
          <cell r="AK1302" t="str">
            <v>-</v>
          </cell>
          <cell r="AL1302" t="str">
            <v>-</v>
          </cell>
          <cell r="AM1302" t="str">
            <v>-</v>
          </cell>
          <cell r="AN1302">
            <v>0</v>
          </cell>
          <cell r="AO1302" t="str">
            <v>-</v>
          </cell>
          <cell r="AQ1302">
            <v>5545001393</v>
          </cell>
          <cell r="AR1302" t="str">
            <v>-</v>
          </cell>
          <cell r="AS1302" t="str">
            <v>-</v>
          </cell>
          <cell r="AT1302" t="str">
            <v>-</v>
          </cell>
          <cell r="AU1302" t="str">
            <v>-</v>
          </cell>
          <cell r="AV1302" t="str">
            <v>-</v>
          </cell>
          <cell r="AW1302" t="str">
            <v>-</v>
          </cell>
          <cell r="AX1302" t="str">
            <v>-</v>
          </cell>
          <cell r="AY1302" t="str">
            <v>No</v>
          </cell>
          <cell r="AZ1302" t="str">
            <v>-</v>
          </cell>
          <cell r="BA1302" t="str">
            <v>-</v>
          </cell>
          <cell r="BB1302" t="str">
            <v>-</v>
          </cell>
          <cell r="BC1302" t="str">
            <v>-</v>
          </cell>
          <cell r="BD1302" t="str">
            <v>-</v>
          </cell>
          <cell r="BE1302" t="str">
            <v>-</v>
          </cell>
          <cell r="BF1302" t="str">
            <v>-</v>
          </cell>
          <cell r="BG1302" t="str">
            <v>-</v>
          </cell>
          <cell r="BH1302" t="str">
            <v>-</v>
          </cell>
          <cell r="BI1302" t="str">
            <v>-</v>
          </cell>
          <cell r="BJ1302" t="str">
            <v>Arrendado</v>
          </cell>
          <cell r="BK1302" t="str">
            <v>FV2432</v>
          </cell>
          <cell r="BL1302" t="str">
            <v>El Trébol Automotriz Ermita, S.A. de C.V.</v>
          </cell>
          <cell r="BO1302">
            <v>136990.00280000002</v>
          </cell>
          <cell r="BP1302">
            <v>3047.32</v>
          </cell>
          <cell r="BQ1302" t="str">
            <v>-</v>
          </cell>
          <cell r="BR1302" t="str">
            <v>-</v>
          </cell>
          <cell r="BS1302" t="str">
            <v>-</v>
          </cell>
          <cell r="BT1302" t="str">
            <v>-</v>
          </cell>
          <cell r="BU1302" t="str">
            <v>-</v>
          </cell>
          <cell r="BV1302" t="str">
            <v>-</v>
          </cell>
          <cell r="BW1302" t="str">
            <v>-</v>
          </cell>
          <cell r="BX1302" t="str">
            <v>-</v>
          </cell>
          <cell r="BY1302" t="str">
            <v>-</v>
          </cell>
          <cell r="BZ1302" t="str">
            <v>-</v>
          </cell>
          <cell r="CA1302" t="str">
            <v>-</v>
          </cell>
          <cell r="CB1302" t="str">
            <v>-</v>
          </cell>
          <cell r="CC1302" t="str">
            <v>Viernes</v>
          </cell>
          <cell r="CD1302" t="str">
            <v>800</v>
          </cell>
          <cell r="CE1302" t="str">
            <v>0</v>
          </cell>
          <cell r="CF1302" t="str">
            <v>Azul</v>
          </cell>
          <cell r="CG1302" t="str">
            <v>5o Sábado</v>
          </cell>
          <cell r="CH1302" t="str">
            <v>May y Jun</v>
          </cell>
          <cell r="CI1302" t="str">
            <v>Nov y Dic</v>
          </cell>
          <cell r="CJ1302" t="str">
            <v>-</v>
          </cell>
          <cell r="CK1302">
            <v>90</v>
          </cell>
          <cell r="CL1302" t="str">
            <v>101 - MAGNA</v>
          </cell>
          <cell r="CM1302" t="str">
            <v>14125</v>
          </cell>
          <cell r="CP1302" t="str">
            <v>-</v>
          </cell>
        </row>
        <row r="1303">
          <cell r="A1303" t="str">
            <v>14126</v>
          </cell>
          <cell r="B1303" t="str">
            <v>923ZMV</v>
          </cell>
          <cell r="C1303" t="str">
            <v>Distrito Federal</v>
          </cell>
          <cell r="D1303" t="str">
            <v>No aplica</v>
          </cell>
          <cell r="E1303" t="str">
            <v>Aveo</v>
          </cell>
          <cell r="F1303" t="str">
            <v>Automóvil</v>
          </cell>
          <cell r="G1303" t="str">
            <v>Chevrolet</v>
          </cell>
          <cell r="H1303" t="str">
            <v>Aveo LT 4 puertas T/M, D/H, A/A, E/E, CD, Paquete B</v>
          </cell>
          <cell r="I1303" t="str">
            <v>3G1TA5AF4EL158645</v>
          </cell>
          <cell r="J1303" t="str">
            <v>Hecho en México</v>
          </cell>
          <cell r="K1303" t="str">
            <v>Magna</v>
          </cell>
          <cell r="L1303">
            <v>4</v>
          </cell>
          <cell r="M1303">
            <v>45</v>
          </cell>
          <cell r="N1303">
            <v>2014</v>
          </cell>
          <cell r="O1303" t="str">
            <v>Querétaro</v>
          </cell>
          <cell r="P1303" t="str">
            <v>Querétaro</v>
          </cell>
          <cell r="Q1303" t="str">
            <v>Occidente</v>
          </cell>
          <cell r="R1303" t="str">
            <v>Baja</v>
          </cell>
          <cell r="S1303" t="str">
            <v>Subasta interna</v>
          </cell>
          <cell r="T1303" t="str">
            <v>GNP</v>
          </cell>
          <cell r="U1303" t="str">
            <v>Grupo Nacional Provincial, S.A.B.</v>
          </cell>
          <cell r="V1303" t="str">
            <v>Supervisor Ajustes</v>
          </cell>
          <cell r="W1303" t="str">
            <v>-</v>
          </cell>
          <cell r="X1303" t="str">
            <v>Supervisoria</v>
          </cell>
          <cell r="Y1303" t="str">
            <v>Asignado</v>
          </cell>
          <cell r="Z1303" t="str">
            <v>N94207</v>
          </cell>
          <cell r="AA1303" t="str">
            <v>-</v>
          </cell>
          <cell r="AB1303" t="str">
            <v>-</v>
          </cell>
          <cell r="AC1303" t="str">
            <v>-</v>
          </cell>
          <cell r="AD1303" t="str">
            <v>-</v>
          </cell>
          <cell r="AE1303" t="str">
            <v>-</v>
          </cell>
          <cell r="AF1303" t="str">
            <v>-</v>
          </cell>
          <cell r="AG1303" t="str">
            <v>-</v>
          </cell>
          <cell r="AH1303" t="str">
            <v>-</v>
          </cell>
          <cell r="AI1303" t="str">
            <v>C6705</v>
          </cell>
          <cell r="AJ1303" t="str">
            <v>Ramirez Granados Arturo</v>
          </cell>
          <cell r="AK1303" t="str">
            <v>-</v>
          </cell>
          <cell r="AL1303" t="str">
            <v>-</v>
          </cell>
          <cell r="AM1303" t="str">
            <v>-</v>
          </cell>
          <cell r="AN1303" t="str">
            <v>josafat.garcia@gnp.com.mx</v>
          </cell>
          <cell r="AO1303" t="str">
            <v>-</v>
          </cell>
          <cell r="AP1303" t="str">
            <v>josafat.garcia@gnp.com.mx</v>
          </cell>
          <cell r="AQ1303">
            <v>4425929493</v>
          </cell>
          <cell r="AR1303" t="str">
            <v>-</v>
          </cell>
          <cell r="AS1303" t="str">
            <v>-</v>
          </cell>
          <cell r="AT1303" t="str">
            <v>-</v>
          </cell>
          <cell r="AU1303" t="str">
            <v>-</v>
          </cell>
          <cell r="AV1303" t="str">
            <v>-</v>
          </cell>
          <cell r="AW1303" t="str">
            <v>IMDM20551550..</v>
          </cell>
          <cell r="AX1303" t="str">
            <v>Inactivo</v>
          </cell>
          <cell r="AY1303" t="str">
            <v>No</v>
          </cell>
          <cell r="AZ1303" t="str">
            <v>-</v>
          </cell>
          <cell r="BA1303" t="str">
            <v>-</v>
          </cell>
          <cell r="BB1303" t="str">
            <v>-</v>
          </cell>
          <cell r="BC1303" t="str">
            <v>-</v>
          </cell>
          <cell r="BD1303" t="str">
            <v>-</v>
          </cell>
          <cell r="BE1303" t="str">
            <v>-</v>
          </cell>
          <cell r="BF1303" t="str">
            <v>-</v>
          </cell>
          <cell r="BG1303">
            <v>3</v>
          </cell>
          <cell r="BH1303" t="str">
            <v>-</v>
          </cell>
          <cell r="BI1303" t="str">
            <v>-</v>
          </cell>
          <cell r="BJ1303" t="str">
            <v>Arrendado</v>
          </cell>
          <cell r="BK1303" t="str">
            <v>FV2556</v>
          </cell>
          <cell r="BL1303" t="str">
            <v>El Trébol Automotriz Ermita, S.A. de C.V.</v>
          </cell>
          <cell r="BO1303">
            <v>136990.00280000002</v>
          </cell>
          <cell r="BP1303">
            <v>3047.32</v>
          </cell>
          <cell r="BQ1303" t="str">
            <v>-</v>
          </cell>
          <cell r="BR1303" t="str">
            <v>-</v>
          </cell>
          <cell r="BS1303" t="str">
            <v>-</v>
          </cell>
          <cell r="BT1303" t="str">
            <v>-</v>
          </cell>
          <cell r="BU1303" t="str">
            <v>-</v>
          </cell>
          <cell r="BV1303" t="str">
            <v>-</v>
          </cell>
          <cell r="BW1303" t="str">
            <v>-</v>
          </cell>
          <cell r="BX1303" t="str">
            <v>-</v>
          </cell>
          <cell r="BY1303" t="str">
            <v>-</v>
          </cell>
          <cell r="BZ1303" t="str">
            <v>-</v>
          </cell>
          <cell r="CA1303" t="str">
            <v>-</v>
          </cell>
          <cell r="CB1303" t="str">
            <v>-</v>
          </cell>
          <cell r="CC1303" t="str">
            <v>Miércoles</v>
          </cell>
          <cell r="CD1303" t="str">
            <v>923</v>
          </cell>
          <cell r="CE1303" t="str">
            <v>3</v>
          </cell>
          <cell r="CF1303" t="str">
            <v>Rojo</v>
          </cell>
          <cell r="CG1303" t="str">
            <v>3er Sábado</v>
          </cell>
          <cell r="CH1303" t="str">
            <v>Mzo y Abr</v>
          </cell>
          <cell r="CI1303" t="str">
            <v>Sep y Oct</v>
          </cell>
          <cell r="CJ1303" t="str">
            <v>-</v>
          </cell>
          <cell r="CK1303">
            <v>90</v>
          </cell>
          <cell r="CL1303" t="str">
            <v>101 - MAGNA</v>
          </cell>
          <cell r="CM1303" t="str">
            <v>14126</v>
          </cell>
          <cell r="CP1303" t="str">
            <v>-</v>
          </cell>
        </row>
        <row r="1304">
          <cell r="A1304" t="str">
            <v>14127</v>
          </cell>
          <cell r="B1304" t="str">
            <v>298ZRN</v>
          </cell>
          <cell r="C1304" t="str">
            <v>Distrito Federal</v>
          </cell>
          <cell r="D1304" t="str">
            <v>563ZMV</v>
          </cell>
          <cell r="E1304" t="str">
            <v>Aveo</v>
          </cell>
          <cell r="F1304" t="str">
            <v>Automóvil</v>
          </cell>
          <cell r="G1304" t="str">
            <v>Chevrolet</v>
          </cell>
          <cell r="H1304" t="str">
            <v>Aveo LT 4 puertas T/M, D/H, A/A, E/E, CD, Paquete B</v>
          </cell>
          <cell r="I1304" t="str">
            <v>3G1TA5AF4EL159049</v>
          </cell>
          <cell r="J1304" t="str">
            <v>Hecho en México</v>
          </cell>
          <cell r="K1304" t="str">
            <v>Magna</v>
          </cell>
          <cell r="L1304">
            <v>4</v>
          </cell>
          <cell r="M1304">
            <v>45</v>
          </cell>
          <cell r="N1304">
            <v>2014</v>
          </cell>
          <cell r="O1304" t="str">
            <v>San Luis Potosí</v>
          </cell>
          <cell r="P1304" t="str">
            <v>San Luis Potosí</v>
          </cell>
          <cell r="Q1304" t="str">
            <v>Occidente</v>
          </cell>
          <cell r="R1304" t="str">
            <v>Baja</v>
          </cell>
          <cell r="S1304" t="str">
            <v>Venta a empleado</v>
          </cell>
          <cell r="T1304" t="str">
            <v>GNP</v>
          </cell>
          <cell r="U1304" t="str">
            <v>Grupo Nacional Provincial, S.A.B.</v>
          </cell>
          <cell r="V1304" t="str">
            <v>Supervisor de Taller</v>
          </cell>
          <cell r="W1304" t="str">
            <v>Pool Semiasignado</v>
          </cell>
          <cell r="X1304" t="str">
            <v>Supervisoria</v>
          </cell>
          <cell r="Y1304" t="str">
            <v>Pool</v>
          </cell>
          <cell r="Z1304" t="str">
            <v>S05579</v>
          </cell>
          <cell r="AA1304" t="str">
            <v>-</v>
          </cell>
          <cell r="AB1304" t="str">
            <v>-</v>
          </cell>
          <cell r="AC1304" t="str">
            <v>-</v>
          </cell>
          <cell r="AD1304" t="str">
            <v>-</v>
          </cell>
          <cell r="AE1304" t="str">
            <v>-</v>
          </cell>
          <cell r="AF1304" t="str">
            <v>-</v>
          </cell>
          <cell r="AG1304" t="str">
            <v>-</v>
          </cell>
          <cell r="AH1304" t="str">
            <v>-</v>
          </cell>
          <cell r="AI1304" t="str">
            <v>C6705</v>
          </cell>
          <cell r="AJ1304" t="str">
            <v>Ramirez Granados Arturo</v>
          </cell>
          <cell r="AK1304" t="str">
            <v>-</v>
          </cell>
          <cell r="AL1304" t="str">
            <v>-</v>
          </cell>
          <cell r="AM1304" t="str">
            <v>-</v>
          </cell>
          <cell r="AN1304">
            <v>0</v>
          </cell>
          <cell r="AO1304" t="str">
            <v>-</v>
          </cell>
          <cell r="AQ1304">
            <v>4444111347</v>
          </cell>
          <cell r="AR1304" t="str">
            <v>-</v>
          </cell>
          <cell r="AS1304" t="str">
            <v>-</v>
          </cell>
          <cell r="AT1304" t="str">
            <v>-</v>
          </cell>
          <cell r="AU1304" t="str">
            <v>-</v>
          </cell>
          <cell r="AV1304" t="str">
            <v>-</v>
          </cell>
          <cell r="AW1304" t="str">
            <v>-</v>
          </cell>
          <cell r="AX1304" t="str">
            <v>-</v>
          </cell>
          <cell r="AY1304" t="str">
            <v>No</v>
          </cell>
          <cell r="AZ1304" t="str">
            <v>-</v>
          </cell>
          <cell r="BA1304" t="str">
            <v>-</v>
          </cell>
          <cell r="BB1304" t="str">
            <v>-</v>
          </cell>
          <cell r="BC1304" t="str">
            <v>-</v>
          </cell>
          <cell r="BD1304" t="str">
            <v>-</v>
          </cell>
          <cell r="BE1304" t="str">
            <v>-</v>
          </cell>
          <cell r="BF1304" t="str">
            <v>-</v>
          </cell>
          <cell r="BG1304">
            <v>4</v>
          </cell>
          <cell r="BH1304" t="str">
            <v>-</v>
          </cell>
          <cell r="BI1304" t="str">
            <v>-</v>
          </cell>
          <cell r="BJ1304" t="str">
            <v>Arrendado</v>
          </cell>
          <cell r="BK1304" t="str">
            <v>FV2417</v>
          </cell>
          <cell r="BL1304" t="str">
            <v>El Trébol Automotriz Ermita, S.A. de C.V.</v>
          </cell>
          <cell r="BO1304">
            <v>136990.00280000002</v>
          </cell>
          <cell r="BP1304">
            <v>3047.32</v>
          </cell>
          <cell r="BQ1304" t="str">
            <v>-</v>
          </cell>
          <cell r="BR1304" t="str">
            <v>-</v>
          </cell>
          <cell r="BS1304" t="str">
            <v>-</v>
          </cell>
          <cell r="BT1304" t="str">
            <v>-</v>
          </cell>
          <cell r="BU1304" t="str">
            <v>-</v>
          </cell>
          <cell r="BV1304" t="str">
            <v>-</v>
          </cell>
          <cell r="BW1304" t="str">
            <v>-</v>
          </cell>
          <cell r="BX1304" t="str">
            <v>-</v>
          </cell>
          <cell r="BY1304" t="str">
            <v>-</v>
          </cell>
          <cell r="BZ1304" t="str">
            <v>-</v>
          </cell>
          <cell r="CA1304" t="str">
            <v>-</v>
          </cell>
          <cell r="CB1304" t="str">
            <v>-</v>
          </cell>
          <cell r="CC1304" t="str">
            <v>Martes</v>
          </cell>
          <cell r="CD1304" t="str">
            <v>298</v>
          </cell>
          <cell r="CE1304" t="str">
            <v>8</v>
          </cell>
          <cell r="CF1304" t="str">
            <v>Rosa</v>
          </cell>
          <cell r="CG1304" t="str">
            <v>2o Sábado</v>
          </cell>
          <cell r="CH1304" t="str">
            <v>Feb y Mzo</v>
          </cell>
          <cell r="CI1304" t="str">
            <v>Ago y Sep</v>
          </cell>
          <cell r="CJ1304" t="str">
            <v>-</v>
          </cell>
          <cell r="CK1304">
            <v>90</v>
          </cell>
          <cell r="CL1304" t="str">
            <v>101 - MAGNA</v>
          </cell>
          <cell r="CM1304" t="str">
            <v>14127</v>
          </cell>
          <cell r="CP1304" t="str">
            <v>-</v>
          </cell>
        </row>
        <row r="1305">
          <cell r="A1305" t="str">
            <v>14128</v>
          </cell>
          <cell r="B1305" t="str">
            <v>604ZMV</v>
          </cell>
          <cell r="C1305" t="str">
            <v>Distrito Federal</v>
          </cell>
          <cell r="D1305" t="str">
            <v>No aplica</v>
          </cell>
          <cell r="E1305" t="str">
            <v>Aveo</v>
          </cell>
          <cell r="F1305" t="str">
            <v>Automóvil</v>
          </cell>
          <cell r="G1305" t="str">
            <v>Chevrolet</v>
          </cell>
          <cell r="H1305" t="str">
            <v>Aveo LT 4 puertas T/M, D/H, A/A, E/E, CD, Paquete B</v>
          </cell>
          <cell r="I1305" t="str">
            <v>3G1TA5AF4EL159360</v>
          </cell>
          <cell r="J1305" t="str">
            <v>Hecho en México</v>
          </cell>
          <cell r="K1305" t="str">
            <v>Magna</v>
          </cell>
          <cell r="L1305">
            <v>4</v>
          </cell>
          <cell r="M1305">
            <v>45</v>
          </cell>
          <cell r="N1305">
            <v>2014</v>
          </cell>
          <cell r="O1305" t="str">
            <v>Chihuahua</v>
          </cell>
          <cell r="P1305" t="str">
            <v>Chihuahua</v>
          </cell>
          <cell r="Q1305" t="str">
            <v>Noroeste</v>
          </cell>
          <cell r="R1305" t="str">
            <v>Baja</v>
          </cell>
          <cell r="S1305" t="str">
            <v>Venta a empleado</v>
          </cell>
          <cell r="T1305" t="str">
            <v>GNP</v>
          </cell>
          <cell r="U1305" t="str">
            <v>Grupo Nacional Provincial, S.A.B.</v>
          </cell>
          <cell r="V1305" t="str">
            <v>Supervisor Ajustes</v>
          </cell>
          <cell r="W1305" t="str">
            <v>-</v>
          </cell>
          <cell r="X1305" t="str">
            <v>Supervisoria</v>
          </cell>
          <cell r="Y1305" t="str">
            <v>Asignado</v>
          </cell>
          <cell r="Z1305" t="str">
            <v>N66559</v>
          </cell>
          <cell r="AA1305" t="str">
            <v>Murguía Acosta Abel</v>
          </cell>
          <cell r="AB1305" t="str">
            <v>Grupo Nacional Provincial, S.A.B.</v>
          </cell>
          <cell r="AC1305" t="str">
            <v>MUAA640601K53</v>
          </cell>
          <cell r="AD1305" t="str">
            <v>Jefe de departamento</v>
          </cell>
          <cell r="AE1305" t="str">
            <v>Supervisor Siniestros Autos</v>
          </cell>
          <cell r="AF1305" t="str">
            <v>Unidad Operativa</v>
          </cell>
          <cell r="AG1305" t="str">
            <v>Dirección Servicio y Operaciones</v>
          </cell>
          <cell r="AH1305" t="str">
            <v>Subdirección Siniestros Norte y Occidente</v>
          </cell>
          <cell r="AI1305" t="str">
            <v>C9212</v>
          </cell>
          <cell r="AJ1305" t="str">
            <v>Colome Pineda Juan Del Carmen</v>
          </cell>
          <cell r="AK1305" t="str">
            <v>Ciudad Juárez</v>
          </cell>
          <cell r="AL1305" t="str">
            <v>Ciudad Juárez</v>
          </cell>
          <cell r="AM1305">
            <v>7888</v>
          </cell>
          <cell r="AN1305" t="str">
            <v>abel.murguia@gnp.com.mx</v>
          </cell>
          <cell r="AO1305" t="str">
            <v>abel.murguia@gnp.com.mx</v>
          </cell>
          <cell r="AQ1305">
            <v>6141780034</v>
          </cell>
          <cell r="AR1305" t="str">
            <v>-</v>
          </cell>
          <cell r="AS1305" t="str">
            <v>-</v>
          </cell>
          <cell r="AT1305" t="str">
            <v>-</v>
          </cell>
          <cell r="AU1305" t="str">
            <v>-</v>
          </cell>
          <cell r="AV1305" t="str">
            <v>-</v>
          </cell>
          <cell r="AW1305" t="str">
            <v>-</v>
          </cell>
          <cell r="AX1305" t="str">
            <v>-</v>
          </cell>
          <cell r="AY1305" t="str">
            <v>Si</v>
          </cell>
          <cell r="AZ1305">
            <v>763.89</v>
          </cell>
          <cell r="BA1305">
            <v>43708</v>
          </cell>
          <cell r="BB1305">
            <v>35902.83</v>
          </cell>
          <cell r="BC1305">
            <v>19097.169999999998</v>
          </cell>
          <cell r="BD1305">
            <v>55000</v>
          </cell>
          <cell r="BE1305">
            <v>43008</v>
          </cell>
          <cell r="BF1305">
            <v>44089</v>
          </cell>
          <cell r="BG1305">
            <v>3</v>
          </cell>
          <cell r="BH1305" t="str">
            <v>-</v>
          </cell>
          <cell r="BI1305" t="str">
            <v>-</v>
          </cell>
          <cell r="BJ1305" t="str">
            <v>Arrendado</v>
          </cell>
          <cell r="BK1305" t="str">
            <v>FV2418</v>
          </cell>
          <cell r="BL1305" t="str">
            <v>El Trébol Automotriz Ermita, S.A. de C.V.</v>
          </cell>
          <cell r="BO1305">
            <v>136990.00280000002</v>
          </cell>
          <cell r="BP1305">
            <v>3047.32</v>
          </cell>
          <cell r="BQ1305" t="str">
            <v>-</v>
          </cell>
          <cell r="BR1305" t="str">
            <v>-</v>
          </cell>
          <cell r="BS1305" t="str">
            <v>-</v>
          </cell>
          <cell r="BT1305" t="str">
            <v>-</v>
          </cell>
          <cell r="BU1305" t="str">
            <v>-</v>
          </cell>
          <cell r="BV1305" t="str">
            <v>-</v>
          </cell>
          <cell r="BW1305" t="str">
            <v>-</v>
          </cell>
          <cell r="BX1305" t="str">
            <v>-</v>
          </cell>
          <cell r="BY1305" t="str">
            <v>-</v>
          </cell>
          <cell r="BZ1305" t="str">
            <v>-</v>
          </cell>
          <cell r="CA1305" t="str">
            <v>-</v>
          </cell>
          <cell r="CB1305" t="str">
            <v>-</v>
          </cell>
          <cell r="CC1305" t="str">
            <v>Miércoles</v>
          </cell>
          <cell r="CD1305" t="str">
            <v>604</v>
          </cell>
          <cell r="CE1305" t="str">
            <v>4</v>
          </cell>
          <cell r="CF1305" t="str">
            <v>Rojo</v>
          </cell>
          <cell r="CG1305" t="str">
            <v>3er Sábado</v>
          </cell>
          <cell r="CH1305" t="str">
            <v>Mzo y Abr</v>
          </cell>
          <cell r="CI1305" t="str">
            <v>Sep y Oct</v>
          </cell>
          <cell r="CJ1305" t="str">
            <v>-</v>
          </cell>
          <cell r="CK1305">
            <v>90</v>
          </cell>
          <cell r="CL1305" t="str">
            <v>101 - MAGNA</v>
          </cell>
          <cell r="CM1305" t="str">
            <v>14128</v>
          </cell>
          <cell r="CP1305" t="str">
            <v>-</v>
          </cell>
        </row>
        <row r="1306">
          <cell r="A1306" t="str">
            <v>14129</v>
          </cell>
          <cell r="B1306" t="str">
            <v>788ZMV</v>
          </cell>
          <cell r="C1306" t="str">
            <v>Distrito Federal</v>
          </cell>
          <cell r="D1306" t="str">
            <v>No aplica</v>
          </cell>
          <cell r="E1306" t="str">
            <v>Aveo</v>
          </cell>
          <cell r="F1306" t="str">
            <v>Automóvil</v>
          </cell>
          <cell r="G1306" t="str">
            <v>Chevrolet</v>
          </cell>
          <cell r="H1306" t="str">
            <v>Aveo LT 4 puertas T/M, D/H, A/A, E/E, CD, Paquete B</v>
          </cell>
          <cell r="I1306" t="str">
            <v>3G1TA5AF9EL159564</v>
          </cell>
          <cell r="J1306" t="str">
            <v>Hecho en México</v>
          </cell>
          <cell r="K1306" t="str">
            <v>Magna</v>
          </cell>
          <cell r="L1306">
            <v>4</v>
          </cell>
          <cell r="M1306">
            <v>45</v>
          </cell>
          <cell r="N1306">
            <v>2014</v>
          </cell>
          <cell r="O1306" t="str">
            <v>Veracruz</v>
          </cell>
          <cell r="P1306" t="str">
            <v>Veracruz</v>
          </cell>
          <cell r="Q1306" t="str">
            <v>Sureste</v>
          </cell>
          <cell r="R1306" t="str">
            <v>Baja</v>
          </cell>
          <cell r="S1306" t="str">
            <v>Subasta interna</v>
          </cell>
          <cell r="T1306" t="str">
            <v>GNP</v>
          </cell>
          <cell r="U1306" t="str">
            <v>Grupo Nacional Provincial, S.A.B.</v>
          </cell>
          <cell r="V1306" t="str">
            <v>Pool Administrativo</v>
          </cell>
          <cell r="W1306" t="str">
            <v>Pool Administrativo</v>
          </cell>
          <cell r="X1306" t="str">
            <v>Supervisoria</v>
          </cell>
          <cell r="Y1306" t="str">
            <v>Pool</v>
          </cell>
          <cell r="Z1306" t="str">
            <v>N90478</v>
          </cell>
          <cell r="AA1306" t="str">
            <v>Cabral Perera Mario</v>
          </cell>
          <cell r="AB1306" t="str">
            <v>Grupo Nacional Provincial, S.A.B.</v>
          </cell>
          <cell r="AC1306" t="str">
            <v>CAPM820616V89</v>
          </cell>
          <cell r="AD1306" t="str">
            <v>Jefe de departamento</v>
          </cell>
          <cell r="AE1306" t="str">
            <v>Jefe de Departamento A</v>
          </cell>
          <cell r="AF1306" t="str">
            <v>Unidad Staff</v>
          </cell>
          <cell r="AG1306" t="str">
            <v>Dirección Recursos Humanos y Servicios Administrativos</v>
          </cell>
          <cell r="AH1306" t="str">
            <v>Subdir. Inmuebles</v>
          </cell>
          <cell r="AI1306" t="str">
            <v>C6108</v>
          </cell>
          <cell r="AJ1306" t="str">
            <v>Lomeli Aguayo Victor Javier</v>
          </cell>
          <cell r="AK1306" t="str">
            <v>Casona</v>
          </cell>
          <cell r="AL1306" t="str">
            <v>Mérida</v>
          </cell>
          <cell r="AM1306">
            <v>6829</v>
          </cell>
          <cell r="AN1306" t="str">
            <v>mario.cabral@gnp.com.mx</v>
          </cell>
          <cell r="AO1306" t="str">
            <v>mario.cabral@gnp.com.mx</v>
          </cell>
          <cell r="AQ1306">
            <v>9992336491</v>
          </cell>
          <cell r="AR1306" t="str">
            <v>6363180010376158</v>
          </cell>
          <cell r="AS1306" t="str">
            <v>CANCELADO</v>
          </cell>
          <cell r="AT1306" t="str">
            <v>5724</v>
          </cell>
          <cell r="AU1306" t="str">
            <v>630</v>
          </cell>
          <cell r="AV1306" t="str">
            <v>05/26</v>
          </cell>
          <cell r="AW1306" t="str">
            <v>IMDM21470120..</v>
          </cell>
          <cell r="AX1306" t="str">
            <v>Inactivo</v>
          </cell>
          <cell r="AY1306" t="str">
            <v>No</v>
          </cell>
          <cell r="AZ1306" t="str">
            <v>-</v>
          </cell>
          <cell r="BA1306" t="str">
            <v>-</v>
          </cell>
          <cell r="BB1306" t="str">
            <v>-</v>
          </cell>
          <cell r="BC1306" t="str">
            <v>-</v>
          </cell>
          <cell r="BD1306" t="str">
            <v>-</v>
          </cell>
          <cell r="BE1306" t="str">
            <v>-</v>
          </cell>
          <cell r="BF1306" t="str">
            <v>-</v>
          </cell>
          <cell r="BG1306" t="str">
            <v>-</v>
          </cell>
          <cell r="BH1306" t="str">
            <v>-</v>
          </cell>
          <cell r="BI1306" t="str">
            <v>-</v>
          </cell>
          <cell r="BJ1306" t="str">
            <v>Arrendado</v>
          </cell>
          <cell r="BK1306" t="str">
            <v>FV2413</v>
          </cell>
          <cell r="BL1306" t="str">
            <v>El Trébol Automotriz Ermita, S.A. de C.V.</v>
          </cell>
          <cell r="BO1306">
            <v>136990.00280000002</v>
          </cell>
          <cell r="BP1306">
            <v>3047.32</v>
          </cell>
          <cell r="BQ1306" t="str">
            <v>-</v>
          </cell>
          <cell r="BR1306" t="str">
            <v>-</v>
          </cell>
          <cell r="BS1306" t="str">
            <v>-</v>
          </cell>
          <cell r="BT1306" t="str">
            <v>-</v>
          </cell>
          <cell r="BU1306" t="str">
            <v>-</v>
          </cell>
          <cell r="BV1306" t="str">
            <v>-</v>
          </cell>
          <cell r="BW1306" t="str">
            <v>-</v>
          </cell>
          <cell r="BX1306" t="str">
            <v>-</v>
          </cell>
          <cell r="BY1306" t="str">
            <v>-</v>
          </cell>
          <cell r="BZ1306" t="str">
            <v>-</v>
          </cell>
          <cell r="CA1306" t="str">
            <v>-</v>
          </cell>
          <cell r="CB1306" t="str">
            <v>-</v>
          </cell>
          <cell r="CC1306" t="str">
            <v>Martes</v>
          </cell>
          <cell r="CD1306" t="str">
            <v>788</v>
          </cell>
          <cell r="CE1306" t="str">
            <v>8</v>
          </cell>
          <cell r="CF1306" t="str">
            <v>Rosa</v>
          </cell>
          <cell r="CG1306" t="str">
            <v>2o Sábado</v>
          </cell>
          <cell r="CH1306" t="str">
            <v>Feb y Mzo</v>
          </cell>
          <cell r="CI1306" t="str">
            <v>Ago y Sep</v>
          </cell>
          <cell r="CJ1306" t="str">
            <v>PAdmvo</v>
          </cell>
          <cell r="CK1306">
            <v>90</v>
          </cell>
          <cell r="CL1306" t="str">
            <v>101 - MAGNA</v>
          </cell>
          <cell r="CM1306" t="str">
            <v>14129</v>
          </cell>
          <cell r="CP1306" t="str">
            <v>-</v>
          </cell>
        </row>
        <row r="1307">
          <cell r="A1307" t="str">
            <v>14130</v>
          </cell>
          <cell r="B1307" t="str">
            <v>525ZMV</v>
          </cell>
          <cell r="C1307" t="str">
            <v>Distrito Federal</v>
          </cell>
          <cell r="D1307" t="str">
            <v>No aplica</v>
          </cell>
          <cell r="E1307" t="str">
            <v>Aveo</v>
          </cell>
          <cell r="F1307" t="str">
            <v>Automóvil</v>
          </cell>
          <cell r="G1307" t="str">
            <v>Chevrolet</v>
          </cell>
          <cell r="H1307" t="str">
            <v>Aveo LT 4 puertas T/M, D/H, A/A, E/E, CD, Paquete B</v>
          </cell>
          <cell r="I1307" t="str">
            <v>3G1TA5AF9EL160116</v>
          </cell>
          <cell r="J1307" t="str">
            <v>Hecho en México</v>
          </cell>
          <cell r="K1307" t="str">
            <v>Magna</v>
          </cell>
          <cell r="L1307">
            <v>4</v>
          </cell>
          <cell r="M1307">
            <v>45</v>
          </cell>
          <cell r="N1307">
            <v>2014</v>
          </cell>
          <cell r="O1307" t="str">
            <v>Ciudad de México</v>
          </cell>
          <cell r="P1307" t="str">
            <v>Ciudad de México</v>
          </cell>
          <cell r="Q1307" t="str">
            <v>Zona Metropolitana</v>
          </cell>
          <cell r="R1307" t="str">
            <v>Baja</v>
          </cell>
          <cell r="S1307" t="str">
            <v>Venta a empleado</v>
          </cell>
          <cell r="T1307" t="str">
            <v>GNP</v>
          </cell>
          <cell r="U1307" t="str">
            <v>Grupo Nacional Provincial, S.A.B.</v>
          </cell>
          <cell r="V1307" t="str">
            <v>Supervisor Ajustes</v>
          </cell>
          <cell r="W1307" t="str">
            <v>006</v>
          </cell>
          <cell r="X1307" t="str">
            <v>Célula 8</v>
          </cell>
          <cell r="Y1307" t="str">
            <v>Asignado</v>
          </cell>
          <cell r="Z1307" t="str">
            <v>N58424</v>
          </cell>
          <cell r="AA1307" t="str">
            <v>Benitez Baltazar Mauro</v>
          </cell>
          <cell r="AB1307" t="str">
            <v>Grupo Nacional Provincial, S.A.B.</v>
          </cell>
          <cell r="AC1307" t="str">
            <v>BEBM600311MX2</v>
          </cell>
          <cell r="AD1307" t="str">
            <v>Gerente</v>
          </cell>
          <cell r="AE1307" t="str">
            <v>Gerencia Ajustes (CDMX)</v>
          </cell>
          <cell r="AF1307" t="str">
            <v>Unidad Operativa</v>
          </cell>
          <cell r="AG1307" t="str">
            <v>Dirección Servicio y Operaciones</v>
          </cell>
          <cell r="AH1307" t="str">
            <v>Subdir. Siniestros CDMX y Sureste</v>
          </cell>
          <cell r="AI1307" t="str">
            <v>C9208</v>
          </cell>
          <cell r="AJ1307" t="str">
            <v>Lasa Estrada Antxon</v>
          </cell>
          <cell r="AK1307" t="str">
            <v>Amores A1 PB</v>
          </cell>
          <cell r="AL1307" t="str">
            <v>Amores</v>
          </cell>
          <cell r="AM1307" t="str">
            <v>-------</v>
          </cell>
          <cell r="AN1307" t="str">
            <v>mauro.benitez@gnp.com.mx</v>
          </cell>
          <cell r="AO1307" t="str">
            <v>mauro.benitez@gnp.com.mx</v>
          </cell>
          <cell r="AQ1307">
            <v>5535228299</v>
          </cell>
          <cell r="AR1307" t="str">
            <v>-</v>
          </cell>
          <cell r="AS1307" t="str">
            <v>-</v>
          </cell>
          <cell r="AT1307" t="str">
            <v>-</v>
          </cell>
          <cell r="AU1307" t="str">
            <v>-</v>
          </cell>
          <cell r="AV1307" t="str">
            <v>-</v>
          </cell>
          <cell r="AW1307" t="str">
            <v>IMDM21470101..</v>
          </cell>
          <cell r="AX1307" t="str">
            <v>Inactivo</v>
          </cell>
          <cell r="AY1307" t="str">
            <v>No</v>
          </cell>
          <cell r="AZ1307" t="str">
            <v>-</v>
          </cell>
          <cell r="BA1307" t="str">
            <v>-</v>
          </cell>
          <cell r="BB1307" t="str">
            <v>-</v>
          </cell>
          <cell r="BC1307" t="str">
            <v>-</v>
          </cell>
          <cell r="BD1307" t="str">
            <v>-</v>
          </cell>
          <cell r="BE1307" t="str">
            <v>-</v>
          </cell>
          <cell r="BF1307" t="str">
            <v>-</v>
          </cell>
          <cell r="BG1307">
            <v>3</v>
          </cell>
          <cell r="BH1307" t="str">
            <v>-</v>
          </cell>
          <cell r="BI1307" t="str">
            <v>-</v>
          </cell>
          <cell r="BJ1307" t="str">
            <v>Arrendado</v>
          </cell>
          <cell r="BK1307" t="str">
            <v>FV2414</v>
          </cell>
          <cell r="BL1307" t="str">
            <v>El Trébol Automotriz Ermita, S.A. de C.V.</v>
          </cell>
          <cell r="BO1307">
            <v>136990.00280000002</v>
          </cell>
          <cell r="BP1307">
            <v>3047.32</v>
          </cell>
          <cell r="BQ1307" t="str">
            <v>-</v>
          </cell>
          <cell r="BR1307" t="str">
            <v>-</v>
          </cell>
          <cell r="BS1307" t="str">
            <v>-</v>
          </cell>
          <cell r="BT1307" t="str">
            <v>-</v>
          </cell>
          <cell r="BU1307" t="str">
            <v>-</v>
          </cell>
          <cell r="BV1307" t="str">
            <v>-</v>
          </cell>
          <cell r="BW1307" t="str">
            <v>-</v>
          </cell>
          <cell r="BX1307" t="str">
            <v>-</v>
          </cell>
          <cell r="BY1307" t="str">
            <v>-</v>
          </cell>
          <cell r="BZ1307" t="str">
            <v>-</v>
          </cell>
          <cell r="CA1307" t="str">
            <v>-</v>
          </cell>
          <cell r="CB1307" t="str">
            <v>-</v>
          </cell>
          <cell r="CC1307" t="str">
            <v>Lunes</v>
          </cell>
          <cell r="CD1307" t="str">
            <v>525</v>
          </cell>
          <cell r="CE1307" t="str">
            <v>5</v>
          </cell>
          <cell r="CF1307" t="str">
            <v>Amarillo</v>
          </cell>
          <cell r="CG1307" t="str">
            <v>1er Sábado</v>
          </cell>
          <cell r="CH1307" t="str">
            <v>Ene y Feb</v>
          </cell>
          <cell r="CI1307" t="str">
            <v>Jul y Ago</v>
          </cell>
          <cell r="CJ1307" t="str">
            <v>-</v>
          </cell>
          <cell r="CK1307">
            <v>90</v>
          </cell>
          <cell r="CL1307" t="str">
            <v>101 - MAGNA</v>
          </cell>
          <cell r="CM1307" t="str">
            <v>14130</v>
          </cell>
          <cell r="CP1307" t="str">
            <v>-</v>
          </cell>
        </row>
        <row r="1308">
          <cell r="A1308" t="str">
            <v>14131</v>
          </cell>
          <cell r="B1308" t="str">
            <v>209ZMV</v>
          </cell>
          <cell r="C1308" t="str">
            <v>Distrito Federal</v>
          </cell>
          <cell r="D1308" t="str">
            <v>No aplica</v>
          </cell>
          <cell r="E1308" t="str">
            <v>Aveo</v>
          </cell>
          <cell r="F1308" t="str">
            <v>Automóvil</v>
          </cell>
          <cell r="G1308" t="str">
            <v>Chevrolet</v>
          </cell>
          <cell r="H1308" t="str">
            <v>Aveo LT 4 puertas T/M, D/H, A/A, E/E, CD, Paquete B</v>
          </cell>
          <cell r="I1308" t="str">
            <v>3G1TA5AFXEL158309</v>
          </cell>
          <cell r="J1308" t="str">
            <v>Hecho en México</v>
          </cell>
          <cell r="K1308" t="str">
            <v>Magna</v>
          </cell>
          <cell r="L1308">
            <v>4</v>
          </cell>
          <cell r="M1308">
            <v>45</v>
          </cell>
          <cell r="N1308">
            <v>2014</v>
          </cell>
          <cell r="O1308" t="str">
            <v>Ciudad de México</v>
          </cell>
          <cell r="P1308" t="str">
            <v>Ciudad de México</v>
          </cell>
          <cell r="Q1308" t="str">
            <v>Zona Metropolitana</v>
          </cell>
          <cell r="R1308" t="str">
            <v>Baja</v>
          </cell>
          <cell r="S1308" t="str">
            <v>Devolución Valmex</v>
          </cell>
          <cell r="T1308" t="str">
            <v>GNP</v>
          </cell>
          <cell r="U1308" t="str">
            <v>Grupo Nacional Provincial, S.A.B.</v>
          </cell>
          <cell r="V1308" t="str">
            <v>Supervisor GMM</v>
          </cell>
          <cell r="W1308" t="str">
            <v>Pool Semiasignado</v>
          </cell>
          <cell r="X1308" t="str">
            <v>Plaza GNP</v>
          </cell>
          <cell r="Y1308" t="str">
            <v>Pool</v>
          </cell>
          <cell r="Z1308" t="str">
            <v>S04580</v>
          </cell>
          <cell r="AA1308" t="str">
            <v>-</v>
          </cell>
          <cell r="AB1308" t="str">
            <v>-</v>
          </cell>
          <cell r="AC1308" t="str">
            <v>-</v>
          </cell>
          <cell r="AD1308" t="str">
            <v>-</v>
          </cell>
          <cell r="AE1308" t="str">
            <v>-</v>
          </cell>
          <cell r="AF1308" t="str">
            <v>-</v>
          </cell>
          <cell r="AG1308" t="str">
            <v>-</v>
          </cell>
          <cell r="AH1308" t="str">
            <v>-</v>
          </cell>
          <cell r="AI1308" t="str">
            <v>C6705</v>
          </cell>
          <cell r="AJ1308" t="str">
            <v>Ramirez Granados Arturo</v>
          </cell>
          <cell r="AK1308" t="str">
            <v>-</v>
          </cell>
          <cell r="AL1308" t="str">
            <v>-</v>
          </cell>
          <cell r="AM1308" t="str">
            <v>-</v>
          </cell>
          <cell r="AN1308" t="str">
            <v>ivan.tepale@gnp.com.mx</v>
          </cell>
          <cell r="AO1308" t="str">
            <v>-</v>
          </cell>
          <cell r="AP1308" t="str">
            <v>ivan.tepale@gnp.com.mx</v>
          </cell>
          <cell r="AQ1308">
            <v>5545001393</v>
          </cell>
          <cell r="AR1308" t="str">
            <v>-</v>
          </cell>
          <cell r="AS1308" t="str">
            <v>-</v>
          </cell>
          <cell r="AT1308" t="str">
            <v>-</v>
          </cell>
          <cell r="AU1308" t="str">
            <v>-</v>
          </cell>
          <cell r="AV1308" t="str">
            <v>-</v>
          </cell>
          <cell r="AW1308" t="str">
            <v>IMDM20348850..</v>
          </cell>
          <cell r="AX1308" t="str">
            <v>Inactivo</v>
          </cell>
          <cell r="AY1308" t="str">
            <v>No</v>
          </cell>
          <cell r="AZ1308" t="str">
            <v>-</v>
          </cell>
          <cell r="BA1308" t="str">
            <v>-</v>
          </cell>
          <cell r="BB1308" t="str">
            <v>-</v>
          </cell>
          <cell r="BC1308" t="str">
            <v>-</v>
          </cell>
          <cell r="BD1308" t="str">
            <v>-</v>
          </cell>
          <cell r="BE1308" t="str">
            <v>-</v>
          </cell>
          <cell r="BF1308" t="str">
            <v>-</v>
          </cell>
          <cell r="BG1308" t="str">
            <v>-</v>
          </cell>
          <cell r="BH1308" t="str">
            <v>-</v>
          </cell>
          <cell r="BI1308" t="str">
            <v>-</v>
          </cell>
          <cell r="BJ1308" t="str">
            <v>Arrendado</v>
          </cell>
          <cell r="BK1308" t="str">
            <v>FV2415</v>
          </cell>
          <cell r="BL1308" t="str">
            <v>El Trébol Automotriz Ermita, S.A. de C.V.</v>
          </cell>
          <cell r="BO1308">
            <v>136990.00280000002</v>
          </cell>
          <cell r="BP1308">
            <v>3047.32</v>
          </cell>
          <cell r="BQ1308" t="str">
            <v>-</v>
          </cell>
          <cell r="BR1308" t="str">
            <v>-</v>
          </cell>
          <cell r="BS1308" t="str">
            <v>-</v>
          </cell>
          <cell r="BT1308" t="str">
            <v>-</v>
          </cell>
          <cell r="BU1308" t="str">
            <v>-</v>
          </cell>
          <cell r="BV1308" t="str">
            <v>-</v>
          </cell>
          <cell r="BW1308" t="str">
            <v>-</v>
          </cell>
          <cell r="BX1308" t="str">
            <v>-</v>
          </cell>
          <cell r="BY1308" t="str">
            <v>-</v>
          </cell>
          <cell r="BZ1308" t="str">
            <v>-</v>
          </cell>
          <cell r="CA1308" t="str">
            <v>-</v>
          </cell>
          <cell r="CB1308" t="str">
            <v>-</v>
          </cell>
          <cell r="CC1308" t="str">
            <v>Viernes</v>
          </cell>
          <cell r="CD1308" t="str">
            <v>209</v>
          </cell>
          <cell r="CE1308" t="str">
            <v>9</v>
          </cell>
          <cell r="CF1308" t="str">
            <v>Azul</v>
          </cell>
          <cell r="CG1308" t="str">
            <v>5o Sábado</v>
          </cell>
          <cell r="CH1308" t="str">
            <v>May y Jun</v>
          </cell>
          <cell r="CI1308" t="str">
            <v>Nov y Dic</v>
          </cell>
          <cell r="CJ1308" t="str">
            <v>-</v>
          </cell>
          <cell r="CK1308">
            <v>90</v>
          </cell>
          <cell r="CL1308" t="str">
            <v>101 - MAGNA</v>
          </cell>
          <cell r="CM1308" t="str">
            <v>14131</v>
          </cell>
          <cell r="CP1308" t="str">
            <v>-</v>
          </cell>
        </row>
        <row r="1309">
          <cell r="A1309" t="str">
            <v>14132</v>
          </cell>
          <cell r="B1309" t="str">
            <v>778ZMV</v>
          </cell>
          <cell r="C1309" t="str">
            <v>Distrito Federal</v>
          </cell>
          <cell r="D1309" t="str">
            <v>No aplica</v>
          </cell>
          <cell r="E1309" t="str">
            <v>Aveo</v>
          </cell>
          <cell r="F1309" t="str">
            <v>Automóvil</v>
          </cell>
          <cell r="G1309" t="str">
            <v>Chevrolet</v>
          </cell>
          <cell r="H1309" t="str">
            <v>Aveo LT 4 puertas T/M, D/H, A/A, E/E, CD, Paquete B</v>
          </cell>
          <cell r="I1309" t="str">
            <v>3G1TA5AFXEL158990</v>
          </cell>
          <cell r="J1309" t="str">
            <v>Hecho en México</v>
          </cell>
          <cell r="K1309" t="str">
            <v>Magna</v>
          </cell>
          <cell r="L1309">
            <v>4</v>
          </cell>
          <cell r="M1309">
            <v>45</v>
          </cell>
          <cell r="N1309">
            <v>2014</v>
          </cell>
          <cell r="O1309" t="str">
            <v>Ciudad de México</v>
          </cell>
          <cell r="P1309" t="str">
            <v>Ciudad de México</v>
          </cell>
          <cell r="Q1309" t="str">
            <v>Zona Metropolitana</v>
          </cell>
          <cell r="R1309" t="str">
            <v>Baja</v>
          </cell>
          <cell r="S1309" t="str">
            <v>Subasta interna</v>
          </cell>
          <cell r="T1309" t="str">
            <v>GNP</v>
          </cell>
          <cell r="U1309" t="str">
            <v>Grupo Nacional Provincial, S.A.B.</v>
          </cell>
          <cell r="V1309" t="str">
            <v>Agente Empleado</v>
          </cell>
          <cell r="W1309" t="str">
            <v>-</v>
          </cell>
          <cell r="X1309" t="str">
            <v>Viena</v>
          </cell>
          <cell r="Y1309" t="str">
            <v>Asignado</v>
          </cell>
          <cell r="Z1309" t="str">
            <v>V02098</v>
          </cell>
          <cell r="AA1309" t="str">
            <v>González Félix Octavio</v>
          </cell>
          <cell r="AB1309" t="str">
            <v>GNP Administración de Venta Masiva, S.A. de C.V.</v>
          </cell>
          <cell r="AC1309" t="str">
            <v>GOFO760601D5A</v>
          </cell>
          <cell r="AD1309" t="str">
            <v>Jefe de departamento</v>
          </cell>
          <cell r="AE1309" t="str">
            <v>Gerente Comercial</v>
          </cell>
          <cell r="AF1309" t="str">
            <v>Unidad de Negocio</v>
          </cell>
          <cell r="AG1309" t="str">
            <v>Dirección Canal Masivo</v>
          </cell>
          <cell r="AH1309" t="str">
            <v>Subdirección Comercial Agentes y Empleados</v>
          </cell>
          <cell r="AI1309" t="str">
            <v>C2041</v>
          </cell>
          <cell r="AJ1309" t="str">
            <v>Cabrera Zúñiga Saúl</v>
          </cell>
          <cell r="AK1309" t="str">
            <v>Viena</v>
          </cell>
          <cell r="AL1309" t="str">
            <v>Viena</v>
          </cell>
          <cell r="AM1309">
            <v>4769</v>
          </cell>
          <cell r="AN1309" t="str">
            <v>octavio.felix@gnp.com.mx</v>
          </cell>
          <cell r="AO1309" t="str">
            <v>octavio.felix@gnp.com.mx</v>
          </cell>
          <cell r="AQ1309">
            <v>5544431419</v>
          </cell>
          <cell r="AR1309" t="str">
            <v>6363180010376166</v>
          </cell>
          <cell r="AS1309" t="str">
            <v>CANCELADO</v>
          </cell>
          <cell r="AT1309" t="str">
            <v>0643</v>
          </cell>
          <cell r="AU1309" t="str">
            <v>276</v>
          </cell>
          <cell r="AV1309" t="str">
            <v>05/26</v>
          </cell>
          <cell r="AW1309" t="str">
            <v>IMDM21470102..</v>
          </cell>
          <cell r="AX1309" t="str">
            <v>Inactivo</v>
          </cell>
          <cell r="AY1309" t="str">
            <v>No</v>
          </cell>
          <cell r="AZ1309" t="str">
            <v>-</v>
          </cell>
          <cell r="BA1309" t="str">
            <v>-</v>
          </cell>
          <cell r="BB1309" t="str">
            <v>-</v>
          </cell>
          <cell r="BC1309" t="str">
            <v>-</v>
          </cell>
          <cell r="BD1309" t="str">
            <v>-</v>
          </cell>
          <cell r="BE1309" t="str">
            <v>-</v>
          </cell>
          <cell r="BF1309" t="str">
            <v>-</v>
          </cell>
          <cell r="BG1309" t="str">
            <v>-</v>
          </cell>
          <cell r="BH1309" t="str">
            <v>-</v>
          </cell>
          <cell r="BI1309" t="str">
            <v>-</v>
          </cell>
          <cell r="BJ1309" t="str">
            <v>Arrendado</v>
          </cell>
          <cell r="BK1309" t="str">
            <v>FV2416</v>
          </cell>
          <cell r="BL1309" t="str">
            <v>El Trébol Automotriz Ermita, S.A. de C.V.</v>
          </cell>
          <cell r="BO1309">
            <v>136990.00280000002</v>
          </cell>
          <cell r="BP1309">
            <v>3047.32</v>
          </cell>
          <cell r="BQ1309" t="str">
            <v>-</v>
          </cell>
          <cell r="BR1309" t="str">
            <v>-</v>
          </cell>
          <cell r="BS1309" t="str">
            <v>-</v>
          </cell>
          <cell r="BT1309" t="str">
            <v>-</v>
          </cell>
          <cell r="BU1309" t="str">
            <v>-</v>
          </cell>
          <cell r="BV1309" t="str">
            <v>-</v>
          </cell>
          <cell r="BW1309" t="str">
            <v>-</v>
          </cell>
          <cell r="BX1309" t="str">
            <v>-</v>
          </cell>
          <cell r="BY1309" t="str">
            <v>-</v>
          </cell>
          <cell r="BZ1309" t="str">
            <v>-</v>
          </cell>
          <cell r="CA1309" t="str">
            <v>-</v>
          </cell>
          <cell r="CB1309" t="str">
            <v>-</v>
          </cell>
          <cell r="CC1309" t="str">
            <v>Martes</v>
          </cell>
          <cell r="CD1309" t="str">
            <v>778</v>
          </cell>
          <cell r="CE1309" t="str">
            <v>8</v>
          </cell>
          <cell r="CF1309" t="str">
            <v>Rosa</v>
          </cell>
          <cell r="CG1309" t="str">
            <v>2o Sábado</v>
          </cell>
          <cell r="CH1309" t="str">
            <v>Feb y Mzo</v>
          </cell>
          <cell r="CI1309" t="str">
            <v>Ago y Sep</v>
          </cell>
          <cell r="CJ1309" t="str">
            <v>AgenteEmp</v>
          </cell>
          <cell r="CK1309">
            <v>90</v>
          </cell>
          <cell r="CL1309" t="str">
            <v>101 - MAGNA</v>
          </cell>
          <cell r="CM1309" t="str">
            <v>14132</v>
          </cell>
          <cell r="CP1309" t="str">
            <v>-</v>
          </cell>
        </row>
        <row r="1310">
          <cell r="A1310" t="str">
            <v>14133</v>
          </cell>
          <cell r="B1310" t="str">
            <v>936ZMV</v>
          </cell>
          <cell r="C1310" t="str">
            <v>Distrito Federal</v>
          </cell>
          <cell r="D1310" t="str">
            <v>No aplica</v>
          </cell>
          <cell r="E1310" t="str">
            <v>Aveo</v>
          </cell>
          <cell r="F1310" t="str">
            <v>Automóvil</v>
          </cell>
          <cell r="G1310" t="str">
            <v>Chevrolet</v>
          </cell>
          <cell r="H1310" t="str">
            <v>Aveo LT 4 puertas T/M, D/H, A/A, E/E, CD, Paquete B</v>
          </cell>
          <cell r="I1310" t="str">
            <v>3G1TA5AF4EL160038</v>
          </cell>
          <cell r="J1310" t="str">
            <v>Hecho en México</v>
          </cell>
          <cell r="K1310" t="str">
            <v>Magna</v>
          </cell>
          <cell r="L1310">
            <v>4</v>
          </cell>
          <cell r="M1310">
            <v>45</v>
          </cell>
          <cell r="N1310">
            <v>2014</v>
          </cell>
          <cell r="O1310" t="str">
            <v>Ciudad de México</v>
          </cell>
          <cell r="P1310" t="str">
            <v>Ciudad de México</v>
          </cell>
          <cell r="Q1310" t="str">
            <v>Zona Metropolitana</v>
          </cell>
          <cell r="R1310" t="str">
            <v>Baja</v>
          </cell>
          <cell r="S1310" t="str">
            <v>Subasta interna</v>
          </cell>
          <cell r="T1310" t="str">
            <v>GNP</v>
          </cell>
          <cell r="U1310" t="str">
            <v>Grupo Nacional Provincial, S.A.B.</v>
          </cell>
          <cell r="V1310" t="str">
            <v>Supervisor de Taller</v>
          </cell>
          <cell r="W1310" t="str">
            <v>Pool Semiasignado</v>
          </cell>
          <cell r="X1310" t="str">
            <v>Plaza GNP</v>
          </cell>
          <cell r="Y1310" t="str">
            <v>Pool</v>
          </cell>
          <cell r="Z1310" t="str">
            <v>N91437</v>
          </cell>
          <cell r="AA1310" t="str">
            <v>Arriaga Espejel Vicente Alejandro</v>
          </cell>
          <cell r="AB1310" t="str">
            <v>Grupo Nacional Provincial, S.A.B.</v>
          </cell>
          <cell r="AC1310" t="str">
            <v>AIEV820226SW4</v>
          </cell>
          <cell r="AD1310" t="str">
            <v>Jefe de departamento</v>
          </cell>
          <cell r="AE1310" t="str">
            <v>Supervisor Siniestros Autos</v>
          </cell>
          <cell r="AF1310" t="str">
            <v>Unidad Operativa</v>
          </cell>
          <cell r="AG1310" t="str">
            <v>Dirección Servicio y Operaciones</v>
          </cell>
          <cell r="AH1310" t="str">
            <v>Subdir. Siniestros CDMX y Sureste </v>
          </cell>
          <cell r="AI1310" t="str">
            <v>C9215</v>
          </cell>
          <cell r="AJ1310" t="str">
            <v>Moreno Alvárez Elvia Citlalli</v>
          </cell>
          <cell r="AK1310" t="str">
            <v>Cuernavaca</v>
          </cell>
          <cell r="AL1310" t="str">
            <v>Cuernavaca</v>
          </cell>
          <cell r="AM1310">
            <v>1721</v>
          </cell>
          <cell r="AN1310" t="str">
            <v>vicente.arriaga@gnp.com.mx</v>
          </cell>
          <cell r="AO1310" t="str">
            <v>vicente.arriaga@gnp.com.mx</v>
          </cell>
          <cell r="AQ1310">
            <v>5543422326</v>
          </cell>
          <cell r="AR1310" t="str">
            <v>-</v>
          </cell>
          <cell r="AS1310" t="str">
            <v>-</v>
          </cell>
          <cell r="AT1310" t="str">
            <v>-</v>
          </cell>
          <cell r="AU1310" t="str">
            <v>-</v>
          </cell>
          <cell r="AV1310" t="str">
            <v>-</v>
          </cell>
          <cell r="AW1310" t="str">
            <v>-</v>
          </cell>
          <cell r="AX1310" t="str">
            <v>-</v>
          </cell>
          <cell r="AY1310" t="str">
            <v>No</v>
          </cell>
          <cell r="AZ1310" t="str">
            <v>-</v>
          </cell>
          <cell r="BA1310" t="str">
            <v>-</v>
          </cell>
          <cell r="BB1310" t="str">
            <v>-</v>
          </cell>
          <cell r="BC1310" t="str">
            <v>-</v>
          </cell>
          <cell r="BD1310" t="str">
            <v>-</v>
          </cell>
          <cell r="BE1310" t="str">
            <v>-</v>
          </cell>
          <cell r="BF1310" t="str">
            <v>-</v>
          </cell>
          <cell r="BG1310" t="str">
            <v>-</v>
          </cell>
          <cell r="BH1310" t="str">
            <v>-</v>
          </cell>
          <cell r="BI1310" t="str">
            <v>-</v>
          </cell>
          <cell r="BJ1310" t="str">
            <v>Arrendado</v>
          </cell>
          <cell r="BK1310" t="str">
            <v>FV2425</v>
          </cell>
          <cell r="BL1310" t="str">
            <v>El Trébol Automotriz Ermita, S.A. de C.V.</v>
          </cell>
          <cell r="BO1310">
            <v>136990.00280000002</v>
          </cell>
          <cell r="BP1310">
            <v>3047.32</v>
          </cell>
          <cell r="BQ1310" t="str">
            <v>-</v>
          </cell>
          <cell r="BR1310" t="str">
            <v>-</v>
          </cell>
          <cell r="BS1310" t="str">
            <v>-</v>
          </cell>
          <cell r="BT1310" t="str">
            <v>-</v>
          </cell>
          <cell r="BU1310" t="str">
            <v>-</v>
          </cell>
          <cell r="BV1310" t="str">
            <v>-</v>
          </cell>
          <cell r="BW1310" t="str">
            <v>-</v>
          </cell>
          <cell r="BX1310" t="str">
            <v>-</v>
          </cell>
          <cell r="BY1310" t="str">
            <v>-</v>
          </cell>
          <cell r="BZ1310" t="str">
            <v>-</v>
          </cell>
          <cell r="CA1310" t="str">
            <v>-</v>
          </cell>
          <cell r="CB1310" t="str">
            <v>-</v>
          </cell>
          <cell r="CC1310" t="str">
            <v>Lunes</v>
          </cell>
          <cell r="CD1310" t="str">
            <v>936</v>
          </cell>
          <cell r="CE1310" t="str">
            <v>6</v>
          </cell>
          <cell r="CF1310" t="str">
            <v>Amarillo</v>
          </cell>
          <cell r="CG1310" t="str">
            <v>1er Sábado</v>
          </cell>
          <cell r="CH1310" t="str">
            <v>Ene y Feb</v>
          </cell>
          <cell r="CI1310" t="str">
            <v>Jul y Ago</v>
          </cell>
          <cell r="CJ1310" t="str">
            <v>-</v>
          </cell>
          <cell r="CK1310">
            <v>90</v>
          </cell>
          <cell r="CL1310" t="str">
            <v>101 - MAGNA</v>
          </cell>
          <cell r="CM1310" t="str">
            <v>14133</v>
          </cell>
          <cell r="CP1310" t="str">
            <v>-</v>
          </cell>
        </row>
        <row r="1311">
          <cell r="A1311" t="str">
            <v>14134</v>
          </cell>
          <cell r="B1311" t="str">
            <v>771ZXX</v>
          </cell>
          <cell r="C1311" t="str">
            <v>Distrito Federal</v>
          </cell>
          <cell r="D1311" t="str">
            <v>738ZMU</v>
          </cell>
          <cell r="E1311" t="str">
            <v>Aveo</v>
          </cell>
          <cell r="F1311" t="str">
            <v>Automóvil</v>
          </cell>
          <cell r="G1311" t="str">
            <v>Chevrolet</v>
          </cell>
          <cell r="H1311" t="str">
            <v>Aveo LT 4 puertas T/M, D/H, A/A, E/E, CD, Paquete B</v>
          </cell>
          <cell r="I1311" t="str">
            <v>3G1TA5AF4EL160640</v>
          </cell>
          <cell r="J1311" t="str">
            <v>Hecho en México</v>
          </cell>
          <cell r="K1311" t="str">
            <v>Magna</v>
          </cell>
          <cell r="L1311">
            <v>4</v>
          </cell>
          <cell r="M1311">
            <v>45</v>
          </cell>
          <cell r="N1311">
            <v>2014</v>
          </cell>
          <cell r="O1311" t="str">
            <v>Los Mochis</v>
          </cell>
          <cell r="P1311" t="str">
            <v>Sinaloa</v>
          </cell>
          <cell r="Q1311" t="str">
            <v>Noroeste</v>
          </cell>
          <cell r="R1311" t="str">
            <v>Baja</v>
          </cell>
          <cell r="S1311" t="str">
            <v>Venta a empleado</v>
          </cell>
          <cell r="T1311" t="str">
            <v>GNP</v>
          </cell>
          <cell r="U1311" t="str">
            <v>Grupo Nacional Provincial, S.A.B.</v>
          </cell>
          <cell r="V1311" t="str">
            <v>Asesor de Servicio</v>
          </cell>
          <cell r="W1311" t="str">
            <v>8401</v>
          </cell>
          <cell r="X1311" t="str">
            <v>Supervisoria</v>
          </cell>
          <cell r="Y1311" t="str">
            <v>Asignado</v>
          </cell>
          <cell r="Z1311" t="str">
            <v>S00857</v>
          </cell>
          <cell r="AA1311" t="str">
            <v>-</v>
          </cell>
          <cell r="AB1311" t="str">
            <v>-</v>
          </cell>
          <cell r="AC1311" t="str">
            <v>-</v>
          </cell>
          <cell r="AD1311" t="str">
            <v>-</v>
          </cell>
          <cell r="AE1311" t="str">
            <v>-</v>
          </cell>
          <cell r="AF1311" t="str">
            <v>-</v>
          </cell>
          <cell r="AG1311" t="str">
            <v>-</v>
          </cell>
          <cell r="AH1311" t="str">
            <v>-</v>
          </cell>
          <cell r="AI1311" t="str">
            <v>C6705</v>
          </cell>
          <cell r="AJ1311" t="str">
            <v>Ramirez Granados Arturo</v>
          </cell>
          <cell r="AK1311" t="str">
            <v>-</v>
          </cell>
          <cell r="AL1311" t="str">
            <v>-</v>
          </cell>
          <cell r="AM1311" t="str">
            <v>-</v>
          </cell>
          <cell r="AN1311">
            <v>0</v>
          </cell>
          <cell r="AO1311" t="str">
            <v>-</v>
          </cell>
          <cell r="AQ1311">
            <v>6681483870</v>
          </cell>
          <cell r="AR1311" t="str">
            <v>-</v>
          </cell>
          <cell r="AS1311" t="str">
            <v>-</v>
          </cell>
          <cell r="AT1311" t="str">
            <v>-</v>
          </cell>
          <cell r="AU1311" t="str">
            <v>-</v>
          </cell>
          <cell r="AV1311" t="str">
            <v>-</v>
          </cell>
          <cell r="AW1311" t="str">
            <v>IMDM21470103..</v>
          </cell>
          <cell r="AX1311" t="str">
            <v>Inactivo</v>
          </cell>
          <cell r="AY1311" t="str">
            <v>No</v>
          </cell>
          <cell r="AZ1311" t="str">
            <v>-</v>
          </cell>
          <cell r="BA1311" t="str">
            <v>-</v>
          </cell>
          <cell r="BB1311" t="str">
            <v>-</v>
          </cell>
          <cell r="BC1311" t="str">
            <v>-</v>
          </cell>
          <cell r="BD1311" t="str">
            <v>-</v>
          </cell>
          <cell r="BE1311" t="str">
            <v>-</v>
          </cell>
          <cell r="BF1311" t="str">
            <v>-</v>
          </cell>
          <cell r="BG1311">
            <v>3</v>
          </cell>
          <cell r="BH1311" t="str">
            <v>-</v>
          </cell>
          <cell r="BI1311" t="str">
            <v>-</v>
          </cell>
          <cell r="BJ1311" t="str">
            <v>Arrendado</v>
          </cell>
          <cell r="BK1311" t="str">
            <v>FV2429</v>
          </cell>
          <cell r="BL1311" t="str">
            <v>El Trébol Automotriz Ermita, S.A. de C.V.</v>
          </cell>
          <cell r="BO1311">
            <v>136990.00280000002</v>
          </cell>
          <cell r="BP1311">
            <v>3047.32</v>
          </cell>
          <cell r="BQ1311" t="str">
            <v>-</v>
          </cell>
          <cell r="BR1311" t="str">
            <v>-</v>
          </cell>
          <cell r="BS1311" t="str">
            <v>-</v>
          </cell>
          <cell r="BT1311" t="str">
            <v>-</v>
          </cell>
          <cell r="BU1311" t="str">
            <v>-</v>
          </cell>
          <cell r="BV1311" t="str">
            <v>-</v>
          </cell>
          <cell r="BW1311" t="str">
            <v>-</v>
          </cell>
          <cell r="BX1311" t="str">
            <v>-</v>
          </cell>
          <cell r="BY1311" t="str">
            <v>-</v>
          </cell>
          <cell r="BZ1311" t="str">
            <v>-</v>
          </cell>
          <cell r="CA1311" t="str">
            <v>-</v>
          </cell>
          <cell r="CB1311" t="str">
            <v>-</v>
          </cell>
          <cell r="CC1311" t="str">
            <v>Jueves</v>
          </cell>
          <cell r="CD1311" t="str">
            <v>771</v>
          </cell>
          <cell r="CE1311" t="str">
            <v>1</v>
          </cell>
          <cell r="CF1311" t="str">
            <v>Verde</v>
          </cell>
          <cell r="CG1311" t="str">
            <v>4o Sábado</v>
          </cell>
          <cell r="CH1311" t="str">
            <v>Abr y May</v>
          </cell>
          <cell r="CI1311" t="str">
            <v>Oct y Nov</v>
          </cell>
          <cell r="CJ1311" t="str">
            <v>-</v>
          </cell>
          <cell r="CK1311">
            <v>90</v>
          </cell>
          <cell r="CL1311" t="str">
            <v>101 - MAGNA</v>
          </cell>
          <cell r="CM1311" t="str">
            <v>14134</v>
          </cell>
          <cell r="CP1311" t="str">
            <v>-</v>
          </cell>
        </row>
        <row r="1312">
          <cell r="A1312" t="str">
            <v>14135</v>
          </cell>
          <cell r="B1312" t="str">
            <v>631ZMV</v>
          </cell>
          <cell r="C1312" t="str">
            <v>Distrito Federal</v>
          </cell>
          <cell r="D1312" t="str">
            <v>No aplica</v>
          </cell>
          <cell r="E1312" t="str">
            <v>Aveo</v>
          </cell>
          <cell r="F1312" t="str">
            <v>Automóvil</v>
          </cell>
          <cell r="G1312" t="str">
            <v>Chevrolet</v>
          </cell>
          <cell r="H1312" t="str">
            <v>Aveo LT 4 puertas T/M, D/H, A/A, E/E, CD, Paquete B</v>
          </cell>
          <cell r="I1312" t="str">
            <v>3G1TA5AF5EL160839</v>
          </cell>
          <cell r="J1312" t="str">
            <v>Hecho en México</v>
          </cell>
          <cell r="K1312" t="str">
            <v>Magna</v>
          </cell>
          <cell r="L1312">
            <v>4</v>
          </cell>
          <cell r="M1312">
            <v>45</v>
          </cell>
          <cell r="N1312">
            <v>2014</v>
          </cell>
          <cell r="O1312" t="str">
            <v>Ciudad de México</v>
          </cell>
          <cell r="P1312" t="str">
            <v>Ciudad de México</v>
          </cell>
          <cell r="Q1312" t="str">
            <v>Zona Metropolitana</v>
          </cell>
          <cell r="R1312" t="str">
            <v>Baja</v>
          </cell>
          <cell r="S1312" t="str">
            <v>Venta a empleado</v>
          </cell>
          <cell r="T1312" t="str">
            <v>GNP</v>
          </cell>
          <cell r="U1312" t="str">
            <v>Grupo Nacional Provincial, S.A.B.</v>
          </cell>
          <cell r="V1312" t="str">
            <v>Asesor de Servicio</v>
          </cell>
          <cell r="W1312" t="str">
            <v>598</v>
          </cell>
          <cell r="X1312" t="str">
            <v>Célula 8</v>
          </cell>
          <cell r="Y1312" t="str">
            <v>Asignado</v>
          </cell>
          <cell r="Z1312" t="str">
            <v>N93908</v>
          </cell>
          <cell r="AA1312" t="str">
            <v>Contreras Oropeza Esteban Daniel</v>
          </cell>
          <cell r="AB1312" t="str">
            <v>Grupo Nacional Provincial, S.A.B.</v>
          </cell>
          <cell r="AC1312" t="str">
            <v>COOE900615DQ5</v>
          </cell>
          <cell r="AD1312" t="str">
            <v>Operativo</v>
          </cell>
          <cell r="AE1312" t="str">
            <v>Asesor de Servicio Moto</v>
          </cell>
          <cell r="AF1312" t="str">
            <v>Unidad Operativa</v>
          </cell>
          <cell r="AG1312" t="str">
            <v>Dirección Servicio y Operaciones</v>
          </cell>
          <cell r="AH1312" t="str">
            <v>Subdir. Siniestros CDMX y Sureste</v>
          </cell>
          <cell r="AI1312" t="str">
            <v>C9208</v>
          </cell>
          <cell r="AJ1312" t="str">
            <v>Lasa Estrada Antxon</v>
          </cell>
          <cell r="AK1312" t="str">
            <v>Tlalnepantla</v>
          </cell>
          <cell r="AL1312" t="str">
            <v>Tlalnepantla</v>
          </cell>
          <cell r="AM1312">
            <v>50103</v>
          </cell>
          <cell r="AN1312" t="str">
            <v>esteban.contreras@gnp.com.mx</v>
          </cell>
          <cell r="AO1312" t="str">
            <v>esteban.contreras@gnp.com.mx</v>
          </cell>
          <cell r="AP1312" t="str">
            <v>ajustes088gnp@gmail.com</v>
          </cell>
          <cell r="AQ1312">
            <v>5518036591</v>
          </cell>
          <cell r="AR1312" t="str">
            <v>-</v>
          </cell>
          <cell r="AS1312" t="str">
            <v>-</v>
          </cell>
          <cell r="AT1312" t="str">
            <v>-</v>
          </cell>
          <cell r="AU1312" t="str">
            <v>-</v>
          </cell>
          <cell r="AV1312" t="str">
            <v>-</v>
          </cell>
          <cell r="AW1312" t="str">
            <v>IMDM20137549..</v>
          </cell>
          <cell r="AX1312" t="str">
            <v>Inactivo</v>
          </cell>
          <cell r="AY1312" t="str">
            <v>Si</v>
          </cell>
          <cell r="AZ1312">
            <v>1229.17</v>
          </cell>
          <cell r="BA1312">
            <v>43708</v>
          </cell>
          <cell r="BB1312">
            <v>7375.02</v>
          </cell>
          <cell r="BC1312" t="str">
            <v>-</v>
          </cell>
          <cell r="BD1312">
            <v>118000</v>
          </cell>
          <cell r="BE1312">
            <v>43631</v>
          </cell>
          <cell r="BF1312">
            <v>45076</v>
          </cell>
          <cell r="BG1312">
            <v>3</v>
          </cell>
          <cell r="BH1312" t="str">
            <v>-</v>
          </cell>
          <cell r="BI1312" t="str">
            <v>-</v>
          </cell>
          <cell r="BJ1312" t="str">
            <v>Arrendado</v>
          </cell>
          <cell r="BK1312" t="str">
            <v>FV2436</v>
          </cell>
          <cell r="BL1312" t="str">
            <v>El Trébol Automotriz Ermita, S.A. de C.V.</v>
          </cell>
          <cell r="BO1312">
            <v>136990.00280000002</v>
          </cell>
          <cell r="BP1312">
            <v>3047.32</v>
          </cell>
          <cell r="BQ1312" t="str">
            <v>-</v>
          </cell>
          <cell r="BR1312" t="str">
            <v>-</v>
          </cell>
          <cell r="BS1312" t="str">
            <v>-</v>
          </cell>
          <cell r="BT1312" t="str">
            <v>-</v>
          </cell>
          <cell r="BU1312" t="str">
            <v>-</v>
          </cell>
          <cell r="BV1312" t="str">
            <v>-</v>
          </cell>
          <cell r="BW1312" t="str">
            <v>-</v>
          </cell>
          <cell r="BX1312" t="str">
            <v>-</v>
          </cell>
          <cell r="BY1312" t="str">
            <v>-</v>
          </cell>
          <cell r="BZ1312" t="str">
            <v>-</v>
          </cell>
          <cell r="CA1312" t="str">
            <v>-</v>
          </cell>
          <cell r="CB1312" t="str">
            <v>-</v>
          </cell>
          <cell r="CC1312" t="str">
            <v>Jueves</v>
          </cell>
          <cell r="CD1312" t="str">
            <v>631</v>
          </cell>
          <cell r="CE1312" t="str">
            <v>1</v>
          </cell>
          <cell r="CF1312" t="str">
            <v>Verde</v>
          </cell>
          <cell r="CG1312" t="str">
            <v>4o Sábado</v>
          </cell>
          <cell r="CH1312" t="str">
            <v>Abr y May</v>
          </cell>
          <cell r="CI1312" t="str">
            <v>Oct y Nov</v>
          </cell>
          <cell r="CJ1312" t="str">
            <v>-</v>
          </cell>
          <cell r="CK1312">
            <v>90</v>
          </cell>
          <cell r="CL1312" t="str">
            <v>101 - MAGNA</v>
          </cell>
          <cell r="CM1312" t="str">
            <v>14135</v>
          </cell>
          <cell r="CP1312" t="str">
            <v>-</v>
          </cell>
        </row>
        <row r="1313">
          <cell r="A1313" t="str">
            <v>14136</v>
          </cell>
          <cell r="B1313" t="str">
            <v>961ZMU</v>
          </cell>
          <cell r="C1313" t="str">
            <v>Distrito Federal</v>
          </cell>
          <cell r="D1313" t="str">
            <v>No aplica</v>
          </cell>
          <cell r="E1313" t="str">
            <v>Aveo</v>
          </cell>
          <cell r="F1313" t="str">
            <v>Automóvil</v>
          </cell>
          <cell r="G1313" t="str">
            <v>Chevrolet</v>
          </cell>
          <cell r="H1313" t="str">
            <v>Aveo LT 4 puertas T/M, D/H, A/A, E/E, CD, Paquete B</v>
          </cell>
          <cell r="I1313" t="str">
            <v>3G1TA5AF6EL158551</v>
          </cell>
          <cell r="J1313" t="str">
            <v>Hecho en México</v>
          </cell>
          <cell r="K1313" t="str">
            <v>Magna</v>
          </cell>
          <cell r="L1313">
            <v>4</v>
          </cell>
          <cell r="M1313">
            <v>45</v>
          </cell>
          <cell r="N1313">
            <v>2014</v>
          </cell>
          <cell r="O1313" t="str">
            <v>Ciudad de México</v>
          </cell>
          <cell r="P1313" t="str">
            <v>Ciudad de México</v>
          </cell>
          <cell r="Q1313" t="str">
            <v>Zona Metropolitana</v>
          </cell>
          <cell r="R1313" t="str">
            <v>Baja</v>
          </cell>
          <cell r="S1313" t="str">
            <v>Devolución Valmex</v>
          </cell>
          <cell r="T1313" t="str">
            <v>GNP</v>
          </cell>
          <cell r="U1313" t="str">
            <v>Grupo Nacional Provincial, S.A.B.</v>
          </cell>
          <cell r="V1313" t="str">
            <v>AVES</v>
          </cell>
          <cell r="W1313" t="str">
            <v>Pool Semiasignado</v>
          </cell>
          <cell r="X1313" t="str">
            <v>Despacho Externo</v>
          </cell>
          <cell r="Y1313" t="str">
            <v>Pool</v>
          </cell>
          <cell r="Z1313" t="str">
            <v>N91518</v>
          </cell>
          <cell r="AA1313" t="str">
            <v>Gallardo Delgado Marisol</v>
          </cell>
          <cell r="AB1313" t="str">
            <v>Grupo Nacional Provincial, S.A.B.</v>
          </cell>
          <cell r="AC1313" t="str">
            <v>GADM830519EL4</v>
          </cell>
          <cell r="AD1313" t="str">
            <v>Gerente</v>
          </cell>
          <cell r="AE1313" t="str">
            <v>Gerencia Soporte a Ventas</v>
          </cell>
          <cell r="AF1313" t="str">
            <v>Unidad de Negocio</v>
          </cell>
          <cell r="AG1313" t="str">
            <v>Dirección Canal Masivo</v>
          </cell>
          <cell r="AH1313" t="str">
            <v>Subdir. Integración Comercial Canal Masivo</v>
          </cell>
          <cell r="AI1313" t="str">
            <v>C2001</v>
          </cell>
          <cell r="AJ1313" t="str">
            <v>Ocampo Sosa Abel Francisco</v>
          </cell>
          <cell r="AK1313" t="str">
            <v>Central P2 C-D</v>
          </cell>
          <cell r="AL1313" t="str">
            <v>Plaza GNP</v>
          </cell>
          <cell r="AM1313">
            <v>81654</v>
          </cell>
          <cell r="AN1313" t="str">
            <v>marisol.gallardo@gnp.com.mx</v>
          </cell>
          <cell r="AO1313" t="str">
            <v>marisol.gallardo@gnp.com.mx</v>
          </cell>
          <cell r="AQ1313">
            <v>5555037946</v>
          </cell>
          <cell r="AR1313" t="str">
            <v>-</v>
          </cell>
          <cell r="AS1313" t="str">
            <v>-</v>
          </cell>
          <cell r="AT1313" t="str">
            <v>-</v>
          </cell>
          <cell r="AU1313" t="str">
            <v>-</v>
          </cell>
          <cell r="AV1313" t="str">
            <v>-</v>
          </cell>
          <cell r="AW1313" t="str">
            <v>-</v>
          </cell>
          <cell r="AX1313" t="str">
            <v>-</v>
          </cell>
          <cell r="AY1313" t="str">
            <v>No</v>
          </cell>
          <cell r="AZ1313" t="str">
            <v>-</v>
          </cell>
          <cell r="BA1313" t="str">
            <v>-</v>
          </cell>
          <cell r="BB1313" t="str">
            <v>-</v>
          </cell>
          <cell r="BC1313" t="str">
            <v>-</v>
          </cell>
          <cell r="BD1313" t="str">
            <v>-</v>
          </cell>
          <cell r="BE1313" t="str">
            <v>-</v>
          </cell>
          <cell r="BF1313" t="str">
            <v>-</v>
          </cell>
          <cell r="BG1313" t="str">
            <v>-</v>
          </cell>
          <cell r="BH1313" t="str">
            <v>-</v>
          </cell>
          <cell r="BI1313" t="str">
            <v>-</v>
          </cell>
          <cell r="BJ1313" t="str">
            <v>Arrendado</v>
          </cell>
          <cell r="BK1313" t="str">
            <v>FV2557</v>
          </cell>
          <cell r="BL1313" t="str">
            <v>El Trébol Automotriz Ermita, S.A. de C.V.</v>
          </cell>
          <cell r="BO1313">
            <v>136990.00280000002</v>
          </cell>
          <cell r="BP1313">
            <v>3047.32</v>
          </cell>
          <cell r="BQ1313" t="str">
            <v>-</v>
          </cell>
          <cell r="BR1313" t="str">
            <v>-</v>
          </cell>
          <cell r="BS1313" t="str">
            <v>-</v>
          </cell>
          <cell r="BT1313" t="str">
            <v>-</v>
          </cell>
          <cell r="BU1313" t="str">
            <v>-</v>
          </cell>
          <cell r="BV1313" t="str">
            <v>-</v>
          </cell>
          <cell r="BW1313" t="str">
            <v>-</v>
          </cell>
          <cell r="BX1313" t="str">
            <v>-</v>
          </cell>
          <cell r="BY1313" t="str">
            <v>-</v>
          </cell>
          <cell r="BZ1313" t="str">
            <v>-</v>
          </cell>
          <cell r="CA1313" t="str">
            <v>-</v>
          </cell>
          <cell r="CB1313" t="str">
            <v>-</v>
          </cell>
          <cell r="CC1313" t="str">
            <v>Jueves</v>
          </cell>
          <cell r="CD1313" t="str">
            <v>961</v>
          </cell>
          <cell r="CE1313" t="str">
            <v>1</v>
          </cell>
          <cell r="CF1313" t="str">
            <v>Verde</v>
          </cell>
          <cell r="CG1313" t="str">
            <v>4o Sábado</v>
          </cell>
          <cell r="CH1313" t="str">
            <v>Abr y May</v>
          </cell>
          <cell r="CI1313" t="str">
            <v>Oct y Nov</v>
          </cell>
          <cell r="CJ1313" t="str">
            <v>-</v>
          </cell>
          <cell r="CK1313">
            <v>0</v>
          </cell>
          <cell r="CL1313" t="str">
            <v>101 - MAGNA</v>
          </cell>
          <cell r="CM1313" t="str">
            <v>14136</v>
          </cell>
          <cell r="CP1313" t="str">
            <v>-</v>
          </cell>
        </row>
        <row r="1314">
          <cell r="A1314" t="str">
            <v>14137</v>
          </cell>
          <cell r="B1314" t="str">
            <v>883ZMU</v>
          </cell>
          <cell r="C1314" t="str">
            <v>Distrito Federal</v>
          </cell>
          <cell r="D1314" t="str">
            <v>No aplica</v>
          </cell>
          <cell r="E1314" t="str">
            <v>Aveo</v>
          </cell>
          <cell r="F1314" t="str">
            <v>Automóvil</v>
          </cell>
          <cell r="G1314" t="str">
            <v>Chevrolet</v>
          </cell>
          <cell r="H1314" t="str">
            <v>Aveo LT 4 puertas T/M, D/H, A/A, E/E, CD, Paquete B</v>
          </cell>
          <cell r="I1314" t="str">
            <v>3G1TA5AF6EL158825</v>
          </cell>
          <cell r="J1314" t="str">
            <v>Hecho en México</v>
          </cell>
          <cell r="K1314" t="str">
            <v>Magna</v>
          </cell>
          <cell r="L1314">
            <v>4</v>
          </cell>
          <cell r="M1314">
            <v>45</v>
          </cell>
          <cell r="N1314">
            <v>2014</v>
          </cell>
          <cell r="O1314" t="str">
            <v>Saltillo</v>
          </cell>
          <cell r="P1314" t="str">
            <v>Coahuila</v>
          </cell>
          <cell r="Q1314" t="str">
            <v>Noreste</v>
          </cell>
          <cell r="R1314" t="str">
            <v>Baja</v>
          </cell>
          <cell r="S1314" t="str">
            <v>Devolución Valmex</v>
          </cell>
          <cell r="T1314" t="str">
            <v>GNP</v>
          </cell>
          <cell r="U1314" t="str">
            <v>Grupo Nacional Provincial, S.A.B.</v>
          </cell>
          <cell r="V1314" t="str">
            <v>Supervisor de Taller</v>
          </cell>
          <cell r="W1314" t="str">
            <v>Pool Semiasignado</v>
          </cell>
          <cell r="X1314" t="str">
            <v>Supervisoria</v>
          </cell>
          <cell r="Y1314" t="str">
            <v>Pool</v>
          </cell>
          <cell r="Z1314" t="str">
            <v>N93470</v>
          </cell>
          <cell r="AA1314" t="str">
            <v>-</v>
          </cell>
          <cell r="AB1314" t="str">
            <v>-</v>
          </cell>
          <cell r="AC1314" t="str">
            <v>-</v>
          </cell>
          <cell r="AD1314" t="str">
            <v>-</v>
          </cell>
          <cell r="AE1314" t="str">
            <v>-</v>
          </cell>
          <cell r="AF1314" t="str">
            <v>-</v>
          </cell>
          <cell r="AG1314" t="str">
            <v>-</v>
          </cell>
          <cell r="AH1314" t="str">
            <v>-</v>
          </cell>
          <cell r="AI1314" t="str">
            <v>C6705</v>
          </cell>
          <cell r="AJ1314" t="str">
            <v>Ramirez Granados Arturo</v>
          </cell>
          <cell r="AK1314" t="str">
            <v>-</v>
          </cell>
          <cell r="AL1314" t="str">
            <v>-</v>
          </cell>
          <cell r="AM1314" t="str">
            <v>-</v>
          </cell>
          <cell r="AN1314">
            <v>0</v>
          </cell>
          <cell r="AO1314" t="str">
            <v>-</v>
          </cell>
          <cell r="AQ1314">
            <v>8441390420</v>
          </cell>
          <cell r="AR1314" t="str">
            <v>-</v>
          </cell>
          <cell r="AS1314" t="str">
            <v>-</v>
          </cell>
          <cell r="AT1314" t="str">
            <v>-</v>
          </cell>
          <cell r="AU1314" t="str">
            <v>-</v>
          </cell>
          <cell r="AV1314" t="str">
            <v>-</v>
          </cell>
          <cell r="AW1314" t="str">
            <v>-</v>
          </cell>
          <cell r="AX1314" t="str">
            <v>-</v>
          </cell>
          <cell r="AY1314" t="str">
            <v>No</v>
          </cell>
          <cell r="AZ1314" t="str">
            <v>-</v>
          </cell>
          <cell r="BA1314" t="str">
            <v>-</v>
          </cell>
          <cell r="BB1314" t="str">
            <v>-</v>
          </cell>
          <cell r="BC1314" t="str">
            <v>-</v>
          </cell>
          <cell r="BD1314" t="str">
            <v>-</v>
          </cell>
          <cell r="BE1314" t="str">
            <v>-</v>
          </cell>
          <cell r="BF1314" t="str">
            <v>-</v>
          </cell>
          <cell r="BG1314" t="str">
            <v>-</v>
          </cell>
          <cell r="BH1314" t="str">
            <v>-</v>
          </cell>
          <cell r="BI1314" t="str">
            <v>-</v>
          </cell>
          <cell r="BJ1314" t="str">
            <v>Arrendado</v>
          </cell>
          <cell r="BK1314" t="str">
            <v>FV2579</v>
          </cell>
          <cell r="BL1314" t="str">
            <v>El Trébol Automotriz Ermita, S.A. de C.V.</v>
          </cell>
          <cell r="BO1314">
            <v>136990.00280000002</v>
          </cell>
          <cell r="BP1314">
            <v>3047.32</v>
          </cell>
          <cell r="BQ1314" t="str">
            <v>-</v>
          </cell>
          <cell r="BR1314" t="str">
            <v>-</v>
          </cell>
          <cell r="BS1314" t="str">
            <v>-</v>
          </cell>
          <cell r="BT1314" t="str">
            <v>-</v>
          </cell>
          <cell r="BU1314" t="str">
            <v>-</v>
          </cell>
          <cell r="BV1314" t="str">
            <v>-</v>
          </cell>
          <cell r="BW1314" t="str">
            <v>-</v>
          </cell>
          <cell r="BX1314" t="str">
            <v>-</v>
          </cell>
          <cell r="BY1314" t="str">
            <v>-</v>
          </cell>
          <cell r="BZ1314" t="str">
            <v>-</v>
          </cell>
          <cell r="CA1314" t="str">
            <v>-</v>
          </cell>
          <cell r="CB1314" t="str">
            <v>-</v>
          </cell>
          <cell r="CC1314" t="str">
            <v>Miércoles</v>
          </cell>
          <cell r="CD1314" t="str">
            <v>883</v>
          </cell>
          <cell r="CE1314" t="str">
            <v>3</v>
          </cell>
          <cell r="CF1314" t="str">
            <v>Rojo</v>
          </cell>
          <cell r="CG1314" t="str">
            <v>3er Sábado</v>
          </cell>
          <cell r="CH1314" t="str">
            <v>Mzo y Abr</v>
          </cell>
          <cell r="CI1314" t="str">
            <v>Sep y Oct</v>
          </cell>
          <cell r="CJ1314" t="str">
            <v>-</v>
          </cell>
          <cell r="CK1314">
            <v>90</v>
          </cell>
          <cell r="CL1314" t="str">
            <v>101 - MAGNA</v>
          </cell>
          <cell r="CM1314" t="str">
            <v>14137</v>
          </cell>
          <cell r="CP1314" t="str">
            <v>-</v>
          </cell>
        </row>
        <row r="1315">
          <cell r="A1315" t="str">
            <v>14138</v>
          </cell>
          <cell r="B1315" t="str">
            <v>784ZMU</v>
          </cell>
          <cell r="C1315" t="str">
            <v>Distrito Federal</v>
          </cell>
          <cell r="D1315" t="str">
            <v>No aplica</v>
          </cell>
          <cell r="E1315" t="str">
            <v>Aveo</v>
          </cell>
          <cell r="F1315" t="str">
            <v>Automóvil</v>
          </cell>
          <cell r="G1315" t="str">
            <v>Chevrolet</v>
          </cell>
          <cell r="H1315" t="str">
            <v>Aveo LT 4 puertas T/M, D/H, A/A, E/E, CD, Paquete B</v>
          </cell>
          <cell r="I1315" t="str">
            <v>3G1TA5AF6EL159862</v>
          </cell>
          <cell r="J1315" t="str">
            <v>Hecho en México</v>
          </cell>
          <cell r="K1315" t="str">
            <v>Magna</v>
          </cell>
          <cell r="L1315">
            <v>4</v>
          </cell>
          <cell r="M1315">
            <v>45</v>
          </cell>
          <cell r="N1315">
            <v>2014</v>
          </cell>
          <cell r="O1315" t="str">
            <v>Ciudad de México</v>
          </cell>
          <cell r="P1315" t="str">
            <v>Ciudad de México</v>
          </cell>
          <cell r="Q1315" t="str">
            <v>Zona Metropolitana</v>
          </cell>
          <cell r="R1315" t="str">
            <v>Baja</v>
          </cell>
          <cell r="S1315" t="str">
            <v>Subasta interna</v>
          </cell>
          <cell r="T1315" t="str">
            <v>GNP</v>
          </cell>
          <cell r="U1315" t="str">
            <v>Grupo Nacional Provincial, S.A.B.</v>
          </cell>
          <cell r="V1315" t="str">
            <v>Pool Administrativo</v>
          </cell>
          <cell r="W1315" t="str">
            <v>Pool Administrativo</v>
          </cell>
          <cell r="X1315" t="str">
            <v>Metro Sur</v>
          </cell>
          <cell r="Y1315" t="str">
            <v>Pool</v>
          </cell>
          <cell r="Z1315" t="str">
            <v>N38132</v>
          </cell>
          <cell r="AA1315" t="str">
            <v>-</v>
          </cell>
          <cell r="AB1315" t="str">
            <v>-</v>
          </cell>
          <cell r="AC1315" t="str">
            <v>-</v>
          </cell>
          <cell r="AD1315" t="str">
            <v>-</v>
          </cell>
          <cell r="AE1315" t="str">
            <v>-</v>
          </cell>
          <cell r="AF1315" t="str">
            <v>-</v>
          </cell>
          <cell r="AG1315" t="str">
            <v>-</v>
          </cell>
          <cell r="AH1315" t="str">
            <v>-</v>
          </cell>
          <cell r="AI1315" t="str">
            <v>C6705</v>
          </cell>
          <cell r="AJ1315" t="str">
            <v>Ramirez Granados Arturo</v>
          </cell>
          <cell r="AK1315" t="str">
            <v>-</v>
          </cell>
          <cell r="AL1315" t="str">
            <v>-</v>
          </cell>
          <cell r="AM1315" t="str">
            <v>-</v>
          </cell>
          <cell r="AN1315">
            <v>0</v>
          </cell>
          <cell r="AO1315" t="str">
            <v>-</v>
          </cell>
          <cell r="AQ1315">
            <v>5545001393</v>
          </cell>
          <cell r="AR1315" t="str">
            <v>6363180010376174</v>
          </cell>
          <cell r="AS1315" t="str">
            <v>CANCELADO</v>
          </cell>
          <cell r="AT1315" t="str">
            <v>1481</v>
          </cell>
          <cell r="AU1315" t="str">
            <v>944</v>
          </cell>
          <cell r="AV1315" t="str">
            <v>05/26</v>
          </cell>
          <cell r="AW1315" t="str">
            <v>IMDM21470104..</v>
          </cell>
          <cell r="AX1315" t="str">
            <v>Inactivo</v>
          </cell>
          <cell r="AY1315" t="str">
            <v>No</v>
          </cell>
          <cell r="AZ1315" t="str">
            <v>-</v>
          </cell>
          <cell r="BA1315" t="str">
            <v>-</v>
          </cell>
          <cell r="BB1315" t="str">
            <v>-</v>
          </cell>
          <cell r="BC1315" t="str">
            <v>-</v>
          </cell>
          <cell r="BD1315" t="str">
            <v>-</v>
          </cell>
          <cell r="BE1315" t="str">
            <v>-</v>
          </cell>
          <cell r="BF1315" t="str">
            <v>-</v>
          </cell>
          <cell r="BG1315" t="str">
            <v>-</v>
          </cell>
          <cell r="BH1315" t="str">
            <v>-</v>
          </cell>
          <cell r="BI1315" t="str">
            <v>-</v>
          </cell>
          <cell r="BJ1315" t="str">
            <v>Arrendado</v>
          </cell>
          <cell r="BK1315" t="str">
            <v>FV2430</v>
          </cell>
          <cell r="BL1315" t="str">
            <v>El Trébol Automotriz Ermita, S.A. de C.V.</v>
          </cell>
          <cell r="BO1315">
            <v>136990.00280000002</v>
          </cell>
          <cell r="BP1315">
            <v>3047.32</v>
          </cell>
          <cell r="BQ1315" t="str">
            <v>-</v>
          </cell>
          <cell r="BR1315" t="str">
            <v>-</v>
          </cell>
          <cell r="BS1315" t="str">
            <v>-</v>
          </cell>
          <cell r="BT1315" t="str">
            <v>-</v>
          </cell>
          <cell r="BU1315" t="str">
            <v>-</v>
          </cell>
          <cell r="BV1315" t="str">
            <v>-</v>
          </cell>
          <cell r="BW1315" t="str">
            <v>-</v>
          </cell>
          <cell r="BX1315" t="str">
            <v>-</v>
          </cell>
          <cell r="BY1315" t="str">
            <v>-</v>
          </cell>
          <cell r="BZ1315" t="str">
            <v>-</v>
          </cell>
          <cell r="CA1315" t="str">
            <v>-</v>
          </cell>
          <cell r="CB1315" t="str">
            <v>-</v>
          </cell>
          <cell r="CC1315" t="str">
            <v>Miércoles</v>
          </cell>
          <cell r="CD1315" t="str">
            <v>784</v>
          </cell>
          <cell r="CE1315" t="str">
            <v>4</v>
          </cell>
          <cell r="CF1315" t="str">
            <v>Rojo</v>
          </cell>
          <cell r="CG1315" t="str">
            <v>3er Sábado</v>
          </cell>
          <cell r="CH1315" t="str">
            <v>Mzo y Abr</v>
          </cell>
          <cell r="CI1315" t="str">
            <v>Sep y Oct</v>
          </cell>
          <cell r="CJ1315" t="str">
            <v>PAdmvo</v>
          </cell>
          <cell r="CK1315">
            <v>90</v>
          </cell>
          <cell r="CL1315" t="str">
            <v>101 - MAGNA</v>
          </cell>
          <cell r="CM1315" t="str">
            <v>14138</v>
          </cell>
          <cell r="CP1315" t="str">
            <v>-</v>
          </cell>
        </row>
        <row r="1316">
          <cell r="A1316" t="str">
            <v>14139</v>
          </cell>
          <cell r="B1316" t="str">
            <v>874ZMU</v>
          </cell>
          <cell r="C1316" t="str">
            <v>Distrito Federal</v>
          </cell>
          <cell r="D1316" t="str">
            <v>No aplica</v>
          </cell>
          <cell r="E1316" t="str">
            <v>Aveo</v>
          </cell>
          <cell r="F1316" t="str">
            <v>Automóvil</v>
          </cell>
          <cell r="G1316" t="str">
            <v>Chevrolet</v>
          </cell>
          <cell r="H1316" t="str">
            <v>Aveo LT 4 puertas T/M, D/H, A/A, E/E, CD, Paquete B</v>
          </cell>
          <cell r="I1316" t="str">
            <v>3G1TA5AF6EL160414</v>
          </cell>
          <cell r="J1316" t="str">
            <v>Hecho en México</v>
          </cell>
          <cell r="K1316" t="str">
            <v>Magna</v>
          </cell>
          <cell r="L1316">
            <v>4</v>
          </cell>
          <cell r="M1316">
            <v>45</v>
          </cell>
          <cell r="N1316">
            <v>2014</v>
          </cell>
          <cell r="O1316" t="str">
            <v>Ciudad de México</v>
          </cell>
          <cell r="P1316" t="str">
            <v>Ciudad de México</v>
          </cell>
          <cell r="Q1316" t="str">
            <v>Zona Metropolitana</v>
          </cell>
          <cell r="R1316" t="str">
            <v>Baja</v>
          </cell>
          <cell r="S1316" t="str">
            <v>Subasta interna</v>
          </cell>
          <cell r="T1316" t="str">
            <v>GNP</v>
          </cell>
          <cell r="U1316" t="str">
            <v>Grupo Nacional Provincial, S.A.B.</v>
          </cell>
          <cell r="V1316" t="str">
            <v>Pool Administrativo</v>
          </cell>
          <cell r="W1316" t="str">
            <v>Pool Administrativo</v>
          </cell>
          <cell r="X1316" t="str">
            <v>Plaza GNP</v>
          </cell>
          <cell r="Y1316" t="str">
            <v>Pool</v>
          </cell>
          <cell r="Z1316" t="str">
            <v>N89927</v>
          </cell>
          <cell r="AA1316" t="str">
            <v>Salazar Hernández Alejandro</v>
          </cell>
          <cell r="AB1316" t="str">
            <v>Grupo Nacional Provincial, S.A.B.</v>
          </cell>
          <cell r="AC1316" t="str">
            <v>SAHA7905127X5</v>
          </cell>
          <cell r="AD1316" t="str">
            <v>Jefe de departamento</v>
          </cell>
          <cell r="AE1316" t="str">
            <v>Jefe de Departamento A</v>
          </cell>
          <cell r="AF1316" t="str">
            <v>Unidad Staff</v>
          </cell>
          <cell r="AG1316" t="str">
            <v>Dirección Recursos Humanos y Servicios Administrativos</v>
          </cell>
          <cell r="AH1316" t="str">
            <v>Subdir. Servicios Generales</v>
          </cell>
          <cell r="AI1316" t="str">
            <v>C6705</v>
          </cell>
          <cell r="AJ1316" t="str">
            <v>Ramirez Granados Arturo</v>
          </cell>
          <cell r="AK1316" t="str">
            <v>Sur P2 C-4</v>
          </cell>
          <cell r="AL1316" t="str">
            <v>Plaza GNP</v>
          </cell>
          <cell r="AM1316">
            <v>3398</v>
          </cell>
          <cell r="AN1316" t="str">
            <v>alejandro.salazar@gnp.com.mx</v>
          </cell>
          <cell r="AO1316" t="str">
            <v>alejandro.salazar@gnp.com.mx</v>
          </cell>
          <cell r="AQ1316">
            <v>5543868222</v>
          </cell>
          <cell r="AR1316" t="str">
            <v>6363180010376182</v>
          </cell>
          <cell r="AS1316" t="str">
            <v>CANCELADO</v>
          </cell>
          <cell r="AT1316" t="str">
            <v>5652</v>
          </cell>
          <cell r="AU1316" t="str">
            <v>584</v>
          </cell>
          <cell r="AV1316" t="str">
            <v>05/26</v>
          </cell>
          <cell r="AW1316" t="str">
            <v>IMDM20322139..</v>
          </cell>
          <cell r="AX1316" t="str">
            <v>Inactivo</v>
          </cell>
          <cell r="AY1316" t="str">
            <v>No</v>
          </cell>
          <cell r="AZ1316" t="str">
            <v>-</v>
          </cell>
          <cell r="BA1316" t="str">
            <v>-</v>
          </cell>
          <cell r="BB1316" t="str">
            <v>-</v>
          </cell>
          <cell r="BC1316" t="str">
            <v>-</v>
          </cell>
          <cell r="BD1316" t="str">
            <v>-</v>
          </cell>
          <cell r="BE1316" t="str">
            <v>-</v>
          </cell>
          <cell r="BF1316" t="str">
            <v>-</v>
          </cell>
          <cell r="BG1316" t="str">
            <v>-</v>
          </cell>
          <cell r="BH1316" t="str">
            <v>-</v>
          </cell>
          <cell r="BI1316" t="str">
            <v>-</v>
          </cell>
          <cell r="BJ1316" t="str">
            <v>Arrendado</v>
          </cell>
          <cell r="BK1316" t="str">
            <v>FV2428</v>
          </cell>
          <cell r="BL1316" t="str">
            <v>El Trébol Automotriz Ermita, S.A. de C.V.</v>
          </cell>
          <cell r="BO1316">
            <v>136990.00280000002</v>
          </cell>
          <cell r="BP1316">
            <v>3047.32</v>
          </cell>
          <cell r="BQ1316" t="str">
            <v>-</v>
          </cell>
          <cell r="BR1316" t="str">
            <v>-</v>
          </cell>
          <cell r="BS1316" t="str">
            <v>-</v>
          </cell>
          <cell r="BT1316" t="str">
            <v>-</v>
          </cell>
          <cell r="BU1316" t="str">
            <v>-</v>
          </cell>
          <cell r="BV1316" t="str">
            <v>-</v>
          </cell>
          <cell r="BW1316" t="str">
            <v>-</v>
          </cell>
          <cell r="BX1316" t="str">
            <v>-</v>
          </cell>
          <cell r="BY1316" t="str">
            <v>-</v>
          </cell>
          <cell r="BZ1316" t="str">
            <v>-</v>
          </cell>
          <cell r="CA1316" t="str">
            <v>-</v>
          </cell>
          <cell r="CB1316" t="str">
            <v>-</v>
          </cell>
          <cell r="CC1316" t="str">
            <v>Miércoles</v>
          </cell>
          <cell r="CD1316" t="str">
            <v>874</v>
          </cell>
          <cell r="CE1316" t="str">
            <v>4</v>
          </cell>
          <cell r="CF1316" t="str">
            <v>Rojo</v>
          </cell>
          <cell r="CG1316" t="str">
            <v>3er Sábado</v>
          </cell>
          <cell r="CH1316" t="str">
            <v>Mzo y Abr</v>
          </cell>
          <cell r="CI1316" t="str">
            <v>Sep y Oct</v>
          </cell>
          <cell r="CJ1316" t="str">
            <v>PAdmvo</v>
          </cell>
          <cell r="CK1316">
            <v>90</v>
          </cell>
          <cell r="CL1316" t="str">
            <v>101 - MAGNA</v>
          </cell>
          <cell r="CM1316" t="str">
            <v>14139</v>
          </cell>
          <cell r="CP1316" t="str">
            <v>-</v>
          </cell>
        </row>
        <row r="1317">
          <cell r="A1317" t="str">
            <v>14140</v>
          </cell>
          <cell r="B1317" t="str">
            <v>979ZMU</v>
          </cell>
          <cell r="C1317" t="str">
            <v>Distrito Federal</v>
          </cell>
          <cell r="D1317" t="str">
            <v>No aplica</v>
          </cell>
          <cell r="E1317" t="str">
            <v>Aveo</v>
          </cell>
          <cell r="F1317" t="str">
            <v>Automóvil</v>
          </cell>
          <cell r="G1317" t="str">
            <v>Chevrolet</v>
          </cell>
          <cell r="H1317" t="str">
            <v>Aveo LT 4 puertas T/M, D/H, A/A, E/E, CD, Paquete B</v>
          </cell>
          <cell r="I1317" t="str">
            <v>3G1TA5AF7EL160390</v>
          </cell>
          <cell r="J1317" t="str">
            <v>Hecho en México</v>
          </cell>
          <cell r="K1317" t="str">
            <v>Magna</v>
          </cell>
          <cell r="L1317">
            <v>4</v>
          </cell>
          <cell r="M1317">
            <v>45</v>
          </cell>
          <cell r="N1317">
            <v>2014</v>
          </cell>
          <cell r="O1317" t="str">
            <v>Ciudad de México</v>
          </cell>
          <cell r="P1317" t="str">
            <v>Ciudad de México</v>
          </cell>
          <cell r="Q1317" t="str">
            <v>Zona Metropolitana</v>
          </cell>
          <cell r="R1317" t="str">
            <v>Baja</v>
          </cell>
          <cell r="S1317" t="str">
            <v>Devolución Valmex</v>
          </cell>
          <cell r="T1317" t="str">
            <v>GNP</v>
          </cell>
          <cell r="U1317" t="str">
            <v>Grupo Nacional Provincial, S.A.B.</v>
          </cell>
          <cell r="V1317" t="str">
            <v>Supervisor de Taller</v>
          </cell>
          <cell r="W1317" t="str">
            <v>Pool Administrativo</v>
          </cell>
          <cell r="X1317" t="str">
            <v>Plaza GNP</v>
          </cell>
          <cell r="Y1317" t="str">
            <v>Pool</v>
          </cell>
          <cell r="Z1317" t="str">
            <v>N38132</v>
          </cell>
          <cell r="AA1317" t="str">
            <v>-</v>
          </cell>
          <cell r="AB1317" t="str">
            <v>-</v>
          </cell>
          <cell r="AC1317" t="str">
            <v>-</v>
          </cell>
          <cell r="AD1317" t="str">
            <v>-</v>
          </cell>
          <cell r="AE1317" t="str">
            <v>-</v>
          </cell>
          <cell r="AF1317" t="str">
            <v>-</v>
          </cell>
          <cell r="AG1317" t="str">
            <v>-</v>
          </cell>
          <cell r="AH1317" t="str">
            <v>-</v>
          </cell>
          <cell r="AI1317" t="str">
            <v>C6705</v>
          </cell>
          <cell r="AJ1317" t="str">
            <v>Ramirez Granados Arturo</v>
          </cell>
          <cell r="AK1317" t="str">
            <v>-</v>
          </cell>
          <cell r="AL1317" t="str">
            <v>-</v>
          </cell>
          <cell r="AM1317" t="str">
            <v>-</v>
          </cell>
          <cell r="AN1317">
            <v>0</v>
          </cell>
          <cell r="AO1317" t="str">
            <v>-</v>
          </cell>
          <cell r="AQ1317">
            <v>5545001393</v>
          </cell>
          <cell r="AR1317" t="str">
            <v>-</v>
          </cell>
          <cell r="AS1317" t="str">
            <v>-</v>
          </cell>
          <cell r="AT1317" t="str">
            <v>-</v>
          </cell>
          <cell r="AU1317" t="str">
            <v>-</v>
          </cell>
          <cell r="AV1317" t="str">
            <v>-</v>
          </cell>
          <cell r="AW1317" t="str">
            <v>-</v>
          </cell>
          <cell r="AX1317" t="str">
            <v>-</v>
          </cell>
          <cell r="AY1317" t="str">
            <v>No</v>
          </cell>
          <cell r="AZ1317" t="str">
            <v>-</v>
          </cell>
          <cell r="BA1317" t="str">
            <v>-</v>
          </cell>
          <cell r="BB1317" t="str">
            <v>-</v>
          </cell>
          <cell r="BC1317" t="str">
            <v>-</v>
          </cell>
          <cell r="BD1317" t="str">
            <v>-</v>
          </cell>
          <cell r="BE1317" t="str">
            <v>-</v>
          </cell>
          <cell r="BF1317" t="str">
            <v>-</v>
          </cell>
          <cell r="BG1317" t="str">
            <v>-</v>
          </cell>
          <cell r="BH1317" t="str">
            <v>-</v>
          </cell>
          <cell r="BI1317" t="str">
            <v>-</v>
          </cell>
          <cell r="BJ1317" t="str">
            <v>Arrendado</v>
          </cell>
          <cell r="BK1317" t="str">
            <v>FV2427</v>
          </cell>
          <cell r="BL1317" t="str">
            <v>El Trébol Automotriz Ermita, S.A. de C.V.</v>
          </cell>
          <cell r="BO1317">
            <v>136990.00280000002</v>
          </cell>
          <cell r="BP1317">
            <v>3047.32</v>
          </cell>
          <cell r="BQ1317" t="str">
            <v>-</v>
          </cell>
          <cell r="BR1317" t="str">
            <v>-</v>
          </cell>
          <cell r="BS1317" t="str">
            <v>-</v>
          </cell>
          <cell r="BT1317" t="str">
            <v>-</v>
          </cell>
          <cell r="BU1317" t="str">
            <v>-</v>
          </cell>
          <cell r="BV1317" t="str">
            <v>-</v>
          </cell>
          <cell r="BW1317" t="str">
            <v>-</v>
          </cell>
          <cell r="BX1317" t="str">
            <v>-</v>
          </cell>
          <cell r="BY1317" t="str">
            <v>-</v>
          </cell>
          <cell r="BZ1317" t="str">
            <v>-</v>
          </cell>
          <cell r="CA1317" t="str">
            <v>-</v>
          </cell>
          <cell r="CB1317" t="str">
            <v>-</v>
          </cell>
          <cell r="CC1317" t="str">
            <v>Viernes</v>
          </cell>
          <cell r="CD1317" t="str">
            <v>979</v>
          </cell>
          <cell r="CE1317" t="str">
            <v>9</v>
          </cell>
          <cell r="CF1317" t="str">
            <v>Azul</v>
          </cell>
          <cell r="CG1317" t="str">
            <v>5o Sábado</v>
          </cell>
          <cell r="CH1317" t="str">
            <v>May y Jun</v>
          </cell>
          <cell r="CI1317" t="str">
            <v>Nov y Dic</v>
          </cell>
          <cell r="CJ1317" t="str">
            <v>-</v>
          </cell>
          <cell r="CK1317">
            <v>90</v>
          </cell>
          <cell r="CL1317" t="str">
            <v>101 - MAGNA</v>
          </cell>
          <cell r="CM1317" t="str">
            <v>14140</v>
          </cell>
          <cell r="CP1317" t="str">
            <v>-</v>
          </cell>
        </row>
        <row r="1318">
          <cell r="A1318" t="str">
            <v>14141</v>
          </cell>
          <cell r="B1318" t="str">
            <v>664ZMU</v>
          </cell>
          <cell r="C1318" t="str">
            <v>Distrito Federal</v>
          </cell>
          <cell r="D1318" t="str">
            <v>No aplica</v>
          </cell>
          <cell r="E1318" t="str">
            <v>Aveo</v>
          </cell>
          <cell r="F1318" t="str">
            <v>Automóvil</v>
          </cell>
          <cell r="G1318" t="str">
            <v>Chevrolet</v>
          </cell>
          <cell r="H1318" t="str">
            <v>Aveo LT 4 puertas T/M, D/H, A/A, E/E, CD, Paquete B</v>
          </cell>
          <cell r="I1318" t="str">
            <v>3G1TA5AF7EL164021</v>
          </cell>
          <cell r="J1318" t="str">
            <v>Hecho en México</v>
          </cell>
          <cell r="K1318" t="str">
            <v>Magna</v>
          </cell>
          <cell r="L1318">
            <v>4</v>
          </cell>
          <cell r="M1318">
            <v>45</v>
          </cell>
          <cell r="N1318">
            <v>2014</v>
          </cell>
          <cell r="O1318" t="str">
            <v>Ciudad de México</v>
          </cell>
          <cell r="P1318" t="str">
            <v>Ciudad de México</v>
          </cell>
          <cell r="Q1318" t="str">
            <v>Zona Metropolitana</v>
          </cell>
          <cell r="R1318" t="str">
            <v>Baja</v>
          </cell>
          <cell r="S1318" t="str">
            <v>Subasta interna</v>
          </cell>
          <cell r="T1318" t="str">
            <v>GNP</v>
          </cell>
          <cell r="U1318" t="str">
            <v>Grupo Nacional Provincial, S.A.B.</v>
          </cell>
          <cell r="V1318" t="str">
            <v>Pool Administrativo</v>
          </cell>
          <cell r="W1318" t="str">
            <v>Pool Administrativo</v>
          </cell>
          <cell r="X1318" t="str">
            <v>Plaza GNP</v>
          </cell>
          <cell r="Y1318" t="str">
            <v>Pool</v>
          </cell>
          <cell r="Z1318" t="str">
            <v>N38132</v>
          </cell>
          <cell r="AA1318" t="str">
            <v>-</v>
          </cell>
          <cell r="AB1318" t="str">
            <v>-</v>
          </cell>
          <cell r="AC1318" t="str">
            <v>-</v>
          </cell>
          <cell r="AD1318" t="str">
            <v>-</v>
          </cell>
          <cell r="AE1318" t="str">
            <v>-</v>
          </cell>
          <cell r="AF1318" t="str">
            <v>-</v>
          </cell>
          <cell r="AG1318" t="str">
            <v>-</v>
          </cell>
          <cell r="AH1318" t="str">
            <v>-</v>
          </cell>
          <cell r="AI1318" t="str">
            <v>C6705</v>
          </cell>
          <cell r="AJ1318" t="str">
            <v>Ramirez Granados Arturo</v>
          </cell>
          <cell r="AK1318" t="str">
            <v>-</v>
          </cell>
          <cell r="AL1318" t="str">
            <v>-</v>
          </cell>
          <cell r="AM1318" t="str">
            <v>-</v>
          </cell>
          <cell r="AN1318">
            <v>0</v>
          </cell>
          <cell r="AO1318" t="str">
            <v>-</v>
          </cell>
          <cell r="AQ1318">
            <v>5545001393</v>
          </cell>
          <cell r="AR1318" t="str">
            <v>6363180010376190</v>
          </cell>
          <cell r="AS1318" t="str">
            <v>CANCELADO</v>
          </cell>
          <cell r="AT1318" t="str">
            <v>5766</v>
          </cell>
          <cell r="AU1318" t="str">
            <v>817</v>
          </cell>
          <cell r="AV1318" t="str">
            <v>05/26</v>
          </cell>
          <cell r="AW1318" t="str">
            <v>IMDM21470148..</v>
          </cell>
          <cell r="AX1318" t="str">
            <v>Inactivo</v>
          </cell>
          <cell r="AY1318" t="str">
            <v>No</v>
          </cell>
          <cell r="AZ1318" t="str">
            <v>-</v>
          </cell>
          <cell r="BA1318" t="str">
            <v>-</v>
          </cell>
          <cell r="BB1318" t="str">
            <v>-</v>
          </cell>
          <cell r="BC1318" t="str">
            <v>-</v>
          </cell>
          <cell r="BD1318" t="str">
            <v>-</v>
          </cell>
          <cell r="BE1318" t="str">
            <v>-</v>
          </cell>
          <cell r="BF1318" t="str">
            <v>-</v>
          </cell>
          <cell r="BG1318" t="str">
            <v>-</v>
          </cell>
          <cell r="BH1318" t="str">
            <v>-</v>
          </cell>
          <cell r="BI1318" t="str">
            <v>-</v>
          </cell>
          <cell r="BJ1318" t="str">
            <v>Arrendado</v>
          </cell>
          <cell r="BK1318" t="str">
            <v>FV2442</v>
          </cell>
          <cell r="BL1318" t="str">
            <v>El Trébol Automotriz Ermita, S.A. de C.V.</v>
          </cell>
          <cell r="BO1318">
            <v>136990.00280000002</v>
          </cell>
          <cell r="BP1318">
            <v>3047.32</v>
          </cell>
          <cell r="BQ1318" t="str">
            <v>-</v>
          </cell>
          <cell r="BR1318" t="str">
            <v>-</v>
          </cell>
          <cell r="BS1318" t="str">
            <v>-</v>
          </cell>
          <cell r="BT1318" t="str">
            <v>-</v>
          </cell>
          <cell r="BU1318" t="str">
            <v>-</v>
          </cell>
          <cell r="BV1318" t="str">
            <v>-</v>
          </cell>
          <cell r="BW1318" t="str">
            <v>-</v>
          </cell>
          <cell r="BX1318" t="str">
            <v>-</v>
          </cell>
          <cell r="BY1318" t="str">
            <v>-</v>
          </cell>
          <cell r="BZ1318" t="str">
            <v>-</v>
          </cell>
          <cell r="CA1318" t="str">
            <v>-</v>
          </cell>
          <cell r="CB1318" t="str">
            <v>-</v>
          </cell>
          <cell r="CC1318" t="str">
            <v>Miércoles</v>
          </cell>
          <cell r="CD1318" t="str">
            <v>664</v>
          </cell>
          <cell r="CE1318" t="str">
            <v>4</v>
          </cell>
          <cell r="CF1318" t="str">
            <v>Rojo</v>
          </cell>
          <cell r="CG1318" t="str">
            <v>3er Sábado</v>
          </cell>
          <cell r="CH1318" t="str">
            <v>Mzo y Abr</v>
          </cell>
          <cell r="CI1318" t="str">
            <v>Sep y Oct</v>
          </cell>
          <cell r="CJ1318" t="str">
            <v>PAdmvo</v>
          </cell>
          <cell r="CK1318">
            <v>90</v>
          </cell>
          <cell r="CL1318" t="str">
            <v>101 - MAGNA</v>
          </cell>
          <cell r="CM1318" t="str">
            <v>14141</v>
          </cell>
          <cell r="CP1318" t="str">
            <v>-</v>
          </cell>
        </row>
        <row r="1319">
          <cell r="A1319" t="str">
            <v>14142</v>
          </cell>
          <cell r="B1319" t="str">
            <v>624ZMU</v>
          </cell>
          <cell r="C1319" t="str">
            <v>Distrito Federal</v>
          </cell>
          <cell r="D1319" t="str">
            <v>No aplica</v>
          </cell>
          <cell r="E1319" t="str">
            <v>Aveo</v>
          </cell>
          <cell r="F1319" t="str">
            <v>Automóvil</v>
          </cell>
          <cell r="G1319" t="str">
            <v>Chevrolet</v>
          </cell>
          <cell r="H1319" t="str">
            <v>Aveo LT 4 puertas T/M, D/H, A/A, E/E, CD, Paquete B</v>
          </cell>
          <cell r="I1319" t="str">
            <v>3G1TA5AF7EL164309</v>
          </cell>
          <cell r="J1319" t="str">
            <v>Hecho en México</v>
          </cell>
          <cell r="K1319" t="str">
            <v>Magna</v>
          </cell>
          <cell r="L1319">
            <v>4</v>
          </cell>
          <cell r="M1319">
            <v>45</v>
          </cell>
          <cell r="N1319">
            <v>2014</v>
          </cell>
          <cell r="O1319" t="str">
            <v>Ciudad de México</v>
          </cell>
          <cell r="P1319" t="str">
            <v>Ciudad de México</v>
          </cell>
          <cell r="Q1319" t="str">
            <v>Zona Metropolitana</v>
          </cell>
          <cell r="R1319" t="str">
            <v>Baja</v>
          </cell>
          <cell r="S1319" t="str">
            <v>Subasta interna</v>
          </cell>
          <cell r="T1319" t="str">
            <v>GNP</v>
          </cell>
          <cell r="U1319" t="str">
            <v>Grupo Nacional Provincial, S.A.B.</v>
          </cell>
          <cell r="V1319" t="str">
            <v>Pool Administrativo</v>
          </cell>
          <cell r="W1319" t="str">
            <v>Pool Administrativo</v>
          </cell>
          <cell r="X1319" t="str">
            <v>Plaza GNP</v>
          </cell>
          <cell r="Y1319" t="str">
            <v>Pool</v>
          </cell>
          <cell r="Z1319" t="str">
            <v>N38132</v>
          </cell>
          <cell r="AA1319" t="str">
            <v>-</v>
          </cell>
          <cell r="AB1319" t="str">
            <v>-</v>
          </cell>
          <cell r="AC1319" t="str">
            <v>-</v>
          </cell>
          <cell r="AD1319" t="str">
            <v>-</v>
          </cell>
          <cell r="AE1319" t="str">
            <v>-</v>
          </cell>
          <cell r="AF1319" t="str">
            <v>-</v>
          </cell>
          <cell r="AG1319" t="str">
            <v>-</v>
          </cell>
          <cell r="AH1319" t="str">
            <v>-</v>
          </cell>
          <cell r="AI1319" t="str">
            <v>C6705</v>
          </cell>
          <cell r="AJ1319" t="str">
            <v>Ramirez Granados Arturo</v>
          </cell>
          <cell r="AK1319" t="str">
            <v>-</v>
          </cell>
          <cell r="AL1319" t="str">
            <v>-</v>
          </cell>
          <cell r="AM1319" t="str">
            <v>-</v>
          </cell>
          <cell r="AN1319">
            <v>0</v>
          </cell>
          <cell r="AO1319" t="str">
            <v>-</v>
          </cell>
          <cell r="AQ1319">
            <v>5545001393</v>
          </cell>
          <cell r="AR1319" t="str">
            <v>6363180010376208</v>
          </cell>
          <cell r="AS1319" t="str">
            <v>CANCELADO</v>
          </cell>
          <cell r="AT1319" t="str">
            <v>8169</v>
          </cell>
          <cell r="AU1319" t="str">
            <v>335</v>
          </cell>
          <cell r="AV1319" t="str">
            <v>05/26</v>
          </cell>
          <cell r="AW1319" t="str">
            <v>IMDM20358893..</v>
          </cell>
          <cell r="AX1319" t="str">
            <v>Inactivo</v>
          </cell>
          <cell r="AY1319" t="str">
            <v>No</v>
          </cell>
          <cell r="AZ1319" t="str">
            <v>-</v>
          </cell>
          <cell r="BA1319" t="str">
            <v>-</v>
          </cell>
          <cell r="BB1319" t="str">
            <v>-</v>
          </cell>
          <cell r="BC1319" t="str">
            <v>-</v>
          </cell>
          <cell r="BD1319" t="str">
            <v>-</v>
          </cell>
          <cell r="BE1319" t="str">
            <v>-</v>
          </cell>
          <cell r="BF1319" t="str">
            <v>-</v>
          </cell>
          <cell r="BG1319" t="str">
            <v>-</v>
          </cell>
          <cell r="BH1319" t="str">
            <v>-</v>
          </cell>
          <cell r="BI1319" t="str">
            <v>-</v>
          </cell>
          <cell r="BJ1319" t="str">
            <v>Arrendado</v>
          </cell>
          <cell r="BK1319" t="str">
            <v>FV2443</v>
          </cell>
          <cell r="BL1319" t="str">
            <v>El Trébol Automotriz Ermita, S.A. de C.V.</v>
          </cell>
          <cell r="BO1319">
            <v>136990.00280000002</v>
          </cell>
          <cell r="BP1319">
            <v>3047.32</v>
          </cell>
          <cell r="BQ1319" t="str">
            <v>-</v>
          </cell>
          <cell r="BR1319" t="str">
            <v>-</v>
          </cell>
          <cell r="BS1319" t="str">
            <v>-</v>
          </cell>
          <cell r="BT1319" t="str">
            <v>-</v>
          </cell>
          <cell r="BU1319" t="str">
            <v>-</v>
          </cell>
          <cell r="BV1319" t="str">
            <v>-</v>
          </cell>
          <cell r="BW1319" t="str">
            <v>-</v>
          </cell>
          <cell r="BX1319" t="str">
            <v>-</v>
          </cell>
          <cell r="BY1319" t="str">
            <v>-</v>
          </cell>
          <cell r="BZ1319" t="str">
            <v>-</v>
          </cell>
          <cell r="CA1319" t="str">
            <v>-</v>
          </cell>
          <cell r="CB1319" t="str">
            <v>-</v>
          </cell>
          <cell r="CC1319" t="str">
            <v>Miércoles</v>
          </cell>
          <cell r="CD1319" t="str">
            <v>624</v>
          </cell>
          <cell r="CE1319" t="str">
            <v>4</v>
          </cell>
          <cell r="CF1319" t="str">
            <v>Rojo</v>
          </cell>
          <cell r="CG1319" t="str">
            <v>3er Sábado</v>
          </cell>
          <cell r="CH1319" t="str">
            <v>Mzo y Abr</v>
          </cell>
          <cell r="CI1319" t="str">
            <v>Sep y Oct</v>
          </cell>
          <cell r="CJ1319" t="str">
            <v>PAdmvo</v>
          </cell>
          <cell r="CK1319">
            <v>90</v>
          </cell>
          <cell r="CL1319" t="str">
            <v>101 - MAGNA</v>
          </cell>
          <cell r="CM1319" t="str">
            <v>14142</v>
          </cell>
          <cell r="CP1319" t="str">
            <v>-</v>
          </cell>
        </row>
        <row r="1320">
          <cell r="A1320" t="str">
            <v>14143</v>
          </cell>
          <cell r="B1320" t="str">
            <v>618ZMU</v>
          </cell>
          <cell r="C1320" t="str">
            <v>Distrito Federal</v>
          </cell>
          <cell r="D1320" t="str">
            <v>No aplica</v>
          </cell>
          <cell r="E1320" t="str">
            <v>Aveo</v>
          </cell>
          <cell r="F1320" t="str">
            <v>Automóvil</v>
          </cell>
          <cell r="G1320" t="str">
            <v>Chevrolet</v>
          </cell>
          <cell r="H1320" t="str">
            <v>Aveo LT 4 puertas T/M, D/H, A/A, E/E, CD, Paquete B</v>
          </cell>
          <cell r="I1320" t="str">
            <v>3G1TA5AF8EL158583</v>
          </cell>
          <cell r="J1320" t="str">
            <v>Hecho en México</v>
          </cell>
          <cell r="K1320" t="str">
            <v>Magna</v>
          </cell>
          <cell r="L1320">
            <v>4</v>
          </cell>
          <cell r="M1320">
            <v>45</v>
          </cell>
          <cell r="N1320">
            <v>2014</v>
          </cell>
          <cell r="O1320" t="str">
            <v>Ciudad de México</v>
          </cell>
          <cell r="P1320" t="str">
            <v>Ciudad de México</v>
          </cell>
          <cell r="Q1320" t="str">
            <v>Zona Metropolitana</v>
          </cell>
          <cell r="R1320" t="str">
            <v>Baja</v>
          </cell>
          <cell r="S1320" t="str">
            <v>Subasta interna</v>
          </cell>
          <cell r="T1320" t="str">
            <v>GNP</v>
          </cell>
          <cell r="U1320" t="str">
            <v>Grupo Nacional Provincial, S.A.B.</v>
          </cell>
          <cell r="V1320" t="str">
            <v>Pool Administrativo</v>
          </cell>
          <cell r="W1320" t="str">
            <v>Pool Administrativo</v>
          </cell>
          <cell r="X1320" t="str">
            <v>Plaza GNP</v>
          </cell>
          <cell r="Y1320" t="str">
            <v>Pool</v>
          </cell>
          <cell r="Z1320" t="str">
            <v>N38132</v>
          </cell>
          <cell r="AA1320" t="str">
            <v>-</v>
          </cell>
          <cell r="AB1320" t="str">
            <v>-</v>
          </cell>
          <cell r="AC1320" t="str">
            <v>-</v>
          </cell>
          <cell r="AD1320" t="str">
            <v>-</v>
          </cell>
          <cell r="AE1320" t="str">
            <v>-</v>
          </cell>
          <cell r="AF1320" t="str">
            <v>-</v>
          </cell>
          <cell r="AG1320" t="str">
            <v>-</v>
          </cell>
          <cell r="AH1320" t="str">
            <v>-</v>
          </cell>
          <cell r="AI1320" t="str">
            <v>C6705</v>
          </cell>
          <cell r="AJ1320" t="str">
            <v>Ramirez Granados Arturo</v>
          </cell>
          <cell r="AK1320" t="str">
            <v>-</v>
          </cell>
          <cell r="AL1320" t="str">
            <v>-</v>
          </cell>
          <cell r="AM1320" t="str">
            <v>-</v>
          </cell>
          <cell r="AN1320">
            <v>0</v>
          </cell>
          <cell r="AO1320" t="str">
            <v>-</v>
          </cell>
          <cell r="AQ1320">
            <v>5545001393</v>
          </cell>
          <cell r="AR1320" t="str">
            <v>6363180010376216</v>
          </cell>
          <cell r="AS1320" t="str">
            <v>CANCELADO</v>
          </cell>
          <cell r="AT1320" t="str">
            <v>9025</v>
          </cell>
          <cell r="AU1320" t="str">
            <v>587</v>
          </cell>
          <cell r="AV1320" t="str">
            <v>05/26</v>
          </cell>
          <cell r="AW1320" t="str">
            <v>IMDM22968838..</v>
          </cell>
          <cell r="AX1320" t="str">
            <v>Inactivo</v>
          </cell>
          <cell r="AY1320" t="str">
            <v>No</v>
          </cell>
          <cell r="AZ1320" t="str">
            <v>-</v>
          </cell>
          <cell r="BA1320" t="str">
            <v>-</v>
          </cell>
          <cell r="BB1320" t="str">
            <v>-</v>
          </cell>
          <cell r="BC1320" t="str">
            <v>-</v>
          </cell>
          <cell r="BD1320" t="str">
            <v>-</v>
          </cell>
          <cell r="BE1320" t="str">
            <v>-</v>
          </cell>
          <cell r="BF1320" t="str">
            <v>-</v>
          </cell>
          <cell r="BG1320" t="str">
            <v>-</v>
          </cell>
          <cell r="BH1320" t="str">
            <v>-</v>
          </cell>
          <cell r="BI1320" t="str">
            <v>-</v>
          </cell>
          <cell r="BJ1320" t="str">
            <v>Arrendado</v>
          </cell>
          <cell r="BK1320" t="str">
            <v>FV2558</v>
          </cell>
          <cell r="BL1320" t="str">
            <v>El Trébol Automotriz Ermita, S.A. de C.V.</v>
          </cell>
          <cell r="BO1320">
            <v>136990.00280000002</v>
          </cell>
          <cell r="BP1320">
            <v>3047.32</v>
          </cell>
          <cell r="BQ1320" t="str">
            <v>-</v>
          </cell>
          <cell r="BR1320" t="str">
            <v>-</v>
          </cell>
          <cell r="BS1320" t="str">
            <v>-</v>
          </cell>
          <cell r="BT1320" t="str">
            <v>-</v>
          </cell>
          <cell r="BU1320" t="str">
            <v>-</v>
          </cell>
          <cell r="BV1320" t="str">
            <v>-</v>
          </cell>
          <cell r="BW1320" t="str">
            <v>-</v>
          </cell>
          <cell r="BX1320" t="str">
            <v>-</v>
          </cell>
          <cell r="BY1320" t="str">
            <v>-</v>
          </cell>
          <cell r="BZ1320" t="str">
            <v>-</v>
          </cell>
          <cell r="CA1320" t="str">
            <v>-</v>
          </cell>
          <cell r="CB1320" t="str">
            <v>-</v>
          </cell>
          <cell r="CC1320" t="str">
            <v>Martes</v>
          </cell>
          <cell r="CD1320" t="str">
            <v>618</v>
          </cell>
          <cell r="CE1320" t="str">
            <v>8</v>
          </cell>
          <cell r="CF1320" t="str">
            <v>Rosa</v>
          </cell>
          <cell r="CG1320" t="str">
            <v>2o Sábado</v>
          </cell>
          <cell r="CH1320" t="str">
            <v>Feb y Mzo</v>
          </cell>
          <cell r="CI1320" t="str">
            <v>Ago y Sep</v>
          </cell>
          <cell r="CJ1320" t="str">
            <v>PAdmvo</v>
          </cell>
          <cell r="CK1320">
            <v>90</v>
          </cell>
          <cell r="CL1320" t="str">
            <v>101 - MAGNA</v>
          </cell>
          <cell r="CM1320" t="str">
            <v>14143</v>
          </cell>
          <cell r="CP1320" t="str">
            <v>-</v>
          </cell>
        </row>
        <row r="1321">
          <cell r="A1321" t="str">
            <v>14144</v>
          </cell>
          <cell r="B1321" t="str">
            <v>917ZMV</v>
          </cell>
          <cell r="C1321" t="str">
            <v>Distrito Federal</v>
          </cell>
          <cell r="D1321" t="str">
            <v>No aplica</v>
          </cell>
          <cell r="E1321" t="str">
            <v>Aveo</v>
          </cell>
          <cell r="F1321" t="str">
            <v>Automóvil</v>
          </cell>
          <cell r="G1321" t="str">
            <v>Chevrolet</v>
          </cell>
          <cell r="H1321" t="str">
            <v>Aveo LT 4 puertas T/M, D/H, A/A, E/E, CD, Paquete B</v>
          </cell>
          <cell r="I1321" t="str">
            <v>3G1TA5AF8EL158809</v>
          </cell>
          <cell r="J1321" t="str">
            <v>Hecho en México</v>
          </cell>
          <cell r="K1321" t="str">
            <v>Magna</v>
          </cell>
          <cell r="L1321">
            <v>4</v>
          </cell>
          <cell r="M1321">
            <v>45</v>
          </cell>
          <cell r="N1321">
            <v>2014</v>
          </cell>
          <cell r="O1321" t="str">
            <v>Ciudad de México</v>
          </cell>
          <cell r="P1321" t="str">
            <v>Ciudad de México</v>
          </cell>
          <cell r="Q1321" t="str">
            <v>Zona Metropolitana</v>
          </cell>
          <cell r="R1321" t="str">
            <v>Baja</v>
          </cell>
          <cell r="S1321" t="str">
            <v>Subasta interna</v>
          </cell>
          <cell r="T1321" t="str">
            <v>GNP</v>
          </cell>
          <cell r="U1321" t="str">
            <v>Grupo Nacional Provincial, S.A.B.</v>
          </cell>
          <cell r="V1321" t="str">
            <v>Pool Administrativo</v>
          </cell>
          <cell r="W1321" t="str">
            <v>Pool Administrativo</v>
          </cell>
          <cell r="X1321" t="str">
            <v>Metro Sur</v>
          </cell>
          <cell r="Y1321" t="str">
            <v>Pool</v>
          </cell>
          <cell r="Z1321" t="str">
            <v>N38132</v>
          </cell>
          <cell r="AA1321" t="str">
            <v>-</v>
          </cell>
          <cell r="AB1321" t="str">
            <v>-</v>
          </cell>
          <cell r="AC1321" t="str">
            <v>-</v>
          </cell>
          <cell r="AD1321" t="str">
            <v>-</v>
          </cell>
          <cell r="AE1321" t="str">
            <v>-</v>
          </cell>
          <cell r="AF1321" t="str">
            <v>-</v>
          </cell>
          <cell r="AG1321" t="str">
            <v>-</v>
          </cell>
          <cell r="AH1321" t="str">
            <v>-</v>
          </cell>
          <cell r="AI1321" t="str">
            <v>C6705</v>
          </cell>
          <cell r="AJ1321" t="str">
            <v>Ramirez Granados Arturo</v>
          </cell>
          <cell r="AK1321" t="str">
            <v>-</v>
          </cell>
          <cell r="AL1321" t="str">
            <v>-</v>
          </cell>
          <cell r="AM1321" t="str">
            <v>-</v>
          </cell>
          <cell r="AN1321">
            <v>0</v>
          </cell>
          <cell r="AO1321" t="str">
            <v>-</v>
          </cell>
          <cell r="AQ1321">
            <v>5545001393</v>
          </cell>
          <cell r="AR1321" t="str">
            <v>6363180010376224</v>
          </cell>
          <cell r="AS1321" t="str">
            <v>CANCELADO</v>
          </cell>
          <cell r="AT1321" t="str">
            <v>2202</v>
          </cell>
          <cell r="AU1321" t="str">
            <v>417</v>
          </cell>
          <cell r="AV1321" t="str">
            <v>05/26</v>
          </cell>
          <cell r="AW1321" t="str">
            <v>IMDM20332974..</v>
          </cell>
          <cell r="AX1321" t="str">
            <v>Inactivo</v>
          </cell>
          <cell r="AY1321" t="str">
            <v>No</v>
          </cell>
          <cell r="AZ1321" t="str">
            <v>-</v>
          </cell>
          <cell r="BA1321" t="str">
            <v>-</v>
          </cell>
          <cell r="BB1321" t="str">
            <v>-</v>
          </cell>
          <cell r="BC1321" t="str">
            <v>-</v>
          </cell>
          <cell r="BD1321" t="str">
            <v>-</v>
          </cell>
          <cell r="BE1321" t="str">
            <v>-</v>
          </cell>
          <cell r="BF1321" t="str">
            <v>-</v>
          </cell>
          <cell r="BG1321" t="str">
            <v>-</v>
          </cell>
          <cell r="BH1321" t="str">
            <v>-</v>
          </cell>
          <cell r="BI1321" t="str">
            <v>-</v>
          </cell>
          <cell r="BJ1321" t="str">
            <v>Arrendado</v>
          </cell>
          <cell r="BK1321" t="str">
            <v>FV2559</v>
          </cell>
          <cell r="BL1321" t="str">
            <v>El Trébol Automotriz Ermita, S.A. de C.V.</v>
          </cell>
          <cell r="BO1321">
            <v>136990.00280000002</v>
          </cell>
          <cell r="BP1321">
            <v>3047.32</v>
          </cell>
          <cell r="BQ1321" t="str">
            <v>-</v>
          </cell>
          <cell r="BR1321" t="str">
            <v>-</v>
          </cell>
          <cell r="BS1321" t="str">
            <v>-</v>
          </cell>
          <cell r="BT1321" t="str">
            <v>-</v>
          </cell>
          <cell r="BU1321" t="str">
            <v>-</v>
          </cell>
          <cell r="BV1321" t="str">
            <v>-</v>
          </cell>
          <cell r="BW1321" t="str">
            <v>-</v>
          </cell>
          <cell r="BX1321" t="str">
            <v>-</v>
          </cell>
          <cell r="BY1321" t="str">
            <v>-</v>
          </cell>
          <cell r="BZ1321" t="str">
            <v>-</v>
          </cell>
          <cell r="CA1321" t="str">
            <v>-</v>
          </cell>
          <cell r="CB1321" t="str">
            <v>-</v>
          </cell>
          <cell r="CC1321" t="str">
            <v>Martes</v>
          </cell>
          <cell r="CD1321" t="str">
            <v>917</v>
          </cell>
          <cell r="CE1321" t="str">
            <v>7</v>
          </cell>
          <cell r="CF1321" t="str">
            <v>Rosa</v>
          </cell>
          <cell r="CG1321" t="str">
            <v>2o Sábado</v>
          </cell>
          <cell r="CH1321" t="str">
            <v>Feb y Mzo</v>
          </cell>
          <cell r="CI1321" t="str">
            <v>Ago y Sep</v>
          </cell>
          <cell r="CJ1321" t="str">
            <v>PAdmvo</v>
          </cell>
          <cell r="CK1321">
            <v>90</v>
          </cell>
          <cell r="CL1321" t="str">
            <v>101 - MAGNA</v>
          </cell>
          <cell r="CM1321" t="str">
            <v>14144</v>
          </cell>
          <cell r="CP1321" t="str">
            <v>-</v>
          </cell>
        </row>
        <row r="1322">
          <cell r="A1322" t="str">
            <v>14145</v>
          </cell>
          <cell r="B1322" t="str">
            <v>950ZMU</v>
          </cell>
          <cell r="C1322" t="str">
            <v>Distrito Federal</v>
          </cell>
          <cell r="D1322" t="str">
            <v>No aplica</v>
          </cell>
          <cell r="E1322" t="str">
            <v>Aveo</v>
          </cell>
          <cell r="F1322" t="str">
            <v>Automóvil</v>
          </cell>
          <cell r="G1322" t="str">
            <v>Chevrolet</v>
          </cell>
          <cell r="H1322" t="str">
            <v>Aveo LT 4 puertas T/M, D/H, A/A, E/E, CD, Paquete B</v>
          </cell>
          <cell r="I1322" t="str">
            <v>3G1TA5AF8EL160530</v>
          </cell>
          <cell r="J1322" t="str">
            <v>Hecho en México</v>
          </cell>
          <cell r="K1322" t="str">
            <v>Magna</v>
          </cell>
          <cell r="L1322">
            <v>4</v>
          </cell>
          <cell r="M1322">
            <v>45</v>
          </cell>
          <cell r="N1322">
            <v>2014</v>
          </cell>
          <cell r="O1322" t="str">
            <v>Ciudad de México</v>
          </cell>
          <cell r="P1322" t="str">
            <v>Ciudad de México</v>
          </cell>
          <cell r="Q1322" t="str">
            <v>Zona Metropolitana</v>
          </cell>
          <cell r="R1322" t="str">
            <v>Baja</v>
          </cell>
          <cell r="S1322" t="str">
            <v>Subasta interna</v>
          </cell>
          <cell r="T1322" t="str">
            <v>GNP</v>
          </cell>
          <cell r="U1322" t="str">
            <v>Grupo Nacional Provincial, S.A.B.</v>
          </cell>
          <cell r="V1322" t="str">
            <v>Pool Administrativo</v>
          </cell>
          <cell r="W1322" t="str">
            <v>Pool Administrativo</v>
          </cell>
          <cell r="X1322" t="str">
            <v>Metro Sur</v>
          </cell>
          <cell r="Y1322" t="str">
            <v>Pool</v>
          </cell>
          <cell r="Z1322" t="str">
            <v>N38132</v>
          </cell>
          <cell r="AA1322" t="str">
            <v>-</v>
          </cell>
          <cell r="AB1322" t="str">
            <v>-</v>
          </cell>
          <cell r="AC1322" t="str">
            <v>-</v>
          </cell>
          <cell r="AD1322" t="str">
            <v>-</v>
          </cell>
          <cell r="AE1322" t="str">
            <v>-</v>
          </cell>
          <cell r="AF1322" t="str">
            <v>-</v>
          </cell>
          <cell r="AG1322" t="str">
            <v>-</v>
          </cell>
          <cell r="AH1322" t="str">
            <v>-</v>
          </cell>
          <cell r="AI1322" t="str">
            <v>C6705</v>
          </cell>
          <cell r="AJ1322" t="str">
            <v>Ramirez Granados Arturo</v>
          </cell>
          <cell r="AK1322" t="str">
            <v>-</v>
          </cell>
          <cell r="AL1322" t="str">
            <v>-</v>
          </cell>
          <cell r="AM1322" t="str">
            <v>-</v>
          </cell>
          <cell r="AN1322">
            <v>0</v>
          </cell>
          <cell r="AO1322" t="str">
            <v>-</v>
          </cell>
          <cell r="AQ1322">
            <v>5545001393</v>
          </cell>
          <cell r="AR1322" t="str">
            <v>6363180010376232</v>
          </cell>
          <cell r="AS1322" t="str">
            <v>CANCELADO</v>
          </cell>
          <cell r="AT1322" t="str">
            <v>4608</v>
          </cell>
          <cell r="AU1322" t="str">
            <v>672</v>
          </cell>
          <cell r="AV1322" t="str">
            <v>05/26</v>
          </cell>
          <cell r="AW1322" t="str">
            <v>IMDM20332975..</v>
          </cell>
          <cell r="AX1322" t="str">
            <v>Inactivo</v>
          </cell>
          <cell r="AY1322" t="str">
            <v>No</v>
          </cell>
          <cell r="AZ1322" t="str">
            <v>-</v>
          </cell>
          <cell r="BA1322" t="str">
            <v>-</v>
          </cell>
          <cell r="BB1322" t="str">
            <v>-</v>
          </cell>
          <cell r="BC1322" t="str">
            <v>-</v>
          </cell>
          <cell r="BD1322" t="str">
            <v>-</v>
          </cell>
          <cell r="BE1322" t="str">
            <v>-</v>
          </cell>
          <cell r="BF1322" t="str">
            <v>-</v>
          </cell>
          <cell r="BG1322" t="str">
            <v>-</v>
          </cell>
          <cell r="BH1322" t="str">
            <v>-</v>
          </cell>
          <cell r="BI1322" t="str">
            <v>-</v>
          </cell>
          <cell r="BJ1322" t="str">
            <v>Arrendado</v>
          </cell>
          <cell r="BK1322" t="str">
            <v>FV2431</v>
          </cell>
          <cell r="BL1322" t="str">
            <v>El Trébol Automotriz Ermita, S.A. de C.V.</v>
          </cell>
          <cell r="BO1322">
            <v>136990.00280000002</v>
          </cell>
          <cell r="BP1322">
            <v>3047.32</v>
          </cell>
          <cell r="BQ1322" t="str">
            <v>-</v>
          </cell>
          <cell r="BR1322" t="str">
            <v>-</v>
          </cell>
          <cell r="BS1322" t="str">
            <v>-</v>
          </cell>
          <cell r="BT1322" t="str">
            <v>-</v>
          </cell>
          <cell r="BU1322" t="str">
            <v>-</v>
          </cell>
          <cell r="BV1322" t="str">
            <v>-</v>
          </cell>
          <cell r="BW1322" t="str">
            <v>-</v>
          </cell>
          <cell r="BX1322" t="str">
            <v>-</v>
          </cell>
          <cell r="BY1322" t="str">
            <v>-</v>
          </cell>
          <cell r="BZ1322" t="str">
            <v>-</v>
          </cell>
          <cell r="CA1322" t="str">
            <v>-</v>
          </cell>
          <cell r="CB1322" t="str">
            <v>-</v>
          </cell>
          <cell r="CC1322" t="str">
            <v>Viernes</v>
          </cell>
          <cell r="CD1322" t="str">
            <v>950</v>
          </cell>
          <cell r="CE1322" t="str">
            <v>0</v>
          </cell>
          <cell r="CF1322" t="str">
            <v>Azul</v>
          </cell>
          <cell r="CG1322" t="str">
            <v>5o Sábado</v>
          </cell>
          <cell r="CH1322" t="str">
            <v>May y Jun</v>
          </cell>
          <cell r="CI1322" t="str">
            <v>Nov y Dic</v>
          </cell>
          <cell r="CJ1322" t="str">
            <v>PAdmvo</v>
          </cell>
          <cell r="CK1322">
            <v>90</v>
          </cell>
          <cell r="CL1322" t="str">
            <v>101 - MAGNA</v>
          </cell>
          <cell r="CM1322" t="str">
            <v>14145</v>
          </cell>
          <cell r="CP1322" t="str">
            <v>-</v>
          </cell>
        </row>
        <row r="1323">
          <cell r="A1323" t="str">
            <v>14146</v>
          </cell>
          <cell r="B1323" t="str">
            <v>716ZMU</v>
          </cell>
          <cell r="C1323" t="str">
            <v>Distrito Federal</v>
          </cell>
          <cell r="D1323" t="str">
            <v>No aplica</v>
          </cell>
          <cell r="E1323" t="str">
            <v>Aveo</v>
          </cell>
          <cell r="F1323" t="str">
            <v>Automóvil</v>
          </cell>
          <cell r="G1323" t="str">
            <v>Chevrolet</v>
          </cell>
          <cell r="H1323" t="str">
            <v>Aveo LT 4 puertas T/M, D/H, A/A, E/E, CD, Paquete B</v>
          </cell>
          <cell r="I1323" t="str">
            <v>3G1TA5AF8EL160897</v>
          </cell>
          <cell r="J1323" t="str">
            <v>Hecho en México</v>
          </cell>
          <cell r="K1323" t="str">
            <v>Magna</v>
          </cell>
          <cell r="L1323">
            <v>4</v>
          </cell>
          <cell r="M1323">
            <v>45</v>
          </cell>
          <cell r="N1323">
            <v>2014</v>
          </cell>
          <cell r="O1323" t="str">
            <v>Ciudad de México</v>
          </cell>
          <cell r="P1323" t="str">
            <v>Ciudad de México</v>
          </cell>
          <cell r="Q1323" t="str">
            <v>Zona Metropolitana</v>
          </cell>
          <cell r="R1323" t="str">
            <v>Baja</v>
          </cell>
          <cell r="S1323" t="str">
            <v>Devolución Valmex</v>
          </cell>
          <cell r="T1323" t="str">
            <v>GNP</v>
          </cell>
          <cell r="U1323" t="str">
            <v>Grupo Nacional Provincial, S.A.B.</v>
          </cell>
          <cell r="V1323" t="str">
            <v>Supervisor de Taller</v>
          </cell>
          <cell r="W1323" t="str">
            <v>Pool Semiasignado</v>
          </cell>
          <cell r="X1323" t="str">
            <v>Plaza GNP</v>
          </cell>
          <cell r="Y1323" t="str">
            <v>Pool</v>
          </cell>
          <cell r="Z1323" t="str">
            <v>N90194</v>
          </cell>
          <cell r="AA1323" t="str">
            <v>-</v>
          </cell>
          <cell r="AB1323" t="str">
            <v>-</v>
          </cell>
          <cell r="AC1323" t="str">
            <v>-</v>
          </cell>
          <cell r="AD1323" t="str">
            <v>-</v>
          </cell>
          <cell r="AE1323" t="str">
            <v>-</v>
          </cell>
          <cell r="AF1323" t="str">
            <v>-</v>
          </cell>
          <cell r="AG1323" t="str">
            <v>-</v>
          </cell>
          <cell r="AH1323" t="str">
            <v>-</v>
          </cell>
          <cell r="AI1323" t="str">
            <v>C6705</v>
          </cell>
          <cell r="AJ1323" t="str">
            <v>Ramirez Granados Arturo</v>
          </cell>
          <cell r="AK1323" t="str">
            <v>-</v>
          </cell>
          <cell r="AL1323" t="str">
            <v>-</v>
          </cell>
          <cell r="AM1323" t="str">
            <v>-</v>
          </cell>
          <cell r="AN1323">
            <v>0</v>
          </cell>
          <cell r="AO1323" t="str">
            <v>-</v>
          </cell>
          <cell r="AQ1323">
            <v>5545304072</v>
          </cell>
          <cell r="AR1323" t="str">
            <v>-</v>
          </cell>
          <cell r="AS1323" t="str">
            <v>-</v>
          </cell>
          <cell r="AT1323" t="str">
            <v>-</v>
          </cell>
          <cell r="AU1323" t="str">
            <v>-</v>
          </cell>
          <cell r="AV1323" t="str">
            <v>-</v>
          </cell>
          <cell r="AW1323" t="str">
            <v>-</v>
          </cell>
          <cell r="AX1323" t="str">
            <v>-</v>
          </cell>
          <cell r="AY1323" t="str">
            <v>No</v>
          </cell>
          <cell r="AZ1323" t="str">
            <v>-</v>
          </cell>
          <cell r="BA1323" t="str">
            <v>-</v>
          </cell>
          <cell r="BB1323" t="str">
            <v>-</v>
          </cell>
          <cell r="BC1323" t="str">
            <v>-</v>
          </cell>
          <cell r="BD1323" t="str">
            <v>-</v>
          </cell>
          <cell r="BE1323" t="str">
            <v>-</v>
          </cell>
          <cell r="BF1323" t="str">
            <v>-</v>
          </cell>
          <cell r="BG1323" t="str">
            <v>-</v>
          </cell>
          <cell r="BH1323" t="str">
            <v>-</v>
          </cell>
          <cell r="BI1323" t="str">
            <v>-</v>
          </cell>
          <cell r="BJ1323" t="str">
            <v>Arrendado</v>
          </cell>
          <cell r="BK1323" t="str">
            <v>FV2439</v>
          </cell>
          <cell r="BL1323" t="str">
            <v>El Trébol Automotriz Ermita, S.A. de C.V.</v>
          </cell>
          <cell r="BO1323">
            <v>136990.00280000002</v>
          </cell>
          <cell r="BP1323">
            <v>3047.32</v>
          </cell>
          <cell r="BQ1323" t="str">
            <v>-</v>
          </cell>
          <cell r="BR1323" t="str">
            <v>-</v>
          </cell>
          <cell r="BS1323" t="str">
            <v>-</v>
          </cell>
          <cell r="BT1323" t="str">
            <v>-</v>
          </cell>
          <cell r="BU1323" t="str">
            <v>-</v>
          </cell>
          <cell r="BV1323" t="str">
            <v>-</v>
          </cell>
          <cell r="BW1323" t="str">
            <v>-</v>
          </cell>
          <cell r="BX1323" t="str">
            <v>-</v>
          </cell>
          <cell r="BY1323" t="str">
            <v>-</v>
          </cell>
          <cell r="BZ1323" t="str">
            <v>-</v>
          </cell>
          <cell r="CA1323" t="str">
            <v>-</v>
          </cell>
          <cell r="CB1323" t="str">
            <v>-</v>
          </cell>
          <cell r="CC1323" t="str">
            <v>Lunes</v>
          </cell>
          <cell r="CD1323" t="str">
            <v>716</v>
          </cell>
          <cell r="CE1323" t="str">
            <v>6</v>
          </cell>
          <cell r="CF1323" t="str">
            <v>Amarillo</v>
          </cell>
          <cell r="CG1323" t="str">
            <v>1er Sábado</v>
          </cell>
          <cell r="CH1323" t="str">
            <v>Ene y Feb</v>
          </cell>
          <cell r="CI1323" t="str">
            <v>Jul y Ago</v>
          </cell>
          <cell r="CJ1323" t="str">
            <v>-</v>
          </cell>
          <cell r="CK1323">
            <v>90</v>
          </cell>
          <cell r="CL1323" t="str">
            <v>101 - MAGNA</v>
          </cell>
          <cell r="CM1323" t="str">
            <v>14146</v>
          </cell>
          <cell r="CP1323" t="str">
            <v>-</v>
          </cell>
        </row>
        <row r="1324">
          <cell r="A1324" t="str">
            <v>14147</v>
          </cell>
          <cell r="B1324" t="str">
            <v>814ZMU</v>
          </cell>
          <cell r="C1324" t="str">
            <v>Distrito Federal</v>
          </cell>
          <cell r="D1324" t="str">
            <v>No aplica</v>
          </cell>
          <cell r="E1324" t="str">
            <v>Aveo</v>
          </cell>
          <cell r="F1324" t="str">
            <v>Automóvil</v>
          </cell>
          <cell r="G1324" t="str">
            <v>Chevrolet</v>
          </cell>
          <cell r="H1324" t="str">
            <v>Aveo LT 4 puertas T/M, D/H, A/A, E/E, CD, Paquete B</v>
          </cell>
          <cell r="I1324" t="str">
            <v>3G1TA5AF8EL164075</v>
          </cell>
          <cell r="J1324" t="str">
            <v>Hecho en México</v>
          </cell>
          <cell r="K1324" t="str">
            <v>Magna</v>
          </cell>
          <cell r="L1324">
            <v>4</v>
          </cell>
          <cell r="M1324">
            <v>45</v>
          </cell>
          <cell r="N1324">
            <v>2014</v>
          </cell>
          <cell r="O1324" t="str">
            <v>Ciudad de México</v>
          </cell>
          <cell r="P1324" t="str">
            <v>Ciudad de México</v>
          </cell>
          <cell r="Q1324" t="str">
            <v>Zona Metropolitana</v>
          </cell>
          <cell r="R1324" t="str">
            <v>Baja</v>
          </cell>
          <cell r="S1324" t="str">
            <v>Subasta interna</v>
          </cell>
          <cell r="T1324" t="str">
            <v>GNP</v>
          </cell>
          <cell r="U1324" t="str">
            <v>Grupo Nacional Provincial, S.A.B.</v>
          </cell>
          <cell r="V1324" t="str">
            <v>Asesor de Servicio</v>
          </cell>
          <cell r="W1324" t="str">
            <v>-</v>
          </cell>
          <cell r="X1324" t="str">
            <v>Plaza GNP</v>
          </cell>
          <cell r="Y1324" t="str">
            <v>Asignado</v>
          </cell>
          <cell r="Z1324" t="str">
            <v>Por asignar</v>
          </cell>
          <cell r="AA1324" t="str">
            <v>-</v>
          </cell>
          <cell r="AB1324" t="str">
            <v>-</v>
          </cell>
          <cell r="AC1324" t="str">
            <v>-</v>
          </cell>
          <cell r="AD1324" t="str">
            <v>-</v>
          </cell>
          <cell r="AE1324" t="str">
            <v>-</v>
          </cell>
          <cell r="AF1324" t="str">
            <v>-</v>
          </cell>
          <cell r="AG1324" t="str">
            <v>-</v>
          </cell>
          <cell r="AH1324" t="str">
            <v>-</v>
          </cell>
          <cell r="AI1324" t="str">
            <v>C6705</v>
          </cell>
          <cell r="AJ1324" t="str">
            <v>Ramirez Granados Arturo</v>
          </cell>
          <cell r="AK1324" t="str">
            <v>-</v>
          </cell>
          <cell r="AL1324" t="str">
            <v>-</v>
          </cell>
          <cell r="AM1324" t="str">
            <v>-</v>
          </cell>
          <cell r="AN1324">
            <v>0</v>
          </cell>
          <cell r="AO1324" t="str">
            <v>-</v>
          </cell>
          <cell r="AQ1324" t="str">
            <v>-</v>
          </cell>
          <cell r="AR1324" t="str">
            <v>-</v>
          </cell>
          <cell r="AS1324" t="str">
            <v>-</v>
          </cell>
          <cell r="AT1324" t="str">
            <v>-</v>
          </cell>
          <cell r="AU1324" t="str">
            <v>-</v>
          </cell>
          <cell r="AV1324" t="str">
            <v>-</v>
          </cell>
          <cell r="AW1324" t="str">
            <v>IMDM20358872..</v>
          </cell>
          <cell r="AX1324" t="str">
            <v>Inactivo</v>
          </cell>
          <cell r="AY1324" t="str">
            <v>No</v>
          </cell>
          <cell r="AZ1324" t="str">
            <v>-</v>
          </cell>
          <cell r="BA1324" t="str">
            <v>-</v>
          </cell>
          <cell r="BB1324" t="str">
            <v>-</v>
          </cell>
          <cell r="BC1324" t="str">
            <v>-</v>
          </cell>
          <cell r="BD1324" t="str">
            <v>-</v>
          </cell>
          <cell r="BE1324" t="str">
            <v>-</v>
          </cell>
          <cell r="BF1324" t="str">
            <v>-</v>
          </cell>
          <cell r="BG1324" t="str">
            <v>-</v>
          </cell>
          <cell r="BH1324" t="str">
            <v>-</v>
          </cell>
          <cell r="BI1324" t="str">
            <v>-</v>
          </cell>
          <cell r="BJ1324" t="str">
            <v>Arrendado</v>
          </cell>
          <cell r="BK1324" t="str">
            <v>FV2441</v>
          </cell>
          <cell r="BL1324" t="str">
            <v>El Trébol Automotriz Ermita, S.A. de C.V.</v>
          </cell>
          <cell r="BO1324">
            <v>136990.00280000002</v>
          </cell>
          <cell r="BP1324">
            <v>3047.32</v>
          </cell>
          <cell r="BQ1324" t="str">
            <v>-</v>
          </cell>
          <cell r="BR1324" t="str">
            <v>-</v>
          </cell>
          <cell r="BS1324" t="str">
            <v>-</v>
          </cell>
          <cell r="BT1324" t="str">
            <v>-</v>
          </cell>
          <cell r="BU1324" t="str">
            <v>-</v>
          </cell>
          <cell r="BV1324" t="str">
            <v>-</v>
          </cell>
          <cell r="BW1324" t="str">
            <v>-</v>
          </cell>
          <cell r="BX1324" t="str">
            <v>-</v>
          </cell>
          <cell r="BY1324" t="str">
            <v>-</v>
          </cell>
          <cell r="BZ1324" t="str">
            <v>-</v>
          </cell>
          <cell r="CA1324" t="str">
            <v>-</v>
          </cell>
          <cell r="CB1324" t="str">
            <v>-</v>
          </cell>
          <cell r="CC1324" t="str">
            <v>Miércoles</v>
          </cell>
          <cell r="CD1324" t="str">
            <v>814</v>
          </cell>
          <cell r="CE1324" t="str">
            <v>4</v>
          </cell>
          <cell r="CF1324" t="str">
            <v>Rojo</v>
          </cell>
          <cell r="CG1324" t="str">
            <v>3er Sábado</v>
          </cell>
          <cell r="CH1324" t="str">
            <v>Mzo y Abr</v>
          </cell>
          <cell r="CI1324" t="str">
            <v>Sep y Oct</v>
          </cell>
          <cell r="CJ1324" t="str">
            <v>-</v>
          </cell>
          <cell r="CK1324">
            <v>90</v>
          </cell>
          <cell r="CL1324" t="str">
            <v>101 - MAGNA</v>
          </cell>
          <cell r="CM1324" t="str">
            <v>14147</v>
          </cell>
          <cell r="CP1324" t="str">
            <v>-</v>
          </cell>
        </row>
        <row r="1325">
          <cell r="A1325" t="str">
            <v>14148</v>
          </cell>
          <cell r="B1325" t="str">
            <v>801ZMU</v>
          </cell>
          <cell r="C1325" t="str">
            <v>Distrito Federal</v>
          </cell>
          <cell r="D1325" t="str">
            <v>No aplica</v>
          </cell>
          <cell r="E1325" t="str">
            <v>Aveo</v>
          </cell>
          <cell r="F1325" t="str">
            <v>Automóvil</v>
          </cell>
          <cell r="G1325" t="str">
            <v>Chevrolet</v>
          </cell>
          <cell r="H1325" t="str">
            <v>Aveo LT 4 puertas T/M, D/H, A/A, E/E, CD, Paquete B</v>
          </cell>
          <cell r="I1325" t="str">
            <v>3G1TA5AF9EL164005</v>
          </cell>
          <cell r="J1325" t="str">
            <v>Hecho en México</v>
          </cell>
          <cell r="K1325" t="str">
            <v>Magna</v>
          </cell>
          <cell r="L1325">
            <v>4</v>
          </cell>
          <cell r="M1325">
            <v>45</v>
          </cell>
          <cell r="N1325">
            <v>2014</v>
          </cell>
          <cell r="O1325" t="str">
            <v>Querétaro</v>
          </cell>
          <cell r="P1325" t="str">
            <v>Querétaro</v>
          </cell>
          <cell r="Q1325" t="str">
            <v>Occidente</v>
          </cell>
          <cell r="R1325" t="str">
            <v>Baja</v>
          </cell>
          <cell r="S1325" t="str">
            <v>Subasta interna</v>
          </cell>
          <cell r="T1325" t="str">
            <v>GNP</v>
          </cell>
          <cell r="U1325" t="str">
            <v>Grupo Nacional Provincial, S.A.B.</v>
          </cell>
          <cell r="V1325" t="str">
            <v>Pool Administrativo</v>
          </cell>
          <cell r="W1325" t="str">
            <v>Pool Administrativo</v>
          </cell>
          <cell r="X1325" t="str">
            <v>Supervisoria</v>
          </cell>
          <cell r="Y1325" t="str">
            <v>Pool</v>
          </cell>
          <cell r="Z1325" t="str">
            <v>N38132</v>
          </cell>
          <cell r="AA1325" t="str">
            <v>-</v>
          </cell>
          <cell r="AB1325" t="str">
            <v>-</v>
          </cell>
          <cell r="AC1325" t="str">
            <v>-</v>
          </cell>
          <cell r="AD1325" t="str">
            <v>-</v>
          </cell>
          <cell r="AE1325" t="str">
            <v>-</v>
          </cell>
          <cell r="AF1325" t="str">
            <v>-</v>
          </cell>
          <cell r="AG1325" t="str">
            <v>-</v>
          </cell>
          <cell r="AH1325" t="str">
            <v>-</v>
          </cell>
          <cell r="AI1325" t="str">
            <v>C6705</v>
          </cell>
          <cell r="AJ1325" t="str">
            <v>Ramirez Granados Arturo</v>
          </cell>
          <cell r="AK1325" t="str">
            <v>-</v>
          </cell>
          <cell r="AL1325" t="str">
            <v>-</v>
          </cell>
          <cell r="AM1325" t="str">
            <v>-</v>
          </cell>
          <cell r="AN1325">
            <v>0</v>
          </cell>
          <cell r="AO1325" t="str">
            <v>-</v>
          </cell>
          <cell r="AQ1325">
            <v>5545001393</v>
          </cell>
          <cell r="AR1325" t="str">
            <v>-</v>
          </cell>
          <cell r="AS1325" t="str">
            <v>-</v>
          </cell>
          <cell r="AT1325" t="str">
            <v>-</v>
          </cell>
          <cell r="AU1325" t="str">
            <v>-</v>
          </cell>
          <cell r="AV1325" t="str">
            <v>-</v>
          </cell>
          <cell r="AW1325" t="str">
            <v>IMDM20551764..</v>
          </cell>
          <cell r="AX1325" t="str">
            <v>Inactivo</v>
          </cell>
          <cell r="AY1325" t="str">
            <v>No</v>
          </cell>
          <cell r="AZ1325" t="str">
            <v>-</v>
          </cell>
          <cell r="BA1325" t="str">
            <v>-</v>
          </cell>
          <cell r="BB1325" t="str">
            <v>-</v>
          </cell>
          <cell r="BC1325" t="str">
            <v>-</v>
          </cell>
          <cell r="BD1325" t="str">
            <v>-</v>
          </cell>
          <cell r="BE1325" t="str">
            <v>-</v>
          </cell>
          <cell r="BF1325" t="str">
            <v>-</v>
          </cell>
          <cell r="BG1325" t="str">
            <v>-</v>
          </cell>
          <cell r="BH1325" t="str">
            <v>-</v>
          </cell>
          <cell r="BI1325" t="str">
            <v>-</v>
          </cell>
          <cell r="BJ1325" t="str">
            <v>Arrendado</v>
          </cell>
          <cell r="BK1325" t="str">
            <v>FV2440</v>
          </cell>
          <cell r="BL1325" t="str">
            <v>El Trébol Automotriz Ermita, S.A. de C.V.</v>
          </cell>
          <cell r="BO1325">
            <v>136990.00280000002</v>
          </cell>
          <cell r="BP1325">
            <v>3047.32</v>
          </cell>
          <cell r="BQ1325" t="str">
            <v>-</v>
          </cell>
          <cell r="BR1325" t="str">
            <v>-</v>
          </cell>
          <cell r="BS1325" t="str">
            <v>-</v>
          </cell>
          <cell r="BT1325" t="str">
            <v>-</v>
          </cell>
          <cell r="BU1325" t="str">
            <v>-</v>
          </cell>
          <cell r="BV1325" t="str">
            <v>-</v>
          </cell>
          <cell r="BW1325" t="str">
            <v>-</v>
          </cell>
          <cell r="BX1325" t="str">
            <v>-</v>
          </cell>
          <cell r="BY1325" t="str">
            <v>-</v>
          </cell>
          <cell r="BZ1325" t="str">
            <v>-</v>
          </cell>
          <cell r="CA1325" t="str">
            <v>-</v>
          </cell>
          <cell r="CB1325" t="str">
            <v>-</v>
          </cell>
          <cell r="CC1325" t="str">
            <v>Jueves</v>
          </cell>
          <cell r="CD1325" t="str">
            <v>801</v>
          </cell>
          <cell r="CE1325" t="str">
            <v>1</v>
          </cell>
          <cell r="CF1325" t="str">
            <v>Verde</v>
          </cell>
          <cell r="CG1325" t="str">
            <v>4o Sábado</v>
          </cell>
          <cell r="CH1325" t="str">
            <v>Abr y May</v>
          </cell>
          <cell r="CI1325" t="str">
            <v>Oct y Nov</v>
          </cell>
          <cell r="CJ1325" t="str">
            <v>-</v>
          </cell>
          <cell r="CK1325">
            <v>90</v>
          </cell>
          <cell r="CL1325" t="str">
            <v>101 - MAGNA</v>
          </cell>
          <cell r="CM1325" t="str">
            <v>14148</v>
          </cell>
          <cell r="CP1325" t="str">
            <v>-</v>
          </cell>
        </row>
        <row r="1326">
          <cell r="A1326" t="str">
            <v>14149</v>
          </cell>
          <cell r="B1326" t="str">
            <v>254ZMV</v>
          </cell>
          <cell r="C1326" t="str">
            <v>Distrito Federal</v>
          </cell>
          <cell r="D1326" t="str">
            <v>No aplica</v>
          </cell>
          <cell r="E1326" t="str">
            <v>Aveo</v>
          </cell>
          <cell r="F1326" t="str">
            <v>Automóvil</v>
          </cell>
          <cell r="G1326" t="str">
            <v>Chevrolet</v>
          </cell>
          <cell r="H1326" t="str">
            <v>Aveo LT 4 puertas T/M, D/H, A/A, E/E, CD, Paquete B</v>
          </cell>
          <cell r="I1326" t="str">
            <v>3G1TA5AFXEL159668</v>
          </cell>
          <cell r="J1326" t="str">
            <v>Hecho en México</v>
          </cell>
          <cell r="K1326" t="str">
            <v>Magna</v>
          </cell>
          <cell r="L1326">
            <v>4</v>
          </cell>
          <cell r="M1326">
            <v>45</v>
          </cell>
          <cell r="N1326">
            <v>2014</v>
          </cell>
          <cell r="O1326" t="str">
            <v>Ciudad de México</v>
          </cell>
          <cell r="P1326" t="str">
            <v>Ciudad de México</v>
          </cell>
          <cell r="Q1326" t="str">
            <v>Zona Metropolitana</v>
          </cell>
          <cell r="R1326" t="str">
            <v>Baja</v>
          </cell>
          <cell r="S1326" t="str">
            <v>Subasta interna</v>
          </cell>
          <cell r="T1326" t="str">
            <v>GNP</v>
          </cell>
          <cell r="U1326" t="str">
            <v>Grupo Nacional Provincial, S.A.B.</v>
          </cell>
          <cell r="V1326" t="str">
            <v>Pool Administrativo</v>
          </cell>
          <cell r="W1326" t="str">
            <v>Pool Administrativo</v>
          </cell>
          <cell r="X1326" t="str">
            <v>Plaza GNP</v>
          </cell>
          <cell r="Y1326" t="str">
            <v>Pool</v>
          </cell>
          <cell r="Z1326" t="str">
            <v>N38132</v>
          </cell>
          <cell r="AA1326" t="str">
            <v>-</v>
          </cell>
          <cell r="AB1326" t="str">
            <v>-</v>
          </cell>
          <cell r="AC1326" t="str">
            <v>-</v>
          </cell>
          <cell r="AD1326" t="str">
            <v>-</v>
          </cell>
          <cell r="AE1326" t="str">
            <v>-</v>
          </cell>
          <cell r="AF1326" t="str">
            <v>-</v>
          </cell>
          <cell r="AG1326" t="str">
            <v>-</v>
          </cell>
          <cell r="AH1326" t="str">
            <v>-</v>
          </cell>
          <cell r="AI1326" t="str">
            <v>C6705</v>
          </cell>
          <cell r="AJ1326" t="str">
            <v>Ramirez Granados Arturo</v>
          </cell>
          <cell r="AK1326" t="str">
            <v>-</v>
          </cell>
          <cell r="AL1326" t="str">
            <v>-</v>
          </cell>
          <cell r="AM1326" t="str">
            <v>-</v>
          </cell>
          <cell r="AN1326">
            <v>0</v>
          </cell>
          <cell r="AO1326" t="str">
            <v>-</v>
          </cell>
          <cell r="AQ1326">
            <v>5545001393</v>
          </cell>
          <cell r="AR1326" t="str">
            <v>6363180010376240</v>
          </cell>
          <cell r="AS1326" t="str">
            <v>CANCELADO</v>
          </cell>
          <cell r="AT1326" t="str">
            <v>9840</v>
          </cell>
          <cell r="AU1326" t="str">
            <v>470</v>
          </cell>
          <cell r="AV1326" t="str">
            <v>05/26</v>
          </cell>
          <cell r="AW1326" t="str">
            <v>IMDM21470125..</v>
          </cell>
          <cell r="AX1326" t="str">
            <v>Inactivo</v>
          </cell>
          <cell r="AY1326" t="str">
            <v>No</v>
          </cell>
          <cell r="AZ1326" t="str">
            <v>-</v>
          </cell>
          <cell r="BA1326" t="str">
            <v>-</v>
          </cell>
          <cell r="BB1326" t="str">
            <v>-</v>
          </cell>
          <cell r="BC1326" t="str">
            <v>-</v>
          </cell>
          <cell r="BD1326" t="str">
            <v>-</v>
          </cell>
          <cell r="BE1326" t="str">
            <v>-</v>
          </cell>
          <cell r="BF1326" t="str">
            <v>-</v>
          </cell>
          <cell r="BG1326" t="str">
            <v>-</v>
          </cell>
          <cell r="BH1326" t="str">
            <v>-</v>
          </cell>
          <cell r="BI1326" t="str">
            <v>-</v>
          </cell>
          <cell r="BJ1326" t="str">
            <v>Arrendado</v>
          </cell>
          <cell r="BK1326" t="str">
            <v>FV2420</v>
          </cell>
          <cell r="BL1326" t="str">
            <v>El Trébol Automotriz Ermita, S.A. de C.V.</v>
          </cell>
          <cell r="BO1326">
            <v>136990.00280000002</v>
          </cell>
          <cell r="BP1326">
            <v>3047.32</v>
          </cell>
          <cell r="BQ1326" t="str">
            <v>-</v>
          </cell>
          <cell r="BR1326" t="str">
            <v>-</v>
          </cell>
          <cell r="BS1326" t="str">
            <v>-</v>
          </cell>
          <cell r="BT1326" t="str">
            <v>-</v>
          </cell>
          <cell r="BU1326" t="str">
            <v>-</v>
          </cell>
          <cell r="BV1326" t="str">
            <v>-</v>
          </cell>
          <cell r="BW1326" t="str">
            <v>-</v>
          </cell>
          <cell r="BX1326" t="str">
            <v>-</v>
          </cell>
          <cell r="BY1326" t="str">
            <v>-</v>
          </cell>
          <cell r="BZ1326" t="str">
            <v>-</v>
          </cell>
          <cell r="CA1326" t="str">
            <v>-</v>
          </cell>
          <cell r="CB1326" t="str">
            <v>-</v>
          </cell>
          <cell r="CC1326" t="str">
            <v>Miércoles</v>
          </cell>
          <cell r="CD1326" t="str">
            <v>254</v>
          </cell>
          <cell r="CE1326" t="str">
            <v>4</v>
          </cell>
          <cell r="CF1326" t="str">
            <v>Rojo</v>
          </cell>
          <cell r="CG1326" t="str">
            <v>3er Sábado</v>
          </cell>
          <cell r="CH1326" t="str">
            <v>Mzo y Abr</v>
          </cell>
          <cell r="CI1326" t="str">
            <v>Sep y Oct</v>
          </cell>
          <cell r="CJ1326" t="str">
            <v>PAdmvo</v>
          </cell>
          <cell r="CK1326">
            <v>90</v>
          </cell>
          <cell r="CL1326" t="str">
            <v>101 - MAGNA</v>
          </cell>
          <cell r="CM1326" t="str">
            <v>14149</v>
          </cell>
          <cell r="CP1326" t="str">
            <v>-</v>
          </cell>
        </row>
        <row r="1327">
          <cell r="A1327" t="str">
            <v>14150</v>
          </cell>
          <cell r="B1327" t="str">
            <v>689ZMU</v>
          </cell>
          <cell r="C1327" t="str">
            <v>Distrito Federal</v>
          </cell>
          <cell r="D1327" t="str">
            <v>No aplica</v>
          </cell>
          <cell r="E1327" t="str">
            <v>Aveo</v>
          </cell>
          <cell r="F1327" t="str">
            <v>Automóvil</v>
          </cell>
          <cell r="G1327" t="str">
            <v>Chevrolet</v>
          </cell>
          <cell r="H1327" t="str">
            <v>Aveo LT 4 puertas T/M, D/H, A/A, E/E, CD, Paquete B</v>
          </cell>
          <cell r="I1327" t="str">
            <v>3G1TA5AFXEL160903</v>
          </cell>
          <cell r="J1327" t="str">
            <v>Hecho en México</v>
          </cell>
          <cell r="K1327" t="str">
            <v>Magna</v>
          </cell>
          <cell r="L1327">
            <v>4</v>
          </cell>
          <cell r="M1327">
            <v>45</v>
          </cell>
          <cell r="N1327">
            <v>2014</v>
          </cell>
          <cell r="O1327" t="str">
            <v>Villahermosa</v>
          </cell>
          <cell r="P1327" t="str">
            <v>Tabasco</v>
          </cell>
          <cell r="Q1327" t="str">
            <v>Sureste</v>
          </cell>
          <cell r="R1327" t="str">
            <v>Baja</v>
          </cell>
          <cell r="S1327" t="str">
            <v>Subasta interna</v>
          </cell>
          <cell r="T1327" t="str">
            <v>GNP</v>
          </cell>
          <cell r="U1327" t="str">
            <v>Grupo Nacional Provincial, S.A.B.</v>
          </cell>
          <cell r="V1327" t="str">
            <v>Asesor de Servicio</v>
          </cell>
          <cell r="W1327" t="str">
            <v>1906</v>
          </cell>
          <cell r="X1327" t="str">
            <v>Supervisoria</v>
          </cell>
          <cell r="Y1327" t="str">
            <v>Asignado</v>
          </cell>
          <cell r="Z1327" t="str">
            <v>S05763</v>
          </cell>
          <cell r="AA1327" t="str">
            <v>-</v>
          </cell>
          <cell r="AB1327" t="str">
            <v>-</v>
          </cell>
          <cell r="AC1327" t="str">
            <v>-</v>
          </cell>
          <cell r="AD1327" t="str">
            <v>-</v>
          </cell>
          <cell r="AE1327" t="str">
            <v>-</v>
          </cell>
          <cell r="AF1327" t="str">
            <v>-</v>
          </cell>
          <cell r="AG1327" t="str">
            <v>-</v>
          </cell>
          <cell r="AH1327" t="str">
            <v>-</v>
          </cell>
          <cell r="AI1327" t="str">
            <v>C6705</v>
          </cell>
          <cell r="AJ1327" t="str">
            <v>Ramirez Granados Arturo</v>
          </cell>
          <cell r="AK1327" t="str">
            <v>-</v>
          </cell>
          <cell r="AL1327" t="str">
            <v>-</v>
          </cell>
          <cell r="AM1327" t="str">
            <v>-</v>
          </cell>
          <cell r="AN1327" t="str">
            <v>andrescamara10@gmail.com</v>
          </cell>
          <cell r="AO1327" t="str">
            <v>-</v>
          </cell>
          <cell r="AP1327" t="str">
            <v>andrescamara10@gmail.com</v>
          </cell>
          <cell r="AQ1327">
            <v>9931754649</v>
          </cell>
          <cell r="AR1327" t="str">
            <v>-</v>
          </cell>
          <cell r="AS1327" t="str">
            <v>-</v>
          </cell>
          <cell r="AT1327" t="str">
            <v>-</v>
          </cell>
          <cell r="AU1327" t="str">
            <v>-</v>
          </cell>
          <cell r="AV1327" t="str">
            <v>-</v>
          </cell>
          <cell r="AW1327" t="str">
            <v>-</v>
          </cell>
          <cell r="AX1327" t="str">
            <v>-</v>
          </cell>
          <cell r="AY1327" t="str">
            <v>No</v>
          </cell>
          <cell r="AZ1327" t="str">
            <v>-</v>
          </cell>
          <cell r="BA1327" t="str">
            <v>-</v>
          </cell>
          <cell r="BB1327" t="str">
            <v>-</v>
          </cell>
          <cell r="BC1327" t="str">
            <v>-</v>
          </cell>
          <cell r="BD1327" t="str">
            <v>-</v>
          </cell>
          <cell r="BE1327" t="str">
            <v>-</v>
          </cell>
          <cell r="BF1327" t="str">
            <v>-</v>
          </cell>
          <cell r="BG1327">
            <v>3</v>
          </cell>
          <cell r="BH1327" t="str">
            <v>-</v>
          </cell>
          <cell r="BI1327" t="str">
            <v>-</v>
          </cell>
          <cell r="BJ1327" t="str">
            <v>Arrendado</v>
          </cell>
          <cell r="BK1327" t="str">
            <v>FV2437</v>
          </cell>
          <cell r="BL1327" t="str">
            <v>El Trébol Automotriz Ermita, S.A. de C.V.</v>
          </cell>
          <cell r="BO1327">
            <v>136990.00280000002</v>
          </cell>
          <cell r="BP1327">
            <v>3047.32</v>
          </cell>
          <cell r="BQ1327" t="str">
            <v>-</v>
          </cell>
          <cell r="BR1327" t="str">
            <v>-</v>
          </cell>
          <cell r="BS1327" t="str">
            <v>-</v>
          </cell>
          <cell r="BT1327" t="str">
            <v>-</v>
          </cell>
          <cell r="BU1327" t="str">
            <v>-</v>
          </cell>
          <cell r="BV1327" t="str">
            <v>-</v>
          </cell>
          <cell r="BW1327" t="str">
            <v>-</v>
          </cell>
          <cell r="BX1327" t="str">
            <v>-</v>
          </cell>
          <cell r="BY1327" t="str">
            <v>-</v>
          </cell>
          <cell r="BZ1327" t="str">
            <v>-</v>
          </cell>
          <cell r="CA1327" t="str">
            <v>-</v>
          </cell>
          <cell r="CB1327" t="str">
            <v>-</v>
          </cell>
          <cell r="CC1327" t="str">
            <v>Viernes</v>
          </cell>
          <cell r="CD1327" t="str">
            <v>689</v>
          </cell>
          <cell r="CE1327" t="str">
            <v>9</v>
          </cell>
          <cell r="CF1327" t="str">
            <v>Azul</v>
          </cell>
          <cell r="CG1327" t="str">
            <v>5o Sábado</v>
          </cell>
          <cell r="CH1327" t="str">
            <v>May y Jun</v>
          </cell>
          <cell r="CI1327" t="str">
            <v>Nov y Dic</v>
          </cell>
          <cell r="CJ1327" t="str">
            <v>-</v>
          </cell>
          <cell r="CK1327">
            <v>90</v>
          </cell>
          <cell r="CL1327" t="str">
            <v>101 - MAGNA</v>
          </cell>
          <cell r="CM1327" t="str">
            <v>14150</v>
          </cell>
          <cell r="CP1327" t="str">
            <v>-</v>
          </cell>
        </row>
        <row r="1328">
          <cell r="A1328" t="str">
            <v>14151</v>
          </cell>
          <cell r="B1328" t="str">
            <v>145ZMV</v>
          </cell>
          <cell r="C1328" t="str">
            <v>Distrito Federal</v>
          </cell>
          <cell r="D1328" t="str">
            <v>No aplica</v>
          </cell>
          <cell r="E1328" t="str">
            <v>Aveo</v>
          </cell>
          <cell r="F1328" t="str">
            <v>Automóvil</v>
          </cell>
          <cell r="G1328" t="str">
            <v>Chevrolet</v>
          </cell>
          <cell r="H1328" t="str">
            <v>Aveo LS 4 puertas T/A, D/H, A/A, CD, Paquete J</v>
          </cell>
          <cell r="I1328" t="str">
            <v>3G1TA5AF6EL193073</v>
          </cell>
          <cell r="J1328" t="str">
            <v>Hecho en México</v>
          </cell>
          <cell r="K1328" t="str">
            <v>Magna</v>
          </cell>
          <cell r="L1328">
            <v>4</v>
          </cell>
          <cell r="M1328">
            <v>45</v>
          </cell>
          <cell r="N1328">
            <v>2014</v>
          </cell>
          <cell r="O1328" t="str">
            <v>Guadalajara</v>
          </cell>
          <cell r="P1328" t="str">
            <v>Jalisco</v>
          </cell>
          <cell r="Q1328" t="str">
            <v>Occidente</v>
          </cell>
          <cell r="R1328" t="str">
            <v>Baja</v>
          </cell>
          <cell r="S1328" t="str">
            <v>Venta a empleado</v>
          </cell>
          <cell r="T1328" t="str">
            <v>GNP</v>
          </cell>
          <cell r="U1328" t="str">
            <v>Grupo Nacional Provincial, S.A.B.</v>
          </cell>
          <cell r="V1328" t="str">
            <v>Asesor de Servicio</v>
          </cell>
          <cell r="W1328" t="str">
            <v>M17</v>
          </cell>
          <cell r="X1328" t="str">
            <v>Célula Ferro</v>
          </cell>
          <cell r="Y1328" t="str">
            <v>Asignado</v>
          </cell>
          <cell r="Z1328" t="str">
            <v>S04352</v>
          </cell>
          <cell r="AA1328" t="str">
            <v>Rodriguez Alvarado Gerardo</v>
          </cell>
          <cell r="AB1328" t="str">
            <v>Servicios Administrativos en Reclamaciones, S.A. de C.V.</v>
          </cell>
          <cell r="AC1328" t="str">
            <v>ROAG8712112S1</v>
          </cell>
          <cell r="AD1328" t="str">
            <v>Operativo</v>
          </cell>
          <cell r="AE1328" t="str">
            <v>Asesor de Servicio</v>
          </cell>
          <cell r="AF1328" t="str">
            <v>Unidad Operativa</v>
          </cell>
          <cell r="AG1328" t="str">
            <v>Dirección Servicio y Operaciones</v>
          </cell>
          <cell r="AH1328" t="str">
            <v>Subdirección Siniestros Norte y Occidente</v>
          </cell>
          <cell r="AI1328" t="str">
            <v>C9179</v>
          </cell>
          <cell r="AJ1328" t="str">
            <v>Moya Urdiales Idalia Leticia</v>
          </cell>
          <cell r="AK1328" t="str">
            <v>Oficina central Guadalajara</v>
          </cell>
          <cell r="AL1328" t="str">
            <v>Guadalajara</v>
          </cell>
          <cell r="AM1328">
            <v>0</v>
          </cell>
          <cell r="AN1328" t="str">
            <v>gerardo.rodriguez@gnp.com.mx</v>
          </cell>
          <cell r="AO1328" t="str">
            <v>gerardo.rodriguez@gnp.com.mx</v>
          </cell>
          <cell r="AP1328" t="str">
            <v>ajustes298gnp@gmail.com</v>
          </cell>
          <cell r="AQ1328">
            <v>3310204551</v>
          </cell>
          <cell r="AR1328" t="str">
            <v>-</v>
          </cell>
          <cell r="AS1328" t="str">
            <v>-</v>
          </cell>
          <cell r="AT1328" t="str">
            <v>-</v>
          </cell>
          <cell r="AU1328" t="str">
            <v>-</v>
          </cell>
          <cell r="AV1328" t="str">
            <v>-</v>
          </cell>
          <cell r="AW1328" t="str">
            <v>-</v>
          </cell>
          <cell r="AX1328" t="str">
            <v>-</v>
          </cell>
          <cell r="AY1328" t="str">
            <v>No</v>
          </cell>
          <cell r="AZ1328" t="str">
            <v>-</v>
          </cell>
          <cell r="BA1328" t="str">
            <v>-</v>
          </cell>
          <cell r="BB1328" t="str">
            <v>-</v>
          </cell>
          <cell r="BC1328" t="str">
            <v>-</v>
          </cell>
          <cell r="BD1328" t="str">
            <v>-</v>
          </cell>
          <cell r="BE1328" t="str">
            <v>-</v>
          </cell>
          <cell r="BF1328" t="str">
            <v>-</v>
          </cell>
          <cell r="BG1328">
            <v>3</v>
          </cell>
          <cell r="BH1328" t="str">
            <v>-</v>
          </cell>
          <cell r="BI1328" t="str">
            <v>-</v>
          </cell>
          <cell r="BJ1328" t="str">
            <v>Arrendado</v>
          </cell>
          <cell r="BK1328" t="str">
            <v>FV2515</v>
          </cell>
          <cell r="BL1328" t="str">
            <v>El Trébol Automotriz Ermita, S.A. de C.V.</v>
          </cell>
          <cell r="BO1328">
            <v>147990.48000000001</v>
          </cell>
          <cell r="BP1328">
            <v>19284.594000000001</v>
          </cell>
          <cell r="BQ1328" t="str">
            <v>-</v>
          </cell>
          <cell r="BR1328" t="str">
            <v>-</v>
          </cell>
          <cell r="BS1328" t="str">
            <v>-</v>
          </cell>
          <cell r="BT1328" t="str">
            <v>-</v>
          </cell>
          <cell r="BU1328" t="str">
            <v>-</v>
          </cell>
          <cell r="BV1328" t="str">
            <v>-</v>
          </cell>
          <cell r="BW1328" t="str">
            <v>-</v>
          </cell>
          <cell r="BX1328" t="str">
            <v>-</v>
          </cell>
          <cell r="BY1328" t="str">
            <v>-</v>
          </cell>
          <cell r="BZ1328" t="str">
            <v>-</v>
          </cell>
          <cell r="CA1328" t="str">
            <v>-</v>
          </cell>
          <cell r="CB1328" t="str">
            <v>-</v>
          </cell>
          <cell r="CC1328" t="str">
            <v>Lunes</v>
          </cell>
          <cell r="CD1328" t="str">
            <v>145</v>
          </cell>
          <cell r="CE1328" t="str">
            <v>5</v>
          </cell>
          <cell r="CF1328" t="str">
            <v>Amarillo</v>
          </cell>
          <cell r="CG1328" t="str">
            <v>1er Sábado</v>
          </cell>
          <cell r="CH1328" t="str">
            <v>Ene y Feb</v>
          </cell>
          <cell r="CI1328" t="str">
            <v>Jul y Ago</v>
          </cell>
          <cell r="CJ1328" t="str">
            <v>-</v>
          </cell>
          <cell r="CK1328">
            <v>90</v>
          </cell>
          <cell r="CL1328" t="str">
            <v>101 - MAGNA</v>
          </cell>
          <cell r="CM1328" t="str">
            <v>14151</v>
          </cell>
          <cell r="CP1328" t="str">
            <v>-</v>
          </cell>
        </row>
        <row r="1329">
          <cell r="A1329" t="str">
            <v>14152</v>
          </cell>
          <cell r="B1329" t="str">
            <v>509ZRP</v>
          </cell>
          <cell r="C1329" t="str">
            <v>Distrito Federal</v>
          </cell>
          <cell r="D1329" t="str">
            <v>820ZMV</v>
          </cell>
          <cell r="E1329" t="str">
            <v>Aveo</v>
          </cell>
          <cell r="F1329" t="str">
            <v>Automóvil</v>
          </cell>
          <cell r="G1329" t="str">
            <v>Chevrolet</v>
          </cell>
          <cell r="H1329" t="str">
            <v>Aveo LT 4 puertas T/M, D/H, A/A, E/E, CD, Paquete B</v>
          </cell>
          <cell r="I1329" t="str">
            <v>3G1TA5AF3EL167711</v>
          </cell>
          <cell r="J1329" t="str">
            <v>Hecho en México</v>
          </cell>
          <cell r="K1329" t="str">
            <v>Magna</v>
          </cell>
          <cell r="L1329">
            <v>4</v>
          </cell>
          <cell r="M1329">
            <v>45</v>
          </cell>
          <cell r="N1329">
            <v>2014</v>
          </cell>
          <cell r="O1329" t="str">
            <v>Ciudad de México</v>
          </cell>
          <cell r="P1329" t="str">
            <v>Ciudad de México</v>
          </cell>
          <cell r="Q1329" t="str">
            <v>Zona Metropolitana</v>
          </cell>
          <cell r="R1329" t="str">
            <v>Baja</v>
          </cell>
          <cell r="S1329" t="str">
            <v>Subasta interna</v>
          </cell>
          <cell r="T1329" t="str">
            <v>GNP</v>
          </cell>
          <cell r="U1329" t="str">
            <v>Grupo Nacional Provincial, S.A.B.</v>
          </cell>
          <cell r="V1329" t="str">
            <v>AVES</v>
          </cell>
          <cell r="W1329" t="str">
            <v>CG Agente de Seguros</v>
          </cell>
          <cell r="X1329" t="str">
            <v>Despacho Externo</v>
          </cell>
          <cell r="Y1329" t="str">
            <v>Asignado</v>
          </cell>
          <cell r="Z1329" t="str">
            <v>N91812</v>
          </cell>
          <cell r="AA1329" t="str">
            <v>Rivera Torres Daniela Jazmín</v>
          </cell>
          <cell r="AB1329" t="str">
            <v>Grupo Nacional Provincial, S.A.B.</v>
          </cell>
          <cell r="AC1329" t="str">
            <v>RITD8611287H6</v>
          </cell>
          <cell r="AD1329" t="str">
            <v>Jefe de departamento</v>
          </cell>
          <cell r="AE1329" t="str">
            <v>Jefe de Departamento B</v>
          </cell>
          <cell r="AF1329" t="str">
            <v>Unidad de Negocio</v>
          </cell>
          <cell r="AG1329" t="str">
            <v>Dirección Canal Masivo</v>
          </cell>
          <cell r="AH1329" t="str">
            <v>Subdir. Integración Comercial Canal Masivo</v>
          </cell>
          <cell r="AI1329" t="str">
            <v>C2001</v>
          </cell>
          <cell r="AJ1329" t="str">
            <v>Ocampo Sosa Abel Francisco</v>
          </cell>
          <cell r="AK1329" t="str">
            <v>Central P2 C-D</v>
          </cell>
          <cell r="AL1329" t="str">
            <v>Plaza GNP</v>
          </cell>
          <cell r="AM1329">
            <v>81816</v>
          </cell>
          <cell r="AN1329" t="str">
            <v>yasmin.rivera@gnp.com.mx</v>
          </cell>
          <cell r="AO1329" t="str">
            <v>yasmin.rivera@gnp.com.mx</v>
          </cell>
          <cell r="AP1329" t="str">
            <v>marisol.gallardo@gnp.com.mx</v>
          </cell>
          <cell r="AQ1329">
            <v>5543677979</v>
          </cell>
          <cell r="AR1329" t="str">
            <v>6363180010376257</v>
          </cell>
          <cell r="AS1329" t="str">
            <v>CANCELADO</v>
          </cell>
          <cell r="AT1329" t="str">
            <v>1899</v>
          </cell>
          <cell r="AU1329" t="str">
            <v>006</v>
          </cell>
          <cell r="AV1329" t="str">
            <v>05/26</v>
          </cell>
          <cell r="AW1329" t="str">
            <v>-</v>
          </cell>
          <cell r="AX1329" t="str">
            <v>-</v>
          </cell>
          <cell r="AY1329" t="str">
            <v>No</v>
          </cell>
          <cell r="AZ1329" t="str">
            <v>-</v>
          </cell>
          <cell r="BA1329" t="str">
            <v>-</v>
          </cell>
          <cell r="BB1329" t="str">
            <v>-</v>
          </cell>
          <cell r="BC1329" t="str">
            <v>-</v>
          </cell>
          <cell r="BD1329" t="str">
            <v>-</v>
          </cell>
          <cell r="BE1329" t="str">
            <v>-</v>
          </cell>
          <cell r="BF1329" t="str">
            <v>-</v>
          </cell>
          <cell r="BG1329" t="str">
            <v>-</v>
          </cell>
          <cell r="BH1329" t="str">
            <v>-</v>
          </cell>
          <cell r="BI1329" t="str">
            <v>-</v>
          </cell>
          <cell r="BJ1329" t="str">
            <v>Arrendado</v>
          </cell>
          <cell r="BL1329" t="str">
            <v>El Trébol Automotriz Ermita, S.A. de C.V.</v>
          </cell>
          <cell r="BP1329" t="str">
            <v>-</v>
          </cell>
          <cell r="BQ1329" t="str">
            <v>-</v>
          </cell>
          <cell r="BR1329" t="str">
            <v>-</v>
          </cell>
          <cell r="BS1329" t="str">
            <v>-</v>
          </cell>
          <cell r="BT1329" t="str">
            <v>-</v>
          </cell>
          <cell r="BU1329" t="str">
            <v>-</v>
          </cell>
          <cell r="BV1329" t="str">
            <v>-</v>
          </cell>
          <cell r="BW1329" t="str">
            <v>-</v>
          </cell>
          <cell r="BX1329" t="str">
            <v>-</v>
          </cell>
          <cell r="BY1329" t="str">
            <v>-</v>
          </cell>
          <cell r="BZ1329" t="str">
            <v>-</v>
          </cell>
          <cell r="CA1329" t="str">
            <v>-</v>
          </cell>
          <cell r="CB1329" t="str">
            <v>-</v>
          </cell>
          <cell r="CC1329" t="str">
            <v>Viernes</v>
          </cell>
          <cell r="CD1329" t="str">
            <v>509</v>
          </cell>
          <cell r="CE1329" t="str">
            <v>9</v>
          </cell>
          <cell r="CF1329" t="str">
            <v>Azul</v>
          </cell>
          <cell r="CG1329" t="str">
            <v>5o Sábado</v>
          </cell>
          <cell r="CH1329" t="str">
            <v>May y Jun</v>
          </cell>
          <cell r="CI1329" t="str">
            <v>Nov y Dic</v>
          </cell>
          <cell r="CJ1329" t="str">
            <v>AVEs</v>
          </cell>
          <cell r="CK1329">
            <v>0</v>
          </cell>
          <cell r="CL1329" t="str">
            <v>101 - MAGNA</v>
          </cell>
          <cell r="CM1329" t="str">
            <v>14152</v>
          </cell>
          <cell r="CP1329" t="str">
            <v>-</v>
          </cell>
        </row>
        <row r="1330">
          <cell r="A1330" t="str">
            <v>14153</v>
          </cell>
          <cell r="B1330" t="str">
            <v>861ZMV</v>
          </cell>
          <cell r="C1330" t="str">
            <v>Distrito Federal</v>
          </cell>
          <cell r="D1330" t="str">
            <v>No aplica</v>
          </cell>
          <cell r="E1330" t="str">
            <v>Aveo</v>
          </cell>
          <cell r="F1330" t="str">
            <v>Automóvil</v>
          </cell>
          <cell r="G1330" t="str">
            <v>Chevrolet</v>
          </cell>
          <cell r="H1330" t="str">
            <v>Aveo LT 4 puertas T/M, D/H, A/A, E/E, CD, Paquete B</v>
          </cell>
          <cell r="I1330" t="str">
            <v>3G1TA5AFXEL170735</v>
          </cell>
          <cell r="J1330" t="str">
            <v>Hecho en México</v>
          </cell>
          <cell r="K1330" t="str">
            <v>Magna</v>
          </cell>
          <cell r="L1330">
            <v>4</v>
          </cell>
          <cell r="M1330">
            <v>45</v>
          </cell>
          <cell r="N1330">
            <v>2014</v>
          </cell>
          <cell r="O1330" t="str">
            <v>Ciudad de México</v>
          </cell>
          <cell r="P1330" t="str">
            <v>Ciudad de México</v>
          </cell>
          <cell r="Q1330" t="str">
            <v>Zona Metropolitana</v>
          </cell>
          <cell r="R1330" t="str">
            <v>Baja</v>
          </cell>
          <cell r="S1330" t="str">
            <v>Subasta interna</v>
          </cell>
          <cell r="T1330" t="str">
            <v>GNP</v>
          </cell>
          <cell r="U1330" t="str">
            <v>Grupo Nacional Provincial, S.A.B.</v>
          </cell>
          <cell r="V1330" t="str">
            <v>Pool Administrativo</v>
          </cell>
          <cell r="W1330" t="str">
            <v>Pool Administrativo</v>
          </cell>
          <cell r="X1330" t="str">
            <v>Plaza GNP</v>
          </cell>
          <cell r="Y1330" t="str">
            <v>Pool</v>
          </cell>
          <cell r="Z1330" t="str">
            <v>N38132</v>
          </cell>
          <cell r="AA1330" t="str">
            <v>-</v>
          </cell>
          <cell r="AB1330" t="str">
            <v>-</v>
          </cell>
          <cell r="AC1330" t="str">
            <v>-</v>
          </cell>
          <cell r="AD1330" t="str">
            <v>-</v>
          </cell>
          <cell r="AE1330" t="str">
            <v>-</v>
          </cell>
          <cell r="AF1330" t="str">
            <v>-</v>
          </cell>
          <cell r="AG1330" t="str">
            <v>-</v>
          </cell>
          <cell r="AH1330" t="str">
            <v>-</v>
          </cell>
          <cell r="AI1330" t="str">
            <v>C6705</v>
          </cell>
          <cell r="AJ1330" t="str">
            <v>Ramirez Granados Arturo</v>
          </cell>
          <cell r="AK1330" t="str">
            <v>-</v>
          </cell>
          <cell r="AL1330" t="str">
            <v>-</v>
          </cell>
          <cell r="AM1330" t="str">
            <v>-</v>
          </cell>
          <cell r="AN1330">
            <v>0</v>
          </cell>
          <cell r="AO1330" t="str">
            <v>-</v>
          </cell>
          <cell r="AQ1330">
            <v>5545001393</v>
          </cell>
          <cell r="AR1330" t="str">
            <v>6363180010376265</v>
          </cell>
          <cell r="AS1330" t="str">
            <v>CANCELADO</v>
          </cell>
          <cell r="AT1330" t="str">
            <v>5627</v>
          </cell>
          <cell r="AU1330" t="str">
            <v>182</v>
          </cell>
          <cell r="AV1330" t="str">
            <v>05/26</v>
          </cell>
          <cell r="AW1330" t="str">
            <v>IMDM20658182..</v>
          </cell>
          <cell r="AX1330" t="str">
            <v>Inactivo</v>
          </cell>
          <cell r="AY1330" t="str">
            <v>No</v>
          </cell>
          <cell r="AZ1330" t="str">
            <v>-</v>
          </cell>
          <cell r="BA1330" t="str">
            <v>-</v>
          </cell>
          <cell r="BB1330" t="str">
            <v>-</v>
          </cell>
          <cell r="BC1330" t="str">
            <v>-</v>
          </cell>
          <cell r="BD1330" t="str">
            <v>-</v>
          </cell>
          <cell r="BE1330" t="str">
            <v>-</v>
          </cell>
          <cell r="BF1330" t="str">
            <v>-</v>
          </cell>
          <cell r="BG1330" t="str">
            <v>-</v>
          </cell>
          <cell r="BH1330" t="str">
            <v>-</v>
          </cell>
          <cell r="BI1330" t="str">
            <v>-</v>
          </cell>
          <cell r="BJ1330" t="str">
            <v>Arrendado</v>
          </cell>
          <cell r="BL1330" t="str">
            <v>El Trébol Automotriz Ermita, S.A. de C.V.</v>
          </cell>
          <cell r="BP1330" t="str">
            <v>-</v>
          </cell>
          <cell r="BQ1330" t="str">
            <v>-</v>
          </cell>
          <cell r="BR1330" t="str">
            <v>-</v>
          </cell>
          <cell r="BS1330" t="str">
            <v>-</v>
          </cell>
          <cell r="BT1330" t="str">
            <v>-</v>
          </cell>
          <cell r="BU1330" t="str">
            <v>-</v>
          </cell>
          <cell r="BV1330" t="str">
            <v>-</v>
          </cell>
          <cell r="BW1330" t="str">
            <v>-</v>
          </cell>
          <cell r="BX1330" t="str">
            <v>-</v>
          </cell>
          <cell r="BY1330" t="str">
            <v>-</v>
          </cell>
          <cell r="BZ1330" t="str">
            <v>-</v>
          </cell>
          <cell r="CA1330" t="str">
            <v>-</v>
          </cell>
          <cell r="CB1330" t="str">
            <v>-</v>
          </cell>
          <cell r="CC1330" t="str">
            <v>Jueves</v>
          </cell>
          <cell r="CD1330" t="str">
            <v>861</v>
          </cell>
          <cell r="CE1330" t="str">
            <v>1</v>
          </cell>
          <cell r="CF1330" t="str">
            <v>Verde</v>
          </cell>
          <cell r="CG1330" t="str">
            <v>4o Sábado</v>
          </cell>
          <cell r="CH1330" t="str">
            <v>Abr y May</v>
          </cell>
          <cell r="CI1330" t="str">
            <v>Oct y Nov</v>
          </cell>
          <cell r="CJ1330" t="str">
            <v>PAdmvo</v>
          </cell>
          <cell r="CK1330">
            <v>90</v>
          </cell>
          <cell r="CL1330" t="str">
            <v>101 - MAGNA</v>
          </cell>
          <cell r="CM1330" t="str">
            <v>14153</v>
          </cell>
          <cell r="CP1330" t="str">
            <v>-</v>
          </cell>
        </row>
        <row r="1331">
          <cell r="A1331" t="str">
            <v>14154</v>
          </cell>
          <cell r="B1331" t="str">
            <v>229ZMV</v>
          </cell>
          <cell r="C1331" t="str">
            <v>Distrito Federal</v>
          </cell>
          <cell r="D1331" t="str">
            <v>No aplica</v>
          </cell>
          <cell r="E1331" t="str">
            <v>Aveo</v>
          </cell>
          <cell r="F1331" t="str">
            <v>Automóvil</v>
          </cell>
          <cell r="G1331" t="str">
            <v>Chevrolet</v>
          </cell>
          <cell r="H1331" t="str">
            <v>Aveo LT 4 puertas T/M, D/H, A/A, E/E, CD, Paquete B</v>
          </cell>
          <cell r="I1331" t="str">
            <v>3G1TA5AF7EL170207</v>
          </cell>
          <cell r="J1331" t="str">
            <v>Hecho en México</v>
          </cell>
          <cell r="K1331" t="str">
            <v>Magna</v>
          </cell>
          <cell r="L1331">
            <v>4</v>
          </cell>
          <cell r="M1331">
            <v>45</v>
          </cell>
          <cell r="N1331">
            <v>2014</v>
          </cell>
          <cell r="O1331" t="str">
            <v>Ciudad de México</v>
          </cell>
          <cell r="P1331" t="str">
            <v>Ciudad de México</v>
          </cell>
          <cell r="Q1331" t="str">
            <v>Zona Metropolitana</v>
          </cell>
          <cell r="R1331" t="str">
            <v>Baja</v>
          </cell>
          <cell r="S1331" t="str">
            <v>Devolución Salvamentos</v>
          </cell>
          <cell r="T1331" t="str">
            <v>GNP</v>
          </cell>
          <cell r="U1331" t="str">
            <v>Grupo Nacional Provincial, S.A.B.</v>
          </cell>
          <cell r="V1331" t="str">
            <v>AVES</v>
          </cell>
          <cell r="W1331" t="str">
            <v>PME</v>
          </cell>
          <cell r="X1331" t="str">
            <v>Despacho Externo</v>
          </cell>
          <cell r="Y1331" t="str">
            <v>Asignado</v>
          </cell>
          <cell r="Z1331" t="str">
            <v>N91812</v>
          </cell>
          <cell r="AA1331" t="str">
            <v>Rivera Torres Daniela Jazmín</v>
          </cell>
          <cell r="AB1331" t="str">
            <v>Grupo Nacional Provincial, S.A.B.</v>
          </cell>
          <cell r="AC1331" t="str">
            <v>RITD8611287H6</v>
          </cell>
          <cell r="AD1331" t="str">
            <v>Jefe de departamento</v>
          </cell>
          <cell r="AE1331" t="str">
            <v>Jefe de Departamento B</v>
          </cell>
          <cell r="AF1331" t="str">
            <v>Unidad de Negocio</v>
          </cell>
          <cell r="AG1331" t="str">
            <v>Dirección Canal Masivo</v>
          </cell>
          <cell r="AH1331" t="str">
            <v>Subdir. Integración Comercial Canal Masivo</v>
          </cell>
          <cell r="AI1331" t="str">
            <v>C2001</v>
          </cell>
          <cell r="AJ1331" t="str">
            <v>Ocampo Sosa Abel Francisco</v>
          </cell>
          <cell r="AK1331" t="str">
            <v>Central P2 C-D</v>
          </cell>
          <cell r="AL1331" t="str">
            <v>Plaza GNP</v>
          </cell>
          <cell r="AM1331">
            <v>81816</v>
          </cell>
          <cell r="AN1331" t="str">
            <v>yasmin.rivera@gnp.com.mx</v>
          </cell>
          <cell r="AO1331" t="str">
            <v>yasmin.rivera@gnp.com.mx</v>
          </cell>
          <cell r="AP1331" t="str">
            <v>marisol.gallardo@gnp.com.mx</v>
          </cell>
          <cell r="AQ1331">
            <v>5543677979</v>
          </cell>
          <cell r="AR1331" t="str">
            <v>6363180010376273</v>
          </cell>
          <cell r="AS1331" t="str">
            <v>CANCELADO</v>
          </cell>
          <cell r="AT1331" t="str">
            <v>5232</v>
          </cell>
          <cell r="AU1331" t="str">
            <v>420</v>
          </cell>
          <cell r="AV1331" t="str">
            <v>05/26</v>
          </cell>
          <cell r="AW1331" t="str">
            <v>-</v>
          </cell>
          <cell r="AX1331" t="str">
            <v>-</v>
          </cell>
          <cell r="AY1331" t="str">
            <v>No</v>
          </cell>
          <cell r="AZ1331" t="str">
            <v>-</v>
          </cell>
          <cell r="BA1331" t="str">
            <v>-</v>
          </cell>
          <cell r="BB1331" t="str">
            <v>-</v>
          </cell>
          <cell r="BC1331" t="str">
            <v>-</v>
          </cell>
          <cell r="BD1331" t="str">
            <v>-</v>
          </cell>
          <cell r="BE1331" t="str">
            <v>-</v>
          </cell>
          <cell r="BF1331" t="str">
            <v>-</v>
          </cell>
          <cell r="BG1331" t="str">
            <v>-</v>
          </cell>
          <cell r="BH1331" t="str">
            <v>-</v>
          </cell>
          <cell r="BI1331" t="str">
            <v>-</v>
          </cell>
          <cell r="BJ1331" t="str">
            <v>Arrendado</v>
          </cell>
          <cell r="BL1331" t="str">
            <v>El Trébol Automotriz Ermita, S.A. de C.V.</v>
          </cell>
          <cell r="BP1331" t="str">
            <v>-</v>
          </cell>
          <cell r="BQ1331" t="str">
            <v>-</v>
          </cell>
          <cell r="BR1331" t="str">
            <v>-</v>
          </cell>
          <cell r="BS1331" t="str">
            <v>-</v>
          </cell>
          <cell r="BT1331" t="str">
            <v>-</v>
          </cell>
          <cell r="BU1331" t="str">
            <v>-</v>
          </cell>
          <cell r="BV1331" t="str">
            <v>-</v>
          </cell>
          <cell r="BW1331" t="str">
            <v>-</v>
          </cell>
          <cell r="BX1331" t="str">
            <v>-</v>
          </cell>
          <cell r="BY1331" t="str">
            <v>-</v>
          </cell>
          <cell r="BZ1331" t="str">
            <v>-</v>
          </cell>
          <cell r="CA1331" t="str">
            <v>-</v>
          </cell>
          <cell r="CB1331" t="str">
            <v>-</v>
          </cell>
          <cell r="CC1331" t="str">
            <v>Viernes</v>
          </cell>
          <cell r="CD1331" t="str">
            <v>229</v>
          </cell>
          <cell r="CE1331" t="str">
            <v>9</v>
          </cell>
          <cell r="CF1331" t="str">
            <v>Azul</v>
          </cell>
          <cell r="CG1331" t="str">
            <v>5o Sábado</v>
          </cell>
          <cell r="CH1331" t="str">
            <v>May y Jun</v>
          </cell>
          <cell r="CI1331" t="str">
            <v>Nov y Dic</v>
          </cell>
          <cell r="CJ1331" t="str">
            <v>AVEs</v>
          </cell>
          <cell r="CK1331">
            <v>0</v>
          </cell>
          <cell r="CL1331" t="str">
            <v>101 - MAGNA</v>
          </cell>
          <cell r="CM1331" t="str">
            <v>14154</v>
          </cell>
          <cell r="CP1331" t="str">
            <v>-</v>
          </cell>
        </row>
        <row r="1332">
          <cell r="A1332" t="str">
            <v>14155</v>
          </cell>
          <cell r="B1332" t="str">
            <v>266ZMV</v>
          </cell>
          <cell r="C1332" t="str">
            <v>Distrito Federal</v>
          </cell>
          <cell r="D1332" t="str">
            <v>No aplica</v>
          </cell>
          <cell r="E1332" t="str">
            <v>Aveo</v>
          </cell>
          <cell r="F1332" t="str">
            <v>Automóvil</v>
          </cell>
          <cell r="G1332" t="str">
            <v>Chevrolet</v>
          </cell>
          <cell r="H1332" t="str">
            <v>Aveo LT 4 puertas T/M, D/H, A/A, E/E, CD, Paquete B</v>
          </cell>
          <cell r="I1332" t="str">
            <v>3G1TA5AF4EL169435</v>
          </cell>
          <cell r="J1332" t="str">
            <v>Hecho en México</v>
          </cell>
          <cell r="K1332" t="str">
            <v>Magna</v>
          </cell>
          <cell r="L1332">
            <v>4</v>
          </cell>
          <cell r="M1332">
            <v>45</v>
          </cell>
          <cell r="N1332">
            <v>2014</v>
          </cell>
          <cell r="O1332" t="str">
            <v>León</v>
          </cell>
          <cell r="P1332" t="str">
            <v>Guanajuato</v>
          </cell>
          <cell r="Q1332" t="str">
            <v>Occidente</v>
          </cell>
          <cell r="R1332" t="str">
            <v>Baja</v>
          </cell>
          <cell r="S1332" t="str">
            <v>Venta a empleado</v>
          </cell>
          <cell r="T1332" t="str">
            <v>GNP</v>
          </cell>
          <cell r="U1332" t="str">
            <v>Grupo Nacional Provincial, S.A.B.</v>
          </cell>
          <cell r="V1332" t="str">
            <v>Agente Empleado</v>
          </cell>
          <cell r="W1332" t="str">
            <v>-</v>
          </cell>
          <cell r="X1332" t="str">
            <v>Oficina de Ventas</v>
          </cell>
          <cell r="Y1332" t="str">
            <v>Asignado</v>
          </cell>
          <cell r="Z1332" t="str">
            <v>V05765</v>
          </cell>
          <cell r="AA1332" t="str">
            <v>Murayama Cortez Ma. Eugenia</v>
          </cell>
          <cell r="AB1332" t="str">
            <v>GNP Administración de Venta Masiva, S.A. de C.V.</v>
          </cell>
          <cell r="AC1332" t="str">
            <v>MUCM700915DY4</v>
          </cell>
          <cell r="AD1332" t="str">
            <v>Jefe de departamento</v>
          </cell>
          <cell r="AE1332" t="str">
            <v>Gerente Comercial</v>
          </cell>
          <cell r="AF1332" t="str">
            <v>Unidad de Negocio</v>
          </cell>
          <cell r="AG1332" t="str">
            <v>Dirección Canal Masivo</v>
          </cell>
          <cell r="AH1332" t="str">
            <v>Subdirección Comercial Agentes y Empleados</v>
          </cell>
          <cell r="AI1332" t="str">
            <v>C2041</v>
          </cell>
          <cell r="AJ1332" t="str">
            <v>Cabrera Zúñiga Saúl</v>
          </cell>
          <cell r="AK1332" t="str">
            <v>Oficina Agentes Empleados Leon</v>
          </cell>
          <cell r="AL1332" t="str">
            <v>León</v>
          </cell>
          <cell r="AM1332">
            <v>0</v>
          </cell>
          <cell r="AN1332" t="str">
            <v>maria.murayama@gnp.com.mx</v>
          </cell>
          <cell r="AO1332" t="str">
            <v>maria.murayama@gnp.com.mx</v>
          </cell>
          <cell r="AQ1332">
            <v>4773929568</v>
          </cell>
          <cell r="AR1332" t="str">
            <v>-</v>
          </cell>
          <cell r="AS1332" t="str">
            <v>-</v>
          </cell>
          <cell r="AT1332" t="str">
            <v>-</v>
          </cell>
          <cell r="AU1332" t="str">
            <v>-</v>
          </cell>
          <cell r="AV1332" t="str">
            <v>-</v>
          </cell>
          <cell r="AW1332" t="str">
            <v>IMDM22968862..</v>
          </cell>
          <cell r="AX1332" t="str">
            <v>Inactivo</v>
          </cell>
          <cell r="AY1332" t="str">
            <v>No</v>
          </cell>
          <cell r="AZ1332" t="str">
            <v>-</v>
          </cell>
          <cell r="BA1332" t="str">
            <v>-</v>
          </cell>
          <cell r="BB1332" t="str">
            <v>-</v>
          </cell>
          <cell r="BC1332" t="str">
            <v>-</v>
          </cell>
          <cell r="BD1332" t="str">
            <v>-</v>
          </cell>
          <cell r="BE1332" t="str">
            <v>-</v>
          </cell>
          <cell r="BF1332" t="str">
            <v>-</v>
          </cell>
          <cell r="BG1332" t="str">
            <v>-</v>
          </cell>
          <cell r="BH1332" t="str">
            <v>-</v>
          </cell>
          <cell r="BI1332" t="str">
            <v>-</v>
          </cell>
          <cell r="BJ1332" t="str">
            <v>Arrendado</v>
          </cell>
          <cell r="BL1332" t="str">
            <v>El Trébol Automotriz Ermita, S.A. de C.V.</v>
          </cell>
          <cell r="BP1332" t="str">
            <v>-</v>
          </cell>
          <cell r="BQ1332" t="str">
            <v>-</v>
          </cell>
          <cell r="BR1332" t="str">
            <v>-</v>
          </cell>
          <cell r="BS1332" t="str">
            <v>-</v>
          </cell>
          <cell r="BT1332" t="str">
            <v>-</v>
          </cell>
          <cell r="BU1332" t="str">
            <v>-</v>
          </cell>
          <cell r="BV1332" t="str">
            <v>-</v>
          </cell>
          <cell r="BW1332" t="str">
            <v>-</v>
          </cell>
          <cell r="BX1332" t="str">
            <v>-</v>
          </cell>
          <cell r="BY1332" t="str">
            <v>-</v>
          </cell>
          <cell r="BZ1332" t="str">
            <v>-</v>
          </cell>
          <cell r="CA1332" t="str">
            <v>-</v>
          </cell>
          <cell r="CB1332" t="str">
            <v>-</v>
          </cell>
          <cell r="CC1332" t="str">
            <v>Lunes</v>
          </cell>
          <cell r="CD1332" t="str">
            <v>266</v>
          </cell>
          <cell r="CE1332" t="str">
            <v>6</v>
          </cell>
          <cell r="CF1332" t="str">
            <v>Amarillo</v>
          </cell>
          <cell r="CG1332" t="str">
            <v>1er Sábado</v>
          </cell>
          <cell r="CH1332" t="str">
            <v>Ene y Feb</v>
          </cell>
          <cell r="CI1332" t="str">
            <v>Jul y Ago</v>
          </cell>
          <cell r="CJ1332" t="str">
            <v>-</v>
          </cell>
          <cell r="CK1332">
            <v>90</v>
          </cell>
          <cell r="CL1332" t="str">
            <v>101 - MAGNA</v>
          </cell>
          <cell r="CM1332" t="str">
            <v>14155</v>
          </cell>
          <cell r="CP1332" t="str">
            <v>-</v>
          </cell>
        </row>
        <row r="1333">
          <cell r="A1333" t="str">
            <v>14156</v>
          </cell>
          <cell r="B1333" t="str">
            <v>849ZMV</v>
          </cell>
          <cell r="C1333" t="str">
            <v>Distrito Federal</v>
          </cell>
          <cell r="D1333" t="str">
            <v>No aplica</v>
          </cell>
          <cell r="E1333" t="str">
            <v>Aveo</v>
          </cell>
          <cell r="F1333" t="str">
            <v>Automóvil</v>
          </cell>
          <cell r="G1333" t="str">
            <v>Chevrolet</v>
          </cell>
          <cell r="H1333" t="str">
            <v>Aveo LT 4 puertas T/M, D/H, A/A, E/E, CD, Paquete B</v>
          </cell>
          <cell r="I1333" t="str">
            <v>3G1TA5AF3EL168891</v>
          </cell>
          <cell r="J1333" t="str">
            <v>Hecho en México</v>
          </cell>
          <cell r="K1333" t="str">
            <v>Magna</v>
          </cell>
          <cell r="L1333">
            <v>4</v>
          </cell>
          <cell r="M1333">
            <v>45</v>
          </cell>
          <cell r="N1333">
            <v>2014</v>
          </cell>
          <cell r="O1333" t="str">
            <v>Monterrey</v>
          </cell>
          <cell r="P1333" t="str">
            <v>Nuevo León</v>
          </cell>
          <cell r="Q1333" t="str">
            <v>Noreste</v>
          </cell>
          <cell r="R1333" t="str">
            <v>Baja</v>
          </cell>
          <cell r="S1333" t="str">
            <v>Venta a empleado</v>
          </cell>
          <cell r="T1333" t="str">
            <v>GNP</v>
          </cell>
          <cell r="U1333" t="str">
            <v>Grupo Nacional Provincial, S.A.B.</v>
          </cell>
          <cell r="V1333" t="str">
            <v>AVES</v>
          </cell>
          <cell r="W1333" t="str">
            <v>AS Seguro</v>
          </cell>
          <cell r="X1333" t="str">
            <v>Despacho Externo</v>
          </cell>
          <cell r="Y1333" t="str">
            <v>Asignado</v>
          </cell>
          <cell r="AA1333" t="str">
            <v>Ramón Sandoval</v>
          </cell>
          <cell r="AB1333" t="str">
            <v>-</v>
          </cell>
          <cell r="AC1333" t="str">
            <v>-</v>
          </cell>
          <cell r="AD1333" t="str">
            <v>-</v>
          </cell>
          <cell r="AE1333" t="str">
            <v>-</v>
          </cell>
          <cell r="AF1333" t="str">
            <v>-</v>
          </cell>
          <cell r="AG1333" t="str">
            <v>-</v>
          </cell>
          <cell r="AH1333" t="str">
            <v>-</v>
          </cell>
          <cell r="AI1333" t="str">
            <v>C6705</v>
          </cell>
          <cell r="AJ1333" t="str">
            <v>Ramirez Granados Arturo</v>
          </cell>
          <cell r="AK1333" t="str">
            <v>-</v>
          </cell>
          <cell r="AL1333" t="str">
            <v>-</v>
          </cell>
          <cell r="AM1333" t="str">
            <v>-</v>
          </cell>
          <cell r="AN1333">
            <v>0</v>
          </cell>
          <cell r="AO1333" t="str">
            <v>-</v>
          </cell>
          <cell r="AQ1333">
            <v>5543677979</v>
          </cell>
          <cell r="AR1333" t="str">
            <v>6363180010376281</v>
          </cell>
          <cell r="AS1333" t="str">
            <v>CANCELADO</v>
          </cell>
          <cell r="AT1333" t="str">
            <v>8755</v>
          </cell>
          <cell r="AU1333" t="str">
            <v>857</v>
          </cell>
          <cell r="AV1333" t="str">
            <v>05/26</v>
          </cell>
          <cell r="AW1333" t="str">
            <v>-</v>
          </cell>
          <cell r="AX1333" t="str">
            <v>-</v>
          </cell>
          <cell r="AY1333" t="str">
            <v>No</v>
          </cell>
          <cell r="AZ1333" t="str">
            <v>-</v>
          </cell>
          <cell r="BA1333" t="str">
            <v>-</v>
          </cell>
          <cell r="BB1333" t="str">
            <v>-</v>
          </cell>
          <cell r="BC1333" t="str">
            <v>-</v>
          </cell>
          <cell r="BD1333" t="str">
            <v>-</v>
          </cell>
          <cell r="BE1333" t="str">
            <v>-</v>
          </cell>
          <cell r="BF1333" t="str">
            <v>-</v>
          </cell>
          <cell r="BG1333" t="str">
            <v>-</v>
          </cell>
          <cell r="BH1333" t="str">
            <v>-</v>
          </cell>
          <cell r="BI1333" t="str">
            <v>-</v>
          </cell>
          <cell r="BJ1333" t="str">
            <v>Arrendado</v>
          </cell>
          <cell r="BL1333" t="str">
            <v>El Trébol Automotriz Ermita, S.A. de C.V.</v>
          </cell>
          <cell r="BP1333" t="str">
            <v>-</v>
          </cell>
          <cell r="BQ1333" t="str">
            <v>-</v>
          </cell>
          <cell r="BR1333" t="str">
            <v>-</v>
          </cell>
          <cell r="BS1333" t="str">
            <v>-</v>
          </cell>
          <cell r="BT1333" t="str">
            <v>-</v>
          </cell>
          <cell r="BU1333" t="str">
            <v>-</v>
          </cell>
          <cell r="BV1333" t="str">
            <v>-</v>
          </cell>
          <cell r="BW1333" t="str">
            <v>-</v>
          </cell>
          <cell r="BX1333" t="str">
            <v>-</v>
          </cell>
          <cell r="BY1333" t="str">
            <v>-</v>
          </cell>
          <cell r="BZ1333" t="str">
            <v>-</v>
          </cell>
          <cell r="CA1333" t="str">
            <v>-</v>
          </cell>
          <cell r="CB1333" t="str">
            <v>-</v>
          </cell>
          <cell r="CC1333" t="str">
            <v>Viernes</v>
          </cell>
          <cell r="CD1333" t="str">
            <v>849</v>
          </cell>
          <cell r="CE1333" t="str">
            <v>9</v>
          </cell>
          <cell r="CF1333" t="str">
            <v>Azul</v>
          </cell>
          <cell r="CG1333" t="str">
            <v>5o Sábado</v>
          </cell>
          <cell r="CH1333" t="str">
            <v>May y Jun</v>
          </cell>
          <cell r="CI1333" t="str">
            <v>Nov y Dic</v>
          </cell>
          <cell r="CJ1333" t="str">
            <v>AVEs</v>
          </cell>
          <cell r="CK1333">
            <v>0</v>
          </cell>
          <cell r="CL1333" t="str">
            <v>101 - MAGNA</v>
          </cell>
          <cell r="CM1333" t="str">
            <v>14156</v>
          </cell>
          <cell r="CP1333" t="str">
            <v>-</v>
          </cell>
        </row>
        <row r="1334">
          <cell r="A1334" t="str">
            <v>14157</v>
          </cell>
          <cell r="B1334" t="str">
            <v>377ZMV</v>
          </cell>
          <cell r="C1334" t="str">
            <v>Distrito Federal</v>
          </cell>
          <cell r="D1334" t="str">
            <v>No aplica</v>
          </cell>
          <cell r="E1334" t="str">
            <v>Aveo</v>
          </cell>
          <cell r="F1334" t="str">
            <v>Automóvil</v>
          </cell>
          <cell r="G1334" t="str">
            <v>Chevrolet</v>
          </cell>
          <cell r="H1334" t="str">
            <v>Aveo LT 4 puertas T/M, D/H, A/A, E/E, CD, Paquete B</v>
          </cell>
          <cell r="I1334" t="str">
            <v>3G1TA5AF0EL170632</v>
          </cell>
          <cell r="J1334" t="str">
            <v>Hecho en México</v>
          </cell>
          <cell r="K1334" t="str">
            <v>Magna</v>
          </cell>
          <cell r="L1334">
            <v>4</v>
          </cell>
          <cell r="M1334">
            <v>45</v>
          </cell>
          <cell r="N1334">
            <v>2014</v>
          </cell>
          <cell r="O1334" t="str">
            <v>Villahermosa</v>
          </cell>
          <cell r="P1334" t="str">
            <v>Tabasco</v>
          </cell>
          <cell r="Q1334" t="str">
            <v>Sureste</v>
          </cell>
          <cell r="R1334" t="str">
            <v>Baja</v>
          </cell>
          <cell r="S1334" t="str">
            <v>Subasta interna</v>
          </cell>
          <cell r="T1334" t="str">
            <v>GNP</v>
          </cell>
          <cell r="U1334" t="str">
            <v>Grupo Nacional Provincial, S.A.B.</v>
          </cell>
          <cell r="V1334" t="str">
            <v>AVES</v>
          </cell>
          <cell r="W1334" t="str">
            <v>Pool Semiasignado</v>
          </cell>
          <cell r="X1334" t="str">
            <v>Despacho Externo</v>
          </cell>
          <cell r="Y1334" t="str">
            <v>Pool</v>
          </cell>
          <cell r="Z1334" t="str">
            <v>N91518</v>
          </cell>
          <cell r="AA1334" t="str">
            <v>Gallardo Delgado Marisol</v>
          </cell>
          <cell r="AB1334" t="str">
            <v>Grupo Nacional Provincial, S.A.B.</v>
          </cell>
          <cell r="AC1334" t="str">
            <v>GADM830519EL4</v>
          </cell>
          <cell r="AD1334" t="str">
            <v>Gerente</v>
          </cell>
          <cell r="AE1334" t="str">
            <v>Gerencia Soporte a Ventas</v>
          </cell>
          <cell r="AF1334" t="str">
            <v>Unidad de Negocio</v>
          </cell>
          <cell r="AG1334" t="str">
            <v>Dirección Canal Masivo</v>
          </cell>
          <cell r="AH1334" t="str">
            <v>Subdir. Integración Comercial Canal Masivo</v>
          </cell>
          <cell r="AI1334" t="str">
            <v>C2001</v>
          </cell>
          <cell r="AJ1334" t="str">
            <v>Ocampo Sosa Abel Francisco</v>
          </cell>
          <cell r="AK1334" t="str">
            <v>Central P2 C-D</v>
          </cell>
          <cell r="AL1334" t="str">
            <v>Plaza GNP</v>
          </cell>
          <cell r="AM1334">
            <v>81654</v>
          </cell>
          <cell r="AN1334" t="str">
            <v>marisol.gallardo@gnp.com.mx</v>
          </cell>
          <cell r="AO1334" t="str">
            <v>marisol.gallardo@gnp.com.mx</v>
          </cell>
          <cell r="AQ1334">
            <v>5555037946</v>
          </cell>
          <cell r="AR1334" t="str">
            <v>-</v>
          </cell>
          <cell r="AS1334" t="str">
            <v>-</v>
          </cell>
          <cell r="AT1334" t="str">
            <v>-</v>
          </cell>
          <cell r="AU1334" t="str">
            <v>-</v>
          </cell>
          <cell r="AV1334" t="str">
            <v>-</v>
          </cell>
          <cell r="AW1334" t="str">
            <v>-</v>
          </cell>
          <cell r="AX1334" t="str">
            <v>-</v>
          </cell>
          <cell r="AY1334" t="str">
            <v>No</v>
          </cell>
          <cell r="AZ1334" t="str">
            <v>-</v>
          </cell>
          <cell r="BA1334" t="str">
            <v>-</v>
          </cell>
          <cell r="BB1334" t="str">
            <v>-</v>
          </cell>
          <cell r="BC1334" t="str">
            <v>-</v>
          </cell>
          <cell r="BD1334" t="str">
            <v>-</v>
          </cell>
          <cell r="BE1334" t="str">
            <v>-</v>
          </cell>
          <cell r="BF1334" t="str">
            <v>-</v>
          </cell>
          <cell r="BG1334" t="str">
            <v>-</v>
          </cell>
          <cell r="BH1334" t="str">
            <v>-</v>
          </cell>
          <cell r="BI1334" t="str">
            <v>-</v>
          </cell>
          <cell r="BJ1334" t="str">
            <v>Arrendado</v>
          </cell>
          <cell r="BL1334" t="str">
            <v>El Trébol Automotriz Ermita, S.A. de C.V.</v>
          </cell>
          <cell r="BP1334" t="str">
            <v>-</v>
          </cell>
          <cell r="BQ1334" t="str">
            <v>-</v>
          </cell>
          <cell r="BR1334" t="str">
            <v>-</v>
          </cell>
          <cell r="BS1334" t="str">
            <v>-</v>
          </cell>
          <cell r="BT1334" t="str">
            <v>-</v>
          </cell>
          <cell r="BU1334" t="str">
            <v>-</v>
          </cell>
          <cell r="BV1334" t="str">
            <v>-</v>
          </cell>
          <cell r="BW1334" t="str">
            <v>-</v>
          </cell>
          <cell r="BX1334" t="str">
            <v>-</v>
          </cell>
          <cell r="BY1334" t="str">
            <v>-</v>
          </cell>
          <cell r="BZ1334" t="str">
            <v>-</v>
          </cell>
          <cell r="CA1334" t="str">
            <v>-</v>
          </cell>
          <cell r="CB1334" t="str">
            <v>-</v>
          </cell>
          <cell r="CC1334" t="str">
            <v>Martes</v>
          </cell>
          <cell r="CD1334" t="str">
            <v>377</v>
          </cell>
          <cell r="CE1334" t="str">
            <v>7</v>
          </cell>
          <cell r="CF1334" t="str">
            <v>Rosa</v>
          </cell>
          <cell r="CG1334" t="str">
            <v>2o Sábado</v>
          </cell>
          <cell r="CH1334" t="str">
            <v>Feb y Mzo</v>
          </cell>
          <cell r="CI1334" t="str">
            <v>Ago y Sep</v>
          </cell>
          <cell r="CJ1334" t="str">
            <v>-</v>
          </cell>
          <cell r="CK1334">
            <v>0</v>
          </cell>
          <cell r="CL1334" t="str">
            <v>101 - MAGNA</v>
          </cell>
          <cell r="CM1334" t="str">
            <v>14157</v>
          </cell>
          <cell r="CP1334" t="str">
            <v>-</v>
          </cell>
        </row>
        <row r="1335">
          <cell r="A1335" t="str">
            <v>14158</v>
          </cell>
          <cell r="B1335" t="str">
            <v>560ZXA</v>
          </cell>
          <cell r="C1335" t="str">
            <v>Distrito Federal</v>
          </cell>
          <cell r="D1335" t="str">
            <v>837ZMV</v>
          </cell>
          <cell r="E1335" t="str">
            <v>Aveo</v>
          </cell>
          <cell r="F1335" t="str">
            <v>Automóvil</v>
          </cell>
          <cell r="G1335" t="str">
            <v>Chevrolet</v>
          </cell>
          <cell r="H1335" t="str">
            <v>Aveo LT 4 puertas T/M, D/H, A/A, E/E, CD, Paquete B</v>
          </cell>
          <cell r="I1335" t="str">
            <v>3G1TA5AF9EL169611</v>
          </cell>
          <cell r="J1335" t="str">
            <v>Hecho en México</v>
          </cell>
          <cell r="K1335" t="str">
            <v>Magna</v>
          </cell>
          <cell r="L1335">
            <v>4</v>
          </cell>
          <cell r="M1335">
            <v>45</v>
          </cell>
          <cell r="N1335">
            <v>2014</v>
          </cell>
          <cell r="O1335" t="str">
            <v>Morelia</v>
          </cell>
          <cell r="P1335" t="str">
            <v>Michoacán</v>
          </cell>
          <cell r="Q1335" t="str">
            <v>Occidente</v>
          </cell>
          <cell r="R1335" t="str">
            <v>Baja</v>
          </cell>
          <cell r="S1335" t="str">
            <v>Subasta interna</v>
          </cell>
          <cell r="T1335" t="str">
            <v>GNP</v>
          </cell>
          <cell r="U1335" t="str">
            <v>Grupo Nacional Provincial, S.A.B.</v>
          </cell>
          <cell r="V1335" t="str">
            <v>AVES</v>
          </cell>
          <cell r="W1335" t="str">
            <v>Pool Semiasignado</v>
          </cell>
          <cell r="X1335" t="str">
            <v>Despacho Externo</v>
          </cell>
          <cell r="Y1335" t="str">
            <v>Pool</v>
          </cell>
          <cell r="Z1335" t="str">
            <v>N91518</v>
          </cell>
          <cell r="AA1335" t="str">
            <v>Gallardo Delgado Marisol</v>
          </cell>
          <cell r="AB1335" t="str">
            <v>Grupo Nacional Provincial, S.A.B.</v>
          </cell>
          <cell r="AC1335" t="str">
            <v>GADM830519EL4</v>
          </cell>
          <cell r="AD1335" t="str">
            <v>Gerente</v>
          </cell>
          <cell r="AE1335" t="str">
            <v>Gerencia Soporte a Ventas</v>
          </cell>
          <cell r="AF1335" t="str">
            <v>Unidad de Negocio</v>
          </cell>
          <cell r="AG1335" t="str">
            <v>Dirección Canal Masivo</v>
          </cell>
          <cell r="AH1335" t="str">
            <v>Subdir. Integración Comercial Canal Masivo</v>
          </cell>
          <cell r="AI1335" t="str">
            <v>C2001</v>
          </cell>
          <cell r="AJ1335" t="str">
            <v>Ocampo Sosa Abel Francisco</v>
          </cell>
          <cell r="AK1335" t="str">
            <v>Central P2 C-D</v>
          </cell>
          <cell r="AL1335" t="str">
            <v>Plaza GNP</v>
          </cell>
          <cell r="AM1335">
            <v>81654</v>
          </cell>
          <cell r="AN1335" t="str">
            <v>marisol.gallardo@gnp.com.mx</v>
          </cell>
          <cell r="AO1335" t="str">
            <v>marisol.gallardo@gnp.com.mx</v>
          </cell>
          <cell r="AQ1335">
            <v>5555037946</v>
          </cell>
          <cell r="AR1335" t="str">
            <v>-</v>
          </cell>
          <cell r="AS1335" t="str">
            <v>-</v>
          </cell>
          <cell r="AT1335" t="str">
            <v>-</v>
          </cell>
          <cell r="AU1335" t="str">
            <v>-</v>
          </cell>
          <cell r="AV1335" t="str">
            <v>-</v>
          </cell>
          <cell r="AW1335" t="str">
            <v>-</v>
          </cell>
          <cell r="AX1335" t="str">
            <v>-</v>
          </cell>
          <cell r="AY1335" t="str">
            <v>No</v>
          </cell>
          <cell r="AZ1335" t="str">
            <v>-</v>
          </cell>
          <cell r="BA1335" t="str">
            <v>-</v>
          </cell>
          <cell r="BB1335" t="str">
            <v>-</v>
          </cell>
          <cell r="BC1335" t="str">
            <v>-</v>
          </cell>
          <cell r="BD1335" t="str">
            <v>-</v>
          </cell>
          <cell r="BE1335" t="str">
            <v>-</v>
          </cell>
          <cell r="BF1335" t="str">
            <v>-</v>
          </cell>
          <cell r="BG1335" t="str">
            <v>-</v>
          </cell>
          <cell r="BH1335" t="str">
            <v>-</v>
          </cell>
          <cell r="BI1335" t="str">
            <v>-</v>
          </cell>
          <cell r="BJ1335" t="str">
            <v>Arrendado</v>
          </cell>
          <cell r="BL1335" t="str">
            <v>El Trébol Automotriz Ermita, S.A. de C.V.</v>
          </cell>
          <cell r="BP1335" t="str">
            <v>-</v>
          </cell>
          <cell r="BQ1335" t="str">
            <v>-</v>
          </cell>
          <cell r="BR1335" t="str">
            <v>-</v>
          </cell>
          <cell r="BS1335" t="str">
            <v>-</v>
          </cell>
          <cell r="BT1335" t="str">
            <v>-</v>
          </cell>
          <cell r="BU1335" t="str">
            <v>-</v>
          </cell>
          <cell r="BV1335" t="str">
            <v>-</v>
          </cell>
          <cell r="BW1335" t="str">
            <v>-</v>
          </cell>
          <cell r="BX1335" t="str">
            <v>-</v>
          </cell>
          <cell r="BY1335" t="str">
            <v>-</v>
          </cell>
          <cell r="BZ1335" t="str">
            <v>-</v>
          </cell>
          <cell r="CA1335" t="str">
            <v>-</v>
          </cell>
          <cell r="CB1335" t="str">
            <v>-</v>
          </cell>
          <cell r="CC1335" t="str">
            <v>Viernes</v>
          </cell>
          <cell r="CD1335" t="str">
            <v>560</v>
          </cell>
          <cell r="CE1335" t="str">
            <v>0</v>
          </cell>
          <cell r="CF1335" t="str">
            <v>Azul</v>
          </cell>
          <cell r="CG1335" t="str">
            <v>5o Sábado</v>
          </cell>
          <cell r="CH1335" t="str">
            <v>May y Jun</v>
          </cell>
          <cell r="CI1335" t="str">
            <v>Nov y Dic</v>
          </cell>
          <cell r="CJ1335" t="str">
            <v>-</v>
          </cell>
          <cell r="CK1335">
            <v>0</v>
          </cell>
          <cell r="CL1335" t="str">
            <v>101 - MAGNA</v>
          </cell>
          <cell r="CM1335" t="str">
            <v>14158</v>
          </cell>
          <cell r="CP1335" t="str">
            <v>-</v>
          </cell>
        </row>
        <row r="1336">
          <cell r="A1336" t="str">
            <v>14159</v>
          </cell>
          <cell r="B1336" t="str">
            <v>540ZMV</v>
          </cell>
          <cell r="C1336" t="str">
            <v>Distrito Federal</v>
          </cell>
          <cell r="D1336" t="str">
            <v>No aplica</v>
          </cell>
          <cell r="E1336" t="str">
            <v>Aveo</v>
          </cell>
          <cell r="F1336" t="str">
            <v>Automóvil</v>
          </cell>
          <cell r="G1336" t="str">
            <v>Chevrolet</v>
          </cell>
          <cell r="H1336" t="str">
            <v>Aveo LT 4 puertas T/M, D/H, A/A, E/E, CD, Paquete B</v>
          </cell>
          <cell r="I1336" t="str">
            <v>3G1TA5AF4EL169046</v>
          </cell>
          <cell r="J1336" t="str">
            <v>Hecho en México</v>
          </cell>
          <cell r="K1336" t="str">
            <v>Magna</v>
          </cell>
          <cell r="L1336">
            <v>4</v>
          </cell>
          <cell r="M1336">
            <v>45</v>
          </cell>
          <cell r="N1336">
            <v>2014</v>
          </cell>
          <cell r="O1336" t="str">
            <v>Guadalajara</v>
          </cell>
          <cell r="P1336" t="str">
            <v>Jalisco</v>
          </cell>
          <cell r="Q1336" t="str">
            <v>Occidente</v>
          </cell>
          <cell r="R1336" t="str">
            <v>Baja</v>
          </cell>
          <cell r="S1336" t="str">
            <v>Subasta interna</v>
          </cell>
          <cell r="T1336" t="str">
            <v>GNP</v>
          </cell>
          <cell r="U1336" t="str">
            <v>Grupo Nacional Provincial, S.A.B.</v>
          </cell>
          <cell r="V1336" t="str">
            <v>AVES</v>
          </cell>
          <cell r="W1336" t="str">
            <v>Pool Semiasignado</v>
          </cell>
          <cell r="X1336" t="str">
            <v>Despacho Externo</v>
          </cell>
          <cell r="Y1336" t="str">
            <v>Pool</v>
          </cell>
          <cell r="Z1336" t="str">
            <v>N91518</v>
          </cell>
          <cell r="AA1336" t="str">
            <v>Gallardo Delgado Marisol</v>
          </cell>
          <cell r="AB1336" t="str">
            <v>Grupo Nacional Provincial, S.A.B.</v>
          </cell>
          <cell r="AC1336" t="str">
            <v>GADM830519EL4</v>
          </cell>
          <cell r="AD1336" t="str">
            <v>Gerente</v>
          </cell>
          <cell r="AE1336" t="str">
            <v>Gerencia Soporte a Ventas</v>
          </cell>
          <cell r="AF1336" t="str">
            <v>Unidad de Negocio</v>
          </cell>
          <cell r="AG1336" t="str">
            <v>Dirección Canal Masivo</v>
          </cell>
          <cell r="AH1336" t="str">
            <v>Subdir. Integración Comercial Canal Masivo</v>
          </cell>
          <cell r="AI1336" t="str">
            <v>C2001</v>
          </cell>
          <cell r="AJ1336" t="str">
            <v>Ocampo Sosa Abel Francisco</v>
          </cell>
          <cell r="AK1336" t="str">
            <v>Central P2 C-D</v>
          </cell>
          <cell r="AL1336" t="str">
            <v>Plaza GNP</v>
          </cell>
          <cell r="AM1336">
            <v>81654</v>
          </cell>
          <cell r="AN1336" t="str">
            <v>marisol.gallardo@gnp.com.mx</v>
          </cell>
          <cell r="AO1336" t="str">
            <v>marisol.gallardo@gnp.com.mx</v>
          </cell>
          <cell r="AQ1336">
            <v>5555037946</v>
          </cell>
          <cell r="AR1336" t="str">
            <v>-</v>
          </cell>
          <cell r="AS1336" t="str">
            <v>-</v>
          </cell>
          <cell r="AT1336" t="str">
            <v>-</v>
          </cell>
          <cell r="AU1336" t="str">
            <v>-</v>
          </cell>
          <cell r="AV1336" t="str">
            <v>-</v>
          </cell>
          <cell r="AW1336" t="str">
            <v>-</v>
          </cell>
          <cell r="AX1336" t="str">
            <v>-</v>
          </cell>
          <cell r="AY1336" t="str">
            <v>No</v>
          </cell>
          <cell r="AZ1336" t="str">
            <v>-</v>
          </cell>
          <cell r="BA1336" t="str">
            <v>-</v>
          </cell>
          <cell r="BB1336" t="str">
            <v>-</v>
          </cell>
          <cell r="BC1336" t="str">
            <v>-</v>
          </cell>
          <cell r="BD1336" t="str">
            <v>-</v>
          </cell>
          <cell r="BE1336" t="str">
            <v>-</v>
          </cell>
          <cell r="BF1336" t="str">
            <v>-</v>
          </cell>
          <cell r="BG1336" t="str">
            <v>-</v>
          </cell>
          <cell r="BH1336" t="str">
            <v>-</v>
          </cell>
          <cell r="BI1336" t="str">
            <v>-</v>
          </cell>
          <cell r="BJ1336" t="str">
            <v>Arrendado</v>
          </cell>
          <cell r="BL1336" t="str">
            <v>El Trébol Automotriz Ermita, S.A. de C.V.</v>
          </cell>
          <cell r="BP1336" t="str">
            <v>-</v>
          </cell>
          <cell r="BQ1336" t="str">
            <v>-</v>
          </cell>
          <cell r="BR1336" t="str">
            <v>-</v>
          </cell>
          <cell r="BS1336" t="str">
            <v>-</v>
          </cell>
          <cell r="BT1336" t="str">
            <v>-</v>
          </cell>
          <cell r="BU1336" t="str">
            <v>-</v>
          </cell>
          <cell r="BV1336" t="str">
            <v>-</v>
          </cell>
          <cell r="BW1336" t="str">
            <v>-</v>
          </cell>
          <cell r="BX1336" t="str">
            <v>-</v>
          </cell>
          <cell r="BY1336" t="str">
            <v>-</v>
          </cell>
          <cell r="BZ1336" t="str">
            <v>-</v>
          </cell>
          <cell r="CA1336" t="str">
            <v>-</v>
          </cell>
          <cell r="CB1336" t="str">
            <v>-</v>
          </cell>
          <cell r="CC1336" t="str">
            <v>Viernes</v>
          </cell>
          <cell r="CD1336" t="str">
            <v>540</v>
          </cell>
          <cell r="CE1336" t="str">
            <v>0</v>
          </cell>
          <cell r="CF1336" t="str">
            <v>Azul</v>
          </cell>
          <cell r="CG1336" t="str">
            <v>5o Sábado</v>
          </cell>
          <cell r="CH1336" t="str">
            <v>May y Jun</v>
          </cell>
          <cell r="CI1336" t="str">
            <v>Nov y Dic</v>
          </cell>
          <cell r="CJ1336" t="str">
            <v>-</v>
          </cell>
          <cell r="CK1336">
            <v>0</v>
          </cell>
          <cell r="CL1336" t="str">
            <v>101 - MAGNA</v>
          </cell>
          <cell r="CM1336" t="str">
            <v>14159</v>
          </cell>
          <cell r="CP1336" t="str">
            <v>-</v>
          </cell>
        </row>
        <row r="1337">
          <cell r="A1337" t="str">
            <v>14160</v>
          </cell>
          <cell r="B1337" t="str">
            <v>901ZMV</v>
          </cell>
          <cell r="C1337" t="str">
            <v>Distrito Federal</v>
          </cell>
          <cell r="D1337" t="str">
            <v>No aplica</v>
          </cell>
          <cell r="E1337" t="str">
            <v>Aveo</v>
          </cell>
          <cell r="F1337" t="str">
            <v>Automóvil</v>
          </cell>
          <cell r="G1337" t="str">
            <v>Chevrolet</v>
          </cell>
          <cell r="H1337" t="str">
            <v>Aveo LT 4 puertas T/M, D/H, A/A, E/E, CD, Paquete B</v>
          </cell>
          <cell r="I1337" t="str">
            <v>3G1TA5AF6EL169923</v>
          </cell>
          <cell r="J1337" t="str">
            <v>Hecho en México</v>
          </cell>
          <cell r="K1337" t="str">
            <v>Magna</v>
          </cell>
          <cell r="L1337">
            <v>4</v>
          </cell>
          <cell r="M1337">
            <v>45</v>
          </cell>
          <cell r="N1337">
            <v>2014</v>
          </cell>
          <cell r="O1337" t="str">
            <v>Ciudad de México</v>
          </cell>
          <cell r="P1337" t="str">
            <v>Ciudad de México</v>
          </cell>
          <cell r="Q1337" t="str">
            <v>Zona Metropolitana</v>
          </cell>
          <cell r="R1337" t="str">
            <v>Baja</v>
          </cell>
          <cell r="S1337" t="str">
            <v>Subasta interna</v>
          </cell>
          <cell r="T1337" t="str">
            <v>GNP</v>
          </cell>
          <cell r="U1337" t="str">
            <v>Grupo Nacional Provincial, S.A.B.</v>
          </cell>
          <cell r="V1337" t="str">
            <v>AVES</v>
          </cell>
          <cell r="W1337" t="str">
            <v>Arval</v>
          </cell>
          <cell r="X1337" t="str">
            <v>Despacho Externo</v>
          </cell>
          <cell r="Y1337" t="str">
            <v>Asignado</v>
          </cell>
          <cell r="Z1337" t="str">
            <v>N91812</v>
          </cell>
          <cell r="AA1337" t="str">
            <v>Rivera Torres Daniela Jazmín</v>
          </cell>
          <cell r="AB1337" t="str">
            <v>Grupo Nacional Provincial, S.A.B.</v>
          </cell>
          <cell r="AC1337" t="str">
            <v>RITD8611287H6</v>
          </cell>
          <cell r="AD1337" t="str">
            <v>Jefe de departamento</v>
          </cell>
          <cell r="AE1337" t="str">
            <v>Jefe de Departamento B</v>
          </cell>
          <cell r="AF1337" t="str">
            <v>Unidad de Negocio</v>
          </cell>
          <cell r="AG1337" t="str">
            <v>Dirección Canal Masivo</v>
          </cell>
          <cell r="AH1337" t="str">
            <v>Subdir. Integración Comercial Canal Masivo</v>
          </cell>
          <cell r="AI1337" t="str">
            <v>C2001</v>
          </cell>
          <cell r="AJ1337" t="str">
            <v>Ocampo Sosa Abel Francisco</v>
          </cell>
          <cell r="AK1337" t="str">
            <v>Central P2 C-D</v>
          </cell>
          <cell r="AL1337" t="str">
            <v>Plaza GNP</v>
          </cell>
          <cell r="AM1337">
            <v>81816</v>
          </cell>
          <cell r="AN1337" t="str">
            <v>yasmin.rivera@gnp.com.mx</v>
          </cell>
          <cell r="AO1337" t="str">
            <v>yasmin.rivera@gnp.com.mx</v>
          </cell>
          <cell r="AP1337" t="str">
            <v>marisol.gallardo@gnp.com.mx</v>
          </cell>
          <cell r="AQ1337">
            <v>5543677979</v>
          </cell>
          <cell r="AR1337" t="str">
            <v>6363180010376299</v>
          </cell>
          <cell r="AS1337" t="str">
            <v>CANCELADO</v>
          </cell>
          <cell r="AT1337" t="str">
            <v>8591</v>
          </cell>
          <cell r="AU1337" t="str">
            <v>275</v>
          </cell>
          <cell r="AV1337" t="str">
            <v>05/26</v>
          </cell>
          <cell r="AW1337" t="str">
            <v>-</v>
          </cell>
          <cell r="AX1337" t="str">
            <v>-</v>
          </cell>
          <cell r="AY1337" t="str">
            <v>No</v>
          </cell>
          <cell r="AZ1337" t="str">
            <v>-</v>
          </cell>
          <cell r="BA1337" t="str">
            <v>-</v>
          </cell>
          <cell r="BB1337" t="str">
            <v>-</v>
          </cell>
          <cell r="BC1337" t="str">
            <v>-</v>
          </cell>
          <cell r="BD1337" t="str">
            <v>-</v>
          </cell>
          <cell r="BE1337" t="str">
            <v>-</v>
          </cell>
          <cell r="BF1337" t="str">
            <v>-</v>
          </cell>
          <cell r="BG1337" t="str">
            <v>-</v>
          </cell>
          <cell r="BH1337" t="str">
            <v>-</v>
          </cell>
          <cell r="BI1337" t="str">
            <v>-</v>
          </cell>
          <cell r="BJ1337" t="str">
            <v>Arrendado</v>
          </cell>
          <cell r="BL1337" t="str">
            <v>El Trébol Automotriz Ermita, S.A. de C.V.</v>
          </cell>
          <cell r="BP1337" t="str">
            <v>-</v>
          </cell>
          <cell r="BQ1337" t="str">
            <v>-</v>
          </cell>
          <cell r="BR1337" t="str">
            <v>-</v>
          </cell>
          <cell r="BS1337" t="str">
            <v>-</v>
          </cell>
          <cell r="BT1337" t="str">
            <v>-</v>
          </cell>
          <cell r="BU1337" t="str">
            <v>-</v>
          </cell>
          <cell r="BV1337" t="str">
            <v>-</v>
          </cell>
          <cell r="BW1337" t="str">
            <v>-</v>
          </cell>
          <cell r="BX1337" t="str">
            <v>-</v>
          </cell>
          <cell r="BY1337" t="str">
            <v>-</v>
          </cell>
          <cell r="BZ1337" t="str">
            <v>-</v>
          </cell>
          <cell r="CA1337" t="str">
            <v>-</v>
          </cell>
          <cell r="CB1337" t="str">
            <v>-</v>
          </cell>
          <cell r="CC1337" t="str">
            <v>Jueves</v>
          </cell>
          <cell r="CD1337" t="str">
            <v>901</v>
          </cell>
          <cell r="CE1337" t="str">
            <v>1</v>
          </cell>
          <cell r="CF1337" t="str">
            <v>Verde</v>
          </cell>
          <cell r="CG1337" t="str">
            <v>4o Sábado</v>
          </cell>
          <cell r="CH1337" t="str">
            <v>Abr y May</v>
          </cell>
          <cell r="CI1337" t="str">
            <v>Oct y Nov</v>
          </cell>
          <cell r="CJ1337" t="str">
            <v>AVEs</v>
          </cell>
          <cell r="CK1337">
            <v>0</v>
          </cell>
          <cell r="CL1337" t="str">
            <v>101 - MAGNA</v>
          </cell>
          <cell r="CM1337" t="str">
            <v>14160</v>
          </cell>
          <cell r="CP1337" t="str">
            <v>-</v>
          </cell>
        </row>
        <row r="1338">
          <cell r="A1338" t="str">
            <v>14161</v>
          </cell>
          <cell r="B1338" t="str">
            <v>765ZMV</v>
          </cell>
          <cell r="C1338" t="str">
            <v>Distrito Federal</v>
          </cell>
          <cell r="D1338" t="str">
            <v>No aplica</v>
          </cell>
          <cell r="E1338" t="str">
            <v>Aveo</v>
          </cell>
          <cell r="F1338" t="str">
            <v>Automóvil</v>
          </cell>
          <cell r="G1338" t="str">
            <v>Chevrolet</v>
          </cell>
          <cell r="H1338" t="str">
            <v>Aveo LT 4 puertas T/M, D/H, A/A, E/E, CD, Paquete B</v>
          </cell>
          <cell r="I1338" t="str">
            <v>3G1TA5AF9EL170631</v>
          </cell>
          <cell r="J1338" t="str">
            <v>Hecho en México</v>
          </cell>
          <cell r="K1338" t="str">
            <v>Magna</v>
          </cell>
          <cell r="L1338">
            <v>4</v>
          </cell>
          <cell r="M1338">
            <v>45</v>
          </cell>
          <cell r="N1338">
            <v>2014</v>
          </cell>
          <cell r="O1338" t="str">
            <v>Ciudad de México</v>
          </cell>
          <cell r="P1338" t="str">
            <v>Ciudad de México</v>
          </cell>
          <cell r="Q1338" t="str">
            <v>Zona Metropolitana</v>
          </cell>
          <cell r="R1338" t="str">
            <v>Baja</v>
          </cell>
          <cell r="S1338" t="str">
            <v>Venta a empleado</v>
          </cell>
          <cell r="T1338" t="str">
            <v>GNP</v>
          </cell>
          <cell r="U1338" t="str">
            <v>Grupo Nacional Provincial, S.A.B.</v>
          </cell>
          <cell r="V1338" t="str">
            <v>Agente Empleado</v>
          </cell>
          <cell r="W1338" t="str">
            <v>-</v>
          </cell>
          <cell r="X1338" t="str">
            <v>Oficina de Ventas</v>
          </cell>
          <cell r="Y1338" t="str">
            <v>Asignado</v>
          </cell>
          <cell r="Z1338" t="str">
            <v>V02962</v>
          </cell>
          <cell r="AA1338" t="str">
            <v>Ramírez Gamboa María Guadalupe</v>
          </cell>
          <cell r="AB1338" t="str">
            <v>GNP Administración de Venta Masiva, S.A. de C.V.</v>
          </cell>
          <cell r="AC1338" t="str">
            <v>RAGG710410KT5</v>
          </cell>
          <cell r="AD1338" t="str">
            <v>Jefe de departamento</v>
          </cell>
          <cell r="AE1338" t="str">
            <v>Gerente Comercial</v>
          </cell>
          <cell r="AF1338" t="str">
            <v>Unidad de Negocio</v>
          </cell>
          <cell r="AG1338" t="str">
            <v>Dirección Canal Masivo</v>
          </cell>
          <cell r="AH1338" t="str">
            <v>Subdirección Comercial Agentes y Empleados</v>
          </cell>
          <cell r="AI1338" t="str">
            <v>C2041</v>
          </cell>
          <cell r="AJ1338" t="str">
            <v>Cabrera Zúñiga Saúl</v>
          </cell>
          <cell r="AK1338" t="str">
            <v>Amores A1 PB</v>
          </cell>
          <cell r="AL1338" t="str">
            <v>Amores</v>
          </cell>
          <cell r="AM1338">
            <v>4195</v>
          </cell>
          <cell r="AN1338" t="str">
            <v>guadalupe.ramirezgamboa@gnp.com.mx</v>
          </cell>
          <cell r="AO1338" t="str">
            <v>guadalupe.ramirezgamboa@gnp.com.mx</v>
          </cell>
          <cell r="AQ1338">
            <v>5543537308</v>
          </cell>
          <cell r="AR1338" t="str">
            <v>6363180010376307</v>
          </cell>
          <cell r="AS1338" t="str">
            <v>CANCELADO</v>
          </cell>
          <cell r="AT1338" t="str">
            <v>1434</v>
          </cell>
          <cell r="AU1338" t="str">
            <v>525</v>
          </cell>
          <cell r="AV1338" t="str">
            <v>05/26</v>
          </cell>
          <cell r="AW1338" t="str">
            <v>IMDM22968674..</v>
          </cell>
          <cell r="AX1338" t="str">
            <v>Inactivo</v>
          </cell>
          <cell r="AY1338" t="str">
            <v>No</v>
          </cell>
          <cell r="AZ1338" t="str">
            <v>-</v>
          </cell>
          <cell r="BA1338" t="str">
            <v>-</v>
          </cell>
          <cell r="BB1338" t="str">
            <v>-</v>
          </cell>
          <cell r="BC1338" t="str">
            <v>-</v>
          </cell>
          <cell r="BD1338" t="str">
            <v>-</v>
          </cell>
          <cell r="BE1338" t="str">
            <v>-</v>
          </cell>
          <cell r="BF1338" t="str">
            <v>-</v>
          </cell>
          <cell r="BG1338" t="str">
            <v>-</v>
          </cell>
          <cell r="BH1338" t="str">
            <v>-</v>
          </cell>
          <cell r="BI1338" t="str">
            <v>-</v>
          </cell>
          <cell r="BJ1338" t="str">
            <v>Arrendado</v>
          </cell>
          <cell r="BL1338" t="str">
            <v>El Trébol Automotriz Ermita, S.A. de C.V.</v>
          </cell>
          <cell r="BP1338" t="str">
            <v>-</v>
          </cell>
          <cell r="BQ1338" t="str">
            <v>-</v>
          </cell>
          <cell r="BR1338" t="str">
            <v>-</v>
          </cell>
          <cell r="BS1338" t="str">
            <v>-</v>
          </cell>
          <cell r="BT1338" t="str">
            <v>-</v>
          </cell>
          <cell r="BU1338" t="str">
            <v>-</v>
          </cell>
          <cell r="BV1338" t="str">
            <v>-</v>
          </cell>
          <cell r="BW1338" t="str">
            <v>-</v>
          </cell>
          <cell r="BX1338" t="str">
            <v>-</v>
          </cell>
          <cell r="BY1338" t="str">
            <v>-</v>
          </cell>
          <cell r="BZ1338" t="str">
            <v>-</v>
          </cell>
          <cell r="CA1338" t="str">
            <v>-</v>
          </cell>
          <cell r="CB1338" t="str">
            <v>-</v>
          </cell>
          <cell r="CC1338" t="str">
            <v>Lunes</v>
          </cell>
          <cell r="CD1338" t="str">
            <v>765</v>
          </cell>
          <cell r="CE1338" t="str">
            <v>5</v>
          </cell>
          <cell r="CF1338" t="str">
            <v>Amarillo</v>
          </cell>
          <cell r="CG1338" t="str">
            <v>1er Sábado</v>
          </cell>
          <cell r="CH1338" t="str">
            <v>Ene y Feb</v>
          </cell>
          <cell r="CI1338" t="str">
            <v>Jul y Ago</v>
          </cell>
          <cell r="CJ1338" t="str">
            <v>AgenteEmp</v>
          </cell>
          <cell r="CK1338">
            <v>90</v>
          </cell>
          <cell r="CL1338" t="str">
            <v>101 - MAGNA</v>
          </cell>
          <cell r="CM1338" t="str">
            <v>14161</v>
          </cell>
          <cell r="CP1338" t="str">
            <v>-</v>
          </cell>
        </row>
        <row r="1339">
          <cell r="A1339" t="str">
            <v>14162</v>
          </cell>
          <cell r="B1339" t="str">
            <v>338ZMV</v>
          </cell>
          <cell r="C1339" t="str">
            <v>Distrito Federal</v>
          </cell>
          <cell r="D1339" t="str">
            <v>No aplica</v>
          </cell>
          <cell r="E1339" t="str">
            <v>Aveo</v>
          </cell>
          <cell r="F1339" t="str">
            <v>Automóvil</v>
          </cell>
          <cell r="G1339" t="str">
            <v>Chevrolet</v>
          </cell>
          <cell r="H1339" t="str">
            <v>Aveo LT 4 puertas T/M, D/H, A/A, E/E, CD, Paquete B</v>
          </cell>
          <cell r="I1339" t="str">
            <v>3G1TA5AFXEL170234</v>
          </cell>
          <cell r="J1339" t="str">
            <v>Hecho en México</v>
          </cell>
          <cell r="K1339" t="str">
            <v>Magna</v>
          </cell>
          <cell r="L1339">
            <v>4</v>
          </cell>
          <cell r="M1339">
            <v>45</v>
          </cell>
          <cell r="N1339">
            <v>2014</v>
          </cell>
          <cell r="O1339" t="str">
            <v>Ciudad de México</v>
          </cell>
          <cell r="P1339" t="str">
            <v>Ciudad de México</v>
          </cell>
          <cell r="Q1339" t="str">
            <v>Zona Metropolitana</v>
          </cell>
          <cell r="R1339" t="str">
            <v>Baja</v>
          </cell>
          <cell r="S1339" t="str">
            <v>Devolución Salvamentos</v>
          </cell>
          <cell r="T1339" t="str">
            <v>GNP</v>
          </cell>
          <cell r="U1339" t="str">
            <v>Grupo Nacional Provincial, S.A.B.</v>
          </cell>
          <cell r="V1339" t="str">
            <v>Agente Empleado</v>
          </cell>
          <cell r="W1339" t="str">
            <v>-</v>
          </cell>
          <cell r="X1339" t="str">
            <v>Viena</v>
          </cell>
          <cell r="Y1339" t="str">
            <v>Asignado</v>
          </cell>
          <cell r="Z1339" t="str">
            <v>V06927</v>
          </cell>
          <cell r="AA1339" t="str">
            <v>-</v>
          </cell>
          <cell r="AB1339" t="str">
            <v>-</v>
          </cell>
          <cell r="AC1339" t="str">
            <v>-</v>
          </cell>
          <cell r="AD1339" t="str">
            <v>-</v>
          </cell>
          <cell r="AE1339" t="str">
            <v>-</v>
          </cell>
          <cell r="AF1339" t="str">
            <v>-</v>
          </cell>
          <cell r="AG1339" t="str">
            <v>-</v>
          </cell>
          <cell r="AH1339" t="str">
            <v>-</v>
          </cell>
          <cell r="AI1339" t="str">
            <v>C6705</v>
          </cell>
          <cell r="AJ1339" t="str">
            <v>Ramirez Granados Arturo</v>
          </cell>
          <cell r="AK1339" t="str">
            <v>-</v>
          </cell>
          <cell r="AL1339" t="str">
            <v>-</v>
          </cell>
          <cell r="AM1339" t="str">
            <v>-</v>
          </cell>
          <cell r="AN1339" t="str">
            <v>jp208553@gmail.com</v>
          </cell>
          <cell r="AO1339" t="str">
            <v>-</v>
          </cell>
          <cell r="AP1339" t="str">
            <v>jp208553@gmail.com</v>
          </cell>
          <cell r="AQ1339">
            <v>5578069206</v>
          </cell>
          <cell r="AR1339" t="str">
            <v>6363180010376315</v>
          </cell>
          <cell r="AS1339" t="str">
            <v>CANCELADO</v>
          </cell>
          <cell r="AT1339" t="str">
            <v>5475</v>
          </cell>
          <cell r="AU1339" t="str">
            <v>048</v>
          </cell>
          <cell r="AV1339" t="str">
            <v>05/26</v>
          </cell>
          <cell r="AW1339" t="str">
            <v>IMDM22968841..</v>
          </cell>
          <cell r="AX1339" t="str">
            <v>Inactivo</v>
          </cell>
          <cell r="AY1339" t="str">
            <v>No</v>
          </cell>
          <cell r="AZ1339" t="str">
            <v>-</v>
          </cell>
          <cell r="BA1339" t="str">
            <v>-</v>
          </cell>
          <cell r="BB1339" t="str">
            <v>-</v>
          </cell>
          <cell r="BC1339" t="str">
            <v>-</v>
          </cell>
          <cell r="BD1339" t="str">
            <v>-</v>
          </cell>
          <cell r="BE1339" t="str">
            <v>-</v>
          </cell>
          <cell r="BF1339" t="str">
            <v>-</v>
          </cell>
          <cell r="BG1339" t="str">
            <v>-</v>
          </cell>
          <cell r="BH1339" t="str">
            <v>-</v>
          </cell>
          <cell r="BI1339" t="str">
            <v>-</v>
          </cell>
          <cell r="BJ1339" t="str">
            <v>Arrendado</v>
          </cell>
          <cell r="BL1339" t="str">
            <v>El Trébol Automotriz Ermita, S.A. de C.V.</v>
          </cell>
          <cell r="BP1339" t="str">
            <v>-</v>
          </cell>
          <cell r="BQ1339" t="str">
            <v>-</v>
          </cell>
          <cell r="BR1339" t="str">
            <v>-</v>
          </cell>
          <cell r="BS1339" t="str">
            <v>-</v>
          </cell>
          <cell r="BT1339" t="str">
            <v>-</v>
          </cell>
          <cell r="BU1339" t="str">
            <v>-</v>
          </cell>
          <cell r="BV1339" t="str">
            <v>-</v>
          </cell>
          <cell r="BW1339" t="str">
            <v>-</v>
          </cell>
          <cell r="BX1339" t="str">
            <v>-</v>
          </cell>
          <cell r="BY1339" t="str">
            <v>-</v>
          </cell>
          <cell r="BZ1339" t="str">
            <v>-</v>
          </cell>
          <cell r="CA1339" t="str">
            <v>-</v>
          </cell>
          <cell r="CB1339" t="str">
            <v>-</v>
          </cell>
          <cell r="CC1339" t="str">
            <v>Martes</v>
          </cell>
          <cell r="CD1339" t="str">
            <v>338</v>
          </cell>
          <cell r="CE1339" t="str">
            <v>8</v>
          </cell>
          <cell r="CF1339" t="str">
            <v>Rosa</v>
          </cell>
          <cell r="CG1339" t="str">
            <v>2o Sábado</v>
          </cell>
          <cell r="CH1339" t="str">
            <v>Feb y Mzo</v>
          </cell>
          <cell r="CI1339" t="str">
            <v>Ago y Sep</v>
          </cell>
          <cell r="CJ1339" t="str">
            <v>AgenteEmp</v>
          </cell>
          <cell r="CK1339">
            <v>90</v>
          </cell>
          <cell r="CL1339" t="str">
            <v>101 - MAGNA</v>
          </cell>
          <cell r="CM1339" t="str">
            <v>14162</v>
          </cell>
          <cell r="CP1339" t="str">
            <v>-</v>
          </cell>
        </row>
        <row r="1340">
          <cell r="A1340" t="str">
            <v>14163</v>
          </cell>
          <cell r="B1340" t="str">
            <v>509ZMV</v>
          </cell>
          <cell r="C1340" t="str">
            <v>Distrito Federal</v>
          </cell>
          <cell r="D1340" t="str">
            <v>No aplica</v>
          </cell>
          <cell r="E1340" t="str">
            <v>Aveo</v>
          </cell>
          <cell r="F1340" t="str">
            <v>Automóvil</v>
          </cell>
          <cell r="G1340" t="str">
            <v>Chevrolet</v>
          </cell>
          <cell r="H1340" t="str">
            <v>Aveo LT 4 puertas T/M, D/H, A/A, E/E, CD, Paquete B</v>
          </cell>
          <cell r="I1340" t="str">
            <v>3G1TA5AF3EL170804</v>
          </cell>
          <cell r="J1340" t="str">
            <v>Hecho en México</v>
          </cell>
          <cell r="K1340" t="str">
            <v>Magna</v>
          </cell>
          <cell r="L1340">
            <v>4</v>
          </cell>
          <cell r="M1340">
            <v>45</v>
          </cell>
          <cell r="N1340">
            <v>2014</v>
          </cell>
          <cell r="O1340" t="str">
            <v>Ciudad de México</v>
          </cell>
          <cell r="P1340" t="str">
            <v>Ciudad de México</v>
          </cell>
          <cell r="Q1340" t="str">
            <v>Zona Metropolitana</v>
          </cell>
          <cell r="R1340" t="str">
            <v>Baja</v>
          </cell>
          <cell r="S1340" t="str">
            <v>Devolución Salvamentos</v>
          </cell>
          <cell r="T1340" t="str">
            <v>GNP</v>
          </cell>
          <cell r="U1340" t="str">
            <v>Grupo Nacional Provincial, S.A.B.</v>
          </cell>
          <cell r="V1340" t="str">
            <v>Agente Empleado</v>
          </cell>
          <cell r="W1340" t="str">
            <v>-</v>
          </cell>
          <cell r="X1340" t="str">
            <v>Viena</v>
          </cell>
          <cell r="Y1340" t="str">
            <v>Asignado</v>
          </cell>
          <cell r="Z1340" t="str">
            <v>V02509</v>
          </cell>
          <cell r="AA1340" t="str">
            <v>Marino Cerón Juan Carlos</v>
          </cell>
          <cell r="AB1340" t="str">
            <v>GNP Administración de Venta Masiva, S.A. de C.V.</v>
          </cell>
          <cell r="AC1340" t="str">
            <v>MACJ840311RDA</v>
          </cell>
          <cell r="AD1340" t="str">
            <v>Jefe de departamento</v>
          </cell>
          <cell r="AE1340" t="str">
            <v>Gerente Comercial</v>
          </cell>
          <cell r="AF1340" t="str">
            <v>Unidad de Negocio</v>
          </cell>
          <cell r="AG1340" t="str">
            <v>Dirección Canal Masivo</v>
          </cell>
          <cell r="AH1340" t="str">
            <v>Subdirección Comercial Agentes y Empleados</v>
          </cell>
          <cell r="AI1340" t="str">
            <v>C2041</v>
          </cell>
          <cell r="AJ1340" t="str">
            <v>Cabrera Zúñiga Saúl</v>
          </cell>
          <cell r="AK1340" t="str">
            <v>Viena</v>
          </cell>
          <cell r="AL1340" t="str">
            <v>Viena</v>
          </cell>
          <cell r="AM1340">
            <v>4635</v>
          </cell>
          <cell r="AN1340" t="str">
            <v>carlos.marino@gnp.com.mx</v>
          </cell>
          <cell r="AO1340" t="str">
            <v>carlos.marino@gnp.com.mx</v>
          </cell>
          <cell r="AQ1340">
            <v>5539774606</v>
          </cell>
          <cell r="AR1340" t="str">
            <v>6363180010376323</v>
          </cell>
          <cell r="AS1340" t="str">
            <v>CANCELADO</v>
          </cell>
          <cell r="AT1340" t="str">
            <v>0814</v>
          </cell>
          <cell r="AU1340" t="str">
            <v>178</v>
          </cell>
          <cell r="AV1340" t="str">
            <v>05/26</v>
          </cell>
          <cell r="AW1340" t="str">
            <v>IMDM20348928..</v>
          </cell>
          <cell r="AX1340" t="str">
            <v>Inactivo</v>
          </cell>
          <cell r="AY1340" t="str">
            <v>No</v>
          </cell>
          <cell r="AZ1340" t="str">
            <v>-</v>
          </cell>
          <cell r="BA1340" t="str">
            <v>-</v>
          </cell>
          <cell r="BB1340" t="str">
            <v>-</v>
          </cell>
          <cell r="BC1340" t="str">
            <v>-</v>
          </cell>
          <cell r="BD1340" t="str">
            <v>-</v>
          </cell>
          <cell r="BE1340" t="str">
            <v>-</v>
          </cell>
          <cell r="BF1340" t="str">
            <v>-</v>
          </cell>
          <cell r="BG1340" t="str">
            <v>-</v>
          </cell>
          <cell r="BH1340" t="str">
            <v>-</v>
          </cell>
          <cell r="BI1340" t="str">
            <v>-</v>
          </cell>
          <cell r="BJ1340" t="str">
            <v>Arrendado</v>
          </cell>
          <cell r="BL1340" t="str">
            <v>El Trébol Automotriz Ermita, S.A. de C.V.</v>
          </cell>
          <cell r="BP1340" t="str">
            <v>-</v>
          </cell>
          <cell r="BQ1340" t="str">
            <v>-</v>
          </cell>
          <cell r="BR1340" t="str">
            <v>-</v>
          </cell>
          <cell r="BS1340" t="str">
            <v>-</v>
          </cell>
          <cell r="BT1340" t="str">
            <v>-</v>
          </cell>
          <cell r="BU1340" t="str">
            <v>-</v>
          </cell>
          <cell r="BV1340" t="str">
            <v>-</v>
          </cell>
          <cell r="BW1340" t="str">
            <v>-</v>
          </cell>
          <cell r="BX1340" t="str">
            <v>-</v>
          </cell>
          <cell r="BY1340" t="str">
            <v>-</v>
          </cell>
          <cell r="BZ1340" t="str">
            <v>-</v>
          </cell>
          <cell r="CA1340" t="str">
            <v>-</v>
          </cell>
          <cell r="CB1340" t="str">
            <v>-</v>
          </cell>
          <cell r="CC1340" t="str">
            <v>Viernes</v>
          </cell>
          <cell r="CD1340" t="str">
            <v>509</v>
          </cell>
          <cell r="CE1340" t="str">
            <v>9</v>
          </cell>
          <cell r="CF1340" t="str">
            <v>Azul</v>
          </cell>
          <cell r="CG1340" t="str">
            <v>5o Sábado</v>
          </cell>
          <cell r="CH1340" t="str">
            <v>May y Jun</v>
          </cell>
          <cell r="CI1340" t="str">
            <v>Nov y Dic</v>
          </cell>
          <cell r="CJ1340" t="str">
            <v>AgenteEmp</v>
          </cell>
          <cell r="CK1340">
            <v>90</v>
          </cell>
          <cell r="CL1340" t="str">
            <v>101 - MAGNA</v>
          </cell>
          <cell r="CM1340" t="str">
            <v>14163</v>
          </cell>
          <cell r="CP1340" t="str">
            <v>-</v>
          </cell>
        </row>
        <row r="1341">
          <cell r="A1341" t="str">
            <v>14164</v>
          </cell>
          <cell r="B1341" t="str">
            <v>141ZMV</v>
          </cell>
          <cell r="C1341" t="str">
            <v>Distrito Federal</v>
          </cell>
          <cell r="D1341" t="str">
            <v>No aplica</v>
          </cell>
          <cell r="E1341" t="str">
            <v>Aveo</v>
          </cell>
          <cell r="F1341" t="str">
            <v>Automóvil</v>
          </cell>
          <cell r="G1341" t="str">
            <v>Chevrolet</v>
          </cell>
          <cell r="H1341" t="str">
            <v>Aveo LT 4 puertas T/M, D/H, A/A, E/E, CD, Paquete B</v>
          </cell>
          <cell r="I1341" t="str">
            <v>3G1TA5AF9EL169690</v>
          </cell>
          <cell r="J1341" t="str">
            <v>Hecho en México</v>
          </cell>
          <cell r="K1341" t="str">
            <v>Magna</v>
          </cell>
          <cell r="L1341">
            <v>4</v>
          </cell>
          <cell r="M1341">
            <v>45</v>
          </cell>
          <cell r="N1341">
            <v>2014</v>
          </cell>
          <cell r="O1341" t="str">
            <v>Ciudad de México</v>
          </cell>
          <cell r="P1341" t="str">
            <v>Ciudad de México</v>
          </cell>
          <cell r="Q1341" t="str">
            <v>Zona Metropolitana</v>
          </cell>
          <cell r="R1341" t="str">
            <v>Baja</v>
          </cell>
          <cell r="S1341" t="str">
            <v>Subasta interna</v>
          </cell>
          <cell r="T1341" t="str">
            <v>GNP</v>
          </cell>
          <cell r="U1341" t="str">
            <v>Grupo Nacional Provincial, S.A.B.</v>
          </cell>
          <cell r="V1341" t="str">
            <v>Agente Empleado</v>
          </cell>
          <cell r="W1341" t="str">
            <v>Pool Semiasignado</v>
          </cell>
          <cell r="X1341" t="str">
            <v>Plaza GNP</v>
          </cell>
          <cell r="Y1341" t="str">
            <v>Pool</v>
          </cell>
          <cell r="Z1341" t="str">
            <v>V02090</v>
          </cell>
          <cell r="AA1341" t="str">
            <v>Cisneros Ramírez María Teresa</v>
          </cell>
          <cell r="AB1341" t="str">
            <v>GNP Administración de Venta Masiva, S.A. de C.V.</v>
          </cell>
          <cell r="AC1341" t="str">
            <v>CIRT680915EIA</v>
          </cell>
          <cell r="AD1341" t="str">
            <v>Gerente</v>
          </cell>
          <cell r="AE1341" t="str">
            <v>Gerencia Regional Oriente</v>
          </cell>
          <cell r="AF1341" t="str">
            <v>Unidad de Negocio</v>
          </cell>
          <cell r="AG1341" t="str">
            <v>Dirección Canal Masivo</v>
          </cell>
          <cell r="AH1341" t="str">
            <v>Subdirección Comercial Agentes y Empleados</v>
          </cell>
          <cell r="AI1341" t="str">
            <v>C2041</v>
          </cell>
          <cell r="AJ1341" t="str">
            <v>Cabrera Zúñiga Saúl</v>
          </cell>
          <cell r="AK1341" t="str">
            <v>Viena</v>
          </cell>
          <cell r="AL1341" t="str">
            <v>Viena</v>
          </cell>
          <cell r="AM1341">
            <v>0</v>
          </cell>
          <cell r="AN1341" t="str">
            <v>teresa.cisneros@gnp.com.mx</v>
          </cell>
          <cell r="AO1341" t="str">
            <v>teresa.cisneros@gnp.com.mx</v>
          </cell>
          <cell r="AQ1341">
            <v>5540909102</v>
          </cell>
          <cell r="AR1341" t="str">
            <v>-</v>
          </cell>
          <cell r="AS1341" t="str">
            <v>-</v>
          </cell>
          <cell r="AT1341" t="str">
            <v>-</v>
          </cell>
          <cell r="AU1341" t="str">
            <v>-</v>
          </cell>
          <cell r="AV1341" t="str">
            <v>-</v>
          </cell>
          <cell r="AW1341" t="str">
            <v>IMDM20411724..</v>
          </cell>
          <cell r="AX1341" t="str">
            <v>Inactivo</v>
          </cell>
          <cell r="AY1341" t="str">
            <v>No</v>
          </cell>
          <cell r="AZ1341" t="str">
            <v>-</v>
          </cell>
          <cell r="BA1341" t="str">
            <v>-</v>
          </cell>
          <cell r="BB1341" t="str">
            <v>-</v>
          </cell>
          <cell r="BC1341" t="str">
            <v>-</v>
          </cell>
          <cell r="BD1341" t="str">
            <v>-</v>
          </cell>
          <cell r="BE1341" t="str">
            <v>-</v>
          </cell>
          <cell r="BF1341" t="str">
            <v>-</v>
          </cell>
          <cell r="BG1341" t="str">
            <v>-</v>
          </cell>
          <cell r="BH1341" t="str">
            <v>-</v>
          </cell>
          <cell r="BI1341" t="str">
            <v>-</v>
          </cell>
          <cell r="BJ1341" t="str">
            <v>Arrendado</v>
          </cell>
          <cell r="BL1341" t="str">
            <v>El Trébol Automotriz Ermita, S.A. de C.V.</v>
          </cell>
          <cell r="BP1341" t="str">
            <v>-</v>
          </cell>
          <cell r="BQ1341" t="str">
            <v>-</v>
          </cell>
          <cell r="BR1341" t="str">
            <v>-</v>
          </cell>
          <cell r="BS1341" t="str">
            <v>-</v>
          </cell>
          <cell r="BT1341" t="str">
            <v>-</v>
          </cell>
          <cell r="BU1341" t="str">
            <v>-</v>
          </cell>
          <cell r="BV1341" t="str">
            <v>-</v>
          </cell>
          <cell r="BW1341" t="str">
            <v>-</v>
          </cell>
          <cell r="BX1341" t="str">
            <v>-</v>
          </cell>
          <cell r="BY1341" t="str">
            <v>-</v>
          </cell>
          <cell r="BZ1341" t="str">
            <v>-</v>
          </cell>
          <cell r="CA1341" t="str">
            <v>-</v>
          </cell>
          <cell r="CB1341" t="str">
            <v>-</v>
          </cell>
          <cell r="CC1341" t="str">
            <v>Jueves</v>
          </cell>
          <cell r="CD1341" t="str">
            <v>141</v>
          </cell>
          <cell r="CE1341" t="str">
            <v>1</v>
          </cell>
          <cell r="CF1341" t="str">
            <v>Verde</v>
          </cell>
          <cell r="CG1341" t="str">
            <v>4o Sábado</v>
          </cell>
          <cell r="CH1341" t="str">
            <v>Abr y May</v>
          </cell>
          <cell r="CI1341" t="str">
            <v>Oct y Nov</v>
          </cell>
          <cell r="CJ1341" t="str">
            <v>-</v>
          </cell>
          <cell r="CK1341">
            <v>90</v>
          </cell>
          <cell r="CL1341" t="str">
            <v>101 - MAGNA</v>
          </cell>
          <cell r="CM1341" t="str">
            <v>14164</v>
          </cell>
          <cell r="CP1341" t="str">
            <v>-</v>
          </cell>
        </row>
        <row r="1342">
          <cell r="A1342" t="str">
            <v>14165</v>
          </cell>
          <cell r="B1342" t="str">
            <v>484ZMV</v>
          </cell>
          <cell r="C1342" t="str">
            <v>Distrito Federal</v>
          </cell>
          <cell r="D1342" t="str">
            <v>No aplica</v>
          </cell>
          <cell r="E1342" t="str">
            <v>Aveo</v>
          </cell>
          <cell r="F1342" t="str">
            <v>Automóvil</v>
          </cell>
          <cell r="G1342" t="str">
            <v>Chevrolet</v>
          </cell>
          <cell r="H1342" t="str">
            <v>Aveo LT 4 puertas T/M, D/H, A/A, E/E, CD, Paquete B</v>
          </cell>
          <cell r="I1342" t="str">
            <v>3G1TA5AF9EL169432</v>
          </cell>
          <cell r="J1342" t="str">
            <v>Hecho en México</v>
          </cell>
          <cell r="K1342" t="str">
            <v>Magna</v>
          </cell>
          <cell r="L1342">
            <v>4</v>
          </cell>
          <cell r="M1342">
            <v>45</v>
          </cell>
          <cell r="N1342">
            <v>2014</v>
          </cell>
          <cell r="O1342" t="str">
            <v>León</v>
          </cell>
          <cell r="P1342" t="str">
            <v>Guanajuato</v>
          </cell>
          <cell r="Q1342" t="str">
            <v>Occidente</v>
          </cell>
          <cell r="R1342" t="str">
            <v>Baja</v>
          </cell>
          <cell r="S1342" t="str">
            <v>Devolución Valmex</v>
          </cell>
          <cell r="T1342" t="str">
            <v>GNP</v>
          </cell>
          <cell r="U1342" t="str">
            <v>Grupo Nacional Provincial, S.A.B.</v>
          </cell>
          <cell r="V1342" t="str">
            <v>Agente Empleado</v>
          </cell>
          <cell r="W1342" t="str">
            <v>Pool Semiasignado</v>
          </cell>
          <cell r="X1342" t="str">
            <v>Supervisoria</v>
          </cell>
          <cell r="Y1342" t="str">
            <v>Pool</v>
          </cell>
          <cell r="Z1342" t="str">
            <v>V02475</v>
          </cell>
          <cell r="AA1342" t="str">
            <v>-</v>
          </cell>
          <cell r="AB1342" t="str">
            <v>-</v>
          </cell>
          <cell r="AC1342" t="str">
            <v>-</v>
          </cell>
          <cell r="AD1342" t="str">
            <v>-</v>
          </cell>
          <cell r="AE1342" t="str">
            <v>-</v>
          </cell>
          <cell r="AF1342" t="str">
            <v>-</v>
          </cell>
          <cell r="AG1342" t="str">
            <v>-</v>
          </cell>
          <cell r="AH1342" t="str">
            <v>-</v>
          </cell>
          <cell r="AI1342" t="str">
            <v>C6705</v>
          </cell>
          <cell r="AJ1342" t="str">
            <v>Ramirez Granados Arturo</v>
          </cell>
          <cell r="AK1342" t="str">
            <v>-</v>
          </cell>
          <cell r="AL1342" t="str">
            <v>-</v>
          </cell>
          <cell r="AM1342" t="str">
            <v>-</v>
          </cell>
          <cell r="AN1342">
            <v>0</v>
          </cell>
          <cell r="AO1342" t="str">
            <v>-</v>
          </cell>
          <cell r="AQ1342">
            <v>4773931989</v>
          </cell>
          <cell r="AR1342" t="str">
            <v>-</v>
          </cell>
          <cell r="AS1342" t="str">
            <v>-</v>
          </cell>
          <cell r="AT1342" t="str">
            <v>-</v>
          </cell>
          <cell r="AU1342" t="str">
            <v>-</v>
          </cell>
          <cell r="AV1342" t="str">
            <v>-</v>
          </cell>
          <cell r="AW1342" t="str">
            <v>IMDM21470131..</v>
          </cell>
          <cell r="AX1342" t="str">
            <v>Inactivo</v>
          </cell>
          <cell r="AY1342" t="str">
            <v>No</v>
          </cell>
          <cell r="AZ1342" t="str">
            <v>-</v>
          </cell>
          <cell r="BA1342" t="str">
            <v>-</v>
          </cell>
          <cell r="BB1342" t="str">
            <v>-</v>
          </cell>
          <cell r="BC1342" t="str">
            <v>-</v>
          </cell>
          <cell r="BD1342" t="str">
            <v>-</v>
          </cell>
          <cell r="BE1342" t="str">
            <v>-</v>
          </cell>
          <cell r="BF1342" t="str">
            <v>-</v>
          </cell>
          <cell r="BG1342" t="str">
            <v>-</v>
          </cell>
          <cell r="BH1342" t="str">
            <v>-</v>
          </cell>
          <cell r="BI1342" t="str">
            <v>-</v>
          </cell>
          <cell r="BJ1342" t="str">
            <v>Arrendado</v>
          </cell>
          <cell r="BL1342" t="str">
            <v>El Trébol Automotriz Ermita, S.A. de C.V.</v>
          </cell>
          <cell r="BP1342" t="str">
            <v>-</v>
          </cell>
          <cell r="BQ1342" t="str">
            <v>-</v>
          </cell>
          <cell r="BR1342" t="str">
            <v>-</v>
          </cell>
          <cell r="BS1342" t="str">
            <v>-</v>
          </cell>
          <cell r="BT1342" t="str">
            <v>-</v>
          </cell>
          <cell r="BU1342" t="str">
            <v>-</v>
          </cell>
          <cell r="BV1342" t="str">
            <v>-</v>
          </cell>
          <cell r="BW1342" t="str">
            <v>-</v>
          </cell>
          <cell r="BX1342" t="str">
            <v>-</v>
          </cell>
          <cell r="BY1342" t="str">
            <v>-</v>
          </cell>
          <cell r="BZ1342" t="str">
            <v>-</v>
          </cell>
          <cell r="CA1342" t="str">
            <v>-</v>
          </cell>
          <cell r="CB1342" t="str">
            <v>-</v>
          </cell>
          <cell r="CC1342" t="str">
            <v>Miércoles</v>
          </cell>
          <cell r="CD1342" t="str">
            <v>484</v>
          </cell>
          <cell r="CE1342" t="str">
            <v>4</v>
          </cell>
          <cell r="CF1342" t="str">
            <v>Rojo</v>
          </cell>
          <cell r="CG1342" t="str">
            <v>3er Sábado</v>
          </cell>
          <cell r="CH1342" t="str">
            <v>Mzo y Abr</v>
          </cell>
          <cell r="CI1342" t="str">
            <v>Sep y Oct</v>
          </cell>
          <cell r="CJ1342" t="str">
            <v>-</v>
          </cell>
          <cell r="CK1342">
            <v>90</v>
          </cell>
          <cell r="CL1342" t="str">
            <v>101 - MAGNA</v>
          </cell>
          <cell r="CM1342" t="str">
            <v>14165</v>
          </cell>
          <cell r="CP1342" t="str">
            <v>-</v>
          </cell>
        </row>
        <row r="1343">
          <cell r="A1343" t="str">
            <v>14166</v>
          </cell>
          <cell r="B1343" t="str">
            <v>982ZMV</v>
          </cell>
          <cell r="C1343" t="str">
            <v>Distrito Federal</v>
          </cell>
          <cell r="D1343" t="str">
            <v>No aplica</v>
          </cell>
          <cell r="E1343" t="str">
            <v>Aveo</v>
          </cell>
          <cell r="F1343" t="str">
            <v>Automóvil</v>
          </cell>
          <cell r="G1343" t="str">
            <v>Chevrolet</v>
          </cell>
          <cell r="H1343" t="str">
            <v>Aveo LT 4 puertas T/M, D/H, A/A, E/E, CD, Paquete B</v>
          </cell>
          <cell r="I1343" t="str">
            <v>3G1TA5AF0EL170534</v>
          </cell>
          <cell r="J1343" t="str">
            <v>Hecho en México</v>
          </cell>
          <cell r="K1343" t="str">
            <v>Magna</v>
          </cell>
          <cell r="L1343">
            <v>4</v>
          </cell>
          <cell r="M1343">
            <v>45</v>
          </cell>
          <cell r="N1343">
            <v>2014</v>
          </cell>
          <cell r="O1343" t="str">
            <v>Culiacán</v>
          </cell>
          <cell r="P1343" t="str">
            <v>Sinaloa</v>
          </cell>
          <cell r="Q1343" t="str">
            <v>Occidente</v>
          </cell>
          <cell r="R1343" t="str">
            <v>Baja</v>
          </cell>
          <cell r="S1343" t="str">
            <v>Subasta interna</v>
          </cell>
          <cell r="T1343" t="str">
            <v>GNP</v>
          </cell>
          <cell r="U1343" t="str">
            <v>Grupo Nacional Provincial, S.A.B.</v>
          </cell>
          <cell r="V1343" t="str">
            <v>AVES</v>
          </cell>
          <cell r="W1343" t="str">
            <v>Pool Semiasignado</v>
          </cell>
          <cell r="X1343" t="str">
            <v>Despacho Externo</v>
          </cell>
          <cell r="Y1343" t="str">
            <v>Pool</v>
          </cell>
          <cell r="Z1343" t="str">
            <v>N91518</v>
          </cell>
          <cell r="AA1343" t="str">
            <v>Gallardo Delgado Marisol</v>
          </cell>
          <cell r="AB1343" t="str">
            <v>Grupo Nacional Provincial, S.A.B.</v>
          </cell>
          <cell r="AC1343" t="str">
            <v>GADM830519EL4</v>
          </cell>
          <cell r="AD1343" t="str">
            <v>Gerente</v>
          </cell>
          <cell r="AE1343" t="str">
            <v>Gerencia Soporte a Ventas</v>
          </cell>
          <cell r="AF1343" t="str">
            <v>Unidad de Negocio</v>
          </cell>
          <cell r="AG1343" t="str">
            <v>Dirección Canal Masivo</v>
          </cell>
          <cell r="AH1343" t="str">
            <v>Subdir. Integración Comercial Canal Masivo</v>
          </cell>
          <cell r="AI1343" t="str">
            <v>C2001</v>
          </cell>
          <cell r="AJ1343" t="str">
            <v>Ocampo Sosa Abel Francisco</v>
          </cell>
          <cell r="AK1343" t="str">
            <v>Central P2 C-D</v>
          </cell>
          <cell r="AL1343" t="str">
            <v>Plaza GNP</v>
          </cell>
          <cell r="AM1343">
            <v>81654</v>
          </cell>
          <cell r="AN1343" t="str">
            <v>marisol.gallardo@gnp.com.mx</v>
          </cell>
          <cell r="AO1343" t="str">
            <v>marisol.gallardo@gnp.com.mx</v>
          </cell>
          <cell r="AQ1343">
            <v>5555037946</v>
          </cell>
          <cell r="AR1343" t="str">
            <v>-</v>
          </cell>
          <cell r="AS1343" t="str">
            <v>-</v>
          </cell>
          <cell r="AT1343" t="str">
            <v>-</v>
          </cell>
          <cell r="AU1343" t="str">
            <v>-</v>
          </cell>
          <cell r="AV1343" t="str">
            <v>-</v>
          </cell>
          <cell r="AW1343" t="str">
            <v>-</v>
          </cell>
          <cell r="AX1343" t="str">
            <v>-</v>
          </cell>
          <cell r="AY1343" t="str">
            <v>No</v>
          </cell>
          <cell r="AZ1343" t="str">
            <v>-</v>
          </cell>
          <cell r="BA1343" t="str">
            <v>-</v>
          </cell>
          <cell r="BB1343" t="str">
            <v>-</v>
          </cell>
          <cell r="BC1343" t="str">
            <v>-</v>
          </cell>
          <cell r="BD1343" t="str">
            <v>-</v>
          </cell>
          <cell r="BE1343" t="str">
            <v>-</v>
          </cell>
          <cell r="BF1343" t="str">
            <v>-</v>
          </cell>
          <cell r="BG1343" t="str">
            <v>-</v>
          </cell>
          <cell r="BH1343" t="str">
            <v>-</v>
          </cell>
          <cell r="BI1343" t="str">
            <v>-</v>
          </cell>
          <cell r="BJ1343" t="str">
            <v>Arrendado</v>
          </cell>
          <cell r="BL1343" t="str">
            <v>El Trébol Automotriz Ermita, S.A. de C.V.</v>
          </cell>
          <cell r="BP1343" t="str">
            <v>-</v>
          </cell>
          <cell r="BQ1343" t="str">
            <v>-</v>
          </cell>
          <cell r="BR1343" t="str">
            <v>-</v>
          </cell>
          <cell r="BS1343" t="str">
            <v>-</v>
          </cell>
          <cell r="BT1343" t="str">
            <v>-</v>
          </cell>
          <cell r="BU1343" t="str">
            <v>-</v>
          </cell>
          <cell r="BV1343" t="str">
            <v>-</v>
          </cell>
          <cell r="BW1343" t="str">
            <v>-</v>
          </cell>
          <cell r="BX1343" t="str">
            <v>-</v>
          </cell>
          <cell r="BY1343" t="str">
            <v>-</v>
          </cell>
          <cell r="BZ1343" t="str">
            <v>-</v>
          </cell>
          <cell r="CA1343" t="str">
            <v>-</v>
          </cell>
          <cell r="CB1343" t="str">
            <v>-</v>
          </cell>
          <cell r="CC1343" t="str">
            <v>Jueves</v>
          </cell>
          <cell r="CD1343" t="str">
            <v>982</v>
          </cell>
          <cell r="CE1343" t="str">
            <v>2</v>
          </cell>
          <cell r="CF1343" t="str">
            <v>Verde</v>
          </cell>
          <cell r="CG1343" t="str">
            <v>4o Sábado</v>
          </cell>
          <cell r="CH1343" t="str">
            <v>Abr y May</v>
          </cell>
          <cell r="CI1343" t="str">
            <v>Oct y Nov</v>
          </cell>
          <cell r="CJ1343" t="str">
            <v>-</v>
          </cell>
          <cell r="CK1343">
            <v>0</v>
          </cell>
          <cell r="CL1343" t="str">
            <v>101 - MAGNA</v>
          </cell>
          <cell r="CM1343" t="str">
            <v>14166</v>
          </cell>
          <cell r="CP1343" t="str">
            <v>-</v>
          </cell>
        </row>
        <row r="1344">
          <cell r="A1344" t="str">
            <v>14167</v>
          </cell>
          <cell r="B1344" t="str">
            <v>280ZMV</v>
          </cell>
          <cell r="C1344" t="str">
            <v>Distrito Federal</v>
          </cell>
          <cell r="D1344" t="str">
            <v>No aplica</v>
          </cell>
          <cell r="E1344" t="str">
            <v>Aveo</v>
          </cell>
          <cell r="F1344" t="str">
            <v>Automóvil</v>
          </cell>
          <cell r="G1344" t="str">
            <v>Chevrolet</v>
          </cell>
          <cell r="H1344" t="str">
            <v>Aveo LT 4 puertas T/M, D/H, A/A, E/E, CD, Paquete B</v>
          </cell>
          <cell r="I1344" t="str">
            <v>3G1TA5AF1EL169540</v>
          </cell>
          <cell r="J1344" t="str">
            <v>Hecho en México</v>
          </cell>
          <cell r="K1344" t="str">
            <v>Magna</v>
          </cell>
          <cell r="L1344">
            <v>4</v>
          </cell>
          <cell r="M1344">
            <v>45</v>
          </cell>
          <cell r="N1344">
            <v>2014</v>
          </cell>
          <cell r="O1344" t="str">
            <v>Guadalajara</v>
          </cell>
          <cell r="P1344" t="str">
            <v>Jalisco</v>
          </cell>
          <cell r="Q1344" t="str">
            <v>Occidente</v>
          </cell>
          <cell r="R1344" t="str">
            <v>Baja</v>
          </cell>
          <cell r="S1344" t="str">
            <v>Subasta interna</v>
          </cell>
          <cell r="T1344" t="str">
            <v>GNP</v>
          </cell>
          <cell r="U1344" t="str">
            <v>Grupo Nacional Provincial, S.A.B.</v>
          </cell>
          <cell r="V1344" t="str">
            <v>Agente Empleado</v>
          </cell>
          <cell r="W1344" t="str">
            <v>Pool Semiasignado</v>
          </cell>
          <cell r="X1344" t="str">
            <v>Oficina Regional</v>
          </cell>
          <cell r="Y1344" t="str">
            <v>Pool</v>
          </cell>
          <cell r="Z1344" t="str">
            <v>V03768</v>
          </cell>
          <cell r="AA1344" t="str">
            <v>-</v>
          </cell>
          <cell r="AB1344" t="str">
            <v>-</v>
          </cell>
          <cell r="AC1344" t="str">
            <v>-</v>
          </cell>
          <cell r="AD1344" t="str">
            <v>-</v>
          </cell>
          <cell r="AE1344" t="str">
            <v>-</v>
          </cell>
          <cell r="AF1344" t="str">
            <v>-</v>
          </cell>
          <cell r="AG1344" t="str">
            <v>-</v>
          </cell>
          <cell r="AH1344" t="str">
            <v>-</v>
          </cell>
          <cell r="AI1344" t="str">
            <v>C6705</v>
          </cell>
          <cell r="AJ1344" t="str">
            <v>Ramirez Granados Arturo</v>
          </cell>
          <cell r="AK1344" t="str">
            <v>-</v>
          </cell>
          <cell r="AL1344" t="str">
            <v>-</v>
          </cell>
          <cell r="AM1344" t="str">
            <v>-</v>
          </cell>
          <cell r="AN1344" t="str">
            <v>karen.martin@segurosvoluntariosgnp.com.mx</v>
          </cell>
          <cell r="AO1344" t="str">
            <v>-</v>
          </cell>
          <cell r="AP1344" t="str">
            <v>karen.martin@segurosvoluntariosgnp.com.mx</v>
          </cell>
          <cell r="AQ1344">
            <v>3322560798</v>
          </cell>
          <cell r="AR1344" t="str">
            <v>-</v>
          </cell>
          <cell r="AS1344" t="str">
            <v>-</v>
          </cell>
          <cell r="AT1344" t="str">
            <v>-</v>
          </cell>
          <cell r="AU1344" t="str">
            <v>-</v>
          </cell>
          <cell r="AV1344" t="str">
            <v>-</v>
          </cell>
          <cell r="AW1344" t="str">
            <v>IMDM20406765..</v>
          </cell>
          <cell r="AX1344" t="str">
            <v>Inactivo</v>
          </cell>
          <cell r="AY1344" t="str">
            <v>No</v>
          </cell>
          <cell r="AZ1344" t="str">
            <v>-</v>
          </cell>
          <cell r="BA1344" t="str">
            <v>-</v>
          </cell>
          <cell r="BB1344" t="str">
            <v>-</v>
          </cell>
          <cell r="BC1344" t="str">
            <v>-</v>
          </cell>
          <cell r="BD1344" t="str">
            <v>-</v>
          </cell>
          <cell r="BE1344" t="str">
            <v>-</v>
          </cell>
          <cell r="BF1344" t="str">
            <v>-</v>
          </cell>
          <cell r="BG1344" t="str">
            <v>-</v>
          </cell>
          <cell r="BH1344" t="str">
            <v>-</v>
          </cell>
          <cell r="BI1344" t="str">
            <v>-</v>
          </cell>
          <cell r="BJ1344" t="str">
            <v>Arrendado</v>
          </cell>
          <cell r="BL1344" t="str">
            <v>El Trébol Automotriz Ermita, S.A. de C.V.</v>
          </cell>
          <cell r="BP1344" t="str">
            <v>-</v>
          </cell>
          <cell r="BQ1344" t="str">
            <v>-</v>
          </cell>
          <cell r="BR1344" t="str">
            <v>-</v>
          </cell>
          <cell r="BS1344" t="str">
            <v>-</v>
          </cell>
          <cell r="BT1344" t="str">
            <v>-</v>
          </cell>
          <cell r="BU1344" t="str">
            <v>-</v>
          </cell>
          <cell r="BV1344" t="str">
            <v>-</v>
          </cell>
          <cell r="BW1344" t="str">
            <v>-</v>
          </cell>
          <cell r="BX1344" t="str">
            <v>-</v>
          </cell>
          <cell r="BY1344" t="str">
            <v>-</v>
          </cell>
          <cell r="BZ1344" t="str">
            <v>-</v>
          </cell>
          <cell r="CA1344" t="str">
            <v>-</v>
          </cell>
          <cell r="CB1344" t="str">
            <v>-</v>
          </cell>
          <cell r="CC1344" t="str">
            <v>Viernes</v>
          </cell>
          <cell r="CD1344" t="str">
            <v>280</v>
          </cell>
          <cell r="CE1344" t="str">
            <v>0</v>
          </cell>
          <cell r="CF1344" t="str">
            <v>Azul</v>
          </cell>
          <cell r="CG1344" t="str">
            <v>5o Sábado</v>
          </cell>
          <cell r="CH1344" t="str">
            <v>May y Jun</v>
          </cell>
          <cell r="CI1344" t="str">
            <v>Nov y Dic</v>
          </cell>
          <cell r="CJ1344" t="str">
            <v>-</v>
          </cell>
          <cell r="CK1344">
            <v>90</v>
          </cell>
          <cell r="CL1344" t="str">
            <v>101 - MAGNA</v>
          </cell>
          <cell r="CM1344" t="str">
            <v>14167</v>
          </cell>
          <cell r="CP1344" t="str">
            <v>-</v>
          </cell>
        </row>
        <row r="1345">
          <cell r="A1345" t="str">
            <v>14168</v>
          </cell>
          <cell r="B1345" t="str">
            <v>324ZMV</v>
          </cell>
          <cell r="C1345" t="str">
            <v>Distrito Federal</v>
          </cell>
          <cell r="D1345" t="str">
            <v>No aplica</v>
          </cell>
          <cell r="E1345" t="str">
            <v>Aveo</v>
          </cell>
          <cell r="F1345" t="str">
            <v>Automóvil</v>
          </cell>
          <cell r="G1345" t="str">
            <v>Chevrolet</v>
          </cell>
          <cell r="H1345" t="str">
            <v>Aveo LT 4 puertas T/M, D/H, A/A, E/E, CD, Paquete B</v>
          </cell>
          <cell r="I1345" t="str">
            <v>3G1TA5AF3EL170303</v>
          </cell>
          <cell r="J1345" t="str">
            <v>Hecho en México</v>
          </cell>
          <cell r="K1345" t="str">
            <v>Magna</v>
          </cell>
          <cell r="L1345">
            <v>4</v>
          </cell>
          <cell r="M1345">
            <v>45</v>
          </cell>
          <cell r="N1345">
            <v>2014</v>
          </cell>
          <cell r="O1345" t="str">
            <v>San Luis Potosí</v>
          </cell>
          <cell r="P1345" t="str">
            <v>San Luis Potosí</v>
          </cell>
          <cell r="Q1345" t="str">
            <v>Occidente</v>
          </cell>
          <cell r="R1345" t="str">
            <v>Baja</v>
          </cell>
          <cell r="S1345" t="str">
            <v>Devolución Valmex</v>
          </cell>
          <cell r="T1345" t="str">
            <v>GNP</v>
          </cell>
          <cell r="U1345" t="str">
            <v>Grupo Nacional Provincial, S.A.B.</v>
          </cell>
          <cell r="V1345" t="str">
            <v>Agente Empleado</v>
          </cell>
          <cell r="W1345" t="str">
            <v>Pool Semiasignado</v>
          </cell>
          <cell r="X1345" t="str">
            <v>Supervisoria</v>
          </cell>
          <cell r="Y1345" t="str">
            <v>Pool</v>
          </cell>
          <cell r="Z1345" t="str">
            <v>V04831</v>
          </cell>
          <cell r="AA1345" t="str">
            <v>-</v>
          </cell>
          <cell r="AB1345" t="str">
            <v>-</v>
          </cell>
          <cell r="AC1345" t="str">
            <v>-</v>
          </cell>
          <cell r="AD1345" t="str">
            <v>-</v>
          </cell>
          <cell r="AE1345" t="str">
            <v>-</v>
          </cell>
          <cell r="AF1345" t="str">
            <v>-</v>
          </cell>
          <cell r="AG1345" t="str">
            <v>-</v>
          </cell>
          <cell r="AH1345" t="str">
            <v>-</v>
          </cell>
          <cell r="AI1345" t="str">
            <v>C6705</v>
          </cell>
          <cell r="AJ1345" t="str">
            <v>Ramirez Granados Arturo</v>
          </cell>
          <cell r="AK1345" t="str">
            <v>-</v>
          </cell>
          <cell r="AL1345" t="str">
            <v>-</v>
          </cell>
          <cell r="AM1345" t="str">
            <v>-</v>
          </cell>
          <cell r="AN1345" t="str">
            <v>luis.hernandez@gnp.com.mx</v>
          </cell>
          <cell r="AO1345" t="str">
            <v>-</v>
          </cell>
          <cell r="AP1345" t="str">
            <v>luis.hernandez@gnp.com.mx</v>
          </cell>
          <cell r="AQ1345">
            <v>4444114855</v>
          </cell>
          <cell r="AR1345" t="str">
            <v>-</v>
          </cell>
          <cell r="AS1345" t="str">
            <v>-</v>
          </cell>
          <cell r="AT1345" t="str">
            <v>-</v>
          </cell>
          <cell r="AU1345" t="str">
            <v>-</v>
          </cell>
          <cell r="AV1345" t="str">
            <v>-</v>
          </cell>
          <cell r="AW1345" t="str">
            <v>IMDM20406766..</v>
          </cell>
          <cell r="AX1345" t="str">
            <v>Inactivo</v>
          </cell>
          <cell r="AY1345" t="str">
            <v>No</v>
          </cell>
          <cell r="AZ1345" t="str">
            <v>-</v>
          </cell>
          <cell r="BA1345" t="str">
            <v>-</v>
          </cell>
          <cell r="BB1345" t="str">
            <v>-</v>
          </cell>
          <cell r="BC1345" t="str">
            <v>-</v>
          </cell>
          <cell r="BD1345" t="str">
            <v>-</v>
          </cell>
          <cell r="BE1345" t="str">
            <v>-</v>
          </cell>
          <cell r="BF1345" t="str">
            <v>-</v>
          </cell>
          <cell r="BG1345" t="str">
            <v>-</v>
          </cell>
          <cell r="BH1345" t="str">
            <v>-</v>
          </cell>
          <cell r="BI1345" t="str">
            <v>-</v>
          </cell>
          <cell r="BJ1345" t="str">
            <v>Arrendado</v>
          </cell>
          <cell r="BL1345" t="str">
            <v>El Trébol Automotriz Ermita, S.A. de C.V.</v>
          </cell>
          <cell r="BP1345" t="str">
            <v>-</v>
          </cell>
          <cell r="BQ1345" t="str">
            <v>-</v>
          </cell>
          <cell r="BR1345" t="str">
            <v>-</v>
          </cell>
          <cell r="BS1345" t="str">
            <v>-</v>
          </cell>
          <cell r="BT1345" t="str">
            <v>-</v>
          </cell>
          <cell r="BU1345" t="str">
            <v>-</v>
          </cell>
          <cell r="BV1345" t="str">
            <v>-</v>
          </cell>
          <cell r="BW1345" t="str">
            <v>-</v>
          </cell>
          <cell r="BX1345" t="str">
            <v>-</v>
          </cell>
          <cell r="BY1345" t="str">
            <v>-</v>
          </cell>
          <cell r="BZ1345" t="str">
            <v>-</v>
          </cell>
          <cell r="CA1345" t="str">
            <v>-</v>
          </cell>
          <cell r="CB1345" t="str">
            <v>-</v>
          </cell>
          <cell r="CC1345" t="str">
            <v>Miércoles</v>
          </cell>
          <cell r="CD1345" t="str">
            <v>324</v>
          </cell>
          <cell r="CE1345" t="str">
            <v>4</v>
          </cell>
          <cell r="CF1345" t="str">
            <v>Rojo</v>
          </cell>
          <cell r="CG1345" t="str">
            <v>3er Sábado</v>
          </cell>
          <cell r="CH1345" t="str">
            <v>Mzo y Abr</v>
          </cell>
          <cell r="CI1345" t="str">
            <v>Sep y Oct</v>
          </cell>
          <cell r="CJ1345" t="str">
            <v>-</v>
          </cell>
          <cell r="CK1345">
            <v>90</v>
          </cell>
          <cell r="CL1345" t="str">
            <v>101 - MAGNA</v>
          </cell>
          <cell r="CM1345" t="str">
            <v>14168</v>
          </cell>
          <cell r="CP1345" t="str">
            <v>-</v>
          </cell>
        </row>
        <row r="1346">
          <cell r="A1346" t="str">
            <v>14169</v>
          </cell>
          <cell r="B1346" t="str">
            <v>488ZMV</v>
          </cell>
          <cell r="C1346" t="str">
            <v>Distrito Federal</v>
          </cell>
          <cell r="D1346" t="str">
            <v>No aplica</v>
          </cell>
          <cell r="E1346" t="str">
            <v>Aveo</v>
          </cell>
          <cell r="F1346" t="str">
            <v>Automóvil</v>
          </cell>
          <cell r="G1346" t="str">
            <v>Chevrolet</v>
          </cell>
          <cell r="H1346" t="str">
            <v>Aveo LT 4 puertas T/M, D/H, A/A, E/E, CD, Paquete B</v>
          </cell>
          <cell r="I1346" t="str">
            <v>3G1TA5AF0EL170856</v>
          </cell>
          <cell r="J1346" t="str">
            <v>Hecho en México</v>
          </cell>
          <cell r="K1346" t="str">
            <v>Magna</v>
          </cell>
          <cell r="L1346">
            <v>4</v>
          </cell>
          <cell r="M1346">
            <v>45</v>
          </cell>
          <cell r="N1346">
            <v>2014</v>
          </cell>
          <cell r="O1346" t="str">
            <v>San Luis Potosí</v>
          </cell>
          <cell r="P1346" t="str">
            <v>San Luis Potosí</v>
          </cell>
          <cell r="Q1346" t="str">
            <v>Occidente</v>
          </cell>
          <cell r="R1346" t="str">
            <v>Baja</v>
          </cell>
          <cell r="S1346" t="str">
            <v>Venta a empleado</v>
          </cell>
          <cell r="T1346" t="str">
            <v>GNP</v>
          </cell>
          <cell r="U1346" t="str">
            <v>Grupo Nacional Provincial, S.A.B.</v>
          </cell>
          <cell r="V1346" t="str">
            <v>Supervisor Ajustes</v>
          </cell>
          <cell r="W1346" t="str">
            <v>Pool Semiasignado</v>
          </cell>
          <cell r="X1346" t="str">
            <v>Supervisoria</v>
          </cell>
          <cell r="Y1346" t="str">
            <v>Pool</v>
          </cell>
          <cell r="Z1346" t="str">
            <v>N93966</v>
          </cell>
          <cell r="AA1346" t="str">
            <v>Gomez Valderrabano Efren</v>
          </cell>
          <cell r="AB1346" t="str">
            <v>Grupo Nacional Provincial, S.A.B.</v>
          </cell>
          <cell r="AC1346" t="str">
            <v>GOVE8502116V6</v>
          </cell>
          <cell r="AD1346" t="str">
            <v>Jefe de departamento</v>
          </cell>
          <cell r="AE1346" t="str">
            <v>Supervisor Siniestros Autos</v>
          </cell>
          <cell r="AF1346" t="str">
            <v>Unidad Operativa</v>
          </cell>
          <cell r="AG1346" t="str">
            <v>Dirección Servicio y Operaciones</v>
          </cell>
          <cell r="AH1346" t="str">
            <v>Subdirección Siniestros Norte y Occidente</v>
          </cell>
          <cell r="AI1346" t="str">
            <v>C9212</v>
          </cell>
          <cell r="AJ1346" t="str">
            <v>Colome Pineda Juan Del Carmen</v>
          </cell>
          <cell r="AK1346" t="str">
            <v>Oficina de servicio Queretaro</v>
          </cell>
          <cell r="AL1346" t="str">
            <v>Queretaro</v>
          </cell>
          <cell r="AM1346">
            <v>5813</v>
          </cell>
          <cell r="AN1346" t="str">
            <v>efren.gomez@gnp.com.mx</v>
          </cell>
          <cell r="AO1346" t="str">
            <v>efren.gomez@gnp.com.mx</v>
          </cell>
          <cell r="AP1346" t="str">
            <v>efren.gomez@gnp.com.mx</v>
          </cell>
          <cell r="AQ1346">
            <v>4441655545</v>
          </cell>
          <cell r="AR1346" t="str">
            <v>-</v>
          </cell>
          <cell r="AS1346" t="str">
            <v>-</v>
          </cell>
          <cell r="AT1346" t="str">
            <v>-</v>
          </cell>
          <cell r="AU1346" t="str">
            <v>-</v>
          </cell>
          <cell r="AV1346" t="str">
            <v>-</v>
          </cell>
          <cell r="AW1346" t="str">
            <v>-</v>
          </cell>
          <cell r="AX1346" t="str">
            <v>-</v>
          </cell>
          <cell r="AY1346" t="str">
            <v>Si</v>
          </cell>
          <cell r="AZ1346">
            <v>764</v>
          </cell>
          <cell r="BA1346">
            <v>43708</v>
          </cell>
          <cell r="BB1346">
            <v>36672</v>
          </cell>
          <cell r="BC1346" t="str">
            <v>-</v>
          </cell>
          <cell r="BD1346">
            <v>53480</v>
          </cell>
          <cell r="BE1346">
            <v>42993</v>
          </cell>
          <cell r="BF1346">
            <v>44439</v>
          </cell>
          <cell r="BG1346">
            <v>3</v>
          </cell>
          <cell r="BH1346" t="str">
            <v>-</v>
          </cell>
          <cell r="BI1346" t="str">
            <v>-</v>
          </cell>
          <cell r="BJ1346" t="str">
            <v>Arrendado</v>
          </cell>
          <cell r="BL1346" t="str">
            <v>El Trébol Automotriz Ermita, S.A. de C.V.</v>
          </cell>
          <cell r="BP1346" t="str">
            <v>-</v>
          </cell>
          <cell r="BQ1346" t="str">
            <v>-</v>
          </cell>
          <cell r="BR1346" t="str">
            <v>-</v>
          </cell>
          <cell r="BS1346" t="str">
            <v>-</v>
          </cell>
          <cell r="BT1346" t="str">
            <v>-</v>
          </cell>
          <cell r="BU1346" t="str">
            <v>-</v>
          </cell>
          <cell r="BV1346" t="str">
            <v>-</v>
          </cell>
          <cell r="BW1346" t="str">
            <v>-</v>
          </cell>
          <cell r="BX1346" t="str">
            <v>-</v>
          </cell>
          <cell r="BY1346" t="str">
            <v>-</v>
          </cell>
          <cell r="BZ1346" t="str">
            <v>-</v>
          </cell>
          <cell r="CA1346" t="str">
            <v>-</v>
          </cell>
          <cell r="CB1346" t="str">
            <v>-</v>
          </cell>
          <cell r="CC1346" t="str">
            <v>Martes</v>
          </cell>
          <cell r="CD1346" t="str">
            <v>488</v>
          </cell>
          <cell r="CE1346" t="str">
            <v>8</v>
          </cell>
          <cell r="CF1346" t="str">
            <v>Rosa</v>
          </cell>
          <cell r="CG1346" t="str">
            <v>2o Sábado</v>
          </cell>
          <cell r="CH1346" t="str">
            <v>Feb y Mzo</v>
          </cell>
          <cell r="CI1346" t="str">
            <v>Ago y Sep</v>
          </cell>
          <cell r="CJ1346" t="str">
            <v>-</v>
          </cell>
          <cell r="CK1346">
            <v>90</v>
          </cell>
          <cell r="CL1346" t="str">
            <v>101 - MAGNA</v>
          </cell>
          <cell r="CM1346" t="str">
            <v>14169</v>
          </cell>
          <cell r="CP1346" t="str">
            <v>-</v>
          </cell>
        </row>
        <row r="1347">
          <cell r="A1347" t="str">
            <v>14170</v>
          </cell>
          <cell r="B1347" t="str">
            <v>850ZMV</v>
          </cell>
          <cell r="C1347" t="str">
            <v>Distrito Federal</v>
          </cell>
          <cell r="D1347" t="str">
            <v>No aplica</v>
          </cell>
          <cell r="E1347" t="str">
            <v>Aveo</v>
          </cell>
          <cell r="F1347" t="str">
            <v>Automóvil</v>
          </cell>
          <cell r="G1347" t="str">
            <v>Chevrolet</v>
          </cell>
          <cell r="H1347" t="str">
            <v>Aveo LT 4 puertas T/M, D/H, A/A, E/E, CD, Paquete B</v>
          </cell>
          <cell r="I1347" t="str">
            <v>3G1TA5AF3EL170950</v>
          </cell>
          <cell r="J1347" t="str">
            <v>Hecho en México</v>
          </cell>
          <cell r="K1347" t="str">
            <v>Magna</v>
          </cell>
          <cell r="L1347">
            <v>4</v>
          </cell>
          <cell r="M1347">
            <v>45</v>
          </cell>
          <cell r="N1347">
            <v>2014</v>
          </cell>
          <cell r="O1347" t="str">
            <v>Coatzacoalcos</v>
          </cell>
          <cell r="P1347" t="str">
            <v>Veracruz</v>
          </cell>
          <cell r="Q1347" t="str">
            <v>Sureste</v>
          </cell>
          <cell r="R1347" t="str">
            <v>Baja</v>
          </cell>
          <cell r="S1347" t="str">
            <v>Subasta interna</v>
          </cell>
          <cell r="T1347" t="str">
            <v>GNP</v>
          </cell>
          <cell r="U1347" t="str">
            <v>Grupo Nacional Provincial, S.A.B.</v>
          </cell>
          <cell r="V1347" t="str">
            <v>Supervisor Ajustes</v>
          </cell>
          <cell r="W1347" t="str">
            <v>-</v>
          </cell>
          <cell r="X1347" t="str">
            <v>Supervisoria</v>
          </cell>
          <cell r="Y1347" t="str">
            <v>Asignado</v>
          </cell>
          <cell r="Z1347" t="str">
            <v>N88675</v>
          </cell>
          <cell r="AA1347" t="str">
            <v>-</v>
          </cell>
          <cell r="AB1347" t="str">
            <v>-</v>
          </cell>
          <cell r="AC1347" t="str">
            <v>-</v>
          </cell>
          <cell r="AD1347" t="str">
            <v>-</v>
          </cell>
          <cell r="AE1347" t="str">
            <v>-</v>
          </cell>
          <cell r="AF1347" t="str">
            <v>-</v>
          </cell>
          <cell r="AG1347" t="str">
            <v>-</v>
          </cell>
          <cell r="AH1347" t="str">
            <v>-</v>
          </cell>
          <cell r="AI1347" t="str">
            <v>C6705</v>
          </cell>
          <cell r="AJ1347" t="str">
            <v>Ramirez Granados Arturo</v>
          </cell>
          <cell r="AK1347" t="str">
            <v>-</v>
          </cell>
          <cell r="AL1347" t="str">
            <v>-</v>
          </cell>
          <cell r="AM1347" t="str">
            <v>-</v>
          </cell>
          <cell r="AN1347">
            <v>0</v>
          </cell>
          <cell r="AO1347" t="str">
            <v>-</v>
          </cell>
          <cell r="AQ1347">
            <v>9211119908</v>
          </cell>
          <cell r="AR1347" t="str">
            <v>6363180010376331</v>
          </cell>
          <cell r="AS1347" t="str">
            <v>CANCELADO</v>
          </cell>
          <cell r="AT1347" t="str">
            <v>4540</v>
          </cell>
          <cell r="AU1347" t="str">
            <v>662</v>
          </cell>
          <cell r="AV1347" t="str">
            <v>05/26</v>
          </cell>
          <cell r="AW1347" t="str">
            <v>IMDM22968685..</v>
          </cell>
          <cell r="AX1347" t="str">
            <v>Inactivo</v>
          </cell>
          <cell r="AY1347" t="str">
            <v>No</v>
          </cell>
          <cell r="AZ1347" t="str">
            <v>-</v>
          </cell>
          <cell r="BA1347" t="str">
            <v>-</v>
          </cell>
          <cell r="BB1347" t="str">
            <v>-</v>
          </cell>
          <cell r="BC1347" t="str">
            <v>-</v>
          </cell>
          <cell r="BD1347" t="str">
            <v>-</v>
          </cell>
          <cell r="BE1347" t="str">
            <v>-</v>
          </cell>
          <cell r="BF1347" t="str">
            <v>-</v>
          </cell>
          <cell r="BG1347">
            <v>3</v>
          </cell>
          <cell r="BH1347" t="str">
            <v>-</v>
          </cell>
          <cell r="BI1347" t="str">
            <v>-</v>
          </cell>
          <cell r="BJ1347" t="str">
            <v>Arrendado</v>
          </cell>
          <cell r="BL1347" t="str">
            <v>El Trébol Automotriz Ermita, S.A. de C.V.</v>
          </cell>
          <cell r="BP1347" t="str">
            <v>-</v>
          </cell>
          <cell r="BQ1347" t="str">
            <v>-</v>
          </cell>
          <cell r="BR1347" t="str">
            <v>-</v>
          </cell>
          <cell r="BS1347" t="str">
            <v>-</v>
          </cell>
          <cell r="BT1347" t="str">
            <v>-</v>
          </cell>
          <cell r="BU1347" t="str">
            <v>-</v>
          </cell>
          <cell r="BV1347" t="str">
            <v>-</v>
          </cell>
          <cell r="BW1347" t="str">
            <v>-</v>
          </cell>
          <cell r="BX1347" t="str">
            <v>-</v>
          </cell>
          <cell r="BY1347" t="str">
            <v>-</v>
          </cell>
          <cell r="BZ1347" t="str">
            <v>-</v>
          </cell>
          <cell r="CA1347" t="str">
            <v>-</v>
          </cell>
          <cell r="CB1347" t="str">
            <v>-</v>
          </cell>
          <cell r="CC1347" t="str">
            <v>Viernes</v>
          </cell>
          <cell r="CD1347" t="str">
            <v>850</v>
          </cell>
          <cell r="CE1347" t="str">
            <v>0</v>
          </cell>
          <cell r="CF1347" t="str">
            <v>Azul</v>
          </cell>
          <cell r="CG1347" t="str">
            <v>5o Sábado</v>
          </cell>
          <cell r="CH1347" t="str">
            <v>May y Jun</v>
          </cell>
          <cell r="CI1347" t="str">
            <v>Nov y Dic</v>
          </cell>
          <cell r="CJ1347" t="str">
            <v>SupAjustes</v>
          </cell>
          <cell r="CK1347">
            <v>90</v>
          </cell>
          <cell r="CL1347" t="str">
            <v>101 - MAGNA</v>
          </cell>
          <cell r="CM1347" t="str">
            <v>14170</v>
          </cell>
          <cell r="CP1347" t="str">
            <v>-</v>
          </cell>
        </row>
        <row r="1348">
          <cell r="A1348" t="str">
            <v>14171</v>
          </cell>
          <cell r="B1348" t="str">
            <v>253ZXA</v>
          </cell>
          <cell r="C1348" t="str">
            <v>Distrito Federal</v>
          </cell>
          <cell r="D1348" t="str">
            <v>456ZMV</v>
          </cell>
          <cell r="E1348" t="str">
            <v>Aveo</v>
          </cell>
          <cell r="F1348" t="str">
            <v>Automóvil</v>
          </cell>
          <cell r="G1348" t="str">
            <v>Chevrolet</v>
          </cell>
          <cell r="H1348" t="str">
            <v>Aveo LT 4 puertas T/M, D/H, A/A, E/E, CD, Paquete B</v>
          </cell>
          <cell r="I1348" t="str">
            <v>3G1TA5AF2EL169966</v>
          </cell>
          <cell r="J1348" t="str">
            <v>Hecho en México</v>
          </cell>
          <cell r="K1348" t="str">
            <v>Magna</v>
          </cell>
          <cell r="L1348">
            <v>4</v>
          </cell>
          <cell r="M1348">
            <v>45</v>
          </cell>
          <cell r="N1348">
            <v>2014</v>
          </cell>
          <cell r="O1348" t="str">
            <v>Mérida</v>
          </cell>
          <cell r="P1348" t="str">
            <v>Yucatán</v>
          </cell>
          <cell r="Q1348" t="str">
            <v>Sureste</v>
          </cell>
          <cell r="R1348" t="str">
            <v>Baja</v>
          </cell>
          <cell r="S1348" t="str">
            <v>Devolución Valmex</v>
          </cell>
          <cell r="T1348" t="str">
            <v>GNP</v>
          </cell>
          <cell r="U1348" t="str">
            <v>Grupo Nacional Provincial, S.A.B.</v>
          </cell>
          <cell r="V1348" t="str">
            <v>Agente Empleado</v>
          </cell>
          <cell r="W1348" t="str">
            <v>Pool Semiasignado</v>
          </cell>
          <cell r="X1348" t="str">
            <v>Oficina Regional</v>
          </cell>
          <cell r="Y1348" t="str">
            <v>Pool</v>
          </cell>
          <cell r="Z1348" t="str">
            <v>V02101</v>
          </cell>
          <cell r="AA1348" t="str">
            <v>-</v>
          </cell>
          <cell r="AB1348" t="str">
            <v>-</v>
          </cell>
          <cell r="AC1348" t="str">
            <v>-</v>
          </cell>
          <cell r="AD1348" t="str">
            <v>-</v>
          </cell>
          <cell r="AE1348" t="str">
            <v>-</v>
          </cell>
          <cell r="AF1348" t="str">
            <v>-</v>
          </cell>
          <cell r="AG1348" t="str">
            <v>-</v>
          </cell>
          <cell r="AH1348" t="str">
            <v>-</v>
          </cell>
          <cell r="AI1348" t="str">
            <v>C6705</v>
          </cell>
          <cell r="AJ1348" t="str">
            <v>Ramirez Granados Arturo</v>
          </cell>
          <cell r="AK1348" t="str">
            <v>-</v>
          </cell>
          <cell r="AL1348" t="str">
            <v>-</v>
          </cell>
          <cell r="AM1348" t="str">
            <v>-</v>
          </cell>
          <cell r="AN1348">
            <v>0</v>
          </cell>
          <cell r="AO1348" t="str">
            <v>-</v>
          </cell>
          <cell r="AQ1348">
            <v>2299353100</v>
          </cell>
          <cell r="AR1348" t="str">
            <v>-</v>
          </cell>
          <cell r="AS1348" t="str">
            <v>-</v>
          </cell>
          <cell r="AT1348" t="str">
            <v>-</v>
          </cell>
          <cell r="AU1348" t="str">
            <v>-</v>
          </cell>
          <cell r="AV1348" t="str">
            <v>-</v>
          </cell>
          <cell r="AW1348" t="str">
            <v>IMDM20411726..</v>
          </cell>
          <cell r="AX1348" t="str">
            <v>Inactivo</v>
          </cell>
          <cell r="AY1348" t="str">
            <v>No</v>
          </cell>
          <cell r="AZ1348" t="str">
            <v>-</v>
          </cell>
          <cell r="BA1348" t="str">
            <v>-</v>
          </cell>
          <cell r="BB1348" t="str">
            <v>-</v>
          </cell>
          <cell r="BC1348" t="str">
            <v>-</v>
          </cell>
          <cell r="BD1348" t="str">
            <v>-</v>
          </cell>
          <cell r="BE1348" t="str">
            <v>-</v>
          </cell>
          <cell r="BF1348" t="str">
            <v>-</v>
          </cell>
          <cell r="BG1348" t="str">
            <v>-</v>
          </cell>
          <cell r="BH1348" t="str">
            <v>-</v>
          </cell>
          <cell r="BI1348" t="str">
            <v>-</v>
          </cell>
          <cell r="BJ1348" t="str">
            <v>Arrendado</v>
          </cell>
          <cell r="BL1348" t="str">
            <v>El Trébol Automotriz Ermita, S.A. de C.V.</v>
          </cell>
          <cell r="BP1348" t="str">
            <v>-</v>
          </cell>
          <cell r="BQ1348" t="str">
            <v>-</v>
          </cell>
          <cell r="BR1348" t="str">
            <v>-</v>
          </cell>
          <cell r="BS1348" t="str">
            <v>-</v>
          </cell>
          <cell r="BT1348" t="str">
            <v>-</v>
          </cell>
          <cell r="BU1348" t="str">
            <v>-</v>
          </cell>
          <cell r="BV1348" t="str">
            <v>-</v>
          </cell>
          <cell r="BW1348" t="str">
            <v>-</v>
          </cell>
          <cell r="BX1348" t="str">
            <v>-</v>
          </cell>
          <cell r="BY1348" t="str">
            <v>-</v>
          </cell>
          <cell r="BZ1348" t="str">
            <v>-</v>
          </cell>
          <cell r="CA1348" t="str">
            <v>-</v>
          </cell>
          <cell r="CB1348" t="str">
            <v>-</v>
          </cell>
          <cell r="CC1348" t="str">
            <v>Miércoles</v>
          </cell>
          <cell r="CD1348" t="str">
            <v>253</v>
          </cell>
          <cell r="CE1348" t="str">
            <v>3</v>
          </cell>
          <cell r="CF1348" t="str">
            <v>Rojo</v>
          </cell>
          <cell r="CG1348" t="str">
            <v>3er Sábado</v>
          </cell>
          <cell r="CH1348" t="str">
            <v>Mzo y Abr</v>
          </cell>
          <cell r="CI1348" t="str">
            <v>Sep y Oct</v>
          </cell>
          <cell r="CJ1348" t="str">
            <v>-</v>
          </cell>
          <cell r="CK1348">
            <v>90</v>
          </cell>
          <cell r="CL1348" t="str">
            <v>101 - MAGNA</v>
          </cell>
          <cell r="CM1348" t="str">
            <v>14171</v>
          </cell>
          <cell r="CP1348" t="str">
            <v>-</v>
          </cell>
        </row>
        <row r="1349">
          <cell r="A1349" t="str">
            <v>14172</v>
          </cell>
          <cell r="B1349" t="str">
            <v>754ZMV</v>
          </cell>
          <cell r="C1349" t="str">
            <v>Distrito Federal</v>
          </cell>
          <cell r="D1349" t="str">
            <v>No aplica</v>
          </cell>
          <cell r="E1349" t="str">
            <v>Aveo</v>
          </cell>
          <cell r="F1349" t="str">
            <v>Automóvil</v>
          </cell>
          <cell r="G1349" t="str">
            <v>Chevrolet</v>
          </cell>
          <cell r="H1349" t="str">
            <v>Aveo LT 4 puertas T/M, D/H, A/A, E/E, CD, Paquete B</v>
          </cell>
          <cell r="I1349" t="str">
            <v>3G1TA5AF9EL168863</v>
          </cell>
          <cell r="J1349" t="str">
            <v>Hecho en México</v>
          </cell>
          <cell r="K1349" t="str">
            <v>Magna</v>
          </cell>
          <cell r="L1349">
            <v>4</v>
          </cell>
          <cell r="M1349">
            <v>45</v>
          </cell>
          <cell r="N1349">
            <v>2014</v>
          </cell>
          <cell r="O1349" t="str">
            <v>Metepec</v>
          </cell>
          <cell r="P1349" t="str">
            <v>Estado de México</v>
          </cell>
          <cell r="Q1349" t="str">
            <v>Centro</v>
          </cell>
          <cell r="R1349" t="str">
            <v>Baja</v>
          </cell>
          <cell r="S1349" t="str">
            <v>Subasta interna</v>
          </cell>
          <cell r="T1349" t="str">
            <v>GNP</v>
          </cell>
          <cell r="U1349" t="str">
            <v>Grupo Nacional Provincial, S.A.B.</v>
          </cell>
          <cell r="V1349" t="str">
            <v>Agente Empleado</v>
          </cell>
          <cell r="W1349" t="str">
            <v>Pool Semiasignado</v>
          </cell>
          <cell r="X1349" t="str">
            <v>Supervisoria</v>
          </cell>
          <cell r="Y1349" t="str">
            <v>Pool</v>
          </cell>
          <cell r="Z1349" t="str">
            <v>V05925</v>
          </cell>
          <cell r="AA1349" t="str">
            <v>-</v>
          </cell>
          <cell r="AB1349" t="str">
            <v>-</v>
          </cell>
          <cell r="AC1349" t="str">
            <v>-</v>
          </cell>
          <cell r="AD1349" t="str">
            <v>-</v>
          </cell>
          <cell r="AE1349" t="str">
            <v>-</v>
          </cell>
          <cell r="AF1349" t="str">
            <v>-</v>
          </cell>
          <cell r="AG1349" t="str">
            <v>-</v>
          </cell>
          <cell r="AH1349" t="str">
            <v>-</v>
          </cell>
          <cell r="AI1349" t="str">
            <v>C6705</v>
          </cell>
          <cell r="AJ1349" t="str">
            <v>Ramirez Granados Arturo</v>
          </cell>
          <cell r="AK1349" t="str">
            <v>-</v>
          </cell>
          <cell r="AL1349" t="str">
            <v>-</v>
          </cell>
          <cell r="AM1349" t="str">
            <v>-</v>
          </cell>
          <cell r="AN1349" t="str">
            <v>ana.saldana@gnp.com.mx</v>
          </cell>
          <cell r="AO1349" t="str">
            <v>-</v>
          </cell>
          <cell r="AP1349" t="str">
            <v>ana.saldana@gnp.com.mx</v>
          </cell>
          <cell r="AQ1349">
            <v>7222640622</v>
          </cell>
          <cell r="AR1349" t="str">
            <v>-</v>
          </cell>
          <cell r="AS1349" t="str">
            <v>-</v>
          </cell>
          <cell r="AT1349" t="str">
            <v>-</v>
          </cell>
          <cell r="AU1349" t="str">
            <v>-</v>
          </cell>
          <cell r="AV1349" t="str">
            <v>-</v>
          </cell>
          <cell r="AW1349" t="str">
            <v>IMDM20406770..</v>
          </cell>
          <cell r="AX1349" t="str">
            <v>Inactivo</v>
          </cell>
          <cell r="AY1349" t="str">
            <v>No</v>
          </cell>
          <cell r="AZ1349" t="str">
            <v>-</v>
          </cell>
          <cell r="BA1349" t="str">
            <v>-</v>
          </cell>
          <cell r="BB1349" t="str">
            <v>-</v>
          </cell>
          <cell r="BC1349" t="str">
            <v>-</v>
          </cell>
          <cell r="BD1349" t="str">
            <v>-</v>
          </cell>
          <cell r="BE1349" t="str">
            <v>-</v>
          </cell>
          <cell r="BF1349" t="str">
            <v>-</v>
          </cell>
          <cell r="BG1349" t="str">
            <v>-</v>
          </cell>
          <cell r="BH1349" t="str">
            <v>-</v>
          </cell>
          <cell r="BI1349" t="str">
            <v>-</v>
          </cell>
          <cell r="BJ1349" t="str">
            <v>Arrendado</v>
          </cell>
          <cell r="BL1349" t="str">
            <v>El Trébol Automotriz Ermita, S.A. de C.V.</v>
          </cell>
          <cell r="BP1349" t="str">
            <v>-</v>
          </cell>
          <cell r="BQ1349" t="str">
            <v>-</v>
          </cell>
          <cell r="BR1349" t="str">
            <v>-</v>
          </cell>
          <cell r="BS1349" t="str">
            <v>-</v>
          </cell>
          <cell r="BT1349" t="str">
            <v>-</v>
          </cell>
          <cell r="BU1349" t="str">
            <v>-</v>
          </cell>
          <cell r="BV1349" t="str">
            <v>-</v>
          </cell>
          <cell r="BW1349" t="str">
            <v>-</v>
          </cell>
          <cell r="BX1349" t="str">
            <v>-</v>
          </cell>
          <cell r="BY1349" t="str">
            <v>-</v>
          </cell>
          <cell r="BZ1349" t="str">
            <v>-</v>
          </cell>
          <cell r="CA1349" t="str">
            <v>-</v>
          </cell>
          <cell r="CB1349" t="str">
            <v>-</v>
          </cell>
          <cell r="CC1349" t="str">
            <v>Miércoles</v>
          </cell>
          <cell r="CD1349" t="str">
            <v>754</v>
          </cell>
          <cell r="CE1349" t="str">
            <v>4</v>
          </cell>
          <cell r="CF1349" t="str">
            <v>Rojo</v>
          </cell>
          <cell r="CG1349" t="str">
            <v>3er Sábado</v>
          </cell>
          <cell r="CH1349" t="str">
            <v>Mzo y Abr</v>
          </cell>
          <cell r="CI1349" t="str">
            <v>Sep y Oct</v>
          </cell>
          <cell r="CJ1349" t="str">
            <v>-</v>
          </cell>
          <cell r="CK1349">
            <v>90</v>
          </cell>
          <cell r="CL1349" t="str">
            <v>101 - MAGNA</v>
          </cell>
          <cell r="CM1349" t="str">
            <v>14172</v>
          </cell>
          <cell r="CP1349" t="str">
            <v>-</v>
          </cell>
        </row>
        <row r="1350">
          <cell r="A1350" t="str">
            <v>14173</v>
          </cell>
          <cell r="B1350" t="str">
            <v>292ZMV</v>
          </cell>
          <cell r="C1350" t="str">
            <v>Distrito Federal</v>
          </cell>
          <cell r="D1350" t="str">
            <v>No aplica</v>
          </cell>
          <cell r="E1350" t="str">
            <v>Aveo</v>
          </cell>
          <cell r="F1350" t="str">
            <v>Automóvil</v>
          </cell>
          <cell r="G1350" t="str">
            <v>Chevrolet</v>
          </cell>
          <cell r="H1350" t="str">
            <v>Aveo LT 4 puertas T/M, D/H, A/A, E/E, CD, Paquete B</v>
          </cell>
          <cell r="I1350" t="str">
            <v>3G1TA5AF4EL170830</v>
          </cell>
          <cell r="J1350" t="str">
            <v>Hecho en México</v>
          </cell>
          <cell r="K1350" t="str">
            <v>Magna</v>
          </cell>
          <cell r="L1350">
            <v>4</v>
          </cell>
          <cell r="M1350">
            <v>45</v>
          </cell>
          <cell r="N1350">
            <v>2014</v>
          </cell>
          <cell r="O1350" t="str">
            <v>Pachuca</v>
          </cell>
          <cell r="P1350" t="str">
            <v>Hidalgo</v>
          </cell>
          <cell r="Q1350" t="str">
            <v>Centro</v>
          </cell>
          <cell r="R1350" t="str">
            <v>Baja</v>
          </cell>
          <cell r="S1350" t="str">
            <v>Devolución Valmex</v>
          </cell>
          <cell r="T1350" t="str">
            <v>GNP</v>
          </cell>
          <cell r="U1350" t="str">
            <v>Grupo Nacional Provincial, S.A.B.</v>
          </cell>
          <cell r="V1350" t="str">
            <v>Agente Empleado</v>
          </cell>
          <cell r="W1350" t="str">
            <v>Pool Semiasignado</v>
          </cell>
          <cell r="X1350" t="str">
            <v>Supervisoria</v>
          </cell>
          <cell r="Y1350" t="str">
            <v>Pool</v>
          </cell>
          <cell r="Z1350" t="str">
            <v>V04814</v>
          </cell>
          <cell r="AA1350" t="str">
            <v>Trejo Reyna Sara Gisela</v>
          </cell>
          <cell r="AB1350" t="str">
            <v>GNP Administración de Venta Masiva, S.A. de C.V.</v>
          </cell>
          <cell r="AC1350" t="str">
            <v>TERS800507KC5</v>
          </cell>
          <cell r="AD1350" t="str">
            <v>Jefe de departamento</v>
          </cell>
          <cell r="AE1350" t="str">
            <v>Gerente Comercial</v>
          </cell>
          <cell r="AF1350" t="str">
            <v>Unidad de Negocio</v>
          </cell>
          <cell r="AG1350" t="str">
            <v>Dirección Canal Masivo</v>
          </cell>
          <cell r="AH1350" t="str">
            <v>Subdirección Comercial Agentes y Empleados</v>
          </cell>
          <cell r="AI1350" t="str">
            <v>C2041</v>
          </cell>
          <cell r="AJ1350" t="str">
            <v>Cabrera Zúñiga Saúl</v>
          </cell>
          <cell r="AK1350" t="str">
            <v>Tlalnepantla</v>
          </cell>
          <cell r="AL1350" t="str">
            <v>Tlalnepantla</v>
          </cell>
          <cell r="AM1350">
            <v>5837</v>
          </cell>
          <cell r="AN1350" t="str">
            <v>sara.trejo@gnp.com.mx</v>
          </cell>
          <cell r="AO1350" t="str">
            <v>sara.trejo@gnp.com.mx</v>
          </cell>
          <cell r="AP1350" t="str">
            <v>sara.trejo@gnp.com.mx</v>
          </cell>
          <cell r="AQ1350">
            <v>7715691062</v>
          </cell>
          <cell r="AR1350" t="str">
            <v>-</v>
          </cell>
          <cell r="AS1350" t="str">
            <v>-</v>
          </cell>
          <cell r="AT1350" t="str">
            <v>-</v>
          </cell>
          <cell r="AU1350" t="str">
            <v>-</v>
          </cell>
          <cell r="AV1350" t="str">
            <v>-</v>
          </cell>
          <cell r="AW1350" t="str">
            <v>IMDM20551891..</v>
          </cell>
          <cell r="AX1350" t="str">
            <v>Inactivo</v>
          </cell>
          <cell r="AY1350" t="str">
            <v>No</v>
          </cell>
          <cell r="AZ1350" t="str">
            <v>-</v>
          </cell>
          <cell r="BA1350" t="str">
            <v>-</v>
          </cell>
          <cell r="BB1350" t="str">
            <v>-</v>
          </cell>
          <cell r="BC1350" t="str">
            <v>-</v>
          </cell>
          <cell r="BD1350" t="str">
            <v>-</v>
          </cell>
          <cell r="BE1350" t="str">
            <v>-</v>
          </cell>
          <cell r="BF1350" t="str">
            <v>-</v>
          </cell>
          <cell r="BG1350" t="str">
            <v>-</v>
          </cell>
          <cell r="BH1350" t="str">
            <v>-</v>
          </cell>
          <cell r="BI1350" t="str">
            <v>-</v>
          </cell>
          <cell r="BJ1350" t="str">
            <v>Arrendado</v>
          </cell>
          <cell r="BL1350" t="str">
            <v>El Trébol Automotriz Ermita, S.A. de C.V.</v>
          </cell>
          <cell r="BP1350" t="str">
            <v>-</v>
          </cell>
          <cell r="BQ1350" t="str">
            <v>-</v>
          </cell>
          <cell r="BR1350" t="str">
            <v>-</v>
          </cell>
          <cell r="BS1350" t="str">
            <v>-</v>
          </cell>
          <cell r="BT1350" t="str">
            <v>-</v>
          </cell>
          <cell r="BU1350" t="str">
            <v>-</v>
          </cell>
          <cell r="BV1350" t="str">
            <v>-</v>
          </cell>
          <cell r="BW1350" t="str">
            <v>-</v>
          </cell>
          <cell r="BX1350" t="str">
            <v>-</v>
          </cell>
          <cell r="BY1350" t="str">
            <v>-</v>
          </cell>
          <cell r="BZ1350" t="str">
            <v>-</v>
          </cell>
          <cell r="CA1350" t="str">
            <v>-</v>
          </cell>
          <cell r="CB1350" t="str">
            <v>-</v>
          </cell>
          <cell r="CC1350" t="str">
            <v>Jueves</v>
          </cell>
          <cell r="CD1350" t="str">
            <v>292</v>
          </cell>
          <cell r="CE1350" t="str">
            <v>2</v>
          </cell>
          <cell r="CF1350" t="str">
            <v>Verde</v>
          </cell>
          <cell r="CG1350" t="str">
            <v>4o Sábado</v>
          </cell>
          <cell r="CH1350" t="str">
            <v>Abr y May</v>
          </cell>
          <cell r="CI1350" t="str">
            <v>Oct y Nov</v>
          </cell>
          <cell r="CJ1350" t="str">
            <v>-</v>
          </cell>
          <cell r="CK1350">
            <v>90</v>
          </cell>
          <cell r="CL1350" t="str">
            <v>101 - MAGNA</v>
          </cell>
          <cell r="CM1350" t="str">
            <v>14173</v>
          </cell>
          <cell r="CP1350" t="str">
            <v>-</v>
          </cell>
        </row>
        <row r="1351">
          <cell r="A1351" t="str">
            <v>14174</v>
          </cell>
          <cell r="B1351" t="str">
            <v>L51AFZ</v>
          </cell>
          <cell r="C1351" t="str">
            <v>Distrito Federal</v>
          </cell>
          <cell r="D1351" t="str">
            <v>485ZMV</v>
          </cell>
          <cell r="E1351" t="str">
            <v>Aveo</v>
          </cell>
          <cell r="F1351" t="str">
            <v>Automóvil</v>
          </cell>
          <cell r="G1351" t="str">
            <v>Chevrolet</v>
          </cell>
          <cell r="H1351" t="str">
            <v>Aveo LT 4 puertas T/M, D/H, A/A, E/E, CD, Paquete B</v>
          </cell>
          <cell r="I1351" t="str">
            <v>3G1TA5AF8EL170104</v>
          </cell>
          <cell r="J1351" t="str">
            <v>Hecho en México</v>
          </cell>
          <cell r="K1351" t="str">
            <v>Magna</v>
          </cell>
          <cell r="L1351">
            <v>4</v>
          </cell>
          <cell r="M1351">
            <v>45</v>
          </cell>
          <cell r="N1351">
            <v>2014</v>
          </cell>
          <cell r="O1351" t="str">
            <v>Veracruz</v>
          </cell>
          <cell r="P1351" t="str">
            <v>Veracruz</v>
          </cell>
          <cell r="Q1351" t="str">
            <v>Sureste</v>
          </cell>
          <cell r="R1351" t="str">
            <v>Baja</v>
          </cell>
          <cell r="S1351" t="str">
            <v>Devolución Valmex</v>
          </cell>
          <cell r="T1351" t="str">
            <v>GNP</v>
          </cell>
          <cell r="U1351" t="str">
            <v>Grupo Nacional Provincial, S.A.B.</v>
          </cell>
          <cell r="V1351" t="str">
            <v>Agente Empleado</v>
          </cell>
          <cell r="W1351" t="str">
            <v>Pool Semiasignado</v>
          </cell>
          <cell r="X1351" t="str">
            <v>Supervisoria</v>
          </cell>
          <cell r="Y1351" t="str">
            <v>Pool</v>
          </cell>
          <cell r="Z1351" t="str">
            <v>V02858</v>
          </cell>
          <cell r="AA1351" t="str">
            <v>-</v>
          </cell>
          <cell r="AB1351" t="str">
            <v>-</v>
          </cell>
          <cell r="AC1351" t="str">
            <v>-</v>
          </cell>
          <cell r="AD1351" t="str">
            <v>-</v>
          </cell>
          <cell r="AE1351" t="str">
            <v>-</v>
          </cell>
          <cell r="AF1351" t="str">
            <v>-</v>
          </cell>
          <cell r="AG1351" t="str">
            <v>-</v>
          </cell>
          <cell r="AH1351" t="str">
            <v>-</v>
          </cell>
          <cell r="AI1351" t="str">
            <v>C6705</v>
          </cell>
          <cell r="AJ1351" t="str">
            <v>Ramirez Granados Arturo</v>
          </cell>
          <cell r="AK1351" t="str">
            <v>-</v>
          </cell>
          <cell r="AL1351" t="str">
            <v>-</v>
          </cell>
          <cell r="AM1351" t="str">
            <v>-</v>
          </cell>
          <cell r="AN1351">
            <v>0</v>
          </cell>
          <cell r="AO1351" t="str">
            <v>-</v>
          </cell>
          <cell r="AQ1351">
            <v>2299151630</v>
          </cell>
          <cell r="AR1351" t="str">
            <v>-</v>
          </cell>
          <cell r="AS1351" t="str">
            <v>-</v>
          </cell>
          <cell r="AT1351" t="str">
            <v>-</v>
          </cell>
          <cell r="AU1351" t="str">
            <v>-</v>
          </cell>
          <cell r="AV1351" t="str">
            <v>-</v>
          </cell>
          <cell r="AW1351" t="str">
            <v>IMDM21470138..</v>
          </cell>
          <cell r="AX1351" t="str">
            <v>Inactivo</v>
          </cell>
          <cell r="AY1351" t="str">
            <v>No</v>
          </cell>
          <cell r="AZ1351" t="str">
            <v>-</v>
          </cell>
          <cell r="BA1351" t="str">
            <v>-</v>
          </cell>
          <cell r="BB1351" t="str">
            <v>-</v>
          </cell>
          <cell r="BC1351" t="str">
            <v>-</v>
          </cell>
          <cell r="BD1351" t="str">
            <v>-</v>
          </cell>
          <cell r="BE1351" t="str">
            <v>-</v>
          </cell>
          <cell r="BF1351" t="str">
            <v>-</v>
          </cell>
          <cell r="BG1351" t="str">
            <v>-</v>
          </cell>
          <cell r="BH1351" t="str">
            <v>-</v>
          </cell>
          <cell r="BI1351" t="str">
            <v>-</v>
          </cell>
          <cell r="BJ1351" t="str">
            <v>Arrendado</v>
          </cell>
          <cell r="BL1351" t="str">
            <v>El Trébol Automotriz Ermita, S.A. de C.V.</v>
          </cell>
          <cell r="BP1351" t="str">
            <v>-</v>
          </cell>
          <cell r="BQ1351" t="str">
            <v>-</v>
          </cell>
          <cell r="BR1351" t="str">
            <v>-</v>
          </cell>
          <cell r="BS1351" t="str">
            <v>-</v>
          </cell>
          <cell r="BT1351" t="str">
            <v>-</v>
          </cell>
          <cell r="BU1351" t="str">
            <v>-</v>
          </cell>
          <cell r="BV1351" t="str">
            <v>-</v>
          </cell>
          <cell r="BW1351" t="str">
            <v>-</v>
          </cell>
          <cell r="BX1351" t="str">
            <v>-</v>
          </cell>
          <cell r="BY1351" t="str">
            <v>-</v>
          </cell>
          <cell r="BZ1351" t="str">
            <v>-</v>
          </cell>
          <cell r="CA1351" t="str">
            <v>-</v>
          </cell>
          <cell r="CB1351" t="str">
            <v>-</v>
          </cell>
          <cell r="CC1351" t="str">
            <v>Jueves</v>
          </cell>
          <cell r="CD1351" t="str">
            <v>51</v>
          </cell>
          <cell r="CE1351" t="str">
            <v>1</v>
          </cell>
          <cell r="CF1351" t="str">
            <v>Verde</v>
          </cell>
          <cell r="CG1351" t="str">
            <v>4o Sábado</v>
          </cell>
          <cell r="CH1351" t="str">
            <v>Abr y May</v>
          </cell>
          <cell r="CI1351" t="str">
            <v>Oct y Nov</v>
          </cell>
          <cell r="CJ1351" t="str">
            <v>-</v>
          </cell>
          <cell r="CK1351">
            <v>90</v>
          </cell>
          <cell r="CL1351" t="str">
            <v>101 - MAGNA</v>
          </cell>
          <cell r="CM1351" t="str">
            <v>14174</v>
          </cell>
          <cell r="CP1351" t="str">
            <v>-</v>
          </cell>
        </row>
        <row r="1352">
          <cell r="A1352" t="str">
            <v>14175</v>
          </cell>
          <cell r="B1352" t="str">
            <v>911ZMV</v>
          </cell>
          <cell r="C1352" t="str">
            <v>Distrito Federal</v>
          </cell>
          <cell r="D1352" t="str">
            <v>No aplica</v>
          </cell>
          <cell r="E1352" t="str">
            <v>Aveo</v>
          </cell>
          <cell r="F1352" t="str">
            <v>Automóvil</v>
          </cell>
          <cell r="G1352" t="str">
            <v>Chevrolet</v>
          </cell>
          <cell r="H1352" t="str">
            <v>Aveo LT 4 puertas T/M, D/H, A/A, E/E, CD, Paquete B</v>
          </cell>
          <cell r="I1352" t="str">
            <v>3G1TA5AF1EL170669</v>
          </cell>
          <cell r="J1352" t="str">
            <v>Hecho en México</v>
          </cell>
          <cell r="K1352" t="str">
            <v>Magna</v>
          </cell>
          <cell r="L1352">
            <v>4</v>
          </cell>
          <cell r="M1352">
            <v>45</v>
          </cell>
          <cell r="N1352">
            <v>2014</v>
          </cell>
          <cell r="O1352" t="str">
            <v>Querétaro</v>
          </cell>
          <cell r="P1352" t="str">
            <v>Querétaro</v>
          </cell>
          <cell r="Q1352" t="str">
            <v>Occidente</v>
          </cell>
          <cell r="R1352" t="str">
            <v>Baja</v>
          </cell>
          <cell r="S1352" t="str">
            <v>Subasta interna</v>
          </cell>
          <cell r="T1352" t="str">
            <v>GNP</v>
          </cell>
          <cell r="U1352" t="str">
            <v>Grupo Nacional Provincial, S.A.B.</v>
          </cell>
          <cell r="V1352" t="str">
            <v>Agente Empleado</v>
          </cell>
          <cell r="W1352" t="str">
            <v>Pool Semiasignado</v>
          </cell>
          <cell r="X1352" t="str">
            <v>Supervisoria</v>
          </cell>
          <cell r="Y1352" t="str">
            <v>Pool</v>
          </cell>
          <cell r="Z1352" t="str">
            <v>V05964</v>
          </cell>
          <cell r="AA1352" t="str">
            <v>-</v>
          </cell>
          <cell r="AB1352" t="str">
            <v>-</v>
          </cell>
          <cell r="AC1352" t="str">
            <v>-</v>
          </cell>
          <cell r="AD1352" t="str">
            <v>-</v>
          </cell>
          <cell r="AE1352" t="str">
            <v>-</v>
          </cell>
          <cell r="AF1352" t="str">
            <v>-</v>
          </cell>
          <cell r="AG1352" t="str">
            <v>-</v>
          </cell>
          <cell r="AH1352" t="str">
            <v>-</v>
          </cell>
          <cell r="AI1352" t="str">
            <v>C6705</v>
          </cell>
          <cell r="AJ1352" t="str">
            <v>Ramirez Granados Arturo</v>
          </cell>
          <cell r="AK1352" t="str">
            <v>-</v>
          </cell>
          <cell r="AL1352" t="str">
            <v>-</v>
          </cell>
          <cell r="AM1352" t="str">
            <v>-</v>
          </cell>
          <cell r="AN1352" t="str">
            <v>jose.mejialopez@gnp.com.mx</v>
          </cell>
          <cell r="AO1352" t="str">
            <v>-</v>
          </cell>
          <cell r="AP1352" t="str">
            <v>jose.mejialopez@gnp.com.mx</v>
          </cell>
          <cell r="AQ1352">
            <v>4423693930</v>
          </cell>
          <cell r="AR1352" t="str">
            <v>-</v>
          </cell>
          <cell r="AS1352" t="str">
            <v>-</v>
          </cell>
          <cell r="AT1352" t="str">
            <v>-</v>
          </cell>
          <cell r="AU1352" t="str">
            <v>-</v>
          </cell>
          <cell r="AV1352" t="str">
            <v>-</v>
          </cell>
          <cell r="AW1352" t="str">
            <v>IMDM22968680..</v>
          </cell>
          <cell r="AX1352" t="str">
            <v>Inactivo</v>
          </cell>
          <cell r="AY1352" t="str">
            <v>No</v>
          </cell>
          <cell r="AZ1352" t="str">
            <v>-</v>
          </cell>
          <cell r="BA1352" t="str">
            <v>-</v>
          </cell>
          <cell r="BB1352" t="str">
            <v>-</v>
          </cell>
          <cell r="BC1352" t="str">
            <v>-</v>
          </cell>
          <cell r="BD1352" t="str">
            <v>-</v>
          </cell>
          <cell r="BE1352" t="str">
            <v>-</v>
          </cell>
          <cell r="BF1352" t="str">
            <v>-</v>
          </cell>
          <cell r="BG1352" t="str">
            <v>-</v>
          </cell>
          <cell r="BH1352" t="str">
            <v>-</v>
          </cell>
          <cell r="BI1352" t="str">
            <v>-</v>
          </cell>
          <cell r="BJ1352" t="str">
            <v>Arrendado</v>
          </cell>
          <cell r="BL1352" t="str">
            <v>El Trébol Automotriz Ermita, S.A. de C.V.</v>
          </cell>
          <cell r="BP1352" t="str">
            <v>-</v>
          </cell>
          <cell r="BQ1352" t="str">
            <v>-</v>
          </cell>
          <cell r="BR1352" t="str">
            <v>-</v>
          </cell>
          <cell r="BS1352" t="str">
            <v>-</v>
          </cell>
          <cell r="BT1352" t="str">
            <v>-</v>
          </cell>
          <cell r="BU1352" t="str">
            <v>-</v>
          </cell>
          <cell r="BV1352" t="str">
            <v>-</v>
          </cell>
          <cell r="BW1352" t="str">
            <v>-</v>
          </cell>
          <cell r="BX1352" t="str">
            <v>-</v>
          </cell>
          <cell r="BY1352" t="str">
            <v>-</v>
          </cell>
          <cell r="BZ1352" t="str">
            <v>-</v>
          </cell>
          <cell r="CA1352" t="str">
            <v>-</v>
          </cell>
          <cell r="CB1352" t="str">
            <v>-</v>
          </cell>
          <cell r="CC1352" t="str">
            <v>Jueves</v>
          </cell>
          <cell r="CD1352" t="str">
            <v>911</v>
          </cell>
          <cell r="CE1352" t="str">
            <v>1</v>
          </cell>
          <cell r="CF1352" t="str">
            <v>Verde</v>
          </cell>
          <cell r="CG1352" t="str">
            <v>4o Sábado</v>
          </cell>
          <cell r="CH1352" t="str">
            <v>Abr y May</v>
          </cell>
          <cell r="CI1352" t="str">
            <v>Oct y Nov</v>
          </cell>
          <cell r="CJ1352" t="str">
            <v>-</v>
          </cell>
          <cell r="CK1352">
            <v>90</v>
          </cell>
          <cell r="CL1352" t="str">
            <v>101 - MAGNA</v>
          </cell>
          <cell r="CM1352" t="str">
            <v>14175</v>
          </cell>
          <cell r="CP1352" t="str">
            <v>-</v>
          </cell>
        </row>
        <row r="1353">
          <cell r="A1353" t="str">
            <v>14176</v>
          </cell>
          <cell r="B1353" t="str">
            <v>238ZMV</v>
          </cell>
          <cell r="C1353" t="str">
            <v>Distrito Federal</v>
          </cell>
          <cell r="D1353" t="str">
            <v>No aplica</v>
          </cell>
          <cell r="E1353" t="str">
            <v>Aveo</v>
          </cell>
          <cell r="F1353" t="str">
            <v>Automóvil</v>
          </cell>
          <cell r="G1353" t="str">
            <v>Chevrolet</v>
          </cell>
          <cell r="H1353" t="str">
            <v>Aveo LT 4 puertas T/M, D/H, A/A, E/E, CD, Paquete B</v>
          </cell>
          <cell r="I1353" t="str">
            <v>3G1TA5AF1EL169618</v>
          </cell>
          <cell r="J1353" t="str">
            <v>Hecho en México</v>
          </cell>
          <cell r="K1353" t="str">
            <v>Magna</v>
          </cell>
          <cell r="L1353">
            <v>4</v>
          </cell>
          <cell r="M1353">
            <v>45</v>
          </cell>
          <cell r="N1353">
            <v>2014</v>
          </cell>
          <cell r="O1353" t="str">
            <v>Culiacán</v>
          </cell>
          <cell r="P1353" t="str">
            <v>Sinaloa</v>
          </cell>
          <cell r="Q1353" t="str">
            <v>Occidente</v>
          </cell>
          <cell r="R1353" t="str">
            <v>Baja</v>
          </cell>
          <cell r="S1353" t="str">
            <v>Devolución Valmex</v>
          </cell>
          <cell r="T1353" t="str">
            <v>GNP</v>
          </cell>
          <cell r="U1353" t="str">
            <v>Grupo Nacional Provincial, S.A.B.</v>
          </cell>
          <cell r="V1353" t="str">
            <v>Agente Empleado</v>
          </cell>
          <cell r="W1353" t="str">
            <v>Pool Semiasignado</v>
          </cell>
          <cell r="X1353" t="str">
            <v>Supervisoria</v>
          </cell>
          <cell r="Y1353" t="str">
            <v>Pool</v>
          </cell>
          <cell r="Z1353" t="str">
            <v>V02792</v>
          </cell>
          <cell r="AA1353" t="str">
            <v>Gómez Meza Gloria Pamela</v>
          </cell>
          <cell r="AB1353" t="str">
            <v>GNP Administración de Venta Masiva, S.A. de C.V.</v>
          </cell>
          <cell r="AC1353" t="str">
            <v>GOMG8105244L0</v>
          </cell>
          <cell r="AD1353" t="str">
            <v>Jefe de departamento</v>
          </cell>
          <cell r="AE1353" t="str">
            <v>Gerente Comercial</v>
          </cell>
          <cell r="AF1353" t="str">
            <v>Unidad de Negocio</v>
          </cell>
          <cell r="AG1353" t="str">
            <v>Dirección Canal Masivo</v>
          </cell>
          <cell r="AH1353" t="str">
            <v>Subdirección Comercial Agentes y Empleados</v>
          </cell>
          <cell r="AI1353" t="str">
            <v>C2041</v>
          </cell>
          <cell r="AJ1353" t="str">
            <v>Cabrera Zúñiga Saúl</v>
          </cell>
          <cell r="AK1353" t="str">
            <v>Culiacan</v>
          </cell>
          <cell r="AL1353" t="str">
            <v>Culiacan</v>
          </cell>
          <cell r="AM1353">
            <v>6268</v>
          </cell>
          <cell r="AN1353" t="str">
            <v>pamela.gomez@gnp.com.mx</v>
          </cell>
          <cell r="AO1353" t="str">
            <v>pamela.gomez@gnp.com.mx</v>
          </cell>
          <cell r="AQ1353">
            <v>6673895328</v>
          </cell>
          <cell r="AR1353" t="str">
            <v>-</v>
          </cell>
          <cell r="AS1353" t="str">
            <v>-</v>
          </cell>
          <cell r="AT1353" t="str">
            <v>-</v>
          </cell>
          <cell r="AU1353" t="str">
            <v>-</v>
          </cell>
          <cell r="AV1353" t="str">
            <v>-</v>
          </cell>
          <cell r="AW1353" t="str">
            <v>IMDM20552721..</v>
          </cell>
          <cell r="AX1353" t="str">
            <v>Inactivo</v>
          </cell>
          <cell r="AY1353" t="str">
            <v>No</v>
          </cell>
          <cell r="AZ1353" t="str">
            <v>-</v>
          </cell>
          <cell r="BA1353" t="str">
            <v>-</v>
          </cell>
          <cell r="BB1353" t="str">
            <v>-</v>
          </cell>
          <cell r="BC1353" t="str">
            <v>-</v>
          </cell>
          <cell r="BD1353" t="str">
            <v>-</v>
          </cell>
          <cell r="BE1353" t="str">
            <v>-</v>
          </cell>
          <cell r="BF1353" t="str">
            <v>-</v>
          </cell>
          <cell r="BG1353" t="str">
            <v>-</v>
          </cell>
          <cell r="BH1353" t="str">
            <v>-</v>
          </cell>
          <cell r="BI1353" t="str">
            <v>-</v>
          </cell>
          <cell r="BJ1353" t="str">
            <v>Arrendado</v>
          </cell>
          <cell r="BL1353" t="str">
            <v>El Trébol Automotriz Ermita, S.A. de C.V.</v>
          </cell>
          <cell r="BP1353" t="str">
            <v>-</v>
          </cell>
          <cell r="BQ1353" t="str">
            <v>-</v>
          </cell>
          <cell r="BR1353" t="str">
            <v>-</v>
          </cell>
          <cell r="BS1353" t="str">
            <v>-</v>
          </cell>
          <cell r="BT1353" t="str">
            <v>-</v>
          </cell>
          <cell r="BU1353" t="str">
            <v>-</v>
          </cell>
          <cell r="BV1353" t="str">
            <v>-</v>
          </cell>
          <cell r="BW1353" t="str">
            <v>-</v>
          </cell>
          <cell r="BX1353" t="str">
            <v>-</v>
          </cell>
          <cell r="BY1353" t="str">
            <v>-</v>
          </cell>
          <cell r="BZ1353" t="str">
            <v>-</v>
          </cell>
          <cell r="CA1353" t="str">
            <v>-</v>
          </cell>
          <cell r="CB1353" t="str">
            <v>-</v>
          </cell>
          <cell r="CC1353" t="str">
            <v>Martes</v>
          </cell>
          <cell r="CD1353" t="str">
            <v>238</v>
          </cell>
          <cell r="CE1353" t="str">
            <v>8</v>
          </cell>
          <cell r="CF1353" t="str">
            <v>Rosa</v>
          </cell>
          <cell r="CG1353" t="str">
            <v>2o Sábado</v>
          </cell>
          <cell r="CH1353" t="str">
            <v>Feb y Mzo</v>
          </cell>
          <cell r="CI1353" t="str">
            <v>Ago y Sep</v>
          </cell>
          <cell r="CJ1353" t="str">
            <v>-</v>
          </cell>
          <cell r="CK1353">
            <v>90</v>
          </cell>
          <cell r="CL1353" t="str">
            <v>101 - MAGNA</v>
          </cell>
          <cell r="CM1353" t="str">
            <v>14176</v>
          </cell>
          <cell r="CP1353" t="str">
            <v>-</v>
          </cell>
        </row>
        <row r="1354">
          <cell r="A1354" t="str">
            <v>14177</v>
          </cell>
          <cell r="B1354" t="str">
            <v>2B1BU</v>
          </cell>
          <cell r="C1354" t="str">
            <v>Distrito Federal</v>
          </cell>
          <cell r="D1354" t="str">
            <v>No aplica</v>
          </cell>
          <cell r="E1354" t="str">
            <v>BMW F800R</v>
          </cell>
          <cell r="F1354" t="str">
            <v>Motocicleta</v>
          </cell>
          <cell r="G1354" t="str">
            <v>BMW</v>
          </cell>
          <cell r="H1354" t="str">
            <v>F800R</v>
          </cell>
          <cell r="I1354" t="str">
            <v>WB1021702EZ435320</v>
          </cell>
          <cell r="J1354" t="str">
            <v>08830290</v>
          </cell>
          <cell r="K1354" t="str">
            <v>Premium</v>
          </cell>
          <cell r="L1354">
            <v>2</v>
          </cell>
          <cell r="M1354">
            <v>16</v>
          </cell>
          <cell r="N1354">
            <v>2014</v>
          </cell>
          <cell r="O1354" t="str">
            <v>Guadalajara</v>
          </cell>
          <cell r="P1354" t="str">
            <v>Jalisco</v>
          </cell>
          <cell r="Q1354" t="str">
            <v>Occidente</v>
          </cell>
          <cell r="R1354" t="str">
            <v>Baja</v>
          </cell>
          <cell r="S1354" t="str">
            <v>Venta a empleado</v>
          </cell>
          <cell r="T1354" t="str">
            <v>GNP</v>
          </cell>
          <cell r="U1354" t="str">
            <v>Grupo Nacional Provincial, S.A.B.</v>
          </cell>
          <cell r="V1354" t="str">
            <v>Asesor de Servicio</v>
          </cell>
          <cell r="W1354" t="str">
            <v>M21</v>
          </cell>
          <cell r="X1354" t="str">
            <v>Célula AMIS</v>
          </cell>
          <cell r="Y1354" t="str">
            <v>Asignado</v>
          </cell>
          <cell r="Z1354">
            <v>40183001</v>
          </cell>
          <cell r="AA1354" t="str">
            <v>Barajas Gutierrez José Miguel</v>
          </cell>
          <cell r="AB1354" t="str">
            <v>Servicios Administrativos en Reclamaciones, S.A. de C.V.</v>
          </cell>
          <cell r="AC1354" t="str">
            <v>BAGM840626S8A</v>
          </cell>
          <cell r="AD1354" t="str">
            <v>Operativo</v>
          </cell>
          <cell r="AE1354" t="str">
            <v>Asesor de Servicio</v>
          </cell>
          <cell r="AF1354" t="str">
            <v>Unidad Operativa</v>
          </cell>
          <cell r="AG1354" t="str">
            <v>Dirección Servicio y Operaciones</v>
          </cell>
          <cell r="AH1354" t="str">
            <v>Subdirección Siniestros Norte y Occidente</v>
          </cell>
          <cell r="AI1354" t="str">
            <v>C9179</v>
          </cell>
          <cell r="AJ1354" t="str">
            <v>Moya Urdiales Idalia Leticia</v>
          </cell>
          <cell r="AK1354" t="str">
            <v>Oficina central Guadalajara</v>
          </cell>
          <cell r="AL1354" t="str">
            <v>Guadalajara</v>
          </cell>
          <cell r="AM1354">
            <v>0</v>
          </cell>
          <cell r="AN1354" t="str">
            <v>miguel.barajas@gnp.com.mx</v>
          </cell>
          <cell r="AO1354" t="str">
            <v>miguel.barajas@gnp.com.mx</v>
          </cell>
          <cell r="AP1354" t="str">
            <v>ajustes317gnp@gmail.com</v>
          </cell>
          <cell r="AQ1354">
            <v>3312946214</v>
          </cell>
          <cell r="AR1354" t="str">
            <v>-</v>
          </cell>
          <cell r="AS1354" t="str">
            <v>-</v>
          </cell>
          <cell r="AT1354" t="str">
            <v>-</v>
          </cell>
          <cell r="AU1354" t="str">
            <v>-</v>
          </cell>
          <cell r="AV1354" t="str">
            <v>-</v>
          </cell>
          <cell r="AW1354" t="str">
            <v>-</v>
          </cell>
          <cell r="AX1354" t="str">
            <v>-</v>
          </cell>
          <cell r="AY1354" t="str">
            <v>No</v>
          </cell>
          <cell r="AZ1354" t="str">
            <v>-</v>
          </cell>
          <cell r="BA1354" t="str">
            <v>-</v>
          </cell>
          <cell r="BB1354" t="str">
            <v>-</v>
          </cell>
          <cell r="BC1354" t="str">
            <v>-</v>
          </cell>
          <cell r="BD1354" t="str">
            <v>-</v>
          </cell>
          <cell r="BE1354" t="str">
            <v>-</v>
          </cell>
          <cell r="BF1354" t="str">
            <v>-</v>
          </cell>
          <cell r="BG1354">
            <v>3</v>
          </cell>
          <cell r="BH1354" t="str">
            <v>-</v>
          </cell>
          <cell r="BI1354" t="str">
            <v>-</v>
          </cell>
          <cell r="BJ1354" t="str">
            <v>Arrendado</v>
          </cell>
          <cell r="BK1354" t="str">
            <v>AU000211</v>
          </cell>
          <cell r="BL1354" t="str">
            <v>Bayern Motors, S.A. de C.V.</v>
          </cell>
          <cell r="BM1354">
            <v>126896.55</v>
          </cell>
          <cell r="BN1354">
            <v>20303.448</v>
          </cell>
          <cell r="BO1354">
            <v>147199.99799999999</v>
          </cell>
          <cell r="BP1354" t="str">
            <v>-</v>
          </cell>
          <cell r="BQ1354" t="str">
            <v>-</v>
          </cell>
          <cell r="BR1354" t="str">
            <v>-</v>
          </cell>
          <cell r="BS1354" t="str">
            <v>-</v>
          </cell>
          <cell r="BT1354" t="str">
            <v>-</v>
          </cell>
          <cell r="BU1354" t="str">
            <v>-</v>
          </cell>
          <cell r="BV1354" t="str">
            <v>-</v>
          </cell>
          <cell r="BW1354" t="str">
            <v>-</v>
          </cell>
          <cell r="BX1354" t="str">
            <v>-</v>
          </cell>
          <cell r="BY1354" t="str">
            <v>-</v>
          </cell>
          <cell r="BZ1354" t="str">
            <v>-</v>
          </cell>
          <cell r="CA1354" t="str">
            <v>-</v>
          </cell>
          <cell r="CB1354" t="str">
            <v>-</v>
          </cell>
          <cell r="CC1354" t="str">
            <v>Jueves</v>
          </cell>
          <cell r="CD1354" t="str">
            <v>2B</v>
          </cell>
          <cell r="CE1354" t="str">
            <v>1</v>
          </cell>
          <cell r="CF1354" t="str">
            <v>Verde</v>
          </cell>
          <cell r="CG1354" t="str">
            <v>4o Sábado</v>
          </cell>
          <cell r="CH1354" t="str">
            <v>Abr y May</v>
          </cell>
          <cell r="CI1354" t="str">
            <v>Oct y Nov</v>
          </cell>
          <cell r="CJ1354" t="str">
            <v>-</v>
          </cell>
          <cell r="CK1354">
            <v>64</v>
          </cell>
          <cell r="CL1354" t="str">
            <v>102 - PREMIUM</v>
          </cell>
          <cell r="CM1354" t="str">
            <v>14177</v>
          </cell>
          <cell r="CP1354" t="str">
            <v>-</v>
          </cell>
        </row>
        <row r="1355">
          <cell r="A1355" t="str">
            <v>14178</v>
          </cell>
          <cell r="B1355" t="str">
            <v>2B3BU</v>
          </cell>
          <cell r="C1355" t="str">
            <v>Distrito Federal</v>
          </cell>
          <cell r="D1355" t="str">
            <v>No aplica</v>
          </cell>
          <cell r="E1355" t="str">
            <v>BMW F800R</v>
          </cell>
          <cell r="F1355" t="str">
            <v>Motocicleta</v>
          </cell>
          <cell r="G1355" t="str">
            <v>BMW</v>
          </cell>
          <cell r="H1355" t="str">
            <v>F800R</v>
          </cell>
          <cell r="I1355" t="str">
            <v>WB1021702EZ435432</v>
          </cell>
          <cell r="K1355" t="str">
            <v>Premium</v>
          </cell>
          <cell r="L1355">
            <v>2</v>
          </cell>
          <cell r="M1355">
            <v>16</v>
          </cell>
          <cell r="N1355">
            <v>2014</v>
          </cell>
          <cell r="O1355" t="str">
            <v>Ciudad de México</v>
          </cell>
          <cell r="P1355" t="str">
            <v>Ciudad de México</v>
          </cell>
          <cell r="Q1355" t="str">
            <v>Zona Metropolitana</v>
          </cell>
          <cell r="R1355" t="str">
            <v>Baja</v>
          </cell>
          <cell r="S1355" t="str">
            <v>Devolución Valmex</v>
          </cell>
          <cell r="T1355" t="str">
            <v>GNP</v>
          </cell>
          <cell r="U1355" t="str">
            <v>Grupo Nacional Provincial, S.A.B.</v>
          </cell>
          <cell r="V1355" t="str">
            <v>Asesor de Servicio</v>
          </cell>
          <cell r="W1355" t="str">
            <v>543</v>
          </cell>
          <cell r="X1355" t="str">
            <v>Célula 3</v>
          </cell>
          <cell r="Y1355" t="str">
            <v>Asignado</v>
          </cell>
          <cell r="Z1355" t="str">
            <v>N91201</v>
          </cell>
          <cell r="AA1355" t="str">
            <v>-</v>
          </cell>
          <cell r="AB1355" t="str">
            <v>-</v>
          </cell>
          <cell r="AC1355" t="str">
            <v>-</v>
          </cell>
          <cell r="AD1355" t="str">
            <v>-</v>
          </cell>
          <cell r="AE1355" t="str">
            <v>-</v>
          </cell>
          <cell r="AF1355" t="str">
            <v>-</v>
          </cell>
          <cell r="AG1355" t="str">
            <v>-</v>
          </cell>
          <cell r="AH1355" t="str">
            <v>-</v>
          </cell>
          <cell r="AI1355" t="str">
            <v>C6705</v>
          </cell>
          <cell r="AJ1355" t="str">
            <v>Ramirez Granados Arturo</v>
          </cell>
          <cell r="AK1355" t="str">
            <v>-</v>
          </cell>
          <cell r="AL1355" t="str">
            <v>-</v>
          </cell>
          <cell r="AM1355" t="str">
            <v>-</v>
          </cell>
          <cell r="AN1355" t="str">
            <v>ajustes087gnp@gmail.com</v>
          </cell>
          <cell r="AO1355" t="str">
            <v>-</v>
          </cell>
          <cell r="AP1355" t="str">
            <v>ajustes087gnp@gmail.com</v>
          </cell>
          <cell r="AQ1355">
            <v>5518003441</v>
          </cell>
          <cell r="AR1355" t="str">
            <v>-</v>
          </cell>
          <cell r="AS1355" t="str">
            <v>-</v>
          </cell>
          <cell r="AT1355" t="str">
            <v>-</v>
          </cell>
          <cell r="AU1355" t="str">
            <v>-</v>
          </cell>
          <cell r="AV1355" t="str">
            <v>-</v>
          </cell>
          <cell r="AW1355" t="str">
            <v>IMDM21470146..</v>
          </cell>
          <cell r="AX1355" t="str">
            <v>Inactivo</v>
          </cell>
          <cell r="AY1355" t="str">
            <v>No</v>
          </cell>
          <cell r="AZ1355" t="str">
            <v>-</v>
          </cell>
          <cell r="BA1355" t="str">
            <v>-</v>
          </cell>
          <cell r="BB1355" t="str">
            <v>-</v>
          </cell>
          <cell r="BC1355" t="str">
            <v>-</v>
          </cell>
          <cell r="BD1355" t="str">
            <v>-</v>
          </cell>
          <cell r="BE1355" t="str">
            <v>-</v>
          </cell>
          <cell r="BF1355" t="str">
            <v>-</v>
          </cell>
          <cell r="BG1355" t="str">
            <v>-</v>
          </cell>
          <cell r="BH1355" t="str">
            <v>-</v>
          </cell>
          <cell r="BI1355" t="str">
            <v>-</v>
          </cell>
          <cell r="BJ1355" t="str">
            <v>Arrendado</v>
          </cell>
          <cell r="BL1355" t="str">
            <v>Bayern Motors, S.A. de C.V.</v>
          </cell>
          <cell r="BM1355">
            <v>126896.55</v>
          </cell>
          <cell r="BN1355">
            <v>20303.448</v>
          </cell>
          <cell r="BO1355">
            <v>147199.99799999999</v>
          </cell>
          <cell r="BP1355" t="str">
            <v>-</v>
          </cell>
          <cell r="BQ1355" t="str">
            <v>-</v>
          </cell>
          <cell r="BR1355" t="str">
            <v>-</v>
          </cell>
          <cell r="BS1355" t="str">
            <v>-</v>
          </cell>
          <cell r="BT1355" t="str">
            <v>-</v>
          </cell>
          <cell r="BU1355" t="str">
            <v>-</v>
          </cell>
          <cell r="BV1355" t="str">
            <v>-</v>
          </cell>
          <cell r="BW1355" t="str">
            <v>-</v>
          </cell>
          <cell r="BX1355" t="str">
            <v>-</v>
          </cell>
          <cell r="BY1355" t="str">
            <v>-</v>
          </cell>
          <cell r="BZ1355" t="str">
            <v>-</v>
          </cell>
          <cell r="CA1355" t="str">
            <v>-</v>
          </cell>
          <cell r="CB1355" t="str">
            <v>-</v>
          </cell>
          <cell r="CC1355" t="str">
            <v>Miércoles</v>
          </cell>
          <cell r="CD1355" t="str">
            <v>2B</v>
          </cell>
          <cell r="CE1355" t="str">
            <v>3</v>
          </cell>
          <cell r="CF1355" t="str">
            <v>Rojo</v>
          </cell>
          <cell r="CG1355" t="str">
            <v>3er Sábado</v>
          </cell>
          <cell r="CH1355" t="str">
            <v>Mzo y Abr</v>
          </cell>
          <cell r="CI1355" t="str">
            <v>Sep y Oct</v>
          </cell>
          <cell r="CJ1355" t="str">
            <v>-</v>
          </cell>
          <cell r="CK1355">
            <v>64</v>
          </cell>
          <cell r="CL1355" t="str">
            <v>102 - PREMIUM</v>
          </cell>
          <cell r="CM1355" t="str">
            <v>14178</v>
          </cell>
          <cell r="CP1355" t="str">
            <v>-</v>
          </cell>
        </row>
        <row r="1356">
          <cell r="A1356" t="str">
            <v>14179</v>
          </cell>
          <cell r="B1356" t="str">
            <v>4D2YA</v>
          </cell>
          <cell r="C1356" t="str">
            <v>Distrito Federal</v>
          </cell>
          <cell r="D1356" t="str">
            <v>2B6BU</v>
          </cell>
          <cell r="E1356" t="str">
            <v>BMW F800R</v>
          </cell>
          <cell r="F1356" t="str">
            <v>Motocicleta</v>
          </cell>
          <cell r="G1356" t="str">
            <v>BMW</v>
          </cell>
          <cell r="H1356" t="str">
            <v>F800R</v>
          </cell>
          <cell r="I1356" t="str">
            <v>WB1021703EZ435715</v>
          </cell>
          <cell r="K1356" t="str">
            <v>Premium</v>
          </cell>
          <cell r="L1356">
            <v>2</v>
          </cell>
          <cell r="M1356">
            <v>16</v>
          </cell>
          <cell r="N1356">
            <v>2014</v>
          </cell>
          <cell r="O1356" t="str">
            <v>Ciudad de México</v>
          </cell>
          <cell r="P1356" t="str">
            <v>Ciudad de México</v>
          </cell>
          <cell r="Q1356" t="str">
            <v>Zona Metropolitana</v>
          </cell>
          <cell r="R1356" t="str">
            <v>Baja</v>
          </cell>
          <cell r="S1356" t="str">
            <v>Venta a empleado</v>
          </cell>
          <cell r="T1356" t="str">
            <v>GNP</v>
          </cell>
          <cell r="U1356" t="str">
            <v>Grupo Nacional Provincial, S.A.B.</v>
          </cell>
          <cell r="V1356" t="str">
            <v>Asesor de Servicio</v>
          </cell>
          <cell r="W1356" t="str">
            <v>367</v>
          </cell>
          <cell r="X1356" t="str">
            <v>Célula 2</v>
          </cell>
          <cell r="Y1356" t="str">
            <v>Asignado</v>
          </cell>
          <cell r="Z1356" t="str">
            <v>N90520</v>
          </cell>
          <cell r="AA1356" t="str">
            <v>Salas Morales Omar</v>
          </cell>
          <cell r="AB1356" t="str">
            <v>Grupo Nacional Provincial, S.A.B.</v>
          </cell>
          <cell r="AC1356" t="str">
            <v>SAMO771218A48</v>
          </cell>
          <cell r="AD1356" t="str">
            <v>Jefe de departamento</v>
          </cell>
          <cell r="AE1356" t="str">
            <v>Coordinador de Célula</v>
          </cell>
          <cell r="AF1356" t="str">
            <v>Unidad Operativa</v>
          </cell>
          <cell r="AG1356" t="str">
            <v>Dirección Servicio y Operaciones</v>
          </cell>
          <cell r="AH1356" t="str">
            <v>Subdir. Siniestros CDMX y Sureste</v>
          </cell>
          <cell r="AI1356" t="str">
            <v>C9215</v>
          </cell>
          <cell r="AJ1356" t="str">
            <v>Moreno Alvárez Elvia Citlalli</v>
          </cell>
          <cell r="AK1356" t="str">
            <v>Amores A1 PB</v>
          </cell>
          <cell r="AL1356" t="str">
            <v>Amores</v>
          </cell>
          <cell r="AM1356">
            <v>0</v>
          </cell>
          <cell r="AN1356" t="str">
            <v>omar.salas@gnp.com.mx</v>
          </cell>
          <cell r="AO1356" t="str">
            <v>omar.salas@gnp.com.mx</v>
          </cell>
          <cell r="AP1356" t="str">
            <v>ajustes089gnp@gmail.com</v>
          </cell>
          <cell r="AQ1356">
            <v>5535228478</v>
          </cell>
          <cell r="AR1356" t="str">
            <v>-</v>
          </cell>
          <cell r="AS1356" t="str">
            <v>-</v>
          </cell>
          <cell r="AT1356" t="str">
            <v>-</v>
          </cell>
          <cell r="AU1356" t="str">
            <v>-</v>
          </cell>
          <cell r="AV1356" t="str">
            <v>-</v>
          </cell>
          <cell r="AW1356" t="str">
            <v>IMDM21470096..</v>
          </cell>
          <cell r="AX1356" t="str">
            <v>Inactivo</v>
          </cell>
          <cell r="AY1356" t="str">
            <v>No</v>
          </cell>
          <cell r="AZ1356" t="str">
            <v>-</v>
          </cell>
          <cell r="BA1356" t="str">
            <v>-</v>
          </cell>
          <cell r="BB1356" t="str">
            <v>-</v>
          </cell>
          <cell r="BC1356" t="str">
            <v>-</v>
          </cell>
          <cell r="BD1356" t="str">
            <v>-</v>
          </cell>
          <cell r="BE1356" t="str">
            <v>-</v>
          </cell>
          <cell r="BF1356" t="str">
            <v>-</v>
          </cell>
          <cell r="BG1356">
            <v>3</v>
          </cell>
          <cell r="BH1356" t="str">
            <v>-</v>
          </cell>
          <cell r="BI1356" t="str">
            <v>-</v>
          </cell>
          <cell r="BJ1356" t="str">
            <v>Arrendado</v>
          </cell>
          <cell r="BL1356" t="str">
            <v>Bayern Motors, S.A. de C.V.</v>
          </cell>
          <cell r="BM1356">
            <v>126896.55</v>
          </cell>
          <cell r="BN1356">
            <v>20303.448</v>
          </cell>
          <cell r="BO1356">
            <v>147199.99799999999</v>
          </cell>
          <cell r="BP1356" t="str">
            <v>-</v>
          </cell>
          <cell r="BQ1356" t="str">
            <v>-</v>
          </cell>
          <cell r="BR1356" t="str">
            <v>-</v>
          </cell>
          <cell r="BS1356" t="str">
            <v>-</v>
          </cell>
          <cell r="BT1356" t="str">
            <v>-</v>
          </cell>
          <cell r="BU1356" t="str">
            <v>-</v>
          </cell>
          <cell r="BV1356" t="str">
            <v>-</v>
          </cell>
          <cell r="BW1356" t="str">
            <v>-</v>
          </cell>
          <cell r="BX1356" t="str">
            <v>-</v>
          </cell>
          <cell r="BY1356" t="str">
            <v>-</v>
          </cell>
          <cell r="BZ1356" t="str">
            <v>-</v>
          </cell>
          <cell r="CA1356" t="str">
            <v>-</v>
          </cell>
          <cell r="CB1356" t="str">
            <v>-</v>
          </cell>
          <cell r="CC1356" t="str">
            <v>Lunes</v>
          </cell>
          <cell r="CD1356" t="str">
            <v>4D</v>
          </cell>
          <cell r="CE1356" t="str">
            <v>6</v>
          </cell>
          <cell r="CF1356" t="str">
            <v>Amarillo</v>
          </cell>
          <cell r="CG1356" t="str">
            <v>1er Sábado</v>
          </cell>
          <cell r="CH1356" t="str">
            <v>Ene y Feb</v>
          </cell>
          <cell r="CI1356" t="str">
            <v>Jul y Ago</v>
          </cell>
          <cell r="CJ1356" t="str">
            <v>-</v>
          </cell>
          <cell r="CK1356">
            <v>64</v>
          </cell>
          <cell r="CL1356" t="str">
            <v>102 - PREMIUM</v>
          </cell>
          <cell r="CM1356" t="str">
            <v>14179</v>
          </cell>
          <cell r="CP1356" t="str">
            <v>-</v>
          </cell>
        </row>
        <row r="1357">
          <cell r="A1357" t="str">
            <v>14180</v>
          </cell>
          <cell r="B1357" t="str">
            <v>2B7BU</v>
          </cell>
          <cell r="C1357" t="str">
            <v>Distrito Federal</v>
          </cell>
          <cell r="D1357" t="str">
            <v>No aplica</v>
          </cell>
          <cell r="E1357" t="str">
            <v>BMW F800R</v>
          </cell>
          <cell r="F1357" t="str">
            <v>Motocicleta</v>
          </cell>
          <cell r="G1357" t="str">
            <v>BMW</v>
          </cell>
          <cell r="H1357" t="str">
            <v>F800R</v>
          </cell>
          <cell r="I1357" t="str">
            <v>WB1021704EZ435786</v>
          </cell>
          <cell r="K1357" t="str">
            <v>Premium</v>
          </cell>
          <cell r="L1357">
            <v>2</v>
          </cell>
          <cell r="M1357">
            <v>16</v>
          </cell>
          <cell r="N1357">
            <v>2014</v>
          </cell>
          <cell r="O1357" t="str">
            <v>Ciudad de México</v>
          </cell>
          <cell r="P1357" t="str">
            <v>Ciudad de México</v>
          </cell>
          <cell r="Q1357" t="str">
            <v>Zona Metropolitana</v>
          </cell>
          <cell r="R1357" t="str">
            <v>Baja</v>
          </cell>
          <cell r="S1357" t="str">
            <v>Venta a empleado</v>
          </cell>
          <cell r="T1357" t="str">
            <v>GNP</v>
          </cell>
          <cell r="U1357" t="str">
            <v>Grupo Nacional Provincial, S.A.B.</v>
          </cell>
          <cell r="V1357" t="str">
            <v>Asesor de Servicio</v>
          </cell>
          <cell r="W1357" t="str">
            <v>529</v>
          </cell>
          <cell r="X1357" t="str">
            <v>Célula 4</v>
          </cell>
          <cell r="Y1357" t="str">
            <v>Asignado</v>
          </cell>
          <cell r="Z1357" t="str">
            <v>N92799</v>
          </cell>
          <cell r="AA1357" t="str">
            <v>-</v>
          </cell>
          <cell r="AB1357" t="str">
            <v>-</v>
          </cell>
          <cell r="AC1357" t="str">
            <v>-</v>
          </cell>
          <cell r="AD1357" t="str">
            <v>-</v>
          </cell>
          <cell r="AE1357" t="str">
            <v>-</v>
          </cell>
          <cell r="AF1357" t="str">
            <v>-</v>
          </cell>
          <cell r="AG1357" t="str">
            <v>-</v>
          </cell>
          <cell r="AH1357" t="str">
            <v>-</v>
          </cell>
          <cell r="AI1357" t="str">
            <v>C6705</v>
          </cell>
          <cell r="AJ1357" t="str">
            <v>Ramirez Granados Arturo</v>
          </cell>
          <cell r="AK1357" t="str">
            <v>-</v>
          </cell>
          <cell r="AL1357" t="str">
            <v>-</v>
          </cell>
          <cell r="AM1357" t="str">
            <v>-</v>
          </cell>
          <cell r="AN1357" t="str">
            <v>ajustes064gnp@gmail.com</v>
          </cell>
          <cell r="AO1357" t="str">
            <v>-</v>
          </cell>
          <cell r="AP1357" t="str">
            <v>ajustes064gnp@gmail.com</v>
          </cell>
          <cell r="AQ1357" t="str">
            <v>-</v>
          </cell>
          <cell r="AR1357" t="str">
            <v>-</v>
          </cell>
          <cell r="AS1357" t="str">
            <v>-</v>
          </cell>
          <cell r="AT1357" t="str">
            <v>-</v>
          </cell>
          <cell r="AU1357" t="str">
            <v>-</v>
          </cell>
          <cell r="AV1357" t="str">
            <v>-</v>
          </cell>
          <cell r="AW1357" t="str">
            <v>IMDM20322129..</v>
          </cell>
          <cell r="AX1357" t="str">
            <v>Inactivo</v>
          </cell>
          <cell r="AY1357" t="str">
            <v>No</v>
          </cell>
          <cell r="AZ1357" t="str">
            <v>-</v>
          </cell>
          <cell r="BA1357" t="str">
            <v>-</v>
          </cell>
          <cell r="BB1357" t="str">
            <v>-</v>
          </cell>
          <cell r="BC1357" t="str">
            <v>-</v>
          </cell>
          <cell r="BD1357" t="str">
            <v>-</v>
          </cell>
          <cell r="BE1357" t="str">
            <v>-</v>
          </cell>
          <cell r="BF1357" t="str">
            <v>-</v>
          </cell>
          <cell r="BG1357">
            <v>3</v>
          </cell>
          <cell r="BH1357" t="str">
            <v>-</v>
          </cell>
          <cell r="BI1357" t="str">
            <v>-</v>
          </cell>
          <cell r="BJ1357" t="str">
            <v>Arrendado</v>
          </cell>
          <cell r="BL1357" t="str">
            <v>Bayern Motors, S.A. de C.V.</v>
          </cell>
          <cell r="BM1357">
            <v>126896.55</v>
          </cell>
          <cell r="BN1357">
            <v>20303.448</v>
          </cell>
          <cell r="BO1357">
            <v>147199.99799999999</v>
          </cell>
          <cell r="BP1357" t="str">
            <v>-</v>
          </cell>
          <cell r="BQ1357" t="str">
            <v>-</v>
          </cell>
          <cell r="BR1357" t="str">
            <v>-</v>
          </cell>
          <cell r="BS1357" t="str">
            <v>-</v>
          </cell>
          <cell r="BT1357" t="str">
            <v>-</v>
          </cell>
          <cell r="BU1357" t="str">
            <v>-</v>
          </cell>
          <cell r="BV1357" t="str">
            <v>-</v>
          </cell>
          <cell r="BW1357" t="str">
            <v>-</v>
          </cell>
          <cell r="BX1357" t="str">
            <v>-</v>
          </cell>
          <cell r="BY1357" t="str">
            <v>-</v>
          </cell>
          <cell r="BZ1357" t="str">
            <v>-</v>
          </cell>
          <cell r="CA1357" t="str">
            <v>-</v>
          </cell>
          <cell r="CB1357" t="str">
            <v>-</v>
          </cell>
          <cell r="CC1357" t="str">
            <v>Martes</v>
          </cell>
          <cell r="CD1357" t="str">
            <v>2B</v>
          </cell>
          <cell r="CE1357" t="str">
            <v>7</v>
          </cell>
          <cell r="CF1357" t="str">
            <v>Rosa</v>
          </cell>
          <cell r="CG1357" t="str">
            <v>2o Sábado</v>
          </cell>
          <cell r="CH1357" t="str">
            <v>Feb y Mzo</v>
          </cell>
          <cell r="CI1357" t="str">
            <v>Ago y Sep</v>
          </cell>
          <cell r="CJ1357" t="str">
            <v>-</v>
          </cell>
          <cell r="CK1357">
            <v>64</v>
          </cell>
          <cell r="CL1357" t="str">
            <v>102 - PREMIUM</v>
          </cell>
          <cell r="CM1357" t="str">
            <v>14180</v>
          </cell>
          <cell r="CP1357" t="str">
            <v>-</v>
          </cell>
        </row>
        <row r="1358">
          <cell r="A1358" t="str">
            <v>14181</v>
          </cell>
          <cell r="B1358" t="str">
            <v>2B2BU</v>
          </cell>
          <cell r="C1358" t="str">
            <v>Distrito Federal</v>
          </cell>
          <cell r="D1358" t="str">
            <v>No aplica</v>
          </cell>
          <cell r="E1358" t="str">
            <v>BMW F800R</v>
          </cell>
          <cell r="F1358" t="str">
            <v>Motocicleta</v>
          </cell>
          <cell r="G1358" t="str">
            <v>BMW</v>
          </cell>
          <cell r="H1358" t="str">
            <v>F800R</v>
          </cell>
          <cell r="I1358" t="str">
            <v>WB1021707EZ436057</v>
          </cell>
          <cell r="J1358" t="str">
            <v>08835517</v>
          </cell>
          <cell r="K1358" t="str">
            <v>Premium</v>
          </cell>
          <cell r="L1358">
            <v>2</v>
          </cell>
          <cell r="M1358">
            <v>16</v>
          </cell>
          <cell r="N1358">
            <v>2014</v>
          </cell>
          <cell r="O1358" t="str">
            <v>Ciudad de México</v>
          </cell>
          <cell r="P1358" t="str">
            <v>Ciudad de México</v>
          </cell>
          <cell r="Q1358" t="str">
            <v>Zona Metropolitana</v>
          </cell>
          <cell r="R1358" t="str">
            <v>Baja</v>
          </cell>
          <cell r="S1358" t="str">
            <v>Subasta interna</v>
          </cell>
          <cell r="T1358" t="str">
            <v>GNP</v>
          </cell>
          <cell r="U1358" t="str">
            <v>Grupo Nacional Provincial, S.A.B.</v>
          </cell>
          <cell r="V1358" t="str">
            <v>Asesor de Servicio</v>
          </cell>
          <cell r="W1358" t="str">
            <v>552</v>
          </cell>
          <cell r="X1358" t="str">
            <v>Célula 4</v>
          </cell>
          <cell r="Y1358" t="str">
            <v>Asignado</v>
          </cell>
          <cell r="Z1358" t="str">
            <v>N91203</v>
          </cell>
          <cell r="AA1358" t="str">
            <v>Cruz Legorreta Carlos</v>
          </cell>
          <cell r="AB1358" t="str">
            <v>Grupo Nacional Provincial, S.A.B.</v>
          </cell>
          <cell r="AC1358" t="str">
            <v>CULC8403036Q4</v>
          </cell>
          <cell r="AD1358" t="str">
            <v>Operativo</v>
          </cell>
          <cell r="AE1358" t="str">
            <v>Asesor de Servicio Automovil</v>
          </cell>
          <cell r="AF1358" t="str">
            <v>Unidad Operativa</v>
          </cell>
          <cell r="AG1358" t="str">
            <v>Dirección Servicio y Operaciones</v>
          </cell>
          <cell r="AH1358" t="str">
            <v>Subdir. Siniestros CDMX y Sureste</v>
          </cell>
          <cell r="AI1358" t="str">
            <v>C9215</v>
          </cell>
          <cell r="AJ1358" t="str">
            <v>Moreno Alvárez Elvia Citlalli</v>
          </cell>
          <cell r="AK1358" t="str">
            <v>Tlalnepantla</v>
          </cell>
          <cell r="AL1358" t="str">
            <v>Tlalnepantla</v>
          </cell>
          <cell r="AM1358">
            <v>0</v>
          </cell>
          <cell r="AN1358" t="str">
            <v>carlos.cruzlegorreta@gnp.com.mx</v>
          </cell>
          <cell r="AO1358" t="str">
            <v>carlos.cruzlegorreta@gnp.com.mx</v>
          </cell>
          <cell r="AP1358" t="str">
            <v>ajustes071gnp@gmail.com</v>
          </cell>
          <cell r="AQ1358">
            <v>5539803786</v>
          </cell>
          <cell r="AR1358" t="str">
            <v>-</v>
          </cell>
          <cell r="AS1358" t="str">
            <v>-</v>
          </cell>
          <cell r="AT1358" t="str">
            <v>-</v>
          </cell>
          <cell r="AU1358" t="str">
            <v>-</v>
          </cell>
          <cell r="AV1358" t="str">
            <v>-</v>
          </cell>
          <cell r="AW1358" t="str">
            <v>IMDM20145119..</v>
          </cell>
          <cell r="AX1358" t="str">
            <v>Inactivo</v>
          </cell>
          <cell r="AY1358" t="str">
            <v>No</v>
          </cell>
          <cell r="AZ1358" t="str">
            <v>-</v>
          </cell>
          <cell r="BA1358" t="str">
            <v>-</v>
          </cell>
          <cell r="BB1358" t="str">
            <v>-</v>
          </cell>
          <cell r="BC1358" t="str">
            <v>-</v>
          </cell>
          <cell r="BD1358" t="str">
            <v>-</v>
          </cell>
          <cell r="BE1358" t="str">
            <v>-</v>
          </cell>
          <cell r="BF1358" t="str">
            <v>-</v>
          </cell>
          <cell r="BG1358">
            <v>3</v>
          </cell>
          <cell r="BH1358" t="str">
            <v>-</v>
          </cell>
          <cell r="BI1358" t="str">
            <v>-</v>
          </cell>
          <cell r="BJ1358" t="str">
            <v>Arrendado</v>
          </cell>
          <cell r="BK1358" t="str">
            <v>AU000213</v>
          </cell>
          <cell r="BL1358" t="str">
            <v>Bayern Motors, S.A. de C.V.</v>
          </cell>
          <cell r="BM1358">
            <v>126896.55</v>
          </cell>
          <cell r="BN1358">
            <v>20303.448</v>
          </cell>
          <cell r="BO1358">
            <v>147199.99799999999</v>
          </cell>
          <cell r="BP1358" t="str">
            <v>-</v>
          </cell>
          <cell r="BQ1358" t="str">
            <v>-</v>
          </cell>
          <cell r="BR1358" t="str">
            <v>-</v>
          </cell>
          <cell r="BS1358" t="str">
            <v>-</v>
          </cell>
          <cell r="BT1358" t="str">
            <v>-</v>
          </cell>
          <cell r="BU1358" t="str">
            <v>-</v>
          </cell>
          <cell r="BV1358" t="str">
            <v>-</v>
          </cell>
          <cell r="BW1358" t="str">
            <v>-</v>
          </cell>
          <cell r="BX1358" t="str">
            <v>-</v>
          </cell>
          <cell r="BY1358" t="str">
            <v>-</v>
          </cell>
          <cell r="BZ1358" t="str">
            <v>-</v>
          </cell>
          <cell r="CA1358" t="str">
            <v>-</v>
          </cell>
          <cell r="CB1358" t="str">
            <v>-</v>
          </cell>
          <cell r="CC1358" t="str">
            <v>Jueves</v>
          </cell>
          <cell r="CD1358" t="str">
            <v>2B</v>
          </cell>
          <cell r="CE1358" t="str">
            <v>2</v>
          </cell>
          <cell r="CF1358" t="str">
            <v>Verde</v>
          </cell>
          <cell r="CG1358" t="str">
            <v>4o Sábado</v>
          </cell>
          <cell r="CH1358" t="str">
            <v>Abr y May</v>
          </cell>
          <cell r="CI1358" t="str">
            <v>Oct y Nov</v>
          </cell>
          <cell r="CJ1358" t="str">
            <v>-</v>
          </cell>
          <cell r="CK1358">
            <v>64</v>
          </cell>
          <cell r="CL1358" t="str">
            <v>102 - PREMIUM</v>
          </cell>
          <cell r="CM1358" t="str">
            <v>14181</v>
          </cell>
          <cell r="CP1358" t="str">
            <v>-</v>
          </cell>
        </row>
        <row r="1359">
          <cell r="A1359" t="str">
            <v>14182</v>
          </cell>
          <cell r="B1359" t="str">
            <v>2B8BU</v>
          </cell>
          <cell r="C1359" t="str">
            <v>Distrito Federal</v>
          </cell>
          <cell r="D1359" t="str">
            <v>No aplica</v>
          </cell>
          <cell r="E1359" t="str">
            <v>BMW F800R</v>
          </cell>
          <cell r="F1359" t="str">
            <v>Motocicleta</v>
          </cell>
          <cell r="G1359" t="str">
            <v>BMW</v>
          </cell>
          <cell r="H1359" t="str">
            <v>F800R</v>
          </cell>
          <cell r="I1359" t="str">
            <v>WB1021709EZ436142</v>
          </cell>
          <cell r="J1359" t="str">
            <v>08835573</v>
          </cell>
          <cell r="K1359" t="str">
            <v>Premium</v>
          </cell>
          <cell r="L1359">
            <v>2</v>
          </cell>
          <cell r="M1359">
            <v>16</v>
          </cell>
          <cell r="N1359">
            <v>2014</v>
          </cell>
          <cell r="O1359" t="str">
            <v>Ciudad de México</v>
          </cell>
          <cell r="P1359" t="str">
            <v>Ciudad de México</v>
          </cell>
          <cell r="Q1359" t="str">
            <v>Zona Metropolitana</v>
          </cell>
          <cell r="R1359" t="str">
            <v>Baja</v>
          </cell>
          <cell r="S1359" t="str">
            <v>Venta a empleado</v>
          </cell>
          <cell r="T1359" t="str">
            <v>GNP</v>
          </cell>
          <cell r="U1359" t="str">
            <v>Grupo Nacional Provincial, S.A.B.</v>
          </cell>
          <cell r="V1359" t="str">
            <v>Asesor de Servicio</v>
          </cell>
          <cell r="W1359" t="str">
            <v>413</v>
          </cell>
          <cell r="X1359" t="str">
            <v>Célula 8</v>
          </cell>
          <cell r="Y1359" t="str">
            <v>Asignado</v>
          </cell>
          <cell r="Z1359" t="str">
            <v>N91198</v>
          </cell>
          <cell r="AA1359" t="str">
            <v>Velázquez Rizo Jonathan</v>
          </cell>
          <cell r="AB1359" t="str">
            <v>Grupo Nacional Provincial, S.A.B.</v>
          </cell>
          <cell r="AC1359" t="str">
            <v>VERJ860114SI1</v>
          </cell>
          <cell r="AD1359" t="str">
            <v>Operativo</v>
          </cell>
          <cell r="AE1359" t="str">
            <v>Asesor de Servicio Automovil</v>
          </cell>
          <cell r="AF1359" t="str">
            <v>Unidad Operativa</v>
          </cell>
          <cell r="AG1359" t="str">
            <v>Dirección Servicio y Operaciones</v>
          </cell>
          <cell r="AH1359" t="str">
            <v>Subdir. Siniestros CDMX y Sureste</v>
          </cell>
          <cell r="AI1359" t="str">
            <v>C9208</v>
          </cell>
          <cell r="AJ1359" t="str">
            <v>Lasa Estrada Antxon</v>
          </cell>
          <cell r="AK1359" t="str">
            <v>Tlalnepantla</v>
          </cell>
          <cell r="AL1359" t="str">
            <v>Tlalnepantla</v>
          </cell>
          <cell r="AM1359">
            <v>0</v>
          </cell>
          <cell r="AN1359" t="str">
            <v>jonathan.velazquez@gnp.com.mx</v>
          </cell>
          <cell r="AO1359" t="str">
            <v>jonathan.velazquez@gnp.com.mx</v>
          </cell>
          <cell r="AP1359" t="str">
            <v>ajustes092gnp@gmail.com</v>
          </cell>
          <cell r="AQ1359">
            <v>5518509366</v>
          </cell>
          <cell r="AR1359" t="str">
            <v>-</v>
          </cell>
          <cell r="AS1359" t="str">
            <v>-</v>
          </cell>
          <cell r="AT1359" t="str">
            <v>-</v>
          </cell>
          <cell r="AU1359" t="str">
            <v>-</v>
          </cell>
          <cell r="AV1359" t="str">
            <v>-</v>
          </cell>
          <cell r="AW1359" t="str">
            <v>IMDM20145120..</v>
          </cell>
          <cell r="AX1359" t="str">
            <v>Inactivo</v>
          </cell>
          <cell r="AY1359" t="str">
            <v>Si</v>
          </cell>
          <cell r="AZ1359">
            <v>1305.56</v>
          </cell>
          <cell r="BA1359">
            <v>43708</v>
          </cell>
          <cell r="BB1359">
            <v>50916.84</v>
          </cell>
          <cell r="BC1359" t="str">
            <v>-</v>
          </cell>
          <cell r="BD1359">
            <v>94000</v>
          </cell>
          <cell r="BE1359">
            <v>43131</v>
          </cell>
          <cell r="BF1359">
            <v>44227</v>
          </cell>
          <cell r="BG1359">
            <v>3</v>
          </cell>
          <cell r="BH1359" t="str">
            <v>-</v>
          </cell>
          <cell r="BI1359" t="str">
            <v>-</v>
          </cell>
          <cell r="BJ1359" t="str">
            <v>Arrendado</v>
          </cell>
          <cell r="BK1359" t="str">
            <v>AU000221</v>
          </cell>
          <cell r="BL1359" t="str">
            <v>Bayern Motors, S.A. de C.V.</v>
          </cell>
          <cell r="BM1359">
            <v>126896.55</v>
          </cell>
          <cell r="BN1359">
            <v>20303.448</v>
          </cell>
          <cell r="BO1359">
            <v>147199.99799999999</v>
          </cell>
          <cell r="BP1359" t="str">
            <v>-</v>
          </cell>
          <cell r="BQ1359" t="str">
            <v>-</v>
          </cell>
          <cell r="BR1359" t="str">
            <v>-</v>
          </cell>
          <cell r="BS1359" t="str">
            <v>-</v>
          </cell>
          <cell r="BT1359" t="str">
            <v>-</v>
          </cell>
          <cell r="BU1359" t="str">
            <v>-</v>
          </cell>
          <cell r="BV1359" t="str">
            <v>-</v>
          </cell>
          <cell r="BW1359" t="str">
            <v>-</v>
          </cell>
          <cell r="BX1359" t="str">
            <v>-</v>
          </cell>
          <cell r="BY1359" t="str">
            <v>-</v>
          </cell>
          <cell r="BZ1359" t="str">
            <v>-</v>
          </cell>
          <cell r="CA1359" t="str">
            <v>-</v>
          </cell>
          <cell r="CB1359" t="str">
            <v>-</v>
          </cell>
          <cell r="CC1359" t="str">
            <v>Martes</v>
          </cell>
          <cell r="CD1359" t="str">
            <v>2B</v>
          </cell>
          <cell r="CE1359" t="str">
            <v>8</v>
          </cell>
          <cell r="CF1359" t="str">
            <v>Rosa</v>
          </cell>
          <cell r="CG1359" t="str">
            <v>2o Sábado</v>
          </cell>
          <cell r="CH1359" t="str">
            <v>Feb y Mzo</v>
          </cell>
          <cell r="CI1359" t="str">
            <v>Ago y Sep</v>
          </cell>
          <cell r="CJ1359" t="str">
            <v>-</v>
          </cell>
          <cell r="CK1359">
            <v>64</v>
          </cell>
          <cell r="CL1359" t="str">
            <v>102 - PREMIUM</v>
          </cell>
          <cell r="CM1359" t="str">
            <v>14182</v>
          </cell>
          <cell r="CP1359" t="str">
            <v>-</v>
          </cell>
        </row>
        <row r="1360">
          <cell r="A1360" t="str">
            <v>14183</v>
          </cell>
          <cell r="B1360" t="str">
            <v>2B4BU</v>
          </cell>
          <cell r="C1360" t="str">
            <v>Distrito Federal</v>
          </cell>
          <cell r="D1360" t="str">
            <v>No aplica</v>
          </cell>
          <cell r="E1360" t="str">
            <v>BMW F800R</v>
          </cell>
          <cell r="F1360" t="str">
            <v>Motocicleta</v>
          </cell>
          <cell r="G1360" t="str">
            <v>BMW</v>
          </cell>
          <cell r="H1360" t="str">
            <v>F800R</v>
          </cell>
          <cell r="I1360" t="str">
            <v>WB1021704EZ436145</v>
          </cell>
          <cell r="J1360" t="str">
            <v>08835570</v>
          </cell>
          <cell r="K1360" t="str">
            <v>Premium</v>
          </cell>
          <cell r="L1360">
            <v>2</v>
          </cell>
          <cell r="M1360">
            <v>16</v>
          </cell>
          <cell r="N1360">
            <v>2014</v>
          </cell>
          <cell r="O1360" t="str">
            <v>Ciudad de México</v>
          </cell>
          <cell r="P1360" t="str">
            <v>Ciudad de México</v>
          </cell>
          <cell r="Q1360" t="str">
            <v>Zona Metropolitana</v>
          </cell>
          <cell r="R1360" t="str">
            <v>Baja</v>
          </cell>
          <cell r="S1360" t="str">
            <v>Venta a empleado</v>
          </cell>
          <cell r="T1360" t="str">
            <v>GNP</v>
          </cell>
          <cell r="U1360" t="str">
            <v>Grupo Nacional Provincial, S.A.B.</v>
          </cell>
          <cell r="V1360" t="str">
            <v>Asesor de Servicio</v>
          </cell>
          <cell r="W1360" t="str">
            <v>475</v>
          </cell>
          <cell r="X1360" t="str">
            <v>Célula 10</v>
          </cell>
          <cell r="Y1360" t="str">
            <v>Asignado</v>
          </cell>
          <cell r="Z1360" t="str">
            <v>N87938</v>
          </cell>
          <cell r="AA1360" t="str">
            <v>Manzo Rodríguez Omar Fernando</v>
          </cell>
          <cell r="AB1360" t="str">
            <v>Grupo Nacional Provincial, S.A.B.</v>
          </cell>
          <cell r="AC1360" t="str">
            <v>MARO721204R47</v>
          </cell>
          <cell r="AD1360" t="str">
            <v>Operativo</v>
          </cell>
          <cell r="AE1360" t="str">
            <v>Asesor de Servicio Moto</v>
          </cell>
          <cell r="AF1360" t="str">
            <v>Unidad Operativa</v>
          </cell>
          <cell r="AG1360" t="str">
            <v>Dirección Servicio y Operaciones</v>
          </cell>
          <cell r="AH1360" t="str">
            <v>Subdir. Siniestros CDMX y Sureste</v>
          </cell>
          <cell r="AI1360" t="str">
            <v>C9208</v>
          </cell>
          <cell r="AJ1360" t="str">
            <v>Lasa Estrada Antxon</v>
          </cell>
          <cell r="AK1360" t="str">
            <v>Tlalnepantla</v>
          </cell>
          <cell r="AL1360" t="str">
            <v>Tlalnepantla</v>
          </cell>
          <cell r="AM1360">
            <v>0</v>
          </cell>
          <cell r="AN1360" t="str">
            <v>omar.manzo@gnp.com.mx</v>
          </cell>
          <cell r="AO1360" t="str">
            <v>omar.manzo@gnp.com.mx</v>
          </cell>
          <cell r="AP1360" t="str">
            <v>ajustes097gnp@gmail.com</v>
          </cell>
          <cell r="AQ1360">
            <v>5535228691</v>
          </cell>
          <cell r="AR1360" t="str">
            <v>-</v>
          </cell>
          <cell r="AS1360" t="str">
            <v>-</v>
          </cell>
          <cell r="AT1360" t="str">
            <v>-</v>
          </cell>
          <cell r="AU1360" t="str">
            <v>-</v>
          </cell>
          <cell r="AV1360" t="str">
            <v>-</v>
          </cell>
          <cell r="AW1360" t="str">
            <v>IMDM21470140..</v>
          </cell>
          <cell r="AX1360" t="str">
            <v>Inactivo</v>
          </cell>
          <cell r="AY1360" t="str">
            <v>Si</v>
          </cell>
          <cell r="AZ1360">
            <v>1305.56</v>
          </cell>
          <cell r="BA1360">
            <v>43708</v>
          </cell>
          <cell r="BB1360">
            <v>50916.84</v>
          </cell>
          <cell r="BC1360">
            <v>43083.16</v>
          </cell>
          <cell r="BD1360">
            <v>94000</v>
          </cell>
          <cell r="BE1360">
            <v>43131</v>
          </cell>
          <cell r="BF1360">
            <v>44227</v>
          </cell>
          <cell r="BG1360">
            <v>3</v>
          </cell>
          <cell r="BH1360" t="str">
            <v>-</v>
          </cell>
          <cell r="BI1360" t="str">
            <v>-</v>
          </cell>
          <cell r="BJ1360" t="str">
            <v>Arrendado</v>
          </cell>
          <cell r="BK1360" t="str">
            <v>AU000215</v>
          </cell>
          <cell r="BL1360" t="str">
            <v>Bayern Motors, S.A. de C.V.</v>
          </cell>
          <cell r="BM1360">
            <v>126896.55</v>
          </cell>
          <cell r="BN1360">
            <v>20303.448</v>
          </cell>
          <cell r="BO1360">
            <v>147199.99799999999</v>
          </cell>
          <cell r="BP1360" t="str">
            <v>-</v>
          </cell>
          <cell r="BQ1360" t="str">
            <v>-</v>
          </cell>
          <cell r="BR1360" t="str">
            <v>-</v>
          </cell>
          <cell r="BS1360" t="str">
            <v>-</v>
          </cell>
          <cell r="BT1360" t="str">
            <v>-</v>
          </cell>
          <cell r="BU1360" t="str">
            <v>-</v>
          </cell>
          <cell r="BV1360" t="str">
            <v>-</v>
          </cell>
          <cell r="BW1360" t="str">
            <v>-</v>
          </cell>
          <cell r="BX1360" t="str">
            <v>-</v>
          </cell>
          <cell r="BY1360" t="str">
            <v>-</v>
          </cell>
          <cell r="BZ1360" t="str">
            <v>-</v>
          </cell>
          <cell r="CA1360" t="str">
            <v>-</v>
          </cell>
          <cell r="CB1360" t="str">
            <v>-</v>
          </cell>
          <cell r="CC1360" t="str">
            <v>Miércoles</v>
          </cell>
          <cell r="CD1360" t="str">
            <v>2B</v>
          </cell>
          <cell r="CE1360" t="str">
            <v>4</v>
          </cell>
          <cell r="CF1360" t="str">
            <v>Rojo</v>
          </cell>
          <cell r="CG1360" t="str">
            <v>3er Sábado</v>
          </cell>
          <cell r="CH1360" t="str">
            <v>Mzo y Abr</v>
          </cell>
          <cell r="CI1360" t="str">
            <v>Sep y Oct</v>
          </cell>
          <cell r="CJ1360" t="str">
            <v>-</v>
          </cell>
          <cell r="CK1360">
            <v>64</v>
          </cell>
          <cell r="CL1360" t="str">
            <v>102 - PREMIUM</v>
          </cell>
          <cell r="CM1360" t="str">
            <v>14183</v>
          </cell>
          <cell r="CP1360" t="str">
            <v>-</v>
          </cell>
        </row>
        <row r="1361">
          <cell r="A1361" t="str">
            <v>14184</v>
          </cell>
          <cell r="B1361" t="str">
            <v>1B9BU</v>
          </cell>
          <cell r="C1361" t="str">
            <v>Distrito Federal</v>
          </cell>
          <cell r="D1361" t="str">
            <v>No aplica</v>
          </cell>
          <cell r="E1361" t="str">
            <v>BMW F800R</v>
          </cell>
          <cell r="F1361" t="str">
            <v>Motocicleta</v>
          </cell>
          <cell r="G1361" t="str">
            <v>BMW</v>
          </cell>
          <cell r="H1361" t="str">
            <v>F800R</v>
          </cell>
          <cell r="I1361" t="str">
            <v>WB1021709EZ436285</v>
          </cell>
          <cell r="J1361" t="str">
            <v>08836522</v>
          </cell>
          <cell r="K1361" t="str">
            <v>Premium</v>
          </cell>
          <cell r="L1361">
            <v>2</v>
          </cell>
          <cell r="M1361">
            <v>16</v>
          </cell>
          <cell r="N1361">
            <v>2014</v>
          </cell>
          <cell r="O1361" t="str">
            <v>Ciudad de México</v>
          </cell>
          <cell r="P1361" t="str">
            <v>Ciudad de México</v>
          </cell>
          <cell r="Q1361" t="str">
            <v>Zona Metropolitana</v>
          </cell>
          <cell r="R1361" t="str">
            <v>Baja</v>
          </cell>
          <cell r="S1361" t="str">
            <v>Subasta interna</v>
          </cell>
          <cell r="T1361" t="str">
            <v>GNP</v>
          </cell>
          <cell r="U1361" t="str">
            <v>Grupo Nacional Provincial, S.A.B.</v>
          </cell>
          <cell r="V1361" t="str">
            <v>Asesor de Servicio</v>
          </cell>
          <cell r="W1361" t="str">
            <v>422</v>
          </cell>
          <cell r="X1361" t="str">
            <v>Célula 6</v>
          </cell>
          <cell r="Y1361" t="str">
            <v>Asignado</v>
          </cell>
          <cell r="Z1361" t="str">
            <v>N90184</v>
          </cell>
          <cell r="AA1361" t="str">
            <v>Castorena Castro Javier Odilón</v>
          </cell>
          <cell r="AB1361" t="str">
            <v>Grupo Nacional Provincial, S.A.B.</v>
          </cell>
          <cell r="AC1361" t="str">
            <v>CACJ780507KD0</v>
          </cell>
          <cell r="AD1361" t="str">
            <v>Operativo</v>
          </cell>
          <cell r="AE1361" t="str">
            <v>Asesor de Servicio Moto</v>
          </cell>
          <cell r="AF1361" t="str">
            <v>Unidad Operativa</v>
          </cell>
          <cell r="AG1361" t="str">
            <v>Dirección Servicio y Operaciones</v>
          </cell>
          <cell r="AH1361" t="str">
            <v>Subdir. Siniestros CDMX y Sureste</v>
          </cell>
          <cell r="AI1361" t="str">
            <v>C9208</v>
          </cell>
          <cell r="AJ1361" t="str">
            <v>Lasa Estrada Antxon</v>
          </cell>
          <cell r="AK1361" t="str">
            <v>Tlalnepantla</v>
          </cell>
          <cell r="AL1361" t="str">
            <v>Tlalnepantla</v>
          </cell>
          <cell r="AM1361">
            <v>0</v>
          </cell>
          <cell r="AN1361" t="str">
            <v>javier.castorena@gnp.com.mx</v>
          </cell>
          <cell r="AO1361" t="str">
            <v>javier.castorena@gnp.com.mx</v>
          </cell>
          <cell r="AP1361" t="str">
            <v>javier.castorena@gnp.com.mx</v>
          </cell>
          <cell r="AQ1361">
            <v>5535228389</v>
          </cell>
          <cell r="AR1361" t="str">
            <v>-</v>
          </cell>
          <cell r="AS1361" t="str">
            <v>-</v>
          </cell>
          <cell r="AT1361" t="str">
            <v>-</v>
          </cell>
          <cell r="AU1361" t="str">
            <v>-</v>
          </cell>
          <cell r="AV1361" t="str">
            <v>-</v>
          </cell>
          <cell r="AW1361" t="str">
            <v>IMDM20322130..</v>
          </cell>
          <cell r="AX1361" t="str">
            <v>Inactivo</v>
          </cell>
          <cell r="AY1361" t="str">
            <v>No</v>
          </cell>
          <cell r="AZ1361" t="str">
            <v>-</v>
          </cell>
          <cell r="BA1361" t="str">
            <v>-</v>
          </cell>
          <cell r="BB1361" t="str">
            <v>-</v>
          </cell>
          <cell r="BC1361" t="str">
            <v>-</v>
          </cell>
          <cell r="BD1361" t="str">
            <v>-</v>
          </cell>
          <cell r="BE1361" t="str">
            <v>-</v>
          </cell>
          <cell r="BF1361" t="str">
            <v>-</v>
          </cell>
          <cell r="BG1361" t="str">
            <v>-</v>
          </cell>
          <cell r="BH1361" t="str">
            <v>-</v>
          </cell>
          <cell r="BI1361" t="str">
            <v>-</v>
          </cell>
          <cell r="BJ1361" t="str">
            <v>Arrendado</v>
          </cell>
          <cell r="BK1361" t="str">
            <v>AU000209</v>
          </cell>
          <cell r="BL1361" t="str">
            <v>Bayern Motors, S.A. de C.V.</v>
          </cell>
          <cell r="BM1361">
            <v>126896.55</v>
          </cell>
          <cell r="BN1361">
            <v>20303.448</v>
          </cell>
          <cell r="BO1361">
            <v>147199.99799999999</v>
          </cell>
          <cell r="BP1361" t="str">
            <v>-</v>
          </cell>
          <cell r="BQ1361" t="str">
            <v>-</v>
          </cell>
          <cell r="BR1361" t="str">
            <v>-</v>
          </cell>
          <cell r="BS1361" t="str">
            <v>-</v>
          </cell>
          <cell r="BT1361" t="str">
            <v>-</v>
          </cell>
          <cell r="BU1361" t="str">
            <v>-</v>
          </cell>
          <cell r="BV1361" t="str">
            <v>-</v>
          </cell>
          <cell r="BW1361" t="str">
            <v>-</v>
          </cell>
          <cell r="BX1361" t="str">
            <v>-</v>
          </cell>
          <cell r="BY1361" t="str">
            <v>-</v>
          </cell>
          <cell r="BZ1361" t="str">
            <v>-</v>
          </cell>
          <cell r="CA1361" t="str">
            <v>-</v>
          </cell>
          <cell r="CB1361" t="str">
            <v>-</v>
          </cell>
          <cell r="CC1361" t="str">
            <v>Viernes</v>
          </cell>
          <cell r="CD1361" t="str">
            <v>1B</v>
          </cell>
          <cell r="CE1361" t="str">
            <v>9</v>
          </cell>
          <cell r="CF1361" t="str">
            <v>Azul</v>
          </cell>
          <cell r="CG1361" t="str">
            <v>5o Sábado</v>
          </cell>
          <cell r="CH1361" t="str">
            <v>May y Jun</v>
          </cell>
          <cell r="CI1361" t="str">
            <v>Nov y Dic</v>
          </cell>
          <cell r="CJ1361" t="str">
            <v>-</v>
          </cell>
          <cell r="CK1361">
            <v>64</v>
          </cell>
          <cell r="CL1361" t="str">
            <v>102 - PREMIUM</v>
          </cell>
          <cell r="CM1361" t="str">
            <v>14184</v>
          </cell>
          <cell r="CP1361" t="str">
            <v>-</v>
          </cell>
        </row>
        <row r="1362">
          <cell r="A1362" t="str">
            <v>14185</v>
          </cell>
          <cell r="B1362" t="str">
            <v>2B9BU</v>
          </cell>
          <cell r="C1362" t="str">
            <v>Distrito Federal</v>
          </cell>
          <cell r="D1362" t="str">
            <v>No aplica</v>
          </cell>
          <cell r="E1362" t="str">
            <v>BMW F800R</v>
          </cell>
          <cell r="F1362" t="str">
            <v>Motocicleta</v>
          </cell>
          <cell r="G1362" t="str">
            <v>BMW</v>
          </cell>
          <cell r="H1362" t="str">
            <v>F800R</v>
          </cell>
          <cell r="I1362" t="str">
            <v>WB1021709EZ495031</v>
          </cell>
          <cell r="K1362" t="str">
            <v>Premium</v>
          </cell>
          <cell r="L1362">
            <v>2</v>
          </cell>
          <cell r="M1362">
            <v>16</v>
          </cell>
          <cell r="N1362">
            <v>2014</v>
          </cell>
          <cell r="O1362" t="str">
            <v>Monterrey</v>
          </cell>
          <cell r="P1362" t="str">
            <v>Nuevo León</v>
          </cell>
          <cell r="Q1362" t="str">
            <v>Noreste</v>
          </cell>
          <cell r="R1362" t="str">
            <v>Baja</v>
          </cell>
          <cell r="S1362" t="str">
            <v>Venta a empleado</v>
          </cell>
          <cell r="T1362" t="str">
            <v>GNP</v>
          </cell>
          <cell r="U1362" t="str">
            <v>Grupo Nacional Provincial, S.A.B.</v>
          </cell>
          <cell r="V1362" t="str">
            <v>Asesor de Servicio</v>
          </cell>
          <cell r="W1362">
            <v>234</v>
          </cell>
          <cell r="X1362" t="str">
            <v>Célula 3</v>
          </cell>
          <cell r="Y1362" t="str">
            <v>Asignado</v>
          </cell>
          <cell r="Z1362" t="str">
            <v>S02399</v>
          </cell>
          <cell r="AA1362" t="str">
            <v>Gonzalez Cordero José Luis Armando</v>
          </cell>
          <cell r="AB1362" t="str">
            <v>Servicios Administrativos en Reclamaciones, S.A. de C.V.</v>
          </cell>
          <cell r="AC1362" t="str">
            <v>GOCL8308065A3</v>
          </cell>
          <cell r="AD1362" t="str">
            <v>Operativo</v>
          </cell>
          <cell r="AE1362" t="str">
            <v>Asesor de Servicio</v>
          </cell>
          <cell r="AF1362" t="str">
            <v>Unidad Operativa</v>
          </cell>
          <cell r="AG1362" t="str">
            <v>Dirección Servicio y Operaciones</v>
          </cell>
          <cell r="AH1362" t="str">
            <v>Subdirección Siniestros Norte y Occidente</v>
          </cell>
          <cell r="AI1362" t="str">
            <v>C9212</v>
          </cell>
          <cell r="AJ1362" t="str">
            <v>Colome Pineda Juan Del Carmen</v>
          </cell>
          <cell r="AK1362" t="str">
            <v>Oficina de Servicio Monterrey</v>
          </cell>
          <cell r="AL1362" t="str">
            <v>Monterrey</v>
          </cell>
          <cell r="AM1362" t="str">
            <v>55 2000 8467</v>
          </cell>
          <cell r="AN1362" t="str">
            <v>jose.gonzalezcordero@gnp.com.mx</v>
          </cell>
          <cell r="AO1362" t="str">
            <v>jose.gonzalezcordero@gnp.com.mx</v>
          </cell>
          <cell r="AQ1362">
            <v>8120008467</v>
          </cell>
          <cell r="AR1362" t="str">
            <v>-</v>
          </cell>
          <cell r="AS1362" t="str">
            <v>-</v>
          </cell>
          <cell r="AT1362" t="str">
            <v>-</v>
          </cell>
          <cell r="AU1362" t="str">
            <v>-</v>
          </cell>
          <cell r="AV1362" t="str">
            <v>-</v>
          </cell>
          <cell r="AW1362" t="str">
            <v>-</v>
          </cell>
          <cell r="AX1362" t="str">
            <v>-</v>
          </cell>
          <cell r="AY1362" t="str">
            <v>No</v>
          </cell>
          <cell r="AZ1362" t="str">
            <v>-</v>
          </cell>
          <cell r="BA1362" t="str">
            <v>-</v>
          </cell>
          <cell r="BB1362" t="str">
            <v>-</v>
          </cell>
          <cell r="BC1362" t="str">
            <v>-</v>
          </cell>
          <cell r="BD1362" t="str">
            <v>-</v>
          </cell>
          <cell r="BE1362" t="str">
            <v>-</v>
          </cell>
          <cell r="BF1362" t="str">
            <v>-</v>
          </cell>
          <cell r="BG1362">
            <v>3</v>
          </cell>
          <cell r="BH1362" t="str">
            <v>-</v>
          </cell>
          <cell r="BI1362" t="str">
            <v>-</v>
          </cell>
          <cell r="BJ1362" t="str">
            <v>Arrendado</v>
          </cell>
          <cell r="BL1362" t="str">
            <v>Bayern Motors, S.A. de C.V.</v>
          </cell>
          <cell r="BM1362">
            <v>126896.55</v>
          </cell>
          <cell r="BN1362">
            <v>20303.448</v>
          </cell>
          <cell r="BO1362">
            <v>147199.99799999999</v>
          </cell>
          <cell r="BP1362" t="str">
            <v>-</v>
          </cell>
          <cell r="BQ1362" t="str">
            <v>-</v>
          </cell>
          <cell r="BR1362" t="str">
            <v>-</v>
          </cell>
          <cell r="BS1362" t="str">
            <v>-</v>
          </cell>
          <cell r="BT1362" t="str">
            <v>-</v>
          </cell>
          <cell r="BU1362" t="str">
            <v>-</v>
          </cell>
          <cell r="BV1362" t="str">
            <v>-</v>
          </cell>
          <cell r="BW1362" t="str">
            <v>-</v>
          </cell>
          <cell r="BX1362" t="str">
            <v>-</v>
          </cell>
          <cell r="BY1362" t="str">
            <v>-</v>
          </cell>
          <cell r="BZ1362" t="str">
            <v>-</v>
          </cell>
          <cell r="CA1362" t="str">
            <v>-</v>
          </cell>
          <cell r="CB1362" t="str">
            <v>-</v>
          </cell>
          <cell r="CC1362" t="str">
            <v>Viernes</v>
          </cell>
          <cell r="CD1362" t="str">
            <v>2B</v>
          </cell>
          <cell r="CE1362" t="str">
            <v>9</v>
          </cell>
          <cell r="CF1362" t="str">
            <v>Azul</v>
          </cell>
          <cell r="CG1362" t="str">
            <v>5o Sábado</v>
          </cell>
          <cell r="CH1362" t="str">
            <v>May y Jun</v>
          </cell>
          <cell r="CI1362" t="str">
            <v>Nov y Dic</v>
          </cell>
          <cell r="CJ1362" t="str">
            <v>-</v>
          </cell>
          <cell r="CK1362">
            <v>64</v>
          </cell>
          <cell r="CL1362" t="str">
            <v>102 - PREMIUM</v>
          </cell>
          <cell r="CM1362" t="str">
            <v>14185</v>
          </cell>
          <cell r="CP1362" t="str">
            <v>-</v>
          </cell>
        </row>
        <row r="1363">
          <cell r="A1363" t="str">
            <v>14186</v>
          </cell>
          <cell r="B1363" t="str">
            <v>2B5BU</v>
          </cell>
          <cell r="C1363" t="str">
            <v>Distrito Federal</v>
          </cell>
          <cell r="D1363" t="str">
            <v>No aplica</v>
          </cell>
          <cell r="E1363" t="str">
            <v>BMW F800R</v>
          </cell>
          <cell r="F1363" t="str">
            <v>Motocicleta</v>
          </cell>
          <cell r="G1363" t="str">
            <v>BMW</v>
          </cell>
          <cell r="H1363" t="str">
            <v>F800R</v>
          </cell>
          <cell r="I1363" t="str">
            <v>WB1021708EZ495053</v>
          </cell>
          <cell r="K1363" t="str">
            <v>Premium</v>
          </cell>
          <cell r="L1363">
            <v>2</v>
          </cell>
          <cell r="M1363">
            <v>16</v>
          </cell>
          <cell r="N1363">
            <v>2014</v>
          </cell>
          <cell r="O1363" t="str">
            <v>Ciudad de México</v>
          </cell>
          <cell r="P1363" t="str">
            <v>Ciudad de México</v>
          </cell>
          <cell r="Q1363" t="str">
            <v>Zona Metropolitana</v>
          </cell>
          <cell r="R1363" t="str">
            <v>Baja</v>
          </cell>
          <cell r="S1363" t="str">
            <v>Venta a empleado</v>
          </cell>
          <cell r="T1363" t="str">
            <v>GNP</v>
          </cell>
          <cell r="U1363" t="str">
            <v>Grupo Nacional Provincial, S.A.B.</v>
          </cell>
          <cell r="V1363" t="str">
            <v>Asesor de Servicio</v>
          </cell>
          <cell r="W1363" t="str">
            <v>422</v>
          </cell>
          <cell r="X1363" t="str">
            <v>Célula 6</v>
          </cell>
          <cell r="Y1363" t="str">
            <v>Asignado</v>
          </cell>
          <cell r="Z1363" t="str">
            <v>N90184</v>
          </cell>
          <cell r="AA1363" t="str">
            <v>Castorena Castro Javier Odilón</v>
          </cell>
          <cell r="AB1363" t="str">
            <v>Grupo Nacional Provincial, S.A.B.</v>
          </cell>
          <cell r="AC1363" t="str">
            <v>CACJ780507KD0</v>
          </cell>
          <cell r="AD1363" t="str">
            <v>Operativo</v>
          </cell>
          <cell r="AE1363" t="str">
            <v>Asesor de Servicio Moto</v>
          </cell>
          <cell r="AF1363" t="str">
            <v>Unidad Operativa</v>
          </cell>
          <cell r="AG1363" t="str">
            <v>Dirección Servicio y Operaciones</v>
          </cell>
          <cell r="AH1363" t="str">
            <v>Subdir. Siniestros CDMX y Sureste</v>
          </cell>
          <cell r="AI1363" t="str">
            <v>C9208</v>
          </cell>
          <cell r="AJ1363" t="str">
            <v>Lasa Estrada Antxon</v>
          </cell>
          <cell r="AK1363" t="str">
            <v>Tlalnepantla</v>
          </cell>
          <cell r="AL1363" t="str">
            <v>Tlalnepantla</v>
          </cell>
          <cell r="AM1363">
            <v>0</v>
          </cell>
          <cell r="AN1363" t="str">
            <v>javier.castorena@gnp.com.mx</v>
          </cell>
          <cell r="AO1363" t="str">
            <v>javier.castorena@gnp.com.mx</v>
          </cell>
          <cell r="AQ1363">
            <v>5535228389</v>
          </cell>
          <cell r="AR1363" t="str">
            <v>-</v>
          </cell>
          <cell r="AS1363" t="str">
            <v>-</v>
          </cell>
          <cell r="AT1363" t="str">
            <v>-</v>
          </cell>
          <cell r="AU1363" t="str">
            <v>-</v>
          </cell>
          <cell r="AV1363" t="str">
            <v>-</v>
          </cell>
          <cell r="AW1363" t="str">
            <v>IMDM20162783..</v>
          </cell>
          <cell r="AX1363" t="str">
            <v>Inactivo</v>
          </cell>
          <cell r="AY1363" t="str">
            <v>No</v>
          </cell>
          <cell r="AZ1363" t="str">
            <v>-</v>
          </cell>
          <cell r="BA1363" t="str">
            <v>-</v>
          </cell>
          <cell r="BB1363" t="str">
            <v>-</v>
          </cell>
          <cell r="BC1363" t="str">
            <v>-</v>
          </cell>
          <cell r="BD1363" t="str">
            <v>-</v>
          </cell>
          <cell r="BE1363" t="str">
            <v>-</v>
          </cell>
          <cell r="BF1363" t="str">
            <v>-</v>
          </cell>
          <cell r="BG1363">
            <v>3</v>
          </cell>
          <cell r="BH1363" t="str">
            <v>-</v>
          </cell>
          <cell r="BI1363" t="str">
            <v>-</v>
          </cell>
          <cell r="BJ1363" t="str">
            <v>Arrendado</v>
          </cell>
          <cell r="BL1363" t="str">
            <v>Bayern Motors, S.A. de C.V.</v>
          </cell>
          <cell r="BM1363">
            <v>126896.55</v>
          </cell>
          <cell r="BN1363">
            <v>20303.448</v>
          </cell>
          <cell r="BO1363">
            <v>147199.99799999999</v>
          </cell>
          <cell r="BP1363" t="str">
            <v>-</v>
          </cell>
          <cell r="BQ1363" t="str">
            <v>-</v>
          </cell>
          <cell r="BR1363" t="str">
            <v>-</v>
          </cell>
          <cell r="BS1363" t="str">
            <v>-</v>
          </cell>
          <cell r="BT1363" t="str">
            <v>-</v>
          </cell>
          <cell r="BU1363" t="str">
            <v>-</v>
          </cell>
          <cell r="BV1363" t="str">
            <v>-</v>
          </cell>
          <cell r="BW1363" t="str">
            <v>-</v>
          </cell>
          <cell r="BX1363" t="str">
            <v>-</v>
          </cell>
          <cell r="BY1363" t="str">
            <v>-</v>
          </cell>
          <cell r="BZ1363" t="str">
            <v>-</v>
          </cell>
          <cell r="CA1363" t="str">
            <v>-</v>
          </cell>
          <cell r="CB1363" t="str">
            <v>-</v>
          </cell>
          <cell r="CC1363" t="str">
            <v>Lunes</v>
          </cell>
          <cell r="CD1363" t="str">
            <v>2B</v>
          </cell>
          <cell r="CE1363" t="str">
            <v>5</v>
          </cell>
          <cell r="CF1363" t="str">
            <v>Amarillo</v>
          </cell>
          <cell r="CG1363" t="str">
            <v>1er Sábado</v>
          </cell>
          <cell r="CH1363" t="str">
            <v>Ene y Feb</v>
          </cell>
          <cell r="CI1363" t="str">
            <v>Jul y Ago</v>
          </cell>
          <cell r="CJ1363" t="str">
            <v>-</v>
          </cell>
          <cell r="CK1363">
            <v>64</v>
          </cell>
          <cell r="CL1363" t="str">
            <v>102 - PREMIUM</v>
          </cell>
          <cell r="CM1363" t="str">
            <v>14186</v>
          </cell>
          <cell r="CP1363" t="str">
            <v>-</v>
          </cell>
        </row>
        <row r="1364">
          <cell r="A1364" t="str">
            <v>14187</v>
          </cell>
          <cell r="B1364" t="str">
            <v>474ZSD</v>
          </cell>
          <cell r="C1364" t="str">
            <v>Distrito Federal</v>
          </cell>
          <cell r="D1364" t="str">
            <v>No aplica</v>
          </cell>
          <cell r="E1364" t="str">
            <v>Trax</v>
          </cell>
          <cell r="F1364" t="str">
            <v>Camioneta</v>
          </cell>
          <cell r="G1364" t="str">
            <v>Chevrolet</v>
          </cell>
          <cell r="H1364" t="str">
            <v>Trax LS 5 puertas T/M, D/H, A/A, E/E, B/A, CD, Paquete A</v>
          </cell>
          <cell r="I1364" t="str">
            <v>3GNCJ7CE1EL203278</v>
          </cell>
          <cell r="J1364" t="str">
            <v>Hecho en México</v>
          </cell>
          <cell r="K1364" t="str">
            <v>Magna</v>
          </cell>
          <cell r="L1364">
            <v>4</v>
          </cell>
          <cell r="M1364">
            <v>53</v>
          </cell>
          <cell r="N1364">
            <v>2014</v>
          </cell>
          <cell r="O1364" t="str">
            <v>Ciudad de México</v>
          </cell>
          <cell r="P1364" t="str">
            <v>Ciudad de México</v>
          </cell>
          <cell r="Q1364" t="str">
            <v>Zona Metropolitana</v>
          </cell>
          <cell r="R1364" t="str">
            <v>Baja</v>
          </cell>
          <cell r="S1364" t="str">
            <v>Subasta interna</v>
          </cell>
          <cell r="T1364" t="str">
            <v>GNP</v>
          </cell>
          <cell r="U1364" t="str">
            <v>Grupo Nacional Provincial, S.A.B.</v>
          </cell>
          <cell r="V1364" t="str">
            <v>Pool Administrativo</v>
          </cell>
          <cell r="W1364" t="str">
            <v>Pool Administrativo</v>
          </cell>
          <cell r="X1364" t="str">
            <v>Plaza GNP</v>
          </cell>
          <cell r="Y1364" t="str">
            <v>Pool</v>
          </cell>
          <cell r="Z1364" t="str">
            <v>N38132</v>
          </cell>
          <cell r="AA1364" t="str">
            <v>-</v>
          </cell>
          <cell r="AB1364" t="str">
            <v>-</v>
          </cell>
          <cell r="AC1364" t="str">
            <v>-</v>
          </cell>
          <cell r="AD1364" t="str">
            <v>-</v>
          </cell>
          <cell r="AE1364" t="str">
            <v>-</v>
          </cell>
          <cell r="AF1364" t="str">
            <v>-</v>
          </cell>
          <cell r="AG1364" t="str">
            <v>-</v>
          </cell>
          <cell r="AH1364" t="str">
            <v>-</v>
          </cell>
          <cell r="AI1364" t="str">
            <v>C6705</v>
          </cell>
          <cell r="AJ1364" t="str">
            <v>Ramirez Granados Arturo</v>
          </cell>
          <cell r="AK1364" t="str">
            <v>-</v>
          </cell>
          <cell r="AL1364" t="str">
            <v>-</v>
          </cell>
          <cell r="AM1364" t="str">
            <v>-</v>
          </cell>
          <cell r="AN1364">
            <v>0</v>
          </cell>
          <cell r="AO1364" t="str">
            <v>-</v>
          </cell>
          <cell r="AQ1364">
            <v>5545001393</v>
          </cell>
          <cell r="AR1364" t="str">
            <v>-</v>
          </cell>
          <cell r="AS1364" t="str">
            <v>-</v>
          </cell>
          <cell r="AT1364" t="str">
            <v>-</v>
          </cell>
          <cell r="AU1364" t="str">
            <v>-</v>
          </cell>
          <cell r="AV1364" t="str">
            <v>-</v>
          </cell>
          <cell r="AW1364" t="str">
            <v>IMDM21470135..</v>
          </cell>
          <cell r="AX1364" t="str">
            <v>Inactivo</v>
          </cell>
          <cell r="AY1364" t="str">
            <v>No</v>
          </cell>
          <cell r="AZ1364" t="str">
            <v>-</v>
          </cell>
          <cell r="BA1364" t="str">
            <v>-</v>
          </cell>
          <cell r="BB1364" t="str">
            <v>-</v>
          </cell>
          <cell r="BC1364" t="str">
            <v>-</v>
          </cell>
          <cell r="BD1364" t="str">
            <v>-</v>
          </cell>
          <cell r="BE1364" t="str">
            <v>-</v>
          </cell>
          <cell r="BF1364" t="str">
            <v>-</v>
          </cell>
          <cell r="BG1364" t="str">
            <v>-</v>
          </cell>
          <cell r="BH1364" t="str">
            <v>-</v>
          </cell>
          <cell r="BI1364" t="str">
            <v>-</v>
          </cell>
          <cell r="BJ1364" t="str">
            <v>Arrendado</v>
          </cell>
          <cell r="BK1364" t="str">
            <v>FV3520</v>
          </cell>
          <cell r="BL1364" t="str">
            <v>El Trébol Automotriz Ermita, S.A. de C.V.</v>
          </cell>
          <cell r="BM1364">
            <v>191608.62</v>
          </cell>
          <cell r="BN1364">
            <v>30657.379199999999</v>
          </cell>
          <cell r="BO1364">
            <v>222265.99919999999</v>
          </cell>
          <cell r="BP1364">
            <v>4814</v>
          </cell>
          <cell r="BQ1364" t="str">
            <v>-</v>
          </cell>
          <cell r="BR1364" t="str">
            <v>-</v>
          </cell>
          <cell r="BS1364" t="str">
            <v>-</v>
          </cell>
          <cell r="BT1364" t="str">
            <v>-</v>
          </cell>
          <cell r="BU1364" t="str">
            <v>-</v>
          </cell>
          <cell r="BV1364" t="str">
            <v>-</v>
          </cell>
          <cell r="BW1364" t="str">
            <v>-</v>
          </cell>
          <cell r="BX1364" t="str">
            <v>-</v>
          </cell>
          <cell r="BY1364" t="str">
            <v>-</v>
          </cell>
          <cell r="BZ1364" t="str">
            <v>-</v>
          </cell>
          <cell r="CA1364" t="str">
            <v>-</v>
          </cell>
          <cell r="CB1364" t="str">
            <v>-</v>
          </cell>
          <cell r="CC1364" t="str">
            <v>Miércoles</v>
          </cell>
          <cell r="CD1364" t="str">
            <v>474</v>
          </cell>
          <cell r="CE1364" t="str">
            <v>4</v>
          </cell>
          <cell r="CF1364" t="str">
            <v>Rojo</v>
          </cell>
          <cell r="CG1364" t="str">
            <v>3er Sábado</v>
          </cell>
          <cell r="CH1364" t="str">
            <v>Mzo y Abr</v>
          </cell>
          <cell r="CI1364" t="str">
            <v>Sep y Oct</v>
          </cell>
          <cell r="CJ1364" t="str">
            <v>-</v>
          </cell>
          <cell r="CK1364">
            <v>159</v>
          </cell>
          <cell r="CL1364" t="str">
            <v>101 - MAGNA</v>
          </cell>
          <cell r="CM1364" t="str">
            <v>14187</v>
          </cell>
          <cell r="CP1364" t="str">
            <v>-</v>
          </cell>
        </row>
        <row r="1365">
          <cell r="A1365" t="str">
            <v>14188</v>
          </cell>
          <cell r="B1365" t="str">
            <v>504ZLX</v>
          </cell>
          <cell r="C1365" t="str">
            <v>Distrito Federal</v>
          </cell>
          <cell r="D1365" t="str">
            <v>No aplica</v>
          </cell>
          <cell r="E1365" t="str">
            <v>Aveo</v>
          </cell>
          <cell r="F1365" t="str">
            <v>Automóvil</v>
          </cell>
          <cell r="G1365" t="str">
            <v>Chevrolet</v>
          </cell>
          <cell r="H1365" t="str">
            <v>Aveo LT 4 puertas T/M, D/H, A/A, E/E, CD, Paquete B</v>
          </cell>
          <cell r="I1365" t="str">
            <v>3G1TA5AFXEL112477</v>
          </cell>
          <cell r="J1365" t="str">
            <v>Hecho en México</v>
          </cell>
          <cell r="K1365" t="str">
            <v>Magna</v>
          </cell>
          <cell r="L1365">
            <v>4</v>
          </cell>
          <cell r="M1365">
            <v>45</v>
          </cell>
          <cell r="N1365">
            <v>2014</v>
          </cell>
          <cell r="O1365" t="str">
            <v>Ciudad de México</v>
          </cell>
          <cell r="P1365" t="str">
            <v>Ciudad de México</v>
          </cell>
          <cell r="Q1365" t="str">
            <v>Zona Metropolitana</v>
          </cell>
          <cell r="R1365" t="str">
            <v>Baja</v>
          </cell>
          <cell r="S1365" t="str">
            <v>Devolución Valmex</v>
          </cell>
          <cell r="T1365" t="str">
            <v>Filial</v>
          </cell>
          <cell r="U1365" t="str">
            <v>Crédito Afianzador, S.A. Compañía Mexicana de Garantías.</v>
          </cell>
          <cell r="V1365" t="str">
            <v>Pool Administrativo</v>
          </cell>
          <cell r="W1365" t="str">
            <v>-</v>
          </cell>
          <cell r="X1365" t="str">
            <v>-</v>
          </cell>
          <cell r="Y1365" t="str">
            <v>Asignado</v>
          </cell>
          <cell r="Z1365">
            <v>10064</v>
          </cell>
          <cell r="AA1365" t="str">
            <v>Ortiz Barreda Arnulfo</v>
          </cell>
          <cell r="AB1365" t="str">
            <v>La clave de empresa no corresponde</v>
          </cell>
          <cell r="AC1365" t="str">
            <v>OIBA600503AN1</v>
          </cell>
          <cell r="AD1365" t="str">
            <v>Jefe de departamento</v>
          </cell>
          <cell r="AE1365" t="str">
            <v>Jefe de Departamento</v>
          </cell>
          <cell r="AF1365" t="str">
            <v>Unidad de Negocio</v>
          </cell>
          <cell r="AG1365" t="str">
            <v>Dirección de Valmex y Crédito Afianzador</v>
          </cell>
          <cell r="AH1365" t="str">
            <v>Dirección de Valmex y Crédito Afianzador</v>
          </cell>
          <cell r="AI1365" t="str">
            <v>C3254</v>
          </cell>
          <cell r="AJ1365" t="str">
            <v>Balcazar Banegas Victor Manuel</v>
          </cell>
          <cell r="AK1365" t="str">
            <v>Viena</v>
          </cell>
          <cell r="AL1365" t="str">
            <v>Viena</v>
          </cell>
          <cell r="AM1365">
            <v>4945</v>
          </cell>
          <cell r="AN1365" t="str">
            <v>arnulfo.ortiz@gnp.com.mx</v>
          </cell>
          <cell r="AO1365" t="str">
            <v>arnulfo.ortiz@gnp.com.mx</v>
          </cell>
          <cell r="AP1365" t="str">
            <v>aortiz@creditoafianzador.com.mx</v>
          </cell>
          <cell r="AQ1365">
            <v>5518762997</v>
          </cell>
          <cell r="AR1365" t="str">
            <v>-</v>
          </cell>
          <cell r="AS1365" t="str">
            <v>-</v>
          </cell>
          <cell r="AT1365" t="str">
            <v>-</v>
          </cell>
          <cell r="AU1365" t="str">
            <v>-</v>
          </cell>
          <cell r="AV1365" t="str">
            <v>-</v>
          </cell>
          <cell r="AW1365" t="str">
            <v>-</v>
          </cell>
          <cell r="AX1365" t="str">
            <v>-</v>
          </cell>
          <cell r="AY1365" t="str">
            <v>No</v>
          </cell>
          <cell r="AZ1365" t="str">
            <v>-</v>
          </cell>
          <cell r="BA1365" t="str">
            <v>-</v>
          </cell>
          <cell r="BB1365" t="str">
            <v>-</v>
          </cell>
          <cell r="BC1365" t="str">
            <v>-</v>
          </cell>
          <cell r="BD1365" t="str">
            <v>-</v>
          </cell>
          <cell r="BE1365" t="str">
            <v>-</v>
          </cell>
          <cell r="BF1365" t="str">
            <v>-</v>
          </cell>
          <cell r="BG1365" t="str">
            <v>-</v>
          </cell>
          <cell r="BH1365" t="str">
            <v>-</v>
          </cell>
          <cell r="BI1365" t="str">
            <v>-</v>
          </cell>
          <cell r="BJ1365" t="str">
            <v>Arrendado</v>
          </cell>
          <cell r="BK1365" t="str">
            <v>FV2006</v>
          </cell>
          <cell r="BL1365" t="str">
            <v>El Trébol Automotriz Ermita, S.A. de C.V.</v>
          </cell>
          <cell r="BM1365">
            <v>118094.83</v>
          </cell>
          <cell r="BN1365">
            <v>18895.1728</v>
          </cell>
          <cell r="BO1365">
            <v>136990.00280000002</v>
          </cell>
          <cell r="BP1365">
            <v>4940.08</v>
          </cell>
          <cell r="BQ1365" t="str">
            <v>-</v>
          </cell>
          <cell r="BR1365" t="str">
            <v>-</v>
          </cell>
          <cell r="BS1365" t="str">
            <v>-</v>
          </cell>
          <cell r="BT1365" t="str">
            <v>-</v>
          </cell>
          <cell r="BU1365" t="str">
            <v>-</v>
          </cell>
          <cell r="BV1365" t="str">
            <v>-</v>
          </cell>
          <cell r="BW1365" t="str">
            <v>-</v>
          </cell>
          <cell r="BX1365" t="str">
            <v>-</v>
          </cell>
          <cell r="BY1365" t="str">
            <v>-</v>
          </cell>
          <cell r="BZ1365" t="str">
            <v>-</v>
          </cell>
          <cell r="CA1365" t="str">
            <v>-</v>
          </cell>
          <cell r="CB1365" t="str">
            <v>-</v>
          </cell>
          <cell r="CC1365" t="str">
            <v>Miércoles</v>
          </cell>
          <cell r="CD1365" t="str">
            <v>504</v>
          </cell>
          <cell r="CE1365" t="str">
            <v>4</v>
          </cell>
          <cell r="CF1365" t="str">
            <v>Rojo</v>
          </cell>
          <cell r="CG1365" t="str">
            <v>3er Sábado</v>
          </cell>
          <cell r="CH1365" t="str">
            <v>Mzo y Abr</v>
          </cell>
          <cell r="CI1365" t="str">
            <v>Sep y Oct</v>
          </cell>
          <cell r="CJ1365" t="str">
            <v>-</v>
          </cell>
          <cell r="CK1365">
            <v>90</v>
          </cell>
          <cell r="CL1365" t="str">
            <v>101 - MAGNA</v>
          </cell>
          <cell r="CM1365" t="str">
            <v>14188</v>
          </cell>
          <cell r="CP1365" t="str">
            <v>-</v>
          </cell>
        </row>
        <row r="1366">
          <cell r="A1366" t="str">
            <v>14189</v>
          </cell>
          <cell r="B1366" t="str">
            <v>280ZWC</v>
          </cell>
          <cell r="C1366" t="str">
            <v>Distrito Federal</v>
          </cell>
          <cell r="D1366" t="str">
            <v>No aplica</v>
          </cell>
          <cell r="E1366" t="str">
            <v>Aveo</v>
          </cell>
          <cell r="F1366" t="str">
            <v>Automóvil</v>
          </cell>
          <cell r="G1366" t="str">
            <v>Chevrolet</v>
          </cell>
          <cell r="H1366" t="str">
            <v>Aveo LT 4 puertas T/M, D/H, A/A, E/E, CD, Paquete B</v>
          </cell>
          <cell r="I1366" t="str">
            <v>3G1TA5AF1FL107900</v>
          </cell>
          <cell r="J1366" t="str">
            <v>Hecho en México</v>
          </cell>
          <cell r="K1366" t="str">
            <v>Magna</v>
          </cell>
          <cell r="L1366">
            <v>4</v>
          </cell>
          <cell r="M1366">
            <v>45</v>
          </cell>
          <cell r="N1366">
            <v>2015</v>
          </cell>
          <cell r="O1366" t="str">
            <v>Ciudad de México</v>
          </cell>
          <cell r="P1366" t="str">
            <v>Ciudad de México</v>
          </cell>
          <cell r="Q1366" t="str">
            <v>Zona Metropolitana</v>
          </cell>
          <cell r="R1366" t="str">
            <v>Baja</v>
          </cell>
          <cell r="S1366" t="str">
            <v>Venta a empleado</v>
          </cell>
          <cell r="T1366" t="str">
            <v>GNP</v>
          </cell>
          <cell r="U1366" t="str">
            <v>Grupo Nacional Provincial, S.A.B.</v>
          </cell>
          <cell r="V1366" t="str">
            <v>Asesor de Servicio</v>
          </cell>
          <cell r="W1366" t="str">
            <v>418</v>
          </cell>
          <cell r="X1366" t="str">
            <v>Célula 10</v>
          </cell>
          <cell r="Y1366" t="str">
            <v>Asignado</v>
          </cell>
          <cell r="Z1366" t="str">
            <v>N92557</v>
          </cell>
          <cell r="AA1366" t="str">
            <v>Martínez Arias Ricardo</v>
          </cell>
          <cell r="AB1366" t="str">
            <v>Grupo Nacional Provincial, S.A.B.</v>
          </cell>
          <cell r="AC1366" t="str">
            <v>MAAR8111213V3</v>
          </cell>
          <cell r="AD1366" t="str">
            <v>Operativo</v>
          </cell>
          <cell r="AE1366" t="str">
            <v>Asesor de Servicio Moto</v>
          </cell>
          <cell r="AF1366" t="str">
            <v>Unidad Operativa</v>
          </cell>
          <cell r="AG1366" t="str">
            <v>Dirección Servicio y Operaciones</v>
          </cell>
          <cell r="AH1366" t="str">
            <v>Subdir. Siniestros CDMX y Sureste</v>
          </cell>
          <cell r="AI1366" t="str">
            <v>C9215</v>
          </cell>
          <cell r="AJ1366" t="str">
            <v>Moreno Alvárez Elvia Citlalli</v>
          </cell>
          <cell r="AK1366" t="str">
            <v>Tlalnepantla</v>
          </cell>
          <cell r="AL1366" t="str">
            <v>Tlalnepantla</v>
          </cell>
          <cell r="AM1366">
            <v>0</v>
          </cell>
          <cell r="AN1366" t="str">
            <v>ricardo.martinezarias@gnp.com.mx</v>
          </cell>
          <cell r="AO1366" t="str">
            <v>ricardo.martinezarias@gnp.com.mx</v>
          </cell>
          <cell r="AP1366" t="str">
            <v>ajustes077gnp@gmail.com</v>
          </cell>
          <cell r="AQ1366" t="str">
            <v>-</v>
          </cell>
          <cell r="AR1366" t="str">
            <v>-</v>
          </cell>
          <cell r="AS1366" t="str">
            <v>-</v>
          </cell>
          <cell r="AT1366" t="str">
            <v>-</v>
          </cell>
          <cell r="AU1366" t="str">
            <v>-</v>
          </cell>
          <cell r="AV1366" t="str">
            <v>-</v>
          </cell>
          <cell r="AW1366" t="str">
            <v>IMDM21470154..</v>
          </cell>
          <cell r="AX1366" t="str">
            <v>Inactivo</v>
          </cell>
          <cell r="AY1366" t="str">
            <v>No</v>
          </cell>
          <cell r="AZ1366" t="str">
            <v>-</v>
          </cell>
          <cell r="BA1366" t="str">
            <v>-</v>
          </cell>
          <cell r="BB1366" t="str">
            <v>-</v>
          </cell>
          <cell r="BC1366" t="str">
            <v>-</v>
          </cell>
          <cell r="BD1366" t="str">
            <v>-</v>
          </cell>
          <cell r="BE1366" t="str">
            <v>-</v>
          </cell>
          <cell r="BF1366" t="str">
            <v>-</v>
          </cell>
          <cell r="BG1366">
            <v>3</v>
          </cell>
          <cell r="BH1366" t="str">
            <v>-</v>
          </cell>
          <cell r="BI1366" t="str">
            <v>-</v>
          </cell>
          <cell r="BJ1366" t="str">
            <v>Arrendado</v>
          </cell>
          <cell r="BL1366" t="str">
            <v>El Trébol Automotriz Ermita, S.A. de C.V.</v>
          </cell>
          <cell r="BP1366" t="str">
            <v>-</v>
          </cell>
          <cell r="BQ1366" t="str">
            <v>-</v>
          </cell>
          <cell r="BR1366" t="str">
            <v>-</v>
          </cell>
          <cell r="BS1366" t="str">
            <v>-</v>
          </cell>
          <cell r="BT1366" t="str">
            <v>-</v>
          </cell>
          <cell r="BU1366" t="str">
            <v>-</v>
          </cell>
          <cell r="BV1366" t="str">
            <v>-</v>
          </cell>
          <cell r="BW1366" t="str">
            <v>-</v>
          </cell>
          <cell r="BX1366" t="str">
            <v>-</v>
          </cell>
          <cell r="BY1366" t="str">
            <v>-</v>
          </cell>
          <cell r="BZ1366" t="str">
            <v>-</v>
          </cell>
          <cell r="CA1366" t="str">
            <v>-</v>
          </cell>
          <cell r="CB1366" t="str">
            <v>-</v>
          </cell>
          <cell r="CC1366" t="str">
            <v>Viernes</v>
          </cell>
          <cell r="CD1366" t="str">
            <v>280</v>
          </cell>
          <cell r="CE1366" t="str">
            <v>0</v>
          </cell>
          <cell r="CF1366" t="str">
            <v>Azul</v>
          </cell>
          <cell r="CG1366" t="str">
            <v>5o Sábado</v>
          </cell>
          <cell r="CH1366" t="str">
            <v>May y Jun</v>
          </cell>
          <cell r="CI1366" t="str">
            <v>Nov y Dic</v>
          </cell>
          <cell r="CJ1366" t="str">
            <v>-</v>
          </cell>
          <cell r="CK1366">
            <v>90</v>
          </cell>
          <cell r="CL1366" t="str">
            <v>101 - MAGNA</v>
          </cell>
          <cell r="CM1366" t="str">
            <v>14189</v>
          </cell>
          <cell r="CP1366" t="str">
            <v>-</v>
          </cell>
        </row>
        <row r="1367">
          <cell r="A1367" t="str">
            <v>14190</v>
          </cell>
          <cell r="B1367" t="str">
            <v>763ZWC</v>
          </cell>
          <cell r="C1367" t="str">
            <v>Distrito Federal</v>
          </cell>
          <cell r="D1367" t="str">
            <v>No aplica</v>
          </cell>
          <cell r="E1367" t="str">
            <v>Aveo</v>
          </cell>
          <cell r="F1367" t="str">
            <v>Automóvil</v>
          </cell>
          <cell r="G1367" t="str">
            <v>Chevrolet</v>
          </cell>
          <cell r="H1367" t="str">
            <v>Aveo LT 4 puertas T/M, D/H, A/A, E/E, CD, Paquete B</v>
          </cell>
          <cell r="I1367" t="str">
            <v>3G1TA5AF2FL108182</v>
          </cell>
          <cell r="J1367" t="str">
            <v>Hecho en México</v>
          </cell>
          <cell r="K1367" t="str">
            <v>Magna</v>
          </cell>
          <cell r="L1367">
            <v>4</v>
          </cell>
          <cell r="M1367">
            <v>45</v>
          </cell>
          <cell r="N1367">
            <v>2015</v>
          </cell>
          <cell r="O1367" t="str">
            <v>Tijuana</v>
          </cell>
          <cell r="P1367" t="str">
            <v>Baja California Norte</v>
          </cell>
          <cell r="Q1367" t="str">
            <v>Noroeste</v>
          </cell>
          <cell r="R1367" t="str">
            <v>Baja</v>
          </cell>
          <cell r="S1367" t="str">
            <v>Subasta interna</v>
          </cell>
          <cell r="T1367" t="str">
            <v>GNP</v>
          </cell>
          <cell r="U1367" t="str">
            <v>Grupo Nacional Provincial, S.A.B.</v>
          </cell>
          <cell r="V1367" t="str">
            <v>AVES</v>
          </cell>
          <cell r="W1367" t="str">
            <v>Praxis</v>
          </cell>
          <cell r="X1367" t="str">
            <v>Despacho Externo</v>
          </cell>
          <cell r="Y1367" t="str">
            <v>Asignado</v>
          </cell>
          <cell r="Z1367" t="str">
            <v>N91812</v>
          </cell>
          <cell r="AA1367" t="str">
            <v>Rivera Torres Daniela Jazmín</v>
          </cell>
          <cell r="AB1367" t="str">
            <v>Grupo Nacional Provincial, S.A.B.</v>
          </cell>
          <cell r="AC1367" t="str">
            <v>RITD8611287H6</v>
          </cell>
          <cell r="AD1367" t="str">
            <v>Jefe de departamento</v>
          </cell>
          <cell r="AE1367" t="str">
            <v>Jefe de Departamento B</v>
          </cell>
          <cell r="AF1367" t="str">
            <v>Unidad de Negocio</v>
          </cell>
          <cell r="AG1367" t="str">
            <v>Dirección Canal Masivo</v>
          </cell>
          <cell r="AH1367" t="str">
            <v>Subdir. Integración Comercial Canal Masivo</v>
          </cell>
          <cell r="AI1367" t="str">
            <v>C2001</v>
          </cell>
          <cell r="AJ1367" t="str">
            <v>Ocampo Sosa Abel Francisco</v>
          </cell>
          <cell r="AK1367" t="str">
            <v>Central P2 C-D</v>
          </cell>
          <cell r="AL1367" t="str">
            <v>Plaza GNP</v>
          </cell>
          <cell r="AM1367">
            <v>81816</v>
          </cell>
          <cell r="AN1367" t="str">
            <v>yasmin.rivera@gnp.com.mx</v>
          </cell>
          <cell r="AO1367" t="str">
            <v>yasmin.rivera@gnp.com.mx</v>
          </cell>
          <cell r="AP1367" t="str">
            <v>marisol.gallardo@gnp.com.mx</v>
          </cell>
          <cell r="AQ1367">
            <v>5543677979</v>
          </cell>
          <cell r="AR1367" t="str">
            <v>6363180010376349</v>
          </cell>
          <cell r="AS1367" t="str">
            <v>CANCELADO</v>
          </cell>
          <cell r="AT1367" t="str">
            <v>7546</v>
          </cell>
          <cell r="AU1367" t="str">
            <v>696</v>
          </cell>
          <cell r="AV1367" t="str">
            <v>05/26</v>
          </cell>
          <cell r="AW1367" t="str">
            <v>-</v>
          </cell>
          <cell r="AX1367" t="str">
            <v>-</v>
          </cell>
          <cell r="AY1367" t="str">
            <v>No</v>
          </cell>
          <cell r="AZ1367" t="str">
            <v>-</v>
          </cell>
          <cell r="BA1367" t="str">
            <v>-</v>
          </cell>
          <cell r="BB1367" t="str">
            <v>-</v>
          </cell>
          <cell r="BC1367" t="str">
            <v>-</v>
          </cell>
          <cell r="BD1367" t="str">
            <v>-</v>
          </cell>
          <cell r="BE1367" t="str">
            <v>-</v>
          </cell>
          <cell r="BF1367" t="str">
            <v>-</v>
          </cell>
          <cell r="BG1367" t="str">
            <v>-</v>
          </cell>
          <cell r="BH1367" t="str">
            <v>-</v>
          </cell>
          <cell r="BI1367" t="str">
            <v>-</v>
          </cell>
          <cell r="BJ1367" t="str">
            <v>Arrendado</v>
          </cell>
          <cell r="BL1367" t="str">
            <v>El Trébol Automotriz Ermita, S.A. de C.V.</v>
          </cell>
          <cell r="BP1367" t="str">
            <v>-</v>
          </cell>
          <cell r="BQ1367" t="str">
            <v>-</v>
          </cell>
          <cell r="BR1367" t="str">
            <v>-</v>
          </cell>
          <cell r="BS1367" t="str">
            <v>-</v>
          </cell>
          <cell r="BT1367" t="str">
            <v>-</v>
          </cell>
          <cell r="BU1367" t="str">
            <v>-</v>
          </cell>
          <cell r="BV1367" t="str">
            <v>-</v>
          </cell>
          <cell r="BW1367" t="str">
            <v>-</v>
          </cell>
          <cell r="BX1367" t="str">
            <v>-</v>
          </cell>
          <cell r="BY1367" t="str">
            <v>-</v>
          </cell>
          <cell r="BZ1367" t="str">
            <v>-</v>
          </cell>
          <cell r="CA1367" t="str">
            <v>-</v>
          </cell>
          <cell r="CB1367" t="str">
            <v>-</v>
          </cell>
          <cell r="CC1367" t="str">
            <v>Miércoles</v>
          </cell>
          <cell r="CD1367" t="str">
            <v>763</v>
          </cell>
          <cell r="CE1367" t="str">
            <v>3</v>
          </cell>
          <cell r="CF1367" t="str">
            <v>Rojo</v>
          </cell>
          <cell r="CG1367" t="str">
            <v>3er Sábado</v>
          </cell>
          <cell r="CH1367" t="str">
            <v>Mzo y Abr</v>
          </cell>
          <cell r="CI1367" t="str">
            <v>Sep y Oct</v>
          </cell>
          <cell r="CJ1367" t="str">
            <v>AVEs</v>
          </cell>
          <cell r="CK1367">
            <v>0</v>
          </cell>
          <cell r="CL1367" t="str">
            <v>101 - MAGNA</v>
          </cell>
          <cell r="CM1367" t="str">
            <v>14190</v>
          </cell>
          <cell r="CP1367" t="str">
            <v>-</v>
          </cell>
        </row>
        <row r="1368">
          <cell r="A1368" t="str">
            <v>14191</v>
          </cell>
          <cell r="B1368" t="str">
            <v>122ZWC</v>
          </cell>
          <cell r="C1368" t="str">
            <v>Distrito Federal</v>
          </cell>
          <cell r="D1368" t="str">
            <v>No aplica</v>
          </cell>
          <cell r="E1368" t="str">
            <v>Aveo</v>
          </cell>
          <cell r="F1368" t="str">
            <v>Automóvil</v>
          </cell>
          <cell r="G1368" t="str">
            <v>Chevrolet</v>
          </cell>
          <cell r="H1368" t="str">
            <v>Aveo LT 4 puertas T/M, D/H, A/A, E/E, CD, Paquete B</v>
          </cell>
          <cell r="I1368" t="str">
            <v>3G1TA5AF3FL107932</v>
          </cell>
          <cell r="J1368" t="str">
            <v>Hecho en México</v>
          </cell>
          <cell r="K1368" t="str">
            <v>Magna</v>
          </cell>
          <cell r="L1368">
            <v>4</v>
          </cell>
          <cell r="M1368">
            <v>45</v>
          </cell>
          <cell r="N1368">
            <v>2015</v>
          </cell>
          <cell r="O1368" t="str">
            <v>Monterrey</v>
          </cell>
          <cell r="P1368" t="str">
            <v>Nuevo León</v>
          </cell>
          <cell r="Q1368" t="str">
            <v>Noreste</v>
          </cell>
          <cell r="R1368" t="str">
            <v>Baja</v>
          </cell>
          <cell r="S1368" t="str">
            <v>Devolución Valmex</v>
          </cell>
          <cell r="T1368" t="str">
            <v>GNP</v>
          </cell>
          <cell r="U1368" t="str">
            <v>Grupo Nacional Provincial, S.A.B.</v>
          </cell>
          <cell r="V1368" t="str">
            <v>AVES</v>
          </cell>
          <cell r="W1368" t="str">
            <v>Estrategas</v>
          </cell>
          <cell r="X1368" t="str">
            <v>Despacho Externo</v>
          </cell>
          <cell r="Y1368" t="str">
            <v>Asignado</v>
          </cell>
          <cell r="Z1368" t="str">
            <v>Por asignar</v>
          </cell>
          <cell r="AA1368" t="str">
            <v>-</v>
          </cell>
          <cell r="AB1368" t="str">
            <v>-</v>
          </cell>
          <cell r="AC1368" t="str">
            <v>-</v>
          </cell>
          <cell r="AD1368" t="str">
            <v>-</v>
          </cell>
          <cell r="AE1368" t="str">
            <v>-</v>
          </cell>
          <cell r="AF1368" t="str">
            <v>-</v>
          </cell>
          <cell r="AG1368" t="str">
            <v>-</v>
          </cell>
          <cell r="AH1368" t="str">
            <v>-</v>
          </cell>
          <cell r="AI1368" t="str">
            <v>C6705</v>
          </cell>
          <cell r="AJ1368" t="str">
            <v>Ramirez Granados Arturo</v>
          </cell>
          <cell r="AK1368" t="str">
            <v>-</v>
          </cell>
          <cell r="AL1368" t="str">
            <v>-</v>
          </cell>
          <cell r="AM1368" t="str">
            <v>-</v>
          </cell>
          <cell r="AN1368" t="str">
            <v>marisol.gallardo@gnp.com.mx</v>
          </cell>
          <cell r="AO1368" t="str">
            <v>-</v>
          </cell>
          <cell r="AP1368" t="str">
            <v>marisol.gallardo@gnp.com.mx</v>
          </cell>
          <cell r="AQ1368">
            <v>5555037946</v>
          </cell>
          <cell r="AR1368" t="str">
            <v>-</v>
          </cell>
          <cell r="AS1368" t="str">
            <v>-</v>
          </cell>
          <cell r="AT1368" t="str">
            <v>-</v>
          </cell>
          <cell r="AU1368" t="str">
            <v>-</v>
          </cell>
          <cell r="AV1368" t="str">
            <v>-</v>
          </cell>
          <cell r="AW1368" t="str">
            <v>-</v>
          </cell>
          <cell r="AX1368" t="str">
            <v>-</v>
          </cell>
          <cell r="AY1368" t="str">
            <v>No</v>
          </cell>
          <cell r="AZ1368" t="str">
            <v>-</v>
          </cell>
          <cell r="BA1368" t="str">
            <v>-</v>
          </cell>
          <cell r="BB1368" t="str">
            <v>-</v>
          </cell>
          <cell r="BC1368" t="str">
            <v>-</v>
          </cell>
          <cell r="BD1368" t="str">
            <v>-</v>
          </cell>
          <cell r="BE1368" t="str">
            <v>-</v>
          </cell>
          <cell r="BF1368" t="str">
            <v>-</v>
          </cell>
          <cell r="BG1368" t="str">
            <v>-</v>
          </cell>
          <cell r="BH1368" t="str">
            <v>-</v>
          </cell>
          <cell r="BI1368" t="str">
            <v>-</v>
          </cell>
          <cell r="BJ1368" t="str">
            <v>Arrendado</v>
          </cell>
          <cell r="BL1368" t="str">
            <v>El Trébol Automotriz Ermita, S.A. de C.V.</v>
          </cell>
          <cell r="BP1368" t="str">
            <v>-</v>
          </cell>
          <cell r="BQ1368" t="str">
            <v>-</v>
          </cell>
          <cell r="BR1368" t="str">
            <v>-</v>
          </cell>
          <cell r="BS1368" t="str">
            <v>-</v>
          </cell>
          <cell r="BT1368" t="str">
            <v>-</v>
          </cell>
          <cell r="BU1368" t="str">
            <v>-</v>
          </cell>
          <cell r="BV1368" t="str">
            <v>-</v>
          </cell>
          <cell r="BW1368" t="str">
            <v>-</v>
          </cell>
          <cell r="BX1368" t="str">
            <v>-</v>
          </cell>
          <cell r="BY1368" t="str">
            <v>-</v>
          </cell>
          <cell r="BZ1368" t="str">
            <v>-</v>
          </cell>
          <cell r="CA1368" t="str">
            <v>-</v>
          </cell>
          <cell r="CB1368" t="str">
            <v>-</v>
          </cell>
          <cell r="CC1368" t="str">
            <v>Jueves</v>
          </cell>
          <cell r="CD1368" t="str">
            <v>122</v>
          </cell>
          <cell r="CE1368" t="str">
            <v>2</v>
          </cell>
          <cell r="CF1368" t="str">
            <v>Verde</v>
          </cell>
          <cell r="CG1368" t="str">
            <v>4o Sábado</v>
          </cell>
          <cell r="CH1368" t="str">
            <v>Abr y May</v>
          </cell>
          <cell r="CI1368" t="str">
            <v>Oct y Nov</v>
          </cell>
          <cell r="CJ1368" t="str">
            <v>-</v>
          </cell>
          <cell r="CK1368">
            <v>0</v>
          </cell>
          <cell r="CL1368" t="str">
            <v>101 - MAGNA</v>
          </cell>
          <cell r="CM1368" t="str">
            <v>14191</v>
          </cell>
          <cell r="CP1368" t="str">
            <v>-</v>
          </cell>
        </row>
        <row r="1369">
          <cell r="A1369" t="str">
            <v>14192</v>
          </cell>
          <cell r="B1369" t="str">
            <v>715ZWC</v>
          </cell>
          <cell r="C1369" t="str">
            <v>Distrito Federal</v>
          </cell>
          <cell r="D1369" t="str">
            <v>No aplica</v>
          </cell>
          <cell r="E1369" t="str">
            <v>Aveo</v>
          </cell>
          <cell r="F1369" t="str">
            <v>Automóvil</v>
          </cell>
          <cell r="G1369" t="str">
            <v>Chevrolet</v>
          </cell>
          <cell r="H1369" t="str">
            <v>Aveo LT 4 puertas T/M, D/H, A/A, E/E, CD, Paquete B</v>
          </cell>
          <cell r="I1369" t="str">
            <v>3G1TA5AF6FL107830</v>
          </cell>
          <cell r="J1369" t="str">
            <v>Hecho en México</v>
          </cell>
          <cell r="K1369" t="str">
            <v>Magna</v>
          </cell>
          <cell r="L1369">
            <v>4</v>
          </cell>
          <cell r="M1369">
            <v>45</v>
          </cell>
          <cell r="N1369">
            <v>2015</v>
          </cell>
          <cell r="O1369" t="str">
            <v>Matamoros</v>
          </cell>
          <cell r="P1369" t="str">
            <v>Tamaulipas</v>
          </cell>
          <cell r="Q1369" t="str">
            <v>Noreste</v>
          </cell>
          <cell r="R1369" t="str">
            <v>Baja</v>
          </cell>
          <cell r="S1369" t="str">
            <v>Venta a empleado</v>
          </cell>
          <cell r="T1369" t="str">
            <v>GNP</v>
          </cell>
          <cell r="U1369" t="str">
            <v>Grupo Nacional Provincial, S.A.B.</v>
          </cell>
          <cell r="V1369" t="str">
            <v>Asesor de Servicio</v>
          </cell>
          <cell r="W1369" t="str">
            <v>-</v>
          </cell>
          <cell r="X1369" t="str">
            <v>Supervisoria</v>
          </cell>
          <cell r="Y1369" t="str">
            <v>Asignado</v>
          </cell>
          <cell r="Z1369">
            <v>40361001</v>
          </cell>
          <cell r="AA1369" t="str">
            <v>Ornelas Cano Arturo Alejandro</v>
          </cell>
          <cell r="AB1369" t="str">
            <v>Servicios Administrativos en Reclamaciones, S.A. de C.V.</v>
          </cell>
          <cell r="AC1369" t="str">
            <v>OECA810718L42</v>
          </cell>
          <cell r="AD1369" t="str">
            <v>Operativo</v>
          </cell>
          <cell r="AE1369" t="str">
            <v>Asesor de Servicio</v>
          </cell>
          <cell r="AF1369" t="str">
            <v>Unidad Operativa</v>
          </cell>
          <cell r="AG1369" t="str">
            <v>Dirección Servicio y Operaciones</v>
          </cell>
          <cell r="AH1369" t="str">
            <v>Subdirección Siniestros Norte y Occidente</v>
          </cell>
          <cell r="AI1369" t="str">
            <v>C9212</v>
          </cell>
          <cell r="AJ1369" t="str">
            <v>Colome Pineda Juan Del Carmen</v>
          </cell>
          <cell r="AK1369" t="str">
            <v>Matamoros</v>
          </cell>
          <cell r="AL1369" t="str">
            <v>Matamoros</v>
          </cell>
          <cell r="AM1369">
            <v>5563</v>
          </cell>
          <cell r="AN1369" t="str">
            <v>arturo.ornelas@gnp.com.mx</v>
          </cell>
          <cell r="AO1369" t="str">
            <v>arturo.ornelas@gnp.com.mx</v>
          </cell>
          <cell r="AQ1369">
            <v>8681159545</v>
          </cell>
          <cell r="AR1369" t="str">
            <v>-</v>
          </cell>
          <cell r="AS1369" t="str">
            <v>-</v>
          </cell>
          <cell r="AT1369" t="str">
            <v>-</v>
          </cell>
          <cell r="AU1369" t="str">
            <v>-</v>
          </cell>
          <cell r="AV1369" t="str">
            <v>-</v>
          </cell>
          <cell r="AW1369" t="str">
            <v>-</v>
          </cell>
          <cell r="AX1369" t="str">
            <v>-</v>
          </cell>
          <cell r="AY1369" t="str">
            <v>No</v>
          </cell>
          <cell r="AZ1369" t="str">
            <v>-</v>
          </cell>
          <cell r="BA1369" t="str">
            <v>-</v>
          </cell>
          <cell r="BB1369" t="str">
            <v>-</v>
          </cell>
          <cell r="BC1369" t="str">
            <v>-</v>
          </cell>
          <cell r="BD1369" t="str">
            <v>-</v>
          </cell>
          <cell r="BE1369" t="str">
            <v>-</v>
          </cell>
          <cell r="BF1369" t="str">
            <v>-</v>
          </cell>
          <cell r="BG1369">
            <v>3</v>
          </cell>
          <cell r="BH1369" t="str">
            <v>-</v>
          </cell>
          <cell r="BI1369" t="str">
            <v>-</v>
          </cell>
          <cell r="BJ1369" t="str">
            <v>Arrendado</v>
          </cell>
          <cell r="BL1369" t="str">
            <v>El Trébol Automotriz Ermita, S.A. de C.V.</v>
          </cell>
          <cell r="BP1369" t="str">
            <v>-</v>
          </cell>
          <cell r="BQ1369" t="str">
            <v>-</v>
          </cell>
          <cell r="BR1369" t="str">
            <v>-</v>
          </cell>
          <cell r="BS1369" t="str">
            <v>-</v>
          </cell>
          <cell r="BT1369" t="str">
            <v>-</v>
          </cell>
          <cell r="BU1369" t="str">
            <v>-</v>
          </cell>
          <cell r="BV1369" t="str">
            <v>-</v>
          </cell>
          <cell r="BW1369" t="str">
            <v>-</v>
          </cell>
          <cell r="BX1369" t="str">
            <v>-</v>
          </cell>
          <cell r="BY1369" t="str">
            <v>-</v>
          </cell>
          <cell r="BZ1369" t="str">
            <v>-</v>
          </cell>
          <cell r="CA1369" t="str">
            <v>-</v>
          </cell>
          <cell r="CB1369" t="str">
            <v>-</v>
          </cell>
          <cell r="CC1369" t="str">
            <v>Lunes</v>
          </cell>
          <cell r="CD1369" t="str">
            <v>715</v>
          </cell>
          <cell r="CE1369" t="str">
            <v>5</v>
          </cell>
          <cell r="CF1369" t="str">
            <v>Amarillo</v>
          </cell>
          <cell r="CG1369" t="str">
            <v>1er Sábado</v>
          </cell>
          <cell r="CH1369" t="str">
            <v>Ene y Feb</v>
          </cell>
          <cell r="CI1369" t="str">
            <v>Jul y Ago</v>
          </cell>
          <cell r="CJ1369" t="str">
            <v>-</v>
          </cell>
          <cell r="CK1369">
            <v>90</v>
          </cell>
          <cell r="CL1369" t="str">
            <v>101 - MAGNA</v>
          </cell>
          <cell r="CM1369" t="str">
            <v>14192</v>
          </cell>
          <cell r="CP1369" t="str">
            <v>-</v>
          </cell>
        </row>
        <row r="1370">
          <cell r="A1370" t="str">
            <v>14193</v>
          </cell>
          <cell r="B1370" t="str">
            <v>182ZWF</v>
          </cell>
          <cell r="C1370" t="str">
            <v>Distrito Federal</v>
          </cell>
          <cell r="D1370" t="str">
            <v>No aplica</v>
          </cell>
          <cell r="E1370" t="str">
            <v>Aveo</v>
          </cell>
          <cell r="F1370" t="str">
            <v>Automóvil</v>
          </cell>
          <cell r="G1370" t="str">
            <v>Chevrolet</v>
          </cell>
          <cell r="H1370" t="str">
            <v>Aveo LT 4 puertas T/M, D/H, A/A, E/E, CD, Paquete B</v>
          </cell>
          <cell r="I1370" t="str">
            <v>3G1TA5AF8FL109935</v>
          </cell>
          <cell r="J1370" t="str">
            <v>Hecho en México</v>
          </cell>
          <cell r="K1370" t="str">
            <v>Magna</v>
          </cell>
          <cell r="L1370">
            <v>4</v>
          </cell>
          <cell r="M1370">
            <v>45</v>
          </cell>
          <cell r="N1370">
            <v>2015</v>
          </cell>
          <cell r="O1370" t="str">
            <v>Ciudad de México</v>
          </cell>
          <cell r="P1370" t="str">
            <v>Ciudad de México</v>
          </cell>
          <cell r="Q1370" t="str">
            <v>Zona Metropolitana</v>
          </cell>
          <cell r="R1370" t="str">
            <v>Baja</v>
          </cell>
          <cell r="S1370" t="str">
            <v>Subasta interna</v>
          </cell>
          <cell r="T1370" t="str">
            <v>GNP</v>
          </cell>
          <cell r="U1370" t="str">
            <v>Grupo Nacional Provincial, S.A.B.</v>
          </cell>
          <cell r="V1370" t="str">
            <v>Pool Administrativo</v>
          </cell>
          <cell r="W1370" t="str">
            <v>Pool Administrativo</v>
          </cell>
          <cell r="X1370" t="str">
            <v>Plaza GNP</v>
          </cell>
          <cell r="Y1370" t="str">
            <v>Pool</v>
          </cell>
          <cell r="Z1370" t="str">
            <v>Por asignar</v>
          </cell>
          <cell r="AA1370" t="str">
            <v>-</v>
          </cell>
          <cell r="AB1370" t="str">
            <v>-</v>
          </cell>
          <cell r="AC1370" t="str">
            <v>-</v>
          </cell>
          <cell r="AD1370" t="str">
            <v>-</v>
          </cell>
          <cell r="AE1370" t="str">
            <v>-</v>
          </cell>
          <cell r="AF1370" t="str">
            <v>-</v>
          </cell>
          <cell r="AG1370" t="str">
            <v>-</v>
          </cell>
          <cell r="AH1370" t="str">
            <v>-</v>
          </cell>
          <cell r="AI1370" t="str">
            <v>C6705</v>
          </cell>
          <cell r="AJ1370" t="str">
            <v>Ramirez Granados Arturo</v>
          </cell>
          <cell r="AK1370" t="str">
            <v>-</v>
          </cell>
          <cell r="AL1370" t="str">
            <v>-</v>
          </cell>
          <cell r="AM1370" t="str">
            <v>-</v>
          </cell>
          <cell r="AN1370">
            <v>0</v>
          </cell>
          <cell r="AO1370" t="str">
            <v>-</v>
          </cell>
          <cell r="AQ1370">
            <v>5545001393</v>
          </cell>
          <cell r="AR1370" t="str">
            <v>-</v>
          </cell>
          <cell r="AS1370" t="str">
            <v>-</v>
          </cell>
          <cell r="AT1370" t="str">
            <v>-</v>
          </cell>
          <cell r="AU1370" t="str">
            <v>-</v>
          </cell>
          <cell r="AV1370" t="str">
            <v>-</v>
          </cell>
          <cell r="AW1370" t="str">
            <v>IMDM21470153..</v>
          </cell>
          <cell r="AX1370" t="str">
            <v>Inactivo</v>
          </cell>
          <cell r="AY1370" t="str">
            <v>No</v>
          </cell>
          <cell r="AZ1370" t="str">
            <v>-</v>
          </cell>
          <cell r="BA1370" t="str">
            <v>-</v>
          </cell>
          <cell r="BB1370" t="str">
            <v>-</v>
          </cell>
          <cell r="BC1370" t="str">
            <v>-</v>
          </cell>
          <cell r="BD1370" t="str">
            <v>-</v>
          </cell>
          <cell r="BE1370" t="str">
            <v>-</v>
          </cell>
          <cell r="BF1370" t="str">
            <v>-</v>
          </cell>
          <cell r="BG1370" t="str">
            <v>-</v>
          </cell>
          <cell r="BH1370" t="str">
            <v>-</v>
          </cell>
          <cell r="BI1370" t="str">
            <v>-</v>
          </cell>
          <cell r="BJ1370" t="str">
            <v>Arrendado</v>
          </cell>
          <cell r="BL1370" t="str">
            <v>El Trébol Automotriz Ermita, S.A. de C.V.</v>
          </cell>
          <cell r="BP1370" t="str">
            <v>-</v>
          </cell>
          <cell r="BQ1370" t="str">
            <v>-</v>
          </cell>
          <cell r="BR1370" t="str">
            <v>-</v>
          </cell>
          <cell r="BS1370" t="str">
            <v>-</v>
          </cell>
          <cell r="BT1370" t="str">
            <v>-</v>
          </cell>
          <cell r="BU1370" t="str">
            <v>-</v>
          </cell>
          <cell r="BV1370" t="str">
            <v>-</v>
          </cell>
          <cell r="BW1370" t="str">
            <v>-</v>
          </cell>
          <cell r="BX1370" t="str">
            <v>-</v>
          </cell>
          <cell r="BY1370" t="str">
            <v>-</v>
          </cell>
          <cell r="BZ1370" t="str">
            <v>-</v>
          </cell>
          <cell r="CA1370" t="str">
            <v>-</v>
          </cell>
          <cell r="CB1370" t="str">
            <v>-</v>
          </cell>
          <cell r="CC1370" t="str">
            <v>Jueves</v>
          </cell>
          <cell r="CD1370" t="str">
            <v>182</v>
          </cell>
          <cell r="CE1370" t="str">
            <v>2</v>
          </cell>
          <cell r="CF1370" t="str">
            <v>Verde</v>
          </cell>
          <cell r="CG1370" t="str">
            <v>4o Sábado</v>
          </cell>
          <cell r="CH1370" t="str">
            <v>Abr y May</v>
          </cell>
          <cell r="CI1370" t="str">
            <v>Oct y Nov</v>
          </cell>
          <cell r="CJ1370" t="str">
            <v>-</v>
          </cell>
          <cell r="CK1370">
            <v>90</v>
          </cell>
          <cell r="CL1370" t="str">
            <v>101 - MAGNA</v>
          </cell>
          <cell r="CM1370" t="str">
            <v>14193</v>
          </cell>
          <cell r="CP1370" t="str">
            <v>-</v>
          </cell>
        </row>
        <row r="1371">
          <cell r="A1371" t="str">
            <v>14194</v>
          </cell>
          <cell r="B1371" t="str">
            <v>481ZXG</v>
          </cell>
          <cell r="C1371" t="str">
            <v>Distrito Federal</v>
          </cell>
          <cell r="D1371" t="str">
            <v>No aplica</v>
          </cell>
          <cell r="E1371" t="str">
            <v>Aveo</v>
          </cell>
          <cell r="F1371" t="str">
            <v>Automóvil</v>
          </cell>
          <cell r="G1371" t="str">
            <v>Chevrolet</v>
          </cell>
          <cell r="H1371" t="str">
            <v>Aveo LT 4 puertas T/M, D/H, A/A, E/E, CD, Paquete B</v>
          </cell>
          <cell r="I1371" t="str">
            <v>3G1TA5AFXFL112335</v>
          </cell>
          <cell r="J1371" t="str">
            <v>Hecho en México</v>
          </cell>
          <cell r="K1371" t="str">
            <v>Magna</v>
          </cell>
          <cell r="L1371">
            <v>4</v>
          </cell>
          <cell r="M1371">
            <v>45</v>
          </cell>
          <cell r="N1371">
            <v>2015</v>
          </cell>
          <cell r="O1371" t="str">
            <v>Ciudad de México</v>
          </cell>
          <cell r="P1371" t="str">
            <v>Ciudad de México</v>
          </cell>
          <cell r="Q1371" t="str">
            <v>Zona Metropolitana</v>
          </cell>
          <cell r="R1371" t="str">
            <v>Baja</v>
          </cell>
          <cell r="S1371" t="str">
            <v>Subasta interna</v>
          </cell>
          <cell r="T1371" t="str">
            <v>GNP</v>
          </cell>
          <cell r="U1371" t="str">
            <v>Grupo Nacional Provincial, S.A.B.</v>
          </cell>
          <cell r="V1371" t="str">
            <v>Pool Administrativo</v>
          </cell>
          <cell r="W1371" t="str">
            <v>Pool Administrativo</v>
          </cell>
          <cell r="X1371" t="str">
            <v>Plaza GNP</v>
          </cell>
          <cell r="Y1371" t="str">
            <v>Pool</v>
          </cell>
          <cell r="Z1371" t="str">
            <v>Por asignar</v>
          </cell>
          <cell r="AA1371" t="str">
            <v>-</v>
          </cell>
          <cell r="AB1371" t="str">
            <v>-</v>
          </cell>
          <cell r="AC1371" t="str">
            <v>-</v>
          </cell>
          <cell r="AD1371" t="str">
            <v>-</v>
          </cell>
          <cell r="AE1371" t="str">
            <v>-</v>
          </cell>
          <cell r="AF1371" t="str">
            <v>-</v>
          </cell>
          <cell r="AG1371" t="str">
            <v>-</v>
          </cell>
          <cell r="AH1371" t="str">
            <v>-</v>
          </cell>
          <cell r="AI1371" t="str">
            <v>C6705</v>
          </cell>
          <cell r="AJ1371" t="str">
            <v>Ramirez Granados Arturo</v>
          </cell>
          <cell r="AK1371" t="str">
            <v>-</v>
          </cell>
          <cell r="AL1371" t="str">
            <v>-</v>
          </cell>
          <cell r="AM1371" t="str">
            <v>-</v>
          </cell>
          <cell r="AN1371">
            <v>0</v>
          </cell>
          <cell r="AO1371" t="str">
            <v>-</v>
          </cell>
          <cell r="AQ1371">
            <v>5545001393</v>
          </cell>
          <cell r="AR1371" t="str">
            <v>-</v>
          </cell>
          <cell r="AS1371" t="str">
            <v>-</v>
          </cell>
          <cell r="AT1371" t="str">
            <v>-</v>
          </cell>
          <cell r="AU1371" t="str">
            <v>-</v>
          </cell>
          <cell r="AV1371" t="str">
            <v>-</v>
          </cell>
          <cell r="AW1371" t="str">
            <v>IMDM21470171..</v>
          </cell>
          <cell r="AX1371" t="str">
            <v>Inactivo</v>
          </cell>
          <cell r="AY1371" t="str">
            <v>No</v>
          </cell>
          <cell r="AZ1371" t="str">
            <v>-</v>
          </cell>
          <cell r="BA1371" t="str">
            <v>-</v>
          </cell>
          <cell r="BB1371" t="str">
            <v>-</v>
          </cell>
          <cell r="BC1371" t="str">
            <v>-</v>
          </cell>
          <cell r="BD1371" t="str">
            <v>-</v>
          </cell>
          <cell r="BE1371" t="str">
            <v>-</v>
          </cell>
          <cell r="BF1371" t="str">
            <v>-</v>
          </cell>
          <cell r="BG1371" t="str">
            <v>-</v>
          </cell>
          <cell r="BH1371" t="str">
            <v>-</v>
          </cell>
          <cell r="BI1371" t="str">
            <v>-</v>
          </cell>
          <cell r="BJ1371" t="str">
            <v>Arrendado</v>
          </cell>
          <cell r="BK1371" t="str">
            <v>FV4974</v>
          </cell>
          <cell r="BL1371" t="str">
            <v>El Trébol Automotriz Ermita, S.A. de C.V.</v>
          </cell>
          <cell r="BM1371">
            <v>124560.35</v>
          </cell>
          <cell r="BN1371">
            <v>19929.656000000003</v>
          </cell>
          <cell r="BO1371">
            <v>144490.00599999999</v>
          </cell>
          <cell r="BP1371" t="str">
            <v>-</v>
          </cell>
          <cell r="BQ1371" t="str">
            <v>-</v>
          </cell>
          <cell r="BR1371" t="str">
            <v>-</v>
          </cell>
          <cell r="BS1371" t="str">
            <v>-</v>
          </cell>
          <cell r="BT1371" t="str">
            <v>-</v>
          </cell>
          <cell r="BU1371" t="str">
            <v>-</v>
          </cell>
          <cell r="BV1371" t="str">
            <v>-</v>
          </cell>
          <cell r="BW1371" t="str">
            <v>-</v>
          </cell>
          <cell r="BX1371" t="str">
            <v>-</v>
          </cell>
          <cell r="BY1371" t="str">
            <v>-</v>
          </cell>
          <cell r="BZ1371" t="str">
            <v>-</v>
          </cell>
          <cell r="CA1371" t="str">
            <v>-</v>
          </cell>
          <cell r="CB1371" t="str">
            <v>-</v>
          </cell>
          <cell r="CC1371" t="str">
            <v>Jueves</v>
          </cell>
          <cell r="CD1371" t="str">
            <v>481</v>
          </cell>
          <cell r="CE1371" t="str">
            <v>1</v>
          </cell>
          <cell r="CF1371" t="str">
            <v>Verde</v>
          </cell>
          <cell r="CG1371" t="str">
            <v>4o Sábado</v>
          </cell>
          <cell r="CH1371" t="str">
            <v>Abr y May</v>
          </cell>
          <cell r="CI1371" t="str">
            <v>Oct y Nov</v>
          </cell>
          <cell r="CJ1371" t="str">
            <v>-</v>
          </cell>
          <cell r="CK1371">
            <v>90</v>
          </cell>
          <cell r="CL1371" t="str">
            <v>101 - MAGNA</v>
          </cell>
          <cell r="CM1371" t="str">
            <v>14194</v>
          </cell>
          <cell r="CP1371" t="str">
            <v>-</v>
          </cell>
        </row>
        <row r="1372">
          <cell r="A1372" t="str">
            <v>14195</v>
          </cell>
          <cell r="B1372" t="str">
            <v>909ZXG</v>
          </cell>
          <cell r="C1372" t="str">
            <v>Distrito Federal</v>
          </cell>
          <cell r="D1372" t="str">
            <v>No aplica</v>
          </cell>
          <cell r="E1372" t="str">
            <v>Aveo</v>
          </cell>
          <cell r="F1372" t="str">
            <v>Automóvil</v>
          </cell>
          <cell r="G1372" t="str">
            <v>Chevrolet</v>
          </cell>
          <cell r="H1372" t="str">
            <v>Aveo LT 4 puertas T/M, D/H, A/A, E/E, CD, Paquete B</v>
          </cell>
          <cell r="I1372" t="str">
            <v>3G1TA5AF2FL131669</v>
          </cell>
          <cell r="J1372" t="str">
            <v>Hecho en México</v>
          </cell>
          <cell r="K1372" t="str">
            <v>Magna</v>
          </cell>
          <cell r="L1372">
            <v>4</v>
          </cell>
          <cell r="M1372">
            <v>45</v>
          </cell>
          <cell r="N1372">
            <v>2015</v>
          </cell>
          <cell r="O1372" t="str">
            <v>Ciudad de México</v>
          </cell>
          <cell r="P1372" t="str">
            <v>Ciudad de México</v>
          </cell>
          <cell r="Q1372" t="str">
            <v>Zona Metropolitana</v>
          </cell>
          <cell r="R1372" t="str">
            <v>Baja</v>
          </cell>
          <cell r="S1372" t="str">
            <v>Venta a empleado</v>
          </cell>
          <cell r="T1372" t="str">
            <v>GNP</v>
          </cell>
          <cell r="U1372" t="str">
            <v>Grupo Nacional Provincial, S.A.B.</v>
          </cell>
          <cell r="V1372" t="str">
            <v>Asesor de Servicio</v>
          </cell>
          <cell r="W1372" t="str">
            <v>558</v>
          </cell>
          <cell r="X1372" t="str">
            <v>Célula 9</v>
          </cell>
          <cell r="Y1372" t="str">
            <v>Asignado</v>
          </cell>
          <cell r="Z1372" t="str">
            <v>N93862</v>
          </cell>
          <cell r="AA1372" t="str">
            <v>Escobedo Lezama José Eduardo</v>
          </cell>
          <cell r="AB1372" t="str">
            <v>Grupo Nacional Provincial, S.A.B.</v>
          </cell>
          <cell r="AC1372" t="str">
            <v>EOLE890320PF0</v>
          </cell>
          <cell r="AD1372" t="str">
            <v>Operativo</v>
          </cell>
          <cell r="AE1372" t="str">
            <v>Asesor de Servicio Automovil</v>
          </cell>
          <cell r="AF1372" t="str">
            <v>Unidad Operativa</v>
          </cell>
          <cell r="AG1372" t="str">
            <v>Dirección Servicio y Operaciones</v>
          </cell>
          <cell r="AH1372" t="str">
            <v>Subdir. Siniestros CDMX y Sureste</v>
          </cell>
          <cell r="AI1372" t="str">
            <v>C9215</v>
          </cell>
          <cell r="AJ1372" t="str">
            <v>Moreno Alvárez Elvia Citlalli</v>
          </cell>
          <cell r="AK1372" t="str">
            <v>Tlalnepantla</v>
          </cell>
          <cell r="AL1372" t="str">
            <v>Tlalnepantla</v>
          </cell>
          <cell r="AM1372">
            <v>0</v>
          </cell>
          <cell r="AN1372" t="str">
            <v>jose.escobedo@gnp.com.mx</v>
          </cell>
          <cell r="AO1372" t="str">
            <v>jose.escobedo@gnp.com.mx</v>
          </cell>
          <cell r="AQ1372">
            <v>5535228415</v>
          </cell>
          <cell r="AR1372" t="str">
            <v>-</v>
          </cell>
          <cell r="AS1372" t="str">
            <v>-</v>
          </cell>
          <cell r="AT1372" t="str">
            <v>-</v>
          </cell>
          <cell r="AU1372" t="str">
            <v>-</v>
          </cell>
          <cell r="AV1372" t="str">
            <v>-</v>
          </cell>
          <cell r="AW1372" t="str">
            <v>IMDM20145121..</v>
          </cell>
          <cell r="AX1372" t="str">
            <v>Inactivo</v>
          </cell>
          <cell r="AY1372" t="str">
            <v>Si</v>
          </cell>
          <cell r="AZ1372">
            <v>1229.17</v>
          </cell>
          <cell r="BA1372">
            <v>43708</v>
          </cell>
          <cell r="BB1372">
            <v>4916.68</v>
          </cell>
          <cell r="BC1372" t="str">
            <v>-</v>
          </cell>
          <cell r="BD1372">
            <v>118000</v>
          </cell>
          <cell r="BE1372">
            <v>43661</v>
          </cell>
          <cell r="BF1372">
            <v>45107</v>
          </cell>
          <cell r="BG1372">
            <v>3</v>
          </cell>
          <cell r="BH1372" t="str">
            <v>-</v>
          </cell>
          <cell r="BI1372" t="str">
            <v>-</v>
          </cell>
          <cell r="BJ1372" t="str">
            <v>Arrendado</v>
          </cell>
          <cell r="BK1372" t="str">
            <v>FV4973</v>
          </cell>
          <cell r="BL1372" t="str">
            <v>El Trébol Automotriz Ermita, S.A. de C.V.</v>
          </cell>
          <cell r="BM1372">
            <v>124560.35</v>
          </cell>
          <cell r="BN1372">
            <v>19929.656000000003</v>
          </cell>
          <cell r="BO1372">
            <v>144490.00599999999</v>
          </cell>
          <cell r="BP1372" t="str">
            <v>-</v>
          </cell>
          <cell r="BQ1372" t="str">
            <v>-</v>
          </cell>
          <cell r="BR1372" t="str">
            <v>-</v>
          </cell>
          <cell r="BS1372" t="str">
            <v>-</v>
          </cell>
          <cell r="BT1372" t="str">
            <v>-</v>
          </cell>
          <cell r="BU1372" t="str">
            <v>-</v>
          </cell>
          <cell r="BV1372" t="str">
            <v>-</v>
          </cell>
          <cell r="BW1372" t="str">
            <v>-</v>
          </cell>
          <cell r="BX1372" t="str">
            <v>-</v>
          </cell>
          <cell r="BY1372" t="str">
            <v>-</v>
          </cell>
          <cell r="BZ1372" t="str">
            <v>-</v>
          </cell>
          <cell r="CA1372" t="str">
            <v>-</v>
          </cell>
          <cell r="CB1372" t="str">
            <v>-</v>
          </cell>
          <cell r="CC1372" t="str">
            <v>Viernes</v>
          </cell>
          <cell r="CD1372" t="str">
            <v>909</v>
          </cell>
          <cell r="CE1372" t="str">
            <v>9</v>
          </cell>
          <cell r="CF1372" t="str">
            <v>Azul</v>
          </cell>
          <cell r="CG1372" t="str">
            <v>5o Sábado</v>
          </cell>
          <cell r="CH1372" t="str">
            <v>May y Jun</v>
          </cell>
          <cell r="CI1372" t="str">
            <v>Nov y Dic</v>
          </cell>
          <cell r="CJ1372" t="str">
            <v>-</v>
          </cell>
          <cell r="CK1372">
            <v>90</v>
          </cell>
          <cell r="CL1372" t="str">
            <v>101 - MAGNA</v>
          </cell>
          <cell r="CM1372" t="str">
            <v>14195</v>
          </cell>
          <cell r="CP1372" t="str">
            <v>-</v>
          </cell>
        </row>
        <row r="1373">
          <cell r="A1373" t="str">
            <v>14196</v>
          </cell>
          <cell r="B1373" t="str">
            <v>681ZXG</v>
          </cell>
          <cell r="C1373" t="str">
            <v>Distrito Federal</v>
          </cell>
          <cell r="D1373" t="str">
            <v>No aplica</v>
          </cell>
          <cell r="E1373" t="str">
            <v>Aveo</v>
          </cell>
          <cell r="F1373" t="str">
            <v>Automóvil</v>
          </cell>
          <cell r="G1373" t="str">
            <v>Chevrolet</v>
          </cell>
          <cell r="H1373" t="str">
            <v>Aveo LT 4 puertas T/M, D/H, A/A, E/E, CD, Paquete B</v>
          </cell>
          <cell r="I1373" t="str">
            <v>3G1TA5AF8FL109000</v>
          </cell>
          <cell r="J1373" t="str">
            <v>Hecho en México</v>
          </cell>
          <cell r="K1373" t="str">
            <v>Magna</v>
          </cell>
          <cell r="L1373">
            <v>4</v>
          </cell>
          <cell r="M1373">
            <v>45</v>
          </cell>
          <cell r="N1373">
            <v>2015</v>
          </cell>
          <cell r="O1373" t="str">
            <v>Puebla</v>
          </cell>
          <cell r="P1373" t="str">
            <v>Puebla</v>
          </cell>
          <cell r="Q1373" t="str">
            <v>Sureste</v>
          </cell>
          <cell r="R1373" t="str">
            <v>Baja</v>
          </cell>
          <cell r="S1373" t="str">
            <v>Venta a empleado</v>
          </cell>
          <cell r="T1373" t="str">
            <v>GNP</v>
          </cell>
          <cell r="U1373" t="str">
            <v>Grupo Nacional Provincial, S.A.B.</v>
          </cell>
          <cell r="V1373" t="str">
            <v>Asesor de Servicio</v>
          </cell>
          <cell r="W1373" t="str">
            <v>Q10</v>
          </cell>
          <cell r="X1373" t="str">
            <v>Supervisoria</v>
          </cell>
          <cell r="Y1373" t="str">
            <v>Asignado</v>
          </cell>
          <cell r="Z1373" t="str">
            <v>S03215</v>
          </cell>
          <cell r="AA1373" t="str">
            <v>-</v>
          </cell>
          <cell r="AB1373" t="str">
            <v>-</v>
          </cell>
          <cell r="AC1373" t="str">
            <v>-</v>
          </cell>
          <cell r="AD1373" t="str">
            <v>-</v>
          </cell>
          <cell r="AE1373" t="str">
            <v>-</v>
          </cell>
          <cell r="AF1373" t="str">
            <v>-</v>
          </cell>
          <cell r="AG1373" t="str">
            <v>-</v>
          </cell>
          <cell r="AH1373" t="str">
            <v>-</v>
          </cell>
          <cell r="AI1373" t="str">
            <v>C6705</v>
          </cell>
          <cell r="AJ1373" t="str">
            <v>Ramirez Granados Arturo</v>
          </cell>
          <cell r="AK1373" t="str">
            <v>-</v>
          </cell>
          <cell r="AL1373" t="str">
            <v>-</v>
          </cell>
          <cell r="AM1373" t="str">
            <v>-</v>
          </cell>
          <cell r="AN1373">
            <v>0</v>
          </cell>
          <cell r="AO1373" t="str">
            <v>-</v>
          </cell>
          <cell r="AQ1373">
            <v>2221149661</v>
          </cell>
          <cell r="AR1373" t="str">
            <v>6363180010376356</v>
          </cell>
          <cell r="AS1373" t="str">
            <v>CANCELADO</v>
          </cell>
          <cell r="AT1373" t="str">
            <v>6344</v>
          </cell>
          <cell r="AU1373" t="str">
            <v>437</v>
          </cell>
          <cell r="AV1373" t="str">
            <v>05/26</v>
          </cell>
          <cell r="AW1373" t="str">
            <v>IMDM20375826..</v>
          </cell>
          <cell r="AX1373" t="str">
            <v>Inactivo</v>
          </cell>
          <cell r="AY1373" t="str">
            <v>No</v>
          </cell>
          <cell r="AZ1373" t="str">
            <v>-</v>
          </cell>
          <cell r="BA1373" t="str">
            <v>-</v>
          </cell>
          <cell r="BB1373" t="str">
            <v>-</v>
          </cell>
          <cell r="BC1373" t="str">
            <v>-</v>
          </cell>
          <cell r="BD1373" t="str">
            <v>-</v>
          </cell>
          <cell r="BE1373" t="str">
            <v>-</v>
          </cell>
          <cell r="BF1373" t="str">
            <v>-</v>
          </cell>
          <cell r="BG1373">
            <v>3</v>
          </cell>
          <cell r="BH1373" t="str">
            <v>-</v>
          </cell>
          <cell r="BI1373" t="str">
            <v>-</v>
          </cell>
          <cell r="BJ1373" t="str">
            <v>Arrendado</v>
          </cell>
          <cell r="BK1373" t="str">
            <v>FV4984</v>
          </cell>
          <cell r="BL1373" t="str">
            <v>El Trébol Automotriz Ermita, S.A. de C.V.</v>
          </cell>
          <cell r="BM1373">
            <v>124560.35</v>
          </cell>
          <cell r="BN1373">
            <v>19929.656000000003</v>
          </cell>
          <cell r="BO1373">
            <v>144490.00599999999</v>
          </cell>
          <cell r="BP1373" t="str">
            <v>-</v>
          </cell>
          <cell r="BQ1373" t="str">
            <v>-</v>
          </cell>
          <cell r="BR1373" t="str">
            <v>-</v>
          </cell>
          <cell r="BS1373" t="str">
            <v>-</v>
          </cell>
          <cell r="BT1373" t="str">
            <v>-</v>
          </cell>
          <cell r="BU1373" t="str">
            <v>-</v>
          </cell>
          <cell r="BV1373" t="str">
            <v>-</v>
          </cell>
          <cell r="BW1373" t="str">
            <v>-</v>
          </cell>
          <cell r="BX1373" t="str">
            <v>-</v>
          </cell>
          <cell r="BY1373" t="str">
            <v>-</v>
          </cell>
          <cell r="BZ1373" t="str">
            <v>-</v>
          </cell>
          <cell r="CA1373" t="str">
            <v>-</v>
          </cell>
          <cell r="CB1373" t="str">
            <v>-</v>
          </cell>
          <cell r="CC1373" t="str">
            <v>Jueves</v>
          </cell>
          <cell r="CD1373" t="str">
            <v>681</v>
          </cell>
          <cell r="CE1373" t="str">
            <v>1</v>
          </cell>
          <cell r="CF1373" t="str">
            <v>Verde</v>
          </cell>
          <cell r="CG1373" t="str">
            <v>4o Sábado</v>
          </cell>
          <cell r="CH1373" t="str">
            <v>Abr y May</v>
          </cell>
          <cell r="CI1373" t="str">
            <v>Oct y Nov</v>
          </cell>
          <cell r="CJ1373" t="str">
            <v>Ajustador</v>
          </cell>
          <cell r="CK1373">
            <v>90</v>
          </cell>
          <cell r="CL1373" t="str">
            <v>101 - MAGNA</v>
          </cell>
          <cell r="CM1373" t="str">
            <v>14196</v>
          </cell>
          <cell r="CP1373" t="str">
            <v>-</v>
          </cell>
        </row>
        <row r="1374">
          <cell r="A1374" t="str">
            <v>14197</v>
          </cell>
          <cell r="B1374" t="str">
            <v>3B4PJ</v>
          </cell>
          <cell r="C1374" t="str">
            <v>Distrito Federal</v>
          </cell>
          <cell r="D1374" t="str">
            <v>No aplica</v>
          </cell>
          <cell r="E1374" t="str">
            <v>BMW F800R</v>
          </cell>
          <cell r="F1374" t="str">
            <v>Motocicleta</v>
          </cell>
          <cell r="G1374" t="str">
            <v>BMW</v>
          </cell>
          <cell r="H1374" t="str">
            <v>F800R</v>
          </cell>
          <cell r="I1374" t="str">
            <v>WB1021703EZ495378</v>
          </cell>
          <cell r="J1374" t="str">
            <v>08840669</v>
          </cell>
          <cell r="K1374" t="str">
            <v>Premium</v>
          </cell>
          <cell r="L1374">
            <v>2</v>
          </cell>
          <cell r="M1374">
            <v>16</v>
          </cell>
          <cell r="N1374">
            <v>2014</v>
          </cell>
          <cell r="O1374" t="str">
            <v>Ciudad de México</v>
          </cell>
          <cell r="P1374" t="str">
            <v>Ciudad de México</v>
          </cell>
          <cell r="Q1374" t="str">
            <v>Zona Metropolitana</v>
          </cell>
          <cell r="R1374" t="str">
            <v>Baja</v>
          </cell>
          <cell r="S1374" t="str">
            <v>Venta a empleado</v>
          </cell>
          <cell r="T1374" t="str">
            <v>GNP</v>
          </cell>
          <cell r="U1374" t="str">
            <v>Grupo Nacional Provincial, S.A.B.</v>
          </cell>
          <cell r="V1374" t="str">
            <v>Asesor de Servicio</v>
          </cell>
          <cell r="W1374" t="str">
            <v>555</v>
          </cell>
          <cell r="X1374" t="str">
            <v>Célula 9</v>
          </cell>
          <cell r="Y1374" t="str">
            <v>Asignado</v>
          </cell>
          <cell r="Z1374" t="str">
            <v>N92767</v>
          </cell>
          <cell r="AA1374" t="str">
            <v>Sánchez Ruiz Ivan</v>
          </cell>
          <cell r="AB1374" t="str">
            <v>Grupo Nacional Provincial, S.A.B.</v>
          </cell>
          <cell r="AC1374" t="str">
            <v>SARI830128H16</v>
          </cell>
          <cell r="AD1374" t="str">
            <v>Operativo</v>
          </cell>
          <cell r="AE1374" t="str">
            <v>Asesor de Servicio Automovil</v>
          </cell>
          <cell r="AF1374" t="str">
            <v>Unidad Operativa</v>
          </cell>
          <cell r="AG1374" t="str">
            <v>Dirección Servicio y Operaciones</v>
          </cell>
          <cell r="AH1374" t="str">
            <v>Subdir. Siniestros CDMX y Sureste</v>
          </cell>
          <cell r="AI1374" t="str">
            <v>C9208</v>
          </cell>
          <cell r="AJ1374" t="str">
            <v>Lasa Estrada Antxon</v>
          </cell>
          <cell r="AK1374" t="str">
            <v>Tlalnepantla</v>
          </cell>
          <cell r="AL1374" t="str">
            <v>Tlalnepantla</v>
          </cell>
          <cell r="AM1374">
            <v>0</v>
          </cell>
          <cell r="AN1374" t="str">
            <v>ivan.sanchez@gnp.com.mx</v>
          </cell>
          <cell r="AO1374" t="str">
            <v>ivan.sanchez@gnp.com.mx</v>
          </cell>
          <cell r="AP1374" t="str">
            <v>ajustes051gnp@gmail.com</v>
          </cell>
          <cell r="AQ1374">
            <v>5535228776</v>
          </cell>
          <cell r="AR1374" t="str">
            <v>-</v>
          </cell>
          <cell r="AS1374" t="str">
            <v>-</v>
          </cell>
          <cell r="AT1374" t="str">
            <v>-</v>
          </cell>
          <cell r="AU1374" t="str">
            <v>-</v>
          </cell>
          <cell r="AV1374" t="str">
            <v>-</v>
          </cell>
          <cell r="AW1374" t="str">
            <v>IMDM20281307..</v>
          </cell>
          <cell r="AX1374" t="str">
            <v>Inactivo</v>
          </cell>
          <cell r="AY1374" t="str">
            <v>Si</v>
          </cell>
          <cell r="AZ1374">
            <v>1305.56</v>
          </cell>
          <cell r="BA1374">
            <v>43708</v>
          </cell>
          <cell r="BB1374">
            <v>50916.84</v>
          </cell>
          <cell r="BC1374" t="str">
            <v>-</v>
          </cell>
          <cell r="BD1374">
            <v>94000</v>
          </cell>
          <cell r="BE1374">
            <v>43131</v>
          </cell>
          <cell r="BF1374">
            <v>44227</v>
          </cell>
          <cell r="BG1374">
            <v>3</v>
          </cell>
          <cell r="BH1374" t="str">
            <v>-</v>
          </cell>
          <cell r="BI1374" t="str">
            <v>-</v>
          </cell>
          <cell r="BJ1374" t="str">
            <v>Arrendado</v>
          </cell>
          <cell r="BK1374" t="str">
            <v>AU000678</v>
          </cell>
          <cell r="BL1374" t="str">
            <v>Bayern Motors, S.A. de C.V.</v>
          </cell>
          <cell r="BM1374">
            <v>132131.03</v>
          </cell>
          <cell r="BN1374">
            <v>21140.964800000002</v>
          </cell>
          <cell r="BO1374">
            <v>153271.99479999999</v>
          </cell>
          <cell r="BP1374" t="str">
            <v>-</v>
          </cell>
          <cell r="BQ1374" t="str">
            <v>-</v>
          </cell>
          <cell r="BR1374" t="str">
            <v>-</v>
          </cell>
          <cell r="BS1374" t="str">
            <v>-</v>
          </cell>
          <cell r="BT1374" t="str">
            <v>-</v>
          </cell>
          <cell r="BU1374" t="str">
            <v>-</v>
          </cell>
          <cell r="BV1374" t="str">
            <v>-</v>
          </cell>
          <cell r="BW1374" t="str">
            <v>-</v>
          </cell>
          <cell r="BX1374" t="str">
            <v>-</v>
          </cell>
          <cell r="BY1374" t="str">
            <v>-</v>
          </cell>
          <cell r="BZ1374" t="str">
            <v>-</v>
          </cell>
          <cell r="CA1374" t="str">
            <v>-</v>
          </cell>
          <cell r="CB1374" t="str">
            <v>-</v>
          </cell>
          <cell r="CC1374" t="str">
            <v>Miércoles</v>
          </cell>
          <cell r="CD1374" t="str">
            <v>3B</v>
          </cell>
          <cell r="CE1374" t="str">
            <v>4</v>
          </cell>
          <cell r="CF1374" t="str">
            <v>Rojo</v>
          </cell>
          <cell r="CG1374" t="str">
            <v>3er Sábado</v>
          </cell>
          <cell r="CH1374" t="str">
            <v>Mzo y Abr</v>
          </cell>
          <cell r="CI1374" t="str">
            <v>Sep y Oct</v>
          </cell>
          <cell r="CJ1374" t="str">
            <v>-</v>
          </cell>
          <cell r="CK1374">
            <v>64</v>
          </cell>
          <cell r="CL1374" t="str">
            <v>102 - PREMIUM</v>
          </cell>
          <cell r="CM1374" t="str">
            <v>14197</v>
          </cell>
          <cell r="CP1374" t="str">
            <v>-</v>
          </cell>
        </row>
        <row r="1375">
          <cell r="A1375" t="str">
            <v>14198</v>
          </cell>
          <cell r="B1375" t="str">
            <v>592ZXG</v>
          </cell>
          <cell r="C1375" t="str">
            <v>Distrito Federal</v>
          </cell>
          <cell r="D1375" t="str">
            <v>No aplica</v>
          </cell>
          <cell r="E1375" t="str">
            <v>Aveo</v>
          </cell>
          <cell r="F1375" t="str">
            <v>Automóvil</v>
          </cell>
          <cell r="G1375" t="str">
            <v>Chevrolet</v>
          </cell>
          <cell r="H1375" t="str">
            <v>Aveo LT 4 puertas T/M, D/H, A/A, E/E, CD, Paquete B</v>
          </cell>
          <cell r="I1375" t="str">
            <v>3G1TA5AF9FL109023</v>
          </cell>
          <cell r="J1375" t="str">
            <v>Hecho en México</v>
          </cell>
          <cell r="K1375" t="str">
            <v>Magna</v>
          </cell>
          <cell r="L1375">
            <v>4</v>
          </cell>
          <cell r="M1375">
            <v>45</v>
          </cell>
          <cell r="N1375">
            <v>2015</v>
          </cell>
          <cell r="O1375" t="str">
            <v>Morelia</v>
          </cell>
          <cell r="P1375" t="str">
            <v>Michoacán</v>
          </cell>
          <cell r="Q1375" t="str">
            <v>Occidente</v>
          </cell>
          <cell r="R1375" t="str">
            <v>Baja</v>
          </cell>
          <cell r="S1375" t="str">
            <v>Venta a empleado</v>
          </cell>
          <cell r="T1375" t="str">
            <v>GNP</v>
          </cell>
          <cell r="U1375" t="str">
            <v>Grupo Nacional Provincial, S.A.B.</v>
          </cell>
          <cell r="V1375" t="str">
            <v>Asesor de Servicio</v>
          </cell>
          <cell r="W1375" t="str">
            <v>MR9</v>
          </cell>
          <cell r="X1375" t="str">
            <v>Supervisoria</v>
          </cell>
          <cell r="Y1375" t="str">
            <v>Asignado</v>
          </cell>
          <cell r="Z1375" t="str">
            <v>S03427</v>
          </cell>
          <cell r="AA1375" t="str">
            <v>Olmedo Calderon Victor Daniel</v>
          </cell>
          <cell r="AB1375" t="str">
            <v>Servicios Administrativos en Reclamaciones, S.A. de C.V.</v>
          </cell>
          <cell r="AC1375" t="str">
            <v>OECV740118EQ9</v>
          </cell>
          <cell r="AD1375" t="str">
            <v>Operativo</v>
          </cell>
          <cell r="AE1375" t="str">
            <v>Asesor de Servicio</v>
          </cell>
          <cell r="AF1375" t="str">
            <v>Unidad Operativa</v>
          </cell>
          <cell r="AG1375" t="str">
            <v>Dirección Servicio y Operaciones</v>
          </cell>
          <cell r="AH1375" t="str">
            <v>Subdirección Siniestros Norte y Occidente</v>
          </cell>
          <cell r="AI1375" t="str">
            <v>C9212</v>
          </cell>
          <cell r="AJ1375" t="str">
            <v>Colome Pineda Juan Del Carmen</v>
          </cell>
          <cell r="AK1375" t="str">
            <v>Supervisoria Morelia</v>
          </cell>
          <cell r="AL1375" t="str">
            <v>Morelia</v>
          </cell>
          <cell r="AM1375">
            <v>5936</v>
          </cell>
          <cell r="AN1375" t="str">
            <v>victordaniel.olmedo@gnp.com.mx</v>
          </cell>
          <cell r="AO1375" t="str">
            <v>victordaniel.olmedo@gnp.com.mx</v>
          </cell>
          <cell r="AQ1375">
            <v>4431280927</v>
          </cell>
          <cell r="AR1375" t="str">
            <v>-</v>
          </cell>
          <cell r="AS1375" t="str">
            <v>-</v>
          </cell>
          <cell r="AT1375" t="str">
            <v>-</v>
          </cell>
          <cell r="AU1375" t="str">
            <v>-</v>
          </cell>
          <cell r="AV1375" t="str">
            <v>-</v>
          </cell>
          <cell r="AW1375" t="str">
            <v>IMDM20436258..</v>
          </cell>
          <cell r="AX1375" t="str">
            <v>Inactivo</v>
          </cell>
          <cell r="AY1375" t="str">
            <v>No</v>
          </cell>
          <cell r="AZ1375" t="str">
            <v>-</v>
          </cell>
          <cell r="BA1375" t="str">
            <v>-</v>
          </cell>
          <cell r="BB1375" t="str">
            <v>-</v>
          </cell>
          <cell r="BC1375" t="str">
            <v>-</v>
          </cell>
          <cell r="BD1375" t="str">
            <v>-</v>
          </cell>
          <cell r="BE1375" t="str">
            <v>-</v>
          </cell>
          <cell r="BF1375" t="str">
            <v>-</v>
          </cell>
          <cell r="BG1375">
            <v>3</v>
          </cell>
          <cell r="BH1375" t="str">
            <v>-</v>
          </cell>
          <cell r="BI1375" t="str">
            <v>-</v>
          </cell>
          <cell r="BJ1375" t="str">
            <v>Arrendado</v>
          </cell>
          <cell r="BK1375" t="str">
            <v>FV4985</v>
          </cell>
          <cell r="BL1375" t="str">
            <v>El Trébol Automotriz Ermita, S.A. de C.V.</v>
          </cell>
          <cell r="BM1375">
            <v>124560.35</v>
          </cell>
          <cell r="BN1375">
            <v>19929.656000000003</v>
          </cell>
          <cell r="BO1375">
            <v>144490.00599999999</v>
          </cell>
          <cell r="BP1375" t="str">
            <v>-</v>
          </cell>
          <cell r="BQ1375" t="str">
            <v>-</v>
          </cell>
          <cell r="BR1375" t="str">
            <v>-</v>
          </cell>
          <cell r="BS1375" t="str">
            <v>-</v>
          </cell>
          <cell r="BT1375" t="str">
            <v>-</v>
          </cell>
          <cell r="BU1375" t="str">
            <v>-</v>
          </cell>
          <cell r="BV1375" t="str">
            <v>-</v>
          </cell>
          <cell r="BW1375" t="str">
            <v>-</v>
          </cell>
          <cell r="BX1375" t="str">
            <v>-</v>
          </cell>
          <cell r="BY1375" t="str">
            <v>-</v>
          </cell>
          <cell r="BZ1375" t="str">
            <v>-</v>
          </cell>
          <cell r="CA1375" t="str">
            <v>-</v>
          </cell>
          <cell r="CB1375" t="str">
            <v>-</v>
          </cell>
          <cell r="CC1375" t="str">
            <v>Jueves</v>
          </cell>
          <cell r="CD1375" t="str">
            <v>592</v>
          </cell>
          <cell r="CE1375" t="str">
            <v>2</v>
          </cell>
          <cell r="CF1375" t="str">
            <v>Verde</v>
          </cell>
          <cell r="CG1375" t="str">
            <v>4o Sábado</v>
          </cell>
          <cell r="CH1375" t="str">
            <v>Abr y May</v>
          </cell>
          <cell r="CI1375" t="str">
            <v>Oct y Nov</v>
          </cell>
          <cell r="CJ1375" t="str">
            <v>-</v>
          </cell>
          <cell r="CK1375">
            <v>90</v>
          </cell>
          <cell r="CL1375" t="str">
            <v>101 - MAGNA</v>
          </cell>
          <cell r="CM1375" t="str">
            <v>14198</v>
          </cell>
          <cell r="CP1375" t="str">
            <v>-</v>
          </cell>
        </row>
        <row r="1376">
          <cell r="A1376" t="str">
            <v>14199</v>
          </cell>
          <cell r="B1376" t="str">
            <v>362ZXG</v>
          </cell>
          <cell r="C1376" t="str">
            <v>Distrito Federal</v>
          </cell>
          <cell r="D1376" t="str">
            <v>No aplica</v>
          </cell>
          <cell r="E1376" t="str">
            <v>Aveo</v>
          </cell>
          <cell r="F1376" t="str">
            <v>Automóvil</v>
          </cell>
          <cell r="G1376" t="str">
            <v>Chevrolet</v>
          </cell>
          <cell r="H1376" t="str">
            <v>Aveo LT 4 puertas T/M, D/H, A/A, E/E, CD, Paquete B</v>
          </cell>
          <cell r="I1376" t="str">
            <v>3G1TA5AF6FL105494</v>
          </cell>
          <cell r="J1376" t="str">
            <v>Hecho en México</v>
          </cell>
          <cell r="K1376" t="str">
            <v>Magna</v>
          </cell>
          <cell r="L1376">
            <v>4</v>
          </cell>
          <cell r="M1376">
            <v>45</v>
          </cell>
          <cell r="N1376">
            <v>2015</v>
          </cell>
          <cell r="O1376" t="str">
            <v>Mérida</v>
          </cell>
          <cell r="P1376" t="str">
            <v>Yucatán</v>
          </cell>
          <cell r="Q1376" t="str">
            <v>Sureste</v>
          </cell>
          <cell r="R1376" t="str">
            <v>Baja</v>
          </cell>
          <cell r="S1376" t="str">
            <v>PT por Robo</v>
          </cell>
          <cell r="T1376" t="str">
            <v>GNP</v>
          </cell>
          <cell r="U1376" t="str">
            <v>Grupo Nacional Provincial, S.A.B.</v>
          </cell>
          <cell r="V1376" t="str">
            <v>AVES</v>
          </cell>
          <cell r="W1376" t="str">
            <v>-</v>
          </cell>
          <cell r="X1376" t="str">
            <v>Despacho Externo</v>
          </cell>
          <cell r="Y1376" t="str">
            <v>Asignado</v>
          </cell>
          <cell r="Z1376" t="str">
            <v>N91518</v>
          </cell>
          <cell r="AA1376" t="str">
            <v>Gallardo Delgado Marisol</v>
          </cell>
          <cell r="AB1376" t="str">
            <v>Grupo Nacional Provincial, S.A.B.</v>
          </cell>
          <cell r="AC1376" t="str">
            <v>GADM830519EL4</v>
          </cell>
          <cell r="AD1376" t="str">
            <v>Gerente</v>
          </cell>
          <cell r="AE1376" t="str">
            <v>Gerencia Soporte a Ventas</v>
          </cell>
          <cell r="AF1376" t="str">
            <v>Unidad de Negocio</v>
          </cell>
          <cell r="AG1376" t="str">
            <v>Dirección Canal Masivo</v>
          </cell>
          <cell r="AH1376" t="str">
            <v>Subdir. Integración Comercial Canal Masivo</v>
          </cell>
          <cell r="AI1376" t="str">
            <v>C2001</v>
          </cell>
          <cell r="AJ1376" t="str">
            <v>Ocampo Sosa Abel Francisco</v>
          </cell>
          <cell r="AK1376" t="str">
            <v>Central P2 C-D</v>
          </cell>
          <cell r="AL1376" t="str">
            <v>Plaza GNP</v>
          </cell>
          <cell r="AM1376">
            <v>81654</v>
          </cell>
          <cell r="AN1376" t="str">
            <v>marisol.gallardo@gnp.com.mx</v>
          </cell>
          <cell r="AO1376" t="str">
            <v>marisol.gallardo@gnp.com.mx</v>
          </cell>
          <cell r="AQ1376">
            <v>5555037946</v>
          </cell>
          <cell r="AR1376" t="str">
            <v>-</v>
          </cell>
          <cell r="AS1376" t="str">
            <v>-</v>
          </cell>
          <cell r="AT1376" t="str">
            <v>-</v>
          </cell>
          <cell r="AU1376" t="str">
            <v>-</v>
          </cell>
          <cell r="AV1376" t="str">
            <v>-</v>
          </cell>
          <cell r="AW1376" t="str">
            <v>-</v>
          </cell>
          <cell r="AX1376" t="str">
            <v>-</v>
          </cell>
          <cell r="AY1376" t="str">
            <v>No</v>
          </cell>
          <cell r="AZ1376" t="str">
            <v>-</v>
          </cell>
          <cell r="BA1376" t="str">
            <v>-</v>
          </cell>
          <cell r="BB1376" t="str">
            <v>-</v>
          </cell>
          <cell r="BC1376" t="str">
            <v>-</v>
          </cell>
          <cell r="BD1376" t="str">
            <v>-</v>
          </cell>
          <cell r="BE1376" t="str">
            <v>-</v>
          </cell>
          <cell r="BF1376" t="str">
            <v>-</v>
          </cell>
          <cell r="BG1376" t="str">
            <v>-</v>
          </cell>
          <cell r="BH1376" t="str">
            <v>-</v>
          </cell>
          <cell r="BI1376" t="str">
            <v>-</v>
          </cell>
          <cell r="BJ1376" t="str">
            <v>Arrendado</v>
          </cell>
          <cell r="BK1376" t="str">
            <v>FV4986</v>
          </cell>
          <cell r="BL1376" t="str">
            <v>El Trébol Automotriz Ermita, S.A. de C.V.</v>
          </cell>
          <cell r="BM1376">
            <v>124560.35</v>
          </cell>
          <cell r="BN1376">
            <v>19929.656000000003</v>
          </cell>
          <cell r="BO1376">
            <v>144490.00599999999</v>
          </cell>
          <cell r="BP1376" t="str">
            <v>-</v>
          </cell>
          <cell r="BQ1376" t="str">
            <v>-</v>
          </cell>
          <cell r="BR1376" t="str">
            <v>-</v>
          </cell>
          <cell r="BS1376" t="str">
            <v>-</v>
          </cell>
          <cell r="BT1376" t="str">
            <v>-</v>
          </cell>
          <cell r="BU1376" t="str">
            <v>-</v>
          </cell>
          <cell r="BV1376" t="str">
            <v>-</v>
          </cell>
          <cell r="BW1376" t="str">
            <v>-</v>
          </cell>
          <cell r="BX1376" t="str">
            <v>-</v>
          </cell>
          <cell r="BY1376" t="str">
            <v>-</v>
          </cell>
          <cell r="BZ1376" t="str">
            <v>-</v>
          </cell>
          <cell r="CA1376" t="str">
            <v>-</v>
          </cell>
          <cell r="CB1376" t="str">
            <v>-</v>
          </cell>
          <cell r="CC1376" t="str">
            <v>Jueves</v>
          </cell>
          <cell r="CD1376" t="str">
            <v>362</v>
          </cell>
          <cell r="CE1376" t="str">
            <v>2</v>
          </cell>
          <cell r="CF1376" t="str">
            <v>Verde</v>
          </cell>
          <cell r="CG1376" t="str">
            <v>4o Sábado</v>
          </cell>
          <cell r="CH1376" t="str">
            <v>Abr y May</v>
          </cell>
          <cell r="CI1376" t="str">
            <v>Oct y Nov</v>
          </cell>
          <cell r="CJ1376" t="str">
            <v>-</v>
          </cell>
          <cell r="CK1376">
            <v>0</v>
          </cell>
          <cell r="CL1376" t="str">
            <v>101 - MAGNA</v>
          </cell>
          <cell r="CM1376" t="str">
            <v>14199</v>
          </cell>
          <cell r="CP1376" t="str">
            <v>-</v>
          </cell>
        </row>
        <row r="1377">
          <cell r="A1377" t="str">
            <v>14200</v>
          </cell>
          <cell r="B1377" t="str">
            <v>383ZXG</v>
          </cell>
          <cell r="C1377" t="str">
            <v>Distrito Federal</v>
          </cell>
          <cell r="D1377" t="str">
            <v>No aplica</v>
          </cell>
          <cell r="E1377" t="str">
            <v>Aveo</v>
          </cell>
          <cell r="F1377" t="str">
            <v>Automóvil</v>
          </cell>
          <cell r="G1377" t="str">
            <v>Chevrolet</v>
          </cell>
          <cell r="H1377" t="str">
            <v>Aveo LT 4 puertas T/M, D/H, A/A, E/E, CD, Paquete B</v>
          </cell>
          <cell r="I1377" t="str">
            <v>3G1TA5AF6FL110114</v>
          </cell>
          <cell r="J1377" t="str">
            <v>Hecho en México</v>
          </cell>
          <cell r="K1377" t="str">
            <v>Magna</v>
          </cell>
          <cell r="L1377">
            <v>4</v>
          </cell>
          <cell r="M1377">
            <v>45</v>
          </cell>
          <cell r="N1377">
            <v>2015</v>
          </cell>
          <cell r="O1377" t="str">
            <v>Monterrey</v>
          </cell>
          <cell r="P1377" t="str">
            <v>Nuevo León</v>
          </cell>
          <cell r="Q1377" t="str">
            <v>Noreste</v>
          </cell>
          <cell r="R1377" t="str">
            <v>Baja</v>
          </cell>
          <cell r="S1377" t="str">
            <v>Devolución Valmex</v>
          </cell>
          <cell r="T1377" t="str">
            <v>GNP</v>
          </cell>
          <cell r="U1377" t="str">
            <v>Grupo Nacional Provincial, S.A.B.</v>
          </cell>
          <cell r="V1377" t="str">
            <v>Pool Ajustes</v>
          </cell>
          <cell r="W1377" t="str">
            <v>Pool Ajustes</v>
          </cell>
          <cell r="X1377" t="str">
            <v>Supervisoria</v>
          </cell>
          <cell r="Y1377" t="str">
            <v>Pool</v>
          </cell>
          <cell r="Z1377" t="str">
            <v>N38132</v>
          </cell>
          <cell r="AA1377" t="str">
            <v>-</v>
          </cell>
          <cell r="AB1377" t="str">
            <v>-</v>
          </cell>
          <cell r="AC1377" t="str">
            <v>-</v>
          </cell>
          <cell r="AD1377" t="str">
            <v>-</v>
          </cell>
          <cell r="AE1377" t="str">
            <v>-</v>
          </cell>
          <cell r="AF1377" t="str">
            <v>-</v>
          </cell>
          <cell r="AG1377" t="str">
            <v>-</v>
          </cell>
          <cell r="AH1377" t="str">
            <v>-</v>
          </cell>
          <cell r="AI1377" t="str">
            <v>C6705</v>
          </cell>
          <cell r="AJ1377" t="str">
            <v>Ramirez Granados Arturo</v>
          </cell>
          <cell r="AK1377" t="str">
            <v>-</v>
          </cell>
          <cell r="AL1377" t="str">
            <v>-</v>
          </cell>
          <cell r="AM1377" t="str">
            <v>-</v>
          </cell>
          <cell r="AN1377">
            <v>0</v>
          </cell>
          <cell r="AO1377" t="str">
            <v>-</v>
          </cell>
          <cell r="AQ1377">
            <v>5545001393</v>
          </cell>
          <cell r="AR1377" t="str">
            <v>-</v>
          </cell>
          <cell r="AS1377" t="str">
            <v>-</v>
          </cell>
          <cell r="AT1377" t="str">
            <v>-</v>
          </cell>
          <cell r="AU1377" t="str">
            <v>-</v>
          </cell>
          <cell r="AV1377" t="str">
            <v>-</v>
          </cell>
          <cell r="AW1377" t="str">
            <v>-</v>
          </cell>
          <cell r="AX1377" t="str">
            <v>-</v>
          </cell>
          <cell r="AY1377" t="str">
            <v>No</v>
          </cell>
          <cell r="AZ1377" t="str">
            <v>-</v>
          </cell>
          <cell r="BA1377" t="str">
            <v>-</v>
          </cell>
          <cell r="BB1377" t="str">
            <v>-</v>
          </cell>
          <cell r="BC1377" t="str">
            <v>-</v>
          </cell>
          <cell r="BD1377" t="str">
            <v>-</v>
          </cell>
          <cell r="BE1377" t="str">
            <v>-</v>
          </cell>
          <cell r="BF1377" t="str">
            <v>-</v>
          </cell>
          <cell r="BG1377" t="str">
            <v>-</v>
          </cell>
          <cell r="BH1377" t="str">
            <v>-</v>
          </cell>
          <cell r="BI1377" t="str">
            <v>-</v>
          </cell>
          <cell r="BJ1377" t="str">
            <v>Arrendado</v>
          </cell>
          <cell r="BK1377" t="str">
            <v>FV4987</v>
          </cell>
          <cell r="BL1377" t="str">
            <v>El Trébol Automotriz Ermita, S.A. de C.V.</v>
          </cell>
          <cell r="BM1377">
            <v>124560.35</v>
          </cell>
          <cell r="BN1377">
            <v>19929.656000000003</v>
          </cell>
          <cell r="BO1377">
            <v>144490.00599999999</v>
          </cell>
          <cell r="BP1377" t="str">
            <v>-</v>
          </cell>
          <cell r="BQ1377" t="str">
            <v>-</v>
          </cell>
          <cell r="BR1377" t="str">
            <v>-</v>
          </cell>
          <cell r="BS1377" t="str">
            <v>-</v>
          </cell>
          <cell r="BT1377" t="str">
            <v>-</v>
          </cell>
          <cell r="BU1377" t="str">
            <v>-</v>
          </cell>
          <cell r="BV1377" t="str">
            <v>-</v>
          </cell>
          <cell r="BW1377" t="str">
            <v>-</v>
          </cell>
          <cell r="BX1377" t="str">
            <v>-</v>
          </cell>
          <cell r="BY1377" t="str">
            <v>-</v>
          </cell>
          <cell r="BZ1377" t="str">
            <v>-</v>
          </cell>
          <cell r="CA1377" t="str">
            <v>-</v>
          </cell>
          <cell r="CB1377" t="str">
            <v>-</v>
          </cell>
          <cell r="CC1377" t="str">
            <v>Miércoles</v>
          </cell>
          <cell r="CD1377" t="str">
            <v>383</v>
          </cell>
          <cell r="CE1377" t="str">
            <v>3</v>
          </cell>
          <cell r="CF1377" t="str">
            <v>Rojo</v>
          </cell>
          <cell r="CG1377" t="str">
            <v>3er Sábado</v>
          </cell>
          <cell r="CH1377" t="str">
            <v>Mzo y Abr</v>
          </cell>
          <cell r="CI1377" t="str">
            <v>Sep y Oct</v>
          </cell>
          <cell r="CJ1377" t="str">
            <v>-</v>
          </cell>
          <cell r="CK1377">
            <v>90</v>
          </cell>
          <cell r="CL1377" t="str">
            <v>101 - MAGNA</v>
          </cell>
          <cell r="CM1377" t="str">
            <v>14200</v>
          </cell>
          <cell r="CP1377" t="str">
            <v>-</v>
          </cell>
        </row>
        <row r="1378">
          <cell r="A1378" t="str">
            <v>14201</v>
          </cell>
          <cell r="B1378" t="str">
            <v>881ZXG</v>
          </cell>
          <cell r="C1378" t="str">
            <v>Distrito Federal</v>
          </cell>
          <cell r="D1378" t="str">
            <v>No aplica</v>
          </cell>
          <cell r="E1378" t="str">
            <v>Aveo</v>
          </cell>
          <cell r="F1378" t="str">
            <v>Automóvil</v>
          </cell>
          <cell r="G1378" t="str">
            <v>Chevrolet</v>
          </cell>
          <cell r="H1378" t="str">
            <v>Aveo LT 4 puertas T/M, D/H, A/A, E/E, CD, Paquete B</v>
          </cell>
          <cell r="I1378" t="str">
            <v>3G1TA5AF7FL108663</v>
          </cell>
          <cell r="J1378" t="str">
            <v>Hecho en México</v>
          </cell>
          <cell r="K1378" t="str">
            <v>Magna</v>
          </cell>
          <cell r="L1378">
            <v>4</v>
          </cell>
          <cell r="M1378">
            <v>45</v>
          </cell>
          <cell r="N1378">
            <v>2015</v>
          </cell>
          <cell r="O1378" t="str">
            <v>Puebla</v>
          </cell>
          <cell r="P1378" t="str">
            <v>Puebla</v>
          </cell>
          <cell r="Q1378" t="str">
            <v>Sureste</v>
          </cell>
          <cell r="R1378" t="str">
            <v>Baja</v>
          </cell>
          <cell r="S1378" t="str">
            <v>Venta a empleado</v>
          </cell>
          <cell r="T1378" t="str">
            <v>GNP</v>
          </cell>
          <cell r="U1378" t="str">
            <v>Grupo Nacional Provincial, S.A.B.</v>
          </cell>
          <cell r="V1378" t="str">
            <v>Asesor de Servicio</v>
          </cell>
          <cell r="W1378" t="str">
            <v>Q4</v>
          </cell>
          <cell r="X1378" t="str">
            <v>Supervisoria</v>
          </cell>
          <cell r="Y1378" t="str">
            <v>Asignado</v>
          </cell>
          <cell r="Z1378" t="str">
            <v>S03216</v>
          </cell>
          <cell r="AA1378" t="str">
            <v>-</v>
          </cell>
          <cell r="AB1378" t="str">
            <v>-</v>
          </cell>
          <cell r="AC1378" t="str">
            <v>-</v>
          </cell>
          <cell r="AD1378" t="str">
            <v>-</v>
          </cell>
          <cell r="AE1378" t="str">
            <v>-</v>
          </cell>
          <cell r="AF1378" t="str">
            <v>-</v>
          </cell>
          <cell r="AG1378" t="str">
            <v>-</v>
          </cell>
          <cell r="AH1378" t="str">
            <v>-</v>
          </cell>
          <cell r="AI1378" t="str">
            <v>C6705</v>
          </cell>
          <cell r="AJ1378" t="str">
            <v>Ramirez Granados Arturo</v>
          </cell>
          <cell r="AK1378" t="str">
            <v>-</v>
          </cell>
          <cell r="AL1378" t="str">
            <v>-</v>
          </cell>
          <cell r="AM1378" t="str">
            <v>-</v>
          </cell>
          <cell r="AN1378">
            <v>0</v>
          </cell>
          <cell r="AO1378" t="str">
            <v>-</v>
          </cell>
          <cell r="AQ1378">
            <v>2221133792</v>
          </cell>
          <cell r="AR1378" t="str">
            <v>6363180010376364</v>
          </cell>
          <cell r="AS1378" t="str">
            <v>CANCELADO</v>
          </cell>
          <cell r="AT1378" t="str">
            <v>8529</v>
          </cell>
          <cell r="AU1378" t="str">
            <v>325</v>
          </cell>
          <cell r="AV1378" t="str">
            <v>05/26</v>
          </cell>
          <cell r="AW1378" t="str">
            <v>IMDM20436240..</v>
          </cell>
          <cell r="AX1378" t="str">
            <v>Inactivo</v>
          </cell>
          <cell r="AY1378" t="str">
            <v>No</v>
          </cell>
          <cell r="AZ1378" t="str">
            <v>-</v>
          </cell>
          <cell r="BA1378" t="str">
            <v>-</v>
          </cell>
          <cell r="BB1378" t="str">
            <v>-</v>
          </cell>
          <cell r="BC1378" t="str">
            <v>-</v>
          </cell>
          <cell r="BD1378" t="str">
            <v>-</v>
          </cell>
          <cell r="BE1378" t="str">
            <v>-</v>
          </cell>
          <cell r="BF1378" t="str">
            <v>-</v>
          </cell>
          <cell r="BG1378">
            <v>3</v>
          </cell>
          <cell r="BH1378" t="str">
            <v>-</v>
          </cell>
          <cell r="BI1378" t="str">
            <v>-</v>
          </cell>
          <cell r="BJ1378" t="str">
            <v>Arrendado</v>
          </cell>
          <cell r="BK1378" t="str">
            <v>FV4988</v>
          </cell>
          <cell r="BL1378" t="str">
            <v>El Trébol Automotriz Ermita, S.A. de C.V.</v>
          </cell>
          <cell r="BM1378">
            <v>124560.35</v>
          </cell>
          <cell r="BN1378">
            <v>19929.656000000003</v>
          </cell>
          <cell r="BO1378">
            <v>144490.00599999999</v>
          </cell>
          <cell r="BP1378" t="str">
            <v>-</v>
          </cell>
          <cell r="BQ1378" t="str">
            <v>-</v>
          </cell>
          <cell r="BR1378" t="str">
            <v>-</v>
          </cell>
          <cell r="BS1378" t="str">
            <v>-</v>
          </cell>
          <cell r="BT1378" t="str">
            <v>-</v>
          </cell>
          <cell r="BU1378" t="str">
            <v>-</v>
          </cell>
          <cell r="BV1378" t="str">
            <v>-</v>
          </cell>
          <cell r="BW1378" t="str">
            <v>-</v>
          </cell>
          <cell r="BX1378" t="str">
            <v>-</v>
          </cell>
          <cell r="BY1378" t="str">
            <v>-</v>
          </cell>
          <cell r="BZ1378" t="str">
            <v>-</v>
          </cell>
          <cell r="CA1378" t="str">
            <v>-</v>
          </cell>
          <cell r="CB1378" t="str">
            <v>-</v>
          </cell>
          <cell r="CC1378" t="str">
            <v>Jueves</v>
          </cell>
          <cell r="CD1378" t="str">
            <v>881</v>
          </cell>
          <cell r="CE1378" t="str">
            <v>1</v>
          </cell>
          <cell r="CF1378" t="str">
            <v>Verde</v>
          </cell>
          <cell r="CG1378" t="str">
            <v>4o Sábado</v>
          </cell>
          <cell r="CH1378" t="str">
            <v>Abr y May</v>
          </cell>
          <cell r="CI1378" t="str">
            <v>Oct y Nov</v>
          </cell>
          <cell r="CJ1378" t="str">
            <v>Ajustador</v>
          </cell>
          <cell r="CK1378">
            <v>90</v>
          </cell>
          <cell r="CL1378" t="str">
            <v>101 - MAGNA</v>
          </cell>
          <cell r="CM1378" t="str">
            <v>14201</v>
          </cell>
          <cell r="CP1378" t="str">
            <v>-</v>
          </cell>
        </row>
        <row r="1379">
          <cell r="A1379" t="str">
            <v>14202</v>
          </cell>
          <cell r="B1379" t="str">
            <v>394ZZT</v>
          </cell>
          <cell r="C1379" t="str">
            <v>Distrito Federal</v>
          </cell>
          <cell r="D1379" t="str">
            <v>No aplica</v>
          </cell>
          <cell r="E1379" t="str">
            <v>Aveo</v>
          </cell>
          <cell r="F1379" t="str">
            <v>Automóvil</v>
          </cell>
          <cell r="G1379" t="str">
            <v>Chevrolet</v>
          </cell>
          <cell r="H1379" t="str">
            <v>Aveo LT 4 puertas T/M, D/H, A/A, E/E, CD, Paquete B</v>
          </cell>
          <cell r="I1379" t="str">
            <v>3G1TA5AF5FL144884</v>
          </cell>
          <cell r="J1379" t="str">
            <v>Hecho en México</v>
          </cell>
          <cell r="K1379" t="str">
            <v>Magna</v>
          </cell>
          <cell r="L1379">
            <v>4</v>
          </cell>
          <cell r="M1379">
            <v>45</v>
          </cell>
          <cell r="N1379">
            <v>2015</v>
          </cell>
          <cell r="O1379" t="str">
            <v>San Luis Potosí</v>
          </cell>
          <cell r="P1379" t="str">
            <v>San Luis Potosí</v>
          </cell>
          <cell r="Q1379" t="str">
            <v>Occidente</v>
          </cell>
          <cell r="R1379" t="str">
            <v>Baja</v>
          </cell>
          <cell r="S1379" t="str">
            <v>Venta a empleado</v>
          </cell>
          <cell r="T1379" t="str">
            <v>GNP</v>
          </cell>
          <cell r="U1379" t="str">
            <v>Grupo Nacional Provincial, S.A.B.</v>
          </cell>
          <cell r="V1379" t="str">
            <v>Asesor de Servicio</v>
          </cell>
          <cell r="W1379" t="str">
            <v>-</v>
          </cell>
          <cell r="X1379" t="str">
            <v>Supervisoria</v>
          </cell>
          <cell r="Y1379" t="str">
            <v>Asignado</v>
          </cell>
          <cell r="Z1379" t="str">
            <v>S03404</v>
          </cell>
          <cell r="AA1379" t="str">
            <v>Ríos Montaño Edgar Mauricio</v>
          </cell>
          <cell r="AB1379" t="str">
            <v>Servicios Administrativos en Reclamaciones, S.A. de C.V.</v>
          </cell>
          <cell r="AC1379" t="str">
            <v>RIME820331GX7</v>
          </cell>
          <cell r="AD1379" t="str">
            <v>Operativo</v>
          </cell>
          <cell r="AE1379" t="str">
            <v>Asesor de Servicio</v>
          </cell>
          <cell r="AF1379" t="str">
            <v>Unidad Operativa</v>
          </cell>
          <cell r="AG1379" t="str">
            <v>Dirección Servicio y Operaciones</v>
          </cell>
          <cell r="AH1379" t="str">
            <v>Subdirección Siniestros Norte y Occidente</v>
          </cell>
          <cell r="AI1379" t="str">
            <v>C9212</v>
          </cell>
          <cell r="AJ1379" t="str">
            <v>Colome Pineda Juan Del Carmen</v>
          </cell>
          <cell r="AK1379" t="str">
            <v>Supervisoria San Luis Potosi</v>
          </cell>
          <cell r="AL1379" t="str">
            <v>San Luis Potosí</v>
          </cell>
          <cell r="AM1379">
            <v>0</v>
          </cell>
          <cell r="AN1379" t="str">
            <v>edgar.rios@gnp.com.mx</v>
          </cell>
          <cell r="AO1379" t="str">
            <v>edgar.rios@gnp.com.mx</v>
          </cell>
          <cell r="AQ1379">
            <v>4441655542</v>
          </cell>
          <cell r="AR1379" t="str">
            <v>6363180010376372</v>
          </cell>
          <cell r="AS1379" t="str">
            <v>CANCELADO</v>
          </cell>
          <cell r="AT1379" t="str">
            <v>1288</v>
          </cell>
          <cell r="AU1379" t="str">
            <v>115</v>
          </cell>
          <cell r="AV1379" t="str">
            <v>05/26</v>
          </cell>
          <cell r="AW1379" t="str">
            <v>-</v>
          </cell>
          <cell r="AX1379" t="str">
            <v>-</v>
          </cell>
          <cell r="AY1379" t="str">
            <v>No</v>
          </cell>
          <cell r="AZ1379" t="str">
            <v>-</v>
          </cell>
          <cell r="BA1379" t="str">
            <v>-</v>
          </cell>
          <cell r="BB1379" t="str">
            <v>-</v>
          </cell>
          <cell r="BC1379" t="str">
            <v>-</v>
          </cell>
          <cell r="BD1379" t="str">
            <v>-</v>
          </cell>
          <cell r="BE1379" t="str">
            <v>-</v>
          </cell>
          <cell r="BF1379" t="str">
            <v>-</v>
          </cell>
          <cell r="BG1379">
            <v>3</v>
          </cell>
          <cell r="BH1379" t="str">
            <v>-</v>
          </cell>
          <cell r="BI1379" t="str">
            <v>-</v>
          </cell>
          <cell r="BJ1379" t="str">
            <v>Arrendado</v>
          </cell>
          <cell r="BK1379" t="str">
            <v>FV7367</v>
          </cell>
          <cell r="BL1379" t="str">
            <v>El Trébol Automotriz Ermita, S.A. de C.V.</v>
          </cell>
          <cell r="BM1379">
            <v>124560.34</v>
          </cell>
          <cell r="BN1379">
            <v>19929.654399999999</v>
          </cell>
          <cell r="BO1379">
            <v>144489.9944</v>
          </cell>
          <cell r="BP1379">
            <v>2627</v>
          </cell>
          <cell r="BQ1379" t="str">
            <v>-</v>
          </cell>
          <cell r="BR1379" t="str">
            <v>-</v>
          </cell>
          <cell r="BS1379" t="str">
            <v>-</v>
          </cell>
          <cell r="BT1379" t="str">
            <v>-</v>
          </cell>
          <cell r="BU1379" t="str">
            <v>-</v>
          </cell>
          <cell r="BV1379" t="str">
            <v>-</v>
          </cell>
          <cell r="BW1379" t="str">
            <v>-</v>
          </cell>
          <cell r="BX1379" t="str">
            <v>-</v>
          </cell>
          <cell r="BY1379" t="str">
            <v>-</v>
          </cell>
          <cell r="BZ1379" t="str">
            <v>-</v>
          </cell>
          <cell r="CA1379" t="str">
            <v>-</v>
          </cell>
          <cell r="CB1379" t="str">
            <v>-</v>
          </cell>
          <cell r="CC1379" t="str">
            <v>Miércoles</v>
          </cell>
          <cell r="CD1379" t="str">
            <v>394</v>
          </cell>
          <cell r="CE1379" t="str">
            <v>4</v>
          </cell>
          <cell r="CF1379" t="str">
            <v>Rojo</v>
          </cell>
          <cell r="CG1379" t="str">
            <v>3er Sábado</v>
          </cell>
          <cell r="CH1379" t="str">
            <v>Mzo y Abr</v>
          </cell>
          <cell r="CI1379" t="str">
            <v>Sep y Oct</v>
          </cell>
          <cell r="CJ1379" t="str">
            <v>Ajustador</v>
          </cell>
          <cell r="CK1379">
            <v>90</v>
          </cell>
          <cell r="CL1379" t="str">
            <v>101 - MAGNA</v>
          </cell>
          <cell r="CM1379" t="str">
            <v>14202</v>
          </cell>
          <cell r="CP1379" t="str">
            <v>-</v>
          </cell>
        </row>
        <row r="1380">
          <cell r="A1380" t="str">
            <v>14203</v>
          </cell>
          <cell r="B1380" t="str">
            <v>425ZZT</v>
          </cell>
          <cell r="C1380" t="str">
            <v>Distrito Federal</v>
          </cell>
          <cell r="D1380" t="str">
            <v>No aplica</v>
          </cell>
          <cell r="E1380" t="str">
            <v>Aveo</v>
          </cell>
          <cell r="F1380" t="str">
            <v>Automóvil</v>
          </cell>
          <cell r="G1380" t="str">
            <v>Chevrolet</v>
          </cell>
          <cell r="H1380" t="str">
            <v>Aveo LT 4 puertas T/M, D/H, A/A, E/E, CD, Paquete B</v>
          </cell>
          <cell r="I1380" t="str">
            <v>3G1TA5AF0FL111856</v>
          </cell>
          <cell r="J1380" t="str">
            <v>Hecho en México</v>
          </cell>
          <cell r="K1380" t="str">
            <v>Magna</v>
          </cell>
          <cell r="L1380">
            <v>4</v>
          </cell>
          <cell r="M1380">
            <v>45</v>
          </cell>
          <cell r="N1380">
            <v>2015</v>
          </cell>
          <cell r="O1380" t="str">
            <v>Ciudad de México</v>
          </cell>
          <cell r="P1380" t="str">
            <v>Ciudad de México</v>
          </cell>
          <cell r="Q1380" t="str">
            <v>Zona Metropolitana</v>
          </cell>
          <cell r="R1380" t="str">
            <v>Baja</v>
          </cell>
          <cell r="S1380" t="str">
            <v>Venta a empleado</v>
          </cell>
          <cell r="T1380" t="str">
            <v>GNP</v>
          </cell>
          <cell r="U1380" t="str">
            <v>Grupo Nacional Provincial, S.A.B.</v>
          </cell>
          <cell r="V1380" t="str">
            <v>Asesor de Servicio</v>
          </cell>
          <cell r="W1380" t="str">
            <v>499</v>
          </cell>
          <cell r="X1380" t="str">
            <v>Célula 7</v>
          </cell>
          <cell r="Y1380" t="str">
            <v>Asignado</v>
          </cell>
          <cell r="Z1380" t="str">
            <v>N93713</v>
          </cell>
          <cell r="AA1380" t="str">
            <v>Requena Peña Isaac</v>
          </cell>
          <cell r="AB1380" t="str">
            <v>Grupo Nacional Provincial, S.A.B.</v>
          </cell>
          <cell r="AC1380" t="str">
            <v>REPI830307MP7</v>
          </cell>
          <cell r="AD1380" t="str">
            <v>Operativo</v>
          </cell>
          <cell r="AE1380" t="str">
            <v>Asesor de Servicio Automovil</v>
          </cell>
          <cell r="AF1380" t="str">
            <v>Unidad Operativa</v>
          </cell>
          <cell r="AG1380" t="str">
            <v>Dirección Servicio y Operaciones</v>
          </cell>
          <cell r="AH1380" t="str">
            <v>Subdir. Siniestros CDMX y Sureste</v>
          </cell>
          <cell r="AI1380" t="str">
            <v>C9208</v>
          </cell>
          <cell r="AJ1380" t="str">
            <v>Lasa Estrada Antxon</v>
          </cell>
          <cell r="AK1380" t="str">
            <v>Tlalnepantla</v>
          </cell>
          <cell r="AL1380" t="str">
            <v>Tlalnepantla</v>
          </cell>
          <cell r="AM1380">
            <v>80494</v>
          </cell>
          <cell r="AN1380" t="str">
            <v>isaac.requena@gnp.com.mx</v>
          </cell>
          <cell r="AO1380" t="str">
            <v>isaac.requena@gnp.com.mx</v>
          </cell>
          <cell r="AP1380" t="str">
            <v>ajustes018gnp@gmail.com</v>
          </cell>
          <cell r="AQ1380">
            <v>5535228879</v>
          </cell>
          <cell r="AR1380" t="str">
            <v>-</v>
          </cell>
          <cell r="AS1380" t="str">
            <v>-</v>
          </cell>
          <cell r="AT1380" t="str">
            <v>-</v>
          </cell>
          <cell r="AU1380" t="str">
            <v>-</v>
          </cell>
          <cell r="AV1380" t="str">
            <v>-</v>
          </cell>
          <cell r="AW1380" t="str">
            <v>IMDM22968865..</v>
          </cell>
          <cell r="AX1380" t="str">
            <v>Inactivo</v>
          </cell>
          <cell r="AY1380" t="str">
            <v>Si</v>
          </cell>
          <cell r="AZ1380">
            <v>1229.17</v>
          </cell>
          <cell r="BA1380">
            <v>43708</v>
          </cell>
          <cell r="BB1380">
            <v>4916.68</v>
          </cell>
          <cell r="BC1380" t="str">
            <v>-</v>
          </cell>
          <cell r="BD1380">
            <v>118000</v>
          </cell>
          <cell r="BE1380">
            <v>43661</v>
          </cell>
          <cell r="BF1380">
            <v>45107</v>
          </cell>
          <cell r="BG1380">
            <v>3</v>
          </cell>
          <cell r="BH1380" t="str">
            <v>-</v>
          </cell>
          <cell r="BI1380" t="str">
            <v>-</v>
          </cell>
          <cell r="BJ1380" t="str">
            <v>Arrendado</v>
          </cell>
          <cell r="BK1380" t="str">
            <v>FV7365</v>
          </cell>
          <cell r="BL1380" t="str">
            <v>El Trébol Automotriz Ermita, S.A. de C.V.</v>
          </cell>
          <cell r="BM1380">
            <v>124560.35</v>
          </cell>
          <cell r="BN1380">
            <v>19929.656000000003</v>
          </cell>
          <cell r="BO1380">
            <v>144490.00599999999</v>
          </cell>
          <cell r="BP1380">
            <v>2627</v>
          </cell>
          <cell r="BQ1380" t="str">
            <v>-</v>
          </cell>
          <cell r="BR1380" t="str">
            <v>-</v>
          </cell>
          <cell r="BS1380" t="str">
            <v>-</v>
          </cell>
          <cell r="BT1380" t="str">
            <v>-</v>
          </cell>
          <cell r="BU1380" t="str">
            <v>-</v>
          </cell>
          <cell r="BV1380" t="str">
            <v>-</v>
          </cell>
          <cell r="BW1380" t="str">
            <v>-</v>
          </cell>
          <cell r="BX1380" t="str">
            <v>-</v>
          </cell>
          <cell r="BY1380" t="str">
            <v>-</v>
          </cell>
          <cell r="BZ1380" t="str">
            <v>-</v>
          </cell>
          <cell r="CA1380" t="str">
            <v>-</v>
          </cell>
          <cell r="CB1380" t="str">
            <v>-</v>
          </cell>
          <cell r="CC1380" t="str">
            <v>Lunes</v>
          </cell>
          <cell r="CD1380" t="str">
            <v>425</v>
          </cell>
          <cell r="CE1380" t="str">
            <v>5</v>
          </cell>
          <cell r="CF1380" t="str">
            <v>Amarillo</v>
          </cell>
          <cell r="CG1380" t="str">
            <v>1er Sábado</v>
          </cell>
          <cell r="CH1380" t="str">
            <v>Ene y Feb</v>
          </cell>
          <cell r="CI1380" t="str">
            <v>Jul y Ago</v>
          </cell>
          <cell r="CJ1380" t="str">
            <v>-</v>
          </cell>
          <cell r="CK1380">
            <v>90</v>
          </cell>
          <cell r="CL1380" t="str">
            <v>101 - MAGNA</v>
          </cell>
          <cell r="CM1380" t="str">
            <v>14203</v>
          </cell>
          <cell r="CP1380" t="str">
            <v>-</v>
          </cell>
        </row>
        <row r="1381">
          <cell r="A1381" t="str">
            <v>14204</v>
          </cell>
          <cell r="B1381" t="str">
            <v>477ZZT</v>
          </cell>
          <cell r="C1381" t="str">
            <v>Distrito Federal</v>
          </cell>
          <cell r="D1381" t="str">
            <v>No aplica</v>
          </cell>
          <cell r="E1381" t="str">
            <v>Aveo</v>
          </cell>
          <cell r="F1381" t="str">
            <v>Automóvil</v>
          </cell>
          <cell r="G1381" t="str">
            <v>Chevrolet</v>
          </cell>
          <cell r="H1381" t="str">
            <v>Aveo LT 4 puertas T/M, D/H, A/A, E/E, CD, Paquete B</v>
          </cell>
          <cell r="I1381" t="str">
            <v>3G1TA5AF2FL155258</v>
          </cell>
          <cell r="J1381" t="str">
            <v>Hecho en México</v>
          </cell>
          <cell r="K1381" t="str">
            <v>Magna</v>
          </cell>
          <cell r="L1381">
            <v>4</v>
          </cell>
          <cell r="M1381">
            <v>45</v>
          </cell>
          <cell r="N1381">
            <v>2015</v>
          </cell>
          <cell r="O1381" t="str">
            <v>Monterrey</v>
          </cell>
          <cell r="P1381" t="str">
            <v>Nuevo León</v>
          </cell>
          <cell r="Q1381" t="str">
            <v>Noreste</v>
          </cell>
          <cell r="R1381" t="str">
            <v>Baja</v>
          </cell>
          <cell r="S1381" t="str">
            <v>Subasta interna</v>
          </cell>
          <cell r="T1381" t="str">
            <v>GNP</v>
          </cell>
          <cell r="U1381" t="str">
            <v>Grupo Nacional Provincial, S.A.B.</v>
          </cell>
          <cell r="V1381" t="str">
            <v>Pool Administrativo</v>
          </cell>
          <cell r="W1381" t="str">
            <v>Pool Administrativo</v>
          </cell>
          <cell r="X1381" t="str">
            <v>Oficina Regional</v>
          </cell>
          <cell r="Y1381" t="str">
            <v>Pool</v>
          </cell>
          <cell r="Z1381" t="str">
            <v>N91866</v>
          </cell>
          <cell r="AA1381" t="str">
            <v>-</v>
          </cell>
          <cell r="AB1381" t="str">
            <v>-</v>
          </cell>
          <cell r="AC1381" t="str">
            <v>-</v>
          </cell>
          <cell r="AD1381" t="str">
            <v>-</v>
          </cell>
          <cell r="AE1381" t="str">
            <v>-</v>
          </cell>
          <cell r="AF1381" t="str">
            <v>-</v>
          </cell>
          <cell r="AG1381" t="str">
            <v>-</v>
          </cell>
          <cell r="AH1381" t="str">
            <v>-</v>
          </cell>
          <cell r="AI1381" t="str">
            <v>C6705</v>
          </cell>
          <cell r="AJ1381" t="str">
            <v>Ramirez Granados Arturo</v>
          </cell>
          <cell r="AK1381" t="str">
            <v>-</v>
          </cell>
          <cell r="AL1381" t="str">
            <v>-</v>
          </cell>
          <cell r="AM1381" t="str">
            <v>-</v>
          </cell>
          <cell r="AN1381">
            <v>0</v>
          </cell>
          <cell r="AO1381" t="str">
            <v>-</v>
          </cell>
          <cell r="AQ1381">
            <v>8181768017</v>
          </cell>
          <cell r="AR1381" t="str">
            <v>6363180010376380</v>
          </cell>
          <cell r="AS1381" t="str">
            <v>CANCELADO</v>
          </cell>
          <cell r="AT1381" t="str">
            <v>2423</v>
          </cell>
          <cell r="AU1381" t="str">
            <v>737</v>
          </cell>
          <cell r="AV1381" t="str">
            <v>05/26</v>
          </cell>
          <cell r="AW1381" t="str">
            <v>IMDM20436269..</v>
          </cell>
          <cell r="AX1381" t="str">
            <v>Inactivo</v>
          </cell>
          <cell r="AY1381" t="str">
            <v>No</v>
          </cell>
          <cell r="AZ1381" t="str">
            <v>-</v>
          </cell>
          <cell r="BA1381" t="str">
            <v>-</v>
          </cell>
          <cell r="BB1381" t="str">
            <v>-</v>
          </cell>
          <cell r="BC1381" t="str">
            <v>-</v>
          </cell>
          <cell r="BD1381" t="str">
            <v>-</v>
          </cell>
          <cell r="BE1381" t="str">
            <v>-</v>
          </cell>
          <cell r="BF1381" t="str">
            <v>-</v>
          </cell>
          <cell r="BG1381" t="str">
            <v>-</v>
          </cell>
          <cell r="BH1381" t="str">
            <v>-</v>
          </cell>
          <cell r="BI1381" t="str">
            <v>-</v>
          </cell>
          <cell r="BJ1381" t="str">
            <v>Arrendado</v>
          </cell>
          <cell r="BK1381" t="str">
            <v>FV7366</v>
          </cell>
          <cell r="BL1381" t="str">
            <v>El Trébol Automotriz Ermita, S.A. de C.V.</v>
          </cell>
          <cell r="BM1381">
            <v>124560.35</v>
          </cell>
          <cell r="BN1381">
            <v>19929.656000000003</v>
          </cell>
          <cell r="BO1381">
            <v>144490.00599999999</v>
          </cell>
          <cell r="BP1381">
            <v>2627</v>
          </cell>
          <cell r="BQ1381" t="str">
            <v>-</v>
          </cell>
          <cell r="BR1381" t="str">
            <v>-</v>
          </cell>
          <cell r="BS1381" t="str">
            <v>-</v>
          </cell>
          <cell r="BT1381" t="str">
            <v>-</v>
          </cell>
          <cell r="BU1381" t="str">
            <v>-</v>
          </cell>
          <cell r="BV1381" t="str">
            <v>-</v>
          </cell>
          <cell r="BW1381" t="str">
            <v>-</v>
          </cell>
          <cell r="BX1381" t="str">
            <v>-</v>
          </cell>
          <cell r="BY1381" t="str">
            <v>-</v>
          </cell>
          <cell r="BZ1381" t="str">
            <v>-</v>
          </cell>
          <cell r="CA1381" t="str">
            <v>-</v>
          </cell>
          <cell r="CB1381" t="str">
            <v>-</v>
          </cell>
          <cell r="CC1381" t="str">
            <v>Martes</v>
          </cell>
          <cell r="CD1381" t="str">
            <v>477</v>
          </cell>
          <cell r="CE1381" t="str">
            <v>7</v>
          </cell>
          <cell r="CF1381" t="str">
            <v>Rosa</v>
          </cell>
          <cell r="CG1381" t="str">
            <v>2o Sábado</v>
          </cell>
          <cell r="CH1381" t="str">
            <v>Feb y Mzo</v>
          </cell>
          <cell r="CI1381" t="str">
            <v>Ago y Sep</v>
          </cell>
          <cell r="CJ1381" t="str">
            <v>PAdmvo</v>
          </cell>
          <cell r="CK1381">
            <v>90</v>
          </cell>
          <cell r="CL1381" t="str">
            <v>101 - MAGNA</v>
          </cell>
          <cell r="CM1381" t="str">
            <v>14204</v>
          </cell>
          <cell r="CP1381" t="str">
            <v>-</v>
          </cell>
        </row>
        <row r="1382">
          <cell r="A1382" t="str">
            <v>15001</v>
          </cell>
          <cell r="B1382" t="str">
            <v>M80AAS</v>
          </cell>
          <cell r="C1382" t="str">
            <v>Distrito Federal</v>
          </cell>
          <cell r="D1382" t="str">
            <v>No aplica</v>
          </cell>
          <cell r="E1382" t="str">
            <v>Aveo</v>
          </cell>
          <cell r="F1382" t="str">
            <v>Automóvil</v>
          </cell>
          <cell r="G1382" t="str">
            <v>Chevrolet</v>
          </cell>
          <cell r="H1382" t="str">
            <v>Aveo LT 4 puertas T/M, D/H, A/A, E/E, CD, Paquete B</v>
          </cell>
          <cell r="I1382" t="str">
            <v>3G1TA5AF0FL113008</v>
          </cell>
          <cell r="J1382" t="str">
            <v>Hecho en México</v>
          </cell>
          <cell r="K1382" t="str">
            <v>Magna</v>
          </cell>
          <cell r="L1382">
            <v>4</v>
          </cell>
          <cell r="M1382">
            <v>45</v>
          </cell>
          <cell r="N1382">
            <v>2015</v>
          </cell>
          <cell r="O1382" t="str">
            <v>Cancún</v>
          </cell>
          <cell r="P1382" t="str">
            <v>Quintana Roo</v>
          </cell>
          <cell r="Q1382" t="str">
            <v>Sureste</v>
          </cell>
          <cell r="R1382" t="str">
            <v>Baja</v>
          </cell>
          <cell r="S1382" t="str">
            <v>Devolución Valmex</v>
          </cell>
          <cell r="T1382" t="str">
            <v>GNP</v>
          </cell>
          <cell r="U1382" t="str">
            <v>Grupo Nacional Provincial, S.A.B.</v>
          </cell>
          <cell r="V1382" t="str">
            <v>Agente Empleado</v>
          </cell>
          <cell r="W1382" t="str">
            <v>Agente Empleado</v>
          </cell>
          <cell r="X1382" t="str">
            <v>Oficina de Ventas</v>
          </cell>
          <cell r="Y1382" t="str">
            <v>Asignado</v>
          </cell>
          <cell r="Z1382" t="str">
            <v>Por asignar</v>
          </cell>
          <cell r="AA1382" t="str">
            <v>-</v>
          </cell>
          <cell r="AB1382" t="str">
            <v>-</v>
          </cell>
          <cell r="AC1382" t="str">
            <v>-</v>
          </cell>
          <cell r="AD1382" t="str">
            <v>-</v>
          </cell>
          <cell r="AE1382" t="str">
            <v>-</v>
          </cell>
          <cell r="AF1382" t="str">
            <v>-</v>
          </cell>
          <cell r="AG1382" t="str">
            <v>-</v>
          </cell>
          <cell r="AH1382" t="str">
            <v>-</v>
          </cell>
          <cell r="AI1382" t="str">
            <v>C6705</v>
          </cell>
          <cell r="AJ1382" t="str">
            <v>Ramirez Granados Arturo</v>
          </cell>
          <cell r="AK1382" t="str">
            <v>-</v>
          </cell>
          <cell r="AL1382" t="str">
            <v>-</v>
          </cell>
          <cell r="AM1382" t="str">
            <v>-</v>
          </cell>
          <cell r="AN1382">
            <v>0</v>
          </cell>
          <cell r="AO1382" t="str">
            <v>-</v>
          </cell>
          <cell r="AQ1382">
            <v>9985788648</v>
          </cell>
          <cell r="AR1382" t="str">
            <v>-</v>
          </cell>
          <cell r="AS1382" t="str">
            <v>-</v>
          </cell>
          <cell r="AT1382" t="str">
            <v>-</v>
          </cell>
          <cell r="AU1382" t="str">
            <v>-</v>
          </cell>
          <cell r="AV1382" t="str">
            <v>-</v>
          </cell>
          <cell r="AW1382" t="str">
            <v>-</v>
          </cell>
          <cell r="AX1382" t="str">
            <v>-</v>
          </cell>
          <cell r="AY1382" t="str">
            <v>No</v>
          </cell>
          <cell r="AZ1382" t="str">
            <v>-</v>
          </cell>
          <cell r="BA1382" t="str">
            <v>-</v>
          </cell>
          <cell r="BB1382" t="str">
            <v>-</v>
          </cell>
          <cell r="BC1382" t="str">
            <v>-</v>
          </cell>
          <cell r="BD1382" t="str">
            <v>-</v>
          </cell>
          <cell r="BE1382" t="str">
            <v>-</v>
          </cell>
          <cell r="BF1382" t="str">
            <v>-</v>
          </cell>
          <cell r="BG1382" t="str">
            <v>-</v>
          </cell>
          <cell r="BH1382" t="str">
            <v>-</v>
          </cell>
          <cell r="BI1382" t="str">
            <v>-</v>
          </cell>
          <cell r="BJ1382" t="str">
            <v>Arrendado</v>
          </cell>
          <cell r="BL1382" t="str">
            <v>El Trébol Automotriz Ermita, S.A. de C.V.</v>
          </cell>
          <cell r="BN1382">
            <v>0</v>
          </cell>
          <cell r="BO1382">
            <v>0</v>
          </cell>
          <cell r="BP1382" t="str">
            <v>-</v>
          </cell>
          <cell r="BQ1382" t="str">
            <v>-</v>
          </cell>
          <cell r="BR1382" t="str">
            <v>-</v>
          </cell>
          <cell r="BS1382" t="str">
            <v>-</v>
          </cell>
          <cell r="BT1382" t="str">
            <v>-</v>
          </cell>
          <cell r="BU1382" t="str">
            <v>-</v>
          </cell>
          <cell r="BV1382" t="str">
            <v>-</v>
          </cell>
          <cell r="BW1382" t="str">
            <v>-</v>
          </cell>
          <cell r="BX1382" t="str">
            <v>-</v>
          </cell>
          <cell r="BY1382" t="str">
            <v>-</v>
          </cell>
          <cell r="BZ1382" t="str">
            <v>-</v>
          </cell>
          <cell r="CA1382" t="str">
            <v>-</v>
          </cell>
          <cell r="CB1382" t="str">
            <v>-</v>
          </cell>
          <cell r="CC1382" t="str">
            <v>Viernes</v>
          </cell>
          <cell r="CD1382" t="str">
            <v>80</v>
          </cell>
          <cell r="CE1382" t="str">
            <v>0</v>
          </cell>
          <cell r="CF1382" t="str">
            <v>Azul</v>
          </cell>
          <cell r="CG1382" t="str">
            <v>5o Sábado</v>
          </cell>
          <cell r="CH1382" t="str">
            <v>May y Jun</v>
          </cell>
          <cell r="CI1382" t="str">
            <v>Nov y Dic</v>
          </cell>
          <cell r="CJ1382" t="str">
            <v>-</v>
          </cell>
          <cell r="CK1382">
            <v>90</v>
          </cell>
          <cell r="CL1382" t="str">
            <v>101 - MAGNA</v>
          </cell>
          <cell r="CM1382" t="str">
            <v>15001</v>
          </cell>
          <cell r="CP1382" t="str">
            <v>-</v>
          </cell>
        </row>
        <row r="1383">
          <cell r="A1383" t="str">
            <v>15002</v>
          </cell>
          <cell r="B1383" t="str">
            <v>G07AAS</v>
          </cell>
          <cell r="C1383" t="str">
            <v>Distrito Federal</v>
          </cell>
          <cell r="D1383" t="str">
            <v>No aplica</v>
          </cell>
          <cell r="E1383" t="str">
            <v>Aveo</v>
          </cell>
          <cell r="F1383" t="str">
            <v>Automóvil</v>
          </cell>
          <cell r="G1383" t="str">
            <v>Chevrolet</v>
          </cell>
          <cell r="H1383" t="str">
            <v>Aveo LT 4 puertas T/M, D/H, A/A, E/E, CD, Paquete B</v>
          </cell>
          <cell r="I1383" t="str">
            <v>3G1TA5AF8FL163171</v>
          </cell>
          <cell r="J1383" t="str">
            <v>Hecho en México</v>
          </cell>
          <cell r="K1383" t="str">
            <v>Magna</v>
          </cell>
          <cell r="L1383">
            <v>4</v>
          </cell>
          <cell r="M1383">
            <v>45</v>
          </cell>
          <cell r="N1383">
            <v>2015</v>
          </cell>
          <cell r="O1383" t="str">
            <v>Oaxaca</v>
          </cell>
          <cell r="P1383" t="str">
            <v>Oaxaca</v>
          </cell>
          <cell r="Q1383" t="str">
            <v>Sureste</v>
          </cell>
          <cell r="R1383" t="str">
            <v>Baja</v>
          </cell>
          <cell r="S1383" t="str">
            <v>PT por Siniestro</v>
          </cell>
          <cell r="T1383" t="str">
            <v>GNP</v>
          </cell>
          <cell r="U1383" t="str">
            <v>Grupo Nacional Provincial, S.A.B.</v>
          </cell>
          <cell r="V1383" t="str">
            <v>Agente Empleado</v>
          </cell>
          <cell r="W1383" t="str">
            <v>Pool Semiasignado</v>
          </cell>
          <cell r="X1383" t="str">
            <v>Supervisoria</v>
          </cell>
          <cell r="Y1383" t="str">
            <v>Pool</v>
          </cell>
          <cell r="Z1383" t="str">
            <v>Por asignar</v>
          </cell>
          <cell r="AA1383" t="str">
            <v>-</v>
          </cell>
          <cell r="AB1383" t="str">
            <v>-</v>
          </cell>
          <cell r="AC1383" t="str">
            <v>-</v>
          </cell>
          <cell r="AD1383" t="str">
            <v>-</v>
          </cell>
          <cell r="AE1383" t="str">
            <v>-</v>
          </cell>
          <cell r="AF1383" t="str">
            <v>-</v>
          </cell>
          <cell r="AG1383" t="str">
            <v>-</v>
          </cell>
          <cell r="AH1383" t="str">
            <v>-</v>
          </cell>
          <cell r="AI1383" t="str">
            <v>C6705</v>
          </cell>
          <cell r="AJ1383" t="str">
            <v>Ramirez Granados Arturo</v>
          </cell>
          <cell r="AK1383" t="str">
            <v>-</v>
          </cell>
          <cell r="AL1383" t="str">
            <v>-</v>
          </cell>
          <cell r="AM1383" t="str">
            <v>-</v>
          </cell>
          <cell r="AN1383" t="str">
            <v>amir.bolanos@gnp.com.mx</v>
          </cell>
          <cell r="AO1383" t="str">
            <v>-</v>
          </cell>
          <cell r="AP1383" t="str">
            <v>amir.bolanos@gnp.com.mx</v>
          </cell>
          <cell r="AQ1383">
            <v>9512442258</v>
          </cell>
          <cell r="AR1383" t="str">
            <v>-</v>
          </cell>
          <cell r="AS1383" t="str">
            <v>-</v>
          </cell>
          <cell r="AT1383" t="str">
            <v>-</v>
          </cell>
          <cell r="AU1383" t="str">
            <v>-</v>
          </cell>
          <cell r="AV1383" t="str">
            <v>-</v>
          </cell>
          <cell r="AW1383" t="str">
            <v>-</v>
          </cell>
          <cell r="AX1383" t="str">
            <v>-</v>
          </cell>
          <cell r="AY1383" t="str">
            <v>No</v>
          </cell>
          <cell r="AZ1383" t="str">
            <v>-</v>
          </cell>
          <cell r="BA1383" t="str">
            <v>-</v>
          </cell>
          <cell r="BB1383" t="str">
            <v>-</v>
          </cell>
          <cell r="BC1383" t="str">
            <v>-</v>
          </cell>
          <cell r="BD1383" t="str">
            <v>-</v>
          </cell>
          <cell r="BE1383" t="str">
            <v>-</v>
          </cell>
          <cell r="BF1383" t="str">
            <v>-</v>
          </cell>
          <cell r="BG1383" t="str">
            <v>-</v>
          </cell>
          <cell r="BH1383" t="str">
            <v>-</v>
          </cell>
          <cell r="BI1383" t="str">
            <v>-</v>
          </cell>
          <cell r="BJ1383" t="str">
            <v>Arrendado</v>
          </cell>
          <cell r="BL1383" t="str">
            <v>El Trébol Automotriz Ermita, S.A. de C.V.</v>
          </cell>
          <cell r="BN1383">
            <v>0</v>
          </cell>
          <cell r="BO1383">
            <v>0</v>
          </cell>
          <cell r="BP1383" t="str">
            <v>-</v>
          </cell>
          <cell r="BQ1383" t="str">
            <v>-</v>
          </cell>
          <cell r="BR1383" t="str">
            <v>-</v>
          </cell>
          <cell r="BS1383" t="str">
            <v>-</v>
          </cell>
          <cell r="BT1383" t="str">
            <v>-</v>
          </cell>
          <cell r="BU1383" t="str">
            <v>-</v>
          </cell>
          <cell r="BV1383" t="str">
            <v>-</v>
          </cell>
          <cell r="BW1383" t="str">
            <v>-</v>
          </cell>
          <cell r="BX1383" t="str">
            <v>-</v>
          </cell>
          <cell r="BY1383" t="str">
            <v>-</v>
          </cell>
          <cell r="BZ1383" t="str">
            <v>-</v>
          </cell>
          <cell r="CA1383" t="str">
            <v>-</v>
          </cell>
          <cell r="CB1383" t="str">
            <v>-</v>
          </cell>
          <cell r="CC1383" t="str">
            <v>Martes</v>
          </cell>
          <cell r="CD1383" t="str">
            <v>07</v>
          </cell>
          <cell r="CE1383" t="str">
            <v>7</v>
          </cell>
          <cell r="CF1383" t="str">
            <v>Rosa</v>
          </cell>
          <cell r="CG1383" t="str">
            <v>2o Sábado</v>
          </cell>
          <cell r="CH1383" t="str">
            <v>Feb y Mzo</v>
          </cell>
          <cell r="CI1383" t="str">
            <v>Ago y Sep</v>
          </cell>
          <cell r="CJ1383" t="str">
            <v>-</v>
          </cell>
          <cell r="CK1383">
            <v>90</v>
          </cell>
          <cell r="CL1383" t="str">
            <v>101 - MAGNA</v>
          </cell>
          <cell r="CM1383" t="str">
            <v>15002</v>
          </cell>
          <cell r="CP1383" t="str">
            <v>-</v>
          </cell>
        </row>
        <row r="1384">
          <cell r="A1384" t="str">
            <v>15003</v>
          </cell>
          <cell r="B1384" t="str">
            <v>N21ACD</v>
          </cell>
          <cell r="C1384" t="str">
            <v>Distrito Federal</v>
          </cell>
          <cell r="D1384" t="str">
            <v>No aplica</v>
          </cell>
          <cell r="E1384" t="str">
            <v>Aveo</v>
          </cell>
          <cell r="F1384" t="str">
            <v>Automóvil</v>
          </cell>
          <cell r="G1384" t="str">
            <v>Chevrolet</v>
          </cell>
          <cell r="H1384" t="str">
            <v>Aveo LT 4 puertas T/M, D/H, A/A, B/A, ABS, CD, Paquete F</v>
          </cell>
          <cell r="I1384" t="str">
            <v>3G1TB5CFXFL181584</v>
          </cell>
          <cell r="J1384" t="str">
            <v>Hecho en México</v>
          </cell>
          <cell r="K1384" t="str">
            <v>Magna</v>
          </cell>
          <cell r="L1384">
            <v>4</v>
          </cell>
          <cell r="M1384">
            <v>45</v>
          </cell>
          <cell r="N1384">
            <v>2015</v>
          </cell>
          <cell r="O1384" t="str">
            <v>Durango</v>
          </cell>
          <cell r="P1384" t="str">
            <v>Durango</v>
          </cell>
          <cell r="Q1384" t="str">
            <v>Noreste</v>
          </cell>
          <cell r="R1384" t="str">
            <v>Baja</v>
          </cell>
          <cell r="S1384" t="str">
            <v>Devolución Salvamentos</v>
          </cell>
          <cell r="T1384" t="str">
            <v>GNP</v>
          </cell>
          <cell r="U1384" t="str">
            <v>Grupo Nacional Provincial, S.A.B.</v>
          </cell>
          <cell r="V1384" t="str">
            <v>Agente Empleado</v>
          </cell>
          <cell r="W1384" t="str">
            <v>Agente Empleado</v>
          </cell>
          <cell r="X1384" t="str">
            <v>Oficina de Ventas</v>
          </cell>
          <cell r="Y1384" t="str">
            <v>Asignado</v>
          </cell>
          <cell r="Z1384" t="str">
            <v>V03532</v>
          </cell>
          <cell r="AA1384" t="str">
            <v>Cárdenas Aceval Ulises</v>
          </cell>
          <cell r="AB1384" t="str">
            <v>GNP Administración de Venta Masiva, S.A. de C.V.</v>
          </cell>
          <cell r="AC1384" t="str">
            <v>CAAU811217QTA</v>
          </cell>
          <cell r="AD1384" t="str">
            <v>Jefe de departamento</v>
          </cell>
          <cell r="AE1384" t="str">
            <v>Gerente Comercial</v>
          </cell>
          <cell r="AF1384" t="str">
            <v>Unidad de Negocio</v>
          </cell>
          <cell r="AG1384" t="str">
            <v>Dirección Canal Masivo</v>
          </cell>
          <cell r="AH1384" t="str">
            <v>Subdirección Comercial Agentes y Empleados</v>
          </cell>
          <cell r="AI1384" t="str">
            <v>C2041</v>
          </cell>
          <cell r="AJ1384" t="str">
            <v>Cabrera Zúñiga Saúl</v>
          </cell>
          <cell r="AK1384" t="str">
            <v>Oficina de Servicio Durango</v>
          </cell>
          <cell r="AL1384" t="str">
            <v>Durango</v>
          </cell>
          <cell r="AM1384">
            <v>5021</v>
          </cell>
          <cell r="AN1384" t="str">
            <v>ulises.cardenas@gnp.com.mx</v>
          </cell>
          <cell r="AO1384" t="str">
            <v>ulises.cardenas@gnp.com.mx</v>
          </cell>
          <cell r="AQ1384">
            <v>6181064756</v>
          </cell>
          <cell r="AR1384" t="str">
            <v>-</v>
          </cell>
          <cell r="AS1384" t="str">
            <v>-</v>
          </cell>
          <cell r="AT1384" t="str">
            <v>-</v>
          </cell>
          <cell r="AU1384" t="str">
            <v>-</v>
          </cell>
          <cell r="AV1384" t="str">
            <v>-</v>
          </cell>
          <cell r="AW1384" t="str">
            <v>IMDM20438573..</v>
          </cell>
          <cell r="AX1384" t="str">
            <v>Inactivo</v>
          </cell>
          <cell r="AY1384" t="str">
            <v>No</v>
          </cell>
          <cell r="AZ1384" t="str">
            <v>-</v>
          </cell>
          <cell r="BA1384" t="str">
            <v>-</v>
          </cell>
          <cell r="BB1384" t="str">
            <v>-</v>
          </cell>
          <cell r="BC1384" t="str">
            <v>-</v>
          </cell>
          <cell r="BD1384" t="str">
            <v>-</v>
          </cell>
          <cell r="BE1384" t="str">
            <v>-</v>
          </cell>
          <cell r="BF1384" t="str">
            <v>-</v>
          </cell>
          <cell r="BG1384" t="str">
            <v>-</v>
          </cell>
          <cell r="BH1384" t="str">
            <v>-</v>
          </cell>
          <cell r="BI1384" t="str">
            <v>-</v>
          </cell>
          <cell r="BJ1384" t="str">
            <v>Propio</v>
          </cell>
          <cell r="BK1384" t="str">
            <v>FV8262</v>
          </cell>
          <cell r="BL1384" t="str">
            <v>El Trébol Automotriz Ermita, S.A. de C.V.</v>
          </cell>
          <cell r="BM1384">
            <v>126293.1</v>
          </cell>
          <cell r="BN1384">
            <v>20206.896000000001</v>
          </cell>
          <cell r="BO1384">
            <v>146499.99600000001</v>
          </cell>
          <cell r="BP1384">
            <v>4363.92</v>
          </cell>
          <cell r="BQ1384" t="str">
            <v>-</v>
          </cell>
          <cell r="BR1384" t="str">
            <v>-</v>
          </cell>
          <cell r="BS1384" t="str">
            <v>-</v>
          </cell>
          <cell r="BT1384" t="str">
            <v>-</v>
          </cell>
          <cell r="BU1384" t="str">
            <v>-</v>
          </cell>
          <cell r="BV1384" t="str">
            <v>-</v>
          </cell>
          <cell r="BW1384" t="str">
            <v>-</v>
          </cell>
          <cell r="BX1384" t="str">
            <v>-</v>
          </cell>
          <cell r="BY1384" t="str">
            <v>-</v>
          </cell>
          <cell r="BZ1384" t="str">
            <v>-</v>
          </cell>
          <cell r="CA1384" t="str">
            <v>-</v>
          </cell>
          <cell r="CB1384" t="str">
            <v>-</v>
          </cell>
          <cell r="CC1384" t="str">
            <v>Jueves</v>
          </cell>
          <cell r="CD1384" t="str">
            <v>21</v>
          </cell>
          <cell r="CE1384" t="str">
            <v>1</v>
          </cell>
          <cell r="CF1384" t="str">
            <v>Verde</v>
          </cell>
          <cell r="CG1384" t="str">
            <v>4o Sábado</v>
          </cell>
          <cell r="CH1384" t="str">
            <v>Abr y May</v>
          </cell>
          <cell r="CI1384" t="str">
            <v>Oct y Nov</v>
          </cell>
          <cell r="CJ1384" t="str">
            <v>-</v>
          </cell>
          <cell r="CK1384">
            <v>90</v>
          </cell>
          <cell r="CL1384" t="str">
            <v>101 - MAGNA</v>
          </cell>
          <cell r="CM1384" t="str">
            <v>15003</v>
          </cell>
          <cell r="CP1384" t="str">
            <v>-</v>
          </cell>
        </row>
        <row r="1385">
          <cell r="A1385" t="str">
            <v>15004</v>
          </cell>
          <cell r="B1385" t="str">
            <v>M89ACD</v>
          </cell>
          <cell r="C1385" t="str">
            <v>Distrito Federal</v>
          </cell>
          <cell r="D1385" t="str">
            <v>No aplica</v>
          </cell>
          <cell r="E1385" t="str">
            <v>Aveo</v>
          </cell>
          <cell r="F1385" t="str">
            <v>Automóvil</v>
          </cell>
          <cell r="G1385" t="str">
            <v>Chevrolet</v>
          </cell>
          <cell r="H1385" t="str">
            <v>Aveo LT 4 puertas T/M, D/H, A/A, B/A, ABS, CD, Paquete F</v>
          </cell>
          <cell r="I1385" t="str">
            <v>3G1TB5CFXFL182931</v>
          </cell>
          <cell r="J1385" t="str">
            <v>Hecho en México</v>
          </cell>
          <cell r="K1385" t="str">
            <v>Magna</v>
          </cell>
          <cell r="L1385">
            <v>4</v>
          </cell>
          <cell r="M1385">
            <v>45</v>
          </cell>
          <cell r="N1385">
            <v>2015</v>
          </cell>
          <cell r="O1385" t="str">
            <v>Tlalnepantla</v>
          </cell>
          <cell r="P1385" t="str">
            <v>Estado de México</v>
          </cell>
          <cell r="Q1385" t="str">
            <v>Centro</v>
          </cell>
          <cell r="R1385" t="str">
            <v>Baja</v>
          </cell>
          <cell r="S1385" t="str">
            <v>Devolución Salvamentos</v>
          </cell>
          <cell r="T1385" t="str">
            <v>GNP</v>
          </cell>
          <cell r="U1385" t="str">
            <v>Grupo Nacional Provincial, S.A.B.</v>
          </cell>
          <cell r="V1385" t="str">
            <v>Agente Empleado</v>
          </cell>
          <cell r="W1385" t="str">
            <v>-</v>
          </cell>
          <cell r="X1385" t="str">
            <v>Oficina de Ventas</v>
          </cell>
          <cell r="Y1385" t="str">
            <v>Asignado</v>
          </cell>
          <cell r="Z1385" t="str">
            <v>V01992</v>
          </cell>
          <cell r="AA1385" t="str">
            <v>Violante Pérez José Christian</v>
          </cell>
          <cell r="AB1385" t="str">
            <v>GNP Administración de Venta Masiva, S.A. de C.V.</v>
          </cell>
          <cell r="AC1385" t="str">
            <v>VIPC7807059N9</v>
          </cell>
          <cell r="AD1385" t="str">
            <v>Jefe de departamento</v>
          </cell>
          <cell r="AE1385" t="str">
            <v>Gerente Comercial</v>
          </cell>
          <cell r="AF1385" t="str">
            <v>Unidad de Negocio</v>
          </cell>
          <cell r="AG1385" t="str">
            <v>Dirección Canal Masivo</v>
          </cell>
          <cell r="AH1385" t="str">
            <v>Subdirección Comercial Agentes y Empleados</v>
          </cell>
          <cell r="AI1385" t="str">
            <v>C2041</v>
          </cell>
          <cell r="AJ1385" t="str">
            <v>Cabrera Zúñiga Saúl</v>
          </cell>
          <cell r="AK1385" t="str">
            <v>Tlalnepantla</v>
          </cell>
          <cell r="AL1385" t="str">
            <v>Tlalnepantla</v>
          </cell>
          <cell r="AM1385">
            <v>0</v>
          </cell>
          <cell r="AN1385" t="str">
            <v>jose.violante@gnp.com.mx</v>
          </cell>
          <cell r="AO1385" t="str">
            <v>jose.violante@gnp.com.mx</v>
          </cell>
          <cell r="AQ1385">
            <v>5545406473</v>
          </cell>
          <cell r="AR1385" t="str">
            <v>6363180010376398</v>
          </cell>
          <cell r="AS1385" t="str">
            <v>CANCELADO</v>
          </cell>
          <cell r="AT1385" t="str">
            <v>3664</v>
          </cell>
          <cell r="AU1385" t="str">
            <v>819</v>
          </cell>
          <cell r="AV1385" t="str">
            <v>05/26</v>
          </cell>
          <cell r="AW1385" t="str">
            <v>IMDM20436292..</v>
          </cell>
          <cell r="AX1385" t="str">
            <v>Inactivo</v>
          </cell>
          <cell r="AY1385" t="str">
            <v>No</v>
          </cell>
          <cell r="AZ1385" t="str">
            <v>-</v>
          </cell>
          <cell r="BA1385" t="str">
            <v>-</v>
          </cell>
          <cell r="BB1385" t="str">
            <v>-</v>
          </cell>
          <cell r="BC1385" t="str">
            <v>-</v>
          </cell>
          <cell r="BD1385" t="str">
            <v>-</v>
          </cell>
          <cell r="BE1385" t="str">
            <v>-</v>
          </cell>
          <cell r="BF1385" t="str">
            <v>-</v>
          </cell>
          <cell r="BG1385" t="str">
            <v>-</v>
          </cell>
          <cell r="BH1385" t="str">
            <v>-</v>
          </cell>
          <cell r="BI1385" t="str">
            <v>-</v>
          </cell>
          <cell r="BJ1385" t="str">
            <v>Propio</v>
          </cell>
          <cell r="BK1385" t="str">
            <v>FV8263</v>
          </cell>
          <cell r="BL1385" t="str">
            <v>El Trébol Automotriz Ermita, S.A. de C.V.</v>
          </cell>
          <cell r="BM1385">
            <v>126293.1</v>
          </cell>
          <cell r="BN1385">
            <v>20206.896000000001</v>
          </cell>
          <cell r="BO1385">
            <v>146499.99600000001</v>
          </cell>
          <cell r="BP1385">
            <v>4363.92</v>
          </cell>
          <cell r="BQ1385" t="str">
            <v>-</v>
          </cell>
          <cell r="BR1385" t="str">
            <v>-</v>
          </cell>
          <cell r="BS1385" t="str">
            <v>-</v>
          </cell>
          <cell r="BT1385" t="str">
            <v>-</v>
          </cell>
          <cell r="BU1385" t="str">
            <v>-</v>
          </cell>
          <cell r="BV1385" t="str">
            <v>-</v>
          </cell>
          <cell r="BW1385" t="str">
            <v>-</v>
          </cell>
          <cell r="BX1385" t="str">
            <v>-</v>
          </cell>
          <cell r="BY1385" t="str">
            <v>-</v>
          </cell>
          <cell r="BZ1385" t="str">
            <v>-</v>
          </cell>
          <cell r="CA1385" t="str">
            <v>-</v>
          </cell>
          <cell r="CB1385" t="str">
            <v>-</v>
          </cell>
          <cell r="CC1385" t="str">
            <v>Viernes</v>
          </cell>
          <cell r="CD1385" t="str">
            <v>89</v>
          </cell>
          <cell r="CE1385" t="str">
            <v>9</v>
          </cell>
          <cell r="CF1385" t="str">
            <v>Azul</v>
          </cell>
          <cell r="CG1385" t="str">
            <v>5o Sábado</v>
          </cell>
          <cell r="CH1385" t="str">
            <v>May y Jun</v>
          </cell>
          <cell r="CI1385" t="str">
            <v>Nov y Dic</v>
          </cell>
          <cell r="CJ1385" t="str">
            <v>AgenteEmp</v>
          </cell>
          <cell r="CK1385">
            <v>90</v>
          </cell>
          <cell r="CL1385" t="str">
            <v>101 - MAGNA</v>
          </cell>
          <cell r="CM1385" t="str">
            <v>15004</v>
          </cell>
          <cell r="CP1385" t="str">
            <v>-</v>
          </cell>
        </row>
        <row r="1386">
          <cell r="A1386" t="str">
            <v>15005</v>
          </cell>
          <cell r="B1386" t="str">
            <v>L51ACD</v>
          </cell>
          <cell r="C1386" t="str">
            <v>Distrito Federal</v>
          </cell>
          <cell r="D1386" t="str">
            <v>No aplica</v>
          </cell>
          <cell r="E1386" t="str">
            <v>Aveo</v>
          </cell>
          <cell r="F1386" t="str">
            <v>Automóvil</v>
          </cell>
          <cell r="G1386" t="str">
            <v>Chevrolet</v>
          </cell>
          <cell r="H1386" t="str">
            <v>Aveo LT 4 puertas T/M, D/H, A/A, B/A, ABS, CD, Paquete F</v>
          </cell>
          <cell r="I1386" t="str">
            <v>3G1TB5CF0FL181545</v>
          </cell>
          <cell r="J1386" t="str">
            <v>Hecho en México</v>
          </cell>
          <cell r="K1386" t="str">
            <v>Magna</v>
          </cell>
          <cell r="L1386">
            <v>4</v>
          </cell>
          <cell r="M1386">
            <v>45</v>
          </cell>
          <cell r="N1386">
            <v>2015</v>
          </cell>
          <cell r="O1386" t="str">
            <v>Ciudad de México</v>
          </cell>
          <cell r="P1386" t="str">
            <v>Ciudad de México</v>
          </cell>
          <cell r="Q1386" t="str">
            <v>Zona Metropolitana</v>
          </cell>
          <cell r="R1386" t="str">
            <v>Baja</v>
          </cell>
          <cell r="S1386" t="str">
            <v>Venta a empleado</v>
          </cell>
          <cell r="T1386" t="str">
            <v>GNP</v>
          </cell>
          <cell r="U1386" t="str">
            <v>Grupo Nacional Provincial, S.A.B.</v>
          </cell>
          <cell r="V1386" t="str">
            <v>Gerente de Robos</v>
          </cell>
          <cell r="W1386" t="str">
            <v>-</v>
          </cell>
          <cell r="X1386" t="str">
            <v>Plaza GNP</v>
          </cell>
          <cell r="Y1386" t="str">
            <v>Asignado</v>
          </cell>
          <cell r="Z1386" t="str">
            <v>N87585</v>
          </cell>
          <cell r="AA1386" t="str">
            <v>Villa Lara Ricardo</v>
          </cell>
          <cell r="AB1386" t="str">
            <v>Grupo Nacional Provincial, S.A.B.</v>
          </cell>
          <cell r="AC1386" t="str">
            <v>VILR741007LT1</v>
          </cell>
          <cell r="AD1386" t="str">
            <v>Gerente</v>
          </cell>
          <cell r="AE1386" t="str">
            <v>Gerencia Recuperación Autos</v>
          </cell>
          <cell r="AF1386" t="str">
            <v>Unidad Operativa</v>
          </cell>
          <cell r="AG1386" t="str">
            <v>Dirección Servicio y Operaciones</v>
          </cell>
          <cell r="AH1386" t="str">
            <v>Subdir. Pérdidas Mayores</v>
          </cell>
          <cell r="AI1386" t="str">
            <v>C9162</v>
          </cell>
          <cell r="AJ1386" t="str">
            <v>Cabrera Lopez Ricardo Enrique</v>
          </cell>
          <cell r="AK1386" t="str">
            <v>Basalto</v>
          </cell>
          <cell r="AL1386" t="str">
            <v>Basalto</v>
          </cell>
          <cell r="AM1386">
            <v>81407</v>
          </cell>
          <cell r="AN1386" t="str">
            <v>ricardo.villa@gnp.com.mx</v>
          </cell>
          <cell r="AO1386" t="str">
            <v>ricardo.villa@gnp.com.mx</v>
          </cell>
          <cell r="AQ1386">
            <v>5535228567</v>
          </cell>
          <cell r="AR1386" t="str">
            <v>6363180010376406</v>
          </cell>
          <cell r="AS1386" t="str">
            <v>CANCELADO</v>
          </cell>
          <cell r="AT1386" t="str">
            <v>2323</v>
          </cell>
          <cell r="AU1386" t="str">
            <v>082</v>
          </cell>
          <cell r="AV1386" t="str">
            <v>05/26</v>
          </cell>
          <cell r="AW1386" t="str">
            <v>IMDM20436271..</v>
          </cell>
          <cell r="AX1386" t="str">
            <v>Inactivo</v>
          </cell>
          <cell r="AY1386" t="str">
            <v>No</v>
          </cell>
          <cell r="AZ1386" t="str">
            <v>-</v>
          </cell>
          <cell r="BA1386" t="str">
            <v>-</v>
          </cell>
          <cell r="BB1386" t="str">
            <v>-</v>
          </cell>
          <cell r="BC1386" t="str">
            <v>-</v>
          </cell>
          <cell r="BD1386" t="str">
            <v>-</v>
          </cell>
          <cell r="BE1386" t="str">
            <v>-</v>
          </cell>
          <cell r="BF1386" t="str">
            <v>-</v>
          </cell>
          <cell r="BG1386">
            <v>3</v>
          </cell>
          <cell r="BH1386" t="str">
            <v>-</v>
          </cell>
          <cell r="BI1386" t="str">
            <v>-</v>
          </cell>
          <cell r="BJ1386" t="str">
            <v>Propio</v>
          </cell>
          <cell r="BK1386" t="str">
            <v>FV8264</v>
          </cell>
          <cell r="BL1386" t="str">
            <v>El Trébol Automotriz Ermita, S.A. de C.V.</v>
          </cell>
          <cell r="BM1386">
            <v>126293.1</v>
          </cell>
          <cell r="BN1386">
            <v>20206.896000000001</v>
          </cell>
          <cell r="BO1386">
            <v>146499.99600000001</v>
          </cell>
          <cell r="BP1386">
            <v>4363.92</v>
          </cell>
          <cell r="BQ1386" t="str">
            <v>-</v>
          </cell>
          <cell r="BR1386" t="str">
            <v>-</v>
          </cell>
          <cell r="BS1386" t="str">
            <v>-</v>
          </cell>
          <cell r="BT1386" t="str">
            <v>-</v>
          </cell>
          <cell r="BU1386" t="str">
            <v>-</v>
          </cell>
          <cell r="BV1386" t="str">
            <v>-</v>
          </cell>
          <cell r="BW1386" t="str">
            <v>-</v>
          </cell>
          <cell r="BX1386" t="str">
            <v>-</v>
          </cell>
          <cell r="BY1386" t="str">
            <v>-</v>
          </cell>
          <cell r="BZ1386" t="str">
            <v>-</v>
          </cell>
          <cell r="CA1386" t="str">
            <v>-</v>
          </cell>
          <cell r="CB1386" t="str">
            <v>-</v>
          </cell>
          <cell r="CC1386" t="str">
            <v>Jueves</v>
          </cell>
          <cell r="CD1386" t="str">
            <v>51</v>
          </cell>
          <cell r="CE1386" t="str">
            <v>1</v>
          </cell>
          <cell r="CF1386" t="str">
            <v>Verde</v>
          </cell>
          <cell r="CG1386" t="str">
            <v>4o Sábado</v>
          </cell>
          <cell r="CH1386" t="str">
            <v>Abr y May</v>
          </cell>
          <cell r="CI1386" t="str">
            <v>Oct y Nov</v>
          </cell>
          <cell r="CJ1386" t="str">
            <v>GteRobos</v>
          </cell>
          <cell r="CK1386">
            <v>90</v>
          </cell>
          <cell r="CL1386" t="str">
            <v>101 - MAGNA</v>
          </cell>
          <cell r="CM1386" t="str">
            <v>15005</v>
          </cell>
          <cell r="CP1386" t="str">
            <v>-</v>
          </cell>
        </row>
        <row r="1387">
          <cell r="A1387" t="str">
            <v>15006</v>
          </cell>
          <cell r="B1387" t="str">
            <v>M85ACD</v>
          </cell>
          <cell r="C1387" t="str">
            <v>Distrito Federal</v>
          </cell>
          <cell r="D1387" t="str">
            <v>No aplica</v>
          </cell>
          <cell r="E1387" t="str">
            <v>Aveo</v>
          </cell>
          <cell r="F1387" t="str">
            <v>Automóvil</v>
          </cell>
          <cell r="G1387" t="str">
            <v>Chevrolet</v>
          </cell>
          <cell r="H1387" t="str">
            <v>Aveo LT 4 puertas T/M, D/H, A/A, B/A, ABS, CD, Paquete F</v>
          </cell>
          <cell r="I1387" t="str">
            <v>3G1TB5CF0FL181836</v>
          </cell>
          <cell r="J1387" t="str">
            <v>Hecho en México</v>
          </cell>
          <cell r="K1387" t="str">
            <v>Magna</v>
          </cell>
          <cell r="L1387">
            <v>4</v>
          </cell>
          <cell r="M1387">
            <v>45</v>
          </cell>
          <cell r="N1387">
            <v>2015</v>
          </cell>
          <cell r="O1387" t="str">
            <v>Ciudad de México</v>
          </cell>
          <cell r="P1387" t="str">
            <v>Ciudad de México</v>
          </cell>
          <cell r="Q1387" t="str">
            <v>Zona Metropolitana</v>
          </cell>
          <cell r="R1387" t="str">
            <v>Baja</v>
          </cell>
          <cell r="S1387" t="str">
            <v>Venta a empleado</v>
          </cell>
          <cell r="T1387" t="str">
            <v>GNP</v>
          </cell>
          <cell r="U1387" t="str">
            <v>Grupo Nacional Provincial, S.A.B.</v>
          </cell>
          <cell r="V1387" t="str">
            <v>Asesor de Servicio</v>
          </cell>
          <cell r="W1387" t="str">
            <v>511</v>
          </cell>
          <cell r="X1387" t="str">
            <v>Célula 6</v>
          </cell>
          <cell r="Y1387" t="str">
            <v>Asignado</v>
          </cell>
          <cell r="Z1387" t="str">
            <v>N88071</v>
          </cell>
          <cell r="AA1387" t="str">
            <v>Vázquez Ramos Isaac Erick</v>
          </cell>
          <cell r="AB1387" t="str">
            <v>Grupo Nacional Provincial, S.A.B.</v>
          </cell>
          <cell r="AC1387" t="str">
            <v>VARI720413II9</v>
          </cell>
          <cell r="AD1387" t="str">
            <v>Operativo</v>
          </cell>
          <cell r="AE1387" t="str">
            <v>Asesor de Servicio Automovil</v>
          </cell>
          <cell r="AF1387" t="str">
            <v>Unidad Operativa</v>
          </cell>
          <cell r="AG1387" t="str">
            <v>Dirección Servicio y Operaciones</v>
          </cell>
          <cell r="AH1387" t="str">
            <v>Subdir. Siniestros CDMX y Sureste</v>
          </cell>
          <cell r="AI1387" t="str">
            <v>C9208</v>
          </cell>
          <cell r="AJ1387" t="str">
            <v>Lasa Estrada Antxon</v>
          </cell>
          <cell r="AK1387" t="str">
            <v>Tlalnepantla</v>
          </cell>
          <cell r="AL1387" t="str">
            <v>Tlalnepantla</v>
          </cell>
          <cell r="AM1387">
            <v>0</v>
          </cell>
          <cell r="AN1387" t="str">
            <v>isaac.vazquez@gnp.com.mx</v>
          </cell>
          <cell r="AO1387" t="str">
            <v>isaac.vazquez@gnp.com.mx</v>
          </cell>
          <cell r="AP1387" t="str">
            <v>ajustes107gnp@gmail.com</v>
          </cell>
          <cell r="AQ1387">
            <v>5535667103</v>
          </cell>
          <cell r="AR1387" t="str">
            <v>6363180010376414</v>
          </cell>
          <cell r="AS1387" t="str">
            <v>CANCELADO</v>
          </cell>
          <cell r="AT1387" t="str">
            <v>7156</v>
          </cell>
          <cell r="AU1387" t="str">
            <v>080</v>
          </cell>
          <cell r="AV1387" t="str">
            <v>05/26</v>
          </cell>
          <cell r="AW1387" t="str">
            <v>IMDM20436296..</v>
          </cell>
          <cell r="AX1387" t="str">
            <v>Inactivo</v>
          </cell>
          <cell r="AY1387" t="str">
            <v>Si</v>
          </cell>
          <cell r="AZ1387">
            <v>1229.17</v>
          </cell>
          <cell r="BA1387">
            <v>43708</v>
          </cell>
          <cell r="BB1387">
            <v>7375.02</v>
          </cell>
          <cell r="BC1387">
            <v>110624.98</v>
          </cell>
          <cell r="BD1387">
            <v>118000</v>
          </cell>
          <cell r="BE1387">
            <v>43631</v>
          </cell>
          <cell r="BF1387">
            <v>45076</v>
          </cell>
          <cell r="BG1387">
            <v>3</v>
          </cell>
          <cell r="BH1387" t="str">
            <v>-</v>
          </cell>
          <cell r="BI1387" t="str">
            <v>-</v>
          </cell>
          <cell r="BJ1387" t="str">
            <v>Propio</v>
          </cell>
          <cell r="BK1387" t="str">
            <v>FV8265</v>
          </cell>
          <cell r="BL1387" t="str">
            <v>El Trébol Automotriz Ermita, S.A. de C.V.</v>
          </cell>
          <cell r="BM1387">
            <v>126293.1</v>
          </cell>
          <cell r="BN1387">
            <v>20206.896000000001</v>
          </cell>
          <cell r="BO1387">
            <v>146499.99600000001</v>
          </cell>
          <cell r="BP1387">
            <v>4363.92</v>
          </cell>
          <cell r="BQ1387" t="str">
            <v>-</v>
          </cell>
          <cell r="BR1387" t="str">
            <v>-</v>
          </cell>
          <cell r="BS1387" t="str">
            <v>-</v>
          </cell>
          <cell r="BT1387" t="str">
            <v>-</v>
          </cell>
          <cell r="BU1387" t="str">
            <v>-</v>
          </cell>
          <cell r="BV1387" t="str">
            <v>-</v>
          </cell>
          <cell r="BW1387" t="str">
            <v>-</v>
          </cell>
          <cell r="BX1387" t="str">
            <v>-</v>
          </cell>
          <cell r="BY1387" t="str">
            <v>-</v>
          </cell>
          <cell r="BZ1387" t="str">
            <v>-</v>
          </cell>
          <cell r="CA1387" t="str">
            <v>-</v>
          </cell>
          <cell r="CB1387" t="str">
            <v>-</v>
          </cell>
          <cell r="CC1387" t="str">
            <v>Lunes</v>
          </cell>
          <cell r="CD1387" t="str">
            <v>85</v>
          </cell>
          <cell r="CE1387" t="str">
            <v>5</v>
          </cell>
          <cell r="CF1387" t="str">
            <v>Amarillo</v>
          </cell>
          <cell r="CG1387" t="str">
            <v>1er Sábado</v>
          </cell>
          <cell r="CH1387" t="str">
            <v>Ene y Feb</v>
          </cell>
          <cell r="CI1387" t="str">
            <v>Jul y Ago</v>
          </cell>
          <cell r="CJ1387" t="str">
            <v>Ajustador</v>
          </cell>
          <cell r="CK1387">
            <v>90</v>
          </cell>
          <cell r="CL1387" t="str">
            <v>101 - MAGNA</v>
          </cell>
          <cell r="CM1387" t="str">
            <v>15006</v>
          </cell>
          <cell r="CP1387" t="str">
            <v>-</v>
          </cell>
        </row>
        <row r="1388">
          <cell r="A1388" t="str">
            <v>15007</v>
          </cell>
          <cell r="B1388" t="str">
            <v>P36ACD</v>
          </cell>
          <cell r="C1388" t="str">
            <v>Distrito Federal</v>
          </cell>
          <cell r="D1388" t="str">
            <v>No aplica</v>
          </cell>
          <cell r="E1388" t="str">
            <v>Aveo</v>
          </cell>
          <cell r="F1388" t="str">
            <v>Automóvil</v>
          </cell>
          <cell r="G1388" t="str">
            <v>Chevrolet</v>
          </cell>
          <cell r="H1388" t="str">
            <v>Aveo LT 4 puertas T/M, D/H, A/A, B/A, ABS, CD, Paquete F</v>
          </cell>
          <cell r="I1388" t="str">
            <v>3G1TB5CF0FL181948</v>
          </cell>
          <cell r="J1388" t="str">
            <v>Hecho en México</v>
          </cell>
          <cell r="K1388" t="str">
            <v>Magna</v>
          </cell>
          <cell r="L1388">
            <v>4</v>
          </cell>
          <cell r="M1388">
            <v>45</v>
          </cell>
          <cell r="N1388">
            <v>2015</v>
          </cell>
          <cell r="O1388" t="str">
            <v>Tlalnepantla</v>
          </cell>
          <cell r="P1388" t="str">
            <v>Estado de México</v>
          </cell>
          <cell r="Q1388" t="str">
            <v>Centro</v>
          </cell>
          <cell r="R1388" t="str">
            <v>Baja</v>
          </cell>
          <cell r="S1388" t="str">
            <v>Subasta interna</v>
          </cell>
          <cell r="T1388" t="str">
            <v>GNP</v>
          </cell>
          <cell r="U1388" t="str">
            <v>Grupo Nacional Provincial, S.A.B.</v>
          </cell>
          <cell r="V1388" t="str">
            <v>Agente Empleado</v>
          </cell>
          <cell r="W1388" t="str">
            <v>-</v>
          </cell>
          <cell r="X1388" t="str">
            <v>Oficina de Ventas</v>
          </cell>
          <cell r="Y1388" t="str">
            <v>Asignado</v>
          </cell>
          <cell r="Z1388" t="str">
            <v>V05477</v>
          </cell>
          <cell r="AA1388" t="str">
            <v>Pasillas Sanchez Edgar Adolfo</v>
          </cell>
          <cell r="AB1388" t="str">
            <v>GNP Administración de Venta Masiva, S.A. de C.V.</v>
          </cell>
          <cell r="AC1388" t="str">
            <v>PASE720823SX0</v>
          </cell>
          <cell r="AD1388" t="str">
            <v>Jefe de departamento</v>
          </cell>
          <cell r="AE1388" t="str">
            <v>Gerente Comercial</v>
          </cell>
          <cell r="AF1388" t="str">
            <v>Unidad de Negocio</v>
          </cell>
          <cell r="AG1388" t="str">
            <v>Dirección Canal Masivo</v>
          </cell>
          <cell r="AH1388" t="str">
            <v>Subdirección Comercial Agentes y Empleados</v>
          </cell>
          <cell r="AI1388" t="str">
            <v>C2041</v>
          </cell>
          <cell r="AJ1388" t="str">
            <v>Cabrera Zúñiga Saúl</v>
          </cell>
          <cell r="AK1388" t="str">
            <v>Tlalnepantla</v>
          </cell>
          <cell r="AL1388" t="str">
            <v>Tlalnepantla</v>
          </cell>
          <cell r="AM1388">
            <v>0</v>
          </cell>
          <cell r="AN1388" t="str">
            <v>edgar.pasillas@gnp.com.mx</v>
          </cell>
          <cell r="AO1388" t="str">
            <v>edgar.pasillas@gnp.com.mx</v>
          </cell>
          <cell r="AQ1388">
            <v>5541442223</v>
          </cell>
          <cell r="AR1388" t="str">
            <v>6363180010376422</v>
          </cell>
          <cell r="AS1388" t="str">
            <v>CANCELADO</v>
          </cell>
          <cell r="AT1388" t="str">
            <v>9435</v>
          </cell>
          <cell r="AU1388" t="str">
            <v>574</v>
          </cell>
          <cell r="AV1388" t="str">
            <v>05/26</v>
          </cell>
          <cell r="AW1388" t="str">
            <v>IMDM20552759..</v>
          </cell>
          <cell r="AX1388" t="str">
            <v>Inactivo</v>
          </cell>
          <cell r="AY1388" t="str">
            <v>No</v>
          </cell>
          <cell r="AZ1388" t="str">
            <v>-</v>
          </cell>
          <cell r="BA1388" t="str">
            <v>-</v>
          </cell>
          <cell r="BB1388" t="str">
            <v>-</v>
          </cell>
          <cell r="BC1388" t="str">
            <v>-</v>
          </cell>
          <cell r="BD1388" t="str">
            <v>-</v>
          </cell>
          <cell r="BE1388" t="str">
            <v>-</v>
          </cell>
          <cell r="BF1388" t="str">
            <v>-</v>
          </cell>
          <cell r="BG1388" t="str">
            <v>-</v>
          </cell>
          <cell r="BH1388" t="str">
            <v>-</v>
          </cell>
          <cell r="BI1388" t="str">
            <v>-</v>
          </cell>
          <cell r="BJ1388" t="str">
            <v>Propio</v>
          </cell>
          <cell r="BK1388" t="str">
            <v>FV8266</v>
          </cell>
          <cell r="BL1388" t="str">
            <v>El Trébol Automotriz Ermita, S.A. de C.V.</v>
          </cell>
          <cell r="BM1388">
            <v>126293.1</v>
          </cell>
          <cell r="BN1388">
            <v>20206.896000000001</v>
          </cell>
          <cell r="BO1388">
            <v>146499.99600000001</v>
          </cell>
          <cell r="BP1388">
            <v>4363.92</v>
          </cell>
          <cell r="BQ1388" t="str">
            <v>-</v>
          </cell>
          <cell r="BR1388" t="str">
            <v>-</v>
          </cell>
          <cell r="BS1388" t="str">
            <v>-</v>
          </cell>
          <cell r="BT1388" t="str">
            <v>-</v>
          </cell>
          <cell r="BU1388" t="str">
            <v>-</v>
          </cell>
          <cell r="BV1388" t="str">
            <v>-</v>
          </cell>
          <cell r="BW1388" t="str">
            <v>-</v>
          </cell>
          <cell r="BX1388" t="str">
            <v>-</v>
          </cell>
          <cell r="BY1388" t="str">
            <v>-</v>
          </cell>
          <cell r="BZ1388" t="str">
            <v>-</v>
          </cell>
          <cell r="CA1388" t="str">
            <v>-</v>
          </cell>
          <cell r="CB1388" t="str">
            <v>-</v>
          </cell>
          <cell r="CC1388" t="str">
            <v>Lunes</v>
          </cell>
          <cell r="CD1388" t="str">
            <v>36</v>
          </cell>
          <cell r="CE1388" t="str">
            <v>6</v>
          </cell>
          <cell r="CF1388" t="str">
            <v>Amarillo</v>
          </cell>
          <cell r="CG1388" t="str">
            <v>1er Sábado</v>
          </cell>
          <cell r="CH1388" t="str">
            <v>Ene y Feb</v>
          </cell>
          <cell r="CI1388" t="str">
            <v>Jul y Ago</v>
          </cell>
          <cell r="CJ1388" t="str">
            <v>AgenteEmp</v>
          </cell>
          <cell r="CK1388">
            <v>90</v>
          </cell>
          <cell r="CL1388" t="str">
            <v>101 - MAGNA</v>
          </cell>
          <cell r="CM1388" t="str">
            <v>15007</v>
          </cell>
          <cell r="CP1388" t="str">
            <v>-</v>
          </cell>
        </row>
        <row r="1389">
          <cell r="A1389" t="str">
            <v>15008</v>
          </cell>
          <cell r="B1389" t="str">
            <v>L01ACD</v>
          </cell>
          <cell r="C1389" t="str">
            <v>Distrito Federal</v>
          </cell>
          <cell r="D1389" t="str">
            <v>No aplica</v>
          </cell>
          <cell r="E1389" t="str">
            <v>Aveo</v>
          </cell>
          <cell r="F1389" t="str">
            <v>Automóvil</v>
          </cell>
          <cell r="G1389" t="str">
            <v>Chevrolet</v>
          </cell>
          <cell r="H1389" t="str">
            <v>Aveo LT 4 puertas T/M, D/H, A/A, B/A, ABS, CD, Paquete F</v>
          </cell>
          <cell r="I1389" t="str">
            <v>3G1TB5CF0FL182372</v>
          </cell>
          <cell r="J1389" t="str">
            <v>Hecho en México</v>
          </cell>
          <cell r="K1389" t="str">
            <v>Magna</v>
          </cell>
          <cell r="L1389">
            <v>4</v>
          </cell>
          <cell r="M1389">
            <v>45</v>
          </cell>
          <cell r="N1389">
            <v>2015</v>
          </cell>
          <cell r="O1389" t="str">
            <v>Chihuahua</v>
          </cell>
          <cell r="P1389" t="str">
            <v>Chihuahua</v>
          </cell>
          <cell r="Q1389" t="str">
            <v>Noroeste</v>
          </cell>
          <cell r="R1389" t="str">
            <v>Baja</v>
          </cell>
          <cell r="S1389" t="str">
            <v>Devolución Salvamentos</v>
          </cell>
          <cell r="T1389" t="str">
            <v>GNP</v>
          </cell>
          <cell r="U1389" t="str">
            <v>Grupo Nacional Provincial, S.A.B.</v>
          </cell>
          <cell r="V1389" t="str">
            <v>Agente Empleado</v>
          </cell>
          <cell r="W1389" t="str">
            <v>Agente Empleado</v>
          </cell>
          <cell r="X1389" t="str">
            <v>Oficina de Ventas</v>
          </cell>
          <cell r="Y1389" t="str">
            <v>Asignado</v>
          </cell>
          <cell r="Z1389" t="str">
            <v>V03125</v>
          </cell>
          <cell r="AA1389" t="str">
            <v>-</v>
          </cell>
          <cell r="AB1389" t="str">
            <v>-</v>
          </cell>
          <cell r="AC1389" t="str">
            <v>-</v>
          </cell>
          <cell r="AD1389" t="str">
            <v>-</v>
          </cell>
          <cell r="AE1389" t="str">
            <v>-</v>
          </cell>
          <cell r="AF1389" t="str">
            <v>-</v>
          </cell>
          <cell r="AG1389" t="str">
            <v>-</v>
          </cell>
          <cell r="AH1389" t="str">
            <v>-</v>
          </cell>
          <cell r="AI1389" t="str">
            <v>C6705</v>
          </cell>
          <cell r="AJ1389" t="str">
            <v>Ramirez Granados Arturo</v>
          </cell>
          <cell r="AK1389" t="str">
            <v>-</v>
          </cell>
          <cell r="AL1389" t="str">
            <v>-</v>
          </cell>
          <cell r="AM1389" t="str">
            <v>-</v>
          </cell>
          <cell r="AN1389">
            <v>0</v>
          </cell>
          <cell r="AO1389" t="str">
            <v>-</v>
          </cell>
          <cell r="AQ1389">
            <v>6142209611</v>
          </cell>
          <cell r="AR1389" t="str">
            <v>-</v>
          </cell>
          <cell r="AS1389" t="str">
            <v>-</v>
          </cell>
          <cell r="AT1389" t="str">
            <v>-</v>
          </cell>
          <cell r="AU1389" t="str">
            <v>-</v>
          </cell>
          <cell r="AV1389" t="str">
            <v>-</v>
          </cell>
          <cell r="AW1389" t="str">
            <v>IMDM20551826..</v>
          </cell>
          <cell r="AX1389" t="str">
            <v>Inactivo</v>
          </cell>
          <cell r="AY1389" t="str">
            <v>No</v>
          </cell>
          <cell r="AZ1389" t="str">
            <v>-</v>
          </cell>
          <cell r="BA1389" t="str">
            <v>-</v>
          </cell>
          <cell r="BB1389" t="str">
            <v>-</v>
          </cell>
          <cell r="BC1389" t="str">
            <v>-</v>
          </cell>
          <cell r="BD1389" t="str">
            <v>-</v>
          </cell>
          <cell r="BE1389" t="str">
            <v>-</v>
          </cell>
          <cell r="BF1389" t="str">
            <v>-</v>
          </cell>
          <cell r="BG1389" t="str">
            <v>-</v>
          </cell>
          <cell r="BH1389" t="str">
            <v>-</v>
          </cell>
          <cell r="BI1389" t="str">
            <v>-</v>
          </cell>
          <cell r="BJ1389" t="str">
            <v>Propio</v>
          </cell>
          <cell r="BK1389" t="str">
            <v>FV8267</v>
          </cell>
          <cell r="BL1389" t="str">
            <v>El Trébol Automotriz Ermita, S.A. de C.V.</v>
          </cell>
          <cell r="BM1389">
            <v>126293.1</v>
          </cell>
          <cell r="BN1389">
            <v>20206.896000000001</v>
          </cell>
          <cell r="BO1389">
            <v>146499.99600000001</v>
          </cell>
          <cell r="BP1389">
            <v>4363.92</v>
          </cell>
          <cell r="BQ1389" t="str">
            <v>-</v>
          </cell>
          <cell r="BR1389" t="str">
            <v>-</v>
          </cell>
          <cell r="BS1389" t="str">
            <v>-</v>
          </cell>
          <cell r="BT1389" t="str">
            <v>-</v>
          </cell>
          <cell r="BU1389" t="str">
            <v>-</v>
          </cell>
          <cell r="BV1389" t="str">
            <v>-</v>
          </cell>
          <cell r="BW1389" t="str">
            <v>-</v>
          </cell>
          <cell r="BX1389" t="str">
            <v>-</v>
          </cell>
          <cell r="BY1389" t="str">
            <v>-</v>
          </cell>
          <cell r="BZ1389" t="str">
            <v>-</v>
          </cell>
          <cell r="CA1389" t="str">
            <v>-</v>
          </cell>
          <cell r="CB1389" t="str">
            <v>-</v>
          </cell>
          <cell r="CC1389" t="str">
            <v>Jueves</v>
          </cell>
          <cell r="CD1389" t="str">
            <v>01</v>
          </cell>
          <cell r="CE1389" t="str">
            <v>1</v>
          </cell>
          <cell r="CF1389" t="str">
            <v>Verde</v>
          </cell>
          <cell r="CG1389" t="str">
            <v>4o Sábado</v>
          </cell>
          <cell r="CH1389" t="str">
            <v>Abr y May</v>
          </cell>
          <cell r="CI1389" t="str">
            <v>Oct y Nov</v>
          </cell>
          <cell r="CJ1389" t="str">
            <v>-</v>
          </cell>
          <cell r="CK1389">
            <v>90</v>
          </cell>
          <cell r="CL1389" t="str">
            <v>101 - MAGNA</v>
          </cell>
          <cell r="CM1389" t="str">
            <v>15008</v>
          </cell>
          <cell r="CP1389" t="str">
            <v>-</v>
          </cell>
        </row>
        <row r="1390">
          <cell r="A1390" t="str">
            <v>15009</v>
          </cell>
          <cell r="B1390" t="str">
            <v>P85ACD</v>
          </cell>
          <cell r="C1390" t="str">
            <v>Distrito Federal</v>
          </cell>
          <cell r="D1390" t="str">
            <v>No aplica</v>
          </cell>
          <cell r="E1390" t="str">
            <v>Aveo</v>
          </cell>
          <cell r="F1390" t="str">
            <v>Automóvil</v>
          </cell>
          <cell r="G1390" t="str">
            <v>Chevrolet</v>
          </cell>
          <cell r="H1390" t="str">
            <v>Aveo LT 4 puertas T/M, D/H, A/A, B/A, ABS, CD, Paquete F</v>
          </cell>
          <cell r="I1390" t="str">
            <v>3G1TB5CF1FL181621</v>
          </cell>
          <cell r="J1390" t="str">
            <v>Hecho en México</v>
          </cell>
          <cell r="K1390" t="str">
            <v>Magna</v>
          </cell>
          <cell r="L1390">
            <v>4</v>
          </cell>
          <cell r="M1390">
            <v>45</v>
          </cell>
          <cell r="N1390">
            <v>2015</v>
          </cell>
          <cell r="O1390" t="str">
            <v>Ciudad de México</v>
          </cell>
          <cell r="P1390" t="str">
            <v>Ciudad de México</v>
          </cell>
          <cell r="Q1390" t="str">
            <v>Zona Metropolitana</v>
          </cell>
          <cell r="R1390" t="str">
            <v>Baja</v>
          </cell>
          <cell r="S1390" t="str">
            <v>Venta a empleado</v>
          </cell>
          <cell r="T1390" t="str">
            <v>GNP</v>
          </cell>
          <cell r="U1390" t="str">
            <v>Grupo Nacional Provincial, S.A.B.</v>
          </cell>
          <cell r="V1390" t="str">
            <v>Asesor de Servicio</v>
          </cell>
          <cell r="W1390" t="str">
            <v>442</v>
          </cell>
          <cell r="X1390" t="str">
            <v>Célula 9</v>
          </cell>
          <cell r="Y1390" t="str">
            <v>Asignado</v>
          </cell>
          <cell r="Z1390" t="str">
            <v>N87461</v>
          </cell>
          <cell r="AA1390" t="str">
            <v>-</v>
          </cell>
          <cell r="AB1390" t="str">
            <v>-</v>
          </cell>
          <cell r="AC1390" t="str">
            <v>-</v>
          </cell>
          <cell r="AD1390" t="str">
            <v>-</v>
          </cell>
          <cell r="AE1390" t="str">
            <v>-</v>
          </cell>
          <cell r="AF1390" t="str">
            <v>-</v>
          </cell>
          <cell r="AG1390" t="str">
            <v>-</v>
          </cell>
          <cell r="AH1390" t="str">
            <v>-</v>
          </cell>
          <cell r="AI1390" t="str">
            <v>C6705</v>
          </cell>
          <cell r="AJ1390" t="str">
            <v>Ramirez Granados Arturo</v>
          </cell>
          <cell r="AK1390" t="str">
            <v>-</v>
          </cell>
          <cell r="AL1390" t="str">
            <v>-</v>
          </cell>
          <cell r="AM1390" t="str">
            <v>-</v>
          </cell>
          <cell r="AN1390" t="str">
            <v>ajustes021gnp@gmail.com</v>
          </cell>
          <cell r="AO1390" t="str">
            <v>-</v>
          </cell>
          <cell r="AP1390" t="str">
            <v>ajustes021gnp@gmail.com</v>
          </cell>
          <cell r="AQ1390">
            <v>5535228799</v>
          </cell>
          <cell r="AR1390" t="str">
            <v>-</v>
          </cell>
          <cell r="AS1390" t="str">
            <v>-</v>
          </cell>
          <cell r="AT1390" t="str">
            <v>-</v>
          </cell>
          <cell r="AU1390" t="str">
            <v>-</v>
          </cell>
          <cell r="AV1390" t="str">
            <v>-</v>
          </cell>
          <cell r="AW1390" t="str">
            <v>IMDM20436297..</v>
          </cell>
          <cell r="AX1390" t="str">
            <v>Inactivo</v>
          </cell>
          <cell r="AY1390" t="str">
            <v>No</v>
          </cell>
          <cell r="AZ1390" t="str">
            <v>-</v>
          </cell>
          <cell r="BA1390" t="str">
            <v>-</v>
          </cell>
          <cell r="BB1390" t="str">
            <v>-</v>
          </cell>
          <cell r="BC1390" t="str">
            <v>-</v>
          </cell>
          <cell r="BD1390" t="str">
            <v>-</v>
          </cell>
          <cell r="BE1390" t="str">
            <v>-</v>
          </cell>
          <cell r="BF1390" t="str">
            <v>-</v>
          </cell>
          <cell r="BG1390">
            <v>3</v>
          </cell>
          <cell r="BH1390" t="str">
            <v>-</v>
          </cell>
          <cell r="BI1390" t="str">
            <v>-</v>
          </cell>
          <cell r="BJ1390" t="str">
            <v>Propio</v>
          </cell>
          <cell r="BK1390" t="str">
            <v>FV8268</v>
          </cell>
          <cell r="BL1390" t="str">
            <v>El Trébol Automotriz Ermita, S.A. de C.V.</v>
          </cell>
          <cell r="BM1390">
            <v>126293.1</v>
          </cell>
          <cell r="BN1390">
            <v>20206.896000000001</v>
          </cell>
          <cell r="BO1390">
            <v>146499.99600000001</v>
          </cell>
          <cell r="BP1390">
            <v>4363.92</v>
          </cell>
          <cell r="BQ1390" t="str">
            <v>-</v>
          </cell>
          <cell r="BR1390" t="str">
            <v>-</v>
          </cell>
          <cell r="BS1390" t="str">
            <v>-</v>
          </cell>
          <cell r="BT1390" t="str">
            <v>-</v>
          </cell>
          <cell r="BU1390" t="str">
            <v>-</v>
          </cell>
          <cell r="BV1390" t="str">
            <v>-</v>
          </cell>
          <cell r="BW1390" t="str">
            <v>-</v>
          </cell>
          <cell r="BX1390" t="str">
            <v>-</v>
          </cell>
          <cell r="BY1390" t="str">
            <v>-</v>
          </cell>
          <cell r="BZ1390" t="str">
            <v>-</v>
          </cell>
          <cell r="CA1390" t="str">
            <v>-</v>
          </cell>
          <cell r="CB1390" t="str">
            <v>-</v>
          </cell>
          <cell r="CC1390" t="str">
            <v>Lunes</v>
          </cell>
          <cell r="CD1390" t="str">
            <v>85</v>
          </cell>
          <cell r="CE1390" t="str">
            <v>5</v>
          </cell>
          <cell r="CF1390" t="str">
            <v>Amarillo</v>
          </cell>
          <cell r="CG1390" t="str">
            <v>1er Sábado</v>
          </cell>
          <cell r="CH1390" t="str">
            <v>Ene y Feb</v>
          </cell>
          <cell r="CI1390" t="str">
            <v>Jul y Ago</v>
          </cell>
          <cell r="CJ1390" t="str">
            <v>-</v>
          </cell>
          <cell r="CK1390">
            <v>90</v>
          </cell>
          <cell r="CL1390" t="str">
            <v>101 - MAGNA</v>
          </cell>
          <cell r="CM1390" t="str">
            <v>15009</v>
          </cell>
          <cell r="CP1390" t="str">
            <v>-</v>
          </cell>
        </row>
        <row r="1391">
          <cell r="A1391" t="str">
            <v>15010</v>
          </cell>
          <cell r="B1391" t="str">
            <v>L96ACD</v>
          </cell>
          <cell r="C1391" t="str">
            <v>Distrito Federal</v>
          </cell>
          <cell r="D1391" t="str">
            <v>No aplica</v>
          </cell>
          <cell r="E1391" t="str">
            <v>Aveo</v>
          </cell>
          <cell r="F1391" t="str">
            <v>Automóvil</v>
          </cell>
          <cell r="G1391" t="str">
            <v>Chevrolet</v>
          </cell>
          <cell r="H1391" t="str">
            <v>Aveo LT 4 puertas T/M, D/H, A/A, B/A, ABS, CD, Paquete F</v>
          </cell>
          <cell r="I1391" t="str">
            <v>3G1TB5CF1FL183093</v>
          </cell>
          <cell r="J1391" t="str">
            <v>Hecho en México</v>
          </cell>
          <cell r="K1391" t="str">
            <v>Magna</v>
          </cell>
          <cell r="L1391">
            <v>4</v>
          </cell>
          <cell r="M1391">
            <v>45</v>
          </cell>
          <cell r="N1391">
            <v>2015</v>
          </cell>
          <cell r="O1391" t="str">
            <v>Ciudad de México</v>
          </cell>
          <cell r="P1391" t="str">
            <v>Ciudad de México</v>
          </cell>
          <cell r="Q1391" t="str">
            <v>Zona Metropolitana</v>
          </cell>
          <cell r="R1391" t="str">
            <v>Baja</v>
          </cell>
          <cell r="S1391" t="str">
            <v>Venta a empleado</v>
          </cell>
          <cell r="T1391" t="str">
            <v>GNP</v>
          </cell>
          <cell r="U1391" t="str">
            <v>Grupo Nacional Provincial, S.A.B.</v>
          </cell>
          <cell r="V1391" t="str">
            <v>Asesor de Servicio</v>
          </cell>
          <cell r="W1391" t="str">
            <v>492</v>
          </cell>
          <cell r="X1391" t="str">
            <v>Célula 8</v>
          </cell>
          <cell r="Y1391" t="str">
            <v>Asignado</v>
          </cell>
          <cell r="Z1391" t="str">
            <v>N88060</v>
          </cell>
          <cell r="AA1391" t="str">
            <v>Arzate Reyes Enrique</v>
          </cell>
          <cell r="AB1391" t="str">
            <v>Grupo Nacional Provincial, S.A.B.</v>
          </cell>
          <cell r="AC1391" t="str">
            <v>AARE721107CE9</v>
          </cell>
          <cell r="AD1391" t="str">
            <v>Operativo</v>
          </cell>
          <cell r="AE1391" t="str">
            <v>Asesor de Servicio Automovil</v>
          </cell>
          <cell r="AF1391" t="str">
            <v>Unidad Operativa</v>
          </cell>
          <cell r="AG1391" t="str">
            <v>Dirección Servicio y Operaciones</v>
          </cell>
          <cell r="AH1391" t="str">
            <v>Subdir. Siniestros CDMX y Sureste</v>
          </cell>
          <cell r="AI1391" t="str">
            <v>C9208</v>
          </cell>
          <cell r="AJ1391" t="str">
            <v>Lasa Estrada Antxon</v>
          </cell>
          <cell r="AK1391" t="str">
            <v>Tlalnepantla</v>
          </cell>
          <cell r="AL1391" t="str">
            <v>Tlalnepantla</v>
          </cell>
          <cell r="AM1391">
            <v>0</v>
          </cell>
          <cell r="AN1391" t="str">
            <v>enrique.arzate@gnp.com.mx</v>
          </cell>
          <cell r="AO1391" t="str">
            <v>enrique.arzate@gnp.com.mx</v>
          </cell>
          <cell r="AP1391" t="str">
            <v>ajustes035gnp@gmail.com</v>
          </cell>
          <cell r="AQ1391">
            <v>5535228289</v>
          </cell>
          <cell r="AR1391" t="str">
            <v>6363180010376430</v>
          </cell>
          <cell r="AS1391" t="str">
            <v>CANCELADO</v>
          </cell>
          <cell r="AT1391" t="str">
            <v>7110</v>
          </cell>
          <cell r="AU1391" t="str">
            <v>470</v>
          </cell>
          <cell r="AV1391" t="str">
            <v>05/26</v>
          </cell>
          <cell r="AW1391" t="str">
            <v>IMDM20436298..</v>
          </cell>
          <cell r="AX1391" t="str">
            <v>Inactivo</v>
          </cell>
          <cell r="AY1391" t="str">
            <v>Si</v>
          </cell>
          <cell r="AZ1391">
            <v>1229.17</v>
          </cell>
          <cell r="BA1391">
            <v>43708</v>
          </cell>
          <cell r="BB1391">
            <v>2458.34</v>
          </cell>
          <cell r="BC1391">
            <v>115541.66</v>
          </cell>
          <cell r="BD1391">
            <v>118000</v>
          </cell>
          <cell r="BE1391">
            <v>43692</v>
          </cell>
          <cell r="BF1391">
            <v>45153</v>
          </cell>
          <cell r="BG1391">
            <v>3</v>
          </cell>
          <cell r="BH1391" t="str">
            <v>-</v>
          </cell>
          <cell r="BI1391" t="str">
            <v>-</v>
          </cell>
          <cell r="BJ1391" t="str">
            <v>Propio</v>
          </cell>
          <cell r="BK1391" t="str">
            <v>FV8269</v>
          </cell>
          <cell r="BL1391" t="str">
            <v>El Trébol Automotriz Ermita, S.A. de C.V.</v>
          </cell>
          <cell r="BM1391">
            <v>126293.1</v>
          </cell>
          <cell r="BN1391">
            <v>20206.896000000001</v>
          </cell>
          <cell r="BO1391">
            <v>146499.99600000001</v>
          </cell>
          <cell r="BP1391">
            <v>4363.92</v>
          </cell>
          <cell r="BQ1391" t="str">
            <v>-</v>
          </cell>
          <cell r="BR1391" t="str">
            <v>-</v>
          </cell>
          <cell r="BS1391" t="str">
            <v>-</v>
          </cell>
          <cell r="BT1391" t="str">
            <v>-</v>
          </cell>
          <cell r="BU1391" t="str">
            <v>-</v>
          </cell>
          <cell r="BV1391" t="str">
            <v>-</v>
          </cell>
          <cell r="BW1391" t="str">
            <v>-</v>
          </cell>
          <cell r="BX1391" t="str">
            <v>-</v>
          </cell>
          <cell r="BY1391" t="str">
            <v>-</v>
          </cell>
          <cell r="BZ1391" t="str">
            <v>-</v>
          </cell>
          <cell r="CA1391" t="str">
            <v>-</v>
          </cell>
          <cell r="CB1391" t="str">
            <v>-</v>
          </cell>
          <cell r="CC1391" t="str">
            <v>Lunes</v>
          </cell>
          <cell r="CD1391" t="str">
            <v>96</v>
          </cell>
          <cell r="CE1391" t="str">
            <v>6</v>
          </cell>
          <cell r="CF1391" t="str">
            <v>Amarillo</v>
          </cell>
          <cell r="CG1391" t="str">
            <v>1er Sábado</v>
          </cell>
          <cell r="CH1391" t="str">
            <v>Ene y Feb</v>
          </cell>
          <cell r="CI1391" t="str">
            <v>Jul y Ago</v>
          </cell>
          <cell r="CJ1391" t="str">
            <v>Ajustador</v>
          </cell>
          <cell r="CK1391">
            <v>90</v>
          </cell>
          <cell r="CL1391" t="str">
            <v>101 - MAGNA</v>
          </cell>
          <cell r="CM1391" t="str">
            <v>15010</v>
          </cell>
          <cell r="CP1391" t="str">
            <v>-</v>
          </cell>
        </row>
        <row r="1392">
          <cell r="A1392" t="str">
            <v>15011</v>
          </cell>
          <cell r="B1392" t="str">
            <v>M32ACD</v>
          </cell>
          <cell r="C1392" t="str">
            <v>Distrito Federal</v>
          </cell>
          <cell r="D1392" t="str">
            <v>No aplica</v>
          </cell>
          <cell r="E1392" t="str">
            <v>Aveo</v>
          </cell>
          <cell r="F1392" t="str">
            <v>Automóvil</v>
          </cell>
          <cell r="G1392" t="str">
            <v>Chevrolet</v>
          </cell>
          <cell r="H1392" t="str">
            <v>Aveo LT 4 puertas T/M, D/H, A/A, B/A, ABS, CD, Paquete F</v>
          </cell>
          <cell r="I1392" t="str">
            <v>3G1TB5CF1FL183854</v>
          </cell>
          <cell r="J1392" t="str">
            <v>Hecho en México</v>
          </cell>
          <cell r="K1392" t="str">
            <v>Magna</v>
          </cell>
          <cell r="L1392">
            <v>4</v>
          </cell>
          <cell r="M1392">
            <v>45</v>
          </cell>
          <cell r="N1392">
            <v>2015</v>
          </cell>
          <cell r="O1392" t="str">
            <v>Ciudad de México</v>
          </cell>
          <cell r="P1392" t="str">
            <v>Ciudad de México</v>
          </cell>
          <cell r="Q1392" t="str">
            <v>Zona Metropolitana</v>
          </cell>
          <cell r="R1392" t="str">
            <v>Baja</v>
          </cell>
          <cell r="S1392" t="str">
            <v>Subasta interna</v>
          </cell>
          <cell r="T1392" t="str">
            <v>GNP</v>
          </cell>
          <cell r="U1392" t="str">
            <v>Grupo Nacional Provincial, S.A.B.</v>
          </cell>
          <cell r="V1392" t="str">
            <v>Supervisor de Taller</v>
          </cell>
          <cell r="W1392" t="str">
            <v>Pool Administrativo</v>
          </cell>
          <cell r="X1392" t="str">
            <v>Plaza GNP</v>
          </cell>
          <cell r="Y1392" t="str">
            <v>Pool</v>
          </cell>
          <cell r="Z1392" t="str">
            <v>N38132</v>
          </cell>
          <cell r="AA1392" t="str">
            <v>-</v>
          </cell>
          <cell r="AB1392" t="str">
            <v>-</v>
          </cell>
          <cell r="AC1392" t="str">
            <v>-</v>
          </cell>
          <cell r="AD1392" t="str">
            <v>-</v>
          </cell>
          <cell r="AE1392" t="str">
            <v>-</v>
          </cell>
          <cell r="AF1392" t="str">
            <v>-</v>
          </cell>
          <cell r="AG1392" t="str">
            <v>-</v>
          </cell>
          <cell r="AH1392" t="str">
            <v>-</v>
          </cell>
          <cell r="AI1392" t="str">
            <v>C6705</v>
          </cell>
          <cell r="AJ1392" t="str">
            <v>Ramirez Granados Arturo</v>
          </cell>
          <cell r="AK1392" t="str">
            <v>-</v>
          </cell>
          <cell r="AL1392" t="str">
            <v>-</v>
          </cell>
          <cell r="AM1392" t="str">
            <v>-</v>
          </cell>
          <cell r="AN1392">
            <v>0</v>
          </cell>
          <cell r="AO1392" t="str">
            <v>-</v>
          </cell>
          <cell r="AQ1392">
            <v>5545001393</v>
          </cell>
          <cell r="AR1392" t="str">
            <v>-</v>
          </cell>
          <cell r="AS1392" t="str">
            <v>-</v>
          </cell>
          <cell r="AT1392" t="str">
            <v>-</v>
          </cell>
          <cell r="AU1392" t="str">
            <v>-</v>
          </cell>
          <cell r="AV1392" t="str">
            <v>-</v>
          </cell>
          <cell r="AW1392" t="str">
            <v>IMDM20436299..</v>
          </cell>
          <cell r="AX1392" t="str">
            <v>Inactivo</v>
          </cell>
          <cell r="AY1392" t="str">
            <v>No</v>
          </cell>
          <cell r="AZ1392" t="str">
            <v>-</v>
          </cell>
          <cell r="BA1392" t="str">
            <v>-</v>
          </cell>
          <cell r="BB1392" t="str">
            <v>-</v>
          </cell>
          <cell r="BC1392" t="str">
            <v>-</v>
          </cell>
          <cell r="BD1392" t="str">
            <v>-</v>
          </cell>
          <cell r="BE1392" t="str">
            <v>-</v>
          </cell>
          <cell r="BF1392" t="str">
            <v>-</v>
          </cell>
          <cell r="BG1392">
            <v>3</v>
          </cell>
          <cell r="BH1392" t="str">
            <v>-</v>
          </cell>
          <cell r="BI1392" t="str">
            <v>-</v>
          </cell>
          <cell r="BJ1392" t="str">
            <v>Propio</v>
          </cell>
          <cell r="BK1392" t="str">
            <v>FV8270</v>
          </cell>
          <cell r="BL1392" t="str">
            <v>El Trébol Automotriz Ermita, S.A. de C.V.</v>
          </cell>
          <cell r="BM1392">
            <v>126293.1</v>
          </cell>
          <cell r="BN1392">
            <v>20206.896000000001</v>
          </cell>
          <cell r="BO1392">
            <v>146499.99600000001</v>
          </cell>
          <cell r="BP1392">
            <v>4363.92</v>
          </cell>
          <cell r="BQ1392" t="str">
            <v>-</v>
          </cell>
          <cell r="BR1392" t="str">
            <v>-</v>
          </cell>
          <cell r="BS1392" t="str">
            <v>-</v>
          </cell>
          <cell r="BT1392" t="str">
            <v>-</v>
          </cell>
          <cell r="BU1392" t="str">
            <v>-</v>
          </cell>
          <cell r="BV1392" t="str">
            <v>-</v>
          </cell>
          <cell r="BW1392" t="str">
            <v>-</v>
          </cell>
          <cell r="BX1392" t="str">
            <v>-</v>
          </cell>
          <cell r="BY1392" t="str">
            <v>-</v>
          </cell>
          <cell r="BZ1392" t="str">
            <v>-</v>
          </cell>
          <cell r="CA1392" t="str">
            <v>-</v>
          </cell>
          <cell r="CB1392" t="str">
            <v>-</v>
          </cell>
          <cell r="CC1392" t="str">
            <v>Jueves</v>
          </cell>
          <cell r="CD1392" t="str">
            <v>32</v>
          </cell>
          <cell r="CE1392" t="str">
            <v>2</v>
          </cell>
          <cell r="CF1392" t="str">
            <v>Verde</v>
          </cell>
          <cell r="CG1392" t="str">
            <v>4o Sábado</v>
          </cell>
          <cell r="CH1392" t="str">
            <v>Abr y May</v>
          </cell>
          <cell r="CI1392" t="str">
            <v>Oct y Nov</v>
          </cell>
          <cell r="CJ1392" t="str">
            <v>-</v>
          </cell>
          <cell r="CK1392">
            <v>90</v>
          </cell>
          <cell r="CL1392" t="str">
            <v>101 - MAGNA</v>
          </cell>
          <cell r="CM1392" t="str">
            <v>15011</v>
          </cell>
          <cell r="CP1392" t="str">
            <v>-</v>
          </cell>
        </row>
        <row r="1393">
          <cell r="A1393" t="str">
            <v>15012</v>
          </cell>
          <cell r="B1393" t="str">
            <v>P17ACD</v>
          </cell>
          <cell r="C1393" t="str">
            <v>Distrito Federal</v>
          </cell>
          <cell r="D1393" t="str">
            <v>No aplica</v>
          </cell>
          <cell r="E1393" t="str">
            <v>Aveo</v>
          </cell>
          <cell r="F1393" t="str">
            <v>Automóvil</v>
          </cell>
          <cell r="G1393" t="str">
            <v>Chevrolet</v>
          </cell>
          <cell r="H1393" t="str">
            <v>Aveo LT 4 puertas T/M, D/H, A/A, B/A, ABS, CD, Paquete F</v>
          </cell>
          <cell r="I1393" t="str">
            <v>3G1TB5CF1FL184003</v>
          </cell>
          <cell r="J1393" t="str">
            <v>Hecho en México</v>
          </cell>
          <cell r="K1393" t="str">
            <v>Magna</v>
          </cell>
          <cell r="L1393">
            <v>4</v>
          </cell>
          <cell r="M1393">
            <v>45</v>
          </cell>
          <cell r="N1393">
            <v>2015</v>
          </cell>
          <cell r="O1393" t="str">
            <v>Ciudad de México</v>
          </cell>
          <cell r="P1393" t="str">
            <v>Ciudad de México</v>
          </cell>
          <cell r="Q1393" t="str">
            <v>Zona Metropolitana</v>
          </cell>
          <cell r="R1393" t="str">
            <v>Baja</v>
          </cell>
          <cell r="S1393" t="str">
            <v>Venta a empleado</v>
          </cell>
          <cell r="T1393" t="str">
            <v>GNP</v>
          </cell>
          <cell r="U1393" t="str">
            <v>Grupo Nacional Provincial, S.A.B.</v>
          </cell>
          <cell r="V1393" t="str">
            <v>Asesor de Servicio</v>
          </cell>
          <cell r="W1393" t="str">
            <v>346</v>
          </cell>
          <cell r="X1393" t="str">
            <v>Célula 8</v>
          </cell>
          <cell r="Y1393" t="str">
            <v>Asignado</v>
          </cell>
          <cell r="Z1393" t="str">
            <v>N89418</v>
          </cell>
          <cell r="AA1393" t="str">
            <v>Cabrera Soto Luis Alberto</v>
          </cell>
          <cell r="AB1393" t="str">
            <v>Grupo Nacional Provincial, S.A.B.</v>
          </cell>
          <cell r="AC1393" t="str">
            <v>CASL730617T13</v>
          </cell>
          <cell r="AD1393" t="str">
            <v>Operativo</v>
          </cell>
          <cell r="AE1393" t="str">
            <v>Asesor de Servicio Automovil</v>
          </cell>
          <cell r="AF1393" t="str">
            <v>Unidad Operativa</v>
          </cell>
          <cell r="AG1393" t="str">
            <v>Dirección Servicio y Operaciones</v>
          </cell>
          <cell r="AH1393" t="str">
            <v>Subdir. Siniestros CDMX y Sureste</v>
          </cell>
          <cell r="AI1393" t="str">
            <v>C9208</v>
          </cell>
          <cell r="AJ1393" t="str">
            <v>Lasa Estrada Antxon</v>
          </cell>
          <cell r="AK1393" t="str">
            <v>Tlalnepantla</v>
          </cell>
          <cell r="AL1393" t="str">
            <v>Tlalnepantla</v>
          </cell>
          <cell r="AM1393">
            <v>0</v>
          </cell>
          <cell r="AN1393" t="str">
            <v>alberto.cabrera@gnp.com.mx</v>
          </cell>
          <cell r="AO1393" t="str">
            <v>alberto.cabrera@gnp.com.mx</v>
          </cell>
          <cell r="AP1393" t="str">
            <v>ajustes027gnp@gmail.com</v>
          </cell>
          <cell r="AQ1393">
            <v>5535667176</v>
          </cell>
          <cell r="AR1393" t="str">
            <v>6363180010376448</v>
          </cell>
          <cell r="AS1393" t="str">
            <v>CANCELADO</v>
          </cell>
          <cell r="AT1393" t="str">
            <v>5854</v>
          </cell>
          <cell r="AU1393" t="str">
            <v>253</v>
          </cell>
          <cell r="AV1393" t="str">
            <v>05/26</v>
          </cell>
          <cell r="AW1393" t="str">
            <v>IMDM20581338..</v>
          </cell>
          <cell r="AX1393" t="str">
            <v>Inactivo</v>
          </cell>
          <cell r="AY1393" t="str">
            <v>Si</v>
          </cell>
          <cell r="AZ1393">
            <v>1229.17</v>
          </cell>
          <cell r="BA1393">
            <v>43708</v>
          </cell>
          <cell r="BB1393">
            <v>4916.68</v>
          </cell>
          <cell r="BC1393" t="str">
            <v>-</v>
          </cell>
          <cell r="BD1393">
            <v>118000</v>
          </cell>
          <cell r="BE1393">
            <v>43661</v>
          </cell>
          <cell r="BF1393">
            <v>45107</v>
          </cell>
          <cell r="BG1393">
            <v>3</v>
          </cell>
          <cell r="BH1393" t="str">
            <v>-</v>
          </cell>
          <cell r="BI1393" t="str">
            <v>-</v>
          </cell>
          <cell r="BJ1393" t="str">
            <v>Propio</v>
          </cell>
          <cell r="BK1393" t="str">
            <v>FV8271</v>
          </cell>
          <cell r="BL1393" t="str">
            <v>El Trébol Automotriz Ermita, S.A. de C.V.</v>
          </cell>
          <cell r="BM1393">
            <v>126293.1</v>
          </cell>
          <cell r="BN1393">
            <v>20206.896000000001</v>
          </cell>
          <cell r="BO1393">
            <v>146499.99600000001</v>
          </cell>
          <cell r="BP1393">
            <v>4363.92</v>
          </cell>
          <cell r="BQ1393" t="str">
            <v>-</v>
          </cell>
          <cell r="BR1393" t="str">
            <v>-</v>
          </cell>
          <cell r="BS1393" t="str">
            <v>-</v>
          </cell>
          <cell r="BT1393" t="str">
            <v>-</v>
          </cell>
          <cell r="BU1393" t="str">
            <v>-</v>
          </cell>
          <cell r="BV1393" t="str">
            <v>-</v>
          </cell>
          <cell r="BW1393" t="str">
            <v>-</v>
          </cell>
          <cell r="BX1393" t="str">
            <v>-</v>
          </cell>
          <cell r="BY1393" t="str">
            <v>-</v>
          </cell>
          <cell r="BZ1393" t="str">
            <v>-</v>
          </cell>
          <cell r="CA1393" t="str">
            <v>-</v>
          </cell>
          <cell r="CB1393" t="str">
            <v>-</v>
          </cell>
          <cell r="CC1393" t="str">
            <v>Martes</v>
          </cell>
          <cell r="CD1393" t="str">
            <v>17</v>
          </cell>
          <cell r="CE1393" t="str">
            <v>7</v>
          </cell>
          <cell r="CF1393" t="str">
            <v>Rosa</v>
          </cell>
          <cell r="CG1393" t="str">
            <v>2o Sábado</v>
          </cell>
          <cell r="CH1393" t="str">
            <v>Feb y Mzo</v>
          </cell>
          <cell r="CI1393" t="str">
            <v>Ago y Sep</v>
          </cell>
          <cell r="CJ1393" t="str">
            <v>Ajustador</v>
          </cell>
          <cell r="CK1393">
            <v>90</v>
          </cell>
          <cell r="CL1393" t="str">
            <v>101 - MAGNA</v>
          </cell>
          <cell r="CM1393" t="str">
            <v>15012</v>
          </cell>
          <cell r="CP1393" t="str">
            <v>-</v>
          </cell>
        </row>
        <row r="1394">
          <cell r="A1394" t="str">
            <v>15013</v>
          </cell>
          <cell r="B1394" t="str">
            <v>N15ACD</v>
          </cell>
          <cell r="C1394" t="str">
            <v>Distrito Federal</v>
          </cell>
          <cell r="D1394" t="str">
            <v>No aplica</v>
          </cell>
          <cell r="E1394" t="str">
            <v>Aveo</v>
          </cell>
          <cell r="F1394" t="str">
            <v>Automóvil</v>
          </cell>
          <cell r="G1394" t="str">
            <v>Chevrolet</v>
          </cell>
          <cell r="H1394" t="str">
            <v>Aveo LT 4 puertas T/M, D/H, A/A, B/A, ABS, CD, Paquete F</v>
          </cell>
          <cell r="I1394" t="str">
            <v>3G1TB5CF2FL183409</v>
          </cell>
          <cell r="J1394" t="str">
            <v>Hecho en México</v>
          </cell>
          <cell r="K1394" t="str">
            <v>Magna</v>
          </cell>
          <cell r="L1394">
            <v>4</v>
          </cell>
          <cell r="M1394">
            <v>45</v>
          </cell>
          <cell r="N1394">
            <v>2015</v>
          </cell>
          <cell r="O1394" t="str">
            <v>Ciudad de México</v>
          </cell>
          <cell r="P1394" t="str">
            <v>Ciudad de México</v>
          </cell>
          <cell r="Q1394" t="str">
            <v>Zona Metropolitana</v>
          </cell>
          <cell r="R1394" t="str">
            <v>Baja</v>
          </cell>
          <cell r="S1394" t="str">
            <v>Venta a empleado</v>
          </cell>
          <cell r="T1394" t="str">
            <v>GNP</v>
          </cell>
          <cell r="U1394" t="str">
            <v>Grupo Nacional Provincial, S.A.B.</v>
          </cell>
          <cell r="V1394" t="str">
            <v>Supervisor Ajustes</v>
          </cell>
          <cell r="W1394" t="str">
            <v>452</v>
          </cell>
          <cell r="X1394" t="str">
            <v>Célula 10</v>
          </cell>
          <cell r="Y1394" t="str">
            <v>Asignado</v>
          </cell>
          <cell r="Z1394" t="str">
            <v>N87528</v>
          </cell>
          <cell r="AA1394" t="str">
            <v>Hernandez de la Vega Julio Cesar</v>
          </cell>
          <cell r="AB1394" t="str">
            <v>Grupo Nacional Provincial, S.A.B.</v>
          </cell>
          <cell r="AC1394" t="str">
            <v>HEVJ751202BB6</v>
          </cell>
          <cell r="AD1394" t="str">
            <v>Jefe de departamento</v>
          </cell>
          <cell r="AE1394" t="str">
            <v>Coordinador de Célula</v>
          </cell>
          <cell r="AF1394" t="str">
            <v>Unidad Operativa</v>
          </cell>
          <cell r="AG1394" t="str">
            <v>Dirección Servicio y Operaciones</v>
          </cell>
          <cell r="AH1394" t="str">
            <v>Subdir. Siniestros CDMX y Sureste</v>
          </cell>
          <cell r="AI1394" t="str">
            <v>C9208</v>
          </cell>
          <cell r="AJ1394" t="str">
            <v>Lasa Estrada Antxon</v>
          </cell>
          <cell r="AK1394" t="str">
            <v>Amores A1 PB</v>
          </cell>
          <cell r="AL1394" t="str">
            <v>Amores</v>
          </cell>
          <cell r="AM1394">
            <v>0</v>
          </cell>
          <cell r="AN1394" t="str">
            <v>julio.hernandez@gnp.com.mx</v>
          </cell>
          <cell r="AO1394" t="str">
            <v>julio.hernandez@gnp.com.mx</v>
          </cell>
          <cell r="AP1394" t="str">
            <v>ajustes069gnp@gmail.com</v>
          </cell>
          <cell r="AQ1394">
            <v>5535228546</v>
          </cell>
          <cell r="AR1394" t="str">
            <v>6363180010376455</v>
          </cell>
          <cell r="AS1394" t="str">
            <v>CANCELADO</v>
          </cell>
          <cell r="AT1394" t="str">
            <v>4625</v>
          </cell>
          <cell r="AU1394" t="str">
            <v>274</v>
          </cell>
          <cell r="AV1394" t="str">
            <v>05/26</v>
          </cell>
          <cell r="AW1394" t="str">
            <v>IMDM20436301..</v>
          </cell>
          <cell r="AX1394" t="str">
            <v>Inactivo</v>
          </cell>
          <cell r="AY1394" t="str">
            <v>Si</v>
          </cell>
          <cell r="AZ1394">
            <v>1229.17</v>
          </cell>
          <cell r="BA1394">
            <v>43708</v>
          </cell>
          <cell r="BB1394">
            <v>7375.02</v>
          </cell>
          <cell r="BC1394">
            <v>110624.98</v>
          </cell>
          <cell r="BD1394">
            <v>118000</v>
          </cell>
          <cell r="BE1394">
            <v>43631</v>
          </cell>
          <cell r="BF1394">
            <v>45076</v>
          </cell>
          <cell r="BG1394">
            <v>3</v>
          </cell>
          <cell r="BH1394" t="str">
            <v>-</v>
          </cell>
          <cell r="BI1394" t="str">
            <v>-</v>
          </cell>
          <cell r="BJ1394" t="str">
            <v>Propio</v>
          </cell>
          <cell r="BK1394" t="str">
            <v>FV8272</v>
          </cell>
          <cell r="BL1394" t="str">
            <v>El Trébol Automotriz Ermita, S.A. de C.V.</v>
          </cell>
          <cell r="BM1394">
            <v>126293.1</v>
          </cell>
          <cell r="BN1394">
            <v>20206.896000000001</v>
          </cell>
          <cell r="BO1394">
            <v>146499.99600000001</v>
          </cell>
          <cell r="BP1394">
            <v>4363.92</v>
          </cell>
          <cell r="BQ1394" t="str">
            <v>-</v>
          </cell>
          <cell r="BR1394" t="str">
            <v>-</v>
          </cell>
          <cell r="BS1394" t="str">
            <v>-</v>
          </cell>
          <cell r="BT1394" t="str">
            <v>-</v>
          </cell>
          <cell r="BU1394" t="str">
            <v>-</v>
          </cell>
          <cell r="BV1394" t="str">
            <v>-</v>
          </cell>
          <cell r="BW1394" t="str">
            <v>-</v>
          </cell>
          <cell r="BX1394" t="str">
            <v>-</v>
          </cell>
          <cell r="BY1394" t="str">
            <v>-</v>
          </cell>
          <cell r="BZ1394" t="str">
            <v>-</v>
          </cell>
          <cell r="CA1394" t="str">
            <v>-</v>
          </cell>
          <cell r="CB1394" t="str">
            <v>-</v>
          </cell>
          <cell r="CC1394" t="str">
            <v>Lunes</v>
          </cell>
          <cell r="CD1394" t="str">
            <v>15</v>
          </cell>
          <cell r="CE1394" t="str">
            <v>5</v>
          </cell>
          <cell r="CF1394" t="str">
            <v>Amarillo</v>
          </cell>
          <cell r="CG1394" t="str">
            <v>1er Sábado</v>
          </cell>
          <cell r="CH1394" t="str">
            <v>Ene y Feb</v>
          </cell>
          <cell r="CI1394" t="str">
            <v>Jul y Ago</v>
          </cell>
          <cell r="CJ1394" t="str">
            <v>SupAjustes</v>
          </cell>
          <cell r="CK1394">
            <v>90</v>
          </cell>
          <cell r="CL1394" t="str">
            <v>101 - MAGNA</v>
          </cell>
          <cell r="CM1394" t="str">
            <v>15013</v>
          </cell>
          <cell r="CP1394" t="str">
            <v>-</v>
          </cell>
        </row>
        <row r="1395">
          <cell r="A1395" t="str">
            <v>15014</v>
          </cell>
          <cell r="B1395" t="str">
            <v>N83ACD</v>
          </cell>
          <cell r="C1395" t="str">
            <v>Distrito Federal</v>
          </cell>
          <cell r="D1395" t="str">
            <v>No aplica</v>
          </cell>
          <cell r="E1395" t="str">
            <v>Aveo</v>
          </cell>
          <cell r="F1395" t="str">
            <v>Automóvil</v>
          </cell>
          <cell r="G1395" t="str">
            <v>Chevrolet</v>
          </cell>
          <cell r="H1395" t="str">
            <v>Aveo LT 4 puertas T/M, D/H, A/A, B/A, ABS, CD, Paquete F</v>
          </cell>
          <cell r="I1395" t="str">
            <v>3G1TB5CF4FL181225</v>
          </cell>
          <cell r="J1395" t="str">
            <v>Hecho en México</v>
          </cell>
          <cell r="K1395" t="str">
            <v>Magna</v>
          </cell>
          <cell r="L1395">
            <v>4</v>
          </cell>
          <cell r="M1395">
            <v>45</v>
          </cell>
          <cell r="N1395">
            <v>2015</v>
          </cell>
          <cell r="O1395" t="str">
            <v>Culiacán</v>
          </cell>
          <cell r="P1395" t="str">
            <v>Sinaloa</v>
          </cell>
          <cell r="Q1395" t="str">
            <v>Occidente</v>
          </cell>
          <cell r="R1395" t="str">
            <v>Baja</v>
          </cell>
          <cell r="S1395" t="str">
            <v>Venta a empleado</v>
          </cell>
          <cell r="T1395" t="str">
            <v>GNP</v>
          </cell>
          <cell r="U1395" t="str">
            <v>Grupo Nacional Provincial, S.A.B.</v>
          </cell>
          <cell r="V1395" t="str">
            <v>Asesor de Servicio</v>
          </cell>
          <cell r="W1395" t="str">
            <v>0904</v>
          </cell>
          <cell r="X1395" t="str">
            <v>Supervisoria</v>
          </cell>
          <cell r="Y1395" t="str">
            <v>Asignado</v>
          </cell>
          <cell r="Z1395" t="str">
            <v>S03021</v>
          </cell>
          <cell r="AA1395" t="str">
            <v>Báez Ponce Juan Pablo</v>
          </cell>
          <cell r="AB1395" t="str">
            <v>Servicios Administrativos en Reclamaciones, S.A. de C.V.</v>
          </cell>
          <cell r="AC1395" t="str">
            <v>BAPJ821026JP2</v>
          </cell>
          <cell r="AD1395" t="str">
            <v>Operativo</v>
          </cell>
          <cell r="AE1395" t="str">
            <v>Asesor de Servicio</v>
          </cell>
          <cell r="AF1395" t="str">
            <v>Unidad Operativa</v>
          </cell>
          <cell r="AG1395" t="str">
            <v>Dirección Servicio y Operaciones</v>
          </cell>
          <cell r="AH1395" t="str">
            <v>Subdirección Siniestros Norte y Occidente</v>
          </cell>
          <cell r="AI1395" t="str">
            <v>C9178</v>
          </cell>
          <cell r="AJ1395" t="str">
            <v>Cárdenas Guzmán Adriel</v>
          </cell>
          <cell r="AK1395" t="str">
            <v>Culiacan</v>
          </cell>
          <cell r="AL1395" t="str">
            <v>Culiacan</v>
          </cell>
          <cell r="AM1395">
            <v>6286</v>
          </cell>
          <cell r="AN1395" t="str">
            <v>juan.baez@gnp.com.mx</v>
          </cell>
          <cell r="AO1395" t="str">
            <v>juan.baez@gnp.com.mx</v>
          </cell>
          <cell r="AP1395" t="str">
            <v>ajustes239gnp@gmail.com</v>
          </cell>
          <cell r="AQ1395">
            <v>6671260706</v>
          </cell>
          <cell r="AR1395" t="str">
            <v>-</v>
          </cell>
          <cell r="AS1395" t="str">
            <v>-</v>
          </cell>
          <cell r="AT1395" t="str">
            <v>-</v>
          </cell>
          <cell r="AU1395" t="str">
            <v>-</v>
          </cell>
          <cell r="AV1395" t="str">
            <v>-</v>
          </cell>
          <cell r="AW1395" t="str">
            <v>IMDM20436360..</v>
          </cell>
          <cell r="AX1395" t="str">
            <v>Inactivo</v>
          </cell>
          <cell r="AY1395" t="str">
            <v>No</v>
          </cell>
          <cell r="AZ1395" t="str">
            <v>-</v>
          </cell>
          <cell r="BA1395" t="str">
            <v>-</v>
          </cell>
          <cell r="BB1395" t="str">
            <v>-</v>
          </cell>
          <cell r="BC1395" t="str">
            <v>-</v>
          </cell>
          <cell r="BD1395" t="str">
            <v>-</v>
          </cell>
          <cell r="BE1395" t="str">
            <v>-</v>
          </cell>
          <cell r="BF1395" t="str">
            <v>-</v>
          </cell>
          <cell r="BG1395">
            <v>3</v>
          </cell>
          <cell r="BH1395" t="str">
            <v>-</v>
          </cell>
          <cell r="BI1395" t="str">
            <v>-</v>
          </cell>
          <cell r="BJ1395" t="str">
            <v>Propio</v>
          </cell>
          <cell r="BK1395" t="str">
            <v>FV8273</v>
          </cell>
          <cell r="BL1395" t="str">
            <v>El Trébol Automotriz Ermita, S.A. de C.V.</v>
          </cell>
          <cell r="BM1395">
            <v>126293.1</v>
          </cell>
          <cell r="BN1395">
            <v>20206.896000000001</v>
          </cell>
          <cell r="BO1395">
            <v>146499.99600000001</v>
          </cell>
          <cell r="BP1395">
            <v>4363.92</v>
          </cell>
          <cell r="BQ1395" t="str">
            <v>-</v>
          </cell>
          <cell r="BR1395" t="str">
            <v>-</v>
          </cell>
          <cell r="BS1395" t="str">
            <v>-</v>
          </cell>
          <cell r="BT1395" t="str">
            <v>-</v>
          </cell>
          <cell r="BU1395" t="str">
            <v>-</v>
          </cell>
          <cell r="BV1395" t="str">
            <v>-</v>
          </cell>
          <cell r="BW1395" t="str">
            <v>-</v>
          </cell>
          <cell r="BX1395" t="str">
            <v>-</v>
          </cell>
          <cell r="BY1395" t="str">
            <v>-</v>
          </cell>
          <cell r="BZ1395" t="str">
            <v>-</v>
          </cell>
          <cell r="CA1395" t="str">
            <v>-</v>
          </cell>
          <cell r="CB1395" t="str">
            <v>-</v>
          </cell>
          <cell r="CC1395" t="str">
            <v>Miércoles</v>
          </cell>
          <cell r="CD1395" t="str">
            <v>83</v>
          </cell>
          <cell r="CE1395" t="str">
            <v>3</v>
          </cell>
          <cell r="CF1395" t="str">
            <v>Rojo</v>
          </cell>
          <cell r="CG1395" t="str">
            <v>3er Sábado</v>
          </cell>
          <cell r="CH1395" t="str">
            <v>Mzo y Abr</v>
          </cell>
          <cell r="CI1395" t="str">
            <v>Sep y Oct</v>
          </cell>
          <cell r="CJ1395" t="str">
            <v>-</v>
          </cell>
          <cell r="CK1395">
            <v>90</v>
          </cell>
          <cell r="CL1395" t="str">
            <v>101 - MAGNA</v>
          </cell>
          <cell r="CM1395" t="str">
            <v>15014</v>
          </cell>
          <cell r="CP1395" t="str">
            <v>-</v>
          </cell>
        </row>
        <row r="1396">
          <cell r="A1396" t="str">
            <v>15015</v>
          </cell>
          <cell r="B1396" t="str">
            <v>M62ACD</v>
          </cell>
          <cell r="C1396" t="str">
            <v>Distrito Federal</v>
          </cell>
          <cell r="D1396" t="str">
            <v>No aplica</v>
          </cell>
          <cell r="E1396" t="str">
            <v>Aveo</v>
          </cell>
          <cell r="F1396" t="str">
            <v>Automóvil</v>
          </cell>
          <cell r="G1396" t="str">
            <v>Chevrolet</v>
          </cell>
          <cell r="H1396" t="str">
            <v>Aveo LT 4 puertas T/M, D/H, A/A, B/A, ABS, CD, Paquete F</v>
          </cell>
          <cell r="I1396" t="str">
            <v>3G1TB5CF4FL182357</v>
          </cell>
          <cell r="J1396" t="str">
            <v>Hecho en México</v>
          </cell>
          <cell r="K1396" t="str">
            <v>Magna</v>
          </cell>
          <cell r="L1396">
            <v>4</v>
          </cell>
          <cell r="M1396">
            <v>45</v>
          </cell>
          <cell r="N1396">
            <v>2015</v>
          </cell>
          <cell r="O1396" t="str">
            <v>Ciudad de México</v>
          </cell>
          <cell r="P1396" t="str">
            <v>Ciudad de México</v>
          </cell>
          <cell r="Q1396" t="str">
            <v>Zona Metropolitana</v>
          </cell>
          <cell r="R1396" t="str">
            <v>Baja</v>
          </cell>
          <cell r="S1396" t="str">
            <v>Devolución Salvamentos</v>
          </cell>
          <cell r="T1396" t="str">
            <v>GNP</v>
          </cell>
          <cell r="U1396" t="str">
            <v>Grupo Nacional Provincial, S.A.B.</v>
          </cell>
          <cell r="V1396" t="str">
            <v>Asesor de Servicio</v>
          </cell>
          <cell r="W1396" t="str">
            <v>576</v>
          </cell>
          <cell r="X1396" t="str">
            <v>Célula 5</v>
          </cell>
          <cell r="Y1396" t="str">
            <v>Asignado</v>
          </cell>
          <cell r="Z1396" t="str">
            <v>Por asignar</v>
          </cell>
          <cell r="AA1396" t="str">
            <v>-</v>
          </cell>
          <cell r="AB1396" t="str">
            <v>-</v>
          </cell>
          <cell r="AC1396" t="str">
            <v>-</v>
          </cell>
          <cell r="AD1396" t="str">
            <v>-</v>
          </cell>
          <cell r="AE1396" t="str">
            <v>-</v>
          </cell>
          <cell r="AF1396" t="str">
            <v>-</v>
          </cell>
          <cell r="AG1396" t="str">
            <v>-</v>
          </cell>
          <cell r="AH1396" t="str">
            <v>-</v>
          </cell>
          <cell r="AI1396" t="str">
            <v>C6705</v>
          </cell>
          <cell r="AJ1396" t="str">
            <v>Ramirez Granados Arturo</v>
          </cell>
          <cell r="AK1396" t="str">
            <v>-</v>
          </cell>
          <cell r="AL1396" t="str">
            <v>-</v>
          </cell>
          <cell r="AM1396" t="str">
            <v>-</v>
          </cell>
          <cell r="AN1396" t="str">
            <v>ajustes415gnp@gmail.com</v>
          </cell>
          <cell r="AO1396" t="str">
            <v>-</v>
          </cell>
          <cell r="AP1396" t="str">
            <v>ajustes415gnp@gmail.com</v>
          </cell>
          <cell r="AQ1396">
            <v>5548665349</v>
          </cell>
          <cell r="AR1396" t="str">
            <v>-</v>
          </cell>
          <cell r="AS1396" t="str">
            <v>-</v>
          </cell>
          <cell r="AT1396" t="str">
            <v>-</v>
          </cell>
          <cell r="AU1396" t="str">
            <v>-</v>
          </cell>
          <cell r="AV1396" t="str">
            <v>-</v>
          </cell>
          <cell r="AW1396" t="str">
            <v>IMDM20552794..</v>
          </cell>
          <cell r="AX1396" t="str">
            <v>Inactivo</v>
          </cell>
          <cell r="AY1396" t="str">
            <v>No</v>
          </cell>
          <cell r="AZ1396" t="str">
            <v>-</v>
          </cell>
          <cell r="BA1396" t="str">
            <v>-</v>
          </cell>
          <cell r="BB1396" t="str">
            <v>-</v>
          </cell>
          <cell r="BC1396" t="str">
            <v>-</v>
          </cell>
          <cell r="BD1396" t="str">
            <v>-</v>
          </cell>
          <cell r="BE1396" t="str">
            <v>-</v>
          </cell>
          <cell r="BF1396" t="str">
            <v>-</v>
          </cell>
          <cell r="BG1396">
            <v>3</v>
          </cell>
          <cell r="BH1396" t="str">
            <v>-</v>
          </cell>
          <cell r="BI1396" t="str">
            <v>-</v>
          </cell>
          <cell r="BJ1396" t="str">
            <v>Propio</v>
          </cell>
          <cell r="BK1396" t="str">
            <v>FV8274</v>
          </cell>
          <cell r="BL1396" t="str">
            <v>El Trébol Automotriz Ermita, S.A. de C.V.</v>
          </cell>
          <cell r="BM1396">
            <v>126293.1</v>
          </cell>
          <cell r="BN1396">
            <v>20206.896000000001</v>
          </cell>
          <cell r="BO1396">
            <v>146499.99600000001</v>
          </cell>
          <cell r="BP1396">
            <v>4363.92</v>
          </cell>
          <cell r="BQ1396" t="str">
            <v>-</v>
          </cell>
          <cell r="BR1396" t="str">
            <v>-</v>
          </cell>
          <cell r="BS1396" t="str">
            <v>-</v>
          </cell>
          <cell r="BT1396" t="str">
            <v>-</v>
          </cell>
          <cell r="BU1396" t="str">
            <v>-</v>
          </cell>
          <cell r="BV1396" t="str">
            <v>-</v>
          </cell>
          <cell r="BW1396" t="str">
            <v>-</v>
          </cell>
          <cell r="BX1396" t="str">
            <v>-</v>
          </cell>
          <cell r="BY1396" t="str">
            <v>-</v>
          </cell>
          <cell r="BZ1396" t="str">
            <v>-</v>
          </cell>
          <cell r="CA1396" t="str">
            <v>-</v>
          </cell>
          <cell r="CB1396" t="str">
            <v>-</v>
          </cell>
          <cell r="CC1396" t="str">
            <v>Jueves</v>
          </cell>
          <cell r="CD1396" t="str">
            <v>62</v>
          </cell>
          <cell r="CE1396" t="str">
            <v>2</v>
          </cell>
          <cell r="CF1396" t="str">
            <v>Verde</v>
          </cell>
          <cell r="CG1396" t="str">
            <v>4o Sábado</v>
          </cell>
          <cell r="CH1396" t="str">
            <v>Abr y May</v>
          </cell>
          <cell r="CI1396" t="str">
            <v>Oct y Nov</v>
          </cell>
          <cell r="CJ1396" t="str">
            <v>-</v>
          </cell>
          <cell r="CK1396">
            <v>90</v>
          </cell>
          <cell r="CL1396" t="str">
            <v>101 - MAGNA</v>
          </cell>
          <cell r="CM1396" t="str">
            <v>15015</v>
          </cell>
          <cell r="CP1396" t="str">
            <v>-</v>
          </cell>
        </row>
        <row r="1397">
          <cell r="A1397" t="str">
            <v>15016</v>
          </cell>
          <cell r="B1397" t="str">
            <v>H81APS</v>
          </cell>
          <cell r="C1397" t="str">
            <v>Distrito Federal</v>
          </cell>
          <cell r="D1397" t="str">
            <v>M94ACD</v>
          </cell>
          <cell r="E1397" t="str">
            <v>Aveo</v>
          </cell>
          <cell r="F1397" t="str">
            <v>Automóvil</v>
          </cell>
          <cell r="G1397" t="str">
            <v>Chevrolet</v>
          </cell>
          <cell r="H1397" t="str">
            <v>Aveo LT 4 puertas T/M, D/H, A/A, B/A, ABS, CD, Paquete F</v>
          </cell>
          <cell r="I1397" t="str">
            <v>3G1TB5CF5FL182156</v>
          </cell>
          <cell r="J1397" t="str">
            <v>Hecho en México</v>
          </cell>
          <cell r="K1397" t="str">
            <v>Magna</v>
          </cell>
          <cell r="L1397">
            <v>4</v>
          </cell>
          <cell r="M1397">
            <v>45</v>
          </cell>
          <cell r="N1397">
            <v>2015</v>
          </cell>
          <cell r="O1397" t="str">
            <v>Ciudad de México</v>
          </cell>
          <cell r="P1397" t="str">
            <v>Ciudad de México</v>
          </cell>
          <cell r="Q1397" t="str">
            <v>Zona Metropolitana</v>
          </cell>
          <cell r="R1397" t="str">
            <v>Baja</v>
          </cell>
          <cell r="S1397" t="str">
            <v>Venta a empleado</v>
          </cell>
          <cell r="T1397" t="str">
            <v>GNP</v>
          </cell>
          <cell r="U1397" t="str">
            <v>Grupo Nacional Provincial, S.A.B.</v>
          </cell>
          <cell r="V1397" t="str">
            <v>Asesor de Servicio</v>
          </cell>
          <cell r="W1397" t="str">
            <v>474</v>
          </cell>
          <cell r="X1397" t="str">
            <v>Célula 8</v>
          </cell>
          <cell r="Y1397" t="str">
            <v>Asignado</v>
          </cell>
          <cell r="Z1397" t="str">
            <v>N87934</v>
          </cell>
          <cell r="AA1397" t="str">
            <v>Arellano Saucedo Carlos</v>
          </cell>
          <cell r="AB1397" t="str">
            <v>Grupo Nacional Provincial, S.A.B.</v>
          </cell>
          <cell r="AC1397" t="str">
            <v>AESC7402234Q3</v>
          </cell>
          <cell r="AD1397" t="str">
            <v>Operativo</v>
          </cell>
          <cell r="AE1397" t="str">
            <v>Asesor de Servicio Automovil</v>
          </cell>
          <cell r="AF1397" t="str">
            <v>Unidad Operativa</v>
          </cell>
          <cell r="AG1397" t="str">
            <v>Dirección Servicio y Operaciones</v>
          </cell>
          <cell r="AH1397" t="str">
            <v>Subdir. Siniestros CDMX y Sureste</v>
          </cell>
          <cell r="AI1397" t="str">
            <v>C9208</v>
          </cell>
          <cell r="AJ1397" t="str">
            <v>Lasa Estrada Antxon</v>
          </cell>
          <cell r="AK1397" t="str">
            <v>Tlalnepantla</v>
          </cell>
          <cell r="AL1397" t="str">
            <v>Tlalnepantla</v>
          </cell>
          <cell r="AM1397">
            <v>0</v>
          </cell>
          <cell r="AN1397" t="str">
            <v>carlos.arellano@gnp.com.mx</v>
          </cell>
          <cell r="AO1397" t="str">
            <v>carlos.arellano@gnp.com.mx</v>
          </cell>
          <cell r="AP1397" t="str">
            <v>ajustes044gnp@gmail.com</v>
          </cell>
          <cell r="AQ1397">
            <v>5535228261</v>
          </cell>
          <cell r="AR1397" t="str">
            <v>6363180010376463</v>
          </cell>
          <cell r="AS1397" t="str">
            <v>CANCELADO</v>
          </cell>
          <cell r="AT1397" t="str">
            <v>5320</v>
          </cell>
          <cell r="AU1397" t="str">
            <v>248</v>
          </cell>
          <cell r="AV1397" t="str">
            <v>05/26</v>
          </cell>
          <cell r="AW1397" t="str">
            <v>IMDM22968824..</v>
          </cell>
          <cell r="AX1397" t="str">
            <v>Inactivo</v>
          </cell>
          <cell r="AY1397" t="str">
            <v>Si</v>
          </cell>
          <cell r="AZ1397">
            <v>1229.17</v>
          </cell>
          <cell r="BA1397">
            <v>43708</v>
          </cell>
          <cell r="BB1397">
            <v>4916.68</v>
          </cell>
          <cell r="BC1397">
            <v>113083.32</v>
          </cell>
          <cell r="BD1397">
            <v>118000</v>
          </cell>
          <cell r="BE1397">
            <v>43661</v>
          </cell>
          <cell r="BF1397">
            <v>45107</v>
          </cell>
          <cell r="BG1397">
            <v>3</v>
          </cell>
          <cell r="BH1397" t="str">
            <v>-</v>
          </cell>
          <cell r="BI1397" t="str">
            <v>-</v>
          </cell>
          <cell r="BJ1397" t="str">
            <v>Propio</v>
          </cell>
          <cell r="BK1397" t="str">
            <v>FV8275</v>
          </cell>
          <cell r="BL1397" t="str">
            <v>El Trébol Automotriz Ermita, S.A. de C.V.</v>
          </cell>
          <cell r="BM1397">
            <v>126293.1</v>
          </cell>
          <cell r="BN1397">
            <v>20206.896000000001</v>
          </cell>
          <cell r="BO1397">
            <v>146499.99600000001</v>
          </cell>
          <cell r="BP1397">
            <v>4363.92</v>
          </cell>
          <cell r="BQ1397" t="str">
            <v>-</v>
          </cell>
          <cell r="BR1397" t="str">
            <v>-</v>
          </cell>
          <cell r="BS1397" t="str">
            <v>-</v>
          </cell>
          <cell r="BT1397" t="str">
            <v>-</v>
          </cell>
          <cell r="BU1397" t="str">
            <v>-</v>
          </cell>
          <cell r="BV1397" t="str">
            <v>-</v>
          </cell>
          <cell r="BW1397" t="str">
            <v>-</v>
          </cell>
          <cell r="BX1397" t="str">
            <v>-</v>
          </cell>
          <cell r="BY1397" t="str">
            <v>-</v>
          </cell>
          <cell r="BZ1397" t="str">
            <v>-</v>
          </cell>
          <cell r="CA1397" t="str">
            <v>-</v>
          </cell>
          <cell r="CB1397" t="str">
            <v>-</v>
          </cell>
          <cell r="CC1397" t="str">
            <v>Jueves</v>
          </cell>
          <cell r="CD1397" t="str">
            <v>81</v>
          </cell>
          <cell r="CE1397" t="str">
            <v>1</v>
          </cell>
          <cell r="CF1397" t="str">
            <v>Verde</v>
          </cell>
          <cell r="CG1397" t="str">
            <v>4o Sábado</v>
          </cell>
          <cell r="CH1397" t="str">
            <v>Abr y May</v>
          </cell>
          <cell r="CI1397" t="str">
            <v>Oct y Nov</v>
          </cell>
          <cell r="CJ1397" t="str">
            <v>Ajustador</v>
          </cell>
          <cell r="CK1397">
            <v>90</v>
          </cell>
          <cell r="CL1397" t="str">
            <v>101 - MAGNA</v>
          </cell>
          <cell r="CM1397" t="str">
            <v>15016</v>
          </cell>
          <cell r="CP1397" t="str">
            <v>-</v>
          </cell>
        </row>
        <row r="1398">
          <cell r="A1398" t="str">
            <v>15017</v>
          </cell>
          <cell r="B1398" t="str">
            <v>M56ACD</v>
          </cell>
          <cell r="C1398" t="str">
            <v>Distrito Federal</v>
          </cell>
          <cell r="D1398" t="str">
            <v>No aplica</v>
          </cell>
          <cell r="E1398" t="str">
            <v>Aveo</v>
          </cell>
          <cell r="F1398" t="str">
            <v>Automóvil</v>
          </cell>
          <cell r="G1398" t="str">
            <v>Chevrolet</v>
          </cell>
          <cell r="H1398" t="str">
            <v>Aveo LT 4 puertas T/M, D/H, A/A, B/A, ABS, CD, Paquete F</v>
          </cell>
          <cell r="I1398" t="str">
            <v>3G1TB5CF5FL183792</v>
          </cell>
          <cell r="J1398" t="str">
            <v>Hecho en México</v>
          </cell>
          <cell r="K1398" t="str">
            <v>Magna</v>
          </cell>
          <cell r="L1398">
            <v>4</v>
          </cell>
          <cell r="M1398">
            <v>45</v>
          </cell>
          <cell r="N1398">
            <v>2015</v>
          </cell>
          <cell r="O1398" t="str">
            <v>Ciudad de México</v>
          </cell>
          <cell r="P1398" t="str">
            <v>Ciudad de México</v>
          </cell>
          <cell r="Q1398" t="str">
            <v>Zona Metropolitana</v>
          </cell>
          <cell r="R1398" t="str">
            <v>Baja</v>
          </cell>
          <cell r="S1398" t="str">
            <v>Venta a empleado</v>
          </cell>
          <cell r="T1398" t="str">
            <v>GNP</v>
          </cell>
          <cell r="U1398" t="str">
            <v>Grupo Nacional Provincial, S.A.B.</v>
          </cell>
          <cell r="V1398" t="str">
            <v>Supervisor Ajustes</v>
          </cell>
          <cell r="W1398" t="str">
            <v>547</v>
          </cell>
          <cell r="X1398" t="str">
            <v>Célula 3</v>
          </cell>
          <cell r="Y1398" t="str">
            <v>Asignado</v>
          </cell>
          <cell r="Z1398" t="str">
            <v>N91204</v>
          </cell>
          <cell r="AA1398" t="str">
            <v>Márquez Cadena Erick Marlon</v>
          </cell>
          <cell r="AB1398" t="str">
            <v>Grupo Nacional Provincial, S.A.B.</v>
          </cell>
          <cell r="AC1398" t="str">
            <v>MACE840427G34</v>
          </cell>
          <cell r="AD1398" t="str">
            <v>Jefe de departamento</v>
          </cell>
          <cell r="AE1398" t="str">
            <v>Coordinador de Célula</v>
          </cell>
          <cell r="AF1398" t="str">
            <v>Unidad Operativa</v>
          </cell>
          <cell r="AG1398" t="str">
            <v>Dirección Servicio y Operaciones</v>
          </cell>
          <cell r="AH1398" t="str">
            <v>Subdir. Siniestros CDMX y Sureste</v>
          </cell>
          <cell r="AI1398" t="str">
            <v>C9208</v>
          </cell>
          <cell r="AJ1398" t="str">
            <v>Lasa Estrada Antxon</v>
          </cell>
          <cell r="AK1398" t="str">
            <v>Poniente Anexo</v>
          </cell>
          <cell r="AL1398" t="str">
            <v>Plaza GNP</v>
          </cell>
          <cell r="AM1398">
            <v>0</v>
          </cell>
          <cell r="AN1398" t="str">
            <v>erick.marquez@gnp.com.mx</v>
          </cell>
          <cell r="AO1398" t="str">
            <v>erick.marquez@gnp.com.mx</v>
          </cell>
          <cell r="AP1398" t="str">
            <v>ajustes003gnp@gmail.com</v>
          </cell>
          <cell r="AQ1398">
            <v>5518508452</v>
          </cell>
          <cell r="AR1398" t="str">
            <v>6363180010376471</v>
          </cell>
          <cell r="AS1398" t="str">
            <v>CANCELADO</v>
          </cell>
          <cell r="AT1398" t="str">
            <v>0530</v>
          </cell>
          <cell r="AU1398" t="str">
            <v>308</v>
          </cell>
          <cell r="AV1398" t="str">
            <v>05/26</v>
          </cell>
          <cell r="AW1398" t="str">
            <v>IMDM20436363..</v>
          </cell>
          <cell r="AX1398" t="str">
            <v>Inactivo</v>
          </cell>
          <cell r="AY1398" t="str">
            <v>No</v>
          </cell>
          <cell r="AZ1398" t="str">
            <v>-</v>
          </cell>
          <cell r="BA1398" t="str">
            <v>-</v>
          </cell>
          <cell r="BB1398" t="str">
            <v>-</v>
          </cell>
          <cell r="BC1398" t="str">
            <v>-</v>
          </cell>
          <cell r="BD1398" t="str">
            <v>-</v>
          </cell>
          <cell r="BE1398" t="str">
            <v>-</v>
          </cell>
          <cell r="BF1398" t="str">
            <v>-</v>
          </cell>
          <cell r="BG1398">
            <v>3</v>
          </cell>
          <cell r="BH1398" t="str">
            <v>-</v>
          </cell>
          <cell r="BI1398" t="str">
            <v>-</v>
          </cell>
          <cell r="BJ1398" t="str">
            <v>Propio</v>
          </cell>
          <cell r="BK1398" t="str">
            <v>FV8276</v>
          </cell>
          <cell r="BL1398" t="str">
            <v>El Trébol Automotriz Ermita, S.A. de C.V.</v>
          </cell>
          <cell r="BM1398">
            <v>126293.1</v>
          </cell>
          <cell r="BN1398">
            <v>20206.896000000001</v>
          </cell>
          <cell r="BO1398">
            <v>146499.99600000001</v>
          </cell>
          <cell r="BP1398">
            <v>4363.92</v>
          </cell>
          <cell r="BQ1398" t="str">
            <v>-</v>
          </cell>
          <cell r="BR1398" t="str">
            <v>-</v>
          </cell>
          <cell r="BS1398" t="str">
            <v>-</v>
          </cell>
          <cell r="BT1398" t="str">
            <v>-</v>
          </cell>
          <cell r="BU1398" t="str">
            <v>-</v>
          </cell>
          <cell r="BV1398" t="str">
            <v>-</v>
          </cell>
          <cell r="BW1398" t="str">
            <v>-</v>
          </cell>
          <cell r="BX1398" t="str">
            <v>-</v>
          </cell>
          <cell r="BY1398" t="str">
            <v>-</v>
          </cell>
          <cell r="BZ1398" t="str">
            <v>-</v>
          </cell>
          <cell r="CA1398" t="str">
            <v>-</v>
          </cell>
          <cell r="CB1398" t="str">
            <v>-</v>
          </cell>
          <cell r="CC1398" t="str">
            <v>Lunes</v>
          </cell>
          <cell r="CD1398" t="str">
            <v>56</v>
          </cell>
          <cell r="CE1398" t="str">
            <v>6</v>
          </cell>
          <cell r="CF1398" t="str">
            <v>Amarillo</v>
          </cell>
          <cell r="CG1398" t="str">
            <v>1er Sábado</v>
          </cell>
          <cell r="CH1398" t="str">
            <v>Ene y Feb</v>
          </cell>
          <cell r="CI1398" t="str">
            <v>Jul y Ago</v>
          </cell>
          <cell r="CJ1398" t="str">
            <v>SupAjustes</v>
          </cell>
          <cell r="CK1398">
            <v>90</v>
          </cell>
          <cell r="CL1398" t="str">
            <v>101 - MAGNA</v>
          </cell>
          <cell r="CM1398" t="str">
            <v>15017</v>
          </cell>
          <cell r="CP1398" t="str">
            <v>-</v>
          </cell>
        </row>
        <row r="1399">
          <cell r="A1399" t="str">
            <v>15018</v>
          </cell>
          <cell r="B1399" t="str">
            <v>M64ACD</v>
          </cell>
          <cell r="C1399" t="str">
            <v>Distrito Federal</v>
          </cell>
          <cell r="D1399" t="str">
            <v>No aplica</v>
          </cell>
          <cell r="E1399" t="str">
            <v>Aveo</v>
          </cell>
          <cell r="F1399" t="str">
            <v>Automóvil</v>
          </cell>
          <cell r="G1399" t="str">
            <v>Chevrolet</v>
          </cell>
          <cell r="H1399" t="str">
            <v>Aveo LT 4 puertas T/M, D/H, A/A, B/A, ABS, CD, Paquete F</v>
          </cell>
          <cell r="I1399" t="str">
            <v>3G1TB5CF5FL184036</v>
          </cell>
          <cell r="J1399" t="str">
            <v>Hecho en México</v>
          </cell>
          <cell r="K1399" t="str">
            <v>Magna</v>
          </cell>
          <cell r="L1399">
            <v>4</v>
          </cell>
          <cell r="M1399">
            <v>45</v>
          </cell>
          <cell r="N1399">
            <v>2015</v>
          </cell>
          <cell r="O1399" t="str">
            <v>Ciudad de México</v>
          </cell>
          <cell r="P1399" t="str">
            <v>Ciudad de México</v>
          </cell>
          <cell r="Q1399" t="str">
            <v>Zona Metropolitana</v>
          </cell>
          <cell r="R1399" t="str">
            <v>Baja</v>
          </cell>
          <cell r="S1399" t="str">
            <v>Venta a empleado</v>
          </cell>
          <cell r="T1399" t="str">
            <v>GNP</v>
          </cell>
          <cell r="U1399" t="str">
            <v>Grupo Nacional Provincial, S.A.B.</v>
          </cell>
          <cell r="V1399" t="str">
            <v>Asesor de Servicio</v>
          </cell>
          <cell r="W1399" t="str">
            <v>458</v>
          </cell>
          <cell r="X1399" t="str">
            <v>Célula 9</v>
          </cell>
          <cell r="Y1399" t="str">
            <v>Asignado</v>
          </cell>
          <cell r="Z1399" t="str">
            <v>N87579</v>
          </cell>
          <cell r="AA1399" t="str">
            <v>Arroyo Castro Hugo Wilfrido</v>
          </cell>
          <cell r="AB1399" t="str">
            <v>Grupo Nacional Provincial, S.A.B.</v>
          </cell>
          <cell r="AC1399" t="str">
            <v>AOCH760928NS1</v>
          </cell>
          <cell r="AD1399" t="str">
            <v>Operativo</v>
          </cell>
          <cell r="AE1399" t="str">
            <v>Asesor de Servicio Automovil</v>
          </cell>
          <cell r="AF1399" t="str">
            <v>Unidad Operativa</v>
          </cell>
          <cell r="AG1399" t="str">
            <v>Dirección Servicio y Operaciones</v>
          </cell>
          <cell r="AH1399" t="str">
            <v>Subdir. Siniestros CDMX y Sureste</v>
          </cell>
          <cell r="AI1399" t="str">
            <v>C9215</v>
          </cell>
          <cell r="AJ1399" t="str">
            <v>Moreno Alvárez Elvia Citlalli</v>
          </cell>
          <cell r="AK1399" t="str">
            <v>Tlalnepantla</v>
          </cell>
          <cell r="AL1399" t="str">
            <v>Tlalnepantla</v>
          </cell>
          <cell r="AM1399">
            <v>0</v>
          </cell>
          <cell r="AN1399" t="str">
            <v>hugo.arroyo@gnp.com.mx</v>
          </cell>
          <cell r="AO1399" t="str">
            <v>hugo.arroyo@gnp.com.mx</v>
          </cell>
          <cell r="AP1399" t="str">
            <v>ajustes106gnp@gmail.com</v>
          </cell>
          <cell r="AQ1399">
            <v>5535667125</v>
          </cell>
          <cell r="AR1399" t="str">
            <v>6363180010376489</v>
          </cell>
          <cell r="AS1399" t="str">
            <v>CANCELADO</v>
          </cell>
          <cell r="AT1399" t="str">
            <v>3878</v>
          </cell>
          <cell r="AU1399" t="str">
            <v>171</v>
          </cell>
          <cell r="AV1399" t="str">
            <v>05/26</v>
          </cell>
          <cell r="AW1399" t="str">
            <v>IMDM20436364..</v>
          </cell>
          <cell r="AX1399" t="str">
            <v>Inactivo</v>
          </cell>
          <cell r="AY1399" t="str">
            <v>Si</v>
          </cell>
          <cell r="AZ1399">
            <v>1229.17</v>
          </cell>
          <cell r="BA1399">
            <v>43708</v>
          </cell>
          <cell r="BB1399">
            <v>7375.02</v>
          </cell>
          <cell r="BC1399">
            <v>110624.98</v>
          </cell>
          <cell r="BD1399">
            <v>118000</v>
          </cell>
          <cell r="BE1399">
            <v>43631</v>
          </cell>
          <cell r="BF1399">
            <v>45076</v>
          </cell>
          <cell r="BG1399">
            <v>3</v>
          </cell>
          <cell r="BH1399" t="str">
            <v>-</v>
          </cell>
          <cell r="BI1399" t="str">
            <v>-</v>
          </cell>
          <cell r="BJ1399" t="str">
            <v>Propio</v>
          </cell>
          <cell r="BK1399" t="str">
            <v>FV8261</v>
          </cell>
          <cell r="BL1399" t="str">
            <v>El Trébol Automotriz Ermita, S.A. de C.V.</v>
          </cell>
          <cell r="BM1399">
            <v>126293.1</v>
          </cell>
          <cell r="BN1399">
            <v>20206.896000000001</v>
          </cell>
          <cell r="BO1399">
            <v>146499.99600000001</v>
          </cell>
          <cell r="BP1399">
            <v>4363.92</v>
          </cell>
          <cell r="BQ1399" t="str">
            <v>-</v>
          </cell>
          <cell r="BR1399" t="str">
            <v>-</v>
          </cell>
          <cell r="BS1399" t="str">
            <v>-</v>
          </cell>
          <cell r="BT1399" t="str">
            <v>-</v>
          </cell>
          <cell r="BU1399" t="str">
            <v>-</v>
          </cell>
          <cell r="BV1399" t="str">
            <v>-</v>
          </cell>
          <cell r="BW1399" t="str">
            <v>-</v>
          </cell>
          <cell r="BX1399" t="str">
            <v>-</v>
          </cell>
          <cell r="BY1399" t="str">
            <v>-</v>
          </cell>
          <cell r="BZ1399" t="str">
            <v>-</v>
          </cell>
          <cell r="CA1399" t="str">
            <v>-</v>
          </cell>
          <cell r="CB1399" t="str">
            <v>-</v>
          </cell>
          <cell r="CC1399" t="str">
            <v>Miércoles</v>
          </cell>
          <cell r="CD1399" t="str">
            <v>64</v>
          </cell>
          <cell r="CE1399" t="str">
            <v>4</v>
          </cell>
          <cell r="CF1399" t="str">
            <v>Rojo</v>
          </cell>
          <cell r="CG1399" t="str">
            <v>3er Sábado</v>
          </cell>
          <cell r="CH1399" t="str">
            <v>Mzo y Abr</v>
          </cell>
          <cell r="CI1399" t="str">
            <v>Sep y Oct</v>
          </cell>
          <cell r="CJ1399" t="str">
            <v>Ajustador</v>
          </cell>
          <cell r="CK1399">
            <v>90</v>
          </cell>
          <cell r="CL1399" t="str">
            <v>101 - MAGNA</v>
          </cell>
          <cell r="CM1399" t="str">
            <v>15018</v>
          </cell>
          <cell r="CP1399" t="str">
            <v>-</v>
          </cell>
        </row>
        <row r="1400">
          <cell r="A1400" t="str">
            <v>15019</v>
          </cell>
          <cell r="B1400" t="str">
            <v>L78ACD</v>
          </cell>
          <cell r="C1400" t="str">
            <v>Distrito Federal</v>
          </cell>
          <cell r="D1400" t="str">
            <v>No aplica</v>
          </cell>
          <cell r="E1400" t="str">
            <v>Aveo</v>
          </cell>
          <cell r="F1400" t="str">
            <v>Automóvil</v>
          </cell>
          <cell r="G1400" t="str">
            <v>Chevrolet</v>
          </cell>
          <cell r="H1400" t="str">
            <v>Aveo LT 4 puertas T/M, D/H, A/A, B/A, ABS, CD, Paquete F</v>
          </cell>
          <cell r="I1400" t="str">
            <v>3G1TB5CF6FL181419</v>
          </cell>
          <cell r="J1400" t="str">
            <v>Hecho en México</v>
          </cell>
          <cell r="K1400" t="str">
            <v>Magna</v>
          </cell>
          <cell r="L1400">
            <v>4</v>
          </cell>
          <cell r="M1400">
            <v>45</v>
          </cell>
          <cell r="N1400">
            <v>2015</v>
          </cell>
          <cell r="O1400" t="str">
            <v>Ciudad de México</v>
          </cell>
          <cell r="P1400" t="str">
            <v>Ciudad de México</v>
          </cell>
          <cell r="Q1400" t="str">
            <v>Zona Metropolitana</v>
          </cell>
          <cell r="R1400" t="str">
            <v>Baja</v>
          </cell>
          <cell r="S1400" t="str">
            <v>Venta a empleado</v>
          </cell>
          <cell r="T1400" t="str">
            <v>GNP</v>
          </cell>
          <cell r="U1400" t="str">
            <v>Grupo Nacional Provincial, S.A.B.</v>
          </cell>
          <cell r="V1400" t="str">
            <v>Asesor de Servicio</v>
          </cell>
          <cell r="W1400" t="str">
            <v>545</v>
          </cell>
          <cell r="X1400" t="str">
            <v>Célula 2</v>
          </cell>
          <cell r="Y1400" t="str">
            <v>Asignado</v>
          </cell>
          <cell r="Z1400" t="str">
            <v>N91195</v>
          </cell>
          <cell r="AA1400" t="str">
            <v>González Bonilla Eduardo</v>
          </cell>
          <cell r="AB1400" t="str">
            <v>Grupo Nacional Provincial, S.A.B.</v>
          </cell>
          <cell r="AC1400" t="str">
            <v>GOBE8402119F6</v>
          </cell>
          <cell r="AD1400" t="str">
            <v>Operativo</v>
          </cell>
          <cell r="AE1400" t="str">
            <v>Asesor de Servicio Automovil</v>
          </cell>
          <cell r="AF1400" t="str">
            <v>Unidad Operativa</v>
          </cell>
          <cell r="AG1400" t="str">
            <v>Dirección Servicio y Operaciones</v>
          </cell>
          <cell r="AH1400" t="str">
            <v>Subdir. Siniestros CDMX y Sureste</v>
          </cell>
          <cell r="AI1400" t="str">
            <v>C9215</v>
          </cell>
          <cell r="AJ1400" t="str">
            <v>Moreno Alvárez Elvia Citlalli</v>
          </cell>
          <cell r="AK1400" t="str">
            <v>Tlalnepantla</v>
          </cell>
          <cell r="AL1400" t="str">
            <v>Tlalnepantla</v>
          </cell>
          <cell r="AM1400">
            <v>0</v>
          </cell>
          <cell r="AN1400" t="str">
            <v>eduardo.bonilla@gnp.com.mx</v>
          </cell>
          <cell r="AO1400" t="str">
            <v>eduardo.bonilla@gnp.com.mx</v>
          </cell>
          <cell r="AP1400" t="str">
            <v>ajustes093gnp@gmail.com</v>
          </cell>
          <cell r="AQ1400">
            <v>5535228952</v>
          </cell>
          <cell r="AR1400" t="str">
            <v>6363180010376497</v>
          </cell>
          <cell r="AS1400" t="str">
            <v>CANCELADO</v>
          </cell>
          <cell r="AT1400" t="str">
            <v>4744</v>
          </cell>
          <cell r="AU1400" t="str">
            <v>291</v>
          </cell>
          <cell r="AV1400" t="str">
            <v>05/26</v>
          </cell>
          <cell r="AW1400" t="str">
            <v>IMDM20436365..</v>
          </cell>
          <cell r="AX1400" t="str">
            <v>Inactivo</v>
          </cell>
          <cell r="AY1400" t="str">
            <v>No</v>
          </cell>
          <cell r="AZ1400" t="str">
            <v>-</v>
          </cell>
          <cell r="BA1400" t="str">
            <v>-</v>
          </cell>
          <cell r="BB1400" t="str">
            <v>-</v>
          </cell>
          <cell r="BC1400" t="str">
            <v>-</v>
          </cell>
          <cell r="BD1400" t="str">
            <v>-</v>
          </cell>
          <cell r="BE1400" t="str">
            <v>-</v>
          </cell>
          <cell r="BF1400" t="str">
            <v>-</v>
          </cell>
          <cell r="BG1400">
            <v>3</v>
          </cell>
          <cell r="BH1400" t="str">
            <v>-</v>
          </cell>
          <cell r="BI1400" t="str">
            <v>-</v>
          </cell>
          <cell r="BJ1400" t="str">
            <v>Propio</v>
          </cell>
          <cell r="BK1400" t="str">
            <v>FV8260</v>
          </cell>
          <cell r="BL1400" t="str">
            <v>El Trébol Automotriz Ermita, S.A. de C.V.</v>
          </cell>
          <cell r="BM1400">
            <v>126293.1</v>
          </cell>
          <cell r="BN1400">
            <v>20206.896000000001</v>
          </cell>
          <cell r="BO1400">
            <v>146499.99600000001</v>
          </cell>
          <cell r="BP1400">
            <v>4363.92</v>
          </cell>
          <cell r="BQ1400" t="str">
            <v>-</v>
          </cell>
          <cell r="BR1400" t="str">
            <v>-</v>
          </cell>
          <cell r="BS1400" t="str">
            <v>-</v>
          </cell>
          <cell r="BT1400" t="str">
            <v>-</v>
          </cell>
          <cell r="BU1400" t="str">
            <v>-</v>
          </cell>
          <cell r="BV1400" t="str">
            <v>-</v>
          </cell>
          <cell r="BW1400" t="str">
            <v>-</v>
          </cell>
          <cell r="BX1400" t="str">
            <v>-</v>
          </cell>
          <cell r="BY1400" t="str">
            <v>-</v>
          </cell>
          <cell r="BZ1400" t="str">
            <v>-</v>
          </cell>
          <cell r="CA1400" t="str">
            <v>-</v>
          </cell>
          <cell r="CB1400" t="str">
            <v>-</v>
          </cell>
          <cell r="CC1400" t="str">
            <v>Martes</v>
          </cell>
          <cell r="CD1400" t="str">
            <v>78</v>
          </cell>
          <cell r="CE1400" t="str">
            <v>8</v>
          </cell>
          <cell r="CF1400" t="str">
            <v>Rosa</v>
          </cell>
          <cell r="CG1400" t="str">
            <v>2o Sábado</v>
          </cell>
          <cell r="CH1400" t="str">
            <v>Feb y Mzo</v>
          </cell>
          <cell r="CI1400" t="str">
            <v>Ago y Sep</v>
          </cell>
          <cell r="CJ1400" t="str">
            <v>Ajustador</v>
          </cell>
          <cell r="CK1400">
            <v>90</v>
          </cell>
          <cell r="CL1400" t="str">
            <v>101 - MAGNA</v>
          </cell>
          <cell r="CM1400" t="str">
            <v>15019</v>
          </cell>
          <cell r="CP1400" t="str">
            <v>-</v>
          </cell>
        </row>
        <row r="1401">
          <cell r="A1401" t="str">
            <v>15020</v>
          </cell>
          <cell r="B1401" t="str">
            <v>P91ACD</v>
          </cell>
          <cell r="C1401" t="str">
            <v>Distrito Federal</v>
          </cell>
          <cell r="D1401" t="str">
            <v>No aplica</v>
          </cell>
          <cell r="E1401" t="str">
            <v>Aveo</v>
          </cell>
          <cell r="F1401" t="str">
            <v>Automóvil</v>
          </cell>
          <cell r="G1401" t="str">
            <v>Chevrolet</v>
          </cell>
          <cell r="H1401" t="str">
            <v>Aveo LT 4 puertas T/M, D/H, A/A, B/A, ABS, CD, Paquete F</v>
          </cell>
          <cell r="I1401" t="str">
            <v>3G1TB5CF6FL183476</v>
          </cell>
          <cell r="J1401" t="str">
            <v>Hecho en México</v>
          </cell>
          <cell r="K1401" t="str">
            <v>Magna</v>
          </cell>
          <cell r="L1401">
            <v>4</v>
          </cell>
          <cell r="M1401">
            <v>45</v>
          </cell>
          <cell r="N1401">
            <v>2015</v>
          </cell>
          <cell r="O1401" t="str">
            <v>Ciudad de México</v>
          </cell>
          <cell r="P1401" t="str">
            <v>Ciudad de México</v>
          </cell>
          <cell r="Q1401" t="str">
            <v>Zona Metropolitana</v>
          </cell>
          <cell r="R1401" t="str">
            <v>Baja</v>
          </cell>
          <cell r="S1401" t="str">
            <v>Venta a empleado</v>
          </cell>
          <cell r="T1401" t="str">
            <v>GNP</v>
          </cell>
          <cell r="U1401" t="str">
            <v>Grupo Nacional Provincial, S.A.B.</v>
          </cell>
          <cell r="V1401" t="str">
            <v>Asesor de Servicio</v>
          </cell>
          <cell r="W1401" t="str">
            <v>581</v>
          </cell>
          <cell r="X1401" t="str">
            <v>Célula 2</v>
          </cell>
          <cell r="Y1401" t="str">
            <v>Asignado</v>
          </cell>
          <cell r="Z1401" t="str">
            <v>N94201</v>
          </cell>
          <cell r="AA1401" t="str">
            <v>Hernandez Nunez Adrian Arturo</v>
          </cell>
          <cell r="AB1401" t="str">
            <v>Grupo Nacional Provincial, S.A.B.</v>
          </cell>
          <cell r="AC1401" t="str">
            <v>HENA851128JR1</v>
          </cell>
          <cell r="AD1401" t="str">
            <v>Operativo</v>
          </cell>
          <cell r="AE1401" t="str">
            <v>Asesor de Servicio Automovil</v>
          </cell>
          <cell r="AF1401" t="str">
            <v>Unidad Operativa</v>
          </cell>
          <cell r="AG1401" t="str">
            <v>Dirección Servicio y Operaciones</v>
          </cell>
          <cell r="AH1401" t="str">
            <v>Subdir. Siniestros CDMX y Sureste</v>
          </cell>
          <cell r="AI1401" t="str">
            <v>C9215</v>
          </cell>
          <cell r="AJ1401" t="str">
            <v>Moreno Alvárez Elvia Citlalli</v>
          </cell>
          <cell r="AK1401" t="str">
            <v>Tlalnepantla</v>
          </cell>
          <cell r="AL1401" t="str">
            <v>Tlalnepantla</v>
          </cell>
          <cell r="AM1401">
            <v>0</v>
          </cell>
          <cell r="AN1401" t="str">
            <v>adrian.hernandez@gnp.com.mx</v>
          </cell>
          <cell r="AO1401" t="str">
            <v>adrian.hernandez@gnp.com.mx</v>
          </cell>
          <cell r="AP1401" t="str">
            <v>ajustes412gnp@gmail.com</v>
          </cell>
          <cell r="AQ1401">
            <v>5548664953</v>
          </cell>
          <cell r="AR1401" t="str">
            <v>6363180010376505</v>
          </cell>
          <cell r="AS1401" t="str">
            <v>CANCELADO</v>
          </cell>
          <cell r="AT1401" t="str">
            <v>2272</v>
          </cell>
          <cell r="AU1401" t="str">
            <v>756</v>
          </cell>
          <cell r="AV1401" t="str">
            <v>05/26</v>
          </cell>
          <cell r="AW1401" t="str">
            <v>IMDM22968693..</v>
          </cell>
          <cell r="AX1401" t="str">
            <v>Inactivo</v>
          </cell>
          <cell r="AY1401" t="str">
            <v>Si</v>
          </cell>
          <cell r="AZ1401">
            <v>1229.17</v>
          </cell>
          <cell r="BA1401">
            <v>43708</v>
          </cell>
          <cell r="BB1401">
            <v>7375.02</v>
          </cell>
          <cell r="BC1401" t="str">
            <v>-</v>
          </cell>
          <cell r="BD1401">
            <v>118000</v>
          </cell>
          <cell r="BE1401">
            <v>43631</v>
          </cell>
          <cell r="BF1401">
            <v>45076</v>
          </cell>
          <cell r="BG1401">
            <v>3</v>
          </cell>
          <cell r="BH1401" t="str">
            <v>-</v>
          </cell>
          <cell r="BI1401" t="str">
            <v>-</v>
          </cell>
          <cell r="BJ1401" t="str">
            <v>Propio</v>
          </cell>
          <cell r="BK1401" t="str">
            <v>FV8259</v>
          </cell>
          <cell r="BL1401" t="str">
            <v>El Trébol Automotriz Ermita, S.A. de C.V.</v>
          </cell>
          <cell r="BM1401">
            <v>126293.1</v>
          </cell>
          <cell r="BN1401">
            <v>20206.896000000001</v>
          </cell>
          <cell r="BO1401">
            <v>146499.99600000001</v>
          </cell>
          <cell r="BP1401">
            <v>4363.92</v>
          </cell>
          <cell r="BQ1401" t="str">
            <v>-</v>
          </cell>
          <cell r="BR1401" t="str">
            <v>-</v>
          </cell>
          <cell r="BS1401" t="str">
            <v>-</v>
          </cell>
          <cell r="BT1401" t="str">
            <v>-</v>
          </cell>
          <cell r="BU1401" t="str">
            <v>-</v>
          </cell>
          <cell r="BV1401" t="str">
            <v>-</v>
          </cell>
          <cell r="BW1401" t="str">
            <v>-</v>
          </cell>
          <cell r="BX1401" t="str">
            <v>-</v>
          </cell>
          <cell r="BY1401" t="str">
            <v>-</v>
          </cell>
          <cell r="BZ1401" t="str">
            <v>-</v>
          </cell>
          <cell r="CA1401" t="str">
            <v>-</v>
          </cell>
          <cell r="CB1401" t="str">
            <v>-</v>
          </cell>
          <cell r="CC1401" t="str">
            <v>Jueves</v>
          </cell>
          <cell r="CD1401" t="str">
            <v>91</v>
          </cell>
          <cell r="CE1401" t="str">
            <v>1</v>
          </cell>
          <cell r="CF1401" t="str">
            <v>Verde</v>
          </cell>
          <cell r="CG1401" t="str">
            <v>4o Sábado</v>
          </cell>
          <cell r="CH1401" t="str">
            <v>Abr y May</v>
          </cell>
          <cell r="CI1401" t="str">
            <v>Oct y Nov</v>
          </cell>
          <cell r="CJ1401" t="str">
            <v>Ajustador</v>
          </cell>
          <cell r="CK1401">
            <v>90</v>
          </cell>
          <cell r="CL1401" t="str">
            <v>101 - MAGNA</v>
          </cell>
          <cell r="CM1401" t="str">
            <v>15020</v>
          </cell>
          <cell r="CP1401" t="str">
            <v>-</v>
          </cell>
        </row>
        <row r="1402">
          <cell r="A1402" t="str">
            <v>15021</v>
          </cell>
          <cell r="B1402" t="str">
            <v>N64ATD</v>
          </cell>
          <cell r="C1402" t="str">
            <v>Distrito Federal</v>
          </cell>
          <cell r="D1402" t="str">
            <v>P26ACD</v>
          </cell>
          <cell r="E1402" t="str">
            <v>Aveo</v>
          </cell>
          <cell r="F1402" t="str">
            <v>Automóvil</v>
          </cell>
          <cell r="G1402" t="str">
            <v>Chevrolet</v>
          </cell>
          <cell r="H1402" t="str">
            <v>Aveo LT 4 puertas T/M, D/H, A/A, B/A, ABS, CD, Paquete F</v>
          </cell>
          <cell r="I1402" t="str">
            <v>3G1TB5CF7FL181980</v>
          </cell>
          <cell r="J1402" t="str">
            <v>Hecho en México</v>
          </cell>
          <cell r="K1402" t="str">
            <v>Magna</v>
          </cell>
          <cell r="L1402">
            <v>4</v>
          </cell>
          <cell r="M1402">
            <v>45</v>
          </cell>
          <cell r="N1402">
            <v>2015</v>
          </cell>
          <cell r="O1402" t="str">
            <v>Ciudad de México</v>
          </cell>
          <cell r="P1402" t="str">
            <v>Ciudad de México</v>
          </cell>
          <cell r="Q1402" t="str">
            <v>Zona Metropolitana</v>
          </cell>
          <cell r="R1402" t="str">
            <v>Baja</v>
          </cell>
          <cell r="S1402" t="str">
            <v>Subasta interna</v>
          </cell>
          <cell r="T1402" t="str">
            <v>GNP</v>
          </cell>
          <cell r="U1402" t="str">
            <v>Grupo Nacional Provincial, S.A.B.</v>
          </cell>
          <cell r="V1402" t="str">
            <v>AVES</v>
          </cell>
          <cell r="W1402" t="str">
            <v>CG Agente de Seguros</v>
          </cell>
          <cell r="X1402" t="str">
            <v>Despacho Externo</v>
          </cell>
          <cell r="Y1402" t="str">
            <v>Asignado</v>
          </cell>
          <cell r="Z1402" t="str">
            <v>N91812</v>
          </cell>
          <cell r="AA1402" t="str">
            <v>Rivera Torres Daniela Jazmín</v>
          </cell>
          <cell r="AB1402" t="str">
            <v>Grupo Nacional Provincial, S.A.B.</v>
          </cell>
          <cell r="AC1402" t="str">
            <v>RITD8611287H6</v>
          </cell>
          <cell r="AD1402" t="str">
            <v>Jefe de departamento</v>
          </cell>
          <cell r="AE1402" t="str">
            <v>Jefe de Departamento B</v>
          </cell>
          <cell r="AF1402" t="str">
            <v>Unidad de Negocio</v>
          </cell>
          <cell r="AG1402" t="str">
            <v>Dirección Canal Masivo</v>
          </cell>
          <cell r="AH1402" t="str">
            <v>Subdir. Integración Comercial Canal Masivo</v>
          </cell>
          <cell r="AI1402" t="str">
            <v>C2001</v>
          </cell>
          <cell r="AJ1402" t="str">
            <v>Ocampo Sosa Abel Francisco</v>
          </cell>
          <cell r="AK1402" t="str">
            <v>Central P2 C-D</v>
          </cell>
          <cell r="AL1402" t="str">
            <v>Plaza GNP</v>
          </cell>
          <cell r="AM1402">
            <v>81816</v>
          </cell>
          <cell r="AN1402" t="str">
            <v>yasmin.rivera@gnp.com.mx</v>
          </cell>
          <cell r="AO1402" t="str">
            <v>yasmin.rivera@gnp.com.mx</v>
          </cell>
          <cell r="AP1402" t="str">
            <v>marisol.gallardo@gnp.com.mx</v>
          </cell>
          <cell r="AQ1402">
            <v>5543677979</v>
          </cell>
          <cell r="AR1402" t="str">
            <v>6363180010376513</v>
          </cell>
          <cell r="AS1402" t="str">
            <v>CANCELADO</v>
          </cell>
          <cell r="AT1402" t="str">
            <v>5334</v>
          </cell>
          <cell r="AU1402" t="str">
            <v>426</v>
          </cell>
          <cell r="AV1402" t="str">
            <v>05/26</v>
          </cell>
          <cell r="AW1402" t="str">
            <v>IMDM20436366..</v>
          </cell>
          <cell r="AX1402" t="str">
            <v>Inactivo</v>
          </cell>
          <cell r="AY1402" t="str">
            <v>No</v>
          </cell>
          <cell r="AZ1402" t="str">
            <v>-</v>
          </cell>
          <cell r="BA1402" t="str">
            <v>-</v>
          </cell>
          <cell r="BB1402" t="str">
            <v>-</v>
          </cell>
          <cell r="BC1402" t="str">
            <v>-</v>
          </cell>
          <cell r="BD1402" t="str">
            <v>-</v>
          </cell>
          <cell r="BE1402" t="str">
            <v>-</v>
          </cell>
          <cell r="BF1402" t="str">
            <v>-</v>
          </cell>
          <cell r="BG1402" t="str">
            <v>-</v>
          </cell>
          <cell r="BH1402" t="str">
            <v>-</v>
          </cell>
          <cell r="BI1402" t="str">
            <v>-</v>
          </cell>
          <cell r="BJ1402" t="str">
            <v>Propio</v>
          </cell>
          <cell r="BK1402" t="str">
            <v>FV8258</v>
          </cell>
          <cell r="BL1402" t="str">
            <v>El Trébol Automotriz Ermita, S.A. de C.V.</v>
          </cell>
          <cell r="BM1402">
            <v>126293.1</v>
          </cell>
          <cell r="BN1402">
            <v>20206.896000000001</v>
          </cell>
          <cell r="BO1402">
            <v>146499.99600000001</v>
          </cell>
          <cell r="BP1402">
            <v>4363.92</v>
          </cell>
          <cell r="BQ1402" t="str">
            <v>-</v>
          </cell>
          <cell r="BR1402" t="str">
            <v>-</v>
          </cell>
          <cell r="BS1402" t="str">
            <v>-</v>
          </cell>
          <cell r="BT1402" t="str">
            <v>-</v>
          </cell>
          <cell r="BU1402" t="str">
            <v>-</v>
          </cell>
          <cell r="BV1402" t="str">
            <v>-</v>
          </cell>
          <cell r="BW1402" t="str">
            <v>-</v>
          </cell>
          <cell r="BX1402" t="str">
            <v>-</v>
          </cell>
          <cell r="BY1402" t="str">
            <v>-</v>
          </cell>
          <cell r="BZ1402" t="str">
            <v>-</v>
          </cell>
          <cell r="CA1402" t="str">
            <v>-</v>
          </cell>
          <cell r="CB1402" t="str">
            <v>-</v>
          </cell>
          <cell r="CC1402" t="str">
            <v>Miércoles</v>
          </cell>
          <cell r="CD1402" t="str">
            <v>64</v>
          </cell>
          <cell r="CE1402" t="str">
            <v>4</v>
          </cell>
          <cell r="CF1402" t="str">
            <v>Rojo</v>
          </cell>
          <cell r="CG1402" t="str">
            <v>3er Sábado</v>
          </cell>
          <cell r="CH1402" t="str">
            <v>Mzo y Abr</v>
          </cell>
          <cell r="CI1402" t="str">
            <v>Sep y Oct</v>
          </cell>
          <cell r="CJ1402" t="str">
            <v>AVEs</v>
          </cell>
          <cell r="CK1402">
            <v>0</v>
          </cell>
          <cell r="CL1402" t="str">
            <v>101 - MAGNA</v>
          </cell>
          <cell r="CM1402" t="str">
            <v>15021</v>
          </cell>
          <cell r="CP1402" t="str">
            <v>-</v>
          </cell>
        </row>
        <row r="1403">
          <cell r="A1403" t="str">
            <v>15022</v>
          </cell>
          <cell r="B1403" t="str">
            <v>P46ACD</v>
          </cell>
          <cell r="C1403" t="str">
            <v>Distrito Federal</v>
          </cell>
          <cell r="D1403" t="str">
            <v>No aplica</v>
          </cell>
          <cell r="E1403" t="str">
            <v>Aveo</v>
          </cell>
          <cell r="F1403" t="str">
            <v>Automóvil</v>
          </cell>
          <cell r="G1403" t="str">
            <v>Chevrolet</v>
          </cell>
          <cell r="H1403" t="str">
            <v>Aveo LT 4 puertas T/M, D/H, A/A, B/A, ABS, CD, Paquete F</v>
          </cell>
          <cell r="I1403" t="str">
            <v>3G1TB5CF7FL182899</v>
          </cell>
          <cell r="J1403" t="str">
            <v>Hecho en México</v>
          </cell>
          <cell r="K1403" t="str">
            <v>Magna</v>
          </cell>
          <cell r="L1403">
            <v>4</v>
          </cell>
          <cell r="M1403">
            <v>45</v>
          </cell>
          <cell r="N1403">
            <v>2015</v>
          </cell>
          <cell r="O1403" t="str">
            <v>Ciudad de México</v>
          </cell>
          <cell r="P1403" t="str">
            <v>Ciudad de México</v>
          </cell>
          <cell r="Q1403" t="str">
            <v>Zona Metropolitana</v>
          </cell>
          <cell r="R1403" t="str">
            <v>Baja</v>
          </cell>
          <cell r="S1403" t="str">
            <v>Venta a empleado</v>
          </cell>
          <cell r="T1403" t="str">
            <v>GNP</v>
          </cell>
          <cell r="U1403" t="str">
            <v>Grupo Nacional Provincial, S.A.B.</v>
          </cell>
          <cell r="V1403" t="str">
            <v>Asesor de Servicio</v>
          </cell>
          <cell r="W1403" t="str">
            <v>354</v>
          </cell>
          <cell r="X1403" t="str">
            <v>Célula 6</v>
          </cell>
          <cell r="Y1403" t="str">
            <v>Asignado</v>
          </cell>
          <cell r="Z1403" t="str">
            <v>N87491</v>
          </cell>
          <cell r="AA1403" t="str">
            <v>Medina Morales José Antonio</v>
          </cell>
          <cell r="AB1403" t="str">
            <v>Grupo Nacional Provincial, S.A.B.</v>
          </cell>
          <cell r="AC1403" t="str">
            <v>MEMA7311055P7</v>
          </cell>
          <cell r="AD1403" t="str">
            <v>Operativo</v>
          </cell>
          <cell r="AE1403" t="str">
            <v>Asesor de Servicio Automovil</v>
          </cell>
          <cell r="AF1403" t="str">
            <v>Unidad Operativa</v>
          </cell>
          <cell r="AG1403" t="str">
            <v>Dirección Servicio y Operaciones</v>
          </cell>
          <cell r="AH1403" t="str">
            <v>Subdir. Siniestros CDMX y Sureste</v>
          </cell>
          <cell r="AI1403" t="str">
            <v>C9208</v>
          </cell>
          <cell r="AJ1403" t="str">
            <v>Lasa Estrada Antxon</v>
          </cell>
          <cell r="AK1403" t="str">
            <v>Tlalnepantla</v>
          </cell>
          <cell r="AL1403" t="str">
            <v>Tlalnepantla</v>
          </cell>
          <cell r="AM1403">
            <v>0</v>
          </cell>
          <cell r="AN1403" t="str">
            <v>jose.medina@gnp.com.mx</v>
          </cell>
          <cell r="AO1403" t="str">
            <v>jose.medina@gnp.com.mx</v>
          </cell>
          <cell r="AP1403" t="str">
            <v>ajustes053gnp@gmail.com</v>
          </cell>
          <cell r="AQ1403">
            <v>5535228707</v>
          </cell>
          <cell r="AR1403" t="str">
            <v>6363180010376521</v>
          </cell>
          <cell r="AS1403" t="str">
            <v>CANCELADO</v>
          </cell>
          <cell r="AT1403" t="str">
            <v>7107</v>
          </cell>
          <cell r="AU1403" t="str">
            <v>447</v>
          </cell>
          <cell r="AV1403" t="str">
            <v>05/26</v>
          </cell>
          <cell r="AW1403" t="str">
            <v>IMDM20436367..</v>
          </cell>
          <cell r="AX1403" t="str">
            <v>Inactivo</v>
          </cell>
          <cell r="AY1403" t="str">
            <v>Si</v>
          </cell>
          <cell r="AZ1403">
            <v>1229.17</v>
          </cell>
          <cell r="BA1403">
            <v>43708</v>
          </cell>
          <cell r="BB1403">
            <v>4916.68</v>
          </cell>
          <cell r="BC1403">
            <v>113083.32</v>
          </cell>
          <cell r="BD1403">
            <v>118000</v>
          </cell>
          <cell r="BE1403">
            <v>43661</v>
          </cell>
          <cell r="BF1403">
            <v>45107</v>
          </cell>
          <cell r="BG1403">
            <v>3</v>
          </cell>
          <cell r="BH1403" t="str">
            <v>-</v>
          </cell>
          <cell r="BI1403" t="str">
            <v>-</v>
          </cell>
          <cell r="BJ1403" t="str">
            <v>Propio</v>
          </cell>
          <cell r="BK1403" t="str">
            <v>FV8257</v>
          </cell>
          <cell r="BL1403" t="str">
            <v>El Trébol Automotriz Ermita, S.A. de C.V.</v>
          </cell>
          <cell r="BM1403">
            <v>126293.1</v>
          </cell>
          <cell r="BN1403">
            <v>20206.896000000001</v>
          </cell>
          <cell r="BO1403">
            <v>146499.99600000001</v>
          </cell>
          <cell r="BP1403">
            <v>4363.92</v>
          </cell>
          <cell r="BQ1403" t="str">
            <v>-</v>
          </cell>
          <cell r="BR1403" t="str">
            <v>-</v>
          </cell>
          <cell r="BS1403" t="str">
            <v>-</v>
          </cell>
          <cell r="BT1403" t="str">
            <v>-</v>
          </cell>
          <cell r="BU1403" t="str">
            <v>-</v>
          </cell>
          <cell r="BV1403" t="str">
            <v>-</v>
          </cell>
          <cell r="BW1403" t="str">
            <v>-</v>
          </cell>
          <cell r="BX1403" t="str">
            <v>-</v>
          </cell>
          <cell r="BY1403" t="str">
            <v>-</v>
          </cell>
          <cell r="BZ1403" t="str">
            <v>-</v>
          </cell>
          <cell r="CA1403" t="str">
            <v>-</v>
          </cell>
          <cell r="CB1403" t="str">
            <v>-</v>
          </cell>
          <cell r="CC1403" t="str">
            <v>Lunes</v>
          </cell>
          <cell r="CD1403" t="str">
            <v>46</v>
          </cell>
          <cell r="CE1403" t="str">
            <v>6</v>
          </cell>
          <cell r="CF1403" t="str">
            <v>Amarillo</v>
          </cell>
          <cell r="CG1403" t="str">
            <v>1er Sábado</v>
          </cell>
          <cell r="CH1403" t="str">
            <v>Ene y Feb</v>
          </cell>
          <cell r="CI1403" t="str">
            <v>Jul y Ago</v>
          </cell>
          <cell r="CJ1403" t="str">
            <v>Ajustador</v>
          </cell>
          <cell r="CK1403">
            <v>90</v>
          </cell>
          <cell r="CL1403" t="str">
            <v>101 - MAGNA</v>
          </cell>
          <cell r="CM1403" t="str">
            <v>15022</v>
          </cell>
          <cell r="CP1403" t="str">
            <v>-</v>
          </cell>
        </row>
        <row r="1404">
          <cell r="A1404" t="str">
            <v>15023</v>
          </cell>
          <cell r="B1404" t="str">
            <v>G64AUA</v>
          </cell>
          <cell r="C1404" t="str">
            <v>Distrito Federal</v>
          </cell>
          <cell r="D1404" t="str">
            <v>N95ACD</v>
          </cell>
          <cell r="E1404" t="str">
            <v>Aveo</v>
          </cell>
          <cell r="F1404" t="str">
            <v>Automóvil</v>
          </cell>
          <cell r="G1404" t="str">
            <v>Chevrolet</v>
          </cell>
          <cell r="H1404" t="str">
            <v>Aveo LT 4 puertas T/M, D/H, A/A, B/A, ABS, CD, Paquete F</v>
          </cell>
          <cell r="I1404" t="str">
            <v>3G1TB5CF8FL183365</v>
          </cell>
          <cell r="J1404" t="str">
            <v>Hecho en México</v>
          </cell>
          <cell r="K1404" t="str">
            <v>Magna</v>
          </cell>
          <cell r="L1404">
            <v>4</v>
          </cell>
          <cell r="M1404">
            <v>45</v>
          </cell>
          <cell r="N1404">
            <v>2015</v>
          </cell>
          <cell r="O1404" t="str">
            <v>Ciudad de México</v>
          </cell>
          <cell r="P1404" t="str">
            <v>Ciudad de México</v>
          </cell>
          <cell r="Q1404" t="str">
            <v>Zona Metropolitana</v>
          </cell>
          <cell r="R1404" t="str">
            <v>Baja</v>
          </cell>
          <cell r="S1404" t="str">
            <v>Venta a empleado</v>
          </cell>
          <cell r="T1404" t="str">
            <v>GNP</v>
          </cell>
          <cell r="U1404" t="str">
            <v>Grupo Nacional Provincial, S.A.B.</v>
          </cell>
          <cell r="V1404" t="str">
            <v>Asesor de Servicio</v>
          </cell>
          <cell r="W1404" t="str">
            <v>464</v>
          </cell>
          <cell r="X1404" t="str">
            <v>Célula 1</v>
          </cell>
          <cell r="Y1404" t="str">
            <v>Asignado</v>
          </cell>
          <cell r="Z1404" t="str">
            <v>N87725</v>
          </cell>
          <cell r="AA1404" t="str">
            <v>García Cabello Ociel Ezequiel</v>
          </cell>
          <cell r="AB1404" t="str">
            <v>Grupo Nacional Provincial, S.A.B.</v>
          </cell>
          <cell r="AC1404" t="str">
            <v>GACO750306F29</v>
          </cell>
          <cell r="AD1404" t="str">
            <v>Operativo</v>
          </cell>
          <cell r="AE1404" t="str">
            <v>Asesor de Servicio Automovil</v>
          </cell>
          <cell r="AF1404" t="str">
            <v>Unidad Operativa</v>
          </cell>
          <cell r="AG1404" t="str">
            <v>Dirección Servicio y Operaciones</v>
          </cell>
          <cell r="AH1404" t="str">
            <v>Subdir. Siniestros CDMX y Sureste</v>
          </cell>
          <cell r="AI1404" t="str">
            <v>C9215</v>
          </cell>
          <cell r="AJ1404" t="str">
            <v>Moreno Alvárez Elvia Citlalli</v>
          </cell>
          <cell r="AK1404" t="str">
            <v>Tlalnepantla</v>
          </cell>
          <cell r="AL1404" t="str">
            <v>Tlalnepantla</v>
          </cell>
          <cell r="AM1404">
            <v>0</v>
          </cell>
          <cell r="AN1404" t="str">
            <v>ociel.garcia@gnp.com.mx</v>
          </cell>
          <cell r="AO1404" t="str">
            <v>ociel.garcia@gnp.com.mx</v>
          </cell>
          <cell r="AP1404" t="str">
            <v>ajustes013gnp@gmail.com</v>
          </cell>
          <cell r="AQ1404">
            <v>5535228527</v>
          </cell>
          <cell r="AR1404" t="str">
            <v>-</v>
          </cell>
          <cell r="AS1404" t="str">
            <v>-</v>
          </cell>
          <cell r="AT1404" t="str">
            <v>-</v>
          </cell>
          <cell r="AU1404" t="str">
            <v>-</v>
          </cell>
          <cell r="AV1404" t="str">
            <v>-</v>
          </cell>
          <cell r="AW1404" t="str">
            <v>IMDM20436368..</v>
          </cell>
          <cell r="AX1404" t="str">
            <v>Inactivo</v>
          </cell>
          <cell r="AY1404" t="str">
            <v>Si</v>
          </cell>
          <cell r="AZ1404">
            <v>1229.17</v>
          </cell>
          <cell r="BA1404">
            <v>43708</v>
          </cell>
          <cell r="BB1404">
            <v>7375.02</v>
          </cell>
          <cell r="BC1404">
            <v>110624.98</v>
          </cell>
          <cell r="BD1404">
            <v>118000</v>
          </cell>
          <cell r="BE1404">
            <v>43631</v>
          </cell>
          <cell r="BF1404">
            <v>45076</v>
          </cell>
          <cell r="BG1404">
            <v>3</v>
          </cell>
          <cell r="BH1404" t="str">
            <v>-</v>
          </cell>
          <cell r="BI1404" t="str">
            <v>-</v>
          </cell>
          <cell r="BJ1404" t="str">
            <v>Propio</v>
          </cell>
          <cell r="BK1404" t="str">
            <v>FV8256</v>
          </cell>
          <cell r="BL1404" t="str">
            <v>El Trébol Automotriz Ermita, S.A. de C.V.</v>
          </cell>
          <cell r="BM1404">
            <v>126293.1</v>
          </cell>
          <cell r="BN1404">
            <v>20206.896000000001</v>
          </cell>
          <cell r="BO1404">
            <v>146499.99600000001</v>
          </cell>
          <cell r="BP1404">
            <v>4363.92</v>
          </cell>
          <cell r="BQ1404" t="str">
            <v>-</v>
          </cell>
          <cell r="BR1404" t="str">
            <v>-</v>
          </cell>
          <cell r="BS1404" t="str">
            <v>-</v>
          </cell>
          <cell r="BT1404" t="str">
            <v>-</v>
          </cell>
          <cell r="BU1404" t="str">
            <v>-</v>
          </cell>
          <cell r="BV1404" t="str">
            <v>-</v>
          </cell>
          <cell r="BW1404" t="str">
            <v>-</v>
          </cell>
          <cell r="BX1404" t="str">
            <v>-</v>
          </cell>
          <cell r="BY1404" t="str">
            <v>-</v>
          </cell>
          <cell r="BZ1404" t="str">
            <v>-</v>
          </cell>
          <cell r="CA1404" t="str">
            <v>-</v>
          </cell>
          <cell r="CB1404" t="str">
            <v>-</v>
          </cell>
          <cell r="CC1404" t="str">
            <v>Miércoles</v>
          </cell>
          <cell r="CD1404" t="str">
            <v>64</v>
          </cell>
          <cell r="CE1404" t="str">
            <v>4</v>
          </cell>
          <cell r="CF1404" t="str">
            <v>Rojo</v>
          </cell>
          <cell r="CG1404" t="str">
            <v>3er Sábado</v>
          </cell>
          <cell r="CH1404" t="str">
            <v>Mzo y Abr</v>
          </cell>
          <cell r="CI1404" t="str">
            <v>Sep y Oct</v>
          </cell>
          <cell r="CJ1404" t="str">
            <v>-</v>
          </cell>
          <cell r="CK1404">
            <v>90</v>
          </cell>
          <cell r="CL1404" t="str">
            <v>101 - MAGNA</v>
          </cell>
          <cell r="CM1404" t="str">
            <v>15023</v>
          </cell>
          <cell r="CP1404" t="str">
            <v>-</v>
          </cell>
        </row>
        <row r="1405">
          <cell r="A1405" t="str">
            <v>15024</v>
          </cell>
          <cell r="B1405" t="str">
            <v>L93ACD</v>
          </cell>
          <cell r="C1405" t="str">
            <v>Distrito Federal</v>
          </cell>
          <cell r="D1405" t="str">
            <v>No aplica</v>
          </cell>
          <cell r="E1405" t="str">
            <v>Aveo</v>
          </cell>
          <cell r="F1405" t="str">
            <v>Automóvil</v>
          </cell>
          <cell r="G1405" t="str">
            <v>Chevrolet</v>
          </cell>
          <cell r="H1405" t="str">
            <v>Aveo LT 4 puertas T/M, D/H, A/A, B/A, ABS, CD, Paquete F</v>
          </cell>
          <cell r="I1405" t="str">
            <v>3G1TB5CF2FL183300</v>
          </cell>
          <cell r="J1405" t="str">
            <v>Hecho en México</v>
          </cell>
          <cell r="K1405" t="str">
            <v>Magna</v>
          </cell>
          <cell r="L1405">
            <v>4</v>
          </cell>
          <cell r="M1405">
            <v>45</v>
          </cell>
          <cell r="N1405">
            <v>2015</v>
          </cell>
          <cell r="O1405" t="str">
            <v>Ciudad de México</v>
          </cell>
          <cell r="P1405" t="str">
            <v>Ciudad de México</v>
          </cell>
          <cell r="Q1405" t="str">
            <v>Zona Metropolitana</v>
          </cell>
          <cell r="R1405" t="str">
            <v>Baja</v>
          </cell>
          <cell r="S1405" t="str">
            <v>Venta a empleado</v>
          </cell>
          <cell r="T1405" t="str">
            <v>GNP</v>
          </cell>
          <cell r="U1405" t="str">
            <v>Grupo Nacional Provincial, S.A.B.</v>
          </cell>
          <cell r="V1405" t="str">
            <v>Asesor de Servicio</v>
          </cell>
          <cell r="W1405" t="str">
            <v>476</v>
          </cell>
          <cell r="X1405" t="str">
            <v>Célula 1</v>
          </cell>
          <cell r="Y1405" t="str">
            <v>Asignado</v>
          </cell>
          <cell r="Z1405" t="str">
            <v>N88793</v>
          </cell>
          <cell r="AA1405" t="str">
            <v>Pichardo Rosales Omar</v>
          </cell>
          <cell r="AB1405" t="str">
            <v>Grupo Nacional Provincial, S.A.B.</v>
          </cell>
          <cell r="AC1405" t="str">
            <v>PIRO830624GP5</v>
          </cell>
          <cell r="AD1405" t="str">
            <v>Operativo</v>
          </cell>
          <cell r="AE1405" t="str">
            <v>Asesor de Servicio Automovil</v>
          </cell>
          <cell r="AF1405" t="str">
            <v>Unidad Operativa</v>
          </cell>
          <cell r="AG1405" t="str">
            <v>Dirección Servicio y Operaciones</v>
          </cell>
          <cell r="AH1405" t="str">
            <v>Subdir. Siniestros CDMX y Sureste</v>
          </cell>
          <cell r="AI1405" t="str">
            <v>C9215</v>
          </cell>
          <cell r="AJ1405" t="str">
            <v>Moreno Alvárez Elvia Citlalli</v>
          </cell>
          <cell r="AK1405" t="str">
            <v>Tlalnepantla</v>
          </cell>
          <cell r="AL1405" t="str">
            <v>Tlalnepantla</v>
          </cell>
          <cell r="AM1405">
            <v>0</v>
          </cell>
          <cell r="AN1405" t="str">
            <v>omar.pichardo@gnp.com.mx</v>
          </cell>
          <cell r="AO1405" t="str">
            <v>omar.pichardo@gnp.com.mx</v>
          </cell>
          <cell r="AP1405" t="str">
            <v>ajustes050gnp@gmail.com</v>
          </cell>
          <cell r="AQ1405">
            <v>5535228677</v>
          </cell>
          <cell r="AR1405" t="str">
            <v>-</v>
          </cell>
          <cell r="AS1405" t="str">
            <v>-</v>
          </cell>
          <cell r="AT1405" t="str">
            <v>-</v>
          </cell>
          <cell r="AU1405" t="str">
            <v>-</v>
          </cell>
          <cell r="AV1405" t="str">
            <v>-</v>
          </cell>
          <cell r="AW1405" t="str">
            <v>IMDM22968709..</v>
          </cell>
          <cell r="AX1405" t="str">
            <v>Inactivo</v>
          </cell>
          <cell r="AY1405" t="str">
            <v>No</v>
          </cell>
          <cell r="AZ1405" t="str">
            <v>-</v>
          </cell>
          <cell r="BA1405" t="str">
            <v>-</v>
          </cell>
          <cell r="BB1405" t="str">
            <v>-</v>
          </cell>
          <cell r="BC1405" t="str">
            <v>-</v>
          </cell>
          <cell r="BD1405" t="str">
            <v>-</v>
          </cell>
          <cell r="BE1405" t="str">
            <v>-</v>
          </cell>
          <cell r="BF1405" t="str">
            <v>-</v>
          </cell>
          <cell r="BG1405">
            <v>3</v>
          </cell>
          <cell r="BH1405" t="str">
            <v>-</v>
          </cell>
          <cell r="BI1405" t="str">
            <v>-</v>
          </cell>
          <cell r="BJ1405" t="str">
            <v>Propio</v>
          </cell>
          <cell r="BK1405" t="str">
            <v>FV8255</v>
          </cell>
          <cell r="BL1405" t="str">
            <v>El Trébol Automotriz Ermita, S.A. de C.V.</v>
          </cell>
          <cell r="BM1405">
            <v>126293.1</v>
          </cell>
          <cell r="BN1405">
            <v>20206.896000000001</v>
          </cell>
          <cell r="BO1405">
            <v>146499.99600000001</v>
          </cell>
          <cell r="BP1405">
            <v>4363.92</v>
          </cell>
          <cell r="BQ1405" t="str">
            <v>-</v>
          </cell>
          <cell r="BR1405" t="str">
            <v>-</v>
          </cell>
          <cell r="BS1405" t="str">
            <v>-</v>
          </cell>
          <cell r="BT1405" t="str">
            <v>-</v>
          </cell>
          <cell r="BU1405" t="str">
            <v>-</v>
          </cell>
          <cell r="BV1405" t="str">
            <v>-</v>
          </cell>
          <cell r="BW1405" t="str">
            <v>-</v>
          </cell>
          <cell r="BX1405" t="str">
            <v>-</v>
          </cell>
          <cell r="BY1405" t="str">
            <v>-</v>
          </cell>
          <cell r="BZ1405" t="str">
            <v>-</v>
          </cell>
          <cell r="CA1405" t="str">
            <v>-</v>
          </cell>
          <cell r="CB1405" t="str">
            <v>-</v>
          </cell>
          <cell r="CC1405" t="str">
            <v>Miércoles</v>
          </cell>
          <cell r="CD1405" t="str">
            <v>93</v>
          </cell>
          <cell r="CE1405" t="str">
            <v>3</v>
          </cell>
          <cell r="CF1405" t="str">
            <v>Rojo</v>
          </cell>
          <cell r="CG1405" t="str">
            <v>3er Sábado</v>
          </cell>
          <cell r="CH1405" t="str">
            <v>Mzo y Abr</v>
          </cell>
          <cell r="CI1405" t="str">
            <v>Sep y Oct</v>
          </cell>
          <cell r="CJ1405" t="str">
            <v>-</v>
          </cell>
          <cell r="CK1405">
            <v>90</v>
          </cell>
          <cell r="CL1405" t="str">
            <v>101 - MAGNA</v>
          </cell>
          <cell r="CM1405" t="str">
            <v>15024</v>
          </cell>
          <cell r="CP1405" t="str">
            <v>-</v>
          </cell>
        </row>
        <row r="1406">
          <cell r="A1406" t="str">
            <v>15025</v>
          </cell>
          <cell r="B1406" t="str">
            <v>L58ACD</v>
          </cell>
          <cell r="C1406" t="str">
            <v>Distrito Federal</v>
          </cell>
          <cell r="D1406" t="str">
            <v>No aplica</v>
          </cell>
          <cell r="E1406" t="str">
            <v>Aveo</v>
          </cell>
          <cell r="F1406" t="str">
            <v>Automóvil</v>
          </cell>
          <cell r="G1406" t="str">
            <v>Chevrolet</v>
          </cell>
          <cell r="H1406" t="str">
            <v>Aveo LT 4 puertas T/M, D/H, A/A, B/A, ABS, CD, Paquete F</v>
          </cell>
          <cell r="I1406" t="str">
            <v>3G1TB5CF9FL182838</v>
          </cell>
          <cell r="J1406" t="str">
            <v>Hecho en México</v>
          </cell>
          <cell r="K1406" t="str">
            <v>Magna</v>
          </cell>
          <cell r="L1406">
            <v>4</v>
          </cell>
          <cell r="M1406">
            <v>45</v>
          </cell>
          <cell r="N1406">
            <v>2015</v>
          </cell>
          <cell r="O1406" t="str">
            <v>Cuernavaca</v>
          </cell>
          <cell r="P1406" t="str">
            <v>Morelos</v>
          </cell>
          <cell r="Q1406" t="str">
            <v>Centro</v>
          </cell>
          <cell r="R1406" t="str">
            <v>Baja</v>
          </cell>
          <cell r="S1406" t="str">
            <v>Venta a empleado</v>
          </cell>
          <cell r="T1406" t="str">
            <v>GNP</v>
          </cell>
          <cell r="U1406" t="str">
            <v>Grupo Nacional Provincial, S.A.B.</v>
          </cell>
          <cell r="V1406" t="str">
            <v>Asesor de Servicio</v>
          </cell>
          <cell r="W1406" t="str">
            <v>507</v>
          </cell>
          <cell r="X1406" t="str">
            <v>Célula 2</v>
          </cell>
          <cell r="Y1406" t="str">
            <v>Asignado</v>
          </cell>
          <cell r="Z1406" t="str">
            <v>N88075</v>
          </cell>
          <cell r="AA1406" t="str">
            <v>Ortiz Nava Juan Carlos</v>
          </cell>
          <cell r="AB1406" t="str">
            <v>Grupo Nacional Provincial, S.A.B.</v>
          </cell>
          <cell r="AC1406" t="str">
            <v>OINJ771005M38</v>
          </cell>
          <cell r="AD1406" t="str">
            <v>Operativo</v>
          </cell>
          <cell r="AE1406" t="str">
            <v>Asesor de Servicio Automovil</v>
          </cell>
          <cell r="AF1406" t="str">
            <v>Unidad Operativa</v>
          </cell>
          <cell r="AG1406" t="str">
            <v>Dirección Servicio y Operaciones</v>
          </cell>
          <cell r="AH1406" t="str">
            <v>Subdir. Siniestros CDMX y Sureste</v>
          </cell>
          <cell r="AI1406" t="str">
            <v>C9215</v>
          </cell>
          <cell r="AJ1406" t="str">
            <v>Moreno Alvárez Elvia Citlalli</v>
          </cell>
          <cell r="AK1406" t="str">
            <v>Tlalnepantla</v>
          </cell>
          <cell r="AL1406" t="str">
            <v>Tlalnepantla</v>
          </cell>
          <cell r="AM1406">
            <v>0</v>
          </cell>
          <cell r="AN1406" t="str">
            <v>juan.ortiz@gnp.com.mx</v>
          </cell>
          <cell r="AO1406" t="str">
            <v>juan.ortiz@gnp.com.mx</v>
          </cell>
          <cell r="AQ1406">
            <v>5535228868</v>
          </cell>
          <cell r="AR1406" t="str">
            <v>6363180010376539</v>
          </cell>
          <cell r="AS1406" t="str">
            <v>CANCELADO</v>
          </cell>
          <cell r="AT1406" t="str">
            <v>5338</v>
          </cell>
          <cell r="AU1406" t="str">
            <v>732</v>
          </cell>
          <cell r="AV1406" t="str">
            <v>05/26</v>
          </cell>
          <cell r="AW1406" t="str">
            <v>IMDM20436369..</v>
          </cell>
          <cell r="AX1406" t="str">
            <v>Inactivo</v>
          </cell>
          <cell r="AY1406" t="str">
            <v>Si</v>
          </cell>
          <cell r="AZ1406">
            <v>819.45</v>
          </cell>
          <cell r="BA1406">
            <v>43708</v>
          </cell>
          <cell r="BB1406">
            <v>18847.350000000002</v>
          </cell>
          <cell r="BC1406">
            <v>40152.649999999994</v>
          </cell>
          <cell r="BD1406">
            <v>59000</v>
          </cell>
          <cell r="BE1406">
            <v>43373</v>
          </cell>
          <cell r="BF1406">
            <v>44454</v>
          </cell>
          <cell r="BG1406">
            <v>3</v>
          </cell>
          <cell r="BH1406" t="str">
            <v>-</v>
          </cell>
          <cell r="BI1406" t="str">
            <v>-</v>
          </cell>
          <cell r="BJ1406" t="str">
            <v>Propio</v>
          </cell>
          <cell r="BK1406" t="str">
            <v>FV8254</v>
          </cell>
          <cell r="BL1406" t="str">
            <v>El Trébol Automotriz Ermita, S.A. de C.V.</v>
          </cell>
          <cell r="BM1406">
            <v>126293.1</v>
          </cell>
          <cell r="BN1406">
            <v>20206.896000000001</v>
          </cell>
          <cell r="BO1406">
            <v>146499.99600000001</v>
          </cell>
          <cell r="BP1406">
            <v>4363.92</v>
          </cell>
          <cell r="BQ1406" t="str">
            <v>-</v>
          </cell>
          <cell r="BR1406" t="str">
            <v>-</v>
          </cell>
          <cell r="BS1406" t="str">
            <v>-</v>
          </cell>
          <cell r="BT1406" t="str">
            <v>-</v>
          </cell>
          <cell r="BU1406" t="str">
            <v>-</v>
          </cell>
          <cell r="BV1406" t="str">
            <v>-</v>
          </cell>
          <cell r="BW1406" t="str">
            <v>-</v>
          </cell>
          <cell r="BX1406" t="str">
            <v>-</v>
          </cell>
          <cell r="BY1406" t="str">
            <v>-</v>
          </cell>
          <cell r="BZ1406" t="str">
            <v>-</v>
          </cell>
          <cell r="CA1406" t="str">
            <v>-</v>
          </cell>
          <cell r="CB1406" t="str">
            <v>-</v>
          </cell>
          <cell r="CC1406" t="str">
            <v>Martes</v>
          </cell>
          <cell r="CD1406" t="str">
            <v>58</v>
          </cell>
          <cell r="CE1406" t="str">
            <v>8</v>
          </cell>
          <cell r="CF1406" t="str">
            <v>Rosa</v>
          </cell>
          <cell r="CG1406" t="str">
            <v>2o Sábado</v>
          </cell>
          <cell r="CH1406" t="str">
            <v>Feb y Mzo</v>
          </cell>
          <cell r="CI1406" t="str">
            <v>Ago y Sep</v>
          </cell>
          <cell r="CJ1406" t="str">
            <v>Ajustador</v>
          </cell>
          <cell r="CK1406">
            <v>90</v>
          </cell>
          <cell r="CL1406" t="str">
            <v>101 - MAGNA</v>
          </cell>
          <cell r="CM1406" t="str">
            <v>15025</v>
          </cell>
          <cell r="CP1406" t="str">
            <v>-</v>
          </cell>
        </row>
        <row r="1407">
          <cell r="A1407" t="str">
            <v>15026</v>
          </cell>
          <cell r="B1407" t="str">
            <v>L69ACD</v>
          </cell>
          <cell r="C1407" t="str">
            <v>Distrito Federal</v>
          </cell>
          <cell r="D1407" t="str">
            <v>No aplica</v>
          </cell>
          <cell r="E1407" t="str">
            <v>Aveo</v>
          </cell>
          <cell r="F1407" t="str">
            <v>Automóvil</v>
          </cell>
          <cell r="G1407" t="str">
            <v>Chevrolet</v>
          </cell>
          <cell r="H1407" t="str">
            <v>Aveo LT 4 puertas T/M, D/H, A/A, B/A, ABS, CD, Paquete F</v>
          </cell>
          <cell r="I1407" t="str">
            <v>3G1TB5CFXFL186171</v>
          </cell>
          <cell r="J1407" t="str">
            <v>Hecho en México</v>
          </cell>
          <cell r="K1407" t="str">
            <v>Magna</v>
          </cell>
          <cell r="L1407">
            <v>4</v>
          </cell>
          <cell r="M1407">
            <v>45</v>
          </cell>
          <cell r="N1407">
            <v>2015</v>
          </cell>
          <cell r="O1407" t="str">
            <v>Ciudad de México</v>
          </cell>
          <cell r="P1407" t="str">
            <v>Ciudad de México</v>
          </cell>
          <cell r="Q1407" t="str">
            <v>Zona Metropolitana</v>
          </cell>
          <cell r="R1407" t="str">
            <v>Baja</v>
          </cell>
          <cell r="S1407" t="str">
            <v>Venta a empleado</v>
          </cell>
          <cell r="T1407" t="str">
            <v>GNP</v>
          </cell>
          <cell r="U1407" t="str">
            <v>Grupo Nacional Provincial, S.A.B.</v>
          </cell>
          <cell r="V1407" t="str">
            <v>Asesor de Servicio</v>
          </cell>
          <cell r="W1407" t="str">
            <v>329</v>
          </cell>
          <cell r="X1407" t="str">
            <v>Célula 4</v>
          </cell>
          <cell r="Y1407" t="str">
            <v>Asignado</v>
          </cell>
          <cell r="Z1407" t="str">
            <v>N94645</v>
          </cell>
          <cell r="AA1407" t="str">
            <v>Resendiz Altamirano Fernando</v>
          </cell>
          <cell r="AB1407" t="str">
            <v>Grupo Nacional Provincial, S.A.B.</v>
          </cell>
          <cell r="AC1407" t="str">
            <v>REAF7901021SA</v>
          </cell>
          <cell r="AD1407" t="str">
            <v>Operativo</v>
          </cell>
          <cell r="AE1407" t="str">
            <v>Asesor de Servicio Moto</v>
          </cell>
          <cell r="AF1407" t="str">
            <v>Unidad Operativa</v>
          </cell>
          <cell r="AG1407" t="str">
            <v>Dirección Servicio y Operaciones</v>
          </cell>
          <cell r="AH1407" t="str">
            <v>Subdir. Siniestros CDMX y Sureste</v>
          </cell>
          <cell r="AI1407" t="str">
            <v>C9215</v>
          </cell>
          <cell r="AJ1407" t="str">
            <v>Moreno Alvárez Elvia Citlalli</v>
          </cell>
          <cell r="AK1407" t="str">
            <v>Tlalnepantla</v>
          </cell>
          <cell r="AL1407" t="str">
            <v>Tlalnepantla</v>
          </cell>
          <cell r="AM1407">
            <v>0</v>
          </cell>
          <cell r="AN1407" t="str">
            <v>fernando.resendiz@gnp.com.mx</v>
          </cell>
          <cell r="AO1407" t="str">
            <v>fernando.resendiz@gnp.com.mx</v>
          </cell>
          <cell r="AP1407" t="str">
            <v>fresendiz.mazda@gmail.com</v>
          </cell>
          <cell r="AQ1407">
            <v>5543634824</v>
          </cell>
          <cell r="AR1407" t="str">
            <v>6363180010376547</v>
          </cell>
          <cell r="AS1407" t="str">
            <v>CANCELADO</v>
          </cell>
          <cell r="AT1407" t="str">
            <v>9220</v>
          </cell>
          <cell r="AU1407" t="str">
            <v>074</v>
          </cell>
          <cell r="AV1407" t="str">
            <v>05/26</v>
          </cell>
          <cell r="AW1407" t="str">
            <v>IMDM20438572..</v>
          </cell>
          <cell r="AX1407" t="str">
            <v>Inactivo</v>
          </cell>
          <cell r="AY1407" t="str">
            <v>No</v>
          </cell>
          <cell r="AZ1407" t="str">
            <v>-</v>
          </cell>
          <cell r="BA1407" t="str">
            <v>-</v>
          </cell>
          <cell r="BB1407" t="str">
            <v>-</v>
          </cell>
          <cell r="BC1407" t="str">
            <v>-</v>
          </cell>
          <cell r="BD1407" t="str">
            <v>-</v>
          </cell>
          <cell r="BE1407" t="str">
            <v>-</v>
          </cell>
          <cell r="BF1407" t="str">
            <v>-</v>
          </cell>
          <cell r="BG1407">
            <v>3</v>
          </cell>
          <cell r="BH1407" t="str">
            <v>-</v>
          </cell>
          <cell r="BI1407" t="str">
            <v>-</v>
          </cell>
          <cell r="BJ1407" t="str">
            <v>Propio</v>
          </cell>
          <cell r="BK1407" t="str">
            <v>FV8251</v>
          </cell>
          <cell r="BL1407" t="str">
            <v>El Trébol Automotriz Ermita, S.A. de C.V.</v>
          </cell>
          <cell r="BM1407">
            <v>126293.1</v>
          </cell>
          <cell r="BN1407">
            <v>20206.896000000001</v>
          </cell>
          <cell r="BO1407">
            <v>146499.99600000001</v>
          </cell>
          <cell r="BP1407">
            <v>4363.92</v>
          </cell>
          <cell r="BQ1407" t="str">
            <v>-</v>
          </cell>
          <cell r="BR1407" t="str">
            <v>-</v>
          </cell>
          <cell r="BS1407" t="str">
            <v>-</v>
          </cell>
          <cell r="BT1407" t="str">
            <v>-</v>
          </cell>
          <cell r="BU1407" t="str">
            <v>-</v>
          </cell>
          <cell r="BV1407" t="str">
            <v>-</v>
          </cell>
          <cell r="BW1407" t="str">
            <v>-</v>
          </cell>
          <cell r="BX1407" t="str">
            <v>-</v>
          </cell>
          <cell r="BY1407" t="str">
            <v>-</v>
          </cell>
          <cell r="BZ1407" t="str">
            <v>-</v>
          </cell>
          <cell r="CA1407" t="str">
            <v>-</v>
          </cell>
          <cell r="CB1407" t="str">
            <v>-</v>
          </cell>
          <cell r="CC1407" t="str">
            <v>Viernes</v>
          </cell>
          <cell r="CD1407" t="str">
            <v>69</v>
          </cell>
          <cell r="CE1407" t="str">
            <v>9</v>
          </cell>
          <cell r="CF1407" t="str">
            <v>Azul</v>
          </cell>
          <cell r="CG1407" t="str">
            <v>5o Sábado</v>
          </cell>
          <cell r="CH1407" t="str">
            <v>May y Jun</v>
          </cell>
          <cell r="CI1407" t="str">
            <v>Nov y Dic</v>
          </cell>
          <cell r="CJ1407" t="str">
            <v>Ajustador</v>
          </cell>
          <cell r="CK1407">
            <v>90</v>
          </cell>
          <cell r="CL1407" t="str">
            <v>101 - MAGNA</v>
          </cell>
          <cell r="CM1407" t="str">
            <v>15026</v>
          </cell>
          <cell r="CP1407" t="str">
            <v>-</v>
          </cell>
        </row>
        <row r="1408">
          <cell r="A1408" t="str">
            <v>15027</v>
          </cell>
          <cell r="B1408" t="str">
            <v>M40ACD</v>
          </cell>
          <cell r="C1408" t="str">
            <v>Distrito Federal</v>
          </cell>
          <cell r="D1408" t="str">
            <v>No aplica</v>
          </cell>
          <cell r="E1408" t="str">
            <v>Aveo</v>
          </cell>
          <cell r="F1408" t="str">
            <v>Automóvil</v>
          </cell>
          <cell r="G1408" t="str">
            <v>Chevrolet</v>
          </cell>
          <cell r="H1408" t="str">
            <v>Aveo LT 4 puertas T/M, D/H, A/A, B/A, ABS, CD, Paquete F</v>
          </cell>
          <cell r="I1408" t="str">
            <v>3G1TB5CFXFL187546</v>
          </cell>
          <cell r="J1408" t="str">
            <v>Hecho en México</v>
          </cell>
          <cell r="K1408" t="str">
            <v>Magna</v>
          </cell>
          <cell r="L1408">
            <v>4</v>
          </cell>
          <cell r="M1408">
            <v>45</v>
          </cell>
          <cell r="N1408">
            <v>2015</v>
          </cell>
          <cell r="O1408" t="str">
            <v>Ciudad de México</v>
          </cell>
          <cell r="P1408" t="str">
            <v>Ciudad de México</v>
          </cell>
          <cell r="Q1408" t="str">
            <v>Zona Metropolitana</v>
          </cell>
          <cell r="R1408" t="str">
            <v>Baja</v>
          </cell>
          <cell r="S1408" t="str">
            <v>Subasta interna</v>
          </cell>
          <cell r="T1408" t="str">
            <v>GNP</v>
          </cell>
          <cell r="U1408" t="str">
            <v>Grupo Nacional Provincial, S.A.B.</v>
          </cell>
          <cell r="V1408" t="str">
            <v>Pool Ajustes</v>
          </cell>
          <cell r="W1408" t="str">
            <v>Pool Ajustes</v>
          </cell>
          <cell r="X1408" t="str">
            <v>Plaza GNP</v>
          </cell>
          <cell r="Y1408" t="str">
            <v>Pool</v>
          </cell>
          <cell r="Z1408" t="str">
            <v>N38132</v>
          </cell>
          <cell r="AA1408" t="str">
            <v>-</v>
          </cell>
          <cell r="AB1408" t="str">
            <v>-</v>
          </cell>
          <cell r="AC1408" t="str">
            <v>-</v>
          </cell>
          <cell r="AD1408" t="str">
            <v>-</v>
          </cell>
          <cell r="AE1408" t="str">
            <v>-</v>
          </cell>
          <cell r="AF1408" t="str">
            <v>-</v>
          </cell>
          <cell r="AG1408" t="str">
            <v>-</v>
          </cell>
          <cell r="AH1408" t="str">
            <v>-</v>
          </cell>
          <cell r="AI1408" t="str">
            <v>C6705</v>
          </cell>
          <cell r="AJ1408" t="str">
            <v>Ramirez Granados Arturo</v>
          </cell>
          <cell r="AK1408" t="str">
            <v>-</v>
          </cell>
          <cell r="AL1408" t="str">
            <v>-</v>
          </cell>
          <cell r="AM1408" t="str">
            <v>-</v>
          </cell>
          <cell r="AN1408">
            <v>0</v>
          </cell>
          <cell r="AO1408" t="str">
            <v>-</v>
          </cell>
          <cell r="AQ1408">
            <v>5545001393</v>
          </cell>
          <cell r="AR1408" t="str">
            <v>6363180010376554</v>
          </cell>
          <cell r="AS1408" t="str">
            <v>CANCELADO</v>
          </cell>
          <cell r="AT1408" t="str">
            <v>3548</v>
          </cell>
          <cell r="AU1408" t="str">
            <v>287</v>
          </cell>
          <cell r="AV1408" t="str">
            <v>05/26</v>
          </cell>
          <cell r="AW1408" t="str">
            <v>IMDM21470175..</v>
          </cell>
          <cell r="AX1408" t="str">
            <v>Inactivo</v>
          </cell>
          <cell r="AY1408" t="str">
            <v>No</v>
          </cell>
          <cell r="AZ1408" t="str">
            <v>-</v>
          </cell>
          <cell r="BA1408" t="str">
            <v>-</v>
          </cell>
          <cell r="BB1408" t="str">
            <v>-</v>
          </cell>
          <cell r="BC1408" t="str">
            <v>-</v>
          </cell>
          <cell r="BD1408" t="str">
            <v>-</v>
          </cell>
          <cell r="BE1408" t="str">
            <v>-</v>
          </cell>
          <cell r="BF1408" t="str">
            <v>-</v>
          </cell>
          <cell r="BG1408" t="str">
            <v>-</v>
          </cell>
          <cell r="BH1408" t="str">
            <v>-</v>
          </cell>
          <cell r="BI1408" t="str">
            <v>-</v>
          </cell>
          <cell r="BJ1408" t="str">
            <v>Propio</v>
          </cell>
          <cell r="BK1408" t="str">
            <v>FV8250</v>
          </cell>
          <cell r="BL1408" t="str">
            <v>El Trébol Automotriz Ermita, S.A. de C.V.</v>
          </cell>
          <cell r="BM1408">
            <v>126293.1</v>
          </cell>
          <cell r="BN1408">
            <v>20206.896000000001</v>
          </cell>
          <cell r="BO1408">
            <v>146499.99600000001</v>
          </cell>
          <cell r="BP1408">
            <v>4363.92</v>
          </cell>
          <cell r="BQ1408" t="str">
            <v>-</v>
          </cell>
          <cell r="BR1408" t="str">
            <v>-</v>
          </cell>
          <cell r="BS1408" t="str">
            <v>-</v>
          </cell>
          <cell r="BT1408" t="str">
            <v>-</v>
          </cell>
          <cell r="BU1408" t="str">
            <v>-</v>
          </cell>
          <cell r="BV1408" t="str">
            <v>-</v>
          </cell>
          <cell r="BW1408" t="str">
            <v>-</v>
          </cell>
          <cell r="BX1408" t="str">
            <v>-</v>
          </cell>
          <cell r="BY1408" t="str">
            <v>-</v>
          </cell>
          <cell r="BZ1408" t="str">
            <v>-</v>
          </cell>
          <cell r="CA1408" t="str">
            <v>-</v>
          </cell>
          <cell r="CB1408" t="str">
            <v>-</v>
          </cell>
          <cell r="CC1408" t="str">
            <v>Viernes</v>
          </cell>
          <cell r="CD1408" t="str">
            <v>40</v>
          </cell>
          <cell r="CE1408" t="str">
            <v>0</v>
          </cell>
          <cell r="CF1408" t="str">
            <v>Azul</v>
          </cell>
          <cell r="CG1408" t="str">
            <v>5o Sábado</v>
          </cell>
          <cell r="CH1408" t="str">
            <v>May y Jun</v>
          </cell>
          <cell r="CI1408" t="str">
            <v>Nov y Dic</v>
          </cell>
          <cell r="CJ1408" t="str">
            <v>PAjustes</v>
          </cell>
          <cell r="CK1408">
            <v>90</v>
          </cell>
          <cell r="CL1408" t="str">
            <v>101 - MAGNA</v>
          </cell>
          <cell r="CM1408" t="str">
            <v>15027</v>
          </cell>
          <cell r="CP1408" t="str">
            <v>-</v>
          </cell>
        </row>
        <row r="1409">
          <cell r="A1409" t="str">
            <v>15028</v>
          </cell>
          <cell r="B1409" t="str">
            <v>M73ACD</v>
          </cell>
          <cell r="C1409" t="str">
            <v>Distrito Federal</v>
          </cell>
          <cell r="D1409" t="str">
            <v>No aplica</v>
          </cell>
          <cell r="E1409" t="str">
            <v>Aveo</v>
          </cell>
          <cell r="F1409" t="str">
            <v>Automóvil</v>
          </cell>
          <cell r="G1409" t="str">
            <v>Chevrolet</v>
          </cell>
          <cell r="H1409" t="str">
            <v>Aveo LT 4 puertas T/M, D/H, A/A, B/A, ABS, CD, Paquete F</v>
          </cell>
          <cell r="I1409" t="str">
            <v>3G1TB5CF0FL187295</v>
          </cell>
          <cell r="J1409" t="str">
            <v>Hecho en México</v>
          </cell>
          <cell r="K1409" t="str">
            <v>Magna</v>
          </cell>
          <cell r="L1409">
            <v>4</v>
          </cell>
          <cell r="M1409">
            <v>45</v>
          </cell>
          <cell r="N1409">
            <v>2015</v>
          </cell>
          <cell r="O1409" t="str">
            <v>Ciudad de México</v>
          </cell>
          <cell r="P1409" t="str">
            <v>Ciudad de México</v>
          </cell>
          <cell r="Q1409" t="str">
            <v>Zona Metropolitana</v>
          </cell>
          <cell r="R1409" t="str">
            <v>Baja</v>
          </cell>
          <cell r="S1409" t="str">
            <v>Subasta interna</v>
          </cell>
          <cell r="T1409" t="str">
            <v>GNP</v>
          </cell>
          <cell r="U1409" t="str">
            <v>Grupo Nacional Provincial, S.A.B.</v>
          </cell>
          <cell r="V1409" t="str">
            <v>Pool Ajustes</v>
          </cell>
          <cell r="W1409" t="str">
            <v>Pool Ajustes</v>
          </cell>
          <cell r="X1409" t="str">
            <v>Plaza GNP</v>
          </cell>
          <cell r="Y1409" t="str">
            <v>Pool</v>
          </cell>
          <cell r="Z1409" t="str">
            <v>N38132</v>
          </cell>
          <cell r="AA1409" t="str">
            <v>-</v>
          </cell>
          <cell r="AB1409" t="str">
            <v>-</v>
          </cell>
          <cell r="AC1409" t="str">
            <v>-</v>
          </cell>
          <cell r="AD1409" t="str">
            <v>-</v>
          </cell>
          <cell r="AE1409" t="str">
            <v>-</v>
          </cell>
          <cell r="AF1409" t="str">
            <v>-</v>
          </cell>
          <cell r="AG1409" t="str">
            <v>-</v>
          </cell>
          <cell r="AH1409" t="str">
            <v>-</v>
          </cell>
          <cell r="AI1409" t="str">
            <v>C6705</v>
          </cell>
          <cell r="AJ1409" t="str">
            <v>Ramirez Granados Arturo</v>
          </cell>
          <cell r="AK1409" t="str">
            <v>-</v>
          </cell>
          <cell r="AL1409" t="str">
            <v>-</v>
          </cell>
          <cell r="AM1409" t="str">
            <v>-</v>
          </cell>
          <cell r="AN1409">
            <v>0</v>
          </cell>
          <cell r="AO1409" t="str">
            <v>-</v>
          </cell>
          <cell r="AQ1409">
            <v>5545001393</v>
          </cell>
          <cell r="AR1409" t="str">
            <v>6363180010376562</v>
          </cell>
          <cell r="AS1409" t="str">
            <v>CANCELADO</v>
          </cell>
          <cell r="AT1409" t="str">
            <v>5427</v>
          </cell>
          <cell r="AU1409" t="str">
            <v>953</v>
          </cell>
          <cell r="AV1409" t="str">
            <v>05/26</v>
          </cell>
          <cell r="AW1409" t="str">
            <v>IMDM20436273..</v>
          </cell>
          <cell r="AX1409" t="str">
            <v>Inactivo</v>
          </cell>
          <cell r="AY1409" t="str">
            <v>No</v>
          </cell>
          <cell r="AZ1409" t="str">
            <v>-</v>
          </cell>
          <cell r="BA1409" t="str">
            <v>-</v>
          </cell>
          <cell r="BB1409" t="str">
            <v>-</v>
          </cell>
          <cell r="BC1409" t="str">
            <v>-</v>
          </cell>
          <cell r="BD1409" t="str">
            <v>-</v>
          </cell>
          <cell r="BE1409" t="str">
            <v>-</v>
          </cell>
          <cell r="BF1409" t="str">
            <v>-</v>
          </cell>
          <cell r="BG1409" t="str">
            <v>-</v>
          </cell>
          <cell r="BH1409" t="str">
            <v>-</v>
          </cell>
          <cell r="BI1409" t="str">
            <v>-</v>
          </cell>
          <cell r="BJ1409" t="str">
            <v>Propio</v>
          </cell>
          <cell r="BK1409" t="str">
            <v>FV8245</v>
          </cell>
          <cell r="BL1409" t="str">
            <v>El Trébol Automotriz Ermita, S.A. de C.V.</v>
          </cell>
          <cell r="BM1409">
            <v>126293.1</v>
          </cell>
          <cell r="BN1409">
            <v>20206.896000000001</v>
          </cell>
          <cell r="BO1409">
            <v>146499.99600000001</v>
          </cell>
          <cell r="BP1409">
            <v>4363.92</v>
          </cell>
          <cell r="BQ1409" t="str">
            <v>-</v>
          </cell>
          <cell r="BR1409" t="str">
            <v>-</v>
          </cell>
          <cell r="BS1409" t="str">
            <v>-</v>
          </cell>
          <cell r="BT1409" t="str">
            <v>-</v>
          </cell>
          <cell r="BU1409" t="str">
            <v>-</v>
          </cell>
          <cell r="BV1409" t="str">
            <v>-</v>
          </cell>
          <cell r="BW1409" t="str">
            <v>-</v>
          </cell>
          <cell r="BX1409" t="str">
            <v>-</v>
          </cell>
          <cell r="BY1409" t="str">
            <v>-</v>
          </cell>
          <cell r="BZ1409" t="str">
            <v>-</v>
          </cell>
          <cell r="CA1409" t="str">
            <v>-</v>
          </cell>
          <cell r="CB1409" t="str">
            <v>-</v>
          </cell>
          <cell r="CC1409" t="str">
            <v>Miércoles</v>
          </cell>
          <cell r="CD1409" t="str">
            <v>73</v>
          </cell>
          <cell r="CE1409" t="str">
            <v>3</v>
          </cell>
          <cell r="CF1409" t="str">
            <v>Rojo</v>
          </cell>
          <cell r="CG1409" t="str">
            <v>3er Sábado</v>
          </cell>
          <cell r="CH1409" t="str">
            <v>Mzo y Abr</v>
          </cell>
          <cell r="CI1409" t="str">
            <v>Sep y Oct</v>
          </cell>
          <cell r="CJ1409" t="str">
            <v>PAjustes</v>
          </cell>
          <cell r="CK1409">
            <v>90</v>
          </cell>
          <cell r="CL1409" t="str">
            <v>101 - MAGNA</v>
          </cell>
          <cell r="CM1409" t="str">
            <v>15028</v>
          </cell>
          <cell r="CP1409" t="str">
            <v>-</v>
          </cell>
        </row>
        <row r="1410">
          <cell r="A1410" t="str">
            <v>15029</v>
          </cell>
          <cell r="B1410" t="str">
            <v>P70ACD</v>
          </cell>
          <cell r="C1410" t="str">
            <v>Distrito Federal</v>
          </cell>
          <cell r="D1410" t="str">
            <v>No aplica</v>
          </cell>
          <cell r="E1410" t="str">
            <v>Aveo</v>
          </cell>
          <cell r="F1410" t="str">
            <v>Automóvil</v>
          </cell>
          <cell r="G1410" t="str">
            <v>Chevrolet</v>
          </cell>
          <cell r="H1410" t="str">
            <v>Aveo LT 4 puertas T/M, D/H, A/A, B/A, ABS, CD, Paquete F</v>
          </cell>
          <cell r="I1410" t="str">
            <v>3G1TB5CF1FL186138</v>
          </cell>
          <cell r="J1410" t="str">
            <v>Hecho en México</v>
          </cell>
          <cell r="K1410" t="str">
            <v>Magna</v>
          </cell>
          <cell r="L1410">
            <v>4</v>
          </cell>
          <cell r="M1410">
            <v>45</v>
          </cell>
          <cell r="N1410">
            <v>2015</v>
          </cell>
          <cell r="O1410" t="str">
            <v>Ciudad de México</v>
          </cell>
          <cell r="P1410" t="str">
            <v>Ciudad de México</v>
          </cell>
          <cell r="Q1410" t="str">
            <v>Zona Metropolitana</v>
          </cell>
          <cell r="R1410" t="str">
            <v>Baja</v>
          </cell>
          <cell r="S1410" t="str">
            <v>Subasta interna</v>
          </cell>
          <cell r="T1410" t="str">
            <v>GNP</v>
          </cell>
          <cell r="U1410" t="str">
            <v>Grupo Nacional Provincial, S.A.B.</v>
          </cell>
          <cell r="V1410" t="str">
            <v>Pool Ajustes</v>
          </cell>
          <cell r="W1410" t="str">
            <v>Pool Ajustes</v>
          </cell>
          <cell r="X1410" t="str">
            <v>Plaza GNP</v>
          </cell>
          <cell r="Y1410" t="str">
            <v>Pool</v>
          </cell>
          <cell r="Z1410" t="str">
            <v>N38132</v>
          </cell>
          <cell r="AA1410" t="str">
            <v>-</v>
          </cell>
          <cell r="AB1410" t="str">
            <v>-</v>
          </cell>
          <cell r="AC1410" t="str">
            <v>-</v>
          </cell>
          <cell r="AD1410" t="str">
            <v>-</v>
          </cell>
          <cell r="AE1410" t="str">
            <v>-</v>
          </cell>
          <cell r="AF1410" t="str">
            <v>-</v>
          </cell>
          <cell r="AG1410" t="str">
            <v>-</v>
          </cell>
          <cell r="AH1410" t="str">
            <v>-</v>
          </cell>
          <cell r="AI1410" t="str">
            <v>C6705</v>
          </cell>
          <cell r="AJ1410" t="str">
            <v>Ramirez Granados Arturo</v>
          </cell>
          <cell r="AK1410" t="str">
            <v>-</v>
          </cell>
          <cell r="AL1410" t="str">
            <v>-</v>
          </cell>
          <cell r="AM1410" t="str">
            <v>-</v>
          </cell>
          <cell r="AN1410">
            <v>0</v>
          </cell>
          <cell r="AO1410" t="str">
            <v>-</v>
          </cell>
          <cell r="AQ1410">
            <v>5545001393</v>
          </cell>
          <cell r="AR1410" t="str">
            <v>6363180010376570</v>
          </cell>
          <cell r="AS1410" t="str">
            <v>CANCELADO</v>
          </cell>
          <cell r="AT1410" t="str">
            <v>4535</v>
          </cell>
          <cell r="AU1410" t="str">
            <v>302</v>
          </cell>
          <cell r="AV1410" t="str">
            <v>05/26</v>
          </cell>
          <cell r="AW1410" t="str">
            <v>IMDM20438577..</v>
          </cell>
          <cell r="AX1410" t="str">
            <v>Inactivo</v>
          </cell>
          <cell r="AY1410" t="str">
            <v>No</v>
          </cell>
          <cell r="AZ1410" t="str">
            <v>-</v>
          </cell>
          <cell r="BA1410" t="str">
            <v>-</v>
          </cell>
          <cell r="BB1410" t="str">
            <v>-</v>
          </cell>
          <cell r="BC1410" t="str">
            <v>-</v>
          </cell>
          <cell r="BD1410" t="str">
            <v>-</v>
          </cell>
          <cell r="BE1410" t="str">
            <v>-</v>
          </cell>
          <cell r="BF1410" t="str">
            <v>-</v>
          </cell>
          <cell r="BG1410" t="str">
            <v>-</v>
          </cell>
          <cell r="BH1410" t="str">
            <v>-</v>
          </cell>
          <cell r="BI1410" t="str">
            <v>-</v>
          </cell>
          <cell r="BJ1410" t="str">
            <v>Propio</v>
          </cell>
          <cell r="BK1410" t="str">
            <v>FV8244</v>
          </cell>
          <cell r="BL1410" t="str">
            <v>El Trébol Automotriz Ermita, S.A. de C.V.</v>
          </cell>
          <cell r="BM1410">
            <v>126293.1</v>
          </cell>
          <cell r="BN1410">
            <v>20206.896000000001</v>
          </cell>
          <cell r="BO1410">
            <v>146499.99600000001</v>
          </cell>
          <cell r="BP1410">
            <v>4363.92</v>
          </cell>
          <cell r="BQ1410" t="str">
            <v>-</v>
          </cell>
          <cell r="BR1410" t="str">
            <v>-</v>
          </cell>
          <cell r="BS1410" t="str">
            <v>-</v>
          </cell>
          <cell r="BT1410" t="str">
            <v>-</v>
          </cell>
          <cell r="BU1410" t="str">
            <v>-</v>
          </cell>
          <cell r="BV1410" t="str">
            <v>-</v>
          </cell>
          <cell r="BW1410" t="str">
            <v>-</v>
          </cell>
          <cell r="BX1410" t="str">
            <v>-</v>
          </cell>
          <cell r="BY1410" t="str">
            <v>-</v>
          </cell>
          <cell r="BZ1410" t="str">
            <v>-</v>
          </cell>
          <cell r="CA1410" t="str">
            <v>-</v>
          </cell>
          <cell r="CB1410" t="str">
            <v>-</v>
          </cell>
          <cell r="CC1410" t="str">
            <v>Viernes</v>
          </cell>
          <cell r="CD1410" t="str">
            <v>70</v>
          </cell>
          <cell r="CE1410" t="str">
            <v>0</v>
          </cell>
          <cell r="CF1410" t="str">
            <v>Azul</v>
          </cell>
          <cell r="CG1410" t="str">
            <v>5o Sábado</v>
          </cell>
          <cell r="CH1410" t="str">
            <v>May y Jun</v>
          </cell>
          <cell r="CI1410" t="str">
            <v>Nov y Dic</v>
          </cell>
          <cell r="CJ1410" t="str">
            <v>PAjustes</v>
          </cell>
          <cell r="CK1410">
            <v>90</v>
          </cell>
          <cell r="CL1410" t="str">
            <v>101 - MAGNA</v>
          </cell>
          <cell r="CM1410" t="str">
            <v>15029</v>
          </cell>
          <cell r="CP1410" t="str">
            <v>-</v>
          </cell>
        </row>
        <row r="1411">
          <cell r="A1411" t="str">
            <v>15030</v>
          </cell>
          <cell r="B1411" t="str">
            <v>L73ACD</v>
          </cell>
          <cell r="C1411" t="str">
            <v>Distrito Federal</v>
          </cell>
          <cell r="D1411" t="str">
            <v>No aplica</v>
          </cell>
          <cell r="E1411" t="str">
            <v>Aveo</v>
          </cell>
          <cell r="F1411" t="str">
            <v>Automóvil</v>
          </cell>
          <cell r="G1411" t="str">
            <v>Chevrolet</v>
          </cell>
          <cell r="H1411" t="str">
            <v>Aveo LT 4 puertas T/M, D/H, A/A, B/A, ABS, CD, Paquete F</v>
          </cell>
          <cell r="I1411" t="str">
            <v>3G1TB5CF2FL185273</v>
          </cell>
          <cell r="J1411" t="str">
            <v>Hecho en México</v>
          </cell>
          <cell r="K1411" t="str">
            <v>Magna</v>
          </cell>
          <cell r="L1411">
            <v>4</v>
          </cell>
          <cell r="M1411">
            <v>45</v>
          </cell>
          <cell r="N1411">
            <v>2015</v>
          </cell>
          <cell r="O1411" t="str">
            <v>Guadalajara</v>
          </cell>
          <cell r="P1411" t="str">
            <v>Jalisco</v>
          </cell>
          <cell r="Q1411" t="str">
            <v>Occidente</v>
          </cell>
          <cell r="R1411" t="str">
            <v>Baja</v>
          </cell>
          <cell r="S1411" t="str">
            <v>Venta a empleado</v>
          </cell>
          <cell r="T1411" t="str">
            <v>GNP</v>
          </cell>
          <cell r="U1411" t="str">
            <v>Grupo Nacional Provincial, S.A.B.</v>
          </cell>
          <cell r="V1411" t="str">
            <v>Asesor de Servicio</v>
          </cell>
          <cell r="W1411" t="str">
            <v>M29</v>
          </cell>
          <cell r="X1411" t="str">
            <v>Célula México</v>
          </cell>
          <cell r="Y1411" t="str">
            <v>Asignado</v>
          </cell>
          <cell r="Z1411">
            <v>40075001</v>
          </cell>
          <cell r="AA1411" t="str">
            <v>Viera Soto Carlos Jonathan</v>
          </cell>
          <cell r="AB1411" t="str">
            <v>Servicios Administrativos en Reclamaciones, S.A. de C.V.</v>
          </cell>
          <cell r="AC1411" t="str">
            <v>VISC831026VA7</v>
          </cell>
          <cell r="AD1411" t="str">
            <v>Operativo</v>
          </cell>
          <cell r="AE1411" t="str">
            <v>Asesor de Servicio</v>
          </cell>
          <cell r="AF1411" t="str">
            <v>Unidad Operativa</v>
          </cell>
          <cell r="AG1411" t="str">
            <v>Dirección Servicio y Operaciones</v>
          </cell>
          <cell r="AH1411" t="str">
            <v>Subdirección Siniestros Norte y Occidente</v>
          </cell>
          <cell r="AI1411" t="str">
            <v>C9179</v>
          </cell>
          <cell r="AJ1411" t="str">
            <v>Moya Urdiales Idalia Leticia</v>
          </cell>
          <cell r="AK1411" t="str">
            <v>Oficina central Guadalajara</v>
          </cell>
          <cell r="AL1411" t="str">
            <v>Guadalajara</v>
          </cell>
          <cell r="AM1411">
            <v>0</v>
          </cell>
          <cell r="AN1411" t="str">
            <v>carlos.viera@gnp.com.mx</v>
          </cell>
          <cell r="AO1411" t="str">
            <v>carlos.viera@gnp.com.mx</v>
          </cell>
          <cell r="AP1411" t="str">
            <v>ajustes304gnp@gmail.com</v>
          </cell>
          <cell r="AQ1411">
            <v>3310204557</v>
          </cell>
          <cell r="AR1411" t="str">
            <v>6363180010376588</v>
          </cell>
          <cell r="AS1411" t="str">
            <v>CANCELADO</v>
          </cell>
          <cell r="AT1411" t="str">
            <v>8933</v>
          </cell>
          <cell r="AU1411" t="str">
            <v>108</v>
          </cell>
          <cell r="AV1411" t="str">
            <v>05/26</v>
          </cell>
          <cell r="AW1411" t="str">
            <v>IMDM20473366..</v>
          </cell>
          <cell r="AX1411" t="str">
            <v>Inactivo</v>
          </cell>
          <cell r="AY1411" t="str">
            <v>No</v>
          </cell>
          <cell r="AZ1411" t="str">
            <v>-</v>
          </cell>
          <cell r="BA1411" t="str">
            <v>-</v>
          </cell>
          <cell r="BB1411" t="str">
            <v>-</v>
          </cell>
          <cell r="BC1411" t="str">
            <v>-</v>
          </cell>
          <cell r="BD1411" t="str">
            <v>-</v>
          </cell>
          <cell r="BE1411" t="str">
            <v>-</v>
          </cell>
          <cell r="BF1411" t="str">
            <v>-</v>
          </cell>
          <cell r="BG1411">
            <v>3</v>
          </cell>
          <cell r="BH1411" t="str">
            <v>-</v>
          </cell>
          <cell r="BI1411" t="str">
            <v>-</v>
          </cell>
          <cell r="BJ1411" t="str">
            <v>Propio</v>
          </cell>
          <cell r="BK1411" t="str">
            <v>FV8243</v>
          </cell>
          <cell r="BL1411" t="str">
            <v>El Trébol Automotriz Ermita, S.A. de C.V.</v>
          </cell>
          <cell r="BM1411">
            <v>126293.1</v>
          </cell>
          <cell r="BN1411">
            <v>20206.896000000001</v>
          </cell>
          <cell r="BO1411">
            <v>146499.99600000001</v>
          </cell>
          <cell r="BP1411">
            <v>4363.92</v>
          </cell>
          <cell r="BQ1411" t="str">
            <v>-</v>
          </cell>
          <cell r="BR1411" t="str">
            <v>-</v>
          </cell>
          <cell r="BS1411" t="str">
            <v>-</v>
          </cell>
          <cell r="BT1411" t="str">
            <v>-</v>
          </cell>
          <cell r="BU1411" t="str">
            <v>-</v>
          </cell>
          <cell r="BV1411" t="str">
            <v>-</v>
          </cell>
          <cell r="BW1411" t="str">
            <v>-</v>
          </cell>
          <cell r="BX1411" t="str">
            <v>-</v>
          </cell>
          <cell r="BY1411" t="str">
            <v>-</v>
          </cell>
          <cell r="BZ1411" t="str">
            <v>-</v>
          </cell>
          <cell r="CA1411" t="str">
            <v>-</v>
          </cell>
          <cell r="CB1411" t="str">
            <v>-</v>
          </cell>
          <cell r="CC1411" t="str">
            <v>Miércoles</v>
          </cell>
          <cell r="CD1411" t="str">
            <v>73</v>
          </cell>
          <cell r="CE1411" t="str">
            <v>3</v>
          </cell>
          <cell r="CF1411" t="str">
            <v>Rojo</v>
          </cell>
          <cell r="CG1411" t="str">
            <v>3er Sábado</v>
          </cell>
          <cell r="CH1411" t="str">
            <v>Mzo y Abr</v>
          </cell>
          <cell r="CI1411" t="str">
            <v>Sep y Oct</v>
          </cell>
          <cell r="CJ1411" t="str">
            <v>Ajustador</v>
          </cell>
          <cell r="CK1411">
            <v>90</v>
          </cell>
          <cell r="CL1411" t="str">
            <v>101 - MAGNA</v>
          </cell>
          <cell r="CM1411" t="str">
            <v>15030</v>
          </cell>
          <cell r="CP1411" t="str">
            <v>-</v>
          </cell>
        </row>
        <row r="1412">
          <cell r="A1412" t="str">
            <v>15031</v>
          </cell>
          <cell r="B1412" t="str">
            <v>N37ACD</v>
          </cell>
          <cell r="C1412" t="str">
            <v>Distrito Federal</v>
          </cell>
          <cell r="D1412" t="str">
            <v>No aplica</v>
          </cell>
          <cell r="E1412" t="str">
            <v>Aveo</v>
          </cell>
          <cell r="F1412" t="str">
            <v>Automóvil</v>
          </cell>
          <cell r="G1412" t="str">
            <v>Chevrolet</v>
          </cell>
          <cell r="H1412" t="str">
            <v>Aveo LT 4 puertas T/M, D/H, A/A, B/A, ABS, CD, Paquete F</v>
          </cell>
          <cell r="I1412" t="str">
            <v>3G1TB5CF2FL185791</v>
          </cell>
          <cell r="J1412" t="str">
            <v>Hecho en México</v>
          </cell>
          <cell r="K1412" t="str">
            <v>Magna</v>
          </cell>
          <cell r="L1412">
            <v>4</v>
          </cell>
          <cell r="M1412">
            <v>45</v>
          </cell>
          <cell r="N1412">
            <v>2015</v>
          </cell>
          <cell r="O1412" t="str">
            <v>Ciudad de México</v>
          </cell>
          <cell r="P1412" t="str">
            <v>Ciudad de México</v>
          </cell>
          <cell r="Q1412" t="str">
            <v>Zona Metropolitana</v>
          </cell>
          <cell r="R1412" t="str">
            <v>Baja</v>
          </cell>
          <cell r="S1412" t="str">
            <v>Venta a empleado</v>
          </cell>
          <cell r="T1412" t="str">
            <v>GNP</v>
          </cell>
          <cell r="U1412" t="str">
            <v>Grupo Nacional Provincial, S.A.B.</v>
          </cell>
          <cell r="V1412" t="str">
            <v>Asesor de Servicio</v>
          </cell>
          <cell r="W1412" t="str">
            <v>310</v>
          </cell>
          <cell r="X1412" t="str">
            <v>Célula 10</v>
          </cell>
          <cell r="Y1412" t="str">
            <v>Asignado</v>
          </cell>
          <cell r="Z1412" t="str">
            <v>N91371</v>
          </cell>
          <cell r="AA1412" t="str">
            <v>Barrón Arévalo Andrés</v>
          </cell>
          <cell r="AB1412" t="str">
            <v>Grupo Nacional Provincial, S.A.B.</v>
          </cell>
          <cell r="AC1412" t="str">
            <v>BAAA780418H70</v>
          </cell>
          <cell r="AD1412" t="str">
            <v>Operativo</v>
          </cell>
          <cell r="AE1412" t="str">
            <v>Asesor de Servicio Automovil</v>
          </cell>
          <cell r="AF1412" t="str">
            <v>Unidad Operativa</v>
          </cell>
          <cell r="AG1412" t="str">
            <v>Dirección Servicio y Operaciones</v>
          </cell>
          <cell r="AH1412" t="str">
            <v>Subdir. Siniestros CDMX y Sureste</v>
          </cell>
          <cell r="AI1412" t="str">
            <v>C9215</v>
          </cell>
          <cell r="AJ1412" t="str">
            <v>Moreno Alvárez Elvia Citlalli</v>
          </cell>
          <cell r="AK1412" t="str">
            <v>Tlalnepantla</v>
          </cell>
          <cell r="AL1412" t="str">
            <v>Tlalnepantla</v>
          </cell>
          <cell r="AM1412">
            <v>0</v>
          </cell>
          <cell r="AN1412" t="str">
            <v>andres.barron@gnp.com.mx</v>
          </cell>
          <cell r="AO1412" t="str">
            <v>andres.barron@gnp.com.mx</v>
          </cell>
          <cell r="AP1412" t="str">
            <v>ajustes028gnp@gmail.com</v>
          </cell>
          <cell r="AQ1412">
            <v>5543473138</v>
          </cell>
          <cell r="AR1412" t="str">
            <v>6363180010376596</v>
          </cell>
          <cell r="AS1412" t="str">
            <v>CANCELADO</v>
          </cell>
          <cell r="AT1412" t="str">
            <v>7030</v>
          </cell>
          <cell r="AU1412" t="str">
            <v>250</v>
          </cell>
          <cell r="AV1412" t="str">
            <v>05/26</v>
          </cell>
          <cell r="AW1412" t="str">
            <v>IMDM20511549..</v>
          </cell>
          <cell r="AX1412" t="str">
            <v>Inactivo</v>
          </cell>
          <cell r="AY1412" t="str">
            <v>Si</v>
          </cell>
          <cell r="AZ1412">
            <v>1229.17</v>
          </cell>
          <cell r="BA1412">
            <v>43708</v>
          </cell>
          <cell r="BB1412">
            <v>7375.02</v>
          </cell>
          <cell r="BC1412" t="str">
            <v>-</v>
          </cell>
          <cell r="BD1412">
            <v>118000</v>
          </cell>
          <cell r="BE1412">
            <v>43631</v>
          </cell>
          <cell r="BF1412">
            <v>45076</v>
          </cell>
          <cell r="BG1412">
            <v>3</v>
          </cell>
          <cell r="BH1412" t="str">
            <v>-</v>
          </cell>
          <cell r="BI1412" t="str">
            <v>-</v>
          </cell>
          <cell r="BJ1412" t="str">
            <v>Propio</v>
          </cell>
          <cell r="BK1412" t="str">
            <v>FV8246</v>
          </cell>
          <cell r="BL1412" t="str">
            <v>El Trébol Automotriz Ermita, S.A. de C.V.</v>
          </cell>
          <cell r="BM1412">
            <v>126293.1</v>
          </cell>
          <cell r="BN1412">
            <v>20206.896000000001</v>
          </cell>
          <cell r="BO1412">
            <v>146499.99600000001</v>
          </cell>
          <cell r="BP1412">
            <v>4363.92</v>
          </cell>
          <cell r="BQ1412" t="str">
            <v>-</v>
          </cell>
          <cell r="BR1412" t="str">
            <v>-</v>
          </cell>
          <cell r="BS1412" t="str">
            <v>-</v>
          </cell>
          <cell r="BT1412" t="str">
            <v>-</v>
          </cell>
          <cell r="BU1412" t="str">
            <v>-</v>
          </cell>
          <cell r="BV1412" t="str">
            <v>-</v>
          </cell>
          <cell r="BW1412" t="str">
            <v>-</v>
          </cell>
          <cell r="BX1412" t="str">
            <v>-</v>
          </cell>
          <cell r="BY1412" t="str">
            <v>-</v>
          </cell>
          <cell r="BZ1412" t="str">
            <v>-</v>
          </cell>
          <cell r="CA1412" t="str">
            <v>-</v>
          </cell>
          <cell r="CB1412" t="str">
            <v>-</v>
          </cell>
          <cell r="CC1412" t="str">
            <v>Martes</v>
          </cell>
          <cell r="CD1412" t="str">
            <v>37</v>
          </cell>
          <cell r="CE1412" t="str">
            <v>7</v>
          </cell>
          <cell r="CF1412" t="str">
            <v>Rosa</v>
          </cell>
          <cell r="CG1412" t="str">
            <v>2o Sábado</v>
          </cell>
          <cell r="CH1412" t="str">
            <v>Feb y Mzo</v>
          </cell>
          <cell r="CI1412" t="str">
            <v>Ago y Sep</v>
          </cell>
          <cell r="CJ1412" t="str">
            <v>Ajustador</v>
          </cell>
          <cell r="CK1412">
            <v>90</v>
          </cell>
          <cell r="CL1412" t="str">
            <v>101 - MAGNA</v>
          </cell>
          <cell r="CM1412" t="str">
            <v>15031</v>
          </cell>
          <cell r="CP1412" t="str">
            <v>-</v>
          </cell>
        </row>
        <row r="1413">
          <cell r="A1413" t="str">
            <v>15032</v>
          </cell>
          <cell r="B1413" t="str">
            <v>G28ABY</v>
          </cell>
          <cell r="C1413" t="str">
            <v>Distrito Federal</v>
          </cell>
          <cell r="D1413" t="str">
            <v>No aplica</v>
          </cell>
          <cell r="E1413" t="str">
            <v>Aveo</v>
          </cell>
          <cell r="F1413" t="str">
            <v>Automóvil</v>
          </cell>
          <cell r="G1413" t="str">
            <v>Chevrolet</v>
          </cell>
          <cell r="H1413" t="str">
            <v>Aveo LT 4 puertas T/M, D/H, A/A, B/A, ABS, CD, Paquete F</v>
          </cell>
          <cell r="I1413" t="str">
            <v>3G1TB5CF2FL187329</v>
          </cell>
          <cell r="J1413" t="str">
            <v>Hecho en México</v>
          </cell>
          <cell r="K1413" t="str">
            <v>Magna</v>
          </cell>
          <cell r="L1413">
            <v>4</v>
          </cell>
          <cell r="M1413">
            <v>45</v>
          </cell>
          <cell r="N1413">
            <v>2015</v>
          </cell>
          <cell r="O1413" t="str">
            <v>Ciudad de México</v>
          </cell>
          <cell r="P1413" t="str">
            <v>Ciudad de México</v>
          </cell>
          <cell r="Q1413" t="str">
            <v>Zona Metropolitana</v>
          </cell>
          <cell r="R1413" t="str">
            <v>Baja</v>
          </cell>
          <cell r="S1413" t="str">
            <v>Venta a empleado</v>
          </cell>
          <cell r="T1413" t="str">
            <v>GNP</v>
          </cell>
          <cell r="U1413" t="str">
            <v>Grupo Nacional Provincial, S.A.B.</v>
          </cell>
          <cell r="V1413" t="str">
            <v>Asesor de Servicio</v>
          </cell>
          <cell r="W1413" t="str">
            <v>316</v>
          </cell>
          <cell r="X1413" t="str">
            <v>Célula 5</v>
          </cell>
          <cell r="Y1413" t="str">
            <v>Asignado</v>
          </cell>
          <cell r="Z1413" t="str">
            <v>N89995</v>
          </cell>
          <cell r="AA1413" t="str">
            <v>Chavarría Gómez David Alejandro</v>
          </cell>
          <cell r="AB1413" t="str">
            <v>Grupo Nacional Provincial, S.A.B.</v>
          </cell>
          <cell r="AC1413" t="str">
            <v>CAGD770606TH6</v>
          </cell>
          <cell r="AD1413" t="str">
            <v>Jefe de departamento</v>
          </cell>
          <cell r="AE1413" t="str">
            <v>Supervisor Siniestros Autos</v>
          </cell>
          <cell r="AF1413" t="str">
            <v>Unidad Operativa</v>
          </cell>
          <cell r="AG1413" t="str">
            <v>Dirección Servicio y Operaciones</v>
          </cell>
          <cell r="AH1413" t="str">
            <v>Subdir. Siniestros CDMX y Sureste</v>
          </cell>
          <cell r="AI1413" t="str">
            <v>C9208</v>
          </cell>
          <cell r="AJ1413" t="str">
            <v>Lasa Estrada Antxon</v>
          </cell>
          <cell r="AK1413" t="str">
            <v>Toluca</v>
          </cell>
          <cell r="AL1413" t="str">
            <v>Toluca</v>
          </cell>
          <cell r="AM1413">
            <v>0</v>
          </cell>
          <cell r="AN1413" t="str">
            <v>david.chavarria@gnp.com.mx</v>
          </cell>
          <cell r="AO1413" t="str">
            <v>david.chavarria@gnp.com.mx</v>
          </cell>
          <cell r="AP1413" t="str">
            <v>ajustes001gnp@gmail.com</v>
          </cell>
          <cell r="AQ1413">
            <v>5535228436</v>
          </cell>
          <cell r="AR1413" t="str">
            <v>-</v>
          </cell>
          <cell r="AS1413" t="str">
            <v>-</v>
          </cell>
          <cell r="AT1413" t="str">
            <v>-</v>
          </cell>
          <cell r="AU1413" t="str">
            <v>-</v>
          </cell>
          <cell r="AV1413" t="str">
            <v>-</v>
          </cell>
          <cell r="AW1413" t="str">
            <v>IMDM20511550..</v>
          </cell>
          <cell r="AX1413" t="str">
            <v>Inactivo</v>
          </cell>
          <cell r="AY1413" t="str">
            <v>Si</v>
          </cell>
          <cell r="AZ1413">
            <v>847.22</v>
          </cell>
          <cell r="BA1413">
            <v>43708</v>
          </cell>
          <cell r="BB1413">
            <v>28805.48</v>
          </cell>
          <cell r="BC1413" t="str">
            <v>-</v>
          </cell>
          <cell r="BD1413">
            <v>61000</v>
          </cell>
          <cell r="BE1413">
            <v>43205</v>
          </cell>
          <cell r="BF1413">
            <v>44301</v>
          </cell>
          <cell r="BG1413">
            <v>3</v>
          </cell>
          <cell r="BH1413" t="str">
            <v>-</v>
          </cell>
          <cell r="BI1413" t="str">
            <v>-</v>
          </cell>
          <cell r="BJ1413" t="str">
            <v>Propio</v>
          </cell>
          <cell r="BK1413" t="str">
            <v>FV8247</v>
          </cell>
          <cell r="BL1413" t="str">
            <v>El Trébol Automotriz Ermita, S.A. de C.V.</v>
          </cell>
          <cell r="BM1413">
            <v>126293.1</v>
          </cell>
          <cell r="BN1413">
            <v>20206.896000000001</v>
          </cell>
          <cell r="BO1413">
            <v>146499.99600000001</v>
          </cell>
          <cell r="BP1413">
            <v>4363.92</v>
          </cell>
          <cell r="BQ1413" t="str">
            <v>-</v>
          </cell>
          <cell r="BR1413" t="str">
            <v>-</v>
          </cell>
          <cell r="BS1413" t="str">
            <v>-</v>
          </cell>
          <cell r="BT1413" t="str">
            <v>-</v>
          </cell>
          <cell r="BU1413" t="str">
            <v>-</v>
          </cell>
          <cell r="BV1413" t="str">
            <v>-</v>
          </cell>
          <cell r="BW1413" t="str">
            <v>-</v>
          </cell>
          <cell r="BX1413" t="str">
            <v>-</v>
          </cell>
          <cell r="BY1413" t="str">
            <v>-</v>
          </cell>
          <cell r="BZ1413" t="str">
            <v>-</v>
          </cell>
          <cell r="CA1413" t="str">
            <v>-</v>
          </cell>
          <cell r="CB1413" t="str">
            <v>-</v>
          </cell>
          <cell r="CC1413" t="str">
            <v>Martes</v>
          </cell>
          <cell r="CD1413" t="str">
            <v>28</v>
          </cell>
          <cell r="CE1413" t="str">
            <v>8</v>
          </cell>
          <cell r="CF1413" t="str">
            <v>Rosa</v>
          </cell>
          <cell r="CG1413" t="str">
            <v>2o Sábado</v>
          </cell>
          <cell r="CH1413" t="str">
            <v>Feb y Mzo</v>
          </cell>
          <cell r="CI1413" t="str">
            <v>Ago y Sep</v>
          </cell>
          <cell r="CJ1413" t="str">
            <v>-</v>
          </cell>
          <cell r="CK1413">
            <v>90</v>
          </cell>
          <cell r="CL1413" t="str">
            <v>101 - MAGNA</v>
          </cell>
          <cell r="CM1413" t="str">
            <v>15032</v>
          </cell>
          <cell r="CP1413" t="str">
            <v>-</v>
          </cell>
        </row>
        <row r="1414">
          <cell r="A1414" t="str">
            <v>15033</v>
          </cell>
          <cell r="B1414" t="str">
            <v>N94ACD</v>
          </cell>
          <cell r="C1414" t="str">
            <v>Distrito Federal</v>
          </cell>
          <cell r="D1414" t="str">
            <v>No aplica</v>
          </cell>
          <cell r="E1414" t="str">
            <v>Aveo</v>
          </cell>
          <cell r="F1414" t="str">
            <v>Automóvil</v>
          </cell>
          <cell r="G1414" t="str">
            <v>Chevrolet</v>
          </cell>
          <cell r="H1414" t="str">
            <v>Aveo LT 4 puertas T/M, D/H, A/A, B/A, ABS, CD, Paquete F</v>
          </cell>
          <cell r="I1414" t="str">
            <v>3G1TB5CF3FL183886</v>
          </cell>
          <cell r="J1414" t="str">
            <v>Hecho en México</v>
          </cell>
          <cell r="K1414" t="str">
            <v>Magna</v>
          </cell>
          <cell r="L1414">
            <v>4</v>
          </cell>
          <cell r="M1414">
            <v>45</v>
          </cell>
          <cell r="N1414">
            <v>2015</v>
          </cell>
          <cell r="O1414" t="str">
            <v>Ciudad de México</v>
          </cell>
          <cell r="P1414" t="str">
            <v>Ciudad de México</v>
          </cell>
          <cell r="Q1414" t="str">
            <v>Zona Metropolitana</v>
          </cell>
          <cell r="R1414" t="str">
            <v>Baja</v>
          </cell>
          <cell r="S1414" t="str">
            <v>Venta a empleado</v>
          </cell>
          <cell r="T1414" t="str">
            <v>GNP</v>
          </cell>
          <cell r="U1414" t="str">
            <v>Grupo Nacional Provincial, S.A.B.</v>
          </cell>
          <cell r="V1414" t="str">
            <v>Asesor de Servicio</v>
          </cell>
          <cell r="W1414" t="str">
            <v>496</v>
          </cell>
          <cell r="X1414" t="str">
            <v>Célula 8</v>
          </cell>
          <cell r="Y1414" t="str">
            <v>Asignado</v>
          </cell>
          <cell r="Z1414" t="str">
            <v>N90495</v>
          </cell>
          <cell r="AA1414" t="str">
            <v>Márquez Sepúlveda Gerardo Ivan</v>
          </cell>
          <cell r="AB1414" t="str">
            <v>Grupo Nacional Provincial, S.A.B.</v>
          </cell>
          <cell r="AC1414" t="str">
            <v>MASG840924JG8</v>
          </cell>
          <cell r="AD1414" t="str">
            <v>Operativo</v>
          </cell>
          <cell r="AE1414" t="str">
            <v>Asesor de Servicio Automovil</v>
          </cell>
          <cell r="AF1414" t="str">
            <v>Unidad Operativa</v>
          </cell>
          <cell r="AG1414" t="str">
            <v>Dirección Servicio y Operaciones</v>
          </cell>
          <cell r="AH1414" t="str">
            <v>Subdir. Siniestros CDMX y Sureste</v>
          </cell>
          <cell r="AI1414" t="str">
            <v>C9208</v>
          </cell>
          <cell r="AJ1414" t="str">
            <v>Lasa Estrada Antxon</v>
          </cell>
          <cell r="AK1414" t="str">
            <v>Tlalnepantla</v>
          </cell>
          <cell r="AL1414" t="str">
            <v>Tlalnepantla</v>
          </cell>
          <cell r="AM1414">
            <v>0</v>
          </cell>
          <cell r="AN1414" t="str">
            <v>gerardo.marquez@gnp.com.mx</v>
          </cell>
          <cell r="AO1414" t="str">
            <v>gerardo.marquez@gnp.com.mx</v>
          </cell>
          <cell r="AP1414" t="str">
            <v>ajustes006gnp@gmail.com</v>
          </cell>
          <cell r="AQ1414">
            <v>5535228427</v>
          </cell>
          <cell r="AR1414" t="str">
            <v>6363180010376604</v>
          </cell>
          <cell r="AS1414" t="str">
            <v>CANCELADO</v>
          </cell>
          <cell r="AT1414" t="str">
            <v>0587</v>
          </cell>
          <cell r="AU1414" t="str">
            <v>803</v>
          </cell>
          <cell r="AV1414" t="str">
            <v>05/26</v>
          </cell>
          <cell r="AW1414" t="str">
            <v>IMDM20511551..</v>
          </cell>
          <cell r="AX1414" t="str">
            <v>Inactivo</v>
          </cell>
          <cell r="AY1414" t="str">
            <v>No</v>
          </cell>
          <cell r="AZ1414" t="str">
            <v>-</v>
          </cell>
          <cell r="BA1414" t="str">
            <v>-</v>
          </cell>
          <cell r="BB1414" t="str">
            <v>-</v>
          </cell>
          <cell r="BC1414" t="str">
            <v>-</v>
          </cell>
          <cell r="BD1414" t="str">
            <v>-</v>
          </cell>
          <cell r="BE1414" t="str">
            <v>-</v>
          </cell>
          <cell r="BF1414" t="str">
            <v>-</v>
          </cell>
          <cell r="BG1414">
            <v>3</v>
          </cell>
          <cell r="BH1414" t="str">
            <v>-</v>
          </cell>
          <cell r="BI1414" t="str">
            <v>-</v>
          </cell>
          <cell r="BJ1414" t="str">
            <v>Propio</v>
          </cell>
          <cell r="BK1414" t="str">
            <v>FV8248</v>
          </cell>
          <cell r="BL1414" t="str">
            <v>El Trébol Automotriz Ermita, S.A. de C.V.</v>
          </cell>
          <cell r="BM1414">
            <v>126293.1</v>
          </cell>
          <cell r="BN1414">
            <v>20206.896000000001</v>
          </cell>
          <cell r="BO1414">
            <v>146499.99600000001</v>
          </cell>
          <cell r="BP1414">
            <v>4363.92</v>
          </cell>
          <cell r="BQ1414" t="str">
            <v>-</v>
          </cell>
          <cell r="BR1414" t="str">
            <v>-</v>
          </cell>
          <cell r="BS1414" t="str">
            <v>-</v>
          </cell>
          <cell r="BT1414" t="str">
            <v>-</v>
          </cell>
          <cell r="BU1414" t="str">
            <v>-</v>
          </cell>
          <cell r="BV1414" t="str">
            <v>-</v>
          </cell>
          <cell r="BW1414" t="str">
            <v>-</v>
          </cell>
          <cell r="BX1414" t="str">
            <v>-</v>
          </cell>
          <cell r="BY1414" t="str">
            <v>-</v>
          </cell>
          <cell r="BZ1414" t="str">
            <v>-</v>
          </cell>
          <cell r="CA1414" t="str">
            <v>-</v>
          </cell>
          <cell r="CB1414" t="str">
            <v>-</v>
          </cell>
          <cell r="CC1414" t="str">
            <v>Miércoles</v>
          </cell>
          <cell r="CD1414" t="str">
            <v>94</v>
          </cell>
          <cell r="CE1414" t="str">
            <v>4</v>
          </cell>
          <cell r="CF1414" t="str">
            <v>Rojo</v>
          </cell>
          <cell r="CG1414" t="str">
            <v>3er Sábado</v>
          </cell>
          <cell r="CH1414" t="str">
            <v>Mzo y Abr</v>
          </cell>
          <cell r="CI1414" t="str">
            <v>Sep y Oct</v>
          </cell>
          <cell r="CJ1414" t="str">
            <v>Ajustador</v>
          </cell>
          <cell r="CK1414">
            <v>90</v>
          </cell>
          <cell r="CL1414" t="str">
            <v>101 - MAGNA</v>
          </cell>
          <cell r="CM1414" t="str">
            <v>15033</v>
          </cell>
          <cell r="CP1414" t="str">
            <v>-</v>
          </cell>
        </row>
        <row r="1415">
          <cell r="A1415" t="str">
            <v>15034</v>
          </cell>
          <cell r="B1415" t="str">
            <v>N98ACD</v>
          </cell>
          <cell r="C1415" t="str">
            <v>Distrito Federal</v>
          </cell>
          <cell r="D1415" t="str">
            <v>No aplica</v>
          </cell>
          <cell r="E1415" t="str">
            <v>Aveo</v>
          </cell>
          <cell r="F1415" t="str">
            <v>Automóvil</v>
          </cell>
          <cell r="G1415" t="str">
            <v>Chevrolet</v>
          </cell>
          <cell r="H1415" t="str">
            <v>Aveo LT 4 puertas T/M, D/H, A/A, B/A, ABS, CD, Paquete F</v>
          </cell>
          <cell r="I1415" t="str">
            <v>3G1TB5CF4FL185422</v>
          </cell>
          <cell r="J1415" t="str">
            <v>Hecho en México</v>
          </cell>
          <cell r="K1415" t="str">
            <v>Magna</v>
          </cell>
          <cell r="L1415">
            <v>4</v>
          </cell>
          <cell r="M1415">
            <v>45</v>
          </cell>
          <cell r="N1415">
            <v>2015</v>
          </cell>
          <cell r="O1415" t="str">
            <v>Ciudad de México</v>
          </cell>
          <cell r="P1415" t="str">
            <v>Ciudad de México</v>
          </cell>
          <cell r="Q1415" t="str">
            <v>Zona Metropolitana</v>
          </cell>
          <cell r="R1415" t="str">
            <v>Baja</v>
          </cell>
          <cell r="S1415" t="str">
            <v>Venta a empleado</v>
          </cell>
          <cell r="T1415" t="str">
            <v>GNP</v>
          </cell>
          <cell r="U1415" t="str">
            <v>Grupo Nacional Provincial, S.A.B.</v>
          </cell>
          <cell r="V1415" t="str">
            <v>Asesor de Servicio</v>
          </cell>
          <cell r="W1415" t="str">
            <v>318</v>
          </cell>
          <cell r="X1415" t="str">
            <v>Célula 6</v>
          </cell>
          <cell r="Y1415" t="str">
            <v>Asignado</v>
          </cell>
          <cell r="Z1415" t="str">
            <v>N94317</v>
          </cell>
          <cell r="AA1415" t="str">
            <v>-</v>
          </cell>
          <cell r="AB1415" t="str">
            <v>-</v>
          </cell>
          <cell r="AC1415" t="str">
            <v>-</v>
          </cell>
          <cell r="AD1415" t="str">
            <v>-</v>
          </cell>
          <cell r="AE1415" t="str">
            <v>-</v>
          </cell>
          <cell r="AF1415" t="str">
            <v>-</v>
          </cell>
          <cell r="AG1415" t="str">
            <v>-</v>
          </cell>
          <cell r="AH1415" t="str">
            <v>-</v>
          </cell>
          <cell r="AI1415" t="str">
            <v>C6705</v>
          </cell>
          <cell r="AJ1415" t="str">
            <v>Ramirez Granados Arturo</v>
          </cell>
          <cell r="AK1415" t="str">
            <v>-</v>
          </cell>
          <cell r="AL1415" t="str">
            <v>-</v>
          </cell>
          <cell r="AM1415" t="str">
            <v>-</v>
          </cell>
          <cell r="AN1415" t="str">
            <v>Aly_son30@hotmail.com</v>
          </cell>
          <cell r="AO1415" t="str">
            <v>-</v>
          </cell>
          <cell r="AP1415" t="str">
            <v>Aly_son30@hotmail.com</v>
          </cell>
          <cell r="AQ1415">
            <v>5535007534</v>
          </cell>
          <cell r="AR1415" t="str">
            <v>6363180010376612</v>
          </cell>
          <cell r="AS1415" t="str">
            <v>CANCELADO</v>
          </cell>
          <cell r="AT1415" t="str">
            <v>2627</v>
          </cell>
          <cell r="AU1415" t="str">
            <v>851</v>
          </cell>
          <cell r="AV1415" t="str">
            <v>05/26</v>
          </cell>
          <cell r="AW1415" t="str">
            <v>IMDM20511552..</v>
          </cell>
          <cell r="AX1415" t="str">
            <v>Inactivo</v>
          </cell>
          <cell r="AY1415" t="str">
            <v>No</v>
          </cell>
          <cell r="AZ1415" t="str">
            <v>-</v>
          </cell>
          <cell r="BA1415" t="str">
            <v>-</v>
          </cell>
          <cell r="BB1415" t="str">
            <v>-</v>
          </cell>
          <cell r="BC1415" t="str">
            <v>-</v>
          </cell>
          <cell r="BD1415" t="str">
            <v>-</v>
          </cell>
          <cell r="BE1415" t="str">
            <v>-</v>
          </cell>
          <cell r="BF1415" t="str">
            <v>-</v>
          </cell>
          <cell r="BG1415">
            <v>3</v>
          </cell>
          <cell r="BH1415" t="str">
            <v>-</v>
          </cell>
          <cell r="BI1415" t="str">
            <v>-</v>
          </cell>
          <cell r="BJ1415" t="str">
            <v>Propio</v>
          </cell>
          <cell r="BK1415" t="str">
            <v>FV8249</v>
          </cell>
          <cell r="BL1415" t="str">
            <v>El Trébol Automotriz Ermita, S.A. de C.V.</v>
          </cell>
          <cell r="BM1415">
            <v>126293.1</v>
          </cell>
          <cell r="BN1415">
            <v>20206.896000000001</v>
          </cell>
          <cell r="BO1415">
            <v>146499.99600000001</v>
          </cell>
          <cell r="BP1415">
            <v>4363.92</v>
          </cell>
          <cell r="BQ1415" t="str">
            <v>-</v>
          </cell>
          <cell r="BR1415" t="str">
            <v>-</v>
          </cell>
          <cell r="BS1415" t="str">
            <v>-</v>
          </cell>
          <cell r="BT1415" t="str">
            <v>-</v>
          </cell>
          <cell r="BU1415" t="str">
            <v>-</v>
          </cell>
          <cell r="BV1415" t="str">
            <v>-</v>
          </cell>
          <cell r="BW1415" t="str">
            <v>-</v>
          </cell>
          <cell r="BX1415" t="str">
            <v>-</v>
          </cell>
          <cell r="BY1415" t="str">
            <v>-</v>
          </cell>
          <cell r="BZ1415" t="str">
            <v>-</v>
          </cell>
          <cell r="CA1415" t="str">
            <v>-</v>
          </cell>
          <cell r="CB1415" t="str">
            <v>-</v>
          </cell>
          <cell r="CC1415" t="str">
            <v>Martes</v>
          </cell>
          <cell r="CD1415" t="str">
            <v>98</v>
          </cell>
          <cell r="CE1415" t="str">
            <v>8</v>
          </cell>
          <cell r="CF1415" t="str">
            <v>Rosa</v>
          </cell>
          <cell r="CG1415" t="str">
            <v>2o Sábado</v>
          </cell>
          <cell r="CH1415" t="str">
            <v>Feb y Mzo</v>
          </cell>
          <cell r="CI1415" t="str">
            <v>Ago y Sep</v>
          </cell>
          <cell r="CJ1415" t="str">
            <v>Ajustador</v>
          </cell>
          <cell r="CK1415">
            <v>90</v>
          </cell>
          <cell r="CL1415" t="str">
            <v>101 - MAGNA</v>
          </cell>
          <cell r="CM1415" t="str">
            <v>15034</v>
          </cell>
          <cell r="CP1415" t="str">
            <v>-</v>
          </cell>
        </row>
        <row r="1416">
          <cell r="A1416" t="str">
            <v>15035</v>
          </cell>
          <cell r="B1416" t="str">
            <v>N59ACD</v>
          </cell>
          <cell r="C1416" t="str">
            <v>Distrito Federal</v>
          </cell>
          <cell r="D1416" t="str">
            <v>No aplica</v>
          </cell>
          <cell r="E1416" t="str">
            <v>Aveo</v>
          </cell>
          <cell r="F1416" t="str">
            <v>Automóvil</v>
          </cell>
          <cell r="G1416" t="str">
            <v>Chevrolet</v>
          </cell>
          <cell r="H1416" t="str">
            <v>Aveo LT 4 puertas T/M, D/H, A/A, B/A, ABS, CD, Paquete F</v>
          </cell>
          <cell r="I1416" t="str">
            <v>3G1TB5CF4FL186666</v>
          </cell>
          <cell r="J1416" t="str">
            <v>Hecho en México</v>
          </cell>
          <cell r="K1416" t="str">
            <v>Magna</v>
          </cell>
          <cell r="L1416">
            <v>4</v>
          </cell>
          <cell r="M1416">
            <v>45</v>
          </cell>
          <cell r="N1416">
            <v>2015</v>
          </cell>
          <cell r="O1416" t="str">
            <v>Ciudad de México</v>
          </cell>
          <cell r="P1416" t="str">
            <v>Ciudad de México</v>
          </cell>
          <cell r="Q1416" t="str">
            <v>Zona Metropolitana</v>
          </cell>
          <cell r="R1416" t="str">
            <v>Baja</v>
          </cell>
          <cell r="S1416" t="str">
            <v>Subasta interna</v>
          </cell>
          <cell r="T1416" t="str">
            <v>GNP</v>
          </cell>
          <cell r="U1416" t="str">
            <v>Grupo Nacional Provincial, S.A.B.</v>
          </cell>
          <cell r="V1416" t="str">
            <v>Asesor de Servicio</v>
          </cell>
          <cell r="W1416" t="str">
            <v>595</v>
          </cell>
          <cell r="X1416" t="str">
            <v>Célula 10</v>
          </cell>
          <cell r="Y1416" t="str">
            <v>Asignado</v>
          </cell>
          <cell r="Z1416" t="str">
            <v>Por asignar</v>
          </cell>
          <cell r="AA1416" t="str">
            <v>-</v>
          </cell>
          <cell r="AB1416" t="str">
            <v>-</v>
          </cell>
          <cell r="AC1416" t="str">
            <v>-</v>
          </cell>
          <cell r="AD1416" t="str">
            <v>-</v>
          </cell>
          <cell r="AE1416" t="str">
            <v>-</v>
          </cell>
          <cell r="AF1416" t="str">
            <v>-</v>
          </cell>
          <cell r="AG1416" t="str">
            <v>-</v>
          </cell>
          <cell r="AH1416" t="str">
            <v>-</v>
          </cell>
          <cell r="AI1416" t="str">
            <v>C6705</v>
          </cell>
          <cell r="AJ1416" t="str">
            <v>Ramirez Granados Arturo</v>
          </cell>
          <cell r="AK1416" t="str">
            <v>-</v>
          </cell>
          <cell r="AL1416" t="str">
            <v>-</v>
          </cell>
          <cell r="AM1416" t="str">
            <v>-</v>
          </cell>
          <cell r="AN1416">
            <v>0</v>
          </cell>
          <cell r="AO1416" t="str">
            <v>-</v>
          </cell>
          <cell r="AQ1416">
            <v>5535549545</v>
          </cell>
          <cell r="AR1416" t="str">
            <v>-</v>
          </cell>
          <cell r="AS1416" t="str">
            <v>-</v>
          </cell>
          <cell r="AT1416" t="str">
            <v>-</v>
          </cell>
          <cell r="AU1416" t="str">
            <v>-</v>
          </cell>
          <cell r="AV1416" t="str">
            <v>-</v>
          </cell>
          <cell r="AW1416" t="str">
            <v>IMDM20511553..</v>
          </cell>
          <cell r="AX1416" t="str">
            <v>Inactivo</v>
          </cell>
          <cell r="AY1416" t="str">
            <v>No</v>
          </cell>
          <cell r="AZ1416" t="str">
            <v>-</v>
          </cell>
          <cell r="BA1416" t="str">
            <v>-</v>
          </cell>
          <cell r="BB1416" t="str">
            <v>-</v>
          </cell>
          <cell r="BC1416" t="str">
            <v>-</v>
          </cell>
          <cell r="BD1416" t="str">
            <v>-</v>
          </cell>
          <cell r="BE1416" t="str">
            <v>-</v>
          </cell>
          <cell r="BF1416" t="str">
            <v>-</v>
          </cell>
          <cell r="BG1416">
            <v>3</v>
          </cell>
          <cell r="BH1416" t="str">
            <v>-</v>
          </cell>
          <cell r="BI1416" t="str">
            <v>-</v>
          </cell>
          <cell r="BJ1416" t="str">
            <v>Propio</v>
          </cell>
          <cell r="BK1416" t="str">
            <v>FV8231</v>
          </cell>
          <cell r="BL1416" t="str">
            <v>El Trébol Automotriz Ermita, S.A. de C.V.</v>
          </cell>
          <cell r="BM1416">
            <v>126293.1</v>
          </cell>
          <cell r="BN1416">
            <v>20206.896000000001</v>
          </cell>
          <cell r="BO1416">
            <v>146499.99600000001</v>
          </cell>
          <cell r="BP1416">
            <v>4363.92</v>
          </cell>
          <cell r="BQ1416" t="str">
            <v>-</v>
          </cell>
          <cell r="BR1416" t="str">
            <v>-</v>
          </cell>
          <cell r="BS1416" t="str">
            <v>-</v>
          </cell>
          <cell r="BT1416" t="str">
            <v>-</v>
          </cell>
          <cell r="BU1416" t="str">
            <v>-</v>
          </cell>
          <cell r="BV1416" t="str">
            <v>-</v>
          </cell>
          <cell r="BW1416" t="str">
            <v>-</v>
          </cell>
          <cell r="BX1416" t="str">
            <v>-</v>
          </cell>
          <cell r="BY1416" t="str">
            <v>-</v>
          </cell>
          <cell r="BZ1416" t="str">
            <v>-</v>
          </cell>
          <cell r="CA1416" t="str">
            <v>-</v>
          </cell>
          <cell r="CB1416" t="str">
            <v>-</v>
          </cell>
          <cell r="CC1416" t="str">
            <v>Viernes</v>
          </cell>
          <cell r="CD1416" t="str">
            <v>59</v>
          </cell>
          <cell r="CE1416" t="str">
            <v>9</v>
          </cell>
          <cell r="CF1416" t="str">
            <v>Azul</v>
          </cell>
          <cell r="CG1416" t="str">
            <v>5o Sábado</v>
          </cell>
          <cell r="CH1416" t="str">
            <v>May y Jun</v>
          </cell>
          <cell r="CI1416" t="str">
            <v>Nov y Dic</v>
          </cell>
          <cell r="CJ1416" t="str">
            <v>-</v>
          </cell>
          <cell r="CK1416">
            <v>90</v>
          </cell>
          <cell r="CL1416" t="str">
            <v>101 - MAGNA</v>
          </cell>
          <cell r="CM1416" t="str">
            <v>15035</v>
          </cell>
          <cell r="CP1416" t="str">
            <v>-</v>
          </cell>
        </row>
        <row r="1417">
          <cell r="A1417" t="str">
            <v>15036</v>
          </cell>
          <cell r="B1417" t="str">
            <v>M29ACD</v>
          </cell>
          <cell r="C1417" t="str">
            <v>Distrito Federal</v>
          </cell>
          <cell r="D1417" t="str">
            <v>No aplica</v>
          </cell>
          <cell r="E1417" t="str">
            <v>Aveo</v>
          </cell>
          <cell r="F1417" t="str">
            <v>Automóvil</v>
          </cell>
          <cell r="G1417" t="str">
            <v>Chevrolet</v>
          </cell>
          <cell r="H1417" t="str">
            <v>Aveo LT 4 puertas T/M, D/H, A/A, B/A, ABS, CD, Paquete F</v>
          </cell>
          <cell r="I1417" t="str">
            <v>3G1TB5CF4FL187526</v>
          </cell>
          <cell r="J1417" t="str">
            <v>Hecho en México</v>
          </cell>
          <cell r="K1417" t="str">
            <v>Magna</v>
          </cell>
          <cell r="L1417">
            <v>4</v>
          </cell>
          <cell r="M1417">
            <v>45</v>
          </cell>
          <cell r="N1417">
            <v>2015</v>
          </cell>
          <cell r="O1417" t="str">
            <v>Ciudad de México</v>
          </cell>
          <cell r="P1417" t="str">
            <v>Ciudad de México</v>
          </cell>
          <cell r="Q1417" t="str">
            <v>Zona Metropolitana</v>
          </cell>
          <cell r="R1417" t="str">
            <v>Baja</v>
          </cell>
          <cell r="S1417" t="str">
            <v>Subasta interna</v>
          </cell>
          <cell r="T1417" t="str">
            <v>GNP</v>
          </cell>
          <cell r="U1417" t="str">
            <v>Grupo Nacional Provincial, S.A.B.</v>
          </cell>
          <cell r="V1417" t="str">
            <v>Asesor de Servicio</v>
          </cell>
          <cell r="W1417" t="str">
            <v>352</v>
          </cell>
          <cell r="X1417" t="str">
            <v>Célula 9</v>
          </cell>
          <cell r="Y1417" t="str">
            <v>Asignado</v>
          </cell>
          <cell r="Z1417" t="str">
            <v>Por asignar</v>
          </cell>
          <cell r="AA1417" t="str">
            <v>-</v>
          </cell>
          <cell r="AB1417" t="str">
            <v>-</v>
          </cell>
          <cell r="AC1417" t="str">
            <v>-</v>
          </cell>
          <cell r="AD1417" t="str">
            <v>-</v>
          </cell>
          <cell r="AE1417" t="str">
            <v>-</v>
          </cell>
          <cell r="AF1417" t="str">
            <v>-</v>
          </cell>
          <cell r="AG1417" t="str">
            <v>-</v>
          </cell>
          <cell r="AH1417" t="str">
            <v>-</v>
          </cell>
          <cell r="AI1417" t="str">
            <v>C6705</v>
          </cell>
          <cell r="AJ1417" t="str">
            <v>Ramirez Granados Arturo</v>
          </cell>
          <cell r="AK1417" t="str">
            <v>-</v>
          </cell>
          <cell r="AL1417" t="str">
            <v>-</v>
          </cell>
          <cell r="AM1417" t="str">
            <v>-</v>
          </cell>
          <cell r="AN1417" t="str">
            <v>ajustes031gnp@gmail.com</v>
          </cell>
          <cell r="AO1417" t="str">
            <v>-</v>
          </cell>
          <cell r="AP1417" t="str">
            <v>ajustes031gnp@gmail.com</v>
          </cell>
          <cell r="AQ1417">
            <v>5535667132</v>
          </cell>
          <cell r="AR1417" t="str">
            <v>-</v>
          </cell>
          <cell r="AS1417" t="str">
            <v>-</v>
          </cell>
          <cell r="AT1417" t="str">
            <v>-</v>
          </cell>
          <cell r="AU1417" t="str">
            <v>-</v>
          </cell>
          <cell r="AV1417" t="str">
            <v>-</v>
          </cell>
          <cell r="AW1417" t="str">
            <v>IMDM20511554..</v>
          </cell>
          <cell r="AX1417" t="str">
            <v>Inactivo</v>
          </cell>
          <cell r="AY1417" t="str">
            <v>No</v>
          </cell>
          <cell r="AZ1417" t="str">
            <v>-</v>
          </cell>
          <cell r="BA1417" t="str">
            <v>-</v>
          </cell>
          <cell r="BB1417" t="str">
            <v>-</v>
          </cell>
          <cell r="BC1417" t="str">
            <v>-</v>
          </cell>
          <cell r="BD1417" t="str">
            <v>-</v>
          </cell>
          <cell r="BE1417" t="str">
            <v>-</v>
          </cell>
          <cell r="BF1417" t="str">
            <v>-</v>
          </cell>
          <cell r="BG1417">
            <v>3</v>
          </cell>
          <cell r="BH1417" t="str">
            <v>-</v>
          </cell>
          <cell r="BI1417" t="str">
            <v>-</v>
          </cell>
          <cell r="BJ1417" t="str">
            <v>Propio</v>
          </cell>
          <cell r="BK1417" t="str">
            <v>FV8230</v>
          </cell>
          <cell r="BL1417" t="str">
            <v>El Trébol Automotriz Ermita, S.A. de C.V.</v>
          </cell>
          <cell r="BM1417">
            <v>126293.1</v>
          </cell>
          <cell r="BN1417">
            <v>20206.896000000001</v>
          </cell>
          <cell r="BO1417">
            <v>146499.99600000001</v>
          </cell>
          <cell r="BP1417">
            <v>4363.92</v>
          </cell>
          <cell r="BQ1417" t="str">
            <v>-</v>
          </cell>
          <cell r="BR1417" t="str">
            <v>-</v>
          </cell>
          <cell r="BS1417" t="str">
            <v>-</v>
          </cell>
          <cell r="BT1417" t="str">
            <v>-</v>
          </cell>
          <cell r="BU1417" t="str">
            <v>-</v>
          </cell>
          <cell r="BV1417" t="str">
            <v>-</v>
          </cell>
          <cell r="BW1417" t="str">
            <v>-</v>
          </cell>
          <cell r="BX1417" t="str">
            <v>-</v>
          </cell>
          <cell r="BY1417" t="str">
            <v>-</v>
          </cell>
          <cell r="BZ1417" t="str">
            <v>-</v>
          </cell>
          <cell r="CA1417" t="str">
            <v>-</v>
          </cell>
          <cell r="CB1417" t="str">
            <v>-</v>
          </cell>
          <cell r="CC1417" t="str">
            <v>Viernes</v>
          </cell>
          <cell r="CD1417" t="str">
            <v>29</v>
          </cell>
          <cell r="CE1417" t="str">
            <v>9</v>
          </cell>
          <cell r="CF1417" t="str">
            <v>Azul</v>
          </cell>
          <cell r="CG1417" t="str">
            <v>5o Sábado</v>
          </cell>
          <cell r="CH1417" t="str">
            <v>May y Jun</v>
          </cell>
          <cell r="CI1417" t="str">
            <v>Nov y Dic</v>
          </cell>
          <cell r="CJ1417" t="str">
            <v>-</v>
          </cell>
          <cell r="CK1417">
            <v>90</v>
          </cell>
          <cell r="CL1417" t="str">
            <v>101 - MAGNA</v>
          </cell>
          <cell r="CM1417" t="str">
            <v>15036</v>
          </cell>
          <cell r="CP1417" t="str">
            <v>-</v>
          </cell>
        </row>
        <row r="1418">
          <cell r="A1418" t="str">
            <v>15037</v>
          </cell>
          <cell r="B1418" t="str">
            <v>M18ACD</v>
          </cell>
          <cell r="C1418" t="str">
            <v>Distrito Federal</v>
          </cell>
          <cell r="D1418" t="str">
            <v>No aplica</v>
          </cell>
          <cell r="E1418" t="str">
            <v>Aveo</v>
          </cell>
          <cell r="F1418" t="str">
            <v>Automóvil</v>
          </cell>
          <cell r="G1418" t="str">
            <v>Chevrolet</v>
          </cell>
          <cell r="H1418" t="str">
            <v>Aveo LT 4 puertas T/M, D/H, A/A, B/A, ABS, CD, Paquete F</v>
          </cell>
          <cell r="I1418" t="str">
            <v>3G1TB5CF5FL185316</v>
          </cell>
          <cell r="J1418" t="str">
            <v>Hecho en México</v>
          </cell>
          <cell r="K1418" t="str">
            <v>Magna</v>
          </cell>
          <cell r="L1418">
            <v>4</v>
          </cell>
          <cell r="M1418">
            <v>45</v>
          </cell>
          <cell r="N1418">
            <v>2015</v>
          </cell>
          <cell r="O1418" t="str">
            <v>Ciudad de México</v>
          </cell>
          <cell r="P1418" t="str">
            <v>Ciudad de México</v>
          </cell>
          <cell r="Q1418" t="str">
            <v>Zona Metropolitana</v>
          </cell>
          <cell r="R1418" t="str">
            <v>Baja</v>
          </cell>
          <cell r="S1418" t="str">
            <v>Venta a empleado</v>
          </cell>
          <cell r="T1418" t="str">
            <v>GNP</v>
          </cell>
          <cell r="U1418" t="str">
            <v>Grupo Nacional Provincial, S.A.B.</v>
          </cell>
          <cell r="V1418" t="str">
            <v>Asesor de Servicio</v>
          </cell>
          <cell r="W1418" t="str">
            <v>394</v>
          </cell>
          <cell r="X1418" t="str">
            <v>Célula 8</v>
          </cell>
          <cell r="Y1418" t="str">
            <v>Asignado</v>
          </cell>
          <cell r="Z1418" t="str">
            <v>N87519</v>
          </cell>
          <cell r="AA1418" t="str">
            <v>De la Rosa Fuentes Aldo</v>
          </cell>
          <cell r="AB1418" t="str">
            <v>Grupo Nacional Provincial, S.A.B.</v>
          </cell>
          <cell r="AC1418" t="str">
            <v>ROFA771028UD5</v>
          </cell>
          <cell r="AD1418" t="str">
            <v>Operativo</v>
          </cell>
          <cell r="AE1418" t="str">
            <v>Asesor de Servicio Automovil</v>
          </cell>
          <cell r="AF1418" t="str">
            <v>Unidad Operativa</v>
          </cell>
          <cell r="AG1418" t="str">
            <v>Dirección Servicio y Operaciones</v>
          </cell>
          <cell r="AH1418" t="str">
            <v>Subdir. Siniestros CDMX y Sureste</v>
          </cell>
          <cell r="AI1418" t="str">
            <v>C9208</v>
          </cell>
          <cell r="AJ1418" t="str">
            <v>Lasa Estrada Antxon</v>
          </cell>
          <cell r="AK1418" t="str">
            <v>Tlalnepantla</v>
          </cell>
          <cell r="AL1418" t="str">
            <v>Tlalnepantla</v>
          </cell>
          <cell r="AM1418">
            <v>0</v>
          </cell>
          <cell r="AN1418" t="str">
            <v>aldo.delarosa@gnp.com.mx</v>
          </cell>
          <cell r="AO1418" t="str">
            <v>aldo.delarosa@gnp.com.mx</v>
          </cell>
          <cell r="AP1418" t="str">
            <v>ajustes007gnp@gmail.com</v>
          </cell>
          <cell r="AQ1418">
            <v>5535228438</v>
          </cell>
          <cell r="AR1418" t="str">
            <v>6363180010376620</v>
          </cell>
          <cell r="AS1418" t="str">
            <v>CANCELADO</v>
          </cell>
          <cell r="AT1418" t="str">
            <v>8238</v>
          </cell>
          <cell r="AU1418" t="str">
            <v>690</v>
          </cell>
          <cell r="AV1418" t="str">
            <v>05/26</v>
          </cell>
          <cell r="AW1418" t="str">
            <v>IMDM20511555..</v>
          </cell>
          <cell r="AX1418" t="str">
            <v>Inactivo</v>
          </cell>
          <cell r="AY1418" t="str">
            <v>Si</v>
          </cell>
          <cell r="AZ1418">
            <v>1229.17</v>
          </cell>
          <cell r="BA1418">
            <v>43708</v>
          </cell>
          <cell r="BB1418">
            <v>7375.02</v>
          </cell>
          <cell r="BC1418">
            <v>110624.98</v>
          </cell>
          <cell r="BD1418">
            <v>118000</v>
          </cell>
          <cell r="BE1418">
            <v>43631</v>
          </cell>
          <cell r="BF1418">
            <v>45076</v>
          </cell>
          <cell r="BG1418">
            <v>3</v>
          </cell>
          <cell r="BH1418" t="str">
            <v>-</v>
          </cell>
          <cell r="BI1418" t="str">
            <v>-</v>
          </cell>
          <cell r="BJ1418" t="str">
            <v>Propio</v>
          </cell>
          <cell r="BK1418" t="str">
            <v>FV8228</v>
          </cell>
          <cell r="BL1418" t="str">
            <v>El Trébol Automotriz Ermita, S.A. de C.V.</v>
          </cell>
          <cell r="BM1418">
            <v>126293.1</v>
          </cell>
          <cell r="BN1418">
            <v>20206.896000000001</v>
          </cell>
          <cell r="BO1418">
            <v>146499.99600000001</v>
          </cell>
          <cell r="BP1418">
            <v>4363.92</v>
          </cell>
          <cell r="BQ1418" t="str">
            <v>-</v>
          </cell>
          <cell r="BR1418" t="str">
            <v>-</v>
          </cell>
          <cell r="BS1418" t="str">
            <v>-</v>
          </cell>
          <cell r="BT1418" t="str">
            <v>-</v>
          </cell>
          <cell r="BU1418" t="str">
            <v>-</v>
          </cell>
          <cell r="BV1418" t="str">
            <v>-</v>
          </cell>
          <cell r="BW1418" t="str">
            <v>-</v>
          </cell>
          <cell r="BX1418" t="str">
            <v>-</v>
          </cell>
          <cell r="BY1418" t="str">
            <v>-</v>
          </cell>
          <cell r="BZ1418" t="str">
            <v>-</v>
          </cell>
          <cell r="CA1418" t="str">
            <v>-</v>
          </cell>
          <cell r="CB1418" t="str">
            <v>-</v>
          </cell>
          <cell r="CC1418" t="str">
            <v>Martes</v>
          </cell>
          <cell r="CD1418" t="str">
            <v>18</v>
          </cell>
          <cell r="CE1418" t="str">
            <v>8</v>
          </cell>
          <cell r="CF1418" t="str">
            <v>Rosa</v>
          </cell>
          <cell r="CG1418" t="str">
            <v>2o Sábado</v>
          </cell>
          <cell r="CH1418" t="str">
            <v>Feb y Mzo</v>
          </cell>
          <cell r="CI1418" t="str">
            <v>Ago y Sep</v>
          </cell>
          <cell r="CJ1418" t="str">
            <v>Ajustador</v>
          </cell>
          <cell r="CK1418">
            <v>90</v>
          </cell>
          <cell r="CL1418" t="str">
            <v>101 - MAGNA</v>
          </cell>
          <cell r="CM1418" t="str">
            <v>15037</v>
          </cell>
          <cell r="CP1418" t="str">
            <v>-</v>
          </cell>
        </row>
        <row r="1419">
          <cell r="A1419" t="str">
            <v>15038</v>
          </cell>
          <cell r="B1419" t="str">
            <v>N50ACD</v>
          </cell>
          <cell r="C1419" t="str">
            <v>Distrito Federal</v>
          </cell>
          <cell r="D1419" t="str">
            <v>No aplica</v>
          </cell>
          <cell r="E1419" t="str">
            <v>Aveo</v>
          </cell>
          <cell r="F1419" t="str">
            <v>Automóvil</v>
          </cell>
          <cell r="G1419" t="str">
            <v>Chevrolet</v>
          </cell>
          <cell r="H1419" t="str">
            <v>Aveo LT 4 puertas T/M, D/H, A/A, B/A, ABS, CD, Paquete F</v>
          </cell>
          <cell r="I1419" t="str">
            <v>3G1TB5CF5FL186367</v>
          </cell>
          <cell r="J1419" t="str">
            <v>Hecho en México</v>
          </cell>
          <cell r="K1419" t="str">
            <v>Magna</v>
          </cell>
          <cell r="L1419">
            <v>4</v>
          </cell>
          <cell r="M1419">
            <v>45</v>
          </cell>
          <cell r="N1419">
            <v>2015</v>
          </cell>
          <cell r="O1419" t="str">
            <v>Ciudad de México</v>
          </cell>
          <cell r="P1419" t="str">
            <v>Ciudad de México</v>
          </cell>
          <cell r="Q1419" t="str">
            <v>Zona Metropolitana</v>
          </cell>
          <cell r="R1419" t="str">
            <v>Baja</v>
          </cell>
          <cell r="S1419" t="str">
            <v>Subasta interna</v>
          </cell>
          <cell r="T1419" t="str">
            <v>GNP</v>
          </cell>
          <cell r="U1419" t="str">
            <v>Grupo Nacional Provincial, S.A.B.</v>
          </cell>
          <cell r="V1419" t="str">
            <v>Asesor de Servicio</v>
          </cell>
          <cell r="W1419" t="str">
            <v>330</v>
          </cell>
          <cell r="X1419" t="str">
            <v>Célula 10</v>
          </cell>
          <cell r="Y1419" t="str">
            <v>Asignado</v>
          </cell>
          <cell r="Z1419" t="str">
            <v>N95143</v>
          </cell>
          <cell r="AA1419" t="str">
            <v>Villarreal De La Cruz Ángel</v>
          </cell>
          <cell r="AB1419" t="str">
            <v>Grupo Nacional Provincial, S.A.B.</v>
          </cell>
          <cell r="AC1419" t="str">
            <v>VICA8512063G7</v>
          </cell>
          <cell r="AD1419" t="str">
            <v>Operativo</v>
          </cell>
          <cell r="AE1419" t="str">
            <v>Asesor de Servicio Automovil</v>
          </cell>
          <cell r="AF1419" t="str">
            <v>Unidad Operativa</v>
          </cell>
          <cell r="AG1419" t="str">
            <v>Dirección Servicio y Operaciones</v>
          </cell>
          <cell r="AH1419" t="str">
            <v>Subdir. Siniestros CDMX y Sureste</v>
          </cell>
          <cell r="AI1419" t="str">
            <v>C9215</v>
          </cell>
          <cell r="AJ1419" t="str">
            <v>Moreno Alvárez Elvia Citlalli</v>
          </cell>
          <cell r="AK1419" t="str">
            <v>Tlalnepantla</v>
          </cell>
          <cell r="AL1419" t="str">
            <v>Tlalnepantla</v>
          </cell>
          <cell r="AM1419">
            <v>0</v>
          </cell>
          <cell r="AN1419" t="str">
            <v>angel.de@gnp.com.mx</v>
          </cell>
          <cell r="AO1419" t="str">
            <v>angel.de@gnp.com.mx</v>
          </cell>
          <cell r="AP1419" t="str">
            <v>ajustes066gnp@gmail.com</v>
          </cell>
          <cell r="AQ1419">
            <v>5543886830</v>
          </cell>
          <cell r="AR1419" t="str">
            <v>6363180010376638</v>
          </cell>
          <cell r="AS1419" t="str">
            <v>CANCELADO</v>
          </cell>
          <cell r="AT1419" t="str">
            <v>9330</v>
          </cell>
          <cell r="AU1419" t="str">
            <v>484</v>
          </cell>
          <cell r="AV1419" t="str">
            <v>05/26</v>
          </cell>
          <cell r="AW1419" t="str">
            <v>IMDM20577553..</v>
          </cell>
          <cell r="AX1419" t="str">
            <v>Inactivo</v>
          </cell>
          <cell r="AY1419" t="str">
            <v>No</v>
          </cell>
          <cell r="AZ1419" t="str">
            <v>-</v>
          </cell>
          <cell r="BA1419" t="str">
            <v>-</v>
          </cell>
          <cell r="BB1419" t="str">
            <v>-</v>
          </cell>
          <cell r="BC1419" t="str">
            <v>-</v>
          </cell>
          <cell r="BD1419" t="str">
            <v>-</v>
          </cell>
          <cell r="BE1419" t="str">
            <v>-</v>
          </cell>
          <cell r="BF1419" t="str">
            <v>-</v>
          </cell>
          <cell r="BG1419">
            <v>3</v>
          </cell>
          <cell r="BH1419" t="str">
            <v>-</v>
          </cell>
          <cell r="BI1419" t="str">
            <v>-</v>
          </cell>
          <cell r="BJ1419" t="str">
            <v>Propio</v>
          </cell>
          <cell r="BK1419" t="str">
            <v>FV8227</v>
          </cell>
          <cell r="BL1419" t="str">
            <v>El Trébol Automotriz Ermita, S.A. de C.V.</v>
          </cell>
          <cell r="BM1419">
            <v>126293.1</v>
          </cell>
          <cell r="BN1419">
            <v>20206.896000000001</v>
          </cell>
          <cell r="BO1419">
            <v>146499.99600000001</v>
          </cell>
          <cell r="BP1419">
            <v>4363.92</v>
          </cell>
          <cell r="BQ1419" t="str">
            <v>-</v>
          </cell>
          <cell r="BR1419" t="str">
            <v>-</v>
          </cell>
          <cell r="BS1419" t="str">
            <v>-</v>
          </cell>
          <cell r="BT1419" t="str">
            <v>-</v>
          </cell>
          <cell r="BU1419" t="str">
            <v>-</v>
          </cell>
          <cell r="BV1419" t="str">
            <v>-</v>
          </cell>
          <cell r="BW1419" t="str">
            <v>-</v>
          </cell>
          <cell r="BX1419" t="str">
            <v>-</v>
          </cell>
          <cell r="BY1419" t="str">
            <v>-</v>
          </cell>
          <cell r="BZ1419" t="str">
            <v>-</v>
          </cell>
          <cell r="CA1419" t="str">
            <v>-</v>
          </cell>
          <cell r="CB1419" t="str">
            <v>-</v>
          </cell>
          <cell r="CC1419" t="str">
            <v>Viernes</v>
          </cell>
          <cell r="CD1419" t="str">
            <v>50</v>
          </cell>
          <cell r="CE1419" t="str">
            <v>0</v>
          </cell>
          <cell r="CF1419" t="str">
            <v>Azul</v>
          </cell>
          <cell r="CG1419" t="str">
            <v>5o Sábado</v>
          </cell>
          <cell r="CH1419" t="str">
            <v>May y Jun</v>
          </cell>
          <cell r="CI1419" t="str">
            <v>Nov y Dic</v>
          </cell>
          <cell r="CJ1419" t="str">
            <v>Ajustador</v>
          </cell>
          <cell r="CK1419">
            <v>90</v>
          </cell>
          <cell r="CL1419" t="str">
            <v>101 - MAGNA</v>
          </cell>
          <cell r="CM1419" t="str">
            <v>15038</v>
          </cell>
          <cell r="CP1419" t="str">
            <v>-</v>
          </cell>
        </row>
        <row r="1420">
          <cell r="A1420" t="str">
            <v>15039</v>
          </cell>
          <cell r="B1420" t="str">
            <v>P64ACD</v>
          </cell>
          <cell r="C1420" t="str">
            <v>Distrito Federal</v>
          </cell>
          <cell r="D1420" t="str">
            <v>No aplica</v>
          </cell>
          <cell r="E1420" t="str">
            <v>Aveo</v>
          </cell>
          <cell r="F1420" t="str">
            <v>Automóvil</v>
          </cell>
          <cell r="G1420" t="str">
            <v>Chevrolet</v>
          </cell>
          <cell r="H1420" t="str">
            <v>Aveo LT 4 puertas T/M, D/H, A/A, B/A, ABS, CD, Paquete F</v>
          </cell>
          <cell r="I1420" t="str">
            <v>3G1TB5CF5FL186918</v>
          </cell>
          <cell r="J1420" t="str">
            <v>Hecho en México</v>
          </cell>
          <cell r="K1420" t="str">
            <v>Magna</v>
          </cell>
          <cell r="L1420">
            <v>4</v>
          </cell>
          <cell r="M1420">
            <v>45</v>
          </cell>
          <cell r="N1420">
            <v>2015</v>
          </cell>
          <cell r="O1420" t="str">
            <v>Ciudad de México</v>
          </cell>
          <cell r="P1420" t="str">
            <v>Ciudad de México</v>
          </cell>
          <cell r="Q1420" t="str">
            <v>Zona Metropolitana</v>
          </cell>
          <cell r="R1420" t="str">
            <v>Baja</v>
          </cell>
          <cell r="S1420" t="str">
            <v>Venta a empleado</v>
          </cell>
          <cell r="T1420" t="str">
            <v>GNP</v>
          </cell>
          <cell r="U1420" t="str">
            <v>Grupo Nacional Provincial, S.A.B.</v>
          </cell>
          <cell r="V1420" t="str">
            <v>Asesor de Servicio</v>
          </cell>
          <cell r="W1420" t="str">
            <v>439</v>
          </cell>
          <cell r="X1420" t="str">
            <v>Célula 7</v>
          </cell>
          <cell r="Y1420" t="str">
            <v>Asignado</v>
          </cell>
          <cell r="Z1420" t="str">
            <v>N87464</v>
          </cell>
          <cell r="AA1420" t="str">
            <v>Morales Granados Javier Manuel</v>
          </cell>
          <cell r="AB1420" t="str">
            <v>Grupo Nacional Provincial, S.A.B.</v>
          </cell>
          <cell r="AC1420" t="str">
            <v>MOGJ740621H31</v>
          </cell>
          <cell r="AD1420" t="str">
            <v>Operativo</v>
          </cell>
          <cell r="AE1420" t="str">
            <v>Asesor de Servicio Automovil</v>
          </cell>
          <cell r="AF1420" t="str">
            <v>Unidad Operativa</v>
          </cell>
          <cell r="AG1420" t="str">
            <v>Dirección Servicio y Operaciones</v>
          </cell>
          <cell r="AH1420" t="str">
            <v>Subdir. Siniestros CDMX y Sureste</v>
          </cell>
          <cell r="AI1420" t="str">
            <v>C9208</v>
          </cell>
          <cell r="AJ1420" t="str">
            <v>Lasa Estrada Antxon</v>
          </cell>
          <cell r="AK1420" t="str">
            <v>Tlalnepantla</v>
          </cell>
          <cell r="AL1420" t="str">
            <v>Tlalnepantla</v>
          </cell>
          <cell r="AM1420">
            <v>0</v>
          </cell>
          <cell r="AN1420" t="str">
            <v>javier.morales@gnp.com.mx</v>
          </cell>
          <cell r="AO1420" t="str">
            <v>javier.morales@gnp.com.mx</v>
          </cell>
          <cell r="AP1420" t="str">
            <v>ajustes054gnp@gmail.com</v>
          </cell>
          <cell r="AQ1420">
            <v>5535228778</v>
          </cell>
          <cell r="AR1420" t="str">
            <v>6363180010376646</v>
          </cell>
          <cell r="AS1420" t="str">
            <v>CANCELADO</v>
          </cell>
          <cell r="AT1420" t="str">
            <v>2212</v>
          </cell>
          <cell r="AU1420" t="str">
            <v>113</v>
          </cell>
          <cell r="AV1420" t="str">
            <v>05/26</v>
          </cell>
          <cell r="AW1420" t="str">
            <v>IMDM20511576..</v>
          </cell>
          <cell r="AX1420" t="str">
            <v>Inactivo</v>
          </cell>
          <cell r="AY1420" t="str">
            <v>Si</v>
          </cell>
          <cell r="AZ1420">
            <v>1229.17</v>
          </cell>
          <cell r="BA1420">
            <v>43708</v>
          </cell>
          <cell r="BB1420">
            <v>7375.02</v>
          </cell>
          <cell r="BC1420">
            <v>110624.98</v>
          </cell>
          <cell r="BD1420">
            <v>118000</v>
          </cell>
          <cell r="BE1420">
            <v>43631</v>
          </cell>
          <cell r="BF1420">
            <v>45076</v>
          </cell>
          <cell r="BG1420">
            <v>3</v>
          </cell>
          <cell r="BH1420" t="str">
            <v>-</v>
          </cell>
          <cell r="BI1420" t="str">
            <v>-</v>
          </cell>
          <cell r="BJ1420" t="str">
            <v>Propio</v>
          </cell>
          <cell r="BK1420" t="str">
            <v>FV8229</v>
          </cell>
          <cell r="BL1420" t="str">
            <v>El Trébol Automotriz Ermita, S.A. de C.V.</v>
          </cell>
          <cell r="BM1420">
            <v>126293.1</v>
          </cell>
          <cell r="BN1420">
            <v>20206.896000000001</v>
          </cell>
          <cell r="BO1420">
            <v>146499.99600000001</v>
          </cell>
          <cell r="BP1420">
            <v>4363.92</v>
          </cell>
          <cell r="BQ1420" t="str">
            <v>-</v>
          </cell>
          <cell r="BR1420" t="str">
            <v>-</v>
          </cell>
          <cell r="BS1420" t="str">
            <v>-</v>
          </cell>
          <cell r="BT1420" t="str">
            <v>-</v>
          </cell>
          <cell r="BU1420" t="str">
            <v>-</v>
          </cell>
          <cell r="BV1420" t="str">
            <v>-</v>
          </cell>
          <cell r="BW1420" t="str">
            <v>-</v>
          </cell>
          <cell r="BX1420" t="str">
            <v>-</v>
          </cell>
          <cell r="BY1420" t="str">
            <v>-</v>
          </cell>
          <cell r="BZ1420" t="str">
            <v>-</v>
          </cell>
          <cell r="CA1420" t="str">
            <v>-</v>
          </cell>
          <cell r="CB1420" t="str">
            <v>-</v>
          </cell>
          <cell r="CC1420" t="str">
            <v>Miércoles</v>
          </cell>
          <cell r="CD1420" t="str">
            <v>64</v>
          </cell>
          <cell r="CE1420" t="str">
            <v>4</v>
          </cell>
          <cell r="CF1420" t="str">
            <v>Rojo</v>
          </cell>
          <cell r="CG1420" t="str">
            <v>3er Sábado</v>
          </cell>
          <cell r="CH1420" t="str">
            <v>Mzo y Abr</v>
          </cell>
          <cell r="CI1420" t="str">
            <v>Sep y Oct</v>
          </cell>
          <cell r="CJ1420" t="str">
            <v>Ajustador</v>
          </cell>
          <cell r="CK1420">
            <v>90</v>
          </cell>
          <cell r="CL1420" t="str">
            <v>101 - MAGNA</v>
          </cell>
          <cell r="CM1420" t="str">
            <v>15039</v>
          </cell>
          <cell r="CP1420" t="str">
            <v>-</v>
          </cell>
        </row>
        <row r="1421">
          <cell r="A1421" t="str">
            <v>15040</v>
          </cell>
          <cell r="B1421" t="str">
            <v>L47ACD</v>
          </cell>
          <cell r="C1421" t="str">
            <v>Distrito Federal</v>
          </cell>
          <cell r="D1421" t="str">
            <v>No aplica</v>
          </cell>
          <cell r="E1421" t="str">
            <v>Aveo</v>
          </cell>
          <cell r="F1421" t="str">
            <v>Automóvil</v>
          </cell>
          <cell r="G1421" t="str">
            <v>Chevrolet</v>
          </cell>
          <cell r="H1421" t="str">
            <v>Aveo LT 4 puertas T/M, D/H, A/A, B/A, ABS, CD, Paquete F</v>
          </cell>
          <cell r="I1421" t="str">
            <v>3G1TB5CF6FL187365</v>
          </cell>
          <cell r="J1421" t="str">
            <v>Hecho en México</v>
          </cell>
          <cell r="K1421" t="str">
            <v>Magna</v>
          </cell>
          <cell r="L1421">
            <v>4</v>
          </cell>
          <cell r="M1421">
            <v>45</v>
          </cell>
          <cell r="N1421">
            <v>2015</v>
          </cell>
          <cell r="O1421" t="str">
            <v>Ciudad de México</v>
          </cell>
          <cell r="P1421" t="str">
            <v>Ciudad de México</v>
          </cell>
          <cell r="Q1421" t="str">
            <v>Zona Metropolitana</v>
          </cell>
          <cell r="R1421" t="str">
            <v>Baja</v>
          </cell>
          <cell r="S1421" t="str">
            <v>Venta a empleado</v>
          </cell>
          <cell r="T1421" t="str">
            <v>GNP</v>
          </cell>
          <cell r="U1421" t="str">
            <v>Grupo Nacional Provincial, S.A.B.</v>
          </cell>
          <cell r="V1421" t="str">
            <v>Asesor de Servicio</v>
          </cell>
          <cell r="W1421" t="str">
            <v>444</v>
          </cell>
          <cell r="X1421" t="str">
            <v>Célula 8</v>
          </cell>
          <cell r="Y1421" t="str">
            <v>Asignado</v>
          </cell>
          <cell r="Z1421" t="str">
            <v>N87870</v>
          </cell>
          <cell r="AA1421" t="str">
            <v>Palestina Feregrino Néstor Lubin</v>
          </cell>
          <cell r="AB1421" t="str">
            <v>Grupo Nacional Provincial, S.A.B.</v>
          </cell>
          <cell r="AC1421" t="str">
            <v>PAFN840404MK8</v>
          </cell>
          <cell r="AD1421" t="str">
            <v>Operativo</v>
          </cell>
          <cell r="AE1421" t="str">
            <v>Asesor de Servicio Automovil</v>
          </cell>
          <cell r="AF1421" t="str">
            <v>Unidad Operativa</v>
          </cell>
          <cell r="AG1421" t="str">
            <v>Dirección Servicio y Operaciones</v>
          </cell>
          <cell r="AH1421" t="str">
            <v>Subdir. Siniestros CDMX y Sureste</v>
          </cell>
          <cell r="AI1421" t="str">
            <v>C9208</v>
          </cell>
          <cell r="AJ1421" t="str">
            <v>Lasa Estrada Antxon</v>
          </cell>
          <cell r="AK1421" t="str">
            <v>Tlalnepantla</v>
          </cell>
          <cell r="AL1421" t="str">
            <v>Tlalnepantla</v>
          </cell>
          <cell r="AM1421">
            <v>0</v>
          </cell>
          <cell r="AN1421" t="str">
            <v>nestor.palestina@gnp.com.mx</v>
          </cell>
          <cell r="AO1421" t="str">
            <v>nestor.palestina@gnp.com.mx</v>
          </cell>
          <cell r="AP1421" t="str">
            <v>ajustes026gnp@gmail.com</v>
          </cell>
          <cell r="AQ1421">
            <v>5554344311</v>
          </cell>
          <cell r="AR1421" t="str">
            <v>6363180010376653</v>
          </cell>
          <cell r="AS1421" t="str">
            <v>CANCELADO</v>
          </cell>
          <cell r="AT1421" t="str">
            <v>6135</v>
          </cell>
          <cell r="AU1421" t="str">
            <v>386</v>
          </cell>
          <cell r="AV1421" t="str">
            <v>05/26</v>
          </cell>
          <cell r="AW1421" t="str">
            <v>IMDM20551011..</v>
          </cell>
          <cell r="AX1421" t="str">
            <v>Inactivo</v>
          </cell>
          <cell r="AY1421" t="str">
            <v>Si</v>
          </cell>
          <cell r="AZ1421">
            <v>1229.17</v>
          </cell>
          <cell r="BA1421">
            <v>43708</v>
          </cell>
          <cell r="BB1421">
            <v>7375.02</v>
          </cell>
          <cell r="BC1421">
            <v>110624.98</v>
          </cell>
          <cell r="BD1421">
            <v>118000</v>
          </cell>
          <cell r="BE1421">
            <v>43631</v>
          </cell>
          <cell r="BF1421">
            <v>45076</v>
          </cell>
          <cell r="BG1421">
            <v>3</v>
          </cell>
          <cell r="BH1421" t="str">
            <v>-</v>
          </cell>
          <cell r="BI1421" t="str">
            <v>-</v>
          </cell>
          <cell r="BJ1421" t="str">
            <v>Propio</v>
          </cell>
          <cell r="BK1421" t="str">
            <v>FV8226</v>
          </cell>
          <cell r="BL1421" t="str">
            <v>El Trébol Automotriz Ermita, S.A. de C.V.</v>
          </cell>
          <cell r="BM1421">
            <v>126293.1</v>
          </cell>
          <cell r="BN1421">
            <v>20206.896000000001</v>
          </cell>
          <cell r="BO1421">
            <v>146499.99600000001</v>
          </cell>
          <cell r="BP1421">
            <v>4363.92</v>
          </cell>
          <cell r="BQ1421" t="str">
            <v>-</v>
          </cell>
          <cell r="BR1421" t="str">
            <v>-</v>
          </cell>
          <cell r="BS1421" t="str">
            <v>-</v>
          </cell>
          <cell r="BT1421" t="str">
            <v>-</v>
          </cell>
          <cell r="BU1421" t="str">
            <v>-</v>
          </cell>
          <cell r="BV1421" t="str">
            <v>-</v>
          </cell>
          <cell r="BW1421" t="str">
            <v>-</v>
          </cell>
          <cell r="BX1421" t="str">
            <v>-</v>
          </cell>
          <cell r="BY1421" t="str">
            <v>-</v>
          </cell>
          <cell r="BZ1421" t="str">
            <v>-</v>
          </cell>
          <cell r="CA1421" t="str">
            <v>-</v>
          </cell>
          <cell r="CB1421" t="str">
            <v>-</v>
          </cell>
          <cell r="CC1421" t="str">
            <v>Martes</v>
          </cell>
          <cell r="CD1421" t="str">
            <v>47</v>
          </cell>
          <cell r="CE1421" t="str">
            <v>7</v>
          </cell>
          <cell r="CF1421" t="str">
            <v>Rosa</v>
          </cell>
          <cell r="CG1421" t="str">
            <v>2o Sábado</v>
          </cell>
          <cell r="CH1421" t="str">
            <v>Feb y Mzo</v>
          </cell>
          <cell r="CI1421" t="str">
            <v>Ago y Sep</v>
          </cell>
          <cell r="CJ1421" t="str">
            <v>Ajustador</v>
          </cell>
          <cell r="CK1421">
            <v>90</v>
          </cell>
          <cell r="CL1421" t="str">
            <v>101 - MAGNA</v>
          </cell>
          <cell r="CM1421" t="str">
            <v>15040</v>
          </cell>
          <cell r="CP1421" t="str">
            <v>-</v>
          </cell>
        </row>
        <row r="1422">
          <cell r="A1422" t="str">
            <v>15041</v>
          </cell>
          <cell r="B1422" t="str">
            <v>P51ACD</v>
          </cell>
          <cell r="C1422" t="str">
            <v>Distrito Federal</v>
          </cell>
          <cell r="D1422" t="str">
            <v>No aplica</v>
          </cell>
          <cell r="E1422" t="str">
            <v>Aveo</v>
          </cell>
          <cell r="F1422" t="str">
            <v>Automóvil</v>
          </cell>
          <cell r="G1422" t="str">
            <v>Chevrolet</v>
          </cell>
          <cell r="H1422" t="str">
            <v>Aveo LT 4 puertas T/M, D/H, A/A, B/A, ABS, CD, Paquete F</v>
          </cell>
          <cell r="I1422" t="str">
            <v>3G1TB5CF7FL184846</v>
          </cell>
          <cell r="J1422" t="str">
            <v>Hecho en México</v>
          </cell>
          <cell r="K1422" t="str">
            <v>Magna</v>
          </cell>
          <cell r="L1422">
            <v>4</v>
          </cell>
          <cell r="M1422">
            <v>45</v>
          </cell>
          <cell r="N1422">
            <v>2015</v>
          </cell>
          <cell r="O1422" t="str">
            <v>Ciudad de México</v>
          </cell>
          <cell r="P1422" t="str">
            <v>Ciudad de México</v>
          </cell>
          <cell r="Q1422" t="str">
            <v>Zona Metropolitana</v>
          </cell>
          <cell r="R1422" t="str">
            <v>Baja</v>
          </cell>
          <cell r="S1422" t="str">
            <v>Venta a empleado</v>
          </cell>
          <cell r="T1422" t="str">
            <v>GNP</v>
          </cell>
          <cell r="U1422" t="str">
            <v>Grupo Nacional Provincial, S.A.B.</v>
          </cell>
          <cell r="V1422" t="str">
            <v>Asesor de Servicio</v>
          </cell>
          <cell r="W1422" t="str">
            <v>470</v>
          </cell>
          <cell r="X1422" t="str">
            <v>Célula 7</v>
          </cell>
          <cell r="Y1422" t="str">
            <v>Asignado</v>
          </cell>
          <cell r="Z1422" t="str">
            <v>N87855</v>
          </cell>
          <cell r="AA1422" t="str">
            <v>Revuelta Lara Carlos Alberto</v>
          </cell>
          <cell r="AB1422" t="str">
            <v>Grupo Nacional Provincial, S.A.B.</v>
          </cell>
          <cell r="AC1422" t="str">
            <v>RELC710426CVA</v>
          </cell>
          <cell r="AD1422" t="str">
            <v>Operativo</v>
          </cell>
          <cell r="AE1422" t="str">
            <v>Asesor de Servicio Automovil</v>
          </cell>
          <cell r="AF1422" t="str">
            <v>Unidad Operativa</v>
          </cell>
          <cell r="AG1422" t="str">
            <v>Dirección Servicio y Operaciones</v>
          </cell>
          <cell r="AH1422" t="str">
            <v>Subdir. Siniestros CDMX y Sureste</v>
          </cell>
          <cell r="AI1422" t="str">
            <v>C9208</v>
          </cell>
          <cell r="AJ1422" t="str">
            <v>Lasa Estrada Antxon</v>
          </cell>
          <cell r="AK1422" t="str">
            <v>Tlalnepantla</v>
          </cell>
          <cell r="AL1422" t="str">
            <v>Tlalnepantla</v>
          </cell>
          <cell r="AM1422">
            <v>0</v>
          </cell>
          <cell r="AN1422" t="str">
            <v>carlos.revuelta@gnp.com.mx</v>
          </cell>
          <cell r="AO1422" t="str">
            <v>carlos.revuelta@gnp.com.mx</v>
          </cell>
          <cell r="AP1422" t="str">
            <v>ajustes016gnp@gmail.com</v>
          </cell>
          <cell r="AQ1422">
            <v>5535228955</v>
          </cell>
          <cell r="AR1422" t="str">
            <v>6363180010376661</v>
          </cell>
          <cell r="AS1422" t="str">
            <v>CANCELADO</v>
          </cell>
          <cell r="AT1422" t="str">
            <v>5435</v>
          </cell>
          <cell r="AU1422" t="str">
            <v>740</v>
          </cell>
          <cell r="AV1422" t="str">
            <v>05/26</v>
          </cell>
          <cell r="AW1422" t="str">
            <v>IMDM20551023..</v>
          </cell>
          <cell r="AX1422" t="str">
            <v>Inactivo</v>
          </cell>
          <cell r="AY1422" t="str">
            <v>No</v>
          </cell>
          <cell r="AZ1422" t="str">
            <v>-</v>
          </cell>
          <cell r="BA1422" t="str">
            <v>-</v>
          </cell>
          <cell r="BB1422" t="str">
            <v>-</v>
          </cell>
          <cell r="BC1422" t="str">
            <v>-</v>
          </cell>
          <cell r="BD1422" t="str">
            <v>-</v>
          </cell>
          <cell r="BE1422" t="str">
            <v>-</v>
          </cell>
          <cell r="BF1422" t="str">
            <v>-</v>
          </cell>
          <cell r="BG1422">
            <v>3</v>
          </cell>
          <cell r="BH1422" t="str">
            <v>-</v>
          </cell>
          <cell r="BI1422" t="str">
            <v>-</v>
          </cell>
          <cell r="BJ1422" t="str">
            <v>Propio</v>
          </cell>
          <cell r="BK1422" t="str">
            <v>FV8225</v>
          </cell>
          <cell r="BL1422" t="str">
            <v>El Trébol Automotriz Ermita, S.A. de C.V.</v>
          </cell>
          <cell r="BM1422">
            <v>126293.1</v>
          </cell>
          <cell r="BN1422">
            <v>20206.896000000001</v>
          </cell>
          <cell r="BO1422">
            <v>146499.99600000001</v>
          </cell>
          <cell r="BP1422">
            <v>4363.92</v>
          </cell>
          <cell r="BQ1422" t="str">
            <v>-</v>
          </cell>
          <cell r="BR1422" t="str">
            <v>-</v>
          </cell>
          <cell r="BS1422" t="str">
            <v>-</v>
          </cell>
          <cell r="BT1422" t="str">
            <v>-</v>
          </cell>
          <cell r="BU1422" t="str">
            <v>-</v>
          </cell>
          <cell r="BV1422" t="str">
            <v>-</v>
          </cell>
          <cell r="BW1422" t="str">
            <v>-</v>
          </cell>
          <cell r="BX1422" t="str">
            <v>-</v>
          </cell>
          <cell r="BY1422" t="str">
            <v>-</v>
          </cell>
          <cell r="BZ1422" t="str">
            <v>-</v>
          </cell>
          <cell r="CA1422" t="str">
            <v>-</v>
          </cell>
          <cell r="CB1422" t="str">
            <v>-</v>
          </cell>
          <cell r="CC1422" t="str">
            <v>Jueves</v>
          </cell>
          <cell r="CD1422" t="str">
            <v>51</v>
          </cell>
          <cell r="CE1422" t="str">
            <v>1</v>
          </cell>
          <cell r="CF1422" t="str">
            <v>Verde</v>
          </cell>
          <cell r="CG1422" t="str">
            <v>4o Sábado</v>
          </cell>
          <cell r="CH1422" t="str">
            <v>Abr y May</v>
          </cell>
          <cell r="CI1422" t="str">
            <v>Oct y Nov</v>
          </cell>
          <cell r="CJ1422" t="str">
            <v>Ajustador</v>
          </cell>
          <cell r="CK1422">
            <v>90</v>
          </cell>
          <cell r="CL1422" t="str">
            <v>101 - MAGNA</v>
          </cell>
          <cell r="CM1422" t="str">
            <v>15041</v>
          </cell>
          <cell r="CP1422" t="str">
            <v>-</v>
          </cell>
        </row>
        <row r="1423">
          <cell r="A1423" t="str">
            <v>15042</v>
          </cell>
          <cell r="B1423" t="str">
            <v>N90ACD</v>
          </cell>
          <cell r="C1423" t="str">
            <v>Distrito Federal</v>
          </cell>
          <cell r="D1423" t="str">
            <v>No aplica</v>
          </cell>
          <cell r="E1423" t="str">
            <v>Aveo</v>
          </cell>
          <cell r="F1423" t="str">
            <v>Automóvil</v>
          </cell>
          <cell r="G1423" t="str">
            <v>Chevrolet</v>
          </cell>
          <cell r="H1423" t="str">
            <v>Aveo LT 4 puertas T/M, D/H, A/A, B/A, ABS, CD, Paquete F</v>
          </cell>
          <cell r="I1423" t="str">
            <v>3G1TB5CF7FL185009</v>
          </cell>
          <cell r="J1423" t="str">
            <v>Hecho en México</v>
          </cell>
          <cell r="K1423" t="str">
            <v>Magna</v>
          </cell>
          <cell r="L1423">
            <v>4</v>
          </cell>
          <cell r="M1423">
            <v>45</v>
          </cell>
          <cell r="N1423">
            <v>2015</v>
          </cell>
          <cell r="O1423" t="str">
            <v>Ciudad de México</v>
          </cell>
          <cell r="P1423" t="str">
            <v>Ciudad de México</v>
          </cell>
          <cell r="Q1423" t="str">
            <v>Zona Metropolitana</v>
          </cell>
          <cell r="R1423" t="str">
            <v>Baja</v>
          </cell>
          <cell r="S1423" t="str">
            <v>Venta a empleado</v>
          </cell>
          <cell r="T1423" t="str">
            <v>GNP</v>
          </cell>
          <cell r="U1423" t="str">
            <v>Grupo Nacional Provincial, S.A.B.</v>
          </cell>
          <cell r="V1423" t="str">
            <v>Asesor de Servicio</v>
          </cell>
          <cell r="W1423" t="str">
            <v>536</v>
          </cell>
          <cell r="X1423" t="str">
            <v>Célula 3</v>
          </cell>
          <cell r="Y1423" t="str">
            <v>Asignado</v>
          </cell>
          <cell r="Z1423" t="str">
            <v>N88511</v>
          </cell>
          <cell r="AA1423" t="str">
            <v>Hernández Valencia Ivan Israel</v>
          </cell>
          <cell r="AB1423" t="str">
            <v>Grupo Nacional Provincial, S.A.B.</v>
          </cell>
          <cell r="AC1423" t="str">
            <v>HEVI770613163</v>
          </cell>
          <cell r="AD1423" t="str">
            <v>Operativo</v>
          </cell>
          <cell r="AE1423" t="str">
            <v>Asesor de Servicio Automovil</v>
          </cell>
          <cell r="AF1423" t="str">
            <v>Unidad Operativa</v>
          </cell>
          <cell r="AG1423" t="str">
            <v>Dirección Servicio y Operaciones</v>
          </cell>
          <cell r="AH1423" t="str">
            <v>Subdir. Siniestros CDMX y Sureste</v>
          </cell>
          <cell r="AI1423" t="str">
            <v>C9215</v>
          </cell>
          <cell r="AJ1423" t="str">
            <v>Moreno Alvárez Elvia Citlalli</v>
          </cell>
          <cell r="AK1423" t="str">
            <v>Tlalnepantla</v>
          </cell>
          <cell r="AL1423" t="str">
            <v>Tlalnepantla</v>
          </cell>
          <cell r="AM1423">
            <v>0</v>
          </cell>
          <cell r="AN1423" t="str">
            <v>ivan.hernandez@gnp.com.mx</v>
          </cell>
          <cell r="AO1423" t="str">
            <v>ivan.hernandez@gnp.com.mx</v>
          </cell>
          <cell r="AP1423" t="str">
            <v>ajustes073gnp@gmail.com</v>
          </cell>
          <cell r="AQ1423">
            <v>5535228620</v>
          </cell>
          <cell r="AR1423" t="str">
            <v>-</v>
          </cell>
          <cell r="AS1423" t="str">
            <v>-</v>
          </cell>
          <cell r="AT1423" t="str">
            <v>-</v>
          </cell>
          <cell r="AU1423" t="str">
            <v>-</v>
          </cell>
          <cell r="AV1423" t="str">
            <v>-</v>
          </cell>
          <cell r="AW1423" t="str">
            <v>IMDM20551032..</v>
          </cell>
          <cell r="AX1423" t="str">
            <v>Inactivo</v>
          </cell>
          <cell r="AY1423" t="str">
            <v>No</v>
          </cell>
          <cell r="AZ1423" t="str">
            <v>-</v>
          </cell>
          <cell r="BA1423" t="str">
            <v>-</v>
          </cell>
          <cell r="BB1423" t="str">
            <v>-</v>
          </cell>
          <cell r="BC1423" t="str">
            <v>-</v>
          </cell>
          <cell r="BD1423" t="str">
            <v>-</v>
          </cell>
          <cell r="BE1423" t="str">
            <v>-</v>
          </cell>
          <cell r="BF1423" t="str">
            <v>-</v>
          </cell>
          <cell r="BG1423">
            <v>3</v>
          </cell>
          <cell r="BH1423" t="str">
            <v>-</v>
          </cell>
          <cell r="BI1423" t="str">
            <v>-</v>
          </cell>
          <cell r="BJ1423" t="str">
            <v>Propio</v>
          </cell>
          <cell r="BK1423" t="str">
            <v>FV8224</v>
          </cell>
          <cell r="BL1423" t="str">
            <v>El Trébol Automotriz Ermita, S.A. de C.V.</v>
          </cell>
          <cell r="BM1423">
            <v>126293.1</v>
          </cell>
          <cell r="BN1423">
            <v>20206.896000000001</v>
          </cell>
          <cell r="BO1423">
            <v>146499.99600000001</v>
          </cell>
          <cell r="BP1423">
            <v>4363.92</v>
          </cell>
          <cell r="BQ1423" t="str">
            <v>-</v>
          </cell>
          <cell r="BR1423" t="str">
            <v>-</v>
          </cell>
          <cell r="BS1423" t="str">
            <v>-</v>
          </cell>
          <cell r="BT1423" t="str">
            <v>-</v>
          </cell>
          <cell r="BU1423" t="str">
            <v>-</v>
          </cell>
          <cell r="BV1423" t="str">
            <v>-</v>
          </cell>
          <cell r="BW1423" t="str">
            <v>-</v>
          </cell>
          <cell r="BX1423" t="str">
            <v>-</v>
          </cell>
          <cell r="BY1423" t="str">
            <v>-</v>
          </cell>
          <cell r="BZ1423" t="str">
            <v>-</v>
          </cell>
          <cell r="CA1423" t="str">
            <v>-</v>
          </cell>
          <cell r="CB1423" t="str">
            <v>-</v>
          </cell>
          <cell r="CC1423" t="str">
            <v>Viernes</v>
          </cell>
          <cell r="CD1423" t="str">
            <v>90</v>
          </cell>
          <cell r="CE1423" t="str">
            <v>0</v>
          </cell>
          <cell r="CF1423" t="str">
            <v>Azul</v>
          </cell>
          <cell r="CG1423" t="str">
            <v>5o Sábado</v>
          </cell>
          <cell r="CH1423" t="str">
            <v>May y Jun</v>
          </cell>
          <cell r="CI1423" t="str">
            <v>Nov y Dic</v>
          </cell>
          <cell r="CJ1423" t="str">
            <v>-</v>
          </cell>
          <cell r="CK1423">
            <v>90</v>
          </cell>
          <cell r="CL1423" t="str">
            <v>101 - MAGNA</v>
          </cell>
          <cell r="CM1423" t="str">
            <v>15042</v>
          </cell>
          <cell r="CP1423" t="str">
            <v>-</v>
          </cell>
        </row>
        <row r="1424">
          <cell r="A1424" t="str">
            <v>15043</v>
          </cell>
          <cell r="B1424" t="str">
            <v>N71ACD</v>
          </cell>
          <cell r="C1424" t="str">
            <v>Distrito Federal</v>
          </cell>
          <cell r="D1424" t="str">
            <v>No aplica</v>
          </cell>
          <cell r="E1424" t="str">
            <v>Aveo</v>
          </cell>
          <cell r="F1424" t="str">
            <v>Automóvil</v>
          </cell>
          <cell r="G1424" t="str">
            <v>Chevrolet</v>
          </cell>
          <cell r="H1424" t="str">
            <v>Aveo LT 4 puertas T/M, D/H, A/A, B/A, ABS, CD, Paquete F</v>
          </cell>
          <cell r="I1424" t="str">
            <v>3G1TB5CF7FL186757</v>
          </cell>
          <cell r="J1424" t="str">
            <v>Hecho en México</v>
          </cell>
          <cell r="K1424" t="str">
            <v>Magna</v>
          </cell>
          <cell r="L1424">
            <v>4</v>
          </cell>
          <cell r="M1424">
            <v>45</v>
          </cell>
          <cell r="N1424">
            <v>2015</v>
          </cell>
          <cell r="O1424" t="str">
            <v>Ciudad de México</v>
          </cell>
          <cell r="P1424" t="str">
            <v>Ciudad de México</v>
          </cell>
          <cell r="Q1424" t="str">
            <v>Zona Metropolitana</v>
          </cell>
          <cell r="R1424" t="str">
            <v>Baja</v>
          </cell>
          <cell r="S1424" t="str">
            <v>Venta a empleado</v>
          </cell>
          <cell r="T1424" t="str">
            <v>GNP</v>
          </cell>
          <cell r="U1424" t="str">
            <v>Grupo Nacional Provincial, S.A.B.</v>
          </cell>
          <cell r="V1424" t="str">
            <v>Asesor de Servicio</v>
          </cell>
          <cell r="W1424" t="str">
            <v>593</v>
          </cell>
          <cell r="X1424" t="str">
            <v>Célula 2</v>
          </cell>
          <cell r="Y1424" t="str">
            <v>Asignado</v>
          </cell>
          <cell r="Z1424" t="str">
            <v>N94643</v>
          </cell>
          <cell r="AA1424" t="str">
            <v>Ochoa Castañeda Carlos</v>
          </cell>
          <cell r="AB1424" t="str">
            <v>Grupo Nacional Provincial, S.A.B.</v>
          </cell>
          <cell r="AC1424" t="str">
            <v>OOCC820622IU9</v>
          </cell>
          <cell r="AD1424" t="str">
            <v>Operativo</v>
          </cell>
          <cell r="AE1424" t="str">
            <v>Asesor de Servicio Automovil</v>
          </cell>
          <cell r="AF1424" t="str">
            <v>Unidad Operativa</v>
          </cell>
          <cell r="AG1424" t="str">
            <v>Dirección Servicio y Operaciones</v>
          </cell>
          <cell r="AH1424" t="str">
            <v>Subdir. Siniestros CDMX y Sureste</v>
          </cell>
          <cell r="AI1424" t="str">
            <v>C9215</v>
          </cell>
          <cell r="AJ1424" t="str">
            <v>Moreno Alvárez Elvia Citlalli</v>
          </cell>
          <cell r="AK1424" t="str">
            <v>Tlalnepantla</v>
          </cell>
          <cell r="AL1424" t="str">
            <v>Tlalnepantla</v>
          </cell>
          <cell r="AM1424">
            <v>0</v>
          </cell>
          <cell r="AN1424" t="str">
            <v>carlos.ochoa@gnp.com.mx</v>
          </cell>
          <cell r="AO1424" t="str">
            <v>carlos.ochoa@gnp.com.mx</v>
          </cell>
          <cell r="AP1424" t="str">
            <v>ajustes057gnp@gmail.com</v>
          </cell>
          <cell r="AQ1424">
            <v>5535229098</v>
          </cell>
          <cell r="AR1424" t="str">
            <v>6363180010376679</v>
          </cell>
          <cell r="AS1424" t="str">
            <v>CANCELADO</v>
          </cell>
          <cell r="AT1424" t="str">
            <v>1228</v>
          </cell>
          <cell r="AU1424" t="str">
            <v>409</v>
          </cell>
          <cell r="AV1424" t="str">
            <v>05/26</v>
          </cell>
          <cell r="AW1424" t="str">
            <v>IMDM20551046..</v>
          </cell>
          <cell r="AX1424" t="str">
            <v>Inactivo</v>
          </cell>
          <cell r="AY1424" t="str">
            <v>No</v>
          </cell>
          <cell r="AZ1424" t="str">
            <v>-</v>
          </cell>
          <cell r="BA1424" t="str">
            <v>-</v>
          </cell>
          <cell r="BB1424" t="str">
            <v>-</v>
          </cell>
          <cell r="BC1424" t="str">
            <v>-</v>
          </cell>
          <cell r="BD1424" t="str">
            <v>-</v>
          </cell>
          <cell r="BE1424" t="str">
            <v>-</v>
          </cell>
          <cell r="BF1424" t="str">
            <v>-</v>
          </cell>
          <cell r="BG1424">
            <v>3</v>
          </cell>
          <cell r="BH1424" t="str">
            <v>-</v>
          </cell>
          <cell r="BI1424" t="str">
            <v>-</v>
          </cell>
          <cell r="BJ1424" t="str">
            <v>Propio</v>
          </cell>
          <cell r="BK1424" t="str">
            <v>FV8223</v>
          </cell>
          <cell r="BL1424" t="str">
            <v>El Trébol Automotriz Ermita, S.A. de C.V.</v>
          </cell>
          <cell r="BM1424">
            <v>126293.1</v>
          </cell>
          <cell r="BN1424">
            <v>20206.896000000001</v>
          </cell>
          <cell r="BO1424">
            <v>146499.99600000001</v>
          </cell>
          <cell r="BP1424">
            <v>4363.92</v>
          </cell>
          <cell r="BQ1424" t="str">
            <v>-</v>
          </cell>
          <cell r="BR1424" t="str">
            <v>-</v>
          </cell>
          <cell r="BS1424" t="str">
            <v>-</v>
          </cell>
          <cell r="BT1424" t="str">
            <v>-</v>
          </cell>
          <cell r="BU1424" t="str">
            <v>-</v>
          </cell>
          <cell r="BV1424" t="str">
            <v>-</v>
          </cell>
          <cell r="BW1424" t="str">
            <v>-</v>
          </cell>
          <cell r="BX1424" t="str">
            <v>-</v>
          </cell>
          <cell r="BY1424" t="str">
            <v>-</v>
          </cell>
          <cell r="BZ1424" t="str">
            <v>-</v>
          </cell>
          <cell r="CA1424" t="str">
            <v>-</v>
          </cell>
          <cell r="CB1424" t="str">
            <v>-</v>
          </cell>
          <cell r="CC1424" t="str">
            <v>Jueves</v>
          </cell>
          <cell r="CD1424" t="str">
            <v>71</v>
          </cell>
          <cell r="CE1424" t="str">
            <v>1</v>
          </cell>
          <cell r="CF1424" t="str">
            <v>Verde</v>
          </cell>
          <cell r="CG1424" t="str">
            <v>4o Sábado</v>
          </cell>
          <cell r="CH1424" t="str">
            <v>Abr y May</v>
          </cell>
          <cell r="CI1424" t="str">
            <v>Oct y Nov</v>
          </cell>
          <cell r="CJ1424" t="str">
            <v>Ajustador</v>
          </cell>
          <cell r="CK1424">
            <v>90</v>
          </cell>
          <cell r="CL1424" t="str">
            <v>101 - MAGNA</v>
          </cell>
          <cell r="CM1424" t="str">
            <v>15043</v>
          </cell>
          <cell r="CP1424" t="str">
            <v>-</v>
          </cell>
        </row>
        <row r="1425">
          <cell r="A1425" t="str">
            <v>15044</v>
          </cell>
          <cell r="B1425" t="str">
            <v>P33ACD</v>
          </cell>
          <cell r="C1425" t="str">
            <v>Distrito Federal</v>
          </cell>
          <cell r="D1425" t="str">
            <v>No aplica</v>
          </cell>
          <cell r="E1425" t="str">
            <v>Aveo</v>
          </cell>
          <cell r="F1425" t="str">
            <v>Automóvil</v>
          </cell>
          <cell r="G1425" t="str">
            <v>Chevrolet</v>
          </cell>
          <cell r="H1425" t="str">
            <v>Aveo LT 4 puertas T/M, D/H, A/A, B/A, ABS, CD, Paquete F</v>
          </cell>
          <cell r="I1425" t="str">
            <v>3G1TB5CF8FL185844</v>
          </cell>
          <cell r="J1425" t="str">
            <v>Hecho en México</v>
          </cell>
          <cell r="K1425" t="str">
            <v>Magna</v>
          </cell>
          <cell r="L1425">
            <v>4</v>
          </cell>
          <cell r="M1425">
            <v>45</v>
          </cell>
          <cell r="N1425">
            <v>2015</v>
          </cell>
          <cell r="O1425" t="str">
            <v>Ciudad de México</v>
          </cell>
          <cell r="P1425" t="str">
            <v>Ciudad de México</v>
          </cell>
          <cell r="Q1425" t="str">
            <v>Zona Metropolitana</v>
          </cell>
          <cell r="R1425" t="str">
            <v>Baja</v>
          </cell>
          <cell r="S1425" t="str">
            <v>Venta a empleado</v>
          </cell>
          <cell r="T1425" t="str">
            <v>GNP</v>
          </cell>
          <cell r="U1425" t="str">
            <v>Grupo Nacional Provincial, S.A.B.</v>
          </cell>
          <cell r="V1425" t="str">
            <v>Asesor de Servicio</v>
          </cell>
          <cell r="W1425" t="str">
            <v>313</v>
          </cell>
          <cell r="X1425" t="str">
            <v>Célula 3</v>
          </cell>
          <cell r="Y1425" t="str">
            <v>Asignado</v>
          </cell>
          <cell r="Z1425" t="str">
            <v>N87546</v>
          </cell>
          <cell r="AA1425" t="str">
            <v>Bravo Flores Edgar David</v>
          </cell>
          <cell r="AB1425" t="str">
            <v>Grupo Nacional Provincial, S.A.B.</v>
          </cell>
          <cell r="AC1425" t="str">
            <v>BAFE590527IFA</v>
          </cell>
          <cell r="AD1425" t="str">
            <v>Operativo</v>
          </cell>
          <cell r="AE1425" t="str">
            <v>Asesor de Servicio Automovil</v>
          </cell>
          <cell r="AF1425" t="str">
            <v>Unidad Operativa</v>
          </cell>
          <cell r="AG1425" t="str">
            <v>Dirección Servicio y Operaciones</v>
          </cell>
          <cell r="AH1425" t="str">
            <v>Subdir. Siniestros CDMX y Sureste</v>
          </cell>
          <cell r="AI1425" t="str">
            <v>C9215</v>
          </cell>
          <cell r="AJ1425" t="str">
            <v>Moreno Alvárez Elvia Citlalli</v>
          </cell>
          <cell r="AK1425" t="str">
            <v>Tlalnepantla</v>
          </cell>
          <cell r="AL1425" t="str">
            <v>Tlalnepantla</v>
          </cell>
          <cell r="AM1425">
            <v>0</v>
          </cell>
          <cell r="AN1425" t="str">
            <v>edgar.bravo@gnp.com.mx</v>
          </cell>
          <cell r="AO1425" t="str">
            <v>edgar.bravo@gnp.com.mx</v>
          </cell>
          <cell r="AP1425" t="str">
            <v>ajustes032gnp@gmail.com</v>
          </cell>
          <cell r="AQ1425">
            <v>5535667171</v>
          </cell>
          <cell r="AR1425" t="str">
            <v>6363180010376687</v>
          </cell>
          <cell r="AS1425" t="str">
            <v>CANCELADO</v>
          </cell>
          <cell r="AT1425" t="str">
            <v>8504</v>
          </cell>
          <cell r="AU1425" t="str">
            <v>580</v>
          </cell>
          <cell r="AV1425" t="str">
            <v>05/26</v>
          </cell>
          <cell r="AW1425" t="str">
            <v>IMDM20551052..</v>
          </cell>
          <cell r="AX1425" t="str">
            <v>Inactivo</v>
          </cell>
          <cell r="AY1425" t="str">
            <v>No</v>
          </cell>
          <cell r="AZ1425" t="str">
            <v>-</v>
          </cell>
          <cell r="BA1425" t="str">
            <v>-</v>
          </cell>
          <cell r="BB1425" t="str">
            <v>-</v>
          </cell>
          <cell r="BC1425" t="str">
            <v>-</v>
          </cell>
          <cell r="BD1425" t="str">
            <v>-</v>
          </cell>
          <cell r="BE1425" t="str">
            <v>-</v>
          </cell>
          <cell r="BF1425" t="str">
            <v>-</v>
          </cell>
          <cell r="BG1425">
            <v>3</v>
          </cell>
          <cell r="BH1425" t="str">
            <v>-</v>
          </cell>
          <cell r="BI1425" t="str">
            <v>-</v>
          </cell>
          <cell r="BJ1425" t="str">
            <v>Propio</v>
          </cell>
          <cell r="BK1425" t="str">
            <v>FV8222</v>
          </cell>
          <cell r="BL1425" t="str">
            <v>El Trébol Automotriz Ermita, S.A. de C.V.</v>
          </cell>
          <cell r="BM1425">
            <v>126293.1</v>
          </cell>
          <cell r="BN1425">
            <v>20206.896000000001</v>
          </cell>
          <cell r="BO1425">
            <v>146499.99600000001</v>
          </cell>
          <cell r="BP1425">
            <v>4363.92</v>
          </cell>
          <cell r="BQ1425" t="str">
            <v>-</v>
          </cell>
          <cell r="BR1425" t="str">
            <v>-</v>
          </cell>
          <cell r="BS1425" t="str">
            <v>-</v>
          </cell>
          <cell r="BT1425" t="str">
            <v>-</v>
          </cell>
          <cell r="BU1425" t="str">
            <v>-</v>
          </cell>
          <cell r="BV1425" t="str">
            <v>-</v>
          </cell>
          <cell r="BW1425" t="str">
            <v>-</v>
          </cell>
          <cell r="BX1425" t="str">
            <v>-</v>
          </cell>
          <cell r="BY1425" t="str">
            <v>-</v>
          </cell>
          <cell r="BZ1425" t="str">
            <v>-</v>
          </cell>
          <cell r="CA1425" t="str">
            <v>-</v>
          </cell>
          <cell r="CB1425" t="str">
            <v>-</v>
          </cell>
          <cell r="CC1425" t="str">
            <v>Miércoles</v>
          </cell>
          <cell r="CD1425" t="str">
            <v>33</v>
          </cell>
          <cell r="CE1425" t="str">
            <v>3</v>
          </cell>
          <cell r="CF1425" t="str">
            <v>Rojo</v>
          </cell>
          <cell r="CG1425" t="str">
            <v>3er Sábado</v>
          </cell>
          <cell r="CH1425" t="str">
            <v>Mzo y Abr</v>
          </cell>
          <cell r="CI1425" t="str">
            <v>Sep y Oct</v>
          </cell>
          <cell r="CJ1425" t="str">
            <v>Ajustador</v>
          </cell>
          <cell r="CK1425">
            <v>90</v>
          </cell>
          <cell r="CL1425" t="str">
            <v>101 - MAGNA</v>
          </cell>
          <cell r="CM1425" t="str">
            <v>15044</v>
          </cell>
          <cell r="CP1425" t="str">
            <v>-</v>
          </cell>
        </row>
        <row r="1426">
          <cell r="A1426" t="str">
            <v>15045</v>
          </cell>
          <cell r="B1426" t="str">
            <v>N82ACD</v>
          </cell>
          <cell r="C1426" t="str">
            <v>Distrito Federal</v>
          </cell>
          <cell r="D1426" t="str">
            <v>No aplica</v>
          </cell>
          <cell r="E1426" t="str">
            <v>Aveo</v>
          </cell>
          <cell r="F1426" t="str">
            <v>Automóvil</v>
          </cell>
          <cell r="G1426" t="str">
            <v>Chevrolet</v>
          </cell>
          <cell r="H1426" t="str">
            <v>Aveo LT 4 puertas T/M, D/H, A/A, B/A, ABS, CD, Paquete F</v>
          </cell>
          <cell r="I1426" t="str">
            <v>3G1TB5CF8FL185911</v>
          </cell>
          <cell r="J1426" t="str">
            <v>Hecho en México</v>
          </cell>
          <cell r="K1426" t="str">
            <v>Magna</v>
          </cell>
          <cell r="L1426">
            <v>4</v>
          </cell>
          <cell r="M1426">
            <v>45</v>
          </cell>
          <cell r="N1426">
            <v>2015</v>
          </cell>
          <cell r="O1426" t="str">
            <v>Ciudad de México</v>
          </cell>
          <cell r="P1426" t="str">
            <v>Ciudad de México</v>
          </cell>
          <cell r="Q1426" t="str">
            <v>Zona Metropolitana</v>
          </cell>
          <cell r="R1426" t="str">
            <v>Baja</v>
          </cell>
          <cell r="S1426" t="str">
            <v>Venta a empleado</v>
          </cell>
          <cell r="T1426" t="str">
            <v>GNP</v>
          </cell>
          <cell r="U1426" t="str">
            <v>Grupo Nacional Provincial, S.A.B.</v>
          </cell>
          <cell r="V1426" t="str">
            <v>Asesor de Servicio</v>
          </cell>
          <cell r="W1426" t="str">
            <v>574</v>
          </cell>
          <cell r="X1426" t="str">
            <v>Célula 10</v>
          </cell>
          <cell r="Y1426" t="str">
            <v>Asignado</v>
          </cell>
          <cell r="Z1426" t="str">
            <v>N94640</v>
          </cell>
          <cell r="AA1426" t="str">
            <v>Hernández Ramírez Mauricio Enrique</v>
          </cell>
          <cell r="AB1426" t="str">
            <v>Grupo Nacional Provincial, S.A.B.</v>
          </cell>
          <cell r="AC1426" t="str">
            <v>HERM7509266H6</v>
          </cell>
          <cell r="AD1426" t="str">
            <v>Operativo</v>
          </cell>
          <cell r="AE1426" t="str">
            <v>Asesor de Servicio Automovil</v>
          </cell>
          <cell r="AF1426" t="str">
            <v>Unidad Operativa</v>
          </cell>
          <cell r="AG1426" t="str">
            <v>Dirección Servicio y Operaciones</v>
          </cell>
          <cell r="AH1426" t="str">
            <v>Subdir. Siniestros CDMX y Sureste</v>
          </cell>
          <cell r="AI1426" t="str">
            <v>C9215</v>
          </cell>
          <cell r="AJ1426" t="str">
            <v>Moreno Alvárez Elvia Citlalli</v>
          </cell>
          <cell r="AK1426" t="str">
            <v>Tlalnepantla</v>
          </cell>
          <cell r="AL1426" t="str">
            <v>Tlalnepantla</v>
          </cell>
          <cell r="AM1426">
            <v>80494</v>
          </cell>
          <cell r="AN1426" t="str">
            <v>mauricio.hernandez@gnp.com.mx</v>
          </cell>
          <cell r="AO1426" t="str">
            <v>mauricio.hernandez@gnp.com.mx</v>
          </cell>
          <cell r="AQ1426">
            <v>5553328548</v>
          </cell>
          <cell r="AR1426" t="str">
            <v>6363180010376695</v>
          </cell>
          <cell r="AS1426" t="str">
            <v>CANCELADO</v>
          </cell>
          <cell r="AT1426" t="str">
            <v>2693</v>
          </cell>
          <cell r="AU1426" t="str">
            <v>018</v>
          </cell>
          <cell r="AV1426" t="str">
            <v>05/26</v>
          </cell>
          <cell r="AW1426" t="str">
            <v>IMDM20551059..</v>
          </cell>
          <cell r="AX1426" t="str">
            <v>Inactivo</v>
          </cell>
          <cell r="AY1426" t="str">
            <v>Si</v>
          </cell>
          <cell r="AZ1426">
            <v>1229.17</v>
          </cell>
          <cell r="BA1426">
            <v>43708</v>
          </cell>
          <cell r="BB1426">
            <v>7375.02</v>
          </cell>
          <cell r="BC1426" t="str">
            <v>-</v>
          </cell>
          <cell r="BD1426">
            <v>118000</v>
          </cell>
          <cell r="BE1426">
            <v>43631</v>
          </cell>
          <cell r="BF1426">
            <v>45076</v>
          </cell>
          <cell r="BG1426">
            <v>3</v>
          </cell>
          <cell r="BH1426" t="str">
            <v>-</v>
          </cell>
          <cell r="BI1426" t="str">
            <v>-</v>
          </cell>
          <cell r="BJ1426" t="str">
            <v>Propio</v>
          </cell>
          <cell r="BK1426" t="str">
            <v>FV8221</v>
          </cell>
          <cell r="BL1426" t="str">
            <v>El Trébol Automotriz Ermita, S.A. de C.V.</v>
          </cell>
          <cell r="BM1426">
            <v>126293.1</v>
          </cell>
          <cell r="BN1426">
            <v>20206.896000000001</v>
          </cell>
          <cell r="BO1426">
            <v>146499.99600000001</v>
          </cell>
          <cell r="BP1426">
            <v>4363.92</v>
          </cell>
          <cell r="BQ1426" t="str">
            <v>-</v>
          </cell>
          <cell r="BR1426" t="str">
            <v>-</v>
          </cell>
          <cell r="BS1426" t="str">
            <v>-</v>
          </cell>
          <cell r="BT1426" t="str">
            <v>-</v>
          </cell>
          <cell r="BU1426" t="str">
            <v>-</v>
          </cell>
          <cell r="BV1426" t="str">
            <v>-</v>
          </cell>
          <cell r="BW1426" t="str">
            <v>-</v>
          </cell>
          <cell r="BX1426" t="str">
            <v>-</v>
          </cell>
          <cell r="BY1426" t="str">
            <v>-</v>
          </cell>
          <cell r="BZ1426" t="str">
            <v>-</v>
          </cell>
          <cell r="CA1426" t="str">
            <v>-</v>
          </cell>
          <cell r="CB1426" t="str">
            <v>-</v>
          </cell>
          <cell r="CC1426" t="str">
            <v>Jueves</v>
          </cell>
          <cell r="CD1426" t="str">
            <v>82</v>
          </cell>
          <cell r="CE1426" t="str">
            <v>2</v>
          </cell>
          <cell r="CF1426" t="str">
            <v>Verde</v>
          </cell>
          <cell r="CG1426" t="str">
            <v>4o Sábado</v>
          </cell>
          <cell r="CH1426" t="str">
            <v>Abr y May</v>
          </cell>
          <cell r="CI1426" t="str">
            <v>Oct y Nov</v>
          </cell>
          <cell r="CJ1426" t="str">
            <v>Ajustador</v>
          </cell>
          <cell r="CK1426">
            <v>90</v>
          </cell>
          <cell r="CL1426" t="str">
            <v>101 - MAGNA</v>
          </cell>
          <cell r="CM1426" t="str">
            <v>15045</v>
          </cell>
          <cell r="CP1426" t="str">
            <v>-</v>
          </cell>
        </row>
        <row r="1427">
          <cell r="A1427" t="str">
            <v>15046</v>
          </cell>
          <cell r="B1427" t="str">
            <v>L59ACD</v>
          </cell>
          <cell r="C1427" t="str">
            <v>Distrito Federal</v>
          </cell>
          <cell r="D1427" t="str">
            <v>No aplica</v>
          </cell>
          <cell r="E1427" t="str">
            <v>Aveo</v>
          </cell>
          <cell r="F1427" t="str">
            <v>Automóvil</v>
          </cell>
          <cell r="G1427" t="str">
            <v>Chevrolet</v>
          </cell>
          <cell r="H1427" t="str">
            <v>Aveo LT 4 puertas T/M, D/H, A/A, B/A, ABS, CD, Paquete F</v>
          </cell>
          <cell r="I1427" t="str">
            <v>3G1TB5CF8FL185939</v>
          </cell>
          <cell r="J1427" t="str">
            <v>Hecho en México</v>
          </cell>
          <cell r="K1427" t="str">
            <v>Magna</v>
          </cell>
          <cell r="L1427">
            <v>4</v>
          </cell>
          <cell r="M1427">
            <v>45</v>
          </cell>
          <cell r="N1427">
            <v>2015</v>
          </cell>
          <cell r="O1427" t="str">
            <v>Ciudad de México</v>
          </cell>
          <cell r="P1427" t="str">
            <v>Ciudad de México</v>
          </cell>
          <cell r="Q1427" t="str">
            <v>Zona Metropolitana</v>
          </cell>
          <cell r="R1427" t="str">
            <v>Baja</v>
          </cell>
          <cell r="S1427" t="str">
            <v>Subasta interna</v>
          </cell>
          <cell r="T1427" t="str">
            <v>GNP</v>
          </cell>
          <cell r="U1427" t="str">
            <v>Grupo Nacional Provincial, S.A.B.</v>
          </cell>
          <cell r="V1427" t="str">
            <v>Salvamentos</v>
          </cell>
          <cell r="W1427" t="str">
            <v>Pool Semiasignado</v>
          </cell>
          <cell r="X1427" t="str">
            <v>Tlahuac</v>
          </cell>
          <cell r="Y1427" t="str">
            <v>Pool</v>
          </cell>
          <cell r="Z1427" t="str">
            <v>N93642</v>
          </cell>
          <cell r="AA1427" t="str">
            <v>-</v>
          </cell>
          <cell r="AB1427" t="str">
            <v>-</v>
          </cell>
          <cell r="AC1427" t="str">
            <v>-</v>
          </cell>
          <cell r="AD1427" t="str">
            <v>-</v>
          </cell>
          <cell r="AE1427" t="str">
            <v>-</v>
          </cell>
          <cell r="AF1427" t="str">
            <v>-</v>
          </cell>
          <cell r="AG1427" t="str">
            <v>-</v>
          </cell>
          <cell r="AH1427" t="str">
            <v>-</v>
          </cell>
          <cell r="AI1427" t="str">
            <v>C6705</v>
          </cell>
          <cell r="AJ1427" t="str">
            <v>Ramirez Granados Arturo</v>
          </cell>
          <cell r="AK1427" t="str">
            <v>-</v>
          </cell>
          <cell r="AL1427" t="str">
            <v>-</v>
          </cell>
          <cell r="AM1427" t="str">
            <v>-</v>
          </cell>
          <cell r="AN1427">
            <v>0</v>
          </cell>
          <cell r="AO1427" t="str">
            <v>-</v>
          </cell>
          <cell r="AQ1427">
            <v>5524768744</v>
          </cell>
          <cell r="AR1427" t="str">
            <v>6363180010376703</v>
          </cell>
          <cell r="AS1427" t="str">
            <v>CANCELADO</v>
          </cell>
          <cell r="AT1427" t="str">
            <v>6391</v>
          </cell>
          <cell r="AU1427" t="str">
            <v>249</v>
          </cell>
          <cell r="AV1427" t="str">
            <v>05/26</v>
          </cell>
          <cell r="AW1427" t="str">
            <v>IMDM20551064..</v>
          </cell>
          <cell r="AX1427" t="str">
            <v>Inactivo</v>
          </cell>
          <cell r="AY1427" t="str">
            <v>No</v>
          </cell>
          <cell r="AZ1427" t="str">
            <v>-</v>
          </cell>
          <cell r="BA1427" t="str">
            <v>-</v>
          </cell>
          <cell r="BB1427" t="str">
            <v>-</v>
          </cell>
          <cell r="BC1427" t="str">
            <v>-</v>
          </cell>
          <cell r="BD1427" t="str">
            <v>-</v>
          </cell>
          <cell r="BE1427" t="str">
            <v>-</v>
          </cell>
          <cell r="BF1427" t="str">
            <v>-</v>
          </cell>
          <cell r="BG1427" t="str">
            <v>-</v>
          </cell>
          <cell r="BH1427" t="str">
            <v>-</v>
          </cell>
          <cell r="BI1427" t="str">
            <v>-</v>
          </cell>
          <cell r="BJ1427" t="str">
            <v>Propio</v>
          </cell>
          <cell r="BK1427" t="str">
            <v>FV8220</v>
          </cell>
          <cell r="BL1427" t="str">
            <v>El Trébol Automotriz Ermita, S.A. de C.V.</v>
          </cell>
          <cell r="BM1427">
            <v>126293.1</v>
          </cell>
          <cell r="BN1427">
            <v>20206.896000000001</v>
          </cell>
          <cell r="BO1427">
            <v>146499.99600000001</v>
          </cell>
          <cell r="BP1427">
            <v>4363.92</v>
          </cell>
          <cell r="BQ1427" t="str">
            <v>-</v>
          </cell>
          <cell r="BR1427" t="str">
            <v>-</v>
          </cell>
          <cell r="BS1427" t="str">
            <v>-</v>
          </cell>
          <cell r="BT1427" t="str">
            <v>-</v>
          </cell>
          <cell r="BU1427" t="str">
            <v>-</v>
          </cell>
          <cell r="BV1427" t="str">
            <v>-</v>
          </cell>
          <cell r="BW1427" t="str">
            <v>-</v>
          </cell>
          <cell r="BX1427" t="str">
            <v>-</v>
          </cell>
          <cell r="BY1427" t="str">
            <v>-</v>
          </cell>
          <cell r="BZ1427" t="str">
            <v>-</v>
          </cell>
          <cell r="CA1427" t="str">
            <v>-</v>
          </cell>
          <cell r="CB1427" t="str">
            <v>-</v>
          </cell>
          <cell r="CC1427" t="str">
            <v>Viernes</v>
          </cell>
          <cell r="CD1427" t="str">
            <v>59</v>
          </cell>
          <cell r="CE1427" t="str">
            <v>9</v>
          </cell>
          <cell r="CF1427" t="str">
            <v>Azul</v>
          </cell>
          <cell r="CG1427" t="str">
            <v>5o Sábado</v>
          </cell>
          <cell r="CH1427" t="str">
            <v>May y Jun</v>
          </cell>
          <cell r="CI1427" t="str">
            <v>Nov y Dic</v>
          </cell>
          <cell r="CJ1427" t="str">
            <v>Salvamentos</v>
          </cell>
          <cell r="CK1427">
            <v>90</v>
          </cell>
          <cell r="CL1427" t="str">
            <v>101 - MAGNA</v>
          </cell>
          <cell r="CM1427" t="str">
            <v>15046</v>
          </cell>
          <cell r="CP1427" t="str">
            <v>-</v>
          </cell>
        </row>
        <row r="1428">
          <cell r="A1428" t="str">
            <v>15047</v>
          </cell>
          <cell r="B1428" t="str">
            <v>P87ACD</v>
          </cell>
          <cell r="C1428" t="str">
            <v>Distrito Federal</v>
          </cell>
          <cell r="D1428" t="str">
            <v>No aplica</v>
          </cell>
          <cell r="E1428" t="str">
            <v>Aveo</v>
          </cell>
          <cell r="F1428" t="str">
            <v>Automóvil</v>
          </cell>
          <cell r="G1428" t="str">
            <v>Chevrolet</v>
          </cell>
          <cell r="H1428" t="str">
            <v>Aveo LT 4 puertas T/M, D/H, A/A, B/A, ABS, CD, Paquete F</v>
          </cell>
          <cell r="I1428" t="str">
            <v>3G1TB5CF8FL186010</v>
          </cell>
          <cell r="J1428" t="str">
            <v>Hecho en México</v>
          </cell>
          <cell r="K1428" t="str">
            <v>Magna</v>
          </cell>
          <cell r="L1428">
            <v>4</v>
          </cell>
          <cell r="M1428">
            <v>45</v>
          </cell>
          <cell r="N1428">
            <v>2015</v>
          </cell>
          <cell r="O1428" t="str">
            <v>Ciudad de México</v>
          </cell>
          <cell r="P1428" t="str">
            <v>Ciudad de México</v>
          </cell>
          <cell r="Q1428" t="str">
            <v>Zona Metropolitana</v>
          </cell>
          <cell r="R1428" t="str">
            <v>Baja</v>
          </cell>
          <cell r="S1428" t="str">
            <v>Venta a empleado</v>
          </cell>
          <cell r="T1428" t="str">
            <v>GNP</v>
          </cell>
          <cell r="U1428" t="str">
            <v>Grupo Nacional Provincial, S.A.B.</v>
          </cell>
          <cell r="V1428" t="str">
            <v>Asesor de Servicio</v>
          </cell>
          <cell r="W1428" t="str">
            <v>361</v>
          </cell>
          <cell r="X1428" t="str">
            <v>Célula 7</v>
          </cell>
          <cell r="Y1428" t="str">
            <v>Asignado</v>
          </cell>
          <cell r="Z1428" t="str">
            <v>N90891</v>
          </cell>
          <cell r="AA1428" t="str">
            <v>González García Raúl</v>
          </cell>
          <cell r="AB1428" t="str">
            <v>Grupo Nacional Provincial, S.A.B.</v>
          </cell>
          <cell r="AC1428" t="str">
            <v>GOGR850103IU0</v>
          </cell>
          <cell r="AD1428" t="str">
            <v>Operativo</v>
          </cell>
          <cell r="AE1428" t="str">
            <v>Asesor de Servicio Automovil</v>
          </cell>
          <cell r="AF1428" t="str">
            <v>Unidad Operativa</v>
          </cell>
          <cell r="AG1428" t="str">
            <v>Dirección Servicio y Operaciones</v>
          </cell>
          <cell r="AH1428" t="str">
            <v>Subdir. Siniestros CDMX y Sureste</v>
          </cell>
          <cell r="AI1428" t="str">
            <v>C9208</v>
          </cell>
          <cell r="AJ1428" t="str">
            <v>Lasa Estrada Antxon</v>
          </cell>
          <cell r="AK1428" t="str">
            <v>Tlalnepantla</v>
          </cell>
          <cell r="AL1428" t="str">
            <v>Tlalnepantla</v>
          </cell>
          <cell r="AM1428">
            <v>0</v>
          </cell>
          <cell r="AN1428" t="str">
            <v>raul.gonzalez@gnp.com.mx</v>
          </cell>
          <cell r="AO1428" t="str">
            <v>raul.gonzalez@gnp.com.mx</v>
          </cell>
          <cell r="AP1428" t="str">
            <v>ajustes041gnp@gmail.com</v>
          </cell>
          <cell r="AQ1428">
            <v>5535228260</v>
          </cell>
          <cell r="AR1428" t="str">
            <v>6363180010376711</v>
          </cell>
          <cell r="AS1428" t="str">
            <v>CANCELADO</v>
          </cell>
          <cell r="AT1428" t="str">
            <v>4300</v>
          </cell>
          <cell r="AU1428" t="str">
            <v>987</v>
          </cell>
          <cell r="AV1428" t="str">
            <v>05/26</v>
          </cell>
          <cell r="AW1428" t="str">
            <v>IMDM20551130..</v>
          </cell>
          <cell r="AX1428" t="str">
            <v>Inactivo</v>
          </cell>
          <cell r="AY1428" t="str">
            <v>Si</v>
          </cell>
          <cell r="AZ1428">
            <v>1229.17</v>
          </cell>
          <cell r="BA1428">
            <v>43708</v>
          </cell>
          <cell r="BB1428">
            <v>7375.02</v>
          </cell>
          <cell r="BC1428" t="str">
            <v>-</v>
          </cell>
          <cell r="BD1428">
            <v>118000</v>
          </cell>
          <cell r="BE1428">
            <v>43631</v>
          </cell>
          <cell r="BF1428">
            <v>45076</v>
          </cell>
          <cell r="BG1428">
            <v>3</v>
          </cell>
          <cell r="BH1428" t="str">
            <v>-</v>
          </cell>
          <cell r="BI1428" t="str">
            <v>-</v>
          </cell>
          <cell r="BJ1428" t="str">
            <v>Propio</v>
          </cell>
          <cell r="BK1428" t="str">
            <v>FV8219</v>
          </cell>
          <cell r="BL1428" t="str">
            <v>El Trébol Automotriz Ermita, S.A. de C.V.</v>
          </cell>
          <cell r="BM1428">
            <v>126293.1</v>
          </cell>
          <cell r="BN1428">
            <v>20206.896000000001</v>
          </cell>
          <cell r="BO1428">
            <v>146499.99600000001</v>
          </cell>
          <cell r="BP1428">
            <v>4363.92</v>
          </cell>
          <cell r="BQ1428" t="str">
            <v>-</v>
          </cell>
          <cell r="BR1428" t="str">
            <v>-</v>
          </cell>
          <cell r="BS1428" t="str">
            <v>-</v>
          </cell>
          <cell r="BT1428" t="str">
            <v>-</v>
          </cell>
          <cell r="BU1428" t="str">
            <v>-</v>
          </cell>
          <cell r="BV1428" t="str">
            <v>-</v>
          </cell>
          <cell r="BW1428" t="str">
            <v>-</v>
          </cell>
          <cell r="BX1428" t="str">
            <v>-</v>
          </cell>
          <cell r="BY1428" t="str">
            <v>-</v>
          </cell>
          <cell r="BZ1428" t="str">
            <v>-</v>
          </cell>
          <cell r="CA1428" t="str">
            <v>-</v>
          </cell>
          <cell r="CB1428" t="str">
            <v>-</v>
          </cell>
          <cell r="CC1428" t="str">
            <v>Martes</v>
          </cell>
          <cell r="CD1428" t="str">
            <v>87</v>
          </cell>
          <cell r="CE1428" t="str">
            <v>7</v>
          </cell>
          <cell r="CF1428" t="str">
            <v>Rosa</v>
          </cell>
          <cell r="CG1428" t="str">
            <v>2o Sábado</v>
          </cell>
          <cell r="CH1428" t="str">
            <v>Feb y Mzo</v>
          </cell>
          <cell r="CI1428" t="str">
            <v>Ago y Sep</v>
          </cell>
          <cell r="CJ1428" t="str">
            <v>Ajustador</v>
          </cell>
          <cell r="CK1428">
            <v>90</v>
          </cell>
          <cell r="CL1428" t="str">
            <v>101 - MAGNA</v>
          </cell>
          <cell r="CM1428" t="str">
            <v>15047</v>
          </cell>
          <cell r="CP1428" t="str">
            <v>-</v>
          </cell>
        </row>
        <row r="1429">
          <cell r="A1429" t="str">
            <v>15048</v>
          </cell>
          <cell r="B1429" t="str">
            <v>P57ACD</v>
          </cell>
          <cell r="C1429" t="str">
            <v>Distrito Federal</v>
          </cell>
          <cell r="D1429" t="str">
            <v>No aplica</v>
          </cell>
          <cell r="E1429" t="str">
            <v>Aveo</v>
          </cell>
          <cell r="F1429" t="str">
            <v>Automóvil</v>
          </cell>
          <cell r="G1429" t="str">
            <v>Chevrolet</v>
          </cell>
          <cell r="H1429" t="str">
            <v>Aveo LT 4 puertas T/M, D/H, A/A, B/A, ABS, CD, Paquete F</v>
          </cell>
          <cell r="I1429" t="str">
            <v>3G1TB5CF9FL184444</v>
          </cell>
          <cell r="J1429" t="str">
            <v>Hecho en México</v>
          </cell>
          <cell r="K1429" t="str">
            <v>Magna</v>
          </cell>
          <cell r="L1429">
            <v>4</v>
          </cell>
          <cell r="M1429">
            <v>45</v>
          </cell>
          <cell r="N1429">
            <v>2015</v>
          </cell>
          <cell r="O1429" t="str">
            <v>León</v>
          </cell>
          <cell r="P1429" t="str">
            <v>Guanajuato</v>
          </cell>
          <cell r="Q1429" t="str">
            <v>Occidente</v>
          </cell>
          <cell r="R1429" t="str">
            <v>Baja</v>
          </cell>
          <cell r="S1429" t="str">
            <v>Subasta interna</v>
          </cell>
          <cell r="T1429" t="str">
            <v>GNP</v>
          </cell>
          <cell r="U1429" t="str">
            <v>Grupo Nacional Provincial, S.A.B.</v>
          </cell>
          <cell r="V1429" t="str">
            <v>Pool Administrativo</v>
          </cell>
          <cell r="W1429" t="str">
            <v>Pool Administrativo</v>
          </cell>
          <cell r="X1429" t="str">
            <v>Supervisoria</v>
          </cell>
          <cell r="Y1429" t="str">
            <v>Pool</v>
          </cell>
          <cell r="Z1429" t="str">
            <v>N38132</v>
          </cell>
          <cell r="AA1429" t="str">
            <v>-</v>
          </cell>
          <cell r="AB1429" t="str">
            <v>-</v>
          </cell>
          <cell r="AC1429" t="str">
            <v>-</v>
          </cell>
          <cell r="AD1429" t="str">
            <v>-</v>
          </cell>
          <cell r="AE1429" t="str">
            <v>-</v>
          </cell>
          <cell r="AF1429" t="str">
            <v>-</v>
          </cell>
          <cell r="AG1429" t="str">
            <v>-</v>
          </cell>
          <cell r="AH1429" t="str">
            <v>-</v>
          </cell>
          <cell r="AI1429" t="str">
            <v>C6705</v>
          </cell>
          <cell r="AJ1429" t="str">
            <v>Ramirez Granados Arturo</v>
          </cell>
          <cell r="AK1429" t="str">
            <v>-</v>
          </cell>
          <cell r="AL1429" t="str">
            <v>-</v>
          </cell>
          <cell r="AM1429" t="str">
            <v>-</v>
          </cell>
          <cell r="AN1429">
            <v>0</v>
          </cell>
          <cell r="AO1429" t="str">
            <v>-</v>
          </cell>
          <cell r="AQ1429">
            <v>5545001393</v>
          </cell>
          <cell r="AR1429" t="str">
            <v>6363180010376729</v>
          </cell>
          <cell r="AS1429" t="str">
            <v>CANCELADO</v>
          </cell>
          <cell r="AT1429" t="str">
            <v>3551</v>
          </cell>
          <cell r="AU1429" t="str">
            <v>694</v>
          </cell>
          <cell r="AV1429" t="str">
            <v>05/26</v>
          </cell>
          <cell r="AW1429" t="str">
            <v>IMDM22968691..</v>
          </cell>
          <cell r="AX1429" t="str">
            <v>Inactivo</v>
          </cell>
          <cell r="AY1429" t="str">
            <v>No</v>
          </cell>
          <cell r="AZ1429" t="str">
            <v>-</v>
          </cell>
          <cell r="BA1429" t="str">
            <v>-</v>
          </cell>
          <cell r="BB1429" t="str">
            <v>-</v>
          </cell>
          <cell r="BC1429" t="str">
            <v>-</v>
          </cell>
          <cell r="BD1429" t="str">
            <v>-</v>
          </cell>
          <cell r="BE1429" t="str">
            <v>-</v>
          </cell>
          <cell r="BF1429" t="str">
            <v>-</v>
          </cell>
          <cell r="BG1429" t="str">
            <v>-</v>
          </cell>
          <cell r="BH1429" t="str">
            <v>-</v>
          </cell>
          <cell r="BI1429" t="str">
            <v>-</v>
          </cell>
          <cell r="BJ1429" t="str">
            <v>Propio</v>
          </cell>
          <cell r="BK1429" t="str">
            <v>FV8218</v>
          </cell>
          <cell r="BL1429" t="str">
            <v>El Trébol Automotriz Ermita, S.A. de C.V.</v>
          </cell>
          <cell r="BM1429">
            <v>126293.1</v>
          </cell>
          <cell r="BN1429">
            <v>20206.896000000001</v>
          </cell>
          <cell r="BO1429">
            <v>146499.99600000001</v>
          </cell>
          <cell r="BP1429">
            <v>4363.92</v>
          </cell>
          <cell r="BQ1429" t="str">
            <v>-</v>
          </cell>
          <cell r="BR1429" t="str">
            <v>-</v>
          </cell>
          <cell r="BS1429" t="str">
            <v>-</v>
          </cell>
          <cell r="BT1429" t="str">
            <v>-</v>
          </cell>
          <cell r="BU1429" t="str">
            <v>-</v>
          </cell>
          <cell r="BV1429" t="str">
            <v>-</v>
          </cell>
          <cell r="BW1429" t="str">
            <v>-</v>
          </cell>
          <cell r="BX1429" t="str">
            <v>-</v>
          </cell>
          <cell r="BY1429" t="str">
            <v>-</v>
          </cell>
          <cell r="BZ1429" t="str">
            <v>-</v>
          </cell>
          <cell r="CA1429" t="str">
            <v>-</v>
          </cell>
          <cell r="CB1429" t="str">
            <v>-</v>
          </cell>
          <cell r="CC1429" t="str">
            <v>Martes</v>
          </cell>
          <cell r="CD1429" t="str">
            <v>57</v>
          </cell>
          <cell r="CE1429" t="str">
            <v>7</v>
          </cell>
          <cell r="CF1429" t="str">
            <v>Rosa</v>
          </cell>
          <cell r="CG1429" t="str">
            <v>2o Sábado</v>
          </cell>
          <cell r="CH1429" t="str">
            <v>Feb y Mzo</v>
          </cell>
          <cell r="CI1429" t="str">
            <v>Ago y Sep</v>
          </cell>
          <cell r="CJ1429" t="str">
            <v>PAdmvo</v>
          </cell>
          <cell r="CK1429">
            <v>90</v>
          </cell>
          <cell r="CL1429" t="str">
            <v>101 - MAGNA</v>
          </cell>
          <cell r="CM1429" t="str">
            <v>15048</v>
          </cell>
          <cell r="CP1429" t="str">
            <v>-</v>
          </cell>
        </row>
        <row r="1430">
          <cell r="A1430" t="str">
            <v>15049</v>
          </cell>
          <cell r="B1430" t="str">
            <v>P48ACD</v>
          </cell>
          <cell r="C1430" t="str">
            <v>Distrito Federal</v>
          </cell>
          <cell r="D1430" t="str">
            <v>No aplica</v>
          </cell>
          <cell r="E1430" t="str">
            <v>Aveo</v>
          </cell>
          <cell r="F1430" t="str">
            <v>Automóvil</v>
          </cell>
          <cell r="G1430" t="str">
            <v>Chevrolet</v>
          </cell>
          <cell r="H1430" t="str">
            <v>Aveo LT 4 puertas T/M, D/H, A/A, B/A, ABS, CD, Paquete F</v>
          </cell>
          <cell r="I1430" t="str">
            <v>3G1TB5CF9FL186212</v>
          </cell>
          <cell r="J1430" t="str">
            <v>Hecho en México</v>
          </cell>
          <cell r="K1430" t="str">
            <v>Magna</v>
          </cell>
          <cell r="L1430">
            <v>4</v>
          </cell>
          <cell r="M1430">
            <v>45</v>
          </cell>
          <cell r="N1430">
            <v>2015</v>
          </cell>
          <cell r="O1430" t="str">
            <v>Ciudad de México</v>
          </cell>
          <cell r="P1430" t="str">
            <v>Ciudad de México</v>
          </cell>
          <cell r="Q1430" t="str">
            <v>Zona Metropolitana</v>
          </cell>
          <cell r="R1430" t="str">
            <v>Baja</v>
          </cell>
          <cell r="S1430" t="str">
            <v>Venta a empleado</v>
          </cell>
          <cell r="T1430" t="str">
            <v>GNP</v>
          </cell>
          <cell r="U1430" t="str">
            <v>Grupo Nacional Provincial, S.A.B.</v>
          </cell>
          <cell r="V1430" t="str">
            <v>Gerente Ajustes</v>
          </cell>
          <cell r="W1430" t="str">
            <v>-</v>
          </cell>
          <cell r="X1430" t="str">
            <v>Metro Sur</v>
          </cell>
          <cell r="Y1430" t="str">
            <v>Asignado</v>
          </cell>
          <cell r="Z1430" t="str">
            <v>Por asignar</v>
          </cell>
          <cell r="AA1430" t="str">
            <v>-</v>
          </cell>
          <cell r="AB1430" t="str">
            <v>-</v>
          </cell>
          <cell r="AC1430" t="str">
            <v>-</v>
          </cell>
          <cell r="AD1430" t="str">
            <v>-</v>
          </cell>
          <cell r="AE1430" t="str">
            <v>-</v>
          </cell>
          <cell r="AF1430" t="str">
            <v>-</v>
          </cell>
          <cell r="AG1430" t="str">
            <v>-</v>
          </cell>
          <cell r="AH1430" t="str">
            <v>-</v>
          </cell>
          <cell r="AI1430" t="str">
            <v>C6705</v>
          </cell>
          <cell r="AJ1430" t="str">
            <v>Ramirez Granados Arturo</v>
          </cell>
          <cell r="AK1430" t="str">
            <v>-</v>
          </cell>
          <cell r="AL1430" t="str">
            <v>-</v>
          </cell>
          <cell r="AM1430" t="str">
            <v>-</v>
          </cell>
          <cell r="AN1430">
            <v>0</v>
          </cell>
          <cell r="AO1430" t="str">
            <v>-</v>
          </cell>
          <cell r="AQ1430">
            <v>5535667117</v>
          </cell>
          <cell r="AR1430" t="str">
            <v>-</v>
          </cell>
          <cell r="AS1430" t="str">
            <v>-</v>
          </cell>
          <cell r="AT1430" t="str">
            <v>-</v>
          </cell>
          <cell r="AU1430" t="str">
            <v>-</v>
          </cell>
          <cell r="AV1430" t="str">
            <v>-</v>
          </cell>
          <cell r="AW1430" t="str">
            <v>IMDM20551193..</v>
          </cell>
          <cell r="AX1430" t="str">
            <v>Inactivo</v>
          </cell>
          <cell r="AY1430" t="str">
            <v>No</v>
          </cell>
          <cell r="AZ1430" t="str">
            <v>-</v>
          </cell>
          <cell r="BA1430" t="str">
            <v>-</v>
          </cell>
          <cell r="BB1430" t="str">
            <v>-</v>
          </cell>
          <cell r="BC1430" t="str">
            <v>-</v>
          </cell>
          <cell r="BD1430" t="str">
            <v>-</v>
          </cell>
          <cell r="BE1430" t="str">
            <v>-</v>
          </cell>
          <cell r="BF1430" t="str">
            <v>-</v>
          </cell>
          <cell r="BG1430">
            <v>3</v>
          </cell>
          <cell r="BH1430" t="str">
            <v>-</v>
          </cell>
          <cell r="BI1430" t="str">
            <v>-</v>
          </cell>
          <cell r="BJ1430" t="str">
            <v>Propio</v>
          </cell>
          <cell r="BK1430" t="str">
            <v>FV8217</v>
          </cell>
          <cell r="BL1430" t="str">
            <v>El Trébol Automotriz Ermita, S.A. de C.V.</v>
          </cell>
          <cell r="BM1430">
            <v>126293.1</v>
          </cell>
          <cell r="BN1430">
            <v>20206.896000000001</v>
          </cell>
          <cell r="BO1430">
            <v>146499.99600000001</v>
          </cell>
          <cell r="BP1430">
            <v>4363.92</v>
          </cell>
          <cell r="BQ1430" t="str">
            <v>-</v>
          </cell>
          <cell r="BR1430" t="str">
            <v>-</v>
          </cell>
          <cell r="BS1430" t="str">
            <v>-</v>
          </cell>
          <cell r="BT1430" t="str">
            <v>-</v>
          </cell>
          <cell r="BU1430" t="str">
            <v>-</v>
          </cell>
          <cell r="BV1430" t="str">
            <v>-</v>
          </cell>
          <cell r="BW1430" t="str">
            <v>-</v>
          </cell>
          <cell r="BX1430" t="str">
            <v>-</v>
          </cell>
          <cell r="BY1430" t="str">
            <v>-</v>
          </cell>
          <cell r="BZ1430" t="str">
            <v>-</v>
          </cell>
          <cell r="CA1430" t="str">
            <v>-</v>
          </cell>
          <cell r="CB1430" t="str">
            <v>-</v>
          </cell>
          <cell r="CC1430" t="str">
            <v>Martes</v>
          </cell>
          <cell r="CD1430" t="str">
            <v>48</v>
          </cell>
          <cell r="CE1430" t="str">
            <v>8</v>
          </cell>
          <cell r="CF1430" t="str">
            <v>Rosa</v>
          </cell>
          <cell r="CG1430" t="str">
            <v>2o Sábado</v>
          </cell>
          <cell r="CH1430" t="str">
            <v>Feb y Mzo</v>
          </cell>
          <cell r="CI1430" t="str">
            <v>Ago y Sep</v>
          </cell>
          <cell r="CJ1430" t="str">
            <v>-</v>
          </cell>
          <cell r="CK1430">
            <v>90</v>
          </cell>
          <cell r="CL1430" t="str">
            <v>101 - MAGNA</v>
          </cell>
          <cell r="CM1430" t="str">
            <v>15049</v>
          </cell>
          <cell r="CP1430" t="str">
            <v>-</v>
          </cell>
        </row>
        <row r="1431">
          <cell r="A1431" t="str">
            <v>15050</v>
          </cell>
          <cell r="B1431" t="str">
            <v>L33ACD</v>
          </cell>
          <cell r="C1431" t="str">
            <v>Distrito Federal</v>
          </cell>
          <cell r="D1431" t="str">
            <v>No aplica</v>
          </cell>
          <cell r="E1431" t="str">
            <v>Aveo</v>
          </cell>
          <cell r="F1431" t="str">
            <v>Automóvil</v>
          </cell>
          <cell r="G1431" t="str">
            <v>Chevrolet</v>
          </cell>
          <cell r="H1431" t="str">
            <v>Aveo LT 4 puertas T/M, D/H, A/A, B/A, ABS, CD, Paquete F</v>
          </cell>
          <cell r="I1431" t="str">
            <v>3G1TB5CF9FL186436</v>
          </cell>
          <cell r="J1431" t="str">
            <v>Hecho en México</v>
          </cell>
          <cell r="K1431" t="str">
            <v>Magna</v>
          </cell>
          <cell r="L1431">
            <v>4</v>
          </cell>
          <cell r="M1431">
            <v>45</v>
          </cell>
          <cell r="N1431">
            <v>2015</v>
          </cell>
          <cell r="O1431" t="str">
            <v>Ciudad de México</v>
          </cell>
          <cell r="P1431" t="str">
            <v>Ciudad de México</v>
          </cell>
          <cell r="Q1431" t="str">
            <v>Zona Metropolitana</v>
          </cell>
          <cell r="R1431" t="str">
            <v>Baja</v>
          </cell>
          <cell r="S1431" t="str">
            <v>Venta a empleado</v>
          </cell>
          <cell r="T1431" t="str">
            <v>GNP</v>
          </cell>
          <cell r="U1431" t="str">
            <v>Grupo Nacional Provincial, S.A.B.</v>
          </cell>
          <cell r="V1431" t="str">
            <v>Asesor de Servicio</v>
          </cell>
          <cell r="W1431" t="str">
            <v>498</v>
          </cell>
          <cell r="X1431" t="str">
            <v>Célula 7</v>
          </cell>
          <cell r="Y1431" t="str">
            <v>Asignado</v>
          </cell>
          <cell r="Z1431" t="str">
            <v>N88089</v>
          </cell>
          <cell r="AA1431" t="str">
            <v>Bravo Ontíveros Martin</v>
          </cell>
          <cell r="AB1431" t="str">
            <v>Grupo Nacional Provincial, S.A.B.</v>
          </cell>
          <cell r="AC1431" t="str">
            <v>BAOM710322JT8</v>
          </cell>
          <cell r="AD1431" t="str">
            <v>Jefe de departamento</v>
          </cell>
          <cell r="AE1431" t="str">
            <v>Coordinador Robos</v>
          </cell>
          <cell r="AF1431" t="str">
            <v>Unidad Operativa</v>
          </cell>
          <cell r="AG1431" t="str">
            <v>Dirección Servicio y Operaciones</v>
          </cell>
          <cell r="AH1431" t="str">
            <v>Subdir. Siniestros CDMX y Sureste</v>
          </cell>
          <cell r="AI1431" t="str">
            <v>C9208</v>
          </cell>
          <cell r="AJ1431" t="str">
            <v>Lasa Estrada Antxon</v>
          </cell>
          <cell r="AK1431" t="str">
            <v>Basalto</v>
          </cell>
          <cell r="AL1431" t="str">
            <v>Basalto</v>
          </cell>
          <cell r="AM1431">
            <v>0</v>
          </cell>
          <cell r="AN1431" t="str">
            <v>martin.bravo@gnp.com.mx</v>
          </cell>
          <cell r="AO1431" t="str">
            <v>martin.bravo@gnp.com.mx</v>
          </cell>
          <cell r="AP1431" t="str">
            <v>ajustes033gnp@gmail.com</v>
          </cell>
          <cell r="AQ1431">
            <v>5554336236</v>
          </cell>
          <cell r="AR1431" t="str">
            <v>6363180010376737</v>
          </cell>
          <cell r="AS1431" t="str">
            <v>CANCELADO</v>
          </cell>
          <cell r="AT1431" t="str">
            <v>3679</v>
          </cell>
          <cell r="AU1431" t="str">
            <v>556</v>
          </cell>
          <cell r="AV1431" t="str">
            <v>05/26</v>
          </cell>
          <cell r="AW1431" t="str">
            <v>IMDM20551229..</v>
          </cell>
          <cell r="AX1431" t="str">
            <v>Inactivo</v>
          </cell>
          <cell r="AY1431" t="str">
            <v>Si</v>
          </cell>
          <cell r="AZ1431">
            <v>1229.17</v>
          </cell>
          <cell r="BA1431">
            <v>43708</v>
          </cell>
          <cell r="BB1431">
            <v>7375.02</v>
          </cell>
          <cell r="BC1431">
            <v>110624.98</v>
          </cell>
          <cell r="BD1431">
            <v>118000</v>
          </cell>
          <cell r="BE1431">
            <v>43631</v>
          </cell>
          <cell r="BF1431">
            <v>45076</v>
          </cell>
          <cell r="BG1431">
            <v>3</v>
          </cell>
          <cell r="BH1431" t="str">
            <v>-</v>
          </cell>
          <cell r="BI1431" t="str">
            <v>-</v>
          </cell>
          <cell r="BJ1431" t="str">
            <v>Propio</v>
          </cell>
          <cell r="BK1431" t="str">
            <v>FV8216</v>
          </cell>
          <cell r="BL1431" t="str">
            <v>El Trébol Automotriz Ermita, S.A. de C.V.</v>
          </cell>
          <cell r="BM1431">
            <v>126293.1</v>
          </cell>
          <cell r="BN1431">
            <v>20206.896000000001</v>
          </cell>
          <cell r="BO1431">
            <v>146499.99600000001</v>
          </cell>
          <cell r="BP1431">
            <v>4363.92</v>
          </cell>
          <cell r="BQ1431" t="str">
            <v>-</v>
          </cell>
          <cell r="BR1431" t="str">
            <v>-</v>
          </cell>
          <cell r="BS1431" t="str">
            <v>-</v>
          </cell>
          <cell r="BT1431" t="str">
            <v>-</v>
          </cell>
          <cell r="BU1431" t="str">
            <v>-</v>
          </cell>
          <cell r="BV1431" t="str">
            <v>-</v>
          </cell>
          <cell r="BW1431" t="str">
            <v>-</v>
          </cell>
          <cell r="BX1431" t="str">
            <v>-</v>
          </cell>
          <cell r="BY1431" t="str">
            <v>-</v>
          </cell>
          <cell r="BZ1431" t="str">
            <v>-</v>
          </cell>
          <cell r="CA1431" t="str">
            <v>-</v>
          </cell>
          <cell r="CB1431" t="str">
            <v>-</v>
          </cell>
          <cell r="CC1431" t="str">
            <v>Miércoles</v>
          </cell>
          <cell r="CD1431" t="str">
            <v>33</v>
          </cell>
          <cell r="CE1431" t="str">
            <v>3</v>
          </cell>
          <cell r="CF1431" t="str">
            <v>Rojo</v>
          </cell>
          <cell r="CG1431" t="str">
            <v>3er Sábado</v>
          </cell>
          <cell r="CH1431" t="str">
            <v>Mzo y Abr</v>
          </cell>
          <cell r="CI1431" t="str">
            <v>Sep y Oct</v>
          </cell>
          <cell r="CJ1431" t="str">
            <v>Ajustador</v>
          </cell>
          <cell r="CK1431">
            <v>90</v>
          </cell>
          <cell r="CL1431" t="str">
            <v>101 - MAGNA</v>
          </cell>
          <cell r="CM1431" t="str">
            <v>15050</v>
          </cell>
          <cell r="CP1431" t="str">
            <v>-</v>
          </cell>
        </row>
        <row r="1432">
          <cell r="A1432" t="str">
            <v>15051</v>
          </cell>
          <cell r="B1432" t="str">
            <v>L50ACD</v>
          </cell>
          <cell r="C1432" t="str">
            <v>Distrito Federal</v>
          </cell>
          <cell r="D1432" t="str">
            <v>No aplica</v>
          </cell>
          <cell r="E1432" t="str">
            <v>Aveo</v>
          </cell>
          <cell r="F1432" t="str">
            <v>Automóvil</v>
          </cell>
          <cell r="G1432" t="str">
            <v>Chevrolet</v>
          </cell>
          <cell r="H1432" t="str">
            <v>Aveo LT 4 puertas T/M, D/H, A/A, B/A, ABS, CD, Paquete F</v>
          </cell>
          <cell r="I1432" t="str">
            <v>3G1TB5CF0FL204919</v>
          </cell>
          <cell r="J1432" t="str">
            <v>Hecho en México</v>
          </cell>
          <cell r="K1432" t="str">
            <v>Magna</v>
          </cell>
          <cell r="L1432">
            <v>4</v>
          </cell>
          <cell r="M1432">
            <v>45</v>
          </cell>
          <cell r="N1432">
            <v>2015</v>
          </cell>
          <cell r="O1432" t="str">
            <v>Ciudad de México</v>
          </cell>
          <cell r="P1432" t="str">
            <v>Ciudad de México</v>
          </cell>
          <cell r="Q1432" t="str">
            <v>Zona Metropolitana</v>
          </cell>
          <cell r="R1432" t="str">
            <v>Baja</v>
          </cell>
          <cell r="S1432" t="str">
            <v>Subasta interna</v>
          </cell>
          <cell r="T1432" t="str">
            <v>GNP</v>
          </cell>
          <cell r="U1432" t="str">
            <v>Grupo Nacional Provincial, S.A.B.</v>
          </cell>
          <cell r="V1432" t="str">
            <v>Asesor de Servicio</v>
          </cell>
          <cell r="W1432" t="str">
            <v>409</v>
          </cell>
          <cell r="X1432" t="str">
            <v>Célula 9</v>
          </cell>
          <cell r="Y1432" t="str">
            <v>Asignado</v>
          </cell>
          <cell r="Z1432" t="str">
            <v>N95148</v>
          </cell>
          <cell r="AA1432" t="str">
            <v>-</v>
          </cell>
          <cell r="AB1432" t="str">
            <v>-</v>
          </cell>
          <cell r="AC1432" t="str">
            <v>-</v>
          </cell>
          <cell r="AD1432" t="str">
            <v>-</v>
          </cell>
          <cell r="AE1432" t="str">
            <v>-</v>
          </cell>
          <cell r="AF1432" t="str">
            <v>-</v>
          </cell>
          <cell r="AG1432" t="str">
            <v>-</v>
          </cell>
          <cell r="AH1432" t="str">
            <v>-</v>
          </cell>
          <cell r="AI1432" t="str">
            <v>C6705</v>
          </cell>
          <cell r="AJ1432" t="str">
            <v>Ramirez Granados Arturo</v>
          </cell>
          <cell r="AK1432" t="str">
            <v>-</v>
          </cell>
          <cell r="AL1432" t="str">
            <v>-</v>
          </cell>
          <cell r="AM1432" t="str">
            <v>-</v>
          </cell>
          <cell r="AN1432" t="str">
            <v>leonardo.alvarado@gnp.com.mx</v>
          </cell>
          <cell r="AO1432" t="str">
            <v>-</v>
          </cell>
          <cell r="AP1432" t="str">
            <v>leonardo.alvarado@gnp.com.mx</v>
          </cell>
          <cell r="AQ1432">
            <v>5542445461</v>
          </cell>
          <cell r="AR1432" t="str">
            <v>6363180010376745</v>
          </cell>
          <cell r="AS1432" t="str">
            <v>CANCELADO</v>
          </cell>
          <cell r="AT1432" t="str">
            <v>5558</v>
          </cell>
          <cell r="AU1432" t="str">
            <v>679</v>
          </cell>
          <cell r="AV1432" t="str">
            <v>05/26</v>
          </cell>
          <cell r="AW1432" t="str">
            <v>IMDM20552856..</v>
          </cell>
          <cell r="AX1432" t="str">
            <v>Inactivo</v>
          </cell>
          <cell r="AY1432" t="str">
            <v>No</v>
          </cell>
          <cell r="AZ1432" t="str">
            <v>-</v>
          </cell>
          <cell r="BA1432" t="str">
            <v>-</v>
          </cell>
          <cell r="BB1432" t="str">
            <v>-</v>
          </cell>
          <cell r="BC1432" t="str">
            <v>-</v>
          </cell>
          <cell r="BD1432" t="str">
            <v>-</v>
          </cell>
          <cell r="BE1432" t="str">
            <v>-</v>
          </cell>
          <cell r="BF1432" t="str">
            <v>-</v>
          </cell>
          <cell r="BG1432" t="str">
            <v>-</v>
          </cell>
          <cell r="BH1432" t="str">
            <v>-</v>
          </cell>
          <cell r="BI1432" t="str">
            <v>-</v>
          </cell>
          <cell r="BJ1432" t="str">
            <v>Propio</v>
          </cell>
          <cell r="BK1432" t="str">
            <v>FV8207</v>
          </cell>
          <cell r="BL1432" t="str">
            <v>El Trébol Automotriz Ermita, S.A. de C.V.</v>
          </cell>
          <cell r="BM1432">
            <v>126293.1</v>
          </cell>
          <cell r="BN1432">
            <v>20206.896000000001</v>
          </cell>
          <cell r="BO1432">
            <v>146499.99600000001</v>
          </cell>
          <cell r="BP1432">
            <v>4363.92</v>
          </cell>
          <cell r="BQ1432" t="str">
            <v>-</v>
          </cell>
          <cell r="BR1432" t="str">
            <v>-</v>
          </cell>
          <cell r="BS1432" t="str">
            <v>-</v>
          </cell>
          <cell r="BT1432" t="str">
            <v>-</v>
          </cell>
          <cell r="BU1432" t="str">
            <v>-</v>
          </cell>
          <cell r="BV1432" t="str">
            <v>-</v>
          </cell>
          <cell r="BW1432" t="str">
            <v>-</v>
          </cell>
          <cell r="BX1432" t="str">
            <v>-</v>
          </cell>
          <cell r="BY1432" t="str">
            <v>-</v>
          </cell>
          <cell r="BZ1432" t="str">
            <v>-</v>
          </cell>
          <cell r="CA1432" t="str">
            <v>-</v>
          </cell>
          <cell r="CB1432" t="str">
            <v>-</v>
          </cell>
          <cell r="CC1432" t="str">
            <v>Viernes</v>
          </cell>
          <cell r="CD1432" t="str">
            <v>50</v>
          </cell>
          <cell r="CE1432" t="str">
            <v>0</v>
          </cell>
          <cell r="CF1432" t="str">
            <v>Azul</v>
          </cell>
          <cell r="CG1432" t="str">
            <v>5o Sábado</v>
          </cell>
          <cell r="CH1432" t="str">
            <v>May y Jun</v>
          </cell>
          <cell r="CI1432" t="str">
            <v>Nov y Dic</v>
          </cell>
          <cell r="CJ1432" t="str">
            <v>Ajustador</v>
          </cell>
          <cell r="CK1432">
            <v>90</v>
          </cell>
          <cell r="CL1432" t="str">
            <v>101 - MAGNA</v>
          </cell>
          <cell r="CM1432" t="str">
            <v>15051</v>
          </cell>
          <cell r="CP1432" t="str">
            <v>-</v>
          </cell>
        </row>
        <row r="1433">
          <cell r="A1433" t="str">
            <v>15052</v>
          </cell>
          <cell r="B1433" t="str">
            <v>P21AKD</v>
          </cell>
          <cell r="C1433" t="str">
            <v>Distrito Federal</v>
          </cell>
          <cell r="D1433" t="str">
            <v>P29ACD</v>
          </cell>
          <cell r="E1433" t="str">
            <v>Aveo</v>
          </cell>
          <cell r="F1433" t="str">
            <v>Automóvil</v>
          </cell>
          <cell r="G1433" t="str">
            <v>Chevrolet</v>
          </cell>
          <cell r="H1433" t="str">
            <v>Aveo LT 4 puertas T/M, D/H, A/A, B/A, ABS, CD, Paquete F</v>
          </cell>
          <cell r="I1433" t="str">
            <v>3G1TB5CF2FL204338</v>
          </cell>
          <cell r="J1433" t="str">
            <v>Hecho en México</v>
          </cell>
          <cell r="K1433" t="str">
            <v>Magna</v>
          </cell>
          <cell r="L1433">
            <v>4</v>
          </cell>
          <cell r="M1433">
            <v>45</v>
          </cell>
          <cell r="N1433">
            <v>2015</v>
          </cell>
          <cell r="O1433" t="str">
            <v>Ciudad de México</v>
          </cell>
          <cell r="P1433" t="str">
            <v>Ciudad de México</v>
          </cell>
          <cell r="Q1433" t="str">
            <v>Zona Metropolitana</v>
          </cell>
          <cell r="R1433" t="str">
            <v>Baja</v>
          </cell>
          <cell r="S1433" t="str">
            <v>PT por Siniestro</v>
          </cell>
          <cell r="T1433" t="str">
            <v>GNP</v>
          </cell>
          <cell r="U1433" t="str">
            <v>Grupo Nacional Provincial, S.A.B.</v>
          </cell>
          <cell r="V1433" t="str">
            <v>Asesor de Servicio</v>
          </cell>
          <cell r="W1433" t="str">
            <v>311</v>
          </cell>
          <cell r="X1433" t="str">
            <v>Célula 8</v>
          </cell>
          <cell r="Y1433" t="str">
            <v>Asignado</v>
          </cell>
          <cell r="Z1433" t="str">
            <v>N88838</v>
          </cell>
          <cell r="AA1433" t="str">
            <v>-</v>
          </cell>
          <cell r="AB1433" t="str">
            <v>-</v>
          </cell>
          <cell r="AC1433" t="str">
            <v>-</v>
          </cell>
          <cell r="AD1433" t="str">
            <v>-</v>
          </cell>
          <cell r="AE1433" t="str">
            <v>-</v>
          </cell>
          <cell r="AF1433" t="str">
            <v>-</v>
          </cell>
          <cell r="AG1433" t="str">
            <v>-</v>
          </cell>
          <cell r="AH1433" t="str">
            <v>-</v>
          </cell>
          <cell r="AI1433" t="str">
            <v>C6705</v>
          </cell>
          <cell r="AJ1433" t="str">
            <v>Ramirez Granados Arturo</v>
          </cell>
          <cell r="AK1433" t="str">
            <v>-</v>
          </cell>
          <cell r="AL1433" t="str">
            <v>-</v>
          </cell>
          <cell r="AM1433" t="str">
            <v>-</v>
          </cell>
          <cell r="AN1433" t="str">
            <v>ajustes063gnp@gmail.com</v>
          </cell>
          <cell r="AO1433" t="str">
            <v>-</v>
          </cell>
          <cell r="AP1433" t="str">
            <v>ajustes063gnp@gmail.com</v>
          </cell>
          <cell r="AQ1433">
            <v>5535229127</v>
          </cell>
          <cell r="AR1433" t="str">
            <v>-</v>
          </cell>
          <cell r="AS1433" t="str">
            <v>-</v>
          </cell>
          <cell r="AT1433" t="str">
            <v>-</v>
          </cell>
          <cell r="AU1433" t="str">
            <v>-</v>
          </cell>
          <cell r="AV1433" t="str">
            <v>-</v>
          </cell>
          <cell r="AW1433" t="str">
            <v>IMDM20551263..</v>
          </cell>
          <cell r="AX1433" t="str">
            <v>Inactivo</v>
          </cell>
          <cell r="AY1433" t="str">
            <v>No</v>
          </cell>
          <cell r="AZ1433" t="str">
            <v>-</v>
          </cell>
          <cell r="BA1433" t="str">
            <v>-</v>
          </cell>
          <cell r="BB1433" t="str">
            <v>-</v>
          </cell>
          <cell r="BC1433" t="str">
            <v>-</v>
          </cell>
          <cell r="BD1433" t="str">
            <v>-</v>
          </cell>
          <cell r="BE1433" t="str">
            <v>-</v>
          </cell>
          <cell r="BF1433" t="str">
            <v>-</v>
          </cell>
          <cell r="BG1433">
            <v>3</v>
          </cell>
          <cell r="BH1433" t="str">
            <v>-</v>
          </cell>
          <cell r="BI1433" t="str">
            <v>-</v>
          </cell>
          <cell r="BJ1433" t="str">
            <v>Propio</v>
          </cell>
          <cell r="BK1433" t="str">
            <v>FV8206</v>
          </cell>
          <cell r="BL1433" t="str">
            <v>El Trébol Automotriz Ermita, S.A. de C.V.</v>
          </cell>
          <cell r="BM1433">
            <v>126293.1</v>
          </cell>
          <cell r="BN1433">
            <v>20206.896000000001</v>
          </cell>
          <cell r="BO1433">
            <v>146499.99600000001</v>
          </cell>
          <cell r="BP1433">
            <v>4363.92</v>
          </cell>
          <cell r="BQ1433" t="str">
            <v>-</v>
          </cell>
          <cell r="BR1433" t="str">
            <v>-</v>
          </cell>
          <cell r="BS1433" t="str">
            <v>-</v>
          </cell>
          <cell r="BT1433" t="str">
            <v>-</v>
          </cell>
          <cell r="BU1433" t="str">
            <v>-</v>
          </cell>
          <cell r="BV1433" t="str">
            <v>-</v>
          </cell>
          <cell r="BW1433" t="str">
            <v>-</v>
          </cell>
          <cell r="BX1433" t="str">
            <v>-</v>
          </cell>
          <cell r="BY1433" t="str">
            <v>-</v>
          </cell>
          <cell r="BZ1433" t="str">
            <v>-</v>
          </cell>
          <cell r="CA1433" t="str">
            <v>-</v>
          </cell>
          <cell r="CB1433" t="str">
            <v>-</v>
          </cell>
          <cell r="CC1433" t="str">
            <v>Jueves</v>
          </cell>
          <cell r="CD1433" t="str">
            <v>21</v>
          </cell>
          <cell r="CE1433" t="str">
            <v>1</v>
          </cell>
          <cell r="CF1433" t="str">
            <v>Verde</v>
          </cell>
          <cell r="CG1433" t="str">
            <v>4o Sábado</v>
          </cell>
          <cell r="CH1433" t="str">
            <v>Abr y May</v>
          </cell>
          <cell r="CI1433" t="str">
            <v>Oct y Nov</v>
          </cell>
          <cell r="CJ1433" t="str">
            <v>-</v>
          </cell>
          <cell r="CK1433">
            <v>90</v>
          </cell>
          <cell r="CL1433" t="str">
            <v>101 - MAGNA</v>
          </cell>
          <cell r="CM1433" t="str">
            <v>15052</v>
          </cell>
          <cell r="CP1433" t="str">
            <v>-</v>
          </cell>
        </row>
        <row r="1434">
          <cell r="A1434" t="str">
            <v>15053</v>
          </cell>
          <cell r="B1434" t="str">
            <v>P75ACD</v>
          </cell>
          <cell r="C1434" t="str">
            <v>Distrito Federal</v>
          </cell>
          <cell r="D1434" t="str">
            <v>No aplica</v>
          </cell>
          <cell r="E1434" t="str">
            <v>Aveo</v>
          </cell>
          <cell r="F1434" t="str">
            <v>Automóvil</v>
          </cell>
          <cell r="G1434" t="str">
            <v>Chevrolet</v>
          </cell>
          <cell r="H1434" t="str">
            <v>Aveo LT 4 puertas T/M, D/H, A/A, B/A, ABS, CD, Paquete F</v>
          </cell>
          <cell r="I1434" t="str">
            <v>3G1TB5CF3FL203487</v>
          </cell>
          <cell r="J1434" t="str">
            <v>Hecho en México</v>
          </cell>
          <cell r="K1434" t="str">
            <v>Magna</v>
          </cell>
          <cell r="L1434">
            <v>4</v>
          </cell>
          <cell r="M1434">
            <v>45</v>
          </cell>
          <cell r="N1434">
            <v>2015</v>
          </cell>
          <cell r="O1434" t="str">
            <v>Ciudad de México</v>
          </cell>
          <cell r="P1434" t="str">
            <v>Ciudad de México</v>
          </cell>
          <cell r="Q1434" t="str">
            <v>Zona Metropolitana</v>
          </cell>
          <cell r="R1434" t="str">
            <v>Baja</v>
          </cell>
          <cell r="S1434" t="str">
            <v>Venta a empleado</v>
          </cell>
          <cell r="T1434" t="str">
            <v>GNP</v>
          </cell>
          <cell r="U1434" t="str">
            <v>Grupo Nacional Provincial, S.A.B.</v>
          </cell>
          <cell r="V1434" t="str">
            <v>Asesor de Servicio</v>
          </cell>
          <cell r="W1434" t="str">
            <v>459</v>
          </cell>
          <cell r="X1434" t="str">
            <v>Célula 4</v>
          </cell>
          <cell r="Y1434" t="str">
            <v>Asignado</v>
          </cell>
          <cell r="Z1434" t="str">
            <v>N87866</v>
          </cell>
          <cell r="AA1434" t="str">
            <v>Valdespino Rodríguez Arturo</v>
          </cell>
          <cell r="AB1434" t="str">
            <v>Grupo Nacional Provincial, S.A.B.</v>
          </cell>
          <cell r="AC1434" t="str">
            <v>VARA660611T74</v>
          </cell>
          <cell r="AD1434" t="str">
            <v>Operativo</v>
          </cell>
          <cell r="AE1434" t="str">
            <v>Asesor de Servicio Automovil</v>
          </cell>
          <cell r="AF1434" t="str">
            <v>Unidad Operativa</v>
          </cell>
          <cell r="AG1434" t="str">
            <v>Dirección Servicio y Operaciones</v>
          </cell>
          <cell r="AH1434" t="str">
            <v>Subdir. Siniestros CDMX y Sureste</v>
          </cell>
          <cell r="AI1434" t="str">
            <v>C9208</v>
          </cell>
          <cell r="AJ1434" t="str">
            <v>Lasa Estrada Antxon</v>
          </cell>
          <cell r="AK1434" t="str">
            <v>Tlalnepantla</v>
          </cell>
          <cell r="AL1434" t="str">
            <v>Tlalnepantla</v>
          </cell>
          <cell r="AM1434">
            <v>0</v>
          </cell>
          <cell r="AN1434" t="str">
            <v>arturo.valdespino@gnp.com.mx</v>
          </cell>
          <cell r="AO1434" t="str">
            <v>arturo.valdespino@gnp.com.mx</v>
          </cell>
          <cell r="AP1434" t="str">
            <v>ajustes074gnp@gmail.com</v>
          </cell>
          <cell r="AQ1434">
            <v>5535228617</v>
          </cell>
          <cell r="AR1434" t="str">
            <v>6363180010376752</v>
          </cell>
          <cell r="AS1434" t="str">
            <v>CANCELADO</v>
          </cell>
          <cell r="AT1434" t="str">
            <v>8195</v>
          </cell>
          <cell r="AU1434" t="str">
            <v>622</v>
          </cell>
          <cell r="AV1434" t="str">
            <v>05/26</v>
          </cell>
          <cell r="AW1434" t="str">
            <v>IMDM20551268..</v>
          </cell>
          <cell r="AX1434" t="str">
            <v>Inactivo</v>
          </cell>
          <cell r="AY1434" t="str">
            <v>Si</v>
          </cell>
          <cell r="AZ1434">
            <v>1229.17</v>
          </cell>
          <cell r="BA1434">
            <v>43708</v>
          </cell>
          <cell r="BB1434">
            <v>7375.02</v>
          </cell>
          <cell r="BC1434">
            <v>110624.98</v>
          </cell>
          <cell r="BD1434">
            <v>118000</v>
          </cell>
          <cell r="BE1434">
            <v>43631</v>
          </cell>
          <cell r="BF1434">
            <v>45076</v>
          </cell>
          <cell r="BG1434">
            <v>3</v>
          </cell>
          <cell r="BH1434" t="str">
            <v>-</v>
          </cell>
          <cell r="BI1434" t="str">
            <v>-</v>
          </cell>
          <cell r="BJ1434" t="str">
            <v>Propio</v>
          </cell>
          <cell r="BK1434" t="str">
            <v>FV8208</v>
          </cell>
          <cell r="BL1434" t="str">
            <v>El Trébol Automotriz Ermita, S.A. de C.V.</v>
          </cell>
          <cell r="BM1434">
            <v>126293.1</v>
          </cell>
          <cell r="BN1434">
            <v>20206.896000000001</v>
          </cell>
          <cell r="BO1434">
            <v>146499.99600000001</v>
          </cell>
          <cell r="BP1434">
            <v>4363.92</v>
          </cell>
          <cell r="BQ1434" t="str">
            <v>-</v>
          </cell>
          <cell r="BR1434" t="str">
            <v>-</v>
          </cell>
          <cell r="BS1434" t="str">
            <v>-</v>
          </cell>
          <cell r="BT1434" t="str">
            <v>-</v>
          </cell>
          <cell r="BU1434" t="str">
            <v>-</v>
          </cell>
          <cell r="BV1434" t="str">
            <v>-</v>
          </cell>
          <cell r="BW1434" t="str">
            <v>-</v>
          </cell>
          <cell r="BX1434" t="str">
            <v>-</v>
          </cell>
          <cell r="BY1434" t="str">
            <v>-</v>
          </cell>
          <cell r="BZ1434" t="str">
            <v>-</v>
          </cell>
          <cell r="CA1434" t="str">
            <v>-</v>
          </cell>
          <cell r="CB1434" t="str">
            <v>-</v>
          </cell>
          <cell r="CC1434" t="str">
            <v>Lunes</v>
          </cell>
          <cell r="CD1434" t="str">
            <v>75</v>
          </cell>
          <cell r="CE1434" t="str">
            <v>5</v>
          </cell>
          <cell r="CF1434" t="str">
            <v>Amarillo</v>
          </cell>
          <cell r="CG1434" t="str">
            <v>1er Sábado</v>
          </cell>
          <cell r="CH1434" t="str">
            <v>Ene y Feb</v>
          </cell>
          <cell r="CI1434" t="str">
            <v>Jul y Ago</v>
          </cell>
          <cell r="CJ1434" t="str">
            <v>Ajustador</v>
          </cell>
          <cell r="CK1434">
            <v>90</v>
          </cell>
          <cell r="CL1434" t="str">
            <v>101 - MAGNA</v>
          </cell>
          <cell r="CM1434" t="str">
            <v>15053</v>
          </cell>
          <cell r="CP1434" t="str">
            <v>-</v>
          </cell>
        </row>
        <row r="1435">
          <cell r="A1435" t="str">
            <v>15054</v>
          </cell>
          <cell r="B1435" t="str">
            <v>P15ACD</v>
          </cell>
          <cell r="C1435" t="str">
            <v>Distrito Federal</v>
          </cell>
          <cell r="D1435" t="str">
            <v>No aplica</v>
          </cell>
          <cell r="E1435" t="str">
            <v>Aveo</v>
          </cell>
          <cell r="F1435" t="str">
            <v>Automóvil</v>
          </cell>
          <cell r="G1435" t="str">
            <v>Chevrolet</v>
          </cell>
          <cell r="H1435" t="str">
            <v>Aveo LT 4 puertas T/M, D/H, A/A, B/A, ABS, CD, Paquete F</v>
          </cell>
          <cell r="I1435" t="str">
            <v>3G1TB5CF3FL203988</v>
          </cell>
          <cell r="J1435" t="str">
            <v>Hecho en México</v>
          </cell>
          <cell r="K1435" t="str">
            <v>Magna</v>
          </cell>
          <cell r="L1435">
            <v>4</v>
          </cell>
          <cell r="M1435">
            <v>45</v>
          </cell>
          <cell r="N1435">
            <v>2015</v>
          </cell>
          <cell r="O1435" t="str">
            <v>Ciudad de México</v>
          </cell>
          <cell r="P1435" t="str">
            <v>Ciudad de México</v>
          </cell>
          <cell r="Q1435" t="str">
            <v>Zona Metropolitana</v>
          </cell>
          <cell r="R1435" t="str">
            <v>Baja</v>
          </cell>
          <cell r="S1435" t="str">
            <v>Venta a empleado</v>
          </cell>
          <cell r="T1435" t="str">
            <v>GNP</v>
          </cell>
          <cell r="U1435" t="str">
            <v>Grupo Nacional Provincial, S.A.B.</v>
          </cell>
          <cell r="V1435" t="str">
            <v>Asesor de Servicio</v>
          </cell>
          <cell r="W1435" t="str">
            <v>501</v>
          </cell>
          <cell r="X1435" t="str">
            <v>Célula 9</v>
          </cell>
          <cell r="Y1435" t="str">
            <v>Asignado</v>
          </cell>
          <cell r="Z1435" t="str">
            <v>N94706</v>
          </cell>
          <cell r="AA1435" t="str">
            <v>San Agustín Montoya Jorge Fernando</v>
          </cell>
          <cell r="AB1435" t="str">
            <v>Grupo Nacional Provincial, S.A.B.</v>
          </cell>
          <cell r="AC1435" t="str">
            <v>SAMJ830524L78</v>
          </cell>
          <cell r="AD1435" t="str">
            <v>Operativo</v>
          </cell>
          <cell r="AE1435" t="str">
            <v>Asesor de Servicio Automovil</v>
          </cell>
          <cell r="AF1435" t="str">
            <v>Unidad Operativa</v>
          </cell>
          <cell r="AG1435" t="str">
            <v>Dirección Servicio y Operaciones</v>
          </cell>
          <cell r="AH1435" t="str">
            <v>Subdir. Siniestros CDMX y Sureste</v>
          </cell>
          <cell r="AI1435" t="str">
            <v>C9215</v>
          </cell>
          <cell r="AJ1435" t="str">
            <v>Moreno Alvárez Elvia Citlalli</v>
          </cell>
          <cell r="AK1435" t="str">
            <v>Tlalnepantla</v>
          </cell>
          <cell r="AL1435" t="str">
            <v>Tlalnepantla</v>
          </cell>
          <cell r="AM1435">
            <v>0</v>
          </cell>
          <cell r="AN1435" t="str">
            <v>jorge.sanagustinmontoya@gnp.com.mx</v>
          </cell>
          <cell r="AO1435" t="str">
            <v>jorge.sanagustinmontoya@gnp.com.mx</v>
          </cell>
          <cell r="AQ1435">
            <v>5566796396</v>
          </cell>
          <cell r="AR1435" t="str">
            <v>6363180010376760</v>
          </cell>
          <cell r="AS1435" t="str">
            <v>CANCELADO</v>
          </cell>
          <cell r="AT1435" t="str">
            <v>5768</v>
          </cell>
          <cell r="AU1435" t="str">
            <v>349</v>
          </cell>
          <cell r="AV1435" t="str">
            <v>05/26</v>
          </cell>
          <cell r="AW1435" t="str">
            <v>IMDM20551271..</v>
          </cell>
          <cell r="AX1435" t="str">
            <v>Inactivo</v>
          </cell>
          <cell r="AY1435" t="str">
            <v>Si</v>
          </cell>
          <cell r="AZ1435">
            <v>1229.17</v>
          </cell>
          <cell r="BA1435">
            <v>43708</v>
          </cell>
          <cell r="BB1435">
            <v>7375.02</v>
          </cell>
          <cell r="BC1435" t="str">
            <v>-</v>
          </cell>
          <cell r="BD1435">
            <v>118000</v>
          </cell>
          <cell r="BE1435">
            <v>43631</v>
          </cell>
          <cell r="BF1435">
            <v>45076</v>
          </cell>
          <cell r="BG1435">
            <v>3</v>
          </cell>
          <cell r="BH1435" t="str">
            <v>-</v>
          </cell>
          <cell r="BI1435" t="str">
            <v>-</v>
          </cell>
          <cell r="BJ1435" t="str">
            <v>Propio</v>
          </cell>
          <cell r="BK1435" t="str">
            <v>FV8209</v>
          </cell>
          <cell r="BL1435" t="str">
            <v>El Trébol Automotriz Ermita, S.A. de C.V.</v>
          </cell>
          <cell r="BM1435">
            <v>126293.1</v>
          </cell>
          <cell r="BN1435">
            <v>20206.896000000001</v>
          </cell>
          <cell r="BO1435">
            <v>146499.99600000001</v>
          </cell>
          <cell r="BP1435">
            <v>4363.92</v>
          </cell>
          <cell r="BQ1435" t="str">
            <v>-</v>
          </cell>
          <cell r="BR1435" t="str">
            <v>-</v>
          </cell>
          <cell r="BS1435" t="str">
            <v>-</v>
          </cell>
          <cell r="BT1435" t="str">
            <v>-</v>
          </cell>
          <cell r="BU1435" t="str">
            <v>-</v>
          </cell>
          <cell r="BV1435" t="str">
            <v>-</v>
          </cell>
          <cell r="BW1435" t="str">
            <v>-</v>
          </cell>
          <cell r="BX1435" t="str">
            <v>-</v>
          </cell>
          <cell r="BY1435" t="str">
            <v>-</v>
          </cell>
          <cell r="BZ1435" t="str">
            <v>-</v>
          </cell>
          <cell r="CA1435" t="str">
            <v>-</v>
          </cell>
          <cell r="CB1435" t="str">
            <v>-</v>
          </cell>
          <cell r="CC1435" t="str">
            <v>Lunes</v>
          </cell>
          <cell r="CD1435" t="str">
            <v>15</v>
          </cell>
          <cell r="CE1435" t="str">
            <v>5</v>
          </cell>
          <cell r="CF1435" t="str">
            <v>Amarillo</v>
          </cell>
          <cell r="CG1435" t="str">
            <v>1er Sábado</v>
          </cell>
          <cell r="CH1435" t="str">
            <v>Ene y Feb</v>
          </cell>
          <cell r="CI1435" t="str">
            <v>Jul y Ago</v>
          </cell>
          <cell r="CJ1435" t="str">
            <v>Ajustador</v>
          </cell>
          <cell r="CK1435">
            <v>90</v>
          </cell>
          <cell r="CL1435" t="str">
            <v>101 - MAGNA</v>
          </cell>
          <cell r="CM1435" t="str">
            <v>15054</v>
          </cell>
          <cell r="CP1435" t="str">
            <v>-</v>
          </cell>
        </row>
        <row r="1436">
          <cell r="A1436" t="str">
            <v>15055</v>
          </cell>
          <cell r="B1436" t="str">
            <v>P98ACD</v>
          </cell>
          <cell r="C1436" t="str">
            <v>Distrito Federal</v>
          </cell>
          <cell r="D1436" t="str">
            <v>No aplica</v>
          </cell>
          <cell r="E1436" t="str">
            <v>Aveo</v>
          </cell>
          <cell r="F1436" t="str">
            <v>Automóvil</v>
          </cell>
          <cell r="G1436" t="str">
            <v>Chevrolet</v>
          </cell>
          <cell r="H1436" t="str">
            <v>Aveo LT 4 puertas T/M, D/H, A/A, B/A, ABS, CD, Paquete F</v>
          </cell>
          <cell r="I1436" t="str">
            <v>3G1TB5CF3FL205028</v>
          </cell>
          <cell r="J1436" t="str">
            <v>Hecho en México</v>
          </cell>
          <cell r="K1436" t="str">
            <v>Magna</v>
          </cell>
          <cell r="L1436">
            <v>4</v>
          </cell>
          <cell r="M1436">
            <v>45</v>
          </cell>
          <cell r="N1436">
            <v>2015</v>
          </cell>
          <cell r="O1436" t="str">
            <v>Ciudad de México</v>
          </cell>
          <cell r="P1436" t="str">
            <v>Ciudad de México</v>
          </cell>
          <cell r="Q1436" t="str">
            <v>Zona Metropolitana</v>
          </cell>
          <cell r="R1436" t="str">
            <v>Baja</v>
          </cell>
          <cell r="S1436" t="str">
            <v>Venta a empleado</v>
          </cell>
          <cell r="T1436" t="str">
            <v>GNP</v>
          </cell>
          <cell r="U1436" t="str">
            <v>Grupo Nacional Provincial, S.A.B.</v>
          </cell>
          <cell r="V1436" t="str">
            <v>Asesor de Servicio</v>
          </cell>
          <cell r="W1436" t="str">
            <v>371</v>
          </cell>
          <cell r="X1436" t="str">
            <v>Célula 5</v>
          </cell>
          <cell r="Y1436" t="str">
            <v>Asignado</v>
          </cell>
          <cell r="Z1436" t="str">
            <v>N87478</v>
          </cell>
          <cell r="AA1436" t="str">
            <v>Ponce Martinez José Luis Francisco</v>
          </cell>
          <cell r="AB1436" t="str">
            <v>Grupo Nacional Provincial, S.A.B.</v>
          </cell>
          <cell r="AC1436" t="str">
            <v>POML650604UE7</v>
          </cell>
          <cell r="AD1436" t="str">
            <v>Operativo</v>
          </cell>
          <cell r="AE1436" t="str">
            <v>Asesor de Servicio Automovil</v>
          </cell>
          <cell r="AF1436" t="str">
            <v>Unidad Operativa</v>
          </cell>
          <cell r="AG1436" t="str">
            <v>Dirección Servicio y Operaciones</v>
          </cell>
          <cell r="AH1436" t="str">
            <v>Subdir. Siniestros CDMX y Sureste</v>
          </cell>
          <cell r="AI1436" t="str">
            <v>C9208</v>
          </cell>
          <cell r="AJ1436" t="str">
            <v>Lasa Estrada Antxon</v>
          </cell>
          <cell r="AK1436" t="str">
            <v>Tlalnepantla</v>
          </cell>
          <cell r="AL1436" t="str">
            <v>Tlalnepantla</v>
          </cell>
          <cell r="AM1436">
            <v>0</v>
          </cell>
          <cell r="AN1436" t="str">
            <v>jose.ponce@gnp.com.mx</v>
          </cell>
          <cell r="AO1436" t="str">
            <v>jose.ponce@gnp.com.mx</v>
          </cell>
          <cell r="AP1436" t="str">
            <v>ajustes020gnp@gmail.com</v>
          </cell>
          <cell r="AQ1436">
            <v>5535228920</v>
          </cell>
          <cell r="AR1436" t="str">
            <v>6363180010376778</v>
          </cell>
          <cell r="AS1436" t="str">
            <v>CANCELADO</v>
          </cell>
          <cell r="AT1436" t="str">
            <v>2682</v>
          </cell>
          <cell r="AU1436" t="str">
            <v>672</v>
          </cell>
          <cell r="AV1436" t="str">
            <v>05/26</v>
          </cell>
          <cell r="AW1436" t="str">
            <v>IMDM22968682..</v>
          </cell>
          <cell r="AX1436" t="str">
            <v>Inactivo</v>
          </cell>
          <cell r="AY1436" t="str">
            <v>No</v>
          </cell>
          <cell r="AZ1436" t="str">
            <v>-</v>
          </cell>
          <cell r="BA1436" t="str">
            <v>-</v>
          </cell>
          <cell r="BB1436" t="str">
            <v>-</v>
          </cell>
          <cell r="BC1436" t="str">
            <v>-</v>
          </cell>
          <cell r="BD1436" t="str">
            <v>-</v>
          </cell>
          <cell r="BE1436" t="str">
            <v>-</v>
          </cell>
          <cell r="BF1436" t="str">
            <v>-</v>
          </cell>
          <cell r="BG1436">
            <v>3</v>
          </cell>
          <cell r="BH1436" t="str">
            <v>-</v>
          </cell>
          <cell r="BI1436" t="str">
            <v>-</v>
          </cell>
          <cell r="BJ1436" t="str">
            <v>Propio</v>
          </cell>
          <cell r="BK1436" t="str">
            <v>FV8210</v>
          </cell>
          <cell r="BL1436" t="str">
            <v>El Trébol Automotriz Ermita, S.A. de C.V.</v>
          </cell>
          <cell r="BM1436">
            <v>126293.1</v>
          </cell>
          <cell r="BN1436">
            <v>20206.896000000001</v>
          </cell>
          <cell r="BO1436">
            <v>146499.99600000001</v>
          </cell>
          <cell r="BP1436">
            <v>4363.92</v>
          </cell>
          <cell r="BQ1436" t="str">
            <v>-</v>
          </cell>
          <cell r="BR1436" t="str">
            <v>-</v>
          </cell>
          <cell r="BS1436" t="str">
            <v>-</v>
          </cell>
          <cell r="BT1436" t="str">
            <v>-</v>
          </cell>
          <cell r="BU1436" t="str">
            <v>-</v>
          </cell>
          <cell r="BV1436" t="str">
            <v>-</v>
          </cell>
          <cell r="BW1436" t="str">
            <v>-</v>
          </cell>
          <cell r="BX1436" t="str">
            <v>-</v>
          </cell>
          <cell r="BY1436" t="str">
            <v>-</v>
          </cell>
          <cell r="BZ1436" t="str">
            <v>-</v>
          </cell>
          <cell r="CA1436" t="str">
            <v>-</v>
          </cell>
          <cell r="CB1436" t="str">
            <v>-</v>
          </cell>
          <cell r="CC1436" t="str">
            <v>Martes</v>
          </cell>
          <cell r="CD1436" t="str">
            <v>98</v>
          </cell>
          <cell r="CE1436" t="str">
            <v>8</v>
          </cell>
          <cell r="CF1436" t="str">
            <v>Rosa</v>
          </cell>
          <cell r="CG1436" t="str">
            <v>2o Sábado</v>
          </cell>
          <cell r="CH1436" t="str">
            <v>Feb y Mzo</v>
          </cell>
          <cell r="CI1436" t="str">
            <v>Ago y Sep</v>
          </cell>
          <cell r="CJ1436" t="str">
            <v>Ajustador</v>
          </cell>
          <cell r="CK1436">
            <v>90</v>
          </cell>
          <cell r="CL1436" t="str">
            <v>101 - MAGNA</v>
          </cell>
          <cell r="CM1436" t="str">
            <v>15055</v>
          </cell>
          <cell r="CP1436" t="str">
            <v>-</v>
          </cell>
        </row>
        <row r="1437">
          <cell r="A1437" t="str">
            <v>15056</v>
          </cell>
          <cell r="B1437" t="str">
            <v>N73ACD</v>
          </cell>
          <cell r="C1437" t="str">
            <v>Distrito Federal</v>
          </cell>
          <cell r="D1437" t="str">
            <v>No aplica</v>
          </cell>
          <cell r="E1437" t="str">
            <v>Aveo</v>
          </cell>
          <cell r="F1437" t="str">
            <v>Automóvil</v>
          </cell>
          <cell r="G1437" t="str">
            <v>Chevrolet</v>
          </cell>
          <cell r="H1437" t="str">
            <v>Aveo LT 4 puertas T/M, D/H, A/A, B/A, ABS, CD, Paquete F</v>
          </cell>
          <cell r="I1437" t="str">
            <v>3G1TB5CF3FL205272</v>
          </cell>
          <cell r="J1437" t="str">
            <v>Hecho en México</v>
          </cell>
          <cell r="K1437" t="str">
            <v>Magna</v>
          </cell>
          <cell r="L1437">
            <v>4</v>
          </cell>
          <cell r="M1437">
            <v>45</v>
          </cell>
          <cell r="N1437">
            <v>2015</v>
          </cell>
          <cell r="O1437" t="str">
            <v>Ciudad de México</v>
          </cell>
          <cell r="P1437" t="str">
            <v>Ciudad de México</v>
          </cell>
          <cell r="Q1437" t="str">
            <v>Zona Metropolitana</v>
          </cell>
          <cell r="R1437" t="str">
            <v>Baja</v>
          </cell>
          <cell r="S1437" t="str">
            <v>Venta a empleado</v>
          </cell>
          <cell r="T1437" t="str">
            <v>GNP</v>
          </cell>
          <cell r="U1437" t="str">
            <v>Grupo Nacional Provincial, S.A.B.</v>
          </cell>
          <cell r="V1437" t="str">
            <v>Asesor de Servicio</v>
          </cell>
          <cell r="W1437" t="str">
            <v>341</v>
          </cell>
          <cell r="X1437" t="str">
            <v>Célula 6</v>
          </cell>
          <cell r="Y1437" t="str">
            <v>Asignado</v>
          </cell>
          <cell r="Z1437" t="str">
            <v>N87533</v>
          </cell>
          <cell r="AA1437" t="str">
            <v>Hernandez Camarena Brando Noe</v>
          </cell>
          <cell r="AB1437" t="str">
            <v>Grupo Nacional Provincial, S.A.B.</v>
          </cell>
          <cell r="AC1437" t="str">
            <v>HECB751110BU0</v>
          </cell>
          <cell r="AD1437" t="str">
            <v>Operativo</v>
          </cell>
          <cell r="AE1437" t="str">
            <v>Asesor de Servicio Automovil</v>
          </cell>
          <cell r="AF1437" t="str">
            <v>Unidad Operativa</v>
          </cell>
          <cell r="AG1437" t="str">
            <v>Dirección Servicio y Operaciones</v>
          </cell>
          <cell r="AH1437" t="str">
            <v>Subdir. Siniestros CDMX y Sureste</v>
          </cell>
          <cell r="AI1437" t="str">
            <v>C9208</v>
          </cell>
          <cell r="AJ1437" t="str">
            <v>Lasa Estrada Antxon</v>
          </cell>
          <cell r="AK1437" t="str">
            <v>Tlalnepantla</v>
          </cell>
          <cell r="AL1437" t="str">
            <v>Tlalnepantla</v>
          </cell>
          <cell r="AM1437">
            <v>0</v>
          </cell>
          <cell r="AN1437" t="str">
            <v>brando.hernandez@gnp.com.mx</v>
          </cell>
          <cell r="AO1437" t="str">
            <v>brando.hernandez@gnp.com.mx</v>
          </cell>
          <cell r="AP1437" t="str">
            <v>ajustes116gnp@gmail.com</v>
          </cell>
          <cell r="AQ1437">
            <v>5535667174</v>
          </cell>
          <cell r="AR1437" t="str">
            <v>6363180010376786</v>
          </cell>
          <cell r="AS1437" t="str">
            <v>CANCELADO</v>
          </cell>
          <cell r="AT1437" t="str">
            <v>0700</v>
          </cell>
          <cell r="AU1437" t="str">
            <v>911</v>
          </cell>
          <cell r="AV1437" t="str">
            <v>05/26</v>
          </cell>
          <cell r="AW1437" t="str">
            <v>IMDM20551294..</v>
          </cell>
          <cell r="AX1437" t="str">
            <v>Inactivo</v>
          </cell>
          <cell r="AY1437" t="str">
            <v>Si</v>
          </cell>
          <cell r="AZ1437">
            <v>1229.17</v>
          </cell>
          <cell r="BA1437">
            <v>43708</v>
          </cell>
          <cell r="BB1437">
            <v>7375.02</v>
          </cell>
          <cell r="BC1437">
            <v>110624.98</v>
          </cell>
          <cell r="BD1437">
            <v>118000</v>
          </cell>
          <cell r="BE1437">
            <v>43631</v>
          </cell>
          <cell r="BF1437">
            <v>45076</v>
          </cell>
          <cell r="BG1437">
            <v>3</v>
          </cell>
          <cell r="BH1437" t="str">
            <v>-</v>
          </cell>
          <cell r="BI1437" t="str">
            <v>-</v>
          </cell>
          <cell r="BJ1437" t="str">
            <v>Propio</v>
          </cell>
          <cell r="BK1437" t="str">
            <v>FV8211</v>
          </cell>
          <cell r="BL1437" t="str">
            <v>El Trébol Automotriz Ermita, S.A. de C.V.</v>
          </cell>
          <cell r="BM1437">
            <v>126293.1</v>
          </cell>
          <cell r="BN1437">
            <v>20206.896000000001</v>
          </cell>
          <cell r="BO1437">
            <v>146499.99600000001</v>
          </cell>
          <cell r="BP1437">
            <v>4363.92</v>
          </cell>
          <cell r="BQ1437" t="str">
            <v>-</v>
          </cell>
          <cell r="BR1437" t="str">
            <v>-</v>
          </cell>
          <cell r="BS1437" t="str">
            <v>-</v>
          </cell>
          <cell r="BT1437" t="str">
            <v>-</v>
          </cell>
          <cell r="BU1437" t="str">
            <v>-</v>
          </cell>
          <cell r="BV1437" t="str">
            <v>-</v>
          </cell>
          <cell r="BW1437" t="str">
            <v>-</v>
          </cell>
          <cell r="BX1437" t="str">
            <v>-</v>
          </cell>
          <cell r="BY1437" t="str">
            <v>-</v>
          </cell>
          <cell r="BZ1437" t="str">
            <v>-</v>
          </cell>
          <cell r="CA1437" t="str">
            <v>-</v>
          </cell>
          <cell r="CB1437" t="str">
            <v>-</v>
          </cell>
          <cell r="CC1437" t="str">
            <v>Miércoles</v>
          </cell>
          <cell r="CD1437" t="str">
            <v>73</v>
          </cell>
          <cell r="CE1437" t="str">
            <v>3</v>
          </cell>
          <cell r="CF1437" t="str">
            <v>Rojo</v>
          </cell>
          <cell r="CG1437" t="str">
            <v>3er Sábado</v>
          </cell>
          <cell r="CH1437" t="str">
            <v>Mzo y Abr</v>
          </cell>
          <cell r="CI1437" t="str">
            <v>Sep y Oct</v>
          </cell>
          <cell r="CJ1437" t="str">
            <v>Ajustador</v>
          </cell>
          <cell r="CK1437">
            <v>90</v>
          </cell>
          <cell r="CL1437" t="str">
            <v>101 - MAGNA</v>
          </cell>
          <cell r="CM1437" t="str">
            <v>15056</v>
          </cell>
          <cell r="CP1437" t="str">
            <v>-</v>
          </cell>
        </row>
        <row r="1438">
          <cell r="A1438" t="str">
            <v>15057</v>
          </cell>
          <cell r="B1438" t="str">
            <v>N38ACD</v>
          </cell>
          <cell r="C1438" t="str">
            <v>Distrito Federal</v>
          </cell>
          <cell r="D1438" t="str">
            <v>No aplica</v>
          </cell>
          <cell r="E1438" t="str">
            <v>Aveo</v>
          </cell>
          <cell r="F1438" t="str">
            <v>Automóvil</v>
          </cell>
          <cell r="G1438" t="str">
            <v>Chevrolet</v>
          </cell>
          <cell r="H1438" t="str">
            <v>Aveo LT 4 puertas T/M, D/H, A/A, B/A, ABS, CD, Paquete F</v>
          </cell>
          <cell r="I1438" t="str">
            <v>3G1TB5CF4FL203336</v>
          </cell>
          <cell r="J1438" t="str">
            <v>Hecho en México</v>
          </cell>
          <cell r="K1438" t="str">
            <v>Magna</v>
          </cell>
          <cell r="L1438">
            <v>4</v>
          </cell>
          <cell r="M1438">
            <v>45</v>
          </cell>
          <cell r="N1438">
            <v>2015</v>
          </cell>
          <cell r="O1438" t="str">
            <v>Ciudad de México</v>
          </cell>
          <cell r="P1438" t="str">
            <v>Ciudad de México</v>
          </cell>
          <cell r="Q1438" t="str">
            <v>Zona Metropolitana</v>
          </cell>
          <cell r="R1438" t="str">
            <v>Baja</v>
          </cell>
          <cell r="S1438" t="str">
            <v>Venta a empleado</v>
          </cell>
          <cell r="T1438" t="str">
            <v>GNP</v>
          </cell>
          <cell r="U1438" t="str">
            <v>Grupo Nacional Provincial, S.A.B.</v>
          </cell>
          <cell r="V1438" t="str">
            <v>Asesor de Servicio</v>
          </cell>
          <cell r="W1438" t="str">
            <v>366</v>
          </cell>
          <cell r="X1438" t="str">
            <v>Célula 5</v>
          </cell>
          <cell r="Y1438" t="str">
            <v>Asignado</v>
          </cell>
          <cell r="Z1438" t="str">
            <v>P32954</v>
          </cell>
          <cell r="AA1438" t="str">
            <v>-</v>
          </cell>
          <cell r="AB1438" t="str">
            <v>-</v>
          </cell>
          <cell r="AC1438" t="str">
            <v>-</v>
          </cell>
          <cell r="AD1438" t="str">
            <v>-</v>
          </cell>
          <cell r="AE1438" t="str">
            <v>-</v>
          </cell>
          <cell r="AF1438" t="str">
            <v>-</v>
          </cell>
          <cell r="AG1438" t="str">
            <v>-</v>
          </cell>
          <cell r="AH1438" t="str">
            <v>-</v>
          </cell>
          <cell r="AI1438" t="str">
            <v>C6705</v>
          </cell>
          <cell r="AJ1438" t="str">
            <v>Ramirez Granados Arturo</v>
          </cell>
          <cell r="AK1438" t="str">
            <v>-</v>
          </cell>
          <cell r="AL1438" t="str">
            <v>-</v>
          </cell>
          <cell r="AM1438" t="str">
            <v>-</v>
          </cell>
          <cell r="AN1438" t="str">
            <v>ajustes022gnp@gmail.com</v>
          </cell>
          <cell r="AO1438" t="str">
            <v>-</v>
          </cell>
          <cell r="AP1438" t="str">
            <v>ajustes022gnp@gmail.com</v>
          </cell>
          <cell r="AQ1438">
            <v>5535228875</v>
          </cell>
          <cell r="AR1438" t="str">
            <v>6363180010376794</v>
          </cell>
          <cell r="AS1438" t="str">
            <v>CANCELADO</v>
          </cell>
          <cell r="AT1438" t="str">
            <v>7831</v>
          </cell>
          <cell r="AU1438" t="str">
            <v>537</v>
          </cell>
          <cell r="AV1438" t="str">
            <v>05/26</v>
          </cell>
          <cell r="AW1438" t="str">
            <v>IMDM20551304..</v>
          </cell>
          <cell r="AX1438" t="str">
            <v>Inactivo</v>
          </cell>
          <cell r="AY1438" t="str">
            <v>No</v>
          </cell>
          <cell r="AZ1438" t="str">
            <v>-</v>
          </cell>
          <cell r="BA1438" t="str">
            <v>-</v>
          </cell>
          <cell r="BB1438" t="str">
            <v>-</v>
          </cell>
          <cell r="BC1438" t="str">
            <v>-</v>
          </cell>
          <cell r="BD1438" t="str">
            <v>-</v>
          </cell>
          <cell r="BE1438" t="str">
            <v>-</v>
          </cell>
          <cell r="BF1438" t="str">
            <v>-</v>
          </cell>
          <cell r="BG1438">
            <v>3</v>
          </cell>
          <cell r="BH1438" t="str">
            <v>-</v>
          </cell>
          <cell r="BI1438" t="str">
            <v>-</v>
          </cell>
          <cell r="BJ1438" t="str">
            <v>Propio</v>
          </cell>
          <cell r="BK1438" t="str">
            <v>FV8213</v>
          </cell>
          <cell r="BL1438" t="str">
            <v>El Trébol Automotriz Ermita, S.A. de C.V.</v>
          </cell>
          <cell r="BM1438">
            <v>126293.1</v>
          </cell>
          <cell r="BN1438">
            <v>20206.896000000001</v>
          </cell>
          <cell r="BO1438">
            <v>146499.99600000001</v>
          </cell>
          <cell r="BP1438">
            <v>4363.92</v>
          </cell>
          <cell r="BQ1438" t="str">
            <v>-</v>
          </cell>
          <cell r="BR1438" t="str">
            <v>-</v>
          </cell>
          <cell r="BS1438" t="str">
            <v>-</v>
          </cell>
          <cell r="BT1438" t="str">
            <v>-</v>
          </cell>
          <cell r="BU1438" t="str">
            <v>-</v>
          </cell>
          <cell r="BV1438" t="str">
            <v>-</v>
          </cell>
          <cell r="BW1438" t="str">
            <v>-</v>
          </cell>
          <cell r="BX1438" t="str">
            <v>-</v>
          </cell>
          <cell r="BY1438" t="str">
            <v>-</v>
          </cell>
          <cell r="BZ1438" t="str">
            <v>-</v>
          </cell>
          <cell r="CA1438" t="str">
            <v>-</v>
          </cell>
          <cell r="CB1438" t="str">
            <v>-</v>
          </cell>
          <cell r="CC1438" t="str">
            <v>Martes</v>
          </cell>
          <cell r="CD1438" t="str">
            <v>38</v>
          </cell>
          <cell r="CE1438" t="str">
            <v>8</v>
          </cell>
          <cell r="CF1438" t="str">
            <v>Rosa</v>
          </cell>
          <cell r="CG1438" t="str">
            <v>2o Sábado</v>
          </cell>
          <cell r="CH1438" t="str">
            <v>Feb y Mzo</v>
          </cell>
          <cell r="CI1438" t="str">
            <v>Ago y Sep</v>
          </cell>
          <cell r="CJ1438" t="str">
            <v>Ajustador</v>
          </cell>
          <cell r="CK1438">
            <v>90</v>
          </cell>
          <cell r="CL1438" t="str">
            <v>101 - MAGNA</v>
          </cell>
          <cell r="CM1438" t="str">
            <v>15057</v>
          </cell>
          <cell r="CP1438" t="str">
            <v>-</v>
          </cell>
        </row>
        <row r="1439">
          <cell r="A1439" t="str">
            <v>15058</v>
          </cell>
          <cell r="B1439" t="str">
            <v>L89ACD</v>
          </cell>
          <cell r="C1439" t="str">
            <v>Distrito Federal</v>
          </cell>
          <cell r="D1439" t="str">
            <v>No aplica</v>
          </cell>
          <cell r="E1439" t="str">
            <v>Aveo</v>
          </cell>
          <cell r="F1439" t="str">
            <v>Automóvil</v>
          </cell>
          <cell r="G1439" t="str">
            <v>Chevrolet</v>
          </cell>
          <cell r="H1439" t="str">
            <v>Aveo LT 4 puertas T/M, D/H, A/A, B/A, ABS, CD, Paquete F</v>
          </cell>
          <cell r="I1439" t="str">
            <v>3G1TB5CF4FL204681</v>
          </cell>
          <cell r="J1439" t="str">
            <v>Hecho en México</v>
          </cell>
          <cell r="K1439" t="str">
            <v>Magna</v>
          </cell>
          <cell r="L1439">
            <v>4</v>
          </cell>
          <cell r="M1439">
            <v>45</v>
          </cell>
          <cell r="N1439">
            <v>2015</v>
          </cell>
          <cell r="O1439" t="str">
            <v>Ciudad de México</v>
          </cell>
          <cell r="P1439" t="str">
            <v>Ciudad de México</v>
          </cell>
          <cell r="Q1439" t="str">
            <v>Zona Metropolitana</v>
          </cell>
          <cell r="R1439" t="str">
            <v>Baja</v>
          </cell>
          <cell r="S1439" t="str">
            <v>Venta a empleado</v>
          </cell>
          <cell r="T1439" t="str">
            <v>GNP</v>
          </cell>
          <cell r="U1439" t="str">
            <v>Grupo Nacional Provincial, S.A.B.</v>
          </cell>
          <cell r="V1439" t="str">
            <v>Asesor de Servicio</v>
          </cell>
          <cell r="W1439" t="str">
            <v>584</v>
          </cell>
          <cell r="X1439" t="str">
            <v>Célula 5</v>
          </cell>
          <cell r="Y1439" t="str">
            <v>Asignado</v>
          </cell>
          <cell r="Z1439" t="str">
            <v>N94248</v>
          </cell>
          <cell r="AA1439" t="str">
            <v>Yañez Serrano Hector Alejandro</v>
          </cell>
          <cell r="AB1439" t="str">
            <v>Grupo Nacional Provincial, S.A.B.</v>
          </cell>
          <cell r="AC1439" t="str">
            <v>YASH8710291W6</v>
          </cell>
          <cell r="AD1439" t="str">
            <v>Operativo</v>
          </cell>
          <cell r="AE1439" t="str">
            <v>Asesor de Servicio Automovil</v>
          </cell>
          <cell r="AF1439" t="str">
            <v>Unidad Operativa</v>
          </cell>
          <cell r="AG1439" t="str">
            <v>Dirección Servicio y Operaciones</v>
          </cell>
          <cell r="AH1439" t="str">
            <v>Subdir. Siniestros CDMX y Sureste</v>
          </cell>
          <cell r="AI1439" t="str">
            <v>C9208</v>
          </cell>
          <cell r="AJ1439" t="str">
            <v>Lasa Estrada Antxon</v>
          </cell>
          <cell r="AK1439" t="str">
            <v>Tlalnepantla</v>
          </cell>
          <cell r="AL1439" t="str">
            <v>Tlalnepantla</v>
          </cell>
          <cell r="AM1439">
            <v>2673</v>
          </cell>
          <cell r="AN1439" t="str">
            <v>hector.yanez@gnp.com.mx</v>
          </cell>
          <cell r="AO1439" t="str">
            <v>hector.yanez@gnp.com.mx</v>
          </cell>
          <cell r="AP1439" t="str">
            <v>ajustes118gnp@gmail.com</v>
          </cell>
          <cell r="AQ1439">
            <v>5535228562</v>
          </cell>
          <cell r="AR1439" t="str">
            <v>6363180010376802</v>
          </cell>
          <cell r="AS1439" t="str">
            <v>CANCELADO</v>
          </cell>
          <cell r="AT1439" t="str">
            <v>3642</v>
          </cell>
          <cell r="AU1439" t="str">
            <v>495</v>
          </cell>
          <cell r="AV1439" t="str">
            <v>05/26</v>
          </cell>
          <cell r="AW1439" t="str">
            <v>IMDM20551305..</v>
          </cell>
          <cell r="AX1439" t="str">
            <v>Inactivo</v>
          </cell>
          <cell r="AY1439" t="str">
            <v>Si</v>
          </cell>
          <cell r="AZ1439">
            <v>1229.17</v>
          </cell>
          <cell r="BA1439">
            <v>43708</v>
          </cell>
          <cell r="BB1439">
            <v>7375.02</v>
          </cell>
          <cell r="BC1439" t="str">
            <v>-</v>
          </cell>
          <cell r="BD1439">
            <v>118000</v>
          </cell>
          <cell r="BE1439">
            <v>43631</v>
          </cell>
          <cell r="BF1439">
            <v>45076</v>
          </cell>
          <cell r="BG1439">
            <v>3</v>
          </cell>
          <cell r="BH1439" t="str">
            <v>-</v>
          </cell>
          <cell r="BI1439" t="str">
            <v>-</v>
          </cell>
          <cell r="BJ1439" t="str">
            <v>Propio</v>
          </cell>
          <cell r="BK1439" t="str">
            <v>FV8214</v>
          </cell>
          <cell r="BL1439" t="str">
            <v>El Trébol Automotriz Ermita, S.A. de C.V.</v>
          </cell>
          <cell r="BM1439">
            <v>126293.1</v>
          </cell>
          <cell r="BN1439">
            <v>20206.896000000001</v>
          </cell>
          <cell r="BO1439">
            <v>146499.99600000001</v>
          </cell>
          <cell r="BP1439">
            <v>4363.92</v>
          </cell>
          <cell r="BQ1439" t="str">
            <v>-</v>
          </cell>
          <cell r="BR1439" t="str">
            <v>-</v>
          </cell>
          <cell r="BS1439" t="str">
            <v>-</v>
          </cell>
          <cell r="BT1439" t="str">
            <v>-</v>
          </cell>
          <cell r="BU1439" t="str">
            <v>-</v>
          </cell>
          <cell r="BV1439" t="str">
            <v>-</v>
          </cell>
          <cell r="BW1439" t="str">
            <v>-</v>
          </cell>
          <cell r="BX1439" t="str">
            <v>-</v>
          </cell>
          <cell r="BY1439" t="str">
            <v>-</v>
          </cell>
          <cell r="BZ1439" t="str">
            <v>-</v>
          </cell>
          <cell r="CA1439" t="str">
            <v>-</v>
          </cell>
          <cell r="CB1439" t="str">
            <v>-</v>
          </cell>
          <cell r="CC1439" t="str">
            <v>Viernes</v>
          </cell>
          <cell r="CD1439" t="str">
            <v>89</v>
          </cell>
          <cell r="CE1439" t="str">
            <v>9</v>
          </cell>
          <cell r="CF1439" t="str">
            <v>Azul</v>
          </cell>
          <cell r="CG1439" t="str">
            <v>5o Sábado</v>
          </cell>
          <cell r="CH1439" t="str">
            <v>May y Jun</v>
          </cell>
          <cell r="CI1439" t="str">
            <v>Nov y Dic</v>
          </cell>
          <cell r="CJ1439" t="str">
            <v>Ajustador</v>
          </cell>
          <cell r="CK1439">
            <v>90</v>
          </cell>
          <cell r="CL1439" t="str">
            <v>101 - MAGNA</v>
          </cell>
          <cell r="CM1439" t="str">
            <v>15058</v>
          </cell>
          <cell r="CP1439" t="str">
            <v>-</v>
          </cell>
        </row>
        <row r="1440">
          <cell r="A1440" t="str">
            <v>15059</v>
          </cell>
          <cell r="B1440" t="str">
            <v>P88ACD</v>
          </cell>
          <cell r="C1440" t="str">
            <v>Distrito Federal</v>
          </cell>
          <cell r="D1440" t="str">
            <v>No aplica</v>
          </cell>
          <cell r="E1440" t="str">
            <v>Aveo</v>
          </cell>
          <cell r="F1440" t="str">
            <v>Automóvil</v>
          </cell>
          <cell r="G1440" t="str">
            <v>Chevrolet</v>
          </cell>
          <cell r="H1440" t="str">
            <v>Aveo LT 4 puertas T/M, D/H, A/A, B/A, ABS, CD, Paquete F</v>
          </cell>
          <cell r="I1440" t="str">
            <v>3G1TB5CF5FL202731</v>
          </cell>
          <cell r="J1440" t="str">
            <v>Hecho en México</v>
          </cell>
          <cell r="K1440" t="str">
            <v>Magna</v>
          </cell>
          <cell r="L1440">
            <v>4</v>
          </cell>
          <cell r="M1440">
            <v>45</v>
          </cell>
          <cell r="N1440">
            <v>2015</v>
          </cell>
          <cell r="O1440" t="str">
            <v>Ciudad de México</v>
          </cell>
          <cell r="P1440" t="str">
            <v>Ciudad de México</v>
          </cell>
          <cell r="Q1440" t="str">
            <v>Zona Metropolitana</v>
          </cell>
          <cell r="R1440" t="str">
            <v>Baja</v>
          </cell>
          <cell r="S1440" t="str">
            <v>Venta a empleado</v>
          </cell>
          <cell r="T1440" t="str">
            <v>GNP</v>
          </cell>
          <cell r="U1440" t="str">
            <v>Grupo Nacional Provincial, S.A.B.</v>
          </cell>
          <cell r="V1440" t="str">
            <v>Asesor de Servicio</v>
          </cell>
          <cell r="W1440" t="str">
            <v>532</v>
          </cell>
          <cell r="X1440" t="str">
            <v>Célula 5</v>
          </cell>
          <cell r="Y1440" t="str">
            <v>Asignado</v>
          </cell>
          <cell r="Z1440" t="str">
            <v>N88509</v>
          </cell>
          <cell r="AA1440" t="str">
            <v>Armas Salas Luis Norman</v>
          </cell>
          <cell r="AB1440" t="str">
            <v>Grupo Nacional Provincial, S.A.B.</v>
          </cell>
          <cell r="AC1440" t="str">
            <v>AASL7511036P2</v>
          </cell>
          <cell r="AD1440" t="str">
            <v>Jefe de departamento</v>
          </cell>
          <cell r="AE1440" t="str">
            <v>Coordinador de Célula</v>
          </cell>
          <cell r="AF1440" t="str">
            <v>Unidad Operativa</v>
          </cell>
          <cell r="AG1440" t="str">
            <v>Dirección Servicio y Operaciones</v>
          </cell>
          <cell r="AH1440" t="str">
            <v>Subdir. Siniestros CDMX y Sureste</v>
          </cell>
          <cell r="AI1440" t="str">
            <v>C9208</v>
          </cell>
          <cell r="AJ1440" t="str">
            <v>Lasa Estrada Antxon</v>
          </cell>
          <cell r="AK1440" t="str">
            <v>Poniente Anexo</v>
          </cell>
          <cell r="AL1440" t="str">
            <v>Plaza GNP</v>
          </cell>
          <cell r="AM1440">
            <v>0</v>
          </cell>
          <cell r="AN1440" t="str">
            <v>luis.armas@gnp.com.mx</v>
          </cell>
          <cell r="AO1440" t="str">
            <v>luis.armas@gnp.com.mx</v>
          </cell>
          <cell r="AP1440" t="str">
            <v>ajustes095gnp@gmail.com</v>
          </cell>
          <cell r="AQ1440">
            <v>5535228279</v>
          </cell>
          <cell r="AR1440" t="str">
            <v>6363180010376810</v>
          </cell>
          <cell r="AS1440" t="str">
            <v>CANCELADO</v>
          </cell>
          <cell r="AT1440" t="str">
            <v>0436</v>
          </cell>
          <cell r="AU1440" t="str">
            <v>284</v>
          </cell>
          <cell r="AV1440" t="str">
            <v>05/26</v>
          </cell>
          <cell r="AW1440" t="str">
            <v>IMDM20551345..</v>
          </cell>
          <cell r="AX1440" t="str">
            <v>Inactivo</v>
          </cell>
          <cell r="AY1440" t="str">
            <v>No</v>
          </cell>
          <cell r="AZ1440" t="str">
            <v>-</v>
          </cell>
          <cell r="BA1440" t="str">
            <v>-</v>
          </cell>
          <cell r="BB1440" t="str">
            <v>-</v>
          </cell>
          <cell r="BC1440" t="str">
            <v>-</v>
          </cell>
          <cell r="BD1440" t="str">
            <v>-</v>
          </cell>
          <cell r="BE1440" t="str">
            <v>-</v>
          </cell>
          <cell r="BF1440" t="str">
            <v>-</v>
          </cell>
          <cell r="BG1440">
            <v>3</v>
          </cell>
          <cell r="BH1440" t="str">
            <v>-</v>
          </cell>
          <cell r="BI1440" t="str">
            <v>-</v>
          </cell>
          <cell r="BJ1440" t="str">
            <v>Propio</v>
          </cell>
          <cell r="BK1440" t="str">
            <v>FV8205</v>
          </cell>
          <cell r="BL1440" t="str">
            <v>El Trébol Automotriz Ermita, S.A. de C.V.</v>
          </cell>
          <cell r="BM1440">
            <v>126293.1</v>
          </cell>
          <cell r="BN1440">
            <v>20206.896000000001</v>
          </cell>
          <cell r="BO1440">
            <v>146499.99600000001</v>
          </cell>
          <cell r="BP1440">
            <v>4363.92</v>
          </cell>
          <cell r="BQ1440" t="str">
            <v>-</v>
          </cell>
          <cell r="BR1440" t="str">
            <v>-</v>
          </cell>
          <cell r="BS1440" t="str">
            <v>-</v>
          </cell>
          <cell r="BT1440" t="str">
            <v>-</v>
          </cell>
          <cell r="BU1440" t="str">
            <v>-</v>
          </cell>
          <cell r="BV1440" t="str">
            <v>-</v>
          </cell>
          <cell r="BW1440" t="str">
            <v>-</v>
          </cell>
          <cell r="BX1440" t="str">
            <v>-</v>
          </cell>
          <cell r="BY1440" t="str">
            <v>-</v>
          </cell>
          <cell r="BZ1440" t="str">
            <v>-</v>
          </cell>
          <cell r="CA1440" t="str">
            <v>-</v>
          </cell>
          <cell r="CB1440" t="str">
            <v>-</v>
          </cell>
          <cell r="CC1440" t="str">
            <v>Martes</v>
          </cell>
          <cell r="CD1440" t="str">
            <v>88</v>
          </cell>
          <cell r="CE1440" t="str">
            <v>8</v>
          </cell>
          <cell r="CF1440" t="str">
            <v>Rosa</v>
          </cell>
          <cell r="CG1440" t="str">
            <v>2o Sábado</v>
          </cell>
          <cell r="CH1440" t="str">
            <v>Feb y Mzo</v>
          </cell>
          <cell r="CI1440" t="str">
            <v>Ago y Sep</v>
          </cell>
          <cell r="CJ1440" t="str">
            <v>Ajustador</v>
          </cell>
          <cell r="CK1440">
            <v>90</v>
          </cell>
          <cell r="CL1440" t="str">
            <v>101 - MAGNA</v>
          </cell>
          <cell r="CM1440" t="str">
            <v>15059</v>
          </cell>
          <cell r="CP1440" t="str">
            <v>-</v>
          </cell>
        </row>
        <row r="1441">
          <cell r="A1441" t="str">
            <v>15060</v>
          </cell>
          <cell r="B1441" t="str">
            <v>M04ACD</v>
          </cell>
          <cell r="C1441" t="str">
            <v>Distrito Federal</v>
          </cell>
          <cell r="D1441" t="str">
            <v>No aplica</v>
          </cell>
          <cell r="E1441" t="str">
            <v>Aveo</v>
          </cell>
          <cell r="F1441" t="str">
            <v>Automóvil</v>
          </cell>
          <cell r="G1441" t="str">
            <v>Chevrolet</v>
          </cell>
          <cell r="H1441" t="str">
            <v>Aveo LT 4 puertas T/M, D/H, A/A, B/A, ABS, CD, Paquete F</v>
          </cell>
          <cell r="I1441" t="str">
            <v>3G1TB5CF5FL205077</v>
          </cell>
          <cell r="J1441" t="str">
            <v>Hecho en México</v>
          </cell>
          <cell r="K1441" t="str">
            <v>Magna</v>
          </cell>
          <cell r="L1441">
            <v>4</v>
          </cell>
          <cell r="M1441">
            <v>45</v>
          </cell>
          <cell r="N1441">
            <v>2015</v>
          </cell>
          <cell r="O1441" t="str">
            <v>Ciudad de México</v>
          </cell>
          <cell r="P1441" t="str">
            <v>Ciudad de México</v>
          </cell>
          <cell r="Q1441" t="str">
            <v>Zona Metropolitana</v>
          </cell>
          <cell r="R1441" t="str">
            <v>Baja</v>
          </cell>
          <cell r="S1441" t="str">
            <v>Venta a empleado</v>
          </cell>
          <cell r="T1441" t="str">
            <v>GNP</v>
          </cell>
          <cell r="U1441" t="str">
            <v>Grupo Nacional Provincial, S.A.B.</v>
          </cell>
          <cell r="V1441" t="str">
            <v>Asesor de Servicio</v>
          </cell>
          <cell r="W1441" t="str">
            <v>343</v>
          </cell>
          <cell r="X1441" t="str">
            <v>Célula 6</v>
          </cell>
          <cell r="Y1441" t="str">
            <v>Asignado</v>
          </cell>
          <cell r="Z1441" t="str">
            <v>N87310</v>
          </cell>
          <cell r="AA1441" t="str">
            <v>Aguilar Rojas Daniel</v>
          </cell>
          <cell r="AB1441" t="str">
            <v>Grupo Nacional Provincial, S.A.B.</v>
          </cell>
          <cell r="AC1441" t="str">
            <v>AURD780430UX9</v>
          </cell>
          <cell r="AD1441" t="str">
            <v>Operativo</v>
          </cell>
          <cell r="AE1441" t="str">
            <v>Asesor de Servicio Automovil</v>
          </cell>
          <cell r="AF1441" t="str">
            <v>Unidad Operativa</v>
          </cell>
          <cell r="AG1441" t="str">
            <v>Dirección Servicio y Operaciones</v>
          </cell>
          <cell r="AH1441" t="str">
            <v>Subdir. Siniestros CDMX y Sureste</v>
          </cell>
          <cell r="AI1441" t="str">
            <v>C9208</v>
          </cell>
          <cell r="AJ1441" t="str">
            <v>Lasa Estrada Antxon</v>
          </cell>
          <cell r="AK1441" t="str">
            <v>Tlalnepantla</v>
          </cell>
          <cell r="AL1441" t="str">
            <v>Tlalnepantla</v>
          </cell>
          <cell r="AM1441">
            <v>0</v>
          </cell>
          <cell r="AN1441" t="str">
            <v>daniel.aguilarrojas@gnp.com.mx</v>
          </cell>
          <cell r="AO1441" t="str">
            <v>daniel.aguilarrojas@gnp.com.mx</v>
          </cell>
          <cell r="AP1441" t="str">
            <v>ajustes029gnp@gmail.com</v>
          </cell>
          <cell r="AQ1441">
            <v>5545108132</v>
          </cell>
          <cell r="AR1441" t="str">
            <v>6363180010376828</v>
          </cell>
          <cell r="AS1441" t="str">
            <v>CANCELADO</v>
          </cell>
          <cell r="AT1441" t="str">
            <v>3925</v>
          </cell>
          <cell r="AU1441" t="str">
            <v>910</v>
          </cell>
          <cell r="AV1441" t="str">
            <v>05/26</v>
          </cell>
          <cell r="AW1441" t="str">
            <v>IMDM20551410..</v>
          </cell>
          <cell r="AX1441" t="str">
            <v>Inactivo</v>
          </cell>
          <cell r="AY1441" t="str">
            <v>No</v>
          </cell>
          <cell r="AZ1441" t="str">
            <v>-</v>
          </cell>
          <cell r="BA1441" t="str">
            <v>-</v>
          </cell>
          <cell r="BB1441" t="str">
            <v>-</v>
          </cell>
          <cell r="BC1441" t="str">
            <v>-</v>
          </cell>
          <cell r="BD1441" t="str">
            <v>-</v>
          </cell>
          <cell r="BE1441" t="str">
            <v>-</v>
          </cell>
          <cell r="BF1441" t="str">
            <v>-</v>
          </cell>
          <cell r="BG1441">
            <v>3</v>
          </cell>
          <cell r="BH1441" t="str">
            <v>-</v>
          </cell>
          <cell r="BI1441" t="str">
            <v>-</v>
          </cell>
          <cell r="BJ1441" t="str">
            <v>Propio</v>
          </cell>
          <cell r="BK1441" t="str">
            <v>FV8204</v>
          </cell>
          <cell r="BL1441" t="str">
            <v>El Trébol Automotriz Ermita, S.A. de C.V.</v>
          </cell>
          <cell r="BM1441">
            <v>126293.1</v>
          </cell>
          <cell r="BN1441">
            <v>20206.896000000001</v>
          </cell>
          <cell r="BO1441">
            <v>146499.99600000001</v>
          </cell>
          <cell r="BP1441">
            <v>4363.92</v>
          </cell>
          <cell r="BQ1441" t="str">
            <v>-</v>
          </cell>
          <cell r="BR1441" t="str">
            <v>-</v>
          </cell>
          <cell r="BS1441" t="str">
            <v>-</v>
          </cell>
          <cell r="BT1441" t="str">
            <v>-</v>
          </cell>
          <cell r="BU1441" t="str">
            <v>-</v>
          </cell>
          <cell r="BV1441" t="str">
            <v>-</v>
          </cell>
          <cell r="BW1441" t="str">
            <v>-</v>
          </cell>
          <cell r="BX1441" t="str">
            <v>-</v>
          </cell>
          <cell r="BY1441" t="str">
            <v>-</v>
          </cell>
          <cell r="BZ1441" t="str">
            <v>-</v>
          </cell>
          <cell r="CA1441" t="str">
            <v>-</v>
          </cell>
          <cell r="CB1441" t="str">
            <v>-</v>
          </cell>
          <cell r="CC1441" t="str">
            <v>Miércoles</v>
          </cell>
          <cell r="CD1441" t="str">
            <v>04</v>
          </cell>
          <cell r="CE1441" t="str">
            <v>4</v>
          </cell>
          <cell r="CF1441" t="str">
            <v>Rojo</v>
          </cell>
          <cell r="CG1441" t="str">
            <v>3er Sábado</v>
          </cell>
          <cell r="CH1441" t="str">
            <v>Mzo y Abr</v>
          </cell>
          <cell r="CI1441" t="str">
            <v>Sep y Oct</v>
          </cell>
          <cell r="CJ1441" t="str">
            <v>Ajustador</v>
          </cell>
          <cell r="CK1441">
            <v>90</v>
          </cell>
          <cell r="CL1441" t="str">
            <v>101 - MAGNA</v>
          </cell>
          <cell r="CM1441" t="str">
            <v>15060</v>
          </cell>
          <cell r="CP1441" t="str">
            <v>-</v>
          </cell>
        </row>
        <row r="1442">
          <cell r="A1442" t="str">
            <v>15061</v>
          </cell>
          <cell r="B1442" t="str">
            <v>M55ACD</v>
          </cell>
          <cell r="C1442" t="str">
            <v>Distrito Federal</v>
          </cell>
          <cell r="D1442" t="str">
            <v>No aplica</v>
          </cell>
          <cell r="E1442" t="str">
            <v>Aveo</v>
          </cell>
          <cell r="F1442" t="str">
            <v>Automóvil</v>
          </cell>
          <cell r="G1442" t="str">
            <v>Chevrolet</v>
          </cell>
          <cell r="H1442" t="str">
            <v>Aveo LT 4 puertas T/M, D/H, A/A, B/A, ABS, CD, Paquete F</v>
          </cell>
          <cell r="I1442" t="str">
            <v>3G1TB5CF7FL202973</v>
          </cell>
          <cell r="J1442" t="str">
            <v>Hecho en México</v>
          </cell>
          <cell r="K1442" t="str">
            <v>Magna</v>
          </cell>
          <cell r="L1442">
            <v>4</v>
          </cell>
          <cell r="M1442">
            <v>45</v>
          </cell>
          <cell r="N1442">
            <v>2015</v>
          </cell>
          <cell r="O1442" t="str">
            <v>Ciudad de México</v>
          </cell>
          <cell r="P1442" t="str">
            <v>Ciudad de México</v>
          </cell>
          <cell r="Q1442" t="str">
            <v>Zona Metropolitana</v>
          </cell>
          <cell r="R1442" t="str">
            <v>Baja</v>
          </cell>
          <cell r="S1442" t="str">
            <v>Venta a empleado</v>
          </cell>
          <cell r="T1442" t="str">
            <v>GNP</v>
          </cell>
          <cell r="U1442" t="str">
            <v>Grupo Nacional Provincial, S.A.B.</v>
          </cell>
          <cell r="V1442" t="str">
            <v>Asesor de Servicio</v>
          </cell>
          <cell r="W1442" t="str">
            <v>488</v>
          </cell>
          <cell r="X1442" t="str">
            <v>Célula 2</v>
          </cell>
          <cell r="Y1442" t="str">
            <v>Asignado</v>
          </cell>
          <cell r="Z1442" t="str">
            <v>N90384</v>
          </cell>
          <cell r="AA1442" t="str">
            <v>López Gómez Ricardo</v>
          </cell>
          <cell r="AB1442" t="str">
            <v>Grupo Nacional Provincial, S.A.B.</v>
          </cell>
          <cell r="AC1442" t="str">
            <v>LOGR711019SG9</v>
          </cell>
          <cell r="AD1442" t="str">
            <v>Operativo</v>
          </cell>
          <cell r="AE1442" t="str">
            <v>Asesor de Servicio Automovil</v>
          </cell>
          <cell r="AF1442" t="str">
            <v>Unidad Operativa</v>
          </cell>
          <cell r="AG1442" t="str">
            <v>Dirección Servicio y Operaciones</v>
          </cell>
          <cell r="AH1442" t="str">
            <v>Subdir. Siniestros CDMX y Sureste</v>
          </cell>
          <cell r="AI1442" t="str">
            <v>C9215</v>
          </cell>
          <cell r="AJ1442" t="str">
            <v>Moreno Alvárez Elvia Citlalli</v>
          </cell>
          <cell r="AK1442" t="str">
            <v>Tlalnepantla</v>
          </cell>
          <cell r="AL1442" t="str">
            <v>Tlalnepantla</v>
          </cell>
          <cell r="AM1442">
            <v>0</v>
          </cell>
          <cell r="AN1442" t="str">
            <v>ricardo.lopez@gnp.com.mx</v>
          </cell>
          <cell r="AO1442" t="str">
            <v>ricardo.lopez@gnp.com.mx</v>
          </cell>
          <cell r="AP1442" t="str">
            <v>ajustes010gnp@gmail.com</v>
          </cell>
          <cell r="AQ1442">
            <v>5535228474</v>
          </cell>
          <cell r="AR1442" t="str">
            <v>6363180010376836</v>
          </cell>
          <cell r="AS1442" t="str">
            <v>CANCELADO</v>
          </cell>
          <cell r="AT1442" t="str">
            <v>7487</v>
          </cell>
          <cell r="AU1442" t="str">
            <v>709</v>
          </cell>
          <cell r="AV1442" t="str">
            <v>05/26</v>
          </cell>
          <cell r="AW1442" t="str">
            <v>IMDM20551414..</v>
          </cell>
          <cell r="AX1442" t="str">
            <v>Inactivo</v>
          </cell>
          <cell r="AY1442" t="str">
            <v>Si</v>
          </cell>
          <cell r="AZ1442">
            <v>1229.17</v>
          </cell>
          <cell r="BA1442">
            <v>43708</v>
          </cell>
          <cell r="BB1442">
            <v>2458.34</v>
          </cell>
          <cell r="BC1442" t="str">
            <v>-</v>
          </cell>
          <cell r="BD1442">
            <v>118000</v>
          </cell>
          <cell r="BE1442">
            <v>43692</v>
          </cell>
          <cell r="BF1442">
            <v>45153</v>
          </cell>
          <cell r="BG1442">
            <v>3</v>
          </cell>
          <cell r="BH1442" t="str">
            <v>-</v>
          </cell>
          <cell r="BI1442" t="str">
            <v>-</v>
          </cell>
          <cell r="BJ1442" t="str">
            <v>Propio</v>
          </cell>
          <cell r="BK1442" t="str">
            <v>FV8215</v>
          </cell>
          <cell r="BL1442" t="str">
            <v>El Trébol Automotriz Ermita, S.A. de C.V.</v>
          </cell>
          <cell r="BM1442">
            <v>126293.1</v>
          </cell>
          <cell r="BN1442">
            <v>20206.896000000001</v>
          </cell>
          <cell r="BO1442">
            <v>146499.99600000001</v>
          </cell>
          <cell r="BP1442">
            <v>4363.92</v>
          </cell>
          <cell r="BQ1442" t="str">
            <v>-</v>
          </cell>
          <cell r="BR1442" t="str">
            <v>-</v>
          </cell>
          <cell r="BS1442" t="str">
            <v>-</v>
          </cell>
          <cell r="BT1442" t="str">
            <v>-</v>
          </cell>
          <cell r="BU1442" t="str">
            <v>-</v>
          </cell>
          <cell r="BV1442" t="str">
            <v>-</v>
          </cell>
          <cell r="BW1442" t="str">
            <v>-</v>
          </cell>
          <cell r="BX1442" t="str">
            <v>-</v>
          </cell>
          <cell r="BY1442" t="str">
            <v>-</v>
          </cell>
          <cell r="BZ1442" t="str">
            <v>-</v>
          </cell>
          <cell r="CA1442" t="str">
            <v>-</v>
          </cell>
          <cell r="CB1442" t="str">
            <v>-</v>
          </cell>
          <cell r="CC1442" t="str">
            <v>Lunes</v>
          </cell>
          <cell r="CD1442" t="str">
            <v>55</v>
          </cell>
          <cell r="CE1442" t="str">
            <v>5</v>
          </cell>
          <cell r="CF1442" t="str">
            <v>Amarillo</v>
          </cell>
          <cell r="CG1442" t="str">
            <v>1er Sábado</v>
          </cell>
          <cell r="CH1442" t="str">
            <v>Ene y Feb</v>
          </cell>
          <cell r="CI1442" t="str">
            <v>Jul y Ago</v>
          </cell>
          <cell r="CJ1442" t="str">
            <v>Ajustador</v>
          </cell>
          <cell r="CK1442">
            <v>90</v>
          </cell>
          <cell r="CL1442" t="str">
            <v>101 - MAGNA</v>
          </cell>
          <cell r="CM1442" t="str">
            <v>15061</v>
          </cell>
          <cell r="CP1442" t="str">
            <v>-</v>
          </cell>
        </row>
        <row r="1443">
          <cell r="A1443" t="str">
            <v>15062</v>
          </cell>
          <cell r="B1443" t="str">
            <v>P90ACD</v>
          </cell>
          <cell r="C1443" t="str">
            <v>Distrito Federal</v>
          </cell>
          <cell r="D1443" t="str">
            <v>No aplica</v>
          </cell>
          <cell r="E1443" t="str">
            <v>Aveo</v>
          </cell>
          <cell r="F1443" t="str">
            <v>Automóvil</v>
          </cell>
          <cell r="G1443" t="str">
            <v>Chevrolet</v>
          </cell>
          <cell r="H1443" t="str">
            <v>Aveo LT 4 puertas T/M, D/H, A/A, B/A, ABS, CD, Paquete F</v>
          </cell>
          <cell r="I1443" t="str">
            <v>3G1TB5CF7FL203198</v>
          </cell>
          <cell r="J1443" t="str">
            <v>Hecho en México</v>
          </cell>
          <cell r="K1443" t="str">
            <v>Magna</v>
          </cell>
          <cell r="L1443">
            <v>4</v>
          </cell>
          <cell r="M1443">
            <v>45</v>
          </cell>
          <cell r="N1443">
            <v>2015</v>
          </cell>
          <cell r="O1443" t="str">
            <v>Guadalajara</v>
          </cell>
          <cell r="P1443" t="str">
            <v>Jalisco</v>
          </cell>
          <cell r="Q1443" t="str">
            <v>Occidente</v>
          </cell>
          <cell r="R1443" t="str">
            <v>Baja</v>
          </cell>
          <cell r="S1443" t="str">
            <v>Venta a empleado</v>
          </cell>
          <cell r="T1443" t="str">
            <v>GNP</v>
          </cell>
          <cell r="U1443" t="str">
            <v>Grupo Nacional Provincial, S.A.B.</v>
          </cell>
          <cell r="V1443" t="str">
            <v>Asesor de Servicio</v>
          </cell>
          <cell r="W1443" t="str">
            <v>M28</v>
          </cell>
          <cell r="X1443" t="str">
            <v>Célula Sol</v>
          </cell>
          <cell r="Y1443" t="str">
            <v>Asignado</v>
          </cell>
          <cell r="Z1443">
            <v>40074001</v>
          </cell>
          <cell r="AA1443" t="str">
            <v>Ulloa Rocha Cesar Arturo</v>
          </cell>
          <cell r="AB1443" t="str">
            <v>Servicios Administrativos en Reclamaciones, S.A. de C.V.</v>
          </cell>
          <cell r="AC1443" t="str">
            <v>UORC780821UQ7</v>
          </cell>
          <cell r="AD1443" t="str">
            <v>Operativo</v>
          </cell>
          <cell r="AE1443" t="str">
            <v>Asesor de Servicio</v>
          </cell>
          <cell r="AF1443" t="str">
            <v>Unidad Operativa</v>
          </cell>
          <cell r="AG1443" t="str">
            <v>Dirección Servicio y Operaciones</v>
          </cell>
          <cell r="AH1443" t="str">
            <v>Subdirección Siniestros Norte y Occidente</v>
          </cell>
          <cell r="AI1443" t="str">
            <v>C9179</v>
          </cell>
          <cell r="AJ1443" t="str">
            <v>Moya Urdiales Idalia Leticia</v>
          </cell>
          <cell r="AK1443" t="str">
            <v>Oficina central Guadalajara</v>
          </cell>
          <cell r="AL1443" t="str">
            <v>Guadalajara</v>
          </cell>
          <cell r="AM1443">
            <v>0</v>
          </cell>
          <cell r="AN1443" t="str">
            <v>cesar.ulloa@gnp.com.mx</v>
          </cell>
          <cell r="AO1443" t="str">
            <v>cesar.ulloa@gnp.com.mx</v>
          </cell>
          <cell r="AP1443" t="str">
            <v>ajustes314gnp@gmail.com</v>
          </cell>
          <cell r="AQ1443">
            <v>3310204577</v>
          </cell>
          <cell r="AR1443" t="str">
            <v>6363180010376844</v>
          </cell>
          <cell r="AS1443" t="str">
            <v>CANCELADO</v>
          </cell>
          <cell r="AT1443" t="str">
            <v>7339</v>
          </cell>
          <cell r="AU1443" t="str">
            <v>058</v>
          </cell>
          <cell r="AV1443" t="str">
            <v>05/26</v>
          </cell>
          <cell r="AW1443" t="str">
            <v>-</v>
          </cell>
          <cell r="AX1443" t="str">
            <v>-</v>
          </cell>
          <cell r="AY1443" t="str">
            <v>No</v>
          </cell>
          <cell r="AZ1443" t="str">
            <v>-</v>
          </cell>
          <cell r="BA1443" t="str">
            <v>-</v>
          </cell>
          <cell r="BB1443" t="str">
            <v>-</v>
          </cell>
          <cell r="BC1443" t="str">
            <v>-</v>
          </cell>
          <cell r="BD1443" t="str">
            <v>-</v>
          </cell>
          <cell r="BE1443" t="str">
            <v>-</v>
          </cell>
          <cell r="BF1443" t="str">
            <v>-</v>
          </cell>
          <cell r="BG1443">
            <v>3</v>
          </cell>
          <cell r="BH1443" t="str">
            <v>-</v>
          </cell>
          <cell r="BI1443" t="str">
            <v>-</v>
          </cell>
          <cell r="BJ1443" t="str">
            <v>Propio</v>
          </cell>
          <cell r="BK1443" t="str">
            <v>FV8203</v>
          </cell>
          <cell r="BL1443" t="str">
            <v>El Trébol Automotriz Ermita, S.A. de C.V.</v>
          </cell>
          <cell r="BM1443">
            <v>126293.1</v>
          </cell>
          <cell r="BN1443">
            <v>20206.896000000001</v>
          </cell>
          <cell r="BO1443">
            <v>146499.99600000001</v>
          </cell>
          <cell r="BP1443">
            <v>4363.92</v>
          </cell>
          <cell r="BQ1443" t="str">
            <v>-</v>
          </cell>
          <cell r="BR1443" t="str">
            <v>-</v>
          </cell>
          <cell r="BS1443" t="str">
            <v>-</v>
          </cell>
          <cell r="BT1443" t="str">
            <v>-</v>
          </cell>
          <cell r="BU1443" t="str">
            <v>-</v>
          </cell>
          <cell r="BV1443" t="str">
            <v>-</v>
          </cell>
          <cell r="BW1443" t="str">
            <v>-</v>
          </cell>
          <cell r="BX1443" t="str">
            <v>-</v>
          </cell>
          <cell r="BY1443" t="str">
            <v>-</v>
          </cell>
          <cell r="BZ1443" t="str">
            <v>-</v>
          </cell>
          <cell r="CA1443" t="str">
            <v>-</v>
          </cell>
          <cell r="CB1443" t="str">
            <v>-</v>
          </cell>
          <cell r="CC1443" t="str">
            <v>Viernes</v>
          </cell>
          <cell r="CD1443" t="str">
            <v>90</v>
          </cell>
          <cell r="CE1443" t="str">
            <v>0</v>
          </cell>
          <cell r="CF1443" t="str">
            <v>Azul</v>
          </cell>
          <cell r="CG1443" t="str">
            <v>5o Sábado</v>
          </cell>
          <cell r="CH1443" t="str">
            <v>May y Jun</v>
          </cell>
          <cell r="CI1443" t="str">
            <v>Nov y Dic</v>
          </cell>
          <cell r="CJ1443" t="str">
            <v>Ajustador</v>
          </cell>
          <cell r="CK1443">
            <v>90</v>
          </cell>
          <cell r="CL1443" t="str">
            <v>101 - MAGNA</v>
          </cell>
          <cell r="CM1443" t="str">
            <v>15062</v>
          </cell>
          <cell r="CP1443" t="str">
            <v>-</v>
          </cell>
        </row>
        <row r="1444">
          <cell r="A1444" t="str">
            <v>15063</v>
          </cell>
          <cell r="B1444" t="str">
            <v>N57ACD</v>
          </cell>
          <cell r="C1444" t="str">
            <v>Distrito Federal</v>
          </cell>
          <cell r="D1444" t="str">
            <v>No aplica</v>
          </cell>
          <cell r="E1444" t="str">
            <v>Aveo</v>
          </cell>
          <cell r="F1444" t="str">
            <v>Automóvil</v>
          </cell>
          <cell r="G1444" t="str">
            <v>Chevrolet</v>
          </cell>
          <cell r="H1444" t="str">
            <v>Aveo LT 4 puertas T/M, D/H, A/A, B/A, ABS, CD, Paquete F</v>
          </cell>
          <cell r="I1444" t="str">
            <v>3G1TB5CF7FL203346</v>
          </cell>
          <cell r="J1444" t="str">
            <v>Hecho en México</v>
          </cell>
          <cell r="K1444" t="str">
            <v>Magna</v>
          </cell>
          <cell r="L1444">
            <v>4</v>
          </cell>
          <cell r="M1444">
            <v>45</v>
          </cell>
          <cell r="N1444">
            <v>2015</v>
          </cell>
          <cell r="O1444" t="str">
            <v>La Paz</v>
          </cell>
          <cell r="P1444" t="str">
            <v>Baja California Sur</v>
          </cell>
          <cell r="Q1444" t="str">
            <v>Noroeste</v>
          </cell>
          <cell r="R1444" t="str">
            <v>Baja</v>
          </cell>
          <cell r="S1444" t="str">
            <v>Venta a empleado</v>
          </cell>
          <cell r="T1444" t="str">
            <v>GNP</v>
          </cell>
          <cell r="U1444" t="str">
            <v>Grupo Nacional Provincial, S.A.B.</v>
          </cell>
          <cell r="V1444" t="str">
            <v>Asesor de Servicio</v>
          </cell>
          <cell r="W1444" t="str">
            <v>8405</v>
          </cell>
          <cell r="X1444" t="str">
            <v>Supervisoria</v>
          </cell>
          <cell r="Y1444" t="str">
            <v>Asignado</v>
          </cell>
          <cell r="Z1444" t="str">
            <v>S05133</v>
          </cell>
          <cell r="AA1444" t="str">
            <v>Zamora Garcia David</v>
          </cell>
          <cell r="AB1444" t="str">
            <v>Servicios Administrativos en Reclamaciones, S.A. de C.V.</v>
          </cell>
          <cell r="AC1444" t="str">
            <v>ZAGD681112T56</v>
          </cell>
          <cell r="AD1444" t="str">
            <v>Operativo</v>
          </cell>
          <cell r="AE1444" t="str">
            <v>Asesor de Servicio</v>
          </cell>
          <cell r="AF1444" t="str">
            <v>Unidad Operativa</v>
          </cell>
          <cell r="AG1444" t="str">
            <v>Dirección Servicio y Operaciones</v>
          </cell>
          <cell r="AH1444" t="str">
            <v>Subdirección Siniestros Norte y Occidente</v>
          </cell>
          <cell r="AI1444" t="str">
            <v>C9178</v>
          </cell>
          <cell r="AJ1444" t="str">
            <v>Cárdenas Guzmán Adriel</v>
          </cell>
          <cell r="AK1444" t="str">
            <v>Mexicali</v>
          </cell>
          <cell r="AL1444" t="str">
            <v>Mexicalí</v>
          </cell>
          <cell r="AM1444">
            <v>0</v>
          </cell>
          <cell r="AN1444" t="str">
            <v>david.zamora@gnp.com.mx</v>
          </cell>
          <cell r="AO1444" t="str">
            <v>david.zamora@gnp.com.mx</v>
          </cell>
          <cell r="AP1444" t="str">
            <v>davidzamorag@gmail.com</v>
          </cell>
          <cell r="AQ1444">
            <v>6121375727</v>
          </cell>
          <cell r="AR1444" t="str">
            <v>6363180010376851</v>
          </cell>
          <cell r="AS1444" t="str">
            <v>CANCELADO</v>
          </cell>
          <cell r="AT1444" t="str">
            <v>8353</v>
          </cell>
          <cell r="AU1444" t="str">
            <v>774</v>
          </cell>
          <cell r="AV1444" t="str">
            <v>05/26</v>
          </cell>
          <cell r="AW1444" t="str">
            <v>-</v>
          </cell>
          <cell r="AX1444" t="str">
            <v>-</v>
          </cell>
          <cell r="AY1444" t="str">
            <v>No</v>
          </cell>
          <cell r="AZ1444" t="str">
            <v>-</v>
          </cell>
          <cell r="BA1444" t="str">
            <v>-</v>
          </cell>
          <cell r="BB1444" t="str">
            <v>-</v>
          </cell>
          <cell r="BC1444" t="str">
            <v>-</v>
          </cell>
          <cell r="BD1444" t="str">
            <v>-</v>
          </cell>
          <cell r="BE1444" t="str">
            <v>-</v>
          </cell>
          <cell r="BF1444" t="str">
            <v>-</v>
          </cell>
          <cell r="BG1444">
            <v>3</v>
          </cell>
          <cell r="BH1444" t="str">
            <v>-</v>
          </cell>
          <cell r="BI1444" t="str">
            <v>-</v>
          </cell>
          <cell r="BJ1444" t="str">
            <v>Propio</v>
          </cell>
          <cell r="BK1444" t="str">
            <v>FV8200</v>
          </cell>
          <cell r="BL1444" t="str">
            <v>El Trébol Automotriz Ermita, S.A. de C.V.</v>
          </cell>
          <cell r="BM1444">
            <v>126293.1</v>
          </cell>
          <cell r="BN1444">
            <v>20206.896000000001</v>
          </cell>
          <cell r="BO1444">
            <v>146499.99600000001</v>
          </cell>
          <cell r="BP1444">
            <v>4363.92</v>
          </cell>
          <cell r="BQ1444" t="str">
            <v>-</v>
          </cell>
          <cell r="BR1444" t="str">
            <v>-</v>
          </cell>
          <cell r="BS1444" t="str">
            <v>-</v>
          </cell>
          <cell r="BT1444" t="str">
            <v>-</v>
          </cell>
          <cell r="BU1444" t="str">
            <v>-</v>
          </cell>
          <cell r="BV1444" t="str">
            <v>-</v>
          </cell>
          <cell r="BW1444" t="str">
            <v>-</v>
          </cell>
          <cell r="BX1444" t="str">
            <v>-</v>
          </cell>
          <cell r="BY1444" t="str">
            <v>-</v>
          </cell>
          <cell r="BZ1444" t="str">
            <v>-</v>
          </cell>
          <cell r="CA1444" t="str">
            <v>-</v>
          </cell>
          <cell r="CB1444" t="str">
            <v>-</v>
          </cell>
          <cell r="CC1444" t="str">
            <v>Martes</v>
          </cell>
          <cell r="CD1444" t="str">
            <v>57</v>
          </cell>
          <cell r="CE1444" t="str">
            <v>7</v>
          </cell>
          <cell r="CF1444" t="str">
            <v>Rosa</v>
          </cell>
          <cell r="CG1444" t="str">
            <v>2o Sábado</v>
          </cell>
          <cell r="CH1444" t="str">
            <v>Feb y Mzo</v>
          </cell>
          <cell r="CI1444" t="str">
            <v>Ago y Sep</v>
          </cell>
          <cell r="CJ1444" t="str">
            <v>Ajustador</v>
          </cell>
          <cell r="CK1444">
            <v>90</v>
          </cell>
          <cell r="CL1444" t="str">
            <v>101 - MAGNA</v>
          </cell>
          <cell r="CM1444" t="str">
            <v>15063</v>
          </cell>
          <cell r="CP1444" t="str">
            <v>-</v>
          </cell>
        </row>
        <row r="1445">
          <cell r="A1445" t="str">
            <v>15064</v>
          </cell>
          <cell r="B1445" t="str">
            <v>L31ACD</v>
          </cell>
          <cell r="C1445" t="str">
            <v>Distrito Federal</v>
          </cell>
          <cell r="D1445" t="str">
            <v>No aplica</v>
          </cell>
          <cell r="E1445" t="str">
            <v>Aveo</v>
          </cell>
          <cell r="F1445" t="str">
            <v>Automóvil</v>
          </cell>
          <cell r="G1445" t="str">
            <v>Chevrolet</v>
          </cell>
          <cell r="H1445" t="str">
            <v>Aveo LT 4 puertas T/M, D/H, A/A, B/A, ABS, CD, Paquete F</v>
          </cell>
          <cell r="I1445" t="str">
            <v>3G1TB5CF7FL204397</v>
          </cell>
          <cell r="J1445" t="str">
            <v>Hecho en México</v>
          </cell>
          <cell r="K1445" t="str">
            <v>Magna</v>
          </cell>
          <cell r="L1445">
            <v>4</v>
          </cell>
          <cell r="M1445">
            <v>45</v>
          </cell>
          <cell r="N1445">
            <v>2015</v>
          </cell>
          <cell r="O1445" t="str">
            <v>Mérida</v>
          </cell>
          <cell r="P1445" t="str">
            <v>Yucatán</v>
          </cell>
          <cell r="Q1445" t="str">
            <v>Sureste</v>
          </cell>
          <cell r="R1445" t="str">
            <v>Baja</v>
          </cell>
          <cell r="S1445" t="str">
            <v>Venta a empleado</v>
          </cell>
          <cell r="T1445" t="str">
            <v>GNP</v>
          </cell>
          <cell r="U1445" t="str">
            <v>Grupo Nacional Provincial, S.A.B.</v>
          </cell>
          <cell r="V1445" t="str">
            <v>Asesor de Servicio</v>
          </cell>
          <cell r="W1445" t="str">
            <v>-</v>
          </cell>
          <cell r="X1445" t="str">
            <v>Supervisoria</v>
          </cell>
          <cell r="Y1445" t="str">
            <v>Asignado</v>
          </cell>
          <cell r="Z1445" t="str">
            <v>S05023</v>
          </cell>
          <cell r="AA1445" t="str">
            <v>Perez Manzanero José Eduardo</v>
          </cell>
          <cell r="AB1445" t="str">
            <v>Servicios Administrativos en Reclamaciones, S.A. de C.V.</v>
          </cell>
          <cell r="AC1445" t="str">
            <v>PEME881114VE6</v>
          </cell>
          <cell r="AD1445" t="str">
            <v>Operativo</v>
          </cell>
          <cell r="AE1445" t="str">
            <v>Asesor de Servicio</v>
          </cell>
          <cell r="AF1445" t="str">
            <v>Unidad Operativa</v>
          </cell>
          <cell r="AG1445" t="str">
            <v>Dirección Servicio y Operaciones</v>
          </cell>
          <cell r="AH1445" t="str">
            <v>Subdir. Siniestros CDMX y Sureste</v>
          </cell>
          <cell r="AI1445" t="str">
            <v>C9208</v>
          </cell>
          <cell r="AJ1445" t="str">
            <v>Lasa Estrada Antxon</v>
          </cell>
          <cell r="AK1445" t="str">
            <v>Casona</v>
          </cell>
          <cell r="AL1445" t="str">
            <v>Mérida</v>
          </cell>
          <cell r="AM1445">
            <v>0</v>
          </cell>
          <cell r="AN1445" t="str">
            <v>jose.perezmanzanero@gnp.com.mx</v>
          </cell>
          <cell r="AO1445" t="str">
            <v>jose.perezmanzanero@gnp.com.mx</v>
          </cell>
          <cell r="AP1445" t="str">
            <v>ajustes151gnp@gmail.com</v>
          </cell>
          <cell r="AQ1445">
            <v>9991838438</v>
          </cell>
          <cell r="AR1445" t="str">
            <v>6363180010376869</v>
          </cell>
          <cell r="AS1445" t="str">
            <v>CANCELADO</v>
          </cell>
          <cell r="AT1445" t="str">
            <v>9695</v>
          </cell>
          <cell r="AU1445" t="str">
            <v>975</v>
          </cell>
          <cell r="AV1445" t="str">
            <v>05/26</v>
          </cell>
          <cell r="AW1445" t="str">
            <v>-</v>
          </cell>
          <cell r="AX1445" t="str">
            <v>-</v>
          </cell>
          <cell r="AY1445" t="str">
            <v>Si</v>
          </cell>
          <cell r="AZ1445">
            <v>819.45</v>
          </cell>
          <cell r="BA1445">
            <v>43631</v>
          </cell>
          <cell r="BB1445">
            <v>18027.900000000001</v>
          </cell>
          <cell r="BC1445">
            <v>40972.1</v>
          </cell>
          <cell r="BD1445">
            <v>59000</v>
          </cell>
          <cell r="BE1445">
            <v>43312</v>
          </cell>
          <cell r="BF1445">
            <v>44392</v>
          </cell>
          <cell r="BG1445">
            <v>3</v>
          </cell>
          <cell r="BH1445" t="str">
            <v>-</v>
          </cell>
          <cell r="BI1445" t="str">
            <v>-</v>
          </cell>
          <cell r="BJ1445" t="str">
            <v>Propio</v>
          </cell>
          <cell r="BK1445" t="str">
            <v>FV8201</v>
          </cell>
          <cell r="BL1445" t="str">
            <v>El Trébol Automotriz Ermita, S.A. de C.V.</v>
          </cell>
          <cell r="BM1445">
            <v>126293.1</v>
          </cell>
          <cell r="BN1445">
            <v>20206.896000000001</v>
          </cell>
          <cell r="BO1445">
            <v>146499.99600000001</v>
          </cell>
          <cell r="BP1445">
            <v>4363.92</v>
          </cell>
          <cell r="BQ1445" t="str">
            <v>-</v>
          </cell>
          <cell r="BR1445" t="str">
            <v>-</v>
          </cell>
          <cell r="BS1445" t="str">
            <v>-</v>
          </cell>
          <cell r="BT1445" t="str">
            <v>-</v>
          </cell>
          <cell r="BU1445" t="str">
            <v>-</v>
          </cell>
          <cell r="BV1445" t="str">
            <v>-</v>
          </cell>
          <cell r="BW1445" t="str">
            <v>-</v>
          </cell>
          <cell r="BX1445" t="str">
            <v>-</v>
          </cell>
          <cell r="BY1445" t="str">
            <v>-</v>
          </cell>
          <cell r="BZ1445" t="str">
            <v>-</v>
          </cell>
          <cell r="CA1445" t="str">
            <v>-</v>
          </cell>
          <cell r="CB1445" t="str">
            <v>-</v>
          </cell>
          <cell r="CC1445" t="str">
            <v>Jueves</v>
          </cell>
          <cell r="CD1445" t="str">
            <v>31</v>
          </cell>
          <cell r="CE1445" t="str">
            <v>1</v>
          </cell>
          <cell r="CF1445" t="str">
            <v>Verde</v>
          </cell>
          <cell r="CG1445" t="str">
            <v>4o Sábado</v>
          </cell>
          <cell r="CH1445" t="str">
            <v>Abr y May</v>
          </cell>
          <cell r="CI1445" t="str">
            <v>Oct y Nov</v>
          </cell>
          <cell r="CJ1445" t="str">
            <v>Ajustador</v>
          </cell>
          <cell r="CK1445">
            <v>90</v>
          </cell>
          <cell r="CL1445" t="str">
            <v>101 - MAGNA</v>
          </cell>
          <cell r="CM1445" t="str">
            <v>15064</v>
          </cell>
          <cell r="CP1445" t="str">
            <v>-</v>
          </cell>
        </row>
        <row r="1446">
          <cell r="A1446" t="str">
            <v>15065</v>
          </cell>
          <cell r="B1446" t="str">
            <v>N47ACD</v>
          </cell>
          <cell r="C1446" t="str">
            <v>Distrito Federal</v>
          </cell>
          <cell r="D1446" t="str">
            <v>No aplica</v>
          </cell>
          <cell r="E1446" t="str">
            <v>Aveo</v>
          </cell>
          <cell r="F1446" t="str">
            <v>Automóvil</v>
          </cell>
          <cell r="G1446" t="str">
            <v>Chevrolet</v>
          </cell>
          <cell r="H1446" t="str">
            <v>Aveo LT 4 puertas T/M, D/H, A/A, B/A, ABS, CD, Paquete F</v>
          </cell>
          <cell r="I1446" t="str">
            <v>3G1TB5CF7FL204853</v>
          </cell>
          <cell r="J1446" t="str">
            <v>Hecho en México</v>
          </cell>
          <cell r="K1446" t="str">
            <v>Magna</v>
          </cell>
          <cell r="L1446">
            <v>4</v>
          </cell>
          <cell r="M1446">
            <v>45</v>
          </cell>
          <cell r="N1446">
            <v>2015</v>
          </cell>
          <cell r="O1446" t="str">
            <v>Xalapa</v>
          </cell>
          <cell r="P1446" t="str">
            <v>Veracruz</v>
          </cell>
          <cell r="Q1446" t="str">
            <v>Sureste</v>
          </cell>
          <cell r="R1446" t="str">
            <v>Baja</v>
          </cell>
          <cell r="S1446" t="str">
            <v>PT por Siniestro</v>
          </cell>
          <cell r="T1446" t="str">
            <v>GNP</v>
          </cell>
          <cell r="U1446" t="str">
            <v>Grupo Nacional Provincial, S.A.B.</v>
          </cell>
          <cell r="V1446" t="str">
            <v>Asesor de Servicio</v>
          </cell>
          <cell r="W1446" t="str">
            <v>C8</v>
          </cell>
          <cell r="X1446" t="str">
            <v>Supervisoria</v>
          </cell>
          <cell r="Y1446" t="str">
            <v>Asignado</v>
          </cell>
          <cell r="Z1446" t="str">
            <v>S03833</v>
          </cell>
          <cell r="AA1446" t="str">
            <v>Lorenzo Cruz Gabriel Antonio</v>
          </cell>
          <cell r="AB1446" t="str">
            <v>Servicios Administrativos en Reclamaciones, S.A. de C.V.</v>
          </cell>
          <cell r="AC1446" t="str">
            <v>LOCG930906NU9</v>
          </cell>
          <cell r="AD1446" t="str">
            <v>Operativo</v>
          </cell>
          <cell r="AE1446" t="str">
            <v>Asesor de Servicio</v>
          </cell>
          <cell r="AF1446" t="str">
            <v>Unidad Operativa</v>
          </cell>
          <cell r="AG1446" t="str">
            <v>Dirección Servicio y Operaciones</v>
          </cell>
          <cell r="AH1446" t="str">
            <v>Subdir. Siniestros CDMX y Sureste</v>
          </cell>
          <cell r="AI1446" t="str">
            <v>C9208</v>
          </cell>
          <cell r="AJ1446" t="str">
            <v>Lasa Estrada Antxon</v>
          </cell>
          <cell r="AK1446" t="str">
            <v>Jalapa</v>
          </cell>
          <cell r="AL1446" t="str">
            <v>Jalapa</v>
          </cell>
          <cell r="AM1446">
            <v>80824</v>
          </cell>
          <cell r="AN1446" t="str">
            <v>gabriel.lorenzo@gnp.com.mx</v>
          </cell>
          <cell r="AO1446" t="str">
            <v>gabriel.lorenzo@gnp.com.mx</v>
          </cell>
          <cell r="AP1446" t="str">
            <v>gabriel.lc1993@gmail.com</v>
          </cell>
          <cell r="AQ1446">
            <v>2281044336</v>
          </cell>
          <cell r="AR1446" t="str">
            <v>-</v>
          </cell>
          <cell r="AS1446" t="str">
            <v>-</v>
          </cell>
          <cell r="AT1446" t="str">
            <v>-</v>
          </cell>
          <cell r="AU1446" t="str">
            <v>-</v>
          </cell>
          <cell r="AV1446" t="str">
            <v>-</v>
          </cell>
          <cell r="AW1446" t="str">
            <v>IMDM20551419..</v>
          </cell>
          <cell r="AX1446" t="str">
            <v>Inactivo</v>
          </cell>
          <cell r="AY1446" t="str">
            <v>No</v>
          </cell>
          <cell r="AZ1446" t="str">
            <v>-</v>
          </cell>
          <cell r="BA1446" t="str">
            <v>-</v>
          </cell>
          <cell r="BB1446" t="str">
            <v>-</v>
          </cell>
          <cell r="BC1446" t="str">
            <v>-</v>
          </cell>
          <cell r="BD1446" t="str">
            <v>-</v>
          </cell>
          <cell r="BE1446" t="str">
            <v>-</v>
          </cell>
          <cell r="BF1446" t="str">
            <v>-</v>
          </cell>
          <cell r="BG1446">
            <v>3</v>
          </cell>
          <cell r="BH1446" t="str">
            <v>-</v>
          </cell>
          <cell r="BI1446" t="str">
            <v>-</v>
          </cell>
          <cell r="BJ1446" t="str">
            <v>Propio</v>
          </cell>
          <cell r="BK1446" t="str">
            <v>FV8202</v>
          </cell>
          <cell r="BL1446" t="str">
            <v>El Trébol Automotriz Ermita, S.A. de C.V.</v>
          </cell>
          <cell r="BM1446">
            <v>126293.1</v>
          </cell>
          <cell r="BN1446">
            <v>20206.896000000001</v>
          </cell>
          <cell r="BO1446">
            <v>146499.99600000001</v>
          </cell>
          <cell r="BP1446">
            <v>4363.92</v>
          </cell>
          <cell r="BQ1446" t="str">
            <v>-</v>
          </cell>
          <cell r="BR1446" t="str">
            <v>-</v>
          </cell>
          <cell r="BS1446" t="str">
            <v>-</v>
          </cell>
          <cell r="BT1446" t="str">
            <v>-</v>
          </cell>
          <cell r="BU1446" t="str">
            <v>-</v>
          </cell>
          <cell r="BV1446" t="str">
            <v>-</v>
          </cell>
          <cell r="BW1446" t="str">
            <v>-</v>
          </cell>
          <cell r="BX1446" t="str">
            <v>-</v>
          </cell>
          <cell r="BY1446" t="str">
            <v>-</v>
          </cell>
          <cell r="BZ1446" t="str">
            <v>-</v>
          </cell>
          <cell r="CA1446" t="str">
            <v>-</v>
          </cell>
          <cell r="CB1446" t="str">
            <v>-</v>
          </cell>
          <cell r="CC1446" t="str">
            <v>Martes</v>
          </cell>
          <cell r="CD1446" t="str">
            <v>47</v>
          </cell>
          <cell r="CE1446" t="str">
            <v>7</v>
          </cell>
          <cell r="CF1446" t="str">
            <v>Rosa</v>
          </cell>
          <cell r="CG1446" t="str">
            <v>2o Sábado</v>
          </cell>
          <cell r="CH1446" t="str">
            <v>Feb y Mzo</v>
          </cell>
          <cell r="CI1446" t="str">
            <v>Ago y Sep</v>
          </cell>
          <cell r="CJ1446" t="str">
            <v>-</v>
          </cell>
          <cell r="CK1446">
            <v>90</v>
          </cell>
          <cell r="CL1446" t="str">
            <v>101 - MAGNA</v>
          </cell>
          <cell r="CM1446" t="str">
            <v>15065</v>
          </cell>
          <cell r="CP1446" t="str">
            <v>-</v>
          </cell>
        </row>
        <row r="1447">
          <cell r="A1447" t="str">
            <v>15066</v>
          </cell>
          <cell r="B1447" t="str">
            <v>N68ACD</v>
          </cell>
          <cell r="C1447" t="str">
            <v>Distrito Federal</v>
          </cell>
          <cell r="D1447" t="str">
            <v>No aplica</v>
          </cell>
          <cell r="E1447" t="str">
            <v>Aveo</v>
          </cell>
          <cell r="F1447" t="str">
            <v>Automóvil</v>
          </cell>
          <cell r="G1447" t="str">
            <v>Chevrolet</v>
          </cell>
          <cell r="H1447" t="str">
            <v>Aveo LT 4 puertas T/M, D/H, A/A, B/A, ABS, CD, Paquete F</v>
          </cell>
          <cell r="I1447" t="str">
            <v>3G1TB5CF7FL205789</v>
          </cell>
          <cell r="J1447" t="str">
            <v>Hecho en México</v>
          </cell>
          <cell r="K1447" t="str">
            <v>Magna</v>
          </cell>
          <cell r="L1447">
            <v>4</v>
          </cell>
          <cell r="M1447">
            <v>45</v>
          </cell>
          <cell r="N1447">
            <v>2015</v>
          </cell>
          <cell r="O1447" t="str">
            <v>Los Cabos</v>
          </cell>
          <cell r="P1447" t="str">
            <v>Baja California Sur</v>
          </cell>
          <cell r="Q1447" t="str">
            <v>Noroeste</v>
          </cell>
          <cell r="R1447" t="str">
            <v>Baja</v>
          </cell>
          <cell r="S1447" t="str">
            <v>Venta a empleado</v>
          </cell>
          <cell r="T1447" t="str">
            <v>GNP</v>
          </cell>
          <cell r="U1447" t="str">
            <v>Grupo Nacional Provincial, S.A.B.</v>
          </cell>
          <cell r="V1447" t="str">
            <v>Asesor de Servicio</v>
          </cell>
          <cell r="W1447" t="str">
            <v>8404</v>
          </cell>
          <cell r="X1447" t="str">
            <v>Supervisoria</v>
          </cell>
          <cell r="Y1447" t="str">
            <v>Asignado</v>
          </cell>
          <cell r="Z1447" t="str">
            <v>S02618</v>
          </cell>
          <cell r="AA1447" t="str">
            <v>Arias Malagón Victor Alfonso</v>
          </cell>
          <cell r="AB1447" t="str">
            <v>Servicios Administrativos en Reclamaciones, S.A. de C.V.</v>
          </cell>
          <cell r="AC1447" t="str">
            <v>AIMV8406128G5</v>
          </cell>
          <cell r="AD1447" t="str">
            <v>Operativo</v>
          </cell>
          <cell r="AE1447" t="str">
            <v>Asesor de Servicio</v>
          </cell>
          <cell r="AF1447" t="str">
            <v>Unidad Operativa</v>
          </cell>
          <cell r="AG1447" t="str">
            <v>Dirección Servicio y Operaciones</v>
          </cell>
          <cell r="AH1447" t="str">
            <v>Subdirección Siniestros Norte y Occidente</v>
          </cell>
          <cell r="AI1447" t="str">
            <v>C9178</v>
          </cell>
          <cell r="AJ1447" t="str">
            <v>Cárdenas Guzmán Adriel</v>
          </cell>
          <cell r="AK1447" t="str">
            <v>Los Mochis</v>
          </cell>
          <cell r="AL1447" t="str">
            <v>Los Mochis</v>
          </cell>
          <cell r="AM1447">
            <v>0</v>
          </cell>
          <cell r="AN1447" t="str">
            <v>victor.arias@gnp.com.mx</v>
          </cell>
          <cell r="AO1447" t="str">
            <v>victor.arias@gnp.com.mx</v>
          </cell>
          <cell r="AP1447" t="str">
            <v>ajustes328gnp@gmail.com</v>
          </cell>
          <cell r="AQ1447">
            <v>6243580477</v>
          </cell>
          <cell r="AR1447" t="str">
            <v>-</v>
          </cell>
          <cell r="AS1447" t="str">
            <v>-</v>
          </cell>
          <cell r="AT1447" t="str">
            <v>-</v>
          </cell>
          <cell r="AU1447" t="str">
            <v>-</v>
          </cell>
          <cell r="AV1447" t="str">
            <v>-</v>
          </cell>
          <cell r="AW1447" t="str">
            <v>-</v>
          </cell>
          <cell r="AX1447" t="str">
            <v>-</v>
          </cell>
          <cell r="AY1447" t="str">
            <v>No</v>
          </cell>
          <cell r="AZ1447" t="str">
            <v>-</v>
          </cell>
          <cell r="BA1447" t="str">
            <v>-</v>
          </cell>
          <cell r="BB1447" t="str">
            <v>-</v>
          </cell>
          <cell r="BC1447" t="str">
            <v>-</v>
          </cell>
          <cell r="BD1447" t="str">
            <v>-</v>
          </cell>
          <cell r="BE1447" t="str">
            <v>-</v>
          </cell>
          <cell r="BF1447" t="str">
            <v>-</v>
          </cell>
          <cell r="BG1447">
            <v>3</v>
          </cell>
          <cell r="BH1447" t="str">
            <v>-</v>
          </cell>
          <cell r="BI1447" t="str">
            <v>-</v>
          </cell>
          <cell r="BJ1447" t="str">
            <v>Propio</v>
          </cell>
          <cell r="BK1447" t="str">
            <v>FV8199</v>
          </cell>
          <cell r="BL1447" t="str">
            <v>El Trébol Automotriz Ermita, S.A. de C.V.</v>
          </cell>
          <cell r="BM1447">
            <v>126293.1</v>
          </cell>
          <cell r="BN1447">
            <v>20206.896000000001</v>
          </cell>
          <cell r="BO1447">
            <v>146499.99600000001</v>
          </cell>
          <cell r="BP1447">
            <v>4363.92</v>
          </cell>
          <cell r="BQ1447" t="str">
            <v>-</v>
          </cell>
          <cell r="BR1447" t="str">
            <v>-</v>
          </cell>
          <cell r="BS1447" t="str">
            <v>-</v>
          </cell>
          <cell r="BT1447" t="str">
            <v>-</v>
          </cell>
          <cell r="BU1447" t="str">
            <v>-</v>
          </cell>
          <cell r="BV1447" t="str">
            <v>-</v>
          </cell>
          <cell r="BW1447" t="str">
            <v>-</v>
          </cell>
          <cell r="BX1447" t="str">
            <v>-</v>
          </cell>
          <cell r="BY1447" t="str">
            <v>-</v>
          </cell>
          <cell r="BZ1447" t="str">
            <v>-</v>
          </cell>
          <cell r="CA1447" t="str">
            <v>-</v>
          </cell>
          <cell r="CB1447" t="str">
            <v>-</v>
          </cell>
          <cell r="CC1447" t="str">
            <v>Martes</v>
          </cell>
          <cell r="CD1447" t="str">
            <v>68</v>
          </cell>
          <cell r="CE1447" t="str">
            <v>8</v>
          </cell>
          <cell r="CF1447" t="str">
            <v>Rosa</v>
          </cell>
          <cell r="CG1447" t="str">
            <v>2o Sábado</v>
          </cell>
          <cell r="CH1447" t="str">
            <v>Feb y Mzo</v>
          </cell>
          <cell r="CI1447" t="str">
            <v>Ago y Sep</v>
          </cell>
          <cell r="CJ1447" t="str">
            <v>-</v>
          </cell>
          <cell r="CK1447">
            <v>90</v>
          </cell>
          <cell r="CL1447" t="str">
            <v>101 - MAGNA</v>
          </cell>
          <cell r="CM1447" t="str">
            <v>15066</v>
          </cell>
          <cell r="CP1447" t="str">
            <v>-</v>
          </cell>
        </row>
        <row r="1448">
          <cell r="A1448" t="str">
            <v>15067</v>
          </cell>
          <cell r="B1448" t="str">
            <v>R53ACD</v>
          </cell>
          <cell r="C1448" t="str">
            <v>Distrito Federal</v>
          </cell>
          <cell r="D1448" t="str">
            <v>No aplica</v>
          </cell>
          <cell r="E1448" t="str">
            <v>Aveo</v>
          </cell>
          <cell r="F1448" t="str">
            <v>Automóvil</v>
          </cell>
          <cell r="G1448" t="str">
            <v>Chevrolet</v>
          </cell>
          <cell r="H1448" t="str">
            <v>Aveo LT 4 puertas T/M, D/H, A/A, B/A, ABS, CD, Paquete F</v>
          </cell>
          <cell r="I1448" t="str">
            <v>3G1TB5CF9FL206538</v>
          </cell>
          <cell r="J1448" t="str">
            <v>Hecho en México</v>
          </cell>
          <cell r="K1448" t="str">
            <v>Magna</v>
          </cell>
          <cell r="L1448">
            <v>4</v>
          </cell>
          <cell r="M1448">
            <v>45</v>
          </cell>
          <cell r="N1448">
            <v>2015</v>
          </cell>
          <cell r="O1448" t="str">
            <v>Ciudad de México</v>
          </cell>
          <cell r="P1448" t="str">
            <v>Ciudad de México</v>
          </cell>
          <cell r="Q1448" t="str">
            <v>Zona Metropolitana</v>
          </cell>
          <cell r="R1448" t="str">
            <v>Baja</v>
          </cell>
          <cell r="S1448" t="str">
            <v>Venta a empleado</v>
          </cell>
          <cell r="T1448" t="str">
            <v>GNP</v>
          </cell>
          <cell r="U1448" t="str">
            <v>Grupo Nacional Provincial, S.A.B.</v>
          </cell>
          <cell r="V1448" t="str">
            <v>Asesor de Servicio</v>
          </cell>
          <cell r="W1448" t="str">
            <v>544</v>
          </cell>
          <cell r="X1448" t="str">
            <v>Célula 2</v>
          </cell>
          <cell r="Y1448" t="str">
            <v>Asignado</v>
          </cell>
          <cell r="Z1448" t="str">
            <v>N93803</v>
          </cell>
          <cell r="AA1448" t="str">
            <v>Romero Flores Ricardo</v>
          </cell>
          <cell r="AB1448" t="str">
            <v>Grupo Nacional Provincial, S.A.B.</v>
          </cell>
          <cell r="AC1448" t="str">
            <v>ROFR9005079V3</v>
          </cell>
          <cell r="AD1448" t="str">
            <v>Operativo</v>
          </cell>
          <cell r="AE1448" t="str">
            <v>Asesor de Servicio Automovil</v>
          </cell>
          <cell r="AF1448" t="str">
            <v>Unidad Operativa</v>
          </cell>
          <cell r="AG1448" t="str">
            <v>Dirección Servicio y Operaciones</v>
          </cell>
          <cell r="AH1448" t="str">
            <v>Subdir. Siniestros CDMX y Sureste</v>
          </cell>
          <cell r="AI1448" t="str">
            <v>C9215</v>
          </cell>
          <cell r="AJ1448" t="str">
            <v>Moreno Alvárez Elvia Citlalli</v>
          </cell>
          <cell r="AK1448" t="str">
            <v>Tlalnepantla</v>
          </cell>
          <cell r="AL1448" t="str">
            <v>Tlalnepantla</v>
          </cell>
          <cell r="AM1448">
            <v>80494</v>
          </cell>
          <cell r="AN1448" t="str">
            <v>ricardo.romero@gnp.com.mx</v>
          </cell>
          <cell r="AO1448" t="str">
            <v>ricardo.romero@gnp.com.mx</v>
          </cell>
          <cell r="AP1448" t="str">
            <v>ajustes101gnp@gmail.com</v>
          </cell>
          <cell r="AQ1448">
            <v>5535229107</v>
          </cell>
          <cell r="AR1448" t="str">
            <v>6363180010376877</v>
          </cell>
          <cell r="AS1448" t="str">
            <v>CANCELADO</v>
          </cell>
          <cell r="AT1448" t="str">
            <v>5374</v>
          </cell>
          <cell r="AU1448" t="str">
            <v>613</v>
          </cell>
          <cell r="AV1448" t="str">
            <v>05/26</v>
          </cell>
          <cell r="AW1448" t="str">
            <v>IMDM20551787..</v>
          </cell>
          <cell r="AX1448" t="str">
            <v>Inactivo</v>
          </cell>
          <cell r="AY1448" t="str">
            <v>Si</v>
          </cell>
          <cell r="AZ1448">
            <v>1229.17</v>
          </cell>
          <cell r="BA1448">
            <v>43708</v>
          </cell>
          <cell r="BB1448">
            <v>7375.02</v>
          </cell>
          <cell r="BC1448" t="str">
            <v>-</v>
          </cell>
          <cell r="BD1448">
            <v>118000</v>
          </cell>
          <cell r="BE1448">
            <v>43631</v>
          </cell>
          <cell r="BF1448">
            <v>45076</v>
          </cell>
          <cell r="BG1448">
            <v>3</v>
          </cell>
          <cell r="BH1448" t="str">
            <v>-</v>
          </cell>
          <cell r="BI1448" t="str">
            <v>-</v>
          </cell>
          <cell r="BJ1448" t="str">
            <v>Propio</v>
          </cell>
          <cell r="BK1448" t="str">
            <v>FV8362</v>
          </cell>
          <cell r="BL1448" t="str">
            <v>El Trébol Automotriz Ermita, S.A. de C.V.</v>
          </cell>
          <cell r="BM1448">
            <v>126293.1</v>
          </cell>
          <cell r="BN1448">
            <v>20206.896000000001</v>
          </cell>
          <cell r="BO1448">
            <v>146499.99600000001</v>
          </cell>
          <cell r="BP1448">
            <v>4363.92</v>
          </cell>
          <cell r="BQ1448" t="str">
            <v>-</v>
          </cell>
          <cell r="BR1448" t="str">
            <v>-</v>
          </cell>
          <cell r="BS1448" t="str">
            <v>-</v>
          </cell>
          <cell r="BT1448" t="str">
            <v>-</v>
          </cell>
          <cell r="BU1448" t="str">
            <v>-</v>
          </cell>
          <cell r="BV1448" t="str">
            <v>-</v>
          </cell>
          <cell r="BW1448" t="str">
            <v>-</v>
          </cell>
          <cell r="BX1448" t="str">
            <v>-</v>
          </cell>
          <cell r="BY1448" t="str">
            <v>-</v>
          </cell>
          <cell r="BZ1448" t="str">
            <v>-</v>
          </cell>
          <cell r="CA1448" t="str">
            <v>-</v>
          </cell>
          <cell r="CB1448" t="str">
            <v>-</v>
          </cell>
          <cell r="CC1448" t="str">
            <v>Miércoles</v>
          </cell>
          <cell r="CD1448" t="str">
            <v>53</v>
          </cell>
          <cell r="CE1448" t="str">
            <v>3</v>
          </cell>
          <cell r="CF1448" t="str">
            <v>Rojo</v>
          </cell>
          <cell r="CG1448" t="str">
            <v>3er Sábado</v>
          </cell>
          <cell r="CH1448" t="str">
            <v>Mzo y Abr</v>
          </cell>
          <cell r="CI1448" t="str">
            <v>Sep y Oct</v>
          </cell>
          <cell r="CJ1448" t="str">
            <v>Ajustador</v>
          </cell>
          <cell r="CK1448">
            <v>90</v>
          </cell>
          <cell r="CL1448" t="str">
            <v>101 - MAGNA</v>
          </cell>
          <cell r="CM1448" t="str">
            <v>15067</v>
          </cell>
          <cell r="CP1448" t="str">
            <v>-</v>
          </cell>
        </row>
        <row r="1449">
          <cell r="A1449" t="str">
            <v>15068</v>
          </cell>
          <cell r="B1449" t="str">
            <v>R15ACD</v>
          </cell>
          <cell r="C1449" t="str">
            <v>Distrito Federal</v>
          </cell>
          <cell r="D1449" t="str">
            <v>No aplica</v>
          </cell>
          <cell r="E1449" t="str">
            <v>Aveo</v>
          </cell>
          <cell r="F1449" t="str">
            <v>Automóvil</v>
          </cell>
          <cell r="G1449" t="str">
            <v>Chevrolet</v>
          </cell>
          <cell r="H1449" t="str">
            <v>Aveo LT 4 puertas T/M, D/H, A/A, B/A, ABS, CD, Paquete F</v>
          </cell>
          <cell r="I1449" t="str">
            <v>3G1TB5CF9FL203638</v>
          </cell>
          <cell r="J1449" t="str">
            <v>Hecho en México</v>
          </cell>
          <cell r="K1449" t="str">
            <v>Magna</v>
          </cell>
          <cell r="L1449">
            <v>4</v>
          </cell>
          <cell r="M1449">
            <v>45</v>
          </cell>
          <cell r="N1449">
            <v>2015</v>
          </cell>
          <cell r="O1449" t="str">
            <v>Ciudad de México</v>
          </cell>
          <cell r="P1449" t="str">
            <v>Ciudad de México</v>
          </cell>
          <cell r="Q1449" t="str">
            <v>Zona Metropolitana</v>
          </cell>
          <cell r="R1449" t="str">
            <v>Baja</v>
          </cell>
          <cell r="S1449" t="str">
            <v>Venta a empleado</v>
          </cell>
          <cell r="T1449" t="str">
            <v>GNP</v>
          </cell>
          <cell r="U1449" t="str">
            <v>Grupo Nacional Provincial, S.A.B.</v>
          </cell>
          <cell r="V1449" t="str">
            <v>Supervisor Ajustes</v>
          </cell>
          <cell r="W1449" t="str">
            <v>009</v>
          </cell>
          <cell r="X1449" t="str">
            <v>Célula 9</v>
          </cell>
          <cell r="Y1449" t="str">
            <v>Asignado</v>
          </cell>
          <cell r="Z1449" t="str">
            <v>P74345</v>
          </cell>
          <cell r="AA1449" t="str">
            <v>Poblano Sandoval Alejandro</v>
          </cell>
          <cell r="AB1449" t="str">
            <v>Grupo Nacional Provincial, S.A.B.</v>
          </cell>
          <cell r="AC1449" t="str">
            <v>POSA630227HI4</v>
          </cell>
          <cell r="AD1449" t="str">
            <v>Jefe de departamento</v>
          </cell>
          <cell r="AE1449" t="str">
            <v>Coordinador de Célula</v>
          </cell>
          <cell r="AF1449" t="str">
            <v>Unidad Operativa</v>
          </cell>
          <cell r="AG1449" t="str">
            <v>Dirección Servicio y Operaciones</v>
          </cell>
          <cell r="AH1449" t="str">
            <v>Subdir. Siniestros CDMX y Sureste</v>
          </cell>
          <cell r="AI1449" t="str">
            <v>C9215</v>
          </cell>
          <cell r="AJ1449" t="str">
            <v>Moreno Alvárez Elvia Citlalli</v>
          </cell>
          <cell r="AK1449" t="str">
            <v>Reforma PB</v>
          </cell>
          <cell r="AL1449" t="str">
            <v>Reforma</v>
          </cell>
          <cell r="AM1449">
            <v>4042</v>
          </cell>
          <cell r="AN1449" t="str">
            <v>alejandro.poblano@gnp.com.mx</v>
          </cell>
          <cell r="AO1449" t="str">
            <v>alejandro.poblano@gnp.com.mx</v>
          </cell>
          <cell r="AQ1449">
            <v>5548703612</v>
          </cell>
          <cell r="AR1449" t="str">
            <v>6363180010376885</v>
          </cell>
          <cell r="AS1449" t="str">
            <v>CANCELADO</v>
          </cell>
          <cell r="AT1449" t="str">
            <v>2539</v>
          </cell>
          <cell r="AU1449" t="str">
            <v>399</v>
          </cell>
          <cell r="AV1449" t="str">
            <v>05/26</v>
          </cell>
          <cell r="AW1449" t="str">
            <v>IMDM20551433..</v>
          </cell>
          <cell r="AX1449" t="str">
            <v>Inactivo</v>
          </cell>
          <cell r="AY1449" t="str">
            <v>Si</v>
          </cell>
          <cell r="AZ1449">
            <v>1229.17</v>
          </cell>
          <cell r="BA1449">
            <v>43708</v>
          </cell>
          <cell r="BB1449">
            <v>7375.02</v>
          </cell>
          <cell r="BC1449" t="str">
            <v>-</v>
          </cell>
          <cell r="BD1449">
            <v>118000</v>
          </cell>
          <cell r="BE1449">
            <v>43631</v>
          </cell>
          <cell r="BF1449">
            <v>45076</v>
          </cell>
          <cell r="BG1449">
            <v>3</v>
          </cell>
          <cell r="BH1449" t="str">
            <v>-</v>
          </cell>
          <cell r="BI1449" t="str">
            <v>-</v>
          </cell>
          <cell r="BJ1449" t="str">
            <v>Propio</v>
          </cell>
          <cell r="BK1449" t="str">
            <v>FV8363</v>
          </cell>
          <cell r="BL1449" t="str">
            <v>El Trébol Automotriz Ermita, S.A. de C.V.</v>
          </cell>
          <cell r="BM1449">
            <v>126293.1</v>
          </cell>
          <cell r="BN1449">
            <v>20206.896000000001</v>
          </cell>
          <cell r="BO1449">
            <v>146499.99600000001</v>
          </cell>
          <cell r="BP1449">
            <v>4363.92</v>
          </cell>
          <cell r="BQ1449" t="str">
            <v>-</v>
          </cell>
          <cell r="BR1449" t="str">
            <v>-</v>
          </cell>
          <cell r="BS1449" t="str">
            <v>-</v>
          </cell>
          <cell r="BT1449" t="str">
            <v>-</v>
          </cell>
          <cell r="BU1449" t="str">
            <v>-</v>
          </cell>
          <cell r="BV1449" t="str">
            <v>-</v>
          </cell>
          <cell r="BW1449" t="str">
            <v>-</v>
          </cell>
          <cell r="BX1449" t="str">
            <v>-</v>
          </cell>
          <cell r="BY1449" t="str">
            <v>-</v>
          </cell>
          <cell r="BZ1449" t="str">
            <v>-</v>
          </cell>
          <cell r="CA1449" t="str">
            <v>-</v>
          </cell>
          <cell r="CB1449" t="str">
            <v>-</v>
          </cell>
          <cell r="CC1449" t="str">
            <v>Lunes</v>
          </cell>
          <cell r="CD1449" t="str">
            <v>15</v>
          </cell>
          <cell r="CE1449" t="str">
            <v>5</v>
          </cell>
          <cell r="CF1449" t="str">
            <v>Amarillo</v>
          </cell>
          <cell r="CG1449" t="str">
            <v>1er Sábado</v>
          </cell>
          <cell r="CH1449" t="str">
            <v>Ene y Feb</v>
          </cell>
          <cell r="CI1449" t="str">
            <v>Jul y Ago</v>
          </cell>
          <cell r="CJ1449" t="str">
            <v>SupAjustes</v>
          </cell>
          <cell r="CK1449">
            <v>90</v>
          </cell>
          <cell r="CL1449" t="str">
            <v>101 - MAGNA</v>
          </cell>
          <cell r="CM1449" t="str">
            <v>15068</v>
          </cell>
          <cell r="CP1449" t="str">
            <v>-</v>
          </cell>
        </row>
        <row r="1450">
          <cell r="A1450" t="str">
            <v>15069</v>
          </cell>
          <cell r="B1450" t="str">
            <v>T63ACD</v>
          </cell>
          <cell r="C1450" t="str">
            <v>Distrito Federal</v>
          </cell>
          <cell r="D1450" t="str">
            <v>No aplica</v>
          </cell>
          <cell r="E1450" t="str">
            <v>Aveo</v>
          </cell>
          <cell r="F1450" t="str">
            <v>Automóvil</v>
          </cell>
          <cell r="G1450" t="str">
            <v>Chevrolet</v>
          </cell>
          <cell r="H1450" t="str">
            <v>Aveo LT 4 puertas T/M, D/H, A/A, B/A, ABS, CD, Paquete F</v>
          </cell>
          <cell r="I1450" t="str">
            <v>3G1TB5CF8FL203453</v>
          </cell>
          <cell r="J1450" t="str">
            <v>Hecho en México</v>
          </cell>
          <cell r="K1450" t="str">
            <v>Magna</v>
          </cell>
          <cell r="L1450">
            <v>4</v>
          </cell>
          <cell r="M1450">
            <v>45</v>
          </cell>
          <cell r="N1450">
            <v>2015</v>
          </cell>
          <cell r="O1450" t="str">
            <v>Morelia</v>
          </cell>
          <cell r="P1450" t="str">
            <v>Michoacán</v>
          </cell>
          <cell r="Q1450" t="str">
            <v>Occidente</v>
          </cell>
          <cell r="R1450" t="str">
            <v>Baja</v>
          </cell>
          <cell r="S1450" t="str">
            <v>Venta a empleado</v>
          </cell>
          <cell r="T1450" t="str">
            <v>GNP</v>
          </cell>
          <cell r="U1450" t="str">
            <v>Grupo Nacional Provincial, S.A.B.</v>
          </cell>
          <cell r="V1450" t="str">
            <v>Supervisor Ajustes</v>
          </cell>
          <cell r="W1450" t="str">
            <v>-</v>
          </cell>
          <cell r="X1450" t="str">
            <v>Supervisoria</v>
          </cell>
          <cell r="Y1450" t="str">
            <v>Asignado</v>
          </cell>
          <cell r="Z1450" t="str">
            <v>N93453</v>
          </cell>
          <cell r="AA1450" t="str">
            <v>Pérez Galván Clemente</v>
          </cell>
          <cell r="AB1450" t="str">
            <v>Grupo Nacional Provincial, S.A.B.</v>
          </cell>
          <cell r="AC1450" t="str">
            <v>PEGC791231B98</v>
          </cell>
          <cell r="AD1450" t="str">
            <v>Jefe de departamento</v>
          </cell>
          <cell r="AE1450" t="str">
            <v>Supervisor Siniestros Autos</v>
          </cell>
          <cell r="AF1450" t="str">
            <v>Unidad Operativa</v>
          </cell>
          <cell r="AG1450" t="str">
            <v>Dirección Servicio y Operaciones</v>
          </cell>
          <cell r="AH1450" t="str">
            <v>Subdirección Siniestros Norte y Occidente</v>
          </cell>
          <cell r="AI1450" t="str">
            <v>C9212</v>
          </cell>
          <cell r="AJ1450" t="str">
            <v>Colome Pineda Juan Del Carmen</v>
          </cell>
          <cell r="AK1450" t="str">
            <v>Supervisoria Morelia</v>
          </cell>
          <cell r="AL1450" t="str">
            <v>Morelia</v>
          </cell>
          <cell r="AM1450">
            <v>5930</v>
          </cell>
          <cell r="AN1450" t="str">
            <v>clemente.perez@gnp.com.mx</v>
          </cell>
          <cell r="AO1450" t="str">
            <v>clemente.perez@gnp.com.mx</v>
          </cell>
          <cell r="AQ1450">
            <v>4431691807</v>
          </cell>
          <cell r="AR1450" t="str">
            <v>6363180010376893</v>
          </cell>
          <cell r="AS1450" t="str">
            <v>CANCELADO</v>
          </cell>
          <cell r="AT1450" t="str">
            <v>2303</v>
          </cell>
          <cell r="AU1450" t="str">
            <v>284</v>
          </cell>
          <cell r="AV1450" t="str">
            <v>05/26</v>
          </cell>
          <cell r="AW1450" t="str">
            <v>IMDM20551434..</v>
          </cell>
          <cell r="AX1450" t="str">
            <v>Inactivo</v>
          </cell>
          <cell r="AY1450" t="str">
            <v>Si</v>
          </cell>
          <cell r="AZ1450">
            <v>819.45</v>
          </cell>
          <cell r="BA1450">
            <v>43708</v>
          </cell>
          <cell r="BB1450">
            <v>22944.600000000002</v>
          </cell>
          <cell r="BC1450" t="str">
            <v>-</v>
          </cell>
          <cell r="BD1450">
            <v>59000</v>
          </cell>
          <cell r="BE1450">
            <v>43296</v>
          </cell>
          <cell r="BF1450">
            <v>44377</v>
          </cell>
          <cell r="BG1450">
            <v>3</v>
          </cell>
          <cell r="BH1450" t="str">
            <v>-</v>
          </cell>
          <cell r="BI1450" t="str">
            <v>-</v>
          </cell>
          <cell r="BJ1450" t="str">
            <v>Propio</v>
          </cell>
          <cell r="BK1450" t="str">
            <v>FV8364</v>
          </cell>
          <cell r="BL1450" t="str">
            <v>El Trébol Automotriz Ermita, S.A. de C.V.</v>
          </cell>
          <cell r="BM1450">
            <v>126293.1</v>
          </cell>
          <cell r="BN1450">
            <v>20206.896000000001</v>
          </cell>
          <cell r="BO1450">
            <v>146499.99600000001</v>
          </cell>
          <cell r="BP1450">
            <v>4363.92</v>
          </cell>
          <cell r="BQ1450" t="str">
            <v>-</v>
          </cell>
          <cell r="BR1450" t="str">
            <v>-</v>
          </cell>
          <cell r="BS1450" t="str">
            <v>-</v>
          </cell>
          <cell r="BT1450" t="str">
            <v>-</v>
          </cell>
          <cell r="BU1450" t="str">
            <v>-</v>
          </cell>
          <cell r="BV1450" t="str">
            <v>-</v>
          </cell>
          <cell r="BW1450" t="str">
            <v>-</v>
          </cell>
          <cell r="BX1450" t="str">
            <v>-</v>
          </cell>
          <cell r="BY1450" t="str">
            <v>-</v>
          </cell>
          <cell r="BZ1450" t="str">
            <v>-</v>
          </cell>
          <cell r="CA1450" t="str">
            <v>-</v>
          </cell>
          <cell r="CB1450" t="str">
            <v>-</v>
          </cell>
          <cell r="CC1450" t="str">
            <v>Miércoles</v>
          </cell>
          <cell r="CD1450" t="str">
            <v>63</v>
          </cell>
          <cell r="CE1450" t="str">
            <v>3</v>
          </cell>
          <cell r="CF1450" t="str">
            <v>Rojo</v>
          </cell>
          <cell r="CG1450" t="str">
            <v>3er Sábado</v>
          </cell>
          <cell r="CH1450" t="str">
            <v>Mzo y Abr</v>
          </cell>
          <cell r="CI1450" t="str">
            <v>Sep y Oct</v>
          </cell>
          <cell r="CJ1450" t="str">
            <v>SupAjustes</v>
          </cell>
          <cell r="CK1450">
            <v>90</v>
          </cell>
          <cell r="CL1450" t="str">
            <v>101 - MAGNA</v>
          </cell>
          <cell r="CM1450" t="str">
            <v>15069</v>
          </cell>
          <cell r="CP1450" t="str">
            <v>-</v>
          </cell>
        </row>
        <row r="1451">
          <cell r="A1451" t="str">
            <v>15070</v>
          </cell>
          <cell r="B1451" t="str">
            <v>S43ACD</v>
          </cell>
          <cell r="C1451" t="str">
            <v>Distrito Federal</v>
          </cell>
          <cell r="D1451" t="str">
            <v>No aplica</v>
          </cell>
          <cell r="E1451" t="str">
            <v>Aveo</v>
          </cell>
          <cell r="F1451" t="str">
            <v>Automóvil</v>
          </cell>
          <cell r="G1451" t="str">
            <v>Chevrolet</v>
          </cell>
          <cell r="H1451" t="str">
            <v>Aveo LT 4 puertas T/M, D/H, A/A, B/A, ABS, CD, Paquete F</v>
          </cell>
          <cell r="I1451" t="str">
            <v>3G1TB5CF8FL205719</v>
          </cell>
          <cell r="J1451" t="str">
            <v>Hecho en México</v>
          </cell>
          <cell r="K1451" t="str">
            <v>Magna</v>
          </cell>
          <cell r="L1451">
            <v>4</v>
          </cell>
          <cell r="M1451">
            <v>45</v>
          </cell>
          <cell r="N1451">
            <v>2015</v>
          </cell>
          <cell r="O1451" t="str">
            <v>Ciudad de México</v>
          </cell>
          <cell r="P1451" t="str">
            <v>Ciudad de México</v>
          </cell>
          <cell r="Q1451" t="str">
            <v>Zona Metropolitana</v>
          </cell>
          <cell r="R1451" t="str">
            <v>Baja</v>
          </cell>
          <cell r="S1451" t="str">
            <v>Devolución Salvamentos</v>
          </cell>
          <cell r="T1451" t="str">
            <v>GNP</v>
          </cell>
          <cell r="U1451" t="str">
            <v>Grupo Nacional Provincial, S.A.B.</v>
          </cell>
          <cell r="V1451" t="str">
            <v>Asesor de Servicio</v>
          </cell>
          <cell r="W1451" t="str">
            <v>Pool Ajustes</v>
          </cell>
          <cell r="X1451" t="str">
            <v>Plaza GNP</v>
          </cell>
          <cell r="Y1451" t="str">
            <v>Pool</v>
          </cell>
          <cell r="Z1451" t="str">
            <v>N93971</v>
          </cell>
          <cell r="AA1451" t="str">
            <v>Galicia Espindola Ebert</v>
          </cell>
          <cell r="AB1451" t="str">
            <v>Grupo Nacional Provincial, S.A.B.</v>
          </cell>
          <cell r="AC1451" t="str">
            <v>GAEE791110I90</v>
          </cell>
          <cell r="AD1451" t="str">
            <v>Operativo</v>
          </cell>
          <cell r="AE1451" t="str">
            <v>Asesor de Servicio Automovil</v>
          </cell>
          <cell r="AF1451" t="str">
            <v>Unidad Operativa</v>
          </cell>
          <cell r="AG1451" t="str">
            <v>Dirección Servicio y Operaciones</v>
          </cell>
          <cell r="AH1451" t="str">
            <v>Subdir. Siniestros CDMX y Sureste</v>
          </cell>
          <cell r="AI1451" t="str">
            <v>C9208</v>
          </cell>
          <cell r="AJ1451" t="str">
            <v>Lasa Estrada Antxon</v>
          </cell>
          <cell r="AK1451" t="str">
            <v>Tlalnepantla</v>
          </cell>
          <cell r="AL1451" t="str">
            <v>Tlalnepantla</v>
          </cell>
          <cell r="AM1451" t="str">
            <v>81617 / 80824</v>
          </cell>
          <cell r="AN1451" t="str">
            <v>ebert.galicia@gnp.com.mx</v>
          </cell>
          <cell r="AO1451" t="str">
            <v>ebert.galicia@gnp.com.mx</v>
          </cell>
          <cell r="AQ1451">
            <v>5541893729</v>
          </cell>
          <cell r="AR1451" t="str">
            <v>6363180010376901</v>
          </cell>
          <cell r="AS1451" t="str">
            <v>CANCELADO</v>
          </cell>
          <cell r="AT1451" t="str">
            <v>5480</v>
          </cell>
          <cell r="AU1451" t="str">
            <v>306</v>
          </cell>
          <cell r="AV1451" t="str">
            <v>05/26</v>
          </cell>
          <cell r="AW1451" t="str">
            <v>IMDM20551768..</v>
          </cell>
          <cell r="AX1451" t="str">
            <v>Inactivo</v>
          </cell>
          <cell r="AY1451" t="str">
            <v>Si</v>
          </cell>
          <cell r="AZ1451">
            <v>1229.17</v>
          </cell>
          <cell r="BA1451">
            <v>43708</v>
          </cell>
          <cell r="BB1451">
            <v>7375.02</v>
          </cell>
          <cell r="BC1451" t="str">
            <v>-</v>
          </cell>
          <cell r="BD1451">
            <v>118000</v>
          </cell>
          <cell r="BE1451">
            <v>43631</v>
          </cell>
          <cell r="BF1451">
            <v>45076</v>
          </cell>
          <cell r="BG1451" t="str">
            <v>-</v>
          </cell>
          <cell r="BH1451" t="str">
            <v>-</v>
          </cell>
          <cell r="BI1451" t="str">
            <v>-</v>
          </cell>
          <cell r="BJ1451" t="str">
            <v>Propio</v>
          </cell>
          <cell r="BK1451" t="str">
            <v>FV8365</v>
          </cell>
          <cell r="BL1451" t="str">
            <v>El Trébol Automotriz Ermita, S.A. de C.V.</v>
          </cell>
          <cell r="BM1451">
            <v>126293.1</v>
          </cell>
          <cell r="BN1451">
            <v>20206.896000000001</v>
          </cell>
          <cell r="BO1451">
            <v>146499.99600000001</v>
          </cell>
          <cell r="BP1451">
            <v>4363.92</v>
          </cell>
          <cell r="BQ1451" t="str">
            <v>-</v>
          </cell>
          <cell r="BR1451" t="str">
            <v>-</v>
          </cell>
          <cell r="BS1451" t="str">
            <v>-</v>
          </cell>
          <cell r="BT1451" t="str">
            <v>-</v>
          </cell>
          <cell r="BU1451" t="str">
            <v>-</v>
          </cell>
          <cell r="BV1451" t="str">
            <v>-</v>
          </cell>
          <cell r="BW1451" t="str">
            <v>-</v>
          </cell>
          <cell r="BX1451" t="str">
            <v>-</v>
          </cell>
          <cell r="BY1451" t="str">
            <v>-</v>
          </cell>
          <cell r="BZ1451" t="str">
            <v>-</v>
          </cell>
          <cell r="CA1451" t="str">
            <v>-</v>
          </cell>
          <cell r="CB1451" t="str">
            <v>-</v>
          </cell>
          <cell r="CC1451" t="str">
            <v>Miércoles</v>
          </cell>
          <cell r="CD1451" t="str">
            <v>43</v>
          </cell>
          <cell r="CE1451" t="str">
            <v>3</v>
          </cell>
          <cell r="CF1451" t="str">
            <v>Rojo</v>
          </cell>
          <cell r="CG1451" t="str">
            <v>3er Sábado</v>
          </cell>
          <cell r="CH1451" t="str">
            <v>Mzo y Abr</v>
          </cell>
          <cell r="CI1451" t="str">
            <v>Sep y Oct</v>
          </cell>
          <cell r="CJ1451" t="str">
            <v>PAjustes</v>
          </cell>
          <cell r="CK1451">
            <v>90</v>
          </cell>
          <cell r="CL1451" t="str">
            <v>101 - MAGNA</v>
          </cell>
          <cell r="CM1451" t="str">
            <v>15070</v>
          </cell>
          <cell r="CP1451" t="str">
            <v>-</v>
          </cell>
        </row>
        <row r="1452">
          <cell r="A1452" t="str">
            <v>15071</v>
          </cell>
          <cell r="B1452" t="str">
            <v>E45ACE</v>
          </cell>
          <cell r="C1452" t="str">
            <v>Distrito Federal</v>
          </cell>
          <cell r="D1452" t="str">
            <v>No aplica</v>
          </cell>
          <cell r="E1452" t="str">
            <v>Aveo</v>
          </cell>
          <cell r="F1452" t="str">
            <v>Automóvil</v>
          </cell>
          <cell r="G1452" t="str">
            <v>Chevrolet</v>
          </cell>
          <cell r="H1452" t="str">
            <v>Aveo LT 4 puertas T/M, D/H, A/A, B/A, ABS, CD, Paquete F</v>
          </cell>
          <cell r="I1452" t="str">
            <v>3G1TB5CF9FL202991</v>
          </cell>
          <cell r="J1452" t="str">
            <v>Hecho en México</v>
          </cell>
          <cell r="K1452" t="str">
            <v>Magna</v>
          </cell>
          <cell r="L1452">
            <v>4</v>
          </cell>
          <cell r="M1452">
            <v>45</v>
          </cell>
          <cell r="N1452">
            <v>2015</v>
          </cell>
          <cell r="O1452" t="str">
            <v>Guadalajara</v>
          </cell>
          <cell r="P1452" t="str">
            <v>Jalisco</v>
          </cell>
          <cell r="Q1452" t="str">
            <v>Occidente</v>
          </cell>
          <cell r="R1452" t="str">
            <v>Baja</v>
          </cell>
          <cell r="S1452" t="str">
            <v>Subasta interna</v>
          </cell>
          <cell r="T1452" t="str">
            <v>GNP</v>
          </cell>
          <cell r="U1452" t="str">
            <v>Grupo Nacional Provincial, S.A.B.</v>
          </cell>
          <cell r="V1452" t="str">
            <v>Gerente Ajustes</v>
          </cell>
          <cell r="W1452" t="str">
            <v>-</v>
          </cell>
          <cell r="X1452" t="str">
            <v>Supervisoria</v>
          </cell>
          <cell r="Y1452" t="str">
            <v>Asignado</v>
          </cell>
          <cell r="Z1452" t="str">
            <v>N58323</v>
          </cell>
          <cell r="AA1452" t="str">
            <v>-</v>
          </cell>
          <cell r="AB1452" t="str">
            <v>-</v>
          </cell>
          <cell r="AC1452" t="str">
            <v>-</v>
          </cell>
          <cell r="AD1452" t="str">
            <v>-</v>
          </cell>
          <cell r="AE1452" t="str">
            <v>-</v>
          </cell>
          <cell r="AF1452" t="str">
            <v>-</v>
          </cell>
          <cell r="AG1452" t="str">
            <v>-</v>
          </cell>
          <cell r="AH1452" t="str">
            <v>-</v>
          </cell>
          <cell r="AI1452" t="str">
            <v>C6705</v>
          </cell>
          <cell r="AJ1452" t="str">
            <v>Ramirez Granados Arturo</v>
          </cell>
          <cell r="AK1452" t="str">
            <v>-</v>
          </cell>
          <cell r="AL1452" t="str">
            <v>-</v>
          </cell>
          <cell r="AM1452" t="str">
            <v>-</v>
          </cell>
          <cell r="AN1452">
            <v>0</v>
          </cell>
          <cell r="AO1452" t="str">
            <v>-</v>
          </cell>
          <cell r="AQ1452">
            <v>3314794621</v>
          </cell>
          <cell r="AR1452" t="str">
            <v>6363180010376919</v>
          </cell>
          <cell r="AS1452" t="str">
            <v>CANCELADO</v>
          </cell>
          <cell r="AT1452" t="str">
            <v>6629</v>
          </cell>
          <cell r="AU1452" t="str">
            <v>676</v>
          </cell>
          <cell r="AV1452" t="str">
            <v>05/26</v>
          </cell>
          <cell r="AW1452" t="str">
            <v>-</v>
          </cell>
          <cell r="AX1452" t="str">
            <v>-</v>
          </cell>
          <cell r="AY1452" t="str">
            <v>No</v>
          </cell>
          <cell r="AZ1452" t="str">
            <v>-</v>
          </cell>
          <cell r="BA1452" t="str">
            <v>-</v>
          </cell>
          <cell r="BB1452" t="str">
            <v>-</v>
          </cell>
          <cell r="BC1452" t="str">
            <v>-</v>
          </cell>
          <cell r="BD1452" t="str">
            <v>-</v>
          </cell>
          <cell r="BE1452" t="str">
            <v>-</v>
          </cell>
          <cell r="BF1452" t="str">
            <v>-</v>
          </cell>
          <cell r="BG1452" t="str">
            <v>-</v>
          </cell>
          <cell r="BH1452" t="str">
            <v>-</v>
          </cell>
          <cell r="BI1452" t="str">
            <v>-</v>
          </cell>
          <cell r="BJ1452" t="str">
            <v>Propio</v>
          </cell>
          <cell r="BK1452" t="str">
            <v>FV8366</v>
          </cell>
          <cell r="BL1452" t="str">
            <v>El Trébol Automotriz Ermita, S.A. de C.V.</v>
          </cell>
          <cell r="BM1452">
            <v>126293.1</v>
          </cell>
          <cell r="BN1452">
            <v>20206.896000000001</v>
          </cell>
          <cell r="BO1452">
            <v>146499.99600000001</v>
          </cell>
          <cell r="BP1452">
            <v>4363.92</v>
          </cell>
          <cell r="BQ1452" t="str">
            <v>-</v>
          </cell>
          <cell r="BR1452" t="str">
            <v>-</v>
          </cell>
          <cell r="BS1452" t="str">
            <v>-</v>
          </cell>
          <cell r="BT1452" t="str">
            <v>-</v>
          </cell>
          <cell r="BU1452" t="str">
            <v>-</v>
          </cell>
          <cell r="BV1452" t="str">
            <v>-</v>
          </cell>
          <cell r="BW1452" t="str">
            <v>-</v>
          </cell>
          <cell r="BX1452" t="str">
            <v>-</v>
          </cell>
          <cell r="BY1452" t="str">
            <v>-</v>
          </cell>
          <cell r="BZ1452" t="str">
            <v>-</v>
          </cell>
          <cell r="CA1452" t="str">
            <v>-</v>
          </cell>
          <cell r="CB1452" t="str">
            <v>-</v>
          </cell>
          <cell r="CC1452" t="str">
            <v>Lunes</v>
          </cell>
          <cell r="CD1452" t="str">
            <v>45</v>
          </cell>
          <cell r="CE1452" t="str">
            <v>5</v>
          </cell>
          <cell r="CF1452" t="str">
            <v>Amarillo</v>
          </cell>
          <cell r="CG1452" t="str">
            <v>1er Sábado</v>
          </cell>
          <cell r="CH1452" t="str">
            <v>Ene y Feb</v>
          </cell>
          <cell r="CI1452" t="str">
            <v>Jul y Ago</v>
          </cell>
          <cell r="CJ1452" t="str">
            <v>GteAjustes</v>
          </cell>
          <cell r="CK1452">
            <v>90</v>
          </cell>
          <cell r="CL1452" t="str">
            <v>101 - MAGNA</v>
          </cell>
          <cell r="CM1452" t="str">
            <v>15071</v>
          </cell>
          <cell r="CP1452" t="str">
            <v>-</v>
          </cell>
        </row>
        <row r="1453">
          <cell r="A1453" t="str">
            <v>15072</v>
          </cell>
          <cell r="B1453" t="str">
            <v>B77ACE</v>
          </cell>
          <cell r="C1453" t="str">
            <v>Distrito Federal</v>
          </cell>
          <cell r="D1453" t="str">
            <v>No aplica</v>
          </cell>
          <cell r="E1453" t="str">
            <v>Aveo</v>
          </cell>
          <cell r="F1453" t="str">
            <v>Automóvil</v>
          </cell>
          <cell r="G1453" t="str">
            <v>Chevrolet</v>
          </cell>
          <cell r="H1453" t="str">
            <v>Aveo LT 4 puertas T/M, D/H, A/A, B/A, ABS, CD, Paquete F</v>
          </cell>
          <cell r="I1453" t="str">
            <v>3G1TB5CF9FL207947</v>
          </cell>
          <cell r="J1453" t="str">
            <v>Hecho en México</v>
          </cell>
          <cell r="K1453" t="str">
            <v>Magna</v>
          </cell>
          <cell r="L1453">
            <v>4</v>
          </cell>
          <cell r="M1453">
            <v>45</v>
          </cell>
          <cell r="N1453">
            <v>2015</v>
          </cell>
          <cell r="O1453" t="str">
            <v>Tijuana</v>
          </cell>
          <cell r="P1453" t="str">
            <v>Baja California Norte</v>
          </cell>
          <cell r="Q1453" t="str">
            <v>Noroeste</v>
          </cell>
          <cell r="R1453" t="str">
            <v>Baja</v>
          </cell>
          <cell r="S1453" t="str">
            <v>Venta a empleado</v>
          </cell>
          <cell r="T1453" t="str">
            <v>GNP</v>
          </cell>
          <cell r="U1453" t="str">
            <v>Grupo Nacional Provincial, S.A.B.</v>
          </cell>
          <cell r="V1453" t="str">
            <v>Asesor de Servicio</v>
          </cell>
          <cell r="W1453" t="str">
            <v>-</v>
          </cell>
          <cell r="X1453" t="str">
            <v>Supervisoria</v>
          </cell>
          <cell r="Y1453" t="str">
            <v>Asignado</v>
          </cell>
          <cell r="Z1453" t="str">
            <v>S03624</v>
          </cell>
          <cell r="AA1453" t="str">
            <v>Felix Gutierrez Jaime Antonio</v>
          </cell>
          <cell r="AB1453" t="str">
            <v>Servicios Administrativos en Reclamaciones, S.A. de C.V.</v>
          </cell>
          <cell r="AC1453" t="str">
            <v>FEGJ791231NW8</v>
          </cell>
          <cell r="AD1453" t="str">
            <v>Operativo</v>
          </cell>
          <cell r="AE1453" t="str">
            <v>Asesor de Servicio</v>
          </cell>
          <cell r="AF1453" t="str">
            <v>Unidad Operativa</v>
          </cell>
          <cell r="AG1453" t="str">
            <v>Dirección Servicio y Operaciones</v>
          </cell>
          <cell r="AH1453" t="str">
            <v>Subdirección Siniestros Norte y Occidente</v>
          </cell>
          <cell r="AI1453" t="str">
            <v>C9178</v>
          </cell>
          <cell r="AJ1453" t="str">
            <v>Cárdenas Guzmán Adriel</v>
          </cell>
          <cell r="AK1453" t="str">
            <v>Tijuana</v>
          </cell>
          <cell r="AL1453" t="str">
            <v>Tijuana</v>
          </cell>
          <cell r="AM1453">
            <v>7006</v>
          </cell>
          <cell r="AN1453" t="str">
            <v>jaime.felix@gnp.com.mx</v>
          </cell>
          <cell r="AO1453" t="str">
            <v>jaime.felix@gnp.com.mx</v>
          </cell>
          <cell r="AP1453" t="str">
            <v>ajustes224gnp@gmail.com</v>
          </cell>
          <cell r="AQ1453">
            <v>6641690434</v>
          </cell>
          <cell r="AR1453" t="str">
            <v>6363180010376927</v>
          </cell>
          <cell r="AS1453" t="str">
            <v>CANCELADO</v>
          </cell>
          <cell r="AT1453" t="str">
            <v>7722</v>
          </cell>
          <cell r="AU1453" t="str">
            <v>895</v>
          </cell>
          <cell r="AV1453" t="str">
            <v>05/26</v>
          </cell>
          <cell r="AW1453" t="str">
            <v>IMDM20551820..</v>
          </cell>
          <cell r="AX1453" t="str">
            <v>Inactivo</v>
          </cell>
          <cell r="AY1453" t="str">
            <v>No</v>
          </cell>
          <cell r="AZ1453" t="str">
            <v>-</v>
          </cell>
          <cell r="BA1453" t="str">
            <v>-</v>
          </cell>
          <cell r="BB1453" t="str">
            <v>-</v>
          </cell>
          <cell r="BC1453" t="str">
            <v>-</v>
          </cell>
          <cell r="BD1453" t="str">
            <v>-</v>
          </cell>
          <cell r="BE1453" t="str">
            <v>-</v>
          </cell>
          <cell r="BF1453" t="str">
            <v>-</v>
          </cell>
          <cell r="BG1453">
            <v>3</v>
          </cell>
          <cell r="BH1453" t="str">
            <v>-</v>
          </cell>
          <cell r="BI1453" t="str">
            <v>-</v>
          </cell>
          <cell r="BJ1453" t="str">
            <v>Propio</v>
          </cell>
          <cell r="BK1453" t="str">
            <v>FV8367</v>
          </cell>
          <cell r="BL1453" t="str">
            <v>El Trébol Automotriz Ermita, S.A. de C.V.</v>
          </cell>
          <cell r="BM1453">
            <v>126293.1</v>
          </cell>
          <cell r="BN1453">
            <v>20206.896000000001</v>
          </cell>
          <cell r="BO1453">
            <v>146499.99600000001</v>
          </cell>
          <cell r="BP1453">
            <v>4363.92</v>
          </cell>
          <cell r="BQ1453" t="str">
            <v>-</v>
          </cell>
          <cell r="BR1453" t="str">
            <v>-</v>
          </cell>
          <cell r="BS1453" t="str">
            <v>-</v>
          </cell>
          <cell r="BT1453" t="str">
            <v>-</v>
          </cell>
          <cell r="BU1453" t="str">
            <v>-</v>
          </cell>
          <cell r="BV1453" t="str">
            <v>-</v>
          </cell>
          <cell r="BW1453" t="str">
            <v>-</v>
          </cell>
          <cell r="BX1453" t="str">
            <v>-</v>
          </cell>
          <cell r="BY1453" t="str">
            <v>-</v>
          </cell>
          <cell r="BZ1453" t="str">
            <v>-</v>
          </cell>
          <cell r="CA1453" t="str">
            <v>-</v>
          </cell>
          <cell r="CB1453" t="str">
            <v>-</v>
          </cell>
          <cell r="CC1453" t="str">
            <v>Martes</v>
          </cell>
          <cell r="CD1453" t="str">
            <v>77</v>
          </cell>
          <cell r="CE1453" t="str">
            <v>7</v>
          </cell>
          <cell r="CF1453" t="str">
            <v>Rosa</v>
          </cell>
          <cell r="CG1453" t="str">
            <v>2o Sábado</v>
          </cell>
          <cell r="CH1453" t="str">
            <v>Feb y Mzo</v>
          </cell>
          <cell r="CI1453" t="str">
            <v>Ago y Sep</v>
          </cell>
          <cell r="CJ1453" t="str">
            <v>Ajustador</v>
          </cell>
          <cell r="CK1453">
            <v>90</v>
          </cell>
          <cell r="CL1453" t="str">
            <v>101 - MAGNA</v>
          </cell>
          <cell r="CM1453" t="str">
            <v>15072</v>
          </cell>
          <cell r="CP1453" t="str">
            <v>-</v>
          </cell>
        </row>
        <row r="1454">
          <cell r="A1454" t="str">
            <v>15073</v>
          </cell>
          <cell r="B1454" t="str">
            <v>D70ACE</v>
          </cell>
          <cell r="C1454" t="str">
            <v>Distrito Federal</v>
          </cell>
          <cell r="D1454" t="str">
            <v>No aplica</v>
          </cell>
          <cell r="E1454" t="str">
            <v>Aveo</v>
          </cell>
          <cell r="F1454" t="str">
            <v>Automóvil</v>
          </cell>
          <cell r="G1454" t="str">
            <v>Chevrolet</v>
          </cell>
          <cell r="H1454" t="str">
            <v>Aveo LT 4 puertas T/M, D/H, A/A, B/A, ABS, CD, Paquete F</v>
          </cell>
          <cell r="I1454" t="str">
            <v>3G1TB5CF9FL211674</v>
          </cell>
          <cell r="J1454" t="str">
            <v>Hecho en México</v>
          </cell>
          <cell r="K1454" t="str">
            <v>Magna</v>
          </cell>
          <cell r="L1454">
            <v>4</v>
          </cell>
          <cell r="M1454">
            <v>45</v>
          </cell>
          <cell r="N1454">
            <v>2015</v>
          </cell>
          <cell r="O1454" t="str">
            <v>Toluca</v>
          </cell>
          <cell r="P1454" t="str">
            <v>Estado de México</v>
          </cell>
          <cell r="Q1454" t="str">
            <v>Centro</v>
          </cell>
          <cell r="R1454" t="str">
            <v>Baja</v>
          </cell>
          <cell r="S1454" t="str">
            <v>Venta a empleado</v>
          </cell>
          <cell r="T1454" t="str">
            <v>GNP</v>
          </cell>
          <cell r="U1454" t="str">
            <v>Grupo Nacional Provincial, S.A.B.</v>
          </cell>
          <cell r="V1454" t="str">
            <v>Supervisor Ajustes</v>
          </cell>
          <cell r="W1454" t="str">
            <v>-</v>
          </cell>
          <cell r="X1454" t="str">
            <v>Supervisoria</v>
          </cell>
          <cell r="Y1454" t="str">
            <v>Asignado</v>
          </cell>
          <cell r="Z1454" t="str">
            <v>Por asignar</v>
          </cell>
          <cell r="AA1454" t="str">
            <v>-</v>
          </cell>
          <cell r="AB1454" t="str">
            <v>-</v>
          </cell>
          <cell r="AC1454" t="str">
            <v>-</v>
          </cell>
          <cell r="AD1454" t="str">
            <v>-</v>
          </cell>
          <cell r="AE1454" t="str">
            <v>-</v>
          </cell>
          <cell r="AF1454" t="str">
            <v>-</v>
          </cell>
          <cell r="AG1454" t="str">
            <v>-</v>
          </cell>
          <cell r="AH1454" t="str">
            <v>-</v>
          </cell>
          <cell r="AI1454" t="str">
            <v>C6705</v>
          </cell>
          <cell r="AJ1454" t="str">
            <v>Ramirez Granados Arturo</v>
          </cell>
          <cell r="AK1454" t="str">
            <v>-</v>
          </cell>
          <cell r="AL1454" t="str">
            <v>-</v>
          </cell>
          <cell r="AM1454" t="str">
            <v>-</v>
          </cell>
          <cell r="AN1454">
            <v>0</v>
          </cell>
          <cell r="AO1454" t="str">
            <v>-</v>
          </cell>
          <cell r="AQ1454">
            <v>5539086324</v>
          </cell>
          <cell r="AR1454" t="str">
            <v>-</v>
          </cell>
          <cell r="AS1454" t="str">
            <v>-</v>
          </cell>
          <cell r="AT1454" t="str">
            <v>-</v>
          </cell>
          <cell r="AU1454" t="str">
            <v>-</v>
          </cell>
          <cell r="AV1454" t="str">
            <v>-</v>
          </cell>
          <cell r="AW1454" t="str">
            <v>IMDM20551445..</v>
          </cell>
          <cell r="AX1454" t="str">
            <v>Inactivo</v>
          </cell>
          <cell r="AY1454" t="str">
            <v>No</v>
          </cell>
          <cell r="AZ1454" t="str">
            <v>-</v>
          </cell>
          <cell r="BA1454" t="str">
            <v>-</v>
          </cell>
          <cell r="BB1454" t="str">
            <v>-</v>
          </cell>
          <cell r="BC1454" t="str">
            <v>-</v>
          </cell>
          <cell r="BD1454" t="str">
            <v>-</v>
          </cell>
          <cell r="BE1454" t="str">
            <v>-</v>
          </cell>
          <cell r="BF1454" t="str">
            <v>-</v>
          </cell>
          <cell r="BG1454" t="str">
            <v>-</v>
          </cell>
          <cell r="BH1454" t="str">
            <v>-</v>
          </cell>
          <cell r="BI1454" t="str">
            <v>-</v>
          </cell>
          <cell r="BJ1454" t="str">
            <v>Propio</v>
          </cell>
          <cell r="BK1454" t="str">
            <v>FV8368</v>
          </cell>
          <cell r="BL1454" t="str">
            <v>El Trébol Automotriz Ermita, S.A. de C.V.</v>
          </cell>
          <cell r="BM1454">
            <v>126293.1</v>
          </cell>
          <cell r="BN1454">
            <v>20206.896000000001</v>
          </cell>
          <cell r="BO1454">
            <v>146499.99600000001</v>
          </cell>
          <cell r="BP1454">
            <v>4363.92</v>
          </cell>
          <cell r="BQ1454" t="str">
            <v>-</v>
          </cell>
          <cell r="BR1454" t="str">
            <v>-</v>
          </cell>
          <cell r="BS1454" t="str">
            <v>-</v>
          </cell>
          <cell r="BT1454" t="str">
            <v>-</v>
          </cell>
          <cell r="BU1454" t="str">
            <v>-</v>
          </cell>
          <cell r="BV1454" t="str">
            <v>-</v>
          </cell>
          <cell r="BW1454" t="str">
            <v>-</v>
          </cell>
          <cell r="BX1454" t="str">
            <v>-</v>
          </cell>
          <cell r="BY1454" t="str">
            <v>-</v>
          </cell>
          <cell r="BZ1454" t="str">
            <v>-</v>
          </cell>
          <cell r="CA1454" t="str">
            <v>-</v>
          </cell>
          <cell r="CB1454" t="str">
            <v>-</v>
          </cell>
          <cell r="CC1454" t="str">
            <v>Viernes</v>
          </cell>
          <cell r="CD1454" t="str">
            <v>70</v>
          </cell>
          <cell r="CE1454" t="str">
            <v>0</v>
          </cell>
          <cell r="CF1454" t="str">
            <v>Azul</v>
          </cell>
          <cell r="CG1454" t="str">
            <v>5o Sábado</v>
          </cell>
          <cell r="CH1454" t="str">
            <v>May y Jun</v>
          </cell>
          <cell r="CI1454" t="str">
            <v>Nov y Dic</v>
          </cell>
          <cell r="CJ1454" t="str">
            <v>-</v>
          </cell>
          <cell r="CK1454">
            <v>90</v>
          </cell>
          <cell r="CL1454" t="str">
            <v>101 - MAGNA</v>
          </cell>
          <cell r="CM1454" t="str">
            <v>15073</v>
          </cell>
          <cell r="CP1454" t="str">
            <v>-</v>
          </cell>
        </row>
        <row r="1455">
          <cell r="A1455" t="str">
            <v>15074</v>
          </cell>
          <cell r="B1455" t="str">
            <v>C53ACE</v>
          </cell>
          <cell r="C1455" t="str">
            <v>Distrito Federal</v>
          </cell>
          <cell r="D1455" t="str">
            <v>No aplica</v>
          </cell>
          <cell r="E1455" t="str">
            <v>Aveo</v>
          </cell>
          <cell r="F1455" t="str">
            <v>Automóvil</v>
          </cell>
          <cell r="G1455" t="str">
            <v>Chevrolet</v>
          </cell>
          <cell r="H1455" t="str">
            <v>Aveo LT 4 puertas T/M, D/H, A/A, B/A, ABS, CD, Paquete F</v>
          </cell>
          <cell r="I1455" t="str">
            <v>3G1TB5CF9FL212582</v>
          </cell>
          <cell r="J1455" t="str">
            <v>Hecho en México</v>
          </cell>
          <cell r="K1455" t="str">
            <v>Magna</v>
          </cell>
          <cell r="L1455">
            <v>4</v>
          </cell>
          <cell r="M1455">
            <v>45</v>
          </cell>
          <cell r="N1455">
            <v>2015</v>
          </cell>
          <cell r="O1455" t="str">
            <v>Monterrey</v>
          </cell>
          <cell r="P1455" t="str">
            <v>Nuevo León</v>
          </cell>
          <cell r="Q1455" t="str">
            <v>Noreste</v>
          </cell>
          <cell r="R1455" t="str">
            <v>Baja</v>
          </cell>
          <cell r="S1455" t="str">
            <v>Venta a empleado</v>
          </cell>
          <cell r="T1455" t="str">
            <v>GNP</v>
          </cell>
          <cell r="U1455" t="str">
            <v>Grupo Nacional Provincial, S.A.B.</v>
          </cell>
          <cell r="V1455" t="str">
            <v>AVES</v>
          </cell>
          <cell r="W1455" t="str">
            <v>Estrategas</v>
          </cell>
          <cell r="X1455" t="str">
            <v>Despacho Externo</v>
          </cell>
          <cell r="Y1455" t="str">
            <v>Asignado</v>
          </cell>
          <cell r="AA1455" t="str">
            <v>Ignacio Espejo Menchaca</v>
          </cell>
          <cell r="AB1455" t="str">
            <v>-</v>
          </cell>
          <cell r="AC1455" t="str">
            <v>-</v>
          </cell>
          <cell r="AD1455" t="str">
            <v>-</v>
          </cell>
          <cell r="AE1455" t="str">
            <v>-</v>
          </cell>
          <cell r="AF1455" t="str">
            <v>-</v>
          </cell>
          <cell r="AG1455" t="str">
            <v>-</v>
          </cell>
          <cell r="AH1455" t="str">
            <v>-</v>
          </cell>
          <cell r="AI1455" t="str">
            <v>C6705</v>
          </cell>
          <cell r="AJ1455" t="str">
            <v>Ramirez Granados Arturo</v>
          </cell>
          <cell r="AK1455" t="str">
            <v>-</v>
          </cell>
          <cell r="AL1455" t="str">
            <v>-</v>
          </cell>
          <cell r="AM1455" t="str">
            <v>-</v>
          </cell>
          <cell r="AN1455">
            <v>0</v>
          </cell>
          <cell r="AO1455" t="str">
            <v>-</v>
          </cell>
          <cell r="AQ1455">
            <v>5543677979</v>
          </cell>
          <cell r="AR1455" t="str">
            <v>6363180010376935</v>
          </cell>
          <cell r="AS1455" t="str">
            <v>CANCELADO</v>
          </cell>
          <cell r="AT1455" t="str">
            <v>8530</v>
          </cell>
          <cell r="AU1455" t="str">
            <v>508</v>
          </cell>
          <cell r="AV1455" t="str">
            <v>05/26</v>
          </cell>
          <cell r="AW1455" t="str">
            <v>IMDM22968683..</v>
          </cell>
          <cell r="AX1455" t="str">
            <v>Inactivo</v>
          </cell>
          <cell r="AY1455" t="str">
            <v>No</v>
          </cell>
          <cell r="AZ1455" t="str">
            <v>-</v>
          </cell>
          <cell r="BA1455" t="str">
            <v>-</v>
          </cell>
          <cell r="BB1455" t="str">
            <v>-</v>
          </cell>
          <cell r="BC1455" t="str">
            <v>-</v>
          </cell>
          <cell r="BD1455" t="str">
            <v>-</v>
          </cell>
          <cell r="BE1455" t="str">
            <v>-</v>
          </cell>
          <cell r="BF1455" t="str">
            <v>-</v>
          </cell>
          <cell r="BG1455" t="str">
            <v>-</v>
          </cell>
          <cell r="BH1455" t="str">
            <v>-</v>
          </cell>
          <cell r="BI1455" t="str">
            <v>-</v>
          </cell>
          <cell r="BJ1455" t="str">
            <v>Propio</v>
          </cell>
          <cell r="BK1455" t="str">
            <v>FV8369</v>
          </cell>
          <cell r="BL1455" t="str">
            <v>El Trébol Automotriz Ermita, S.A. de C.V.</v>
          </cell>
          <cell r="BM1455">
            <v>126293.1</v>
          </cell>
          <cell r="BN1455">
            <v>20206.896000000001</v>
          </cell>
          <cell r="BO1455">
            <v>146499.99600000001</v>
          </cell>
          <cell r="BP1455">
            <v>4363.92</v>
          </cell>
          <cell r="BQ1455" t="str">
            <v>-</v>
          </cell>
          <cell r="BR1455" t="str">
            <v>-</v>
          </cell>
          <cell r="BS1455" t="str">
            <v>-</v>
          </cell>
          <cell r="BT1455" t="str">
            <v>-</v>
          </cell>
          <cell r="BU1455" t="str">
            <v>-</v>
          </cell>
          <cell r="BV1455" t="str">
            <v>-</v>
          </cell>
          <cell r="BW1455" t="str">
            <v>-</v>
          </cell>
          <cell r="BX1455" t="str">
            <v>-</v>
          </cell>
          <cell r="BY1455" t="str">
            <v>-</v>
          </cell>
          <cell r="BZ1455" t="str">
            <v>-</v>
          </cell>
          <cell r="CA1455" t="str">
            <v>-</v>
          </cell>
          <cell r="CB1455" t="str">
            <v>-</v>
          </cell>
          <cell r="CC1455" t="str">
            <v>Miércoles</v>
          </cell>
          <cell r="CD1455" t="str">
            <v>53</v>
          </cell>
          <cell r="CE1455" t="str">
            <v>3</v>
          </cell>
          <cell r="CF1455" t="str">
            <v>Rojo</v>
          </cell>
          <cell r="CG1455" t="str">
            <v>3er Sábado</v>
          </cell>
          <cell r="CH1455" t="str">
            <v>Mzo y Abr</v>
          </cell>
          <cell r="CI1455" t="str">
            <v>Sep y Oct</v>
          </cell>
          <cell r="CJ1455" t="str">
            <v>AVEs</v>
          </cell>
          <cell r="CK1455">
            <v>0</v>
          </cell>
          <cell r="CL1455" t="str">
            <v>101 - MAGNA</v>
          </cell>
          <cell r="CM1455" t="str">
            <v>15074</v>
          </cell>
          <cell r="CP1455" t="str">
            <v>-</v>
          </cell>
        </row>
        <row r="1456">
          <cell r="A1456" t="str">
            <v>15075</v>
          </cell>
          <cell r="B1456" t="str">
            <v>U01ACD</v>
          </cell>
          <cell r="C1456" t="str">
            <v>Distrito Federal</v>
          </cell>
          <cell r="D1456" t="str">
            <v>No aplica</v>
          </cell>
          <cell r="E1456" t="str">
            <v>Aveo</v>
          </cell>
          <cell r="F1456" t="str">
            <v>Automóvil</v>
          </cell>
          <cell r="G1456" t="str">
            <v>Chevrolet</v>
          </cell>
          <cell r="H1456" t="str">
            <v>Aveo LT 4 puertas T/M, D/H, A/A, B/A, ABS, CD, Paquete F</v>
          </cell>
          <cell r="I1456" t="str">
            <v>3G1TB5CF9FL213862</v>
          </cell>
          <cell r="J1456" t="str">
            <v>Hecho en México</v>
          </cell>
          <cell r="K1456" t="str">
            <v>Magna</v>
          </cell>
          <cell r="L1456">
            <v>4</v>
          </cell>
          <cell r="M1456">
            <v>45</v>
          </cell>
          <cell r="N1456">
            <v>2015</v>
          </cell>
          <cell r="O1456" t="str">
            <v>Xalapa</v>
          </cell>
          <cell r="P1456" t="str">
            <v>Veracruz</v>
          </cell>
          <cell r="Q1456" t="str">
            <v>Sureste</v>
          </cell>
          <cell r="R1456" t="str">
            <v>Baja</v>
          </cell>
          <cell r="S1456" t="str">
            <v>Venta a empleado</v>
          </cell>
          <cell r="T1456" t="str">
            <v>GNP</v>
          </cell>
          <cell r="U1456" t="str">
            <v>Grupo Nacional Provincial, S.A.B.</v>
          </cell>
          <cell r="V1456" t="str">
            <v>Asesor de Servicio</v>
          </cell>
          <cell r="W1456" t="str">
            <v>X3</v>
          </cell>
          <cell r="X1456" t="str">
            <v>Supervisoria</v>
          </cell>
          <cell r="Y1456" t="str">
            <v>Asignado</v>
          </cell>
          <cell r="Z1456" t="str">
            <v>S03899</v>
          </cell>
          <cell r="AA1456" t="str">
            <v>Garcia Martinez Fortino Antonio</v>
          </cell>
          <cell r="AB1456" t="str">
            <v>Servicios Administrativos en Reclamaciones, S.A. de C.V.</v>
          </cell>
          <cell r="AC1456" t="str">
            <v>GAMF830725879</v>
          </cell>
          <cell r="AD1456" t="str">
            <v>Operativo</v>
          </cell>
          <cell r="AE1456" t="str">
            <v>Asesor de Servicio</v>
          </cell>
          <cell r="AF1456" t="str">
            <v>Unidad Operativa</v>
          </cell>
          <cell r="AG1456" t="str">
            <v>Dirección Servicio y Operaciones</v>
          </cell>
          <cell r="AH1456" t="str">
            <v>Subdir. Siniestros CDMX y Sureste</v>
          </cell>
          <cell r="AI1456" t="str">
            <v>C9208</v>
          </cell>
          <cell r="AJ1456" t="str">
            <v>Lasa Estrada Antxon</v>
          </cell>
          <cell r="AK1456" t="str">
            <v>Jalapa</v>
          </cell>
          <cell r="AL1456" t="str">
            <v>Jalapa</v>
          </cell>
          <cell r="AM1456">
            <v>7732</v>
          </cell>
          <cell r="AN1456" t="str">
            <v>fortino.garcia@gnp.com.mx</v>
          </cell>
          <cell r="AO1456" t="str">
            <v>fortino.garcia@gnp.com.mx</v>
          </cell>
          <cell r="AP1456" t="str">
            <v>antonio_300zx@hotmail.com</v>
          </cell>
          <cell r="AQ1456">
            <v>2288452771</v>
          </cell>
          <cell r="AR1456" t="str">
            <v>6363180010376943</v>
          </cell>
          <cell r="AS1456" t="str">
            <v>CANCELADO</v>
          </cell>
          <cell r="AT1456" t="str">
            <v>8529</v>
          </cell>
          <cell r="AU1456" t="str">
            <v>163</v>
          </cell>
          <cell r="AV1456" t="str">
            <v>05/26</v>
          </cell>
          <cell r="AW1456" t="str">
            <v>IMDM20551452..</v>
          </cell>
          <cell r="AX1456" t="str">
            <v>Inactivo</v>
          </cell>
          <cell r="AY1456" t="str">
            <v>No</v>
          </cell>
          <cell r="AZ1456" t="str">
            <v>-</v>
          </cell>
          <cell r="BA1456" t="str">
            <v>-</v>
          </cell>
          <cell r="BB1456" t="str">
            <v>-</v>
          </cell>
          <cell r="BC1456" t="str">
            <v>-</v>
          </cell>
          <cell r="BD1456" t="str">
            <v>-</v>
          </cell>
          <cell r="BE1456" t="str">
            <v>-</v>
          </cell>
          <cell r="BF1456" t="str">
            <v>-</v>
          </cell>
          <cell r="BG1456">
            <v>3</v>
          </cell>
          <cell r="BH1456" t="str">
            <v>-</v>
          </cell>
          <cell r="BI1456" t="str">
            <v>-</v>
          </cell>
          <cell r="BJ1456" t="str">
            <v>Propio</v>
          </cell>
          <cell r="BK1456" t="str">
            <v>FV8370</v>
          </cell>
          <cell r="BL1456" t="str">
            <v>El Trébol Automotriz Ermita, S.A. de C.V.</v>
          </cell>
          <cell r="BM1456">
            <v>126293.1</v>
          </cell>
          <cell r="BN1456">
            <v>20206.896000000001</v>
          </cell>
          <cell r="BO1456">
            <v>146499.99600000001</v>
          </cell>
          <cell r="BP1456">
            <v>4363.92</v>
          </cell>
          <cell r="BQ1456" t="str">
            <v>-</v>
          </cell>
          <cell r="BR1456" t="str">
            <v>-</v>
          </cell>
          <cell r="BS1456" t="str">
            <v>-</v>
          </cell>
          <cell r="BT1456" t="str">
            <v>-</v>
          </cell>
          <cell r="BU1456" t="str">
            <v>-</v>
          </cell>
          <cell r="BV1456" t="str">
            <v>-</v>
          </cell>
          <cell r="BW1456" t="str">
            <v>-</v>
          </cell>
          <cell r="BX1456" t="str">
            <v>-</v>
          </cell>
          <cell r="BY1456" t="str">
            <v>-</v>
          </cell>
          <cell r="BZ1456" t="str">
            <v>-</v>
          </cell>
          <cell r="CA1456" t="str">
            <v>-</v>
          </cell>
          <cell r="CB1456" t="str">
            <v>-</v>
          </cell>
          <cell r="CC1456" t="str">
            <v>Jueves</v>
          </cell>
          <cell r="CD1456" t="str">
            <v>01</v>
          </cell>
          <cell r="CE1456" t="str">
            <v>1</v>
          </cell>
          <cell r="CF1456" t="str">
            <v>Verde</v>
          </cell>
          <cell r="CG1456" t="str">
            <v>4o Sábado</v>
          </cell>
          <cell r="CH1456" t="str">
            <v>Abr y May</v>
          </cell>
          <cell r="CI1456" t="str">
            <v>Oct y Nov</v>
          </cell>
          <cell r="CJ1456" t="str">
            <v>Ajustador</v>
          </cell>
          <cell r="CK1456">
            <v>90</v>
          </cell>
          <cell r="CL1456" t="str">
            <v>101 - MAGNA</v>
          </cell>
          <cell r="CM1456" t="str">
            <v>15075</v>
          </cell>
          <cell r="CP1456" t="str">
            <v>-</v>
          </cell>
        </row>
        <row r="1457">
          <cell r="A1457" t="str">
            <v>15076</v>
          </cell>
          <cell r="B1457" t="str">
            <v>U62ACD</v>
          </cell>
          <cell r="C1457" t="str">
            <v>Distrito Federal</v>
          </cell>
          <cell r="D1457" t="str">
            <v>No aplica</v>
          </cell>
          <cell r="E1457" t="str">
            <v>Aveo</v>
          </cell>
          <cell r="F1457" t="str">
            <v>Automóvil</v>
          </cell>
          <cell r="G1457" t="str">
            <v>Chevrolet</v>
          </cell>
          <cell r="H1457" t="str">
            <v>Aveo LT 4 puertas T/M, D/H, A/A, B/A, ABS, CD, Paquete F</v>
          </cell>
          <cell r="I1457" t="str">
            <v>3G1TB5CF9FL213960</v>
          </cell>
          <cell r="J1457" t="str">
            <v>Hecho en México</v>
          </cell>
          <cell r="K1457" t="str">
            <v>Magna</v>
          </cell>
          <cell r="L1457">
            <v>4</v>
          </cell>
          <cell r="M1457">
            <v>45</v>
          </cell>
          <cell r="N1457">
            <v>2015</v>
          </cell>
          <cell r="O1457" t="str">
            <v>Toluca</v>
          </cell>
          <cell r="P1457" t="str">
            <v>Estado de México</v>
          </cell>
          <cell r="Q1457" t="str">
            <v>Centro</v>
          </cell>
          <cell r="R1457" t="str">
            <v>Baja</v>
          </cell>
          <cell r="S1457" t="str">
            <v>Subasta interna</v>
          </cell>
          <cell r="T1457" t="str">
            <v>GNP</v>
          </cell>
          <cell r="U1457" t="str">
            <v>Grupo Nacional Provincial, S.A.B.</v>
          </cell>
          <cell r="V1457" t="str">
            <v>Asesor de Servicio</v>
          </cell>
          <cell r="W1457" t="str">
            <v>T27</v>
          </cell>
          <cell r="X1457" t="str">
            <v>Supervisoria</v>
          </cell>
          <cell r="Y1457" t="str">
            <v>Asignado</v>
          </cell>
          <cell r="Z1457" t="str">
            <v>Por asignar</v>
          </cell>
          <cell r="AA1457" t="str">
            <v>-</v>
          </cell>
          <cell r="AB1457" t="str">
            <v>-</v>
          </cell>
          <cell r="AC1457" t="str">
            <v>-</v>
          </cell>
          <cell r="AD1457" t="str">
            <v>-</v>
          </cell>
          <cell r="AE1457" t="str">
            <v>-</v>
          </cell>
          <cell r="AF1457" t="str">
            <v>-</v>
          </cell>
          <cell r="AG1457" t="str">
            <v>-</v>
          </cell>
          <cell r="AH1457" t="str">
            <v>-</v>
          </cell>
          <cell r="AI1457" t="str">
            <v>C6705</v>
          </cell>
          <cell r="AJ1457" t="str">
            <v>Ramirez Granados Arturo</v>
          </cell>
          <cell r="AK1457" t="str">
            <v>-</v>
          </cell>
          <cell r="AL1457" t="str">
            <v>-</v>
          </cell>
          <cell r="AM1457" t="str">
            <v>-</v>
          </cell>
          <cell r="AN1457">
            <v>0</v>
          </cell>
          <cell r="AO1457" t="str">
            <v>-</v>
          </cell>
          <cell r="AQ1457">
            <v>7225108158</v>
          </cell>
          <cell r="AR1457" t="str">
            <v>6363180010376950</v>
          </cell>
          <cell r="AS1457" t="str">
            <v>CANCELADO</v>
          </cell>
          <cell r="AT1457" t="str">
            <v>9737</v>
          </cell>
          <cell r="AU1457" t="str">
            <v>505</v>
          </cell>
          <cell r="AV1457" t="str">
            <v>05/26</v>
          </cell>
          <cell r="AW1457" t="str">
            <v>IMDM20551458..</v>
          </cell>
          <cell r="AX1457" t="str">
            <v>Inactivo</v>
          </cell>
          <cell r="AY1457" t="str">
            <v>No</v>
          </cell>
          <cell r="AZ1457" t="str">
            <v>-</v>
          </cell>
          <cell r="BA1457" t="str">
            <v>-</v>
          </cell>
          <cell r="BB1457" t="str">
            <v>-</v>
          </cell>
          <cell r="BC1457" t="str">
            <v>-</v>
          </cell>
          <cell r="BD1457" t="str">
            <v>-</v>
          </cell>
          <cell r="BE1457" t="str">
            <v>-</v>
          </cell>
          <cell r="BF1457" t="str">
            <v>-</v>
          </cell>
          <cell r="BG1457">
            <v>3</v>
          </cell>
          <cell r="BH1457" t="str">
            <v>-</v>
          </cell>
          <cell r="BI1457" t="str">
            <v>-</v>
          </cell>
          <cell r="BJ1457" t="str">
            <v>Propio</v>
          </cell>
          <cell r="BK1457" t="str">
            <v>FV8371</v>
          </cell>
          <cell r="BL1457" t="str">
            <v>El Trébol Automotriz Ermita, S.A. de C.V.</v>
          </cell>
          <cell r="BM1457">
            <v>126293.1</v>
          </cell>
          <cell r="BN1457">
            <v>20206.896000000001</v>
          </cell>
          <cell r="BO1457">
            <v>146499.99600000001</v>
          </cell>
          <cell r="BP1457">
            <v>4363.92</v>
          </cell>
          <cell r="BQ1457" t="str">
            <v>-</v>
          </cell>
          <cell r="BR1457" t="str">
            <v>-</v>
          </cell>
          <cell r="BS1457" t="str">
            <v>-</v>
          </cell>
          <cell r="BT1457" t="str">
            <v>-</v>
          </cell>
          <cell r="BU1457" t="str">
            <v>-</v>
          </cell>
          <cell r="BV1457" t="str">
            <v>-</v>
          </cell>
          <cell r="BW1457" t="str">
            <v>-</v>
          </cell>
          <cell r="BX1457" t="str">
            <v>-</v>
          </cell>
          <cell r="BY1457" t="str">
            <v>-</v>
          </cell>
          <cell r="BZ1457" t="str">
            <v>-</v>
          </cell>
          <cell r="CA1457" t="str">
            <v>-</v>
          </cell>
          <cell r="CB1457" t="str">
            <v>-</v>
          </cell>
          <cell r="CC1457" t="str">
            <v>Jueves</v>
          </cell>
          <cell r="CD1457" t="str">
            <v>62</v>
          </cell>
          <cell r="CE1457" t="str">
            <v>2</v>
          </cell>
          <cell r="CF1457" t="str">
            <v>Verde</v>
          </cell>
          <cell r="CG1457" t="str">
            <v>4o Sábado</v>
          </cell>
          <cell r="CH1457" t="str">
            <v>Abr y May</v>
          </cell>
          <cell r="CI1457" t="str">
            <v>Oct y Nov</v>
          </cell>
          <cell r="CJ1457" t="str">
            <v>Ajustador</v>
          </cell>
          <cell r="CK1457">
            <v>90</v>
          </cell>
          <cell r="CL1457" t="str">
            <v>101 - MAGNA</v>
          </cell>
          <cell r="CM1457" t="str">
            <v>15076</v>
          </cell>
          <cell r="CP1457" t="str">
            <v>-</v>
          </cell>
        </row>
        <row r="1458">
          <cell r="A1458" t="str">
            <v>15077</v>
          </cell>
          <cell r="B1458" t="str">
            <v>R47ACD</v>
          </cell>
          <cell r="C1458" t="str">
            <v>Distrito Federal</v>
          </cell>
          <cell r="D1458" t="str">
            <v>No aplica</v>
          </cell>
          <cell r="E1458" t="str">
            <v>Aveo</v>
          </cell>
          <cell r="F1458" t="str">
            <v>Automóvil</v>
          </cell>
          <cell r="G1458" t="str">
            <v>Chevrolet</v>
          </cell>
          <cell r="H1458" t="str">
            <v>Aveo LT 4 puertas T/M, D/H, A/A, B/A, ABS, CD, Paquete F</v>
          </cell>
          <cell r="I1458" t="str">
            <v>3G1TB5CF9FL214011</v>
          </cell>
          <cell r="J1458" t="str">
            <v>Hecho en México</v>
          </cell>
          <cell r="K1458" t="str">
            <v>Magna</v>
          </cell>
          <cell r="L1458">
            <v>4</v>
          </cell>
          <cell r="M1458">
            <v>45</v>
          </cell>
          <cell r="N1458">
            <v>2015</v>
          </cell>
          <cell r="O1458" t="str">
            <v>Guadalajara</v>
          </cell>
          <cell r="P1458" t="str">
            <v>Jalisco</v>
          </cell>
          <cell r="Q1458" t="str">
            <v>Occidente</v>
          </cell>
          <cell r="R1458" t="str">
            <v>Baja</v>
          </cell>
          <cell r="S1458" t="str">
            <v>Venta a empleado</v>
          </cell>
          <cell r="T1458" t="str">
            <v>GNP</v>
          </cell>
          <cell r="U1458" t="str">
            <v>Grupo Nacional Provincial, S.A.B.</v>
          </cell>
          <cell r="V1458" t="str">
            <v>Asesor de Servicio</v>
          </cell>
          <cell r="W1458" t="str">
            <v>M28</v>
          </cell>
          <cell r="X1458" t="str">
            <v>Célula México</v>
          </cell>
          <cell r="Y1458" t="str">
            <v>Asignado</v>
          </cell>
          <cell r="Z1458">
            <v>40180001</v>
          </cell>
          <cell r="AA1458" t="str">
            <v>Márquez Martinez Carlos Alberto</v>
          </cell>
          <cell r="AB1458" t="str">
            <v>Servicios Administrativos en Reclamaciones, S.A. de C.V.</v>
          </cell>
          <cell r="AC1458" t="str">
            <v>MAMC7901074U1</v>
          </cell>
          <cell r="AD1458" t="str">
            <v>Operativo</v>
          </cell>
          <cell r="AE1458" t="str">
            <v>Asesor de Servicio</v>
          </cell>
          <cell r="AF1458" t="str">
            <v>Unidad Operativa</v>
          </cell>
          <cell r="AG1458" t="str">
            <v>Dirección Servicio y Operaciones</v>
          </cell>
          <cell r="AH1458" t="str">
            <v>Subdirección Siniestros Norte y Occidente</v>
          </cell>
          <cell r="AI1458" t="str">
            <v>C9179</v>
          </cell>
          <cell r="AJ1458" t="str">
            <v>Moya Urdiales Idalia Leticia</v>
          </cell>
          <cell r="AK1458" t="str">
            <v>Oficina central Guadalajara</v>
          </cell>
          <cell r="AL1458" t="str">
            <v>Guadalajara</v>
          </cell>
          <cell r="AM1458">
            <v>6389</v>
          </cell>
          <cell r="AN1458" t="str">
            <v>carlos.marquez@gnp.com.mx</v>
          </cell>
          <cell r="AO1458" t="str">
            <v>carlos.marquez@gnp.com.mx</v>
          </cell>
          <cell r="AP1458" t="str">
            <v>ajustes189gnp@gmail.com</v>
          </cell>
          <cell r="AQ1458">
            <v>3310204562</v>
          </cell>
          <cell r="AR1458" t="str">
            <v>6363180010376968</v>
          </cell>
          <cell r="AS1458" t="str">
            <v>CANCELADO</v>
          </cell>
          <cell r="AT1458" t="str">
            <v>3158</v>
          </cell>
          <cell r="AU1458" t="str">
            <v>364</v>
          </cell>
          <cell r="AV1458" t="str">
            <v>05/26</v>
          </cell>
          <cell r="AW1458" t="str">
            <v>-</v>
          </cell>
          <cell r="AX1458" t="str">
            <v>-</v>
          </cell>
          <cell r="AY1458" t="str">
            <v>No</v>
          </cell>
          <cell r="AZ1458" t="str">
            <v>-</v>
          </cell>
          <cell r="BA1458" t="str">
            <v>-</v>
          </cell>
          <cell r="BB1458" t="str">
            <v>-</v>
          </cell>
          <cell r="BC1458" t="str">
            <v>-</v>
          </cell>
          <cell r="BD1458" t="str">
            <v>-</v>
          </cell>
          <cell r="BE1458" t="str">
            <v>-</v>
          </cell>
          <cell r="BF1458" t="str">
            <v>-</v>
          </cell>
          <cell r="BG1458">
            <v>3</v>
          </cell>
          <cell r="BH1458" t="str">
            <v>-</v>
          </cell>
          <cell r="BI1458" t="str">
            <v>-</v>
          </cell>
          <cell r="BJ1458" t="str">
            <v>Propio</v>
          </cell>
          <cell r="BK1458" t="str">
            <v>FV8372</v>
          </cell>
          <cell r="BL1458" t="str">
            <v>El Trébol Automotriz Ermita, S.A. de C.V.</v>
          </cell>
          <cell r="BM1458">
            <v>126293.1</v>
          </cell>
          <cell r="BN1458">
            <v>20206.896000000001</v>
          </cell>
          <cell r="BO1458">
            <v>146499.99600000001</v>
          </cell>
          <cell r="BP1458">
            <v>4363.92</v>
          </cell>
          <cell r="BQ1458" t="str">
            <v>-</v>
          </cell>
          <cell r="BR1458" t="str">
            <v>-</v>
          </cell>
          <cell r="BS1458" t="str">
            <v>-</v>
          </cell>
          <cell r="BT1458" t="str">
            <v>-</v>
          </cell>
          <cell r="BU1458" t="str">
            <v>-</v>
          </cell>
          <cell r="BV1458" t="str">
            <v>-</v>
          </cell>
          <cell r="BW1458" t="str">
            <v>-</v>
          </cell>
          <cell r="BX1458" t="str">
            <v>-</v>
          </cell>
          <cell r="BY1458" t="str">
            <v>-</v>
          </cell>
          <cell r="BZ1458" t="str">
            <v>-</v>
          </cell>
          <cell r="CA1458" t="str">
            <v>-</v>
          </cell>
          <cell r="CB1458" t="str">
            <v>-</v>
          </cell>
          <cell r="CC1458" t="str">
            <v>Martes</v>
          </cell>
          <cell r="CD1458" t="str">
            <v>47</v>
          </cell>
          <cell r="CE1458" t="str">
            <v>7</v>
          </cell>
          <cell r="CF1458" t="str">
            <v>Rosa</v>
          </cell>
          <cell r="CG1458" t="str">
            <v>2o Sábado</v>
          </cell>
          <cell r="CH1458" t="str">
            <v>Feb y Mzo</v>
          </cell>
          <cell r="CI1458" t="str">
            <v>Ago y Sep</v>
          </cell>
          <cell r="CJ1458" t="str">
            <v>Ajustador</v>
          </cell>
          <cell r="CK1458">
            <v>90</v>
          </cell>
          <cell r="CL1458" t="str">
            <v>101 - MAGNA</v>
          </cell>
          <cell r="CM1458" t="str">
            <v>15077</v>
          </cell>
          <cell r="CP1458" t="str">
            <v>-</v>
          </cell>
        </row>
        <row r="1459">
          <cell r="A1459" t="str">
            <v>15078</v>
          </cell>
          <cell r="B1459" t="str">
            <v>S25ACD</v>
          </cell>
          <cell r="C1459" t="str">
            <v>Distrito Federal</v>
          </cell>
          <cell r="D1459" t="str">
            <v>No aplica</v>
          </cell>
          <cell r="E1459" t="str">
            <v>Aveo</v>
          </cell>
          <cell r="F1459" t="str">
            <v>Automóvil</v>
          </cell>
          <cell r="G1459" t="str">
            <v>Chevrolet</v>
          </cell>
          <cell r="H1459" t="str">
            <v>Aveo LT 4 puertas T/M, D/H, A/A, B/A, ABS, CD, Paquete F</v>
          </cell>
          <cell r="I1459" t="str">
            <v>3G1TB5CF9FL214798</v>
          </cell>
          <cell r="J1459" t="str">
            <v>Hecho en México</v>
          </cell>
          <cell r="K1459" t="str">
            <v>Magna</v>
          </cell>
          <cell r="L1459">
            <v>4</v>
          </cell>
          <cell r="M1459">
            <v>45</v>
          </cell>
          <cell r="N1459">
            <v>2015</v>
          </cell>
          <cell r="O1459" t="str">
            <v>Guadalajara</v>
          </cell>
          <cell r="P1459" t="str">
            <v>Jalisco</v>
          </cell>
          <cell r="Q1459" t="str">
            <v>Occidente</v>
          </cell>
          <cell r="R1459" t="str">
            <v>Baja</v>
          </cell>
          <cell r="S1459" t="str">
            <v>Subasta interna</v>
          </cell>
          <cell r="T1459" t="str">
            <v>GNP</v>
          </cell>
          <cell r="U1459" t="str">
            <v>Grupo Nacional Provincial, S.A.B.</v>
          </cell>
          <cell r="V1459" t="str">
            <v>Asesor de Servicio</v>
          </cell>
          <cell r="W1459" t="str">
            <v>M21</v>
          </cell>
          <cell r="X1459" t="str">
            <v>Célula Sol</v>
          </cell>
          <cell r="Y1459" t="str">
            <v>Asignado</v>
          </cell>
          <cell r="Z1459" t="str">
            <v>Por asignar</v>
          </cell>
          <cell r="AA1459" t="str">
            <v>-</v>
          </cell>
          <cell r="AB1459" t="str">
            <v>-</v>
          </cell>
          <cell r="AC1459" t="str">
            <v>-</v>
          </cell>
          <cell r="AD1459" t="str">
            <v>-</v>
          </cell>
          <cell r="AE1459" t="str">
            <v>-</v>
          </cell>
          <cell r="AF1459" t="str">
            <v>-</v>
          </cell>
          <cell r="AG1459" t="str">
            <v>-</v>
          </cell>
          <cell r="AH1459" t="str">
            <v>-</v>
          </cell>
          <cell r="AI1459" t="str">
            <v>C6705</v>
          </cell>
          <cell r="AJ1459" t="str">
            <v>Ramirez Granados Arturo</v>
          </cell>
          <cell r="AK1459" t="str">
            <v>-</v>
          </cell>
          <cell r="AL1459" t="str">
            <v>-</v>
          </cell>
          <cell r="AM1459" t="str">
            <v>-</v>
          </cell>
          <cell r="AN1459" t="str">
            <v>ajustes338gnp@gmail.com</v>
          </cell>
          <cell r="AO1459" t="str">
            <v>-</v>
          </cell>
          <cell r="AP1459" t="str">
            <v>ajustes338gnp@gmail.com</v>
          </cell>
          <cell r="AQ1459">
            <v>3310204568</v>
          </cell>
          <cell r="AR1459" t="str">
            <v>6363180010376976</v>
          </cell>
          <cell r="AS1459" t="str">
            <v>CANCELADO</v>
          </cell>
          <cell r="AT1459" t="str">
            <v>7441</v>
          </cell>
          <cell r="AU1459" t="str">
            <v>488</v>
          </cell>
          <cell r="AV1459" t="str">
            <v>05/26</v>
          </cell>
          <cell r="AW1459" t="str">
            <v>-</v>
          </cell>
          <cell r="AX1459" t="str">
            <v>-</v>
          </cell>
          <cell r="AY1459" t="str">
            <v>No</v>
          </cell>
          <cell r="AZ1459" t="str">
            <v>-</v>
          </cell>
          <cell r="BA1459" t="str">
            <v>-</v>
          </cell>
          <cell r="BB1459" t="str">
            <v>-</v>
          </cell>
          <cell r="BC1459" t="str">
            <v>-</v>
          </cell>
          <cell r="BD1459" t="str">
            <v>-</v>
          </cell>
          <cell r="BE1459" t="str">
            <v>-</v>
          </cell>
          <cell r="BF1459" t="str">
            <v>-</v>
          </cell>
          <cell r="BG1459">
            <v>3</v>
          </cell>
          <cell r="BH1459" t="str">
            <v>-</v>
          </cell>
          <cell r="BI1459" t="str">
            <v>-</v>
          </cell>
          <cell r="BJ1459" t="str">
            <v>Propio</v>
          </cell>
          <cell r="BK1459" t="str">
            <v>FV8373</v>
          </cell>
          <cell r="BL1459" t="str">
            <v>El Trébol Automotriz Ermita, S.A. de C.V.</v>
          </cell>
          <cell r="BM1459">
            <v>126293.1</v>
          </cell>
          <cell r="BN1459">
            <v>20206.896000000001</v>
          </cell>
          <cell r="BO1459">
            <v>146499.99600000001</v>
          </cell>
          <cell r="BP1459">
            <v>4363.92</v>
          </cell>
          <cell r="BQ1459" t="str">
            <v>-</v>
          </cell>
          <cell r="BR1459" t="str">
            <v>-</v>
          </cell>
          <cell r="BS1459" t="str">
            <v>-</v>
          </cell>
          <cell r="BT1459" t="str">
            <v>-</v>
          </cell>
          <cell r="BU1459" t="str">
            <v>-</v>
          </cell>
          <cell r="BV1459" t="str">
            <v>-</v>
          </cell>
          <cell r="BW1459" t="str">
            <v>-</v>
          </cell>
          <cell r="BX1459" t="str">
            <v>-</v>
          </cell>
          <cell r="BY1459" t="str">
            <v>-</v>
          </cell>
          <cell r="BZ1459" t="str">
            <v>-</v>
          </cell>
          <cell r="CA1459" t="str">
            <v>-</v>
          </cell>
          <cell r="CB1459" t="str">
            <v>-</v>
          </cell>
          <cell r="CC1459" t="str">
            <v>Lunes</v>
          </cell>
          <cell r="CD1459" t="str">
            <v>25</v>
          </cell>
          <cell r="CE1459" t="str">
            <v>5</v>
          </cell>
          <cell r="CF1459" t="str">
            <v>Amarillo</v>
          </cell>
          <cell r="CG1459" t="str">
            <v>1er Sábado</v>
          </cell>
          <cell r="CH1459" t="str">
            <v>Ene y Feb</v>
          </cell>
          <cell r="CI1459" t="str">
            <v>Jul y Ago</v>
          </cell>
          <cell r="CJ1459" t="str">
            <v>Ajustador</v>
          </cell>
          <cell r="CK1459">
            <v>90</v>
          </cell>
          <cell r="CL1459" t="str">
            <v>101 - MAGNA</v>
          </cell>
          <cell r="CM1459" t="str">
            <v>15078</v>
          </cell>
          <cell r="CP1459" t="str">
            <v>-</v>
          </cell>
        </row>
        <row r="1460">
          <cell r="A1460" t="str">
            <v>15079</v>
          </cell>
          <cell r="B1460" t="str">
            <v>S16ACD</v>
          </cell>
          <cell r="C1460" t="str">
            <v>Distrito Federal</v>
          </cell>
          <cell r="D1460" t="str">
            <v>No aplica</v>
          </cell>
          <cell r="E1460" t="str">
            <v>Aveo</v>
          </cell>
          <cell r="F1460" t="str">
            <v>Automóvil</v>
          </cell>
          <cell r="G1460" t="str">
            <v>Chevrolet</v>
          </cell>
          <cell r="H1460" t="str">
            <v>Aveo LT 4 puertas T/M, D/H, A/A, B/A, ABS, CD, Paquete F</v>
          </cell>
          <cell r="I1460" t="str">
            <v>3G1TB5CFXFL206242</v>
          </cell>
          <cell r="J1460" t="str">
            <v>Hecho en México</v>
          </cell>
          <cell r="K1460" t="str">
            <v>Magna</v>
          </cell>
          <cell r="L1460">
            <v>4</v>
          </cell>
          <cell r="M1460">
            <v>45</v>
          </cell>
          <cell r="N1460">
            <v>2015</v>
          </cell>
          <cell r="O1460" t="str">
            <v>Tijuana</v>
          </cell>
          <cell r="P1460" t="str">
            <v>Baja California Norte</v>
          </cell>
          <cell r="Q1460" t="str">
            <v>Noroeste</v>
          </cell>
          <cell r="R1460" t="str">
            <v>Baja</v>
          </cell>
          <cell r="S1460" t="str">
            <v>Venta a empleado</v>
          </cell>
          <cell r="T1460" t="str">
            <v>GNP</v>
          </cell>
          <cell r="U1460" t="str">
            <v>Grupo Nacional Provincial, S.A.B.</v>
          </cell>
          <cell r="V1460" t="str">
            <v>Asesor de Servicio</v>
          </cell>
          <cell r="W1460" t="str">
            <v>T63</v>
          </cell>
          <cell r="X1460" t="str">
            <v>Supervisoria</v>
          </cell>
          <cell r="Y1460" t="str">
            <v>Asignado</v>
          </cell>
          <cell r="Z1460">
            <v>40095001</v>
          </cell>
          <cell r="AA1460" t="str">
            <v>Magallon Valencia José Luis</v>
          </cell>
          <cell r="AB1460" t="str">
            <v>Servicios Administrativos en Reclamaciones, S.A. de C.V.</v>
          </cell>
          <cell r="AC1460" t="str">
            <v>MAVL780310H16</v>
          </cell>
          <cell r="AD1460" t="str">
            <v>Operativo</v>
          </cell>
          <cell r="AE1460" t="str">
            <v>Asesor de Servicio</v>
          </cell>
          <cell r="AF1460" t="str">
            <v>Unidad Operativa</v>
          </cell>
          <cell r="AG1460" t="str">
            <v>Dirección Servicio y Operaciones</v>
          </cell>
          <cell r="AH1460" t="str">
            <v>Subdirección Siniestros Norte y Occidente</v>
          </cell>
          <cell r="AI1460" t="str">
            <v>C9178</v>
          </cell>
          <cell r="AJ1460" t="str">
            <v>Cárdenas Guzmán Adriel</v>
          </cell>
          <cell r="AK1460" t="str">
            <v>Tijuana</v>
          </cell>
          <cell r="AL1460" t="str">
            <v>Tijuana</v>
          </cell>
          <cell r="AM1460">
            <v>7045</v>
          </cell>
          <cell r="AN1460" t="str">
            <v>jose.magallon@gnp.com.mx</v>
          </cell>
          <cell r="AO1460" t="str">
            <v>jose.magallon@gnp.com.mx</v>
          </cell>
          <cell r="AQ1460">
            <v>6641889975</v>
          </cell>
          <cell r="AR1460" t="str">
            <v>6363180010376984</v>
          </cell>
          <cell r="AS1460" t="str">
            <v>CANCELADO</v>
          </cell>
          <cell r="AT1460" t="str">
            <v>8341</v>
          </cell>
          <cell r="AU1460" t="str">
            <v>706</v>
          </cell>
          <cell r="AV1460" t="str">
            <v>05/26</v>
          </cell>
          <cell r="AW1460" t="str">
            <v>IMDM20551465..</v>
          </cell>
          <cell r="AX1460" t="str">
            <v>Inactivo</v>
          </cell>
          <cell r="AY1460" t="str">
            <v>No</v>
          </cell>
          <cell r="AZ1460" t="str">
            <v>-</v>
          </cell>
          <cell r="BA1460" t="str">
            <v>-</v>
          </cell>
          <cell r="BB1460" t="str">
            <v>-</v>
          </cell>
          <cell r="BC1460" t="str">
            <v>-</v>
          </cell>
          <cell r="BD1460" t="str">
            <v>-</v>
          </cell>
          <cell r="BE1460" t="str">
            <v>-</v>
          </cell>
          <cell r="BF1460" t="str">
            <v>-</v>
          </cell>
          <cell r="BG1460">
            <v>3</v>
          </cell>
          <cell r="BH1460" t="str">
            <v>-</v>
          </cell>
          <cell r="BI1460" t="str">
            <v>-</v>
          </cell>
          <cell r="BJ1460" t="str">
            <v>Propio</v>
          </cell>
          <cell r="BK1460" t="str">
            <v>FV8374</v>
          </cell>
          <cell r="BL1460" t="str">
            <v>El Trébol Automotriz Ermita, S.A. de C.V.</v>
          </cell>
          <cell r="BM1460">
            <v>126293.1</v>
          </cell>
          <cell r="BN1460">
            <v>20206.896000000001</v>
          </cell>
          <cell r="BO1460">
            <v>146499.99600000001</v>
          </cell>
          <cell r="BP1460">
            <v>4363.92</v>
          </cell>
          <cell r="BQ1460" t="str">
            <v>-</v>
          </cell>
          <cell r="BR1460" t="str">
            <v>-</v>
          </cell>
          <cell r="BS1460" t="str">
            <v>-</v>
          </cell>
          <cell r="BT1460" t="str">
            <v>-</v>
          </cell>
          <cell r="BU1460" t="str">
            <v>-</v>
          </cell>
          <cell r="BV1460" t="str">
            <v>-</v>
          </cell>
          <cell r="BW1460" t="str">
            <v>-</v>
          </cell>
          <cell r="BX1460" t="str">
            <v>-</v>
          </cell>
          <cell r="BY1460" t="str">
            <v>-</v>
          </cell>
          <cell r="BZ1460" t="str">
            <v>-</v>
          </cell>
          <cell r="CA1460" t="str">
            <v>-</v>
          </cell>
          <cell r="CB1460" t="str">
            <v>-</v>
          </cell>
          <cell r="CC1460" t="str">
            <v>Lunes</v>
          </cell>
          <cell r="CD1460" t="str">
            <v>16</v>
          </cell>
          <cell r="CE1460" t="str">
            <v>6</v>
          </cell>
          <cell r="CF1460" t="str">
            <v>Amarillo</v>
          </cell>
          <cell r="CG1460" t="str">
            <v>1er Sábado</v>
          </cell>
          <cell r="CH1460" t="str">
            <v>Ene y Feb</v>
          </cell>
          <cell r="CI1460" t="str">
            <v>Jul y Ago</v>
          </cell>
          <cell r="CJ1460" t="str">
            <v>Ajustador</v>
          </cell>
          <cell r="CK1460">
            <v>90</v>
          </cell>
          <cell r="CL1460" t="str">
            <v>101 - MAGNA</v>
          </cell>
          <cell r="CM1460" t="str">
            <v>15079</v>
          </cell>
          <cell r="CP1460" t="str">
            <v>-</v>
          </cell>
        </row>
        <row r="1461">
          <cell r="A1461" t="str">
            <v>15080</v>
          </cell>
          <cell r="B1461" t="str">
            <v>S72ACD</v>
          </cell>
          <cell r="C1461" t="str">
            <v>Distrito Federal</v>
          </cell>
          <cell r="D1461" t="str">
            <v>No aplica</v>
          </cell>
          <cell r="E1461" t="str">
            <v>Aveo</v>
          </cell>
          <cell r="F1461" t="str">
            <v>Automóvil</v>
          </cell>
          <cell r="G1461" t="str">
            <v>Chevrolet</v>
          </cell>
          <cell r="H1461" t="str">
            <v>Aveo LT 4 puertas T/M, D/H, A/A, B/A, ABS, CD, Paquete F</v>
          </cell>
          <cell r="I1461" t="str">
            <v>3G1TB5CFXFL208752</v>
          </cell>
          <cell r="J1461" t="str">
            <v>Hecho en México</v>
          </cell>
          <cell r="K1461" t="str">
            <v>Magna</v>
          </cell>
          <cell r="L1461">
            <v>4</v>
          </cell>
          <cell r="M1461">
            <v>45</v>
          </cell>
          <cell r="N1461">
            <v>2015</v>
          </cell>
          <cell r="O1461" t="str">
            <v>Reynosa</v>
          </cell>
          <cell r="P1461" t="str">
            <v>Tamaulipas</v>
          </cell>
          <cell r="Q1461" t="str">
            <v>Noreste</v>
          </cell>
          <cell r="R1461" t="str">
            <v>Baja</v>
          </cell>
          <cell r="S1461" t="str">
            <v>Venta a empleado</v>
          </cell>
          <cell r="T1461" t="str">
            <v>GNP</v>
          </cell>
          <cell r="U1461" t="str">
            <v>Grupo Nacional Provincial, S.A.B.</v>
          </cell>
          <cell r="V1461" t="str">
            <v>Supervisor de Taller</v>
          </cell>
          <cell r="W1461" t="str">
            <v>-</v>
          </cell>
          <cell r="X1461" t="str">
            <v>Supervisoria</v>
          </cell>
          <cell r="Y1461" t="str">
            <v>Asignado</v>
          </cell>
          <cell r="Z1461" t="str">
            <v>S06870</v>
          </cell>
          <cell r="AA1461" t="str">
            <v>-</v>
          </cell>
          <cell r="AB1461" t="str">
            <v>-</v>
          </cell>
          <cell r="AC1461" t="str">
            <v>-</v>
          </cell>
          <cell r="AD1461" t="str">
            <v>-</v>
          </cell>
          <cell r="AE1461" t="str">
            <v>-</v>
          </cell>
          <cell r="AF1461" t="str">
            <v>-</v>
          </cell>
          <cell r="AG1461" t="str">
            <v>-</v>
          </cell>
          <cell r="AH1461" t="str">
            <v>-</v>
          </cell>
          <cell r="AI1461" t="str">
            <v>C6705</v>
          </cell>
          <cell r="AJ1461" t="str">
            <v>Ramirez Granados Arturo</v>
          </cell>
          <cell r="AK1461" t="str">
            <v>-</v>
          </cell>
          <cell r="AL1461" t="str">
            <v>-</v>
          </cell>
          <cell r="AM1461" t="str">
            <v>-</v>
          </cell>
          <cell r="AN1461" t="str">
            <v>juan.de@gnp.com.mx</v>
          </cell>
          <cell r="AO1461" t="str">
            <v>-</v>
          </cell>
          <cell r="AP1461" t="str">
            <v>juan.de@gnp.com.mx</v>
          </cell>
          <cell r="AQ1461">
            <v>8991010828</v>
          </cell>
          <cell r="AR1461" t="str">
            <v>6363180010376992</v>
          </cell>
          <cell r="AS1461" t="str">
            <v>CANCELADO</v>
          </cell>
          <cell r="AT1461" t="str">
            <v>1915</v>
          </cell>
          <cell r="AU1461" t="str">
            <v>783</v>
          </cell>
          <cell r="AV1461" t="str">
            <v>05/26</v>
          </cell>
          <cell r="AW1461" t="str">
            <v>-</v>
          </cell>
          <cell r="AX1461" t="str">
            <v>-</v>
          </cell>
          <cell r="AY1461" t="str">
            <v>No</v>
          </cell>
          <cell r="AZ1461" t="str">
            <v>-</v>
          </cell>
          <cell r="BA1461" t="str">
            <v>-</v>
          </cell>
          <cell r="BB1461" t="str">
            <v>-</v>
          </cell>
          <cell r="BC1461" t="str">
            <v>-</v>
          </cell>
          <cell r="BD1461" t="str">
            <v>-</v>
          </cell>
          <cell r="BE1461" t="str">
            <v>-</v>
          </cell>
          <cell r="BF1461" t="str">
            <v>-</v>
          </cell>
          <cell r="BG1461">
            <v>4</v>
          </cell>
          <cell r="BH1461" t="str">
            <v>-</v>
          </cell>
          <cell r="BI1461" t="str">
            <v>-</v>
          </cell>
          <cell r="BJ1461" t="str">
            <v>Propio</v>
          </cell>
          <cell r="BK1461" t="str">
            <v>FV8375</v>
          </cell>
          <cell r="BL1461" t="str">
            <v>El Trébol Automotriz Ermita, S.A. de C.V.</v>
          </cell>
          <cell r="BM1461">
            <v>126293.1</v>
          </cell>
          <cell r="BN1461">
            <v>20206.896000000001</v>
          </cell>
          <cell r="BO1461">
            <v>146499.99600000001</v>
          </cell>
          <cell r="BP1461">
            <v>4363.92</v>
          </cell>
          <cell r="BQ1461" t="str">
            <v>-</v>
          </cell>
          <cell r="BR1461" t="str">
            <v>-</v>
          </cell>
          <cell r="BS1461" t="str">
            <v>-</v>
          </cell>
          <cell r="BT1461" t="str">
            <v>-</v>
          </cell>
          <cell r="BU1461" t="str">
            <v>-</v>
          </cell>
          <cell r="BV1461" t="str">
            <v>-</v>
          </cell>
          <cell r="BW1461" t="str">
            <v>-</v>
          </cell>
          <cell r="BX1461" t="str">
            <v>-</v>
          </cell>
          <cell r="BY1461" t="str">
            <v>-</v>
          </cell>
          <cell r="BZ1461" t="str">
            <v>-</v>
          </cell>
          <cell r="CA1461" t="str">
            <v>-</v>
          </cell>
          <cell r="CB1461" t="str">
            <v>-</v>
          </cell>
          <cell r="CC1461" t="str">
            <v>Jueves</v>
          </cell>
          <cell r="CD1461" t="str">
            <v>72</v>
          </cell>
          <cell r="CE1461" t="str">
            <v>2</v>
          </cell>
          <cell r="CF1461" t="str">
            <v>Verde</v>
          </cell>
          <cell r="CG1461" t="str">
            <v>4o Sábado</v>
          </cell>
          <cell r="CH1461" t="str">
            <v>Abr y May</v>
          </cell>
          <cell r="CI1461" t="str">
            <v>Oct y Nov</v>
          </cell>
          <cell r="CJ1461" t="str">
            <v>SupTaller</v>
          </cell>
          <cell r="CK1461">
            <v>90</v>
          </cell>
          <cell r="CL1461" t="str">
            <v>101 - MAGNA</v>
          </cell>
          <cell r="CM1461" t="str">
            <v>15080</v>
          </cell>
          <cell r="CP1461" t="str">
            <v>-</v>
          </cell>
        </row>
        <row r="1462">
          <cell r="A1462" t="str">
            <v>15081</v>
          </cell>
          <cell r="B1462" t="str">
            <v>S02ACD</v>
          </cell>
          <cell r="C1462" t="str">
            <v>Distrito Federal</v>
          </cell>
          <cell r="D1462" t="str">
            <v>No aplica</v>
          </cell>
          <cell r="E1462" t="str">
            <v>Aveo</v>
          </cell>
          <cell r="F1462" t="str">
            <v>Automóvil</v>
          </cell>
          <cell r="G1462" t="str">
            <v>Chevrolet</v>
          </cell>
          <cell r="H1462" t="str">
            <v>Aveo LT 4 puertas T/M, D/H, A/A, B/A, ABS, CD, Paquete F</v>
          </cell>
          <cell r="I1462" t="str">
            <v>3G1TB5CFXFL209268</v>
          </cell>
          <cell r="J1462" t="str">
            <v>Hecho en México</v>
          </cell>
          <cell r="K1462" t="str">
            <v>Magna</v>
          </cell>
          <cell r="L1462">
            <v>4</v>
          </cell>
          <cell r="M1462">
            <v>45</v>
          </cell>
          <cell r="N1462">
            <v>2015</v>
          </cell>
          <cell r="O1462" t="str">
            <v>Hermosillo</v>
          </cell>
          <cell r="P1462" t="str">
            <v>Sonora</v>
          </cell>
          <cell r="Q1462" t="str">
            <v>Noroeste</v>
          </cell>
          <cell r="R1462" t="str">
            <v>Baja</v>
          </cell>
          <cell r="S1462" t="str">
            <v>Venta a empleado</v>
          </cell>
          <cell r="T1462" t="str">
            <v>GNP</v>
          </cell>
          <cell r="U1462" t="str">
            <v>Grupo Nacional Provincial, S.A.B.</v>
          </cell>
          <cell r="V1462" t="str">
            <v>Asesor de Servicio</v>
          </cell>
          <cell r="W1462" t="str">
            <v>-</v>
          </cell>
          <cell r="X1462" t="str">
            <v>Supervisoria</v>
          </cell>
          <cell r="Y1462" t="str">
            <v>Asignado</v>
          </cell>
          <cell r="Z1462">
            <v>40132001</v>
          </cell>
          <cell r="AA1462" t="str">
            <v>Dusten Lopez Francisco Manuel</v>
          </cell>
          <cell r="AB1462" t="str">
            <v>Servicios Administrativos en Reclamaciones, S.A. de C.V.</v>
          </cell>
          <cell r="AC1462" t="str">
            <v>DULF720601PX1</v>
          </cell>
          <cell r="AD1462" t="str">
            <v>Operativo</v>
          </cell>
          <cell r="AE1462" t="str">
            <v>Asesor de Servicio</v>
          </cell>
          <cell r="AF1462" t="str">
            <v>Unidad Operativa</v>
          </cell>
          <cell r="AG1462" t="str">
            <v>Dirección Servicio y Operaciones</v>
          </cell>
          <cell r="AH1462" t="str">
            <v>Subdirección Siniestros Norte y Occidente</v>
          </cell>
          <cell r="AI1462" t="str">
            <v>C9178</v>
          </cell>
          <cell r="AJ1462" t="str">
            <v>Cárdenas Guzmán Adriel</v>
          </cell>
          <cell r="AK1462" t="str">
            <v>Hermosillo</v>
          </cell>
          <cell r="AL1462" t="str">
            <v>Hermosillo</v>
          </cell>
          <cell r="AM1462">
            <v>7516</v>
          </cell>
          <cell r="AN1462" t="str">
            <v>francisco.dusten@gnp.com.mx</v>
          </cell>
          <cell r="AO1462" t="str">
            <v>francisco.dusten@gnp.com.mx</v>
          </cell>
          <cell r="AP1462" t="str">
            <v>ajustes238gnp@gmail.com</v>
          </cell>
          <cell r="AQ1462">
            <v>6621202062</v>
          </cell>
          <cell r="AR1462" t="str">
            <v>6363180010377008</v>
          </cell>
          <cell r="AS1462" t="str">
            <v>CANCELADO</v>
          </cell>
          <cell r="AT1462" t="str">
            <v>4868</v>
          </cell>
          <cell r="AU1462" t="str">
            <v>154</v>
          </cell>
          <cell r="AV1462" t="str">
            <v>05/26</v>
          </cell>
          <cell r="AW1462" t="str">
            <v>IMDM20551470..</v>
          </cell>
          <cell r="AX1462" t="str">
            <v>Inactivo</v>
          </cell>
          <cell r="AY1462" t="str">
            <v>No</v>
          </cell>
          <cell r="AZ1462" t="str">
            <v>-</v>
          </cell>
          <cell r="BA1462" t="str">
            <v>-</v>
          </cell>
          <cell r="BB1462" t="str">
            <v>-</v>
          </cell>
          <cell r="BC1462" t="str">
            <v>-</v>
          </cell>
          <cell r="BD1462" t="str">
            <v>-</v>
          </cell>
          <cell r="BE1462" t="str">
            <v>-</v>
          </cell>
          <cell r="BF1462" t="str">
            <v>-</v>
          </cell>
          <cell r="BG1462">
            <v>3</v>
          </cell>
          <cell r="BH1462" t="str">
            <v>-</v>
          </cell>
          <cell r="BI1462" t="str">
            <v>-</v>
          </cell>
          <cell r="BJ1462" t="str">
            <v>Propio</v>
          </cell>
          <cell r="BK1462" t="str">
            <v>FV8376</v>
          </cell>
          <cell r="BL1462" t="str">
            <v>El Trébol Automotriz Ermita, S.A. de C.V.</v>
          </cell>
          <cell r="BM1462">
            <v>126293.1</v>
          </cell>
          <cell r="BN1462">
            <v>20206.896000000001</v>
          </cell>
          <cell r="BO1462">
            <v>146499.99600000001</v>
          </cell>
          <cell r="BP1462">
            <v>4363.92</v>
          </cell>
          <cell r="BQ1462" t="str">
            <v>-</v>
          </cell>
          <cell r="BR1462" t="str">
            <v>-</v>
          </cell>
          <cell r="BS1462" t="str">
            <v>-</v>
          </cell>
          <cell r="BT1462" t="str">
            <v>-</v>
          </cell>
          <cell r="BU1462" t="str">
            <v>-</v>
          </cell>
          <cell r="BV1462" t="str">
            <v>-</v>
          </cell>
          <cell r="BW1462" t="str">
            <v>-</v>
          </cell>
          <cell r="BX1462" t="str">
            <v>-</v>
          </cell>
          <cell r="BY1462" t="str">
            <v>-</v>
          </cell>
          <cell r="BZ1462" t="str">
            <v>-</v>
          </cell>
          <cell r="CA1462" t="str">
            <v>-</v>
          </cell>
          <cell r="CB1462" t="str">
            <v>-</v>
          </cell>
          <cell r="CC1462" t="str">
            <v>Jueves</v>
          </cell>
          <cell r="CD1462" t="str">
            <v>02</v>
          </cell>
          <cell r="CE1462" t="str">
            <v>2</v>
          </cell>
          <cell r="CF1462" t="str">
            <v>Verde</v>
          </cell>
          <cell r="CG1462" t="str">
            <v>4o Sábado</v>
          </cell>
          <cell r="CH1462" t="str">
            <v>Abr y May</v>
          </cell>
          <cell r="CI1462" t="str">
            <v>Oct y Nov</v>
          </cell>
          <cell r="CJ1462" t="str">
            <v>Ajustador</v>
          </cell>
          <cell r="CK1462">
            <v>90</v>
          </cell>
          <cell r="CL1462" t="str">
            <v>101 - MAGNA</v>
          </cell>
          <cell r="CM1462" t="str">
            <v>15081</v>
          </cell>
          <cell r="CP1462" t="str">
            <v>-</v>
          </cell>
        </row>
        <row r="1463">
          <cell r="A1463" t="str">
            <v>15082</v>
          </cell>
          <cell r="B1463" t="str">
            <v>T02ACD</v>
          </cell>
          <cell r="C1463" t="str">
            <v>Distrito Federal</v>
          </cell>
          <cell r="D1463" t="str">
            <v>No aplica</v>
          </cell>
          <cell r="E1463" t="str">
            <v>Aveo</v>
          </cell>
          <cell r="F1463" t="str">
            <v>Automóvil</v>
          </cell>
          <cell r="G1463" t="str">
            <v>Chevrolet</v>
          </cell>
          <cell r="H1463" t="str">
            <v>Aveo LT 4 puertas T/M, D/H, A/A, B/A, ABS, CD, Paquete F</v>
          </cell>
          <cell r="I1463" t="str">
            <v>3G1TB5CFXFL215507</v>
          </cell>
          <cell r="J1463" t="str">
            <v>Hecho en México</v>
          </cell>
          <cell r="K1463" t="str">
            <v>Magna</v>
          </cell>
          <cell r="L1463">
            <v>4</v>
          </cell>
          <cell r="M1463">
            <v>45</v>
          </cell>
          <cell r="N1463">
            <v>2015</v>
          </cell>
          <cell r="O1463" t="str">
            <v>Mexicali</v>
          </cell>
          <cell r="P1463" t="str">
            <v>Baja California Norte</v>
          </cell>
          <cell r="Q1463" t="str">
            <v>Noroeste</v>
          </cell>
          <cell r="R1463" t="str">
            <v>Baja</v>
          </cell>
          <cell r="S1463" t="str">
            <v>Venta a empleado</v>
          </cell>
          <cell r="T1463" t="str">
            <v>GNP</v>
          </cell>
          <cell r="U1463" t="str">
            <v>Grupo Nacional Provincial, S.A.B.</v>
          </cell>
          <cell r="V1463" t="str">
            <v>Asesor de Servicio</v>
          </cell>
          <cell r="W1463" t="str">
            <v>X14</v>
          </cell>
          <cell r="X1463" t="str">
            <v>Supervisoria</v>
          </cell>
          <cell r="Y1463" t="str">
            <v>Asignado</v>
          </cell>
          <cell r="Z1463" t="str">
            <v>S04704</v>
          </cell>
          <cell r="AA1463" t="str">
            <v>Gámez Felix Luis Gerardo</v>
          </cell>
          <cell r="AB1463" t="str">
            <v>Servicios Administrativos en Reclamaciones, S.A. de C.V.</v>
          </cell>
          <cell r="AC1463" t="str">
            <v>GAFL830501BN1</v>
          </cell>
          <cell r="AD1463" t="str">
            <v>Operativo</v>
          </cell>
          <cell r="AE1463" t="str">
            <v>Asesor de Servicio</v>
          </cell>
          <cell r="AF1463" t="str">
            <v>Unidad Operativa</v>
          </cell>
          <cell r="AG1463" t="str">
            <v>Dirección Servicio y Operaciones</v>
          </cell>
          <cell r="AH1463" t="str">
            <v>Subdirección Siniestros Norte y Occidente</v>
          </cell>
          <cell r="AI1463" t="str">
            <v>C9178</v>
          </cell>
          <cell r="AJ1463" t="str">
            <v>Cárdenas Guzmán Adriel</v>
          </cell>
          <cell r="AK1463" t="str">
            <v>Mexicali</v>
          </cell>
          <cell r="AL1463" t="str">
            <v>Mexicalí</v>
          </cell>
          <cell r="AM1463">
            <v>0</v>
          </cell>
          <cell r="AN1463" t="str">
            <v>luis.gamez@gnp.com.mx</v>
          </cell>
          <cell r="AO1463" t="str">
            <v>luis.gamez@gnp.com.mx</v>
          </cell>
          <cell r="AP1463" t="str">
            <v>ajustes228gnp@gmail.com</v>
          </cell>
          <cell r="AQ1463">
            <v>6861350579</v>
          </cell>
          <cell r="AR1463" t="str">
            <v>6363180010377016</v>
          </cell>
          <cell r="AS1463" t="str">
            <v>CANCELADO</v>
          </cell>
          <cell r="AT1463" t="str">
            <v>8215</v>
          </cell>
          <cell r="AU1463" t="str">
            <v>033</v>
          </cell>
          <cell r="AV1463" t="str">
            <v>05/26</v>
          </cell>
          <cell r="AW1463" t="str">
            <v>IMDM20551472..</v>
          </cell>
          <cell r="AX1463" t="str">
            <v>Inactivo</v>
          </cell>
          <cell r="AY1463" t="str">
            <v>Si</v>
          </cell>
          <cell r="AZ1463">
            <v>819.45</v>
          </cell>
          <cell r="BA1463">
            <v>43631</v>
          </cell>
          <cell r="BB1463">
            <v>18027.900000000001</v>
          </cell>
          <cell r="BC1463">
            <v>40972.1</v>
          </cell>
          <cell r="BD1463">
            <v>59000</v>
          </cell>
          <cell r="BE1463">
            <v>43312</v>
          </cell>
          <cell r="BF1463">
            <v>44392</v>
          </cell>
          <cell r="BG1463">
            <v>3</v>
          </cell>
          <cell r="BH1463" t="str">
            <v>-</v>
          </cell>
          <cell r="BI1463" t="str">
            <v>-</v>
          </cell>
          <cell r="BJ1463" t="str">
            <v>Propio</v>
          </cell>
          <cell r="BK1463" t="str">
            <v>FV8377</v>
          </cell>
          <cell r="BL1463" t="str">
            <v>El Trébol Automotriz Ermita, S.A. de C.V.</v>
          </cell>
          <cell r="BM1463">
            <v>126293.1</v>
          </cell>
          <cell r="BN1463">
            <v>20206.896000000001</v>
          </cell>
          <cell r="BO1463">
            <v>146499.99600000001</v>
          </cell>
          <cell r="BP1463">
            <v>4363.92</v>
          </cell>
          <cell r="BQ1463" t="str">
            <v>-</v>
          </cell>
          <cell r="BR1463" t="str">
            <v>-</v>
          </cell>
          <cell r="BS1463" t="str">
            <v>-</v>
          </cell>
          <cell r="BT1463" t="str">
            <v>-</v>
          </cell>
          <cell r="BU1463" t="str">
            <v>-</v>
          </cell>
          <cell r="BV1463" t="str">
            <v>-</v>
          </cell>
          <cell r="BW1463" t="str">
            <v>-</v>
          </cell>
          <cell r="BX1463" t="str">
            <v>-</v>
          </cell>
          <cell r="BY1463" t="str">
            <v>-</v>
          </cell>
          <cell r="BZ1463" t="str">
            <v>-</v>
          </cell>
          <cell r="CA1463" t="str">
            <v>-</v>
          </cell>
          <cell r="CB1463" t="str">
            <v>-</v>
          </cell>
          <cell r="CC1463" t="str">
            <v>Jueves</v>
          </cell>
          <cell r="CD1463" t="str">
            <v>02</v>
          </cell>
          <cell r="CE1463" t="str">
            <v>2</v>
          </cell>
          <cell r="CF1463" t="str">
            <v>Verde</v>
          </cell>
          <cell r="CG1463" t="str">
            <v>4o Sábado</v>
          </cell>
          <cell r="CH1463" t="str">
            <v>Abr y May</v>
          </cell>
          <cell r="CI1463" t="str">
            <v>Oct y Nov</v>
          </cell>
          <cell r="CJ1463" t="str">
            <v>Ajustador</v>
          </cell>
          <cell r="CK1463">
            <v>90</v>
          </cell>
          <cell r="CL1463" t="str">
            <v>101 - MAGNA</v>
          </cell>
          <cell r="CM1463" t="str">
            <v>15082</v>
          </cell>
          <cell r="CP1463" t="str">
            <v>-</v>
          </cell>
        </row>
        <row r="1464">
          <cell r="A1464" t="str">
            <v>15083</v>
          </cell>
          <cell r="B1464" t="str">
            <v>T05ACD</v>
          </cell>
          <cell r="C1464" t="str">
            <v>Distrito Federal</v>
          </cell>
          <cell r="D1464" t="str">
            <v>No aplica</v>
          </cell>
          <cell r="E1464" t="str">
            <v>Aveo</v>
          </cell>
          <cell r="F1464" t="str">
            <v>Automóvil</v>
          </cell>
          <cell r="G1464" t="str">
            <v>Chevrolet</v>
          </cell>
          <cell r="H1464" t="str">
            <v>Aveo LT 4 puertas T/M, D/H, A/A, B/A, ABS, CD, Paquete F</v>
          </cell>
          <cell r="I1464" t="str">
            <v>3G1TB5CF0FL207979</v>
          </cell>
          <cell r="J1464" t="str">
            <v>Hecho en México</v>
          </cell>
          <cell r="K1464" t="str">
            <v>Magna</v>
          </cell>
          <cell r="L1464">
            <v>4</v>
          </cell>
          <cell r="M1464">
            <v>45</v>
          </cell>
          <cell r="N1464">
            <v>2015</v>
          </cell>
          <cell r="O1464" t="str">
            <v>León</v>
          </cell>
          <cell r="P1464" t="str">
            <v>Guanajuato</v>
          </cell>
          <cell r="Q1464" t="str">
            <v>Occidente</v>
          </cell>
          <cell r="R1464" t="str">
            <v>Baja</v>
          </cell>
          <cell r="S1464" t="str">
            <v>Venta a empleado</v>
          </cell>
          <cell r="T1464" t="str">
            <v>GNP</v>
          </cell>
          <cell r="U1464" t="str">
            <v>Grupo Nacional Provincial, S.A.B.</v>
          </cell>
          <cell r="V1464" t="str">
            <v>Asesor de Servicio</v>
          </cell>
          <cell r="W1464" t="str">
            <v>-</v>
          </cell>
          <cell r="X1464" t="str">
            <v>Supervisoria</v>
          </cell>
          <cell r="Y1464" t="str">
            <v>Asignado</v>
          </cell>
          <cell r="Z1464" t="str">
            <v>S01477</v>
          </cell>
          <cell r="AA1464" t="str">
            <v>-</v>
          </cell>
          <cell r="AB1464" t="str">
            <v>-</v>
          </cell>
          <cell r="AC1464" t="str">
            <v>-</v>
          </cell>
          <cell r="AD1464" t="str">
            <v>-</v>
          </cell>
          <cell r="AE1464" t="str">
            <v>-</v>
          </cell>
          <cell r="AF1464" t="str">
            <v>-</v>
          </cell>
          <cell r="AG1464" t="str">
            <v>-</v>
          </cell>
          <cell r="AH1464" t="str">
            <v>-</v>
          </cell>
          <cell r="AI1464" t="str">
            <v>C6705</v>
          </cell>
          <cell r="AJ1464" t="str">
            <v>Ramirez Granados Arturo</v>
          </cell>
          <cell r="AK1464" t="str">
            <v>-</v>
          </cell>
          <cell r="AL1464" t="str">
            <v>-</v>
          </cell>
          <cell r="AM1464" t="str">
            <v>-</v>
          </cell>
          <cell r="AN1464">
            <v>0</v>
          </cell>
          <cell r="AO1464" t="str">
            <v>-</v>
          </cell>
          <cell r="AQ1464">
            <v>4771312625</v>
          </cell>
          <cell r="AR1464" t="str">
            <v>6363180010377024</v>
          </cell>
          <cell r="AS1464" t="str">
            <v>CANCELADO</v>
          </cell>
          <cell r="AT1464" t="str">
            <v>7207</v>
          </cell>
          <cell r="AU1464" t="str">
            <v>195</v>
          </cell>
          <cell r="AV1464" t="str">
            <v>05/26</v>
          </cell>
          <cell r="AW1464" t="str">
            <v>-</v>
          </cell>
          <cell r="AX1464" t="str">
            <v>-</v>
          </cell>
          <cell r="AY1464" t="str">
            <v>No</v>
          </cell>
          <cell r="AZ1464" t="str">
            <v>-</v>
          </cell>
          <cell r="BA1464" t="str">
            <v>-</v>
          </cell>
          <cell r="BB1464" t="str">
            <v>-</v>
          </cell>
          <cell r="BC1464" t="str">
            <v>-</v>
          </cell>
          <cell r="BD1464" t="str">
            <v>-</v>
          </cell>
          <cell r="BE1464" t="str">
            <v>-</v>
          </cell>
          <cell r="BF1464" t="str">
            <v>-</v>
          </cell>
          <cell r="BG1464">
            <v>3</v>
          </cell>
          <cell r="BH1464" t="str">
            <v>-</v>
          </cell>
          <cell r="BI1464" t="str">
            <v>-</v>
          </cell>
          <cell r="BJ1464" t="str">
            <v>Propio</v>
          </cell>
          <cell r="BK1464" t="str">
            <v>FV8378</v>
          </cell>
          <cell r="BL1464" t="str">
            <v>El Trébol Automotriz Ermita, S.A. de C.V.</v>
          </cell>
          <cell r="BM1464">
            <v>126293.1</v>
          </cell>
          <cell r="BN1464">
            <v>20206.896000000001</v>
          </cell>
          <cell r="BO1464">
            <v>146499.99600000001</v>
          </cell>
          <cell r="BP1464">
            <v>4363.92</v>
          </cell>
          <cell r="BQ1464" t="str">
            <v>-</v>
          </cell>
          <cell r="BR1464" t="str">
            <v>-</v>
          </cell>
          <cell r="BS1464" t="str">
            <v>-</v>
          </cell>
          <cell r="BT1464" t="str">
            <v>-</v>
          </cell>
          <cell r="BU1464" t="str">
            <v>-</v>
          </cell>
          <cell r="BV1464" t="str">
            <v>-</v>
          </cell>
          <cell r="BW1464" t="str">
            <v>-</v>
          </cell>
          <cell r="BX1464" t="str">
            <v>-</v>
          </cell>
          <cell r="BY1464" t="str">
            <v>-</v>
          </cell>
          <cell r="BZ1464" t="str">
            <v>-</v>
          </cell>
          <cell r="CA1464" t="str">
            <v>-</v>
          </cell>
          <cell r="CB1464" t="str">
            <v>-</v>
          </cell>
          <cell r="CC1464" t="str">
            <v>Lunes</v>
          </cell>
          <cell r="CD1464" t="str">
            <v>05</v>
          </cell>
          <cell r="CE1464" t="str">
            <v>5</v>
          </cell>
          <cell r="CF1464" t="str">
            <v>Amarillo</v>
          </cell>
          <cell r="CG1464" t="str">
            <v>1er Sábado</v>
          </cell>
          <cell r="CH1464" t="str">
            <v>Ene y Feb</v>
          </cell>
          <cell r="CI1464" t="str">
            <v>Jul y Ago</v>
          </cell>
          <cell r="CJ1464" t="str">
            <v>Ajustador</v>
          </cell>
          <cell r="CK1464">
            <v>90</v>
          </cell>
          <cell r="CL1464" t="str">
            <v>101 - MAGNA</v>
          </cell>
          <cell r="CM1464" t="str">
            <v>15083</v>
          </cell>
          <cell r="CP1464" t="str">
            <v>-</v>
          </cell>
        </row>
        <row r="1465">
          <cell r="A1465" t="str">
            <v>15084</v>
          </cell>
          <cell r="B1465" t="str">
            <v>R42ACD</v>
          </cell>
          <cell r="C1465" t="str">
            <v>Distrito Federal</v>
          </cell>
          <cell r="D1465" t="str">
            <v>No aplica</v>
          </cell>
          <cell r="E1465" t="str">
            <v>Aveo</v>
          </cell>
          <cell r="F1465" t="str">
            <v>Automóvil</v>
          </cell>
          <cell r="G1465" t="str">
            <v>Chevrolet</v>
          </cell>
          <cell r="H1465" t="str">
            <v>Aveo LT 4 puertas T/M, D/H, A/A, B/A, ABS, CD, Paquete F</v>
          </cell>
          <cell r="I1465" t="str">
            <v>3G1TB5CF0FL207996</v>
          </cell>
          <cell r="J1465" t="str">
            <v>Hecho en México</v>
          </cell>
          <cell r="K1465" t="str">
            <v>Magna</v>
          </cell>
          <cell r="L1465">
            <v>4</v>
          </cell>
          <cell r="M1465">
            <v>45</v>
          </cell>
          <cell r="N1465">
            <v>2015</v>
          </cell>
          <cell r="O1465" t="str">
            <v>Aguascalientes</v>
          </cell>
          <cell r="P1465" t="str">
            <v>Aguascalientes</v>
          </cell>
          <cell r="Q1465" t="str">
            <v>Occidente</v>
          </cell>
          <cell r="R1465" t="str">
            <v>Baja</v>
          </cell>
          <cell r="S1465" t="str">
            <v>Venta a empleado</v>
          </cell>
          <cell r="T1465" t="str">
            <v>GNP</v>
          </cell>
          <cell r="U1465" t="str">
            <v>Grupo Nacional Provincial, S.A.B.</v>
          </cell>
          <cell r="V1465" t="str">
            <v>Supervisor Ajustes</v>
          </cell>
          <cell r="W1465" t="str">
            <v>-</v>
          </cell>
          <cell r="X1465" t="str">
            <v>Supervisoria</v>
          </cell>
          <cell r="Y1465" t="str">
            <v>Asignado</v>
          </cell>
          <cell r="Z1465" t="str">
            <v>N92536</v>
          </cell>
          <cell r="AA1465" t="str">
            <v>Vela Tovar Alfonso</v>
          </cell>
          <cell r="AB1465" t="str">
            <v>Grupo Nacional Provincial, S.A.B.</v>
          </cell>
          <cell r="AC1465" t="str">
            <v>VETA651221N19</v>
          </cell>
          <cell r="AD1465" t="str">
            <v>Jefe de departamento</v>
          </cell>
          <cell r="AE1465" t="str">
            <v>Supervisor Siniestros Autos</v>
          </cell>
          <cell r="AF1465" t="str">
            <v>Unidad Operativa</v>
          </cell>
          <cell r="AG1465" t="str">
            <v>Dirección Servicio y Operaciones</v>
          </cell>
          <cell r="AH1465" t="str">
            <v>Subdirección Siniestros Norte y Occidente</v>
          </cell>
          <cell r="AI1465" t="str">
            <v>C9212</v>
          </cell>
          <cell r="AJ1465" t="str">
            <v>Colome Pineda Juan Del Carmen</v>
          </cell>
          <cell r="AK1465" t="str">
            <v>Supervisoria Aguascalientes</v>
          </cell>
          <cell r="AL1465" t="str">
            <v>Aguascalientes</v>
          </cell>
          <cell r="AM1465">
            <v>5900</v>
          </cell>
          <cell r="AN1465" t="str">
            <v>alfonso.vela@gnp.com.mx</v>
          </cell>
          <cell r="AO1465" t="str">
            <v>alfonso.vela@gnp.com.mx</v>
          </cell>
          <cell r="AQ1465">
            <v>4777001714</v>
          </cell>
          <cell r="AR1465" t="str">
            <v>6363180010377032</v>
          </cell>
          <cell r="AS1465" t="str">
            <v>CANCELADO</v>
          </cell>
          <cell r="AT1465" t="str">
            <v>7873</v>
          </cell>
          <cell r="AU1465" t="str">
            <v>122</v>
          </cell>
          <cell r="AV1465" t="str">
            <v>05/26</v>
          </cell>
          <cell r="AW1465" t="str">
            <v>-</v>
          </cell>
          <cell r="AX1465" t="str">
            <v>-</v>
          </cell>
          <cell r="AY1465" t="str">
            <v>Si</v>
          </cell>
          <cell r="AZ1465">
            <v>819.45</v>
          </cell>
          <cell r="BA1465">
            <v>43708</v>
          </cell>
          <cell r="BB1465">
            <v>22944.600000000002</v>
          </cell>
          <cell r="BC1465" t="str">
            <v>-</v>
          </cell>
          <cell r="BD1465">
            <v>59000</v>
          </cell>
          <cell r="BE1465">
            <v>43296</v>
          </cell>
          <cell r="BF1465">
            <v>44377</v>
          </cell>
          <cell r="BG1465">
            <v>3</v>
          </cell>
          <cell r="BH1465" t="str">
            <v>-</v>
          </cell>
          <cell r="BI1465" t="str">
            <v>-</v>
          </cell>
          <cell r="BJ1465" t="str">
            <v>Propio</v>
          </cell>
          <cell r="BK1465" t="str">
            <v>FV8379</v>
          </cell>
          <cell r="BL1465" t="str">
            <v>El Trébol Automotriz Ermita, S.A. de C.V.</v>
          </cell>
          <cell r="BM1465">
            <v>126293.1</v>
          </cell>
          <cell r="BN1465">
            <v>20206.896000000001</v>
          </cell>
          <cell r="BO1465">
            <v>146499.99600000001</v>
          </cell>
          <cell r="BP1465">
            <v>4363.92</v>
          </cell>
          <cell r="BQ1465" t="str">
            <v>-</v>
          </cell>
          <cell r="BR1465" t="str">
            <v>-</v>
          </cell>
          <cell r="BS1465" t="str">
            <v>-</v>
          </cell>
          <cell r="BT1465" t="str">
            <v>-</v>
          </cell>
          <cell r="BU1465" t="str">
            <v>-</v>
          </cell>
          <cell r="BV1465" t="str">
            <v>-</v>
          </cell>
          <cell r="BW1465" t="str">
            <v>-</v>
          </cell>
          <cell r="BX1465" t="str">
            <v>-</v>
          </cell>
          <cell r="BY1465" t="str">
            <v>-</v>
          </cell>
          <cell r="BZ1465" t="str">
            <v>-</v>
          </cell>
          <cell r="CA1465" t="str">
            <v>-</v>
          </cell>
          <cell r="CB1465" t="str">
            <v>-</v>
          </cell>
          <cell r="CC1465" t="str">
            <v>Jueves</v>
          </cell>
          <cell r="CD1465" t="str">
            <v>42</v>
          </cell>
          <cell r="CE1465" t="str">
            <v>2</v>
          </cell>
          <cell r="CF1465" t="str">
            <v>Verde</v>
          </cell>
          <cell r="CG1465" t="str">
            <v>4o Sábado</v>
          </cell>
          <cell r="CH1465" t="str">
            <v>Abr y May</v>
          </cell>
          <cell r="CI1465" t="str">
            <v>Oct y Nov</v>
          </cell>
          <cell r="CJ1465" t="str">
            <v>SupAjustes</v>
          </cell>
          <cell r="CK1465">
            <v>90</v>
          </cell>
          <cell r="CL1465" t="str">
            <v>101 - MAGNA</v>
          </cell>
          <cell r="CM1465" t="str">
            <v>15084</v>
          </cell>
          <cell r="CP1465" t="str">
            <v>-</v>
          </cell>
        </row>
        <row r="1466">
          <cell r="A1466" t="str">
            <v>15085</v>
          </cell>
          <cell r="B1466" t="str">
            <v>T33ACD</v>
          </cell>
          <cell r="C1466" t="str">
            <v>Distrito Federal</v>
          </cell>
          <cell r="D1466" t="str">
            <v>No aplica</v>
          </cell>
          <cell r="E1466" t="str">
            <v>Aveo</v>
          </cell>
          <cell r="F1466" t="str">
            <v>Automóvil</v>
          </cell>
          <cell r="G1466" t="str">
            <v>Chevrolet</v>
          </cell>
          <cell r="H1466" t="str">
            <v>Aveo LT 4 puertas T/M, D/H, A/A, B/A, ABS, CD, Paquete F</v>
          </cell>
          <cell r="I1466" t="str">
            <v>3G1TB5CF0FL212129</v>
          </cell>
          <cell r="J1466" t="str">
            <v>Hecho en México</v>
          </cell>
          <cell r="K1466" t="str">
            <v>Magna</v>
          </cell>
          <cell r="L1466">
            <v>4</v>
          </cell>
          <cell r="M1466">
            <v>45</v>
          </cell>
          <cell r="N1466">
            <v>2015</v>
          </cell>
          <cell r="O1466" t="str">
            <v>Guadalajara</v>
          </cell>
          <cell r="P1466" t="str">
            <v>Jalisco</v>
          </cell>
          <cell r="Q1466" t="str">
            <v>Occidente</v>
          </cell>
          <cell r="R1466" t="str">
            <v>Baja</v>
          </cell>
          <cell r="S1466" t="str">
            <v>Venta a empleado</v>
          </cell>
          <cell r="T1466" t="str">
            <v>GNP</v>
          </cell>
          <cell r="U1466" t="str">
            <v>Grupo Nacional Provincial, S.A.B.</v>
          </cell>
          <cell r="V1466" t="str">
            <v>Asesor de Servicio</v>
          </cell>
          <cell r="W1466" t="str">
            <v>M27</v>
          </cell>
          <cell r="X1466" t="str">
            <v>Célula AMIS</v>
          </cell>
          <cell r="Y1466" t="str">
            <v>Asignado</v>
          </cell>
          <cell r="Z1466" t="str">
            <v>S02645</v>
          </cell>
          <cell r="AA1466" t="str">
            <v>Torres Gutierrez José Luis</v>
          </cell>
          <cell r="AB1466" t="str">
            <v>Servicios Administrativos en Reclamaciones, S.A. de C.V.</v>
          </cell>
          <cell r="AC1466" t="str">
            <v>TOGL880301GC3</v>
          </cell>
          <cell r="AD1466" t="str">
            <v>Operativo</v>
          </cell>
          <cell r="AE1466" t="str">
            <v>Asesor de Servicio</v>
          </cell>
          <cell r="AF1466" t="str">
            <v>Unidad Operativa</v>
          </cell>
          <cell r="AG1466" t="str">
            <v>Dirección Servicio y Operaciones</v>
          </cell>
          <cell r="AH1466" t="str">
            <v>Subdirección Siniestros Norte y Occidente</v>
          </cell>
          <cell r="AI1466" t="str">
            <v>C9179</v>
          </cell>
          <cell r="AJ1466" t="str">
            <v>Moya Urdiales Idalia Leticia</v>
          </cell>
          <cell r="AK1466" t="str">
            <v>Oficina central Guadalajara</v>
          </cell>
          <cell r="AL1466" t="str">
            <v>Guadalajara</v>
          </cell>
          <cell r="AM1466">
            <v>6362</v>
          </cell>
          <cell r="AN1466" t="str">
            <v>joseluis.torresgutierrez@gnp.com.mx</v>
          </cell>
          <cell r="AO1466" t="str">
            <v>joseluis.torresgutierrez@gnp.com.mx</v>
          </cell>
          <cell r="AP1466" t="str">
            <v>ajustes212gnp@gmail.com</v>
          </cell>
          <cell r="AQ1466">
            <v>3310257248</v>
          </cell>
          <cell r="AR1466" t="str">
            <v>6363180010377040</v>
          </cell>
          <cell r="AS1466" t="str">
            <v>CANCELADO</v>
          </cell>
          <cell r="AT1466" t="str">
            <v>8128</v>
          </cell>
          <cell r="AU1466" t="str">
            <v>215</v>
          </cell>
          <cell r="AV1466" t="str">
            <v>05/26</v>
          </cell>
          <cell r="AW1466" t="str">
            <v>-</v>
          </cell>
          <cell r="AX1466" t="str">
            <v>-</v>
          </cell>
          <cell r="AY1466" t="str">
            <v>No</v>
          </cell>
          <cell r="AZ1466" t="str">
            <v>-</v>
          </cell>
          <cell r="BA1466" t="str">
            <v>-</v>
          </cell>
          <cell r="BB1466" t="str">
            <v>-</v>
          </cell>
          <cell r="BC1466" t="str">
            <v>-</v>
          </cell>
          <cell r="BD1466" t="str">
            <v>-</v>
          </cell>
          <cell r="BE1466" t="str">
            <v>-</v>
          </cell>
          <cell r="BF1466" t="str">
            <v>-</v>
          </cell>
          <cell r="BG1466">
            <v>3</v>
          </cell>
          <cell r="BH1466" t="str">
            <v>-</v>
          </cell>
          <cell r="BI1466" t="str">
            <v>-</v>
          </cell>
          <cell r="BJ1466" t="str">
            <v>Propio</v>
          </cell>
          <cell r="BK1466" t="str">
            <v>FV8380</v>
          </cell>
          <cell r="BL1466" t="str">
            <v>El Trébol Automotriz Ermita, S.A. de C.V.</v>
          </cell>
          <cell r="BM1466">
            <v>126293.1</v>
          </cell>
          <cell r="BN1466">
            <v>20206.896000000001</v>
          </cell>
          <cell r="BO1466">
            <v>146499.99600000001</v>
          </cell>
          <cell r="BP1466">
            <v>4363.92</v>
          </cell>
          <cell r="BQ1466" t="str">
            <v>-</v>
          </cell>
          <cell r="BR1466" t="str">
            <v>-</v>
          </cell>
          <cell r="BS1466" t="str">
            <v>-</v>
          </cell>
          <cell r="BT1466" t="str">
            <v>-</v>
          </cell>
          <cell r="BU1466" t="str">
            <v>-</v>
          </cell>
          <cell r="BV1466" t="str">
            <v>-</v>
          </cell>
          <cell r="BW1466" t="str">
            <v>-</v>
          </cell>
          <cell r="BX1466" t="str">
            <v>-</v>
          </cell>
          <cell r="BY1466" t="str">
            <v>-</v>
          </cell>
          <cell r="BZ1466" t="str">
            <v>-</v>
          </cell>
          <cell r="CA1466" t="str">
            <v>-</v>
          </cell>
          <cell r="CB1466" t="str">
            <v>-</v>
          </cell>
          <cell r="CC1466" t="str">
            <v>Miércoles</v>
          </cell>
          <cell r="CD1466" t="str">
            <v>33</v>
          </cell>
          <cell r="CE1466" t="str">
            <v>3</v>
          </cell>
          <cell r="CF1466" t="str">
            <v>Rojo</v>
          </cell>
          <cell r="CG1466" t="str">
            <v>3er Sábado</v>
          </cell>
          <cell r="CH1466" t="str">
            <v>Mzo y Abr</v>
          </cell>
          <cell r="CI1466" t="str">
            <v>Sep y Oct</v>
          </cell>
          <cell r="CJ1466" t="str">
            <v>Ajustador</v>
          </cell>
          <cell r="CK1466">
            <v>90</v>
          </cell>
          <cell r="CL1466" t="str">
            <v>101 - MAGNA</v>
          </cell>
          <cell r="CM1466" t="str">
            <v>15085</v>
          </cell>
          <cell r="CP1466" t="str">
            <v>-</v>
          </cell>
        </row>
        <row r="1467">
          <cell r="A1467" t="str">
            <v>15086</v>
          </cell>
          <cell r="B1467" t="str">
            <v>U13ACD</v>
          </cell>
          <cell r="C1467" t="str">
            <v>Distrito Federal</v>
          </cell>
          <cell r="D1467" t="str">
            <v>No aplica</v>
          </cell>
          <cell r="E1467" t="str">
            <v>Aveo</v>
          </cell>
          <cell r="F1467" t="str">
            <v>Automóvil</v>
          </cell>
          <cell r="G1467" t="str">
            <v>Chevrolet</v>
          </cell>
          <cell r="H1467" t="str">
            <v>Aveo LT 4 puertas T/M, D/H, A/A, B/A, ABS, CD, Paquete F</v>
          </cell>
          <cell r="I1467" t="str">
            <v>3G1TB5CF0FL212759</v>
          </cell>
          <cell r="J1467" t="str">
            <v>Hecho en México</v>
          </cell>
          <cell r="K1467" t="str">
            <v>Magna</v>
          </cell>
          <cell r="L1467">
            <v>4</v>
          </cell>
          <cell r="M1467">
            <v>45</v>
          </cell>
          <cell r="N1467">
            <v>2015</v>
          </cell>
          <cell r="O1467" t="str">
            <v>Villahermosa</v>
          </cell>
          <cell r="P1467" t="str">
            <v>Tabasco</v>
          </cell>
          <cell r="Q1467" t="str">
            <v>Sureste</v>
          </cell>
          <cell r="R1467" t="str">
            <v>Baja</v>
          </cell>
          <cell r="S1467" t="str">
            <v>Venta a empleado</v>
          </cell>
          <cell r="T1467" t="str">
            <v>GNP</v>
          </cell>
          <cell r="U1467" t="str">
            <v>Grupo Nacional Provincial, S.A.B.</v>
          </cell>
          <cell r="V1467" t="str">
            <v>Asesor de Servicio</v>
          </cell>
          <cell r="W1467" t="str">
            <v>1901</v>
          </cell>
          <cell r="X1467" t="str">
            <v>Supervisoria</v>
          </cell>
          <cell r="Y1467" t="str">
            <v>Asignado</v>
          </cell>
          <cell r="Z1467">
            <v>40397001</v>
          </cell>
          <cell r="AA1467" t="str">
            <v>Toledo Pon Michell Yaphet</v>
          </cell>
          <cell r="AB1467" t="str">
            <v>Servicios Administrativos en Reclamaciones, S.A. de C.V.</v>
          </cell>
          <cell r="AC1467" t="str">
            <v>TOPM831205299</v>
          </cell>
          <cell r="AD1467" t="str">
            <v>Operativo</v>
          </cell>
          <cell r="AE1467" t="str">
            <v>Asesor de Servicio</v>
          </cell>
          <cell r="AF1467" t="str">
            <v>Unidad Operativa</v>
          </cell>
          <cell r="AG1467" t="str">
            <v>Dirección Servicio y Operaciones</v>
          </cell>
          <cell r="AH1467" t="str">
            <v>Subdir. Siniestros CDMX y Sureste</v>
          </cell>
          <cell r="AI1467" t="str">
            <v>C9208</v>
          </cell>
          <cell r="AJ1467" t="str">
            <v>Lasa Estrada Antxon</v>
          </cell>
          <cell r="AK1467" t="str">
            <v>Paseo Tabasco</v>
          </cell>
          <cell r="AL1467" t="str">
            <v>Villahermosa</v>
          </cell>
          <cell r="AM1467">
            <v>0</v>
          </cell>
          <cell r="AN1467" t="str">
            <v>michell.toledo@gnp.com.mx</v>
          </cell>
          <cell r="AO1467" t="str">
            <v>michell.toledo@gnp.com.mx</v>
          </cell>
          <cell r="AP1467" t="str">
            <v>vhsaase@gnp.com.mx</v>
          </cell>
          <cell r="AQ1467">
            <v>9935903559</v>
          </cell>
          <cell r="AR1467" t="str">
            <v>6363180010377057</v>
          </cell>
          <cell r="AS1467" t="str">
            <v>CANCELADO</v>
          </cell>
          <cell r="AT1467" t="str">
            <v>8584</v>
          </cell>
          <cell r="AU1467" t="str">
            <v>211</v>
          </cell>
          <cell r="AV1467" t="str">
            <v>05/26</v>
          </cell>
          <cell r="AW1467" t="str">
            <v>-</v>
          </cell>
          <cell r="AX1467" t="str">
            <v>-</v>
          </cell>
          <cell r="AY1467" t="str">
            <v>No</v>
          </cell>
          <cell r="AZ1467" t="str">
            <v>-</v>
          </cell>
          <cell r="BA1467" t="str">
            <v>-</v>
          </cell>
          <cell r="BB1467" t="str">
            <v>-</v>
          </cell>
          <cell r="BC1467" t="str">
            <v>-</v>
          </cell>
          <cell r="BD1467" t="str">
            <v>-</v>
          </cell>
          <cell r="BE1467" t="str">
            <v>-</v>
          </cell>
          <cell r="BF1467" t="str">
            <v>-</v>
          </cell>
          <cell r="BG1467">
            <v>3</v>
          </cell>
          <cell r="BH1467" t="str">
            <v>-</v>
          </cell>
          <cell r="BI1467" t="str">
            <v>-</v>
          </cell>
          <cell r="BJ1467" t="str">
            <v>Propio</v>
          </cell>
          <cell r="BK1467" t="str">
            <v>FV8381</v>
          </cell>
          <cell r="BL1467" t="str">
            <v>El Trébol Automotriz Ermita, S.A. de C.V.</v>
          </cell>
          <cell r="BM1467">
            <v>126293.1</v>
          </cell>
          <cell r="BN1467">
            <v>20206.896000000001</v>
          </cell>
          <cell r="BO1467">
            <v>146499.99600000001</v>
          </cell>
          <cell r="BP1467">
            <v>4363.92</v>
          </cell>
          <cell r="BQ1467" t="str">
            <v>-</v>
          </cell>
          <cell r="BR1467" t="str">
            <v>-</v>
          </cell>
          <cell r="BS1467" t="str">
            <v>-</v>
          </cell>
          <cell r="BT1467" t="str">
            <v>-</v>
          </cell>
          <cell r="BU1467" t="str">
            <v>-</v>
          </cell>
          <cell r="BV1467" t="str">
            <v>-</v>
          </cell>
          <cell r="BW1467" t="str">
            <v>-</v>
          </cell>
          <cell r="BX1467" t="str">
            <v>-</v>
          </cell>
          <cell r="BY1467" t="str">
            <v>-</v>
          </cell>
          <cell r="BZ1467" t="str">
            <v>-</v>
          </cell>
          <cell r="CA1467" t="str">
            <v>-</v>
          </cell>
          <cell r="CB1467" t="str">
            <v>-</v>
          </cell>
          <cell r="CC1467" t="str">
            <v>Miércoles</v>
          </cell>
          <cell r="CD1467" t="str">
            <v>13</v>
          </cell>
          <cell r="CE1467" t="str">
            <v>3</v>
          </cell>
          <cell r="CF1467" t="str">
            <v>Rojo</v>
          </cell>
          <cell r="CG1467" t="str">
            <v>3er Sábado</v>
          </cell>
          <cell r="CH1467" t="str">
            <v>Mzo y Abr</v>
          </cell>
          <cell r="CI1467" t="str">
            <v>Sep y Oct</v>
          </cell>
          <cell r="CJ1467" t="str">
            <v>Ajustador</v>
          </cell>
          <cell r="CK1467">
            <v>90</v>
          </cell>
          <cell r="CL1467" t="str">
            <v>101 - MAGNA</v>
          </cell>
          <cell r="CM1467" t="str">
            <v>15086</v>
          </cell>
          <cell r="CP1467" t="str">
            <v>-</v>
          </cell>
        </row>
        <row r="1468">
          <cell r="A1468" t="str">
            <v>15087</v>
          </cell>
          <cell r="B1468" t="str">
            <v>S93ACD</v>
          </cell>
          <cell r="C1468" t="str">
            <v>Distrito Federal</v>
          </cell>
          <cell r="D1468" t="str">
            <v>No aplica</v>
          </cell>
          <cell r="E1468" t="str">
            <v>Aveo</v>
          </cell>
          <cell r="F1468" t="str">
            <v>Automóvil</v>
          </cell>
          <cell r="G1468" t="str">
            <v>Chevrolet</v>
          </cell>
          <cell r="H1468" t="str">
            <v>Aveo LT 4 puertas T/M, D/H, A/A, B/A, ABS, CD, Paquete F</v>
          </cell>
          <cell r="I1468" t="str">
            <v>3G1TB5CF1FL205996</v>
          </cell>
          <cell r="J1468" t="str">
            <v>Hecho en México</v>
          </cell>
          <cell r="K1468" t="str">
            <v>Magna</v>
          </cell>
          <cell r="L1468">
            <v>4</v>
          </cell>
          <cell r="M1468">
            <v>45</v>
          </cell>
          <cell r="N1468">
            <v>2015</v>
          </cell>
          <cell r="O1468" t="str">
            <v>Guadalajara</v>
          </cell>
          <cell r="P1468" t="str">
            <v>Jalisco</v>
          </cell>
          <cell r="Q1468" t="str">
            <v>Occidente</v>
          </cell>
          <cell r="R1468" t="str">
            <v>Baja</v>
          </cell>
          <cell r="S1468" t="str">
            <v>Venta a empleado</v>
          </cell>
          <cell r="T1468" t="str">
            <v>GNP</v>
          </cell>
          <cell r="U1468" t="str">
            <v>Grupo Nacional Provincial, S.A.B.</v>
          </cell>
          <cell r="V1468" t="str">
            <v>Asesor de Servicio</v>
          </cell>
          <cell r="W1468" t="str">
            <v>M10</v>
          </cell>
          <cell r="X1468" t="str">
            <v>Célula AMIS</v>
          </cell>
          <cell r="Y1468" t="str">
            <v>Asignado</v>
          </cell>
          <cell r="Z1468" t="str">
            <v>S05017</v>
          </cell>
          <cell r="AA1468" t="str">
            <v>Briseno Muro Diego Rafael</v>
          </cell>
          <cell r="AB1468" t="str">
            <v>Servicios Administrativos en Reclamaciones, S.A. de C.V.</v>
          </cell>
          <cell r="AC1468" t="str">
            <v>BIMD8312185X2</v>
          </cell>
          <cell r="AD1468" t="str">
            <v>Operativo</v>
          </cell>
          <cell r="AE1468" t="str">
            <v>Asesor de Servicio</v>
          </cell>
          <cell r="AF1468" t="str">
            <v>Unidad Operativa</v>
          </cell>
          <cell r="AG1468" t="str">
            <v>Dirección Servicio y Operaciones</v>
          </cell>
          <cell r="AH1468" t="str">
            <v>Subdirección Siniestros Norte y Occidente</v>
          </cell>
          <cell r="AI1468" t="str">
            <v>C9179</v>
          </cell>
          <cell r="AJ1468" t="str">
            <v>Moya Urdiales Idalia Leticia</v>
          </cell>
          <cell r="AK1468" t="str">
            <v>Oficina central Guadalajara</v>
          </cell>
          <cell r="AL1468" t="str">
            <v>Guadalajara</v>
          </cell>
          <cell r="AM1468">
            <v>6314</v>
          </cell>
          <cell r="AN1468" t="str">
            <v>diego.briseno@gnp.com.mx</v>
          </cell>
          <cell r="AO1468" t="str">
            <v>diego.briseno@gnp.com.mx</v>
          </cell>
          <cell r="AP1468" t="str">
            <v>ajustes302gnp@gmail.com</v>
          </cell>
          <cell r="AQ1468">
            <v>3310204573</v>
          </cell>
          <cell r="AR1468" t="str">
            <v>-</v>
          </cell>
          <cell r="AS1468" t="str">
            <v>-</v>
          </cell>
          <cell r="AT1468" t="str">
            <v>-</v>
          </cell>
          <cell r="AU1468" t="str">
            <v>-</v>
          </cell>
          <cell r="AV1468" t="str">
            <v>-</v>
          </cell>
          <cell r="AW1468" t="str">
            <v>-</v>
          </cell>
          <cell r="AX1468" t="str">
            <v>-</v>
          </cell>
          <cell r="AY1468" t="str">
            <v>Si</v>
          </cell>
          <cell r="AZ1468">
            <v>819.45</v>
          </cell>
          <cell r="BA1468">
            <v>43631</v>
          </cell>
          <cell r="BB1468">
            <v>18027.900000000001</v>
          </cell>
          <cell r="BC1468">
            <v>40972.1</v>
          </cell>
          <cell r="BD1468">
            <v>59000</v>
          </cell>
          <cell r="BE1468">
            <v>43312</v>
          </cell>
          <cell r="BF1468">
            <v>44392</v>
          </cell>
          <cell r="BG1468">
            <v>3</v>
          </cell>
          <cell r="BH1468" t="str">
            <v>-</v>
          </cell>
          <cell r="BI1468" t="str">
            <v>-</v>
          </cell>
          <cell r="BJ1468" t="str">
            <v>Propio</v>
          </cell>
          <cell r="BK1468" t="str">
            <v>FV8382</v>
          </cell>
          <cell r="BL1468" t="str">
            <v>El Trébol Automotriz Ermita, S.A. de C.V.</v>
          </cell>
          <cell r="BM1468">
            <v>126293.1</v>
          </cell>
          <cell r="BN1468">
            <v>20206.896000000001</v>
          </cell>
          <cell r="BO1468">
            <v>146499.99600000001</v>
          </cell>
          <cell r="BP1468">
            <v>4363.92</v>
          </cell>
          <cell r="BQ1468" t="str">
            <v>-</v>
          </cell>
          <cell r="BR1468" t="str">
            <v>-</v>
          </cell>
          <cell r="BS1468" t="str">
            <v>-</v>
          </cell>
          <cell r="BT1468" t="str">
            <v>-</v>
          </cell>
          <cell r="BU1468" t="str">
            <v>-</v>
          </cell>
          <cell r="BV1468" t="str">
            <v>-</v>
          </cell>
          <cell r="BW1468" t="str">
            <v>-</v>
          </cell>
          <cell r="BX1468" t="str">
            <v>-</v>
          </cell>
          <cell r="BY1468" t="str">
            <v>-</v>
          </cell>
          <cell r="BZ1468" t="str">
            <v>-</v>
          </cell>
          <cell r="CA1468" t="str">
            <v>-</v>
          </cell>
          <cell r="CB1468" t="str">
            <v>-</v>
          </cell>
          <cell r="CC1468" t="str">
            <v>Miércoles</v>
          </cell>
          <cell r="CD1468" t="str">
            <v>93</v>
          </cell>
          <cell r="CE1468" t="str">
            <v>3</v>
          </cell>
          <cell r="CF1468" t="str">
            <v>Rojo</v>
          </cell>
          <cell r="CG1468" t="str">
            <v>3er Sábado</v>
          </cell>
          <cell r="CH1468" t="str">
            <v>Mzo y Abr</v>
          </cell>
          <cell r="CI1468" t="str">
            <v>Sep y Oct</v>
          </cell>
          <cell r="CJ1468" t="str">
            <v>-</v>
          </cell>
          <cell r="CK1468">
            <v>90</v>
          </cell>
          <cell r="CL1468" t="str">
            <v>101 - MAGNA</v>
          </cell>
          <cell r="CM1468" t="str">
            <v>15087</v>
          </cell>
          <cell r="CP1468" t="str">
            <v>-</v>
          </cell>
        </row>
        <row r="1469">
          <cell r="A1469" t="str">
            <v>15088</v>
          </cell>
          <cell r="B1469" t="str">
            <v>S50ACD</v>
          </cell>
          <cell r="C1469" t="str">
            <v>Distrito Federal</v>
          </cell>
          <cell r="D1469" t="str">
            <v>No aplica</v>
          </cell>
          <cell r="E1469" t="str">
            <v>Aveo</v>
          </cell>
          <cell r="F1469" t="str">
            <v>Automóvil</v>
          </cell>
          <cell r="G1469" t="str">
            <v>Chevrolet</v>
          </cell>
          <cell r="H1469" t="str">
            <v>Aveo LT 4 puertas T/M, D/H, A/A, B/A, ABS, CD, Paquete F</v>
          </cell>
          <cell r="I1469" t="str">
            <v>3G1TB5CF1FL206808</v>
          </cell>
          <cell r="J1469" t="str">
            <v>Hecho en México</v>
          </cell>
          <cell r="K1469" t="str">
            <v>Magna</v>
          </cell>
          <cell r="L1469">
            <v>4</v>
          </cell>
          <cell r="M1469">
            <v>45</v>
          </cell>
          <cell r="N1469">
            <v>2015</v>
          </cell>
          <cell r="O1469" t="str">
            <v>Ciudad de México</v>
          </cell>
          <cell r="P1469" t="str">
            <v>Ciudad de México</v>
          </cell>
          <cell r="Q1469" t="str">
            <v>Zona Metropolitana</v>
          </cell>
          <cell r="R1469" t="str">
            <v>Baja</v>
          </cell>
          <cell r="S1469" t="str">
            <v>Venta a empleado</v>
          </cell>
          <cell r="T1469" t="str">
            <v>GNP</v>
          </cell>
          <cell r="U1469" t="str">
            <v>Grupo Nacional Provincial, S.A.B.</v>
          </cell>
          <cell r="V1469" t="str">
            <v>Asesor de Servicio</v>
          </cell>
          <cell r="W1469" t="str">
            <v>517</v>
          </cell>
          <cell r="X1469" t="str">
            <v>Célula 8</v>
          </cell>
          <cell r="Y1469" t="str">
            <v>Asignado</v>
          </cell>
          <cell r="Z1469" t="str">
            <v>N88533</v>
          </cell>
          <cell r="AA1469" t="str">
            <v>Beteta Pérez Pedro Antonio</v>
          </cell>
          <cell r="AB1469" t="str">
            <v>Grupo Nacional Provincial, S.A.B.</v>
          </cell>
          <cell r="AC1469" t="str">
            <v>BEPP750217MY3</v>
          </cell>
          <cell r="AD1469" t="str">
            <v>Operativo</v>
          </cell>
          <cell r="AE1469" t="str">
            <v>Asesor de Servicio Automovil</v>
          </cell>
          <cell r="AF1469" t="str">
            <v>Unidad Operativa</v>
          </cell>
          <cell r="AG1469" t="str">
            <v>Dirección Servicio y Operaciones</v>
          </cell>
          <cell r="AH1469" t="str">
            <v>Subdir. Siniestros CDMX y Sureste</v>
          </cell>
          <cell r="AI1469" t="str">
            <v>C9208</v>
          </cell>
          <cell r="AJ1469" t="str">
            <v>Lasa Estrada Antxon</v>
          </cell>
          <cell r="AK1469" t="str">
            <v>Tlalnepantla</v>
          </cell>
          <cell r="AL1469" t="str">
            <v>Tlalnepantla</v>
          </cell>
          <cell r="AM1469">
            <v>0</v>
          </cell>
          <cell r="AN1469" t="str">
            <v>pedro.beteta@gnp.com.mx</v>
          </cell>
          <cell r="AO1469" t="str">
            <v>pedro.beteta@gnp.com.mx</v>
          </cell>
          <cell r="AP1469" t="str">
            <v>ajustes112gnp@gmail.com</v>
          </cell>
          <cell r="AQ1469">
            <v>5535667123</v>
          </cell>
          <cell r="AR1469" t="str">
            <v>6363180010377065</v>
          </cell>
          <cell r="AS1469" t="str">
            <v>CANCELADO</v>
          </cell>
          <cell r="AT1469" t="str">
            <v>3445</v>
          </cell>
          <cell r="AU1469" t="str">
            <v>462</v>
          </cell>
          <cell r="AV1469" t="str">
            <v>05/26</v>
          </cell>
          <cell r="AW1469" t="str">
            <v>IMDM20551474..</v>
          </cell>
          <cell r="AX1469" t="str">
            <v>Inactivo</v>
          </cell>
          <cell r="AY1469" t="str">
            <v>Si</v>
          </cell>
          <cell r="AZ1469">
            <v>1229.17</v>
          </cell>
          <cell r="BA1469">
            <v>43708</v>
          </cell>
          <cell r="BB1469">
            <v>2458.34</v>
          </cell>
          <cell r="BC1469">
            <v>115541.66</v>
          </cell>
          <cell r="BD1469">
            <v>118000</v>
          </cell>
          <cell r="BE1469">
            <v>43692</v>
          </cell>
          <cell r="BF1469">
            <v>45153</v>
          </cell>
          <cell r="BG1469">
            <v>3</v>
          </cell>
          <cell r="BH1469" t="str">
            <v>-</v>
          </cell>
          <cell r="BI1469" t="str">
            <v>-</v>
          </cell>
          <cell r="BJ1469" t="str">
            <v>Propio</v>
          </cell>
          <cell r="BK1469" t="str">
            <v>FV8383</v>
          </cell>
          <cell r="BL1469" t="str">
            <v>El Trébol Automotriz Ermita, S.A. de C.V.</v>
          </cell>
          <cell r="BM1469">
            <v>126293.1</v>
          </cell>
          <cell r="BN1469">
            <v>20206.896000000001</v>
          </cell>
          <cell r="BO1469">
            <v>146499.99600000001</v>
          </cell>
          <cell r="BP1469">
            <v>4363.92</v>
          </cell>
          <cell r="BQ1469" t="str">
            <v>-</v>
          </cell>
          <cell r="BR1469" t="str">
            <v>-</v>
          </cell>
          <cell r="BS1469" t="str">
            <v>-</v>
          </cell>
          <cell r="BT1469" t="str">
            <v>-</v>
          </cell>
          <cell r="BU1469" t="str">
            <v>-</v>
          </cell>
          <cell r="BV1469" t="str">
            <v>-</v>
          </cell>
          <cell r="BW1469" t="str">
            <v>-</v>
          </cell>
          <cell r="BX1469" t="str">
            <v>-</v>
          </cell>
          <cell r="BY1469" t="str">
            <v>-</v>
          </cell>
          <cell r="BZ1469" t="str">
            <v>-</v>
          </cell>
          <cell r="CA1469" t="str">
            <v>-</v>
          </cell>
          <cell r="CB1469" t="str">
            <v>-</v>
          </cell>
          <cell r="CC1469" t="str">
            <v>Viernes</v>
          </cell>
          <cell r="CD1469" t="str">
            <v>50</v>
          </cell>
          <cell r="CE1469" t="str">
            <v>0</v>
          </cell>
          <cell r="CF1469" t="str">
            <v>Azul</v>
          </cell>
          <cell r="CG1469" t="str">
            <v>5o Sábado</v>
          </cell>
          <cell r="CH1469" t="str">
            <v>May y Jun</v>
          </cell>
          <cell r="CI1469" t="str">
            <v>Nov y Dic</v>
          </cell>
          <cell r="CJ1469" t="str">
            <v>Ajustador</v>
          </cell>
          <cell r="CK1469">
            <v>90</v>
          </cell>
          <cell r="CL1469" t="str">
            <v>101 - MAGNA</v>
          </cell>
          <cell r="CM1469" t="str">
            <v>15088</v>
          </cell>
          <cell r="CP1469" t="str">
            <v>-</v>
          </cell>
        </row>
        <row r="1470">
          <cell r="A1470" t="str">
            <v>15089</v>
          </cell>
          <cell r="B1470" t="str">
            <v>S95ACD</v>
          </cell>
          <cell r="C1470" t="str">
            <v>Distrito Federal</v>
          </cell>
          <cell r="D1470" t="str">
            <v>No aplica</v>
          </cell>
          <cell r="E1470" t="str">
            <v>Aveo</v>
          </cell>
          <cell r="F1470" t="str">
            <v>Automóvil</v>
          </cell>
          <cell r="G1470" t="str">
            <v>Chevrolet</v>
          </cell>
          <cell r="H1470" t="str">
            <v>Aveo LT 4 puertas T/M, D/H, A/A, B/A, ABS, CD, Paquete F</v>
          </cell>
          <cell r="I1470" t="str">
            <v>3G1TB5CF1FL208610</v>
          </cell>
          <cell r="J1470" t="str">
            <v>Hecho en México</v>
          </cell>
          <cell r="K1470" t="str">
            <v>Magna</v>
          </cell>
          <cell r="L1470">
            <v>4</v>
          </cell>
          <cell r="M1470">
            <v>45</v>
          </cell>
          <cell r="N1470">
            <v>2015</v>
          </cell>
          <cell r="O1470" t="str">
            <v>Puebla</v>
          </cell>
          <cell r="P1470" t="str">
            <v>Puebla</v>
          </cell>
          <cell r="Q1470" t="str">
            <v>Sureste</v>
          </cell>
          <cell r="R1470" t="str">
            <v>Baja</v>
          </cell>
          <cell r="S1470" t="str">
            <v>Venta a empleado</v>
          </cell>
          <cell r="T1470" t="str">
            <v>GNP</v>
          </cell>
          <cell r="U1470" t="str">
            <v>Grupo Nacional Provincial, S.A.B.</v>
          </cell>
          <cell r="V1470" t="str">
            <v>Asesor de Servicio</v>
          </cell>
          <cell r="W1470" t="str">
            <v>Q9</v>
          </cell>
          <cell r="X1470" t="str">
            <v>Supervisoria</v>
          </cell>
          <cell r="Y1470" t="str">
            <v>Asignado</v>
          </cell>
          <cell r="Z1470">
            <v>40329001</v>
          </cell>
          <cell r="AA1470" t="str">
            <v>Mancilla Casiano Carlos</v>
          </cell>
          <cell r="AB1470" t="str">
            <v>Servicios Administrativos en Reclamaciones, S.A. de C.V.</v>
          </cell>
          <cell r="AC1470" t="str">
            <v>MACC781029130</v>
          </cell>
          <cell r="AD1470" t="str">
            <v>Operativo</v>
          </cell>
          <cell r="AE1470" t="str">
            <v>Asesor de Servicio</v>
          </cell>
          <cell r="AF1470" t="str">
            <v>Unidad Operativa</v>
          </cell>
          <cell r="AG1470" t="str">
            <v>Dirección Servicio y Operaciones</v>
          </cell>
          <cell r="AH1470" t="str">
            <v>Subdir. Siniestros CDMX y Sureste</v>
          </cell>
          <cell r="AI1470" t="str">
            <v>C9208</v>
          </cell>
          <cell r="AJ1470" t="str">
            <v>Lasa Estrada Antxon</v>
          </cell>
          <cell r="AK1470" t="str">
            <v>Paseo Opera</v>
          </cell>
          <cell r="AL1470" t="str">
            <v>Puebla</v>
          </cell>
          <cell r="AM1470">
            <v>0</v>
          </cell>
          <cell r="AN1470" t="str">
            <v>carlos.mancilla@gnp.com.mx</v>
          </cell>
          <cell r="AO1470" t="str">
            <v>carlos.mancilla@gnp.com.mx</v>
          </cell>
          <cell r="AP1470" t="str">
            <v>carlmac15@gmail.com</v>
          </cell>
          <cell r="AQ1470">
            <v>2225361065</v>
          </cell>
          <cell r="AR1470" t="str">
            <v>6363180010377073</v>
          </cell>
          <cell r="AS1470" t="str">
            <v>CANCELADO</v>
          </cell>
          <cell r="AT1470" t="str">
            <v>3346</v>
          </cell>
          <cell r="AU1470" t="str">
            <v>507</v>
          </cell>
          <cell r="AV1470" t="str">
            <v>05/26</v>
          </cell>
          <cell r="AW1470" t="str">
            <v>IMDM20551478..</v>
          </cell>
          <cell r="AX1470" t="str">
            <v>Inactivo</v>
          </cell>
          <cell r="AY1470" t="str">
            <v>No</v>
          </cell>
          <cell r="AZ1470" t="str">
            <v>-</v>
          </cell>
          <cell r="BA1470" t="str">
            <v>-</v>
          </cell>
          <cell r="BB1470" t="str">
            <v>-</v>
          </cell>
          <cell r="BC1470" t="str">
            <v>-</v>
          </cell>
          <cell r="BD1470" t="str">
            <v>-</v>
          </cell>
          <cell r="BE1470" t="str">
            <v>-</v>
          </cell>
          <cell r="BF1470" t="str">
            <v>-</v>
          </cell>
          <cell r="BG1470">
            <v>3</v>
          </cell>
          <cell r="BH1470" t="str">
            <v>-</v>
          </cell>
          <cell r="BI1470" t="str">
            <v>-</v>
          </cell>
          <cell r="BJ1470" t="str">
            <v>Propio</v>
          </cell>
          <cell r="BK1470" t="str">
            <v>FV8384</v>
          </cell>
          <cell r="BL1470" t="str">
            <v>El Trébol Automotriz Ermita, S.A. de C.V.</v>
          </cell>
          <cell r="BM1470">
            <v>126293.1</v>
          </cell>
          <cell r="BN1470">
            <v>20206.896000000001</v>
          </cell>
          <cell r="BO1470">
            <v>146499.99600000001</v>
          </cell>
          <cell r="BP1470">
            <v>4363.92</v>
          </cell>
          <cell r="BQ1470" t="str">
            <v>-</v>
          </cell>
          <cell r="BR1470" t="str">
            <v>-</v>
          </cell>
          <cell r="BS1470" t="str">
            <v>-</v>
          </cell>
          <cell r="BT1470" t="str">
            <v>-</v>
          </cell>
          <cell r="BU1470" t="str">
            <v>-</v>
          </cell>
          <cell r="BV1470" t="str">
            <v>-</v>
          </cell>
          <cell r="BW1470" t="str">
            <v>-</v>
          </cell>
          <cell r="BX1470" t="str">
            <v>-</v>
          </cell>
          <cell r="BY1470" t="str">
            <v>-</v>
          </cell>
          <cell r="BZ1470" t="str">
            <v>-</v>
          </cell>
          <cell r="CA1470" t="str">
            <v>-</v>
          </cell>
          <cell r="CB1470" t="str">
            <v>-</v>
          </cell>
          <cell r="CC1470" t="str">
            <v>Lunes</v>
          </cell>
          <cell r="CD1470" t="str">
            <v>95</v>
          </cell>
          <cell r="CE1470" t="str">
            <v>5</v>
          </cell>
          <cell r="CF1470" t="str">
            <v>Amarillo</v>
          </cell>
          <cell r="CG1470" t="str">
            <v>1er Sábado</v>
          </cell>
          <cell r="CH1470" t="str">
            <v>Ene y Feb</v>
          </cell>
          <cell r="CI1470" t="str">
            <v>Jul y Ago</v>
          </cell>
          <cell r="CJ1470" t="str">
            <v>Ajustador</v>
          </cell>
          <cell r="CK1470">
            <v>90</v>
          </cell>
          <cell r="CL1470" t="str">
            <v>101 - MAGNA</v>
          </cell>
          <cell r="CM1470" t="str">
            <v>15089</v>
          </cell>
          <cell r="CP1470" t="str">
            <v>-</v>
          </cell>
        </row>
        <row r="1471">
          <cell r="A1471" t="str">
            <v>15090</v>
          </cell>
          <cell r="B1471" t="str">
            <v>S67ACD</v>
          </cell>
          <cell r="C1471" t="str">
            <v>Distrito Federal</v>
          </cell>
          <cell r="D1471" t="str">
            <v>No aplica</v>
          </cell>
          <cell r="E1471" t="str">
            <v>Aveo</v>
          </cell>
          <cell r="F1471" t="str">
            <v>Automóvil</v>
          </cell>
          <cell r="G1471" t="str">
            <v>Chevrolet</v>
          </cell>
          <cell r="H1471" t="str">
            <v>Aveo LT 4 puertas T/M, D/H, A/A, B/A, ABS, CD, Paquete F</v>
          </cell>
          <cell r="I1471" t="str">
            <v>3G1TB5CF1FL209112</v>
          </cell>
          <cell r="J1471" t="str">
            <v>Hecho en México</v>
          </cell>
          <cell r="K1471" t="str">
            <v>Magna</v>
          </cell>
          <cell r="L1471">
            <v>4</v>
          </cell>
          <cell r="M1471">
            <v>45</v>
          </cell>
          <cell r="N1471">
            <v>2015</v>
          </cell>
          <cell r="O1471" t="str">
            <v>León</v>
          </cell>
          <cell r="P1471" t="str">
            <v>Guanajuato</v>
          </cell>
          <cell r="Q1471" t="str">
            <v>Occidente</v>
          </cell>
          <cell r="R1471" t="str">
            <v>Baja</v>
          </cell>
          <cell r="S1471" t="str">
            <v>Venta a empleado</v>
          </cell>
          <cell r="T1471" t="str">
            <v>GNP</v>
          </cell>
          <cell r="U1471" t="str">
            <v>Grupo Nacional Provincial, S.A.B.</v>
          </cell>
          <cell r="V1471" t="str">
            <v>Asesor de Servicio</v>
          </cell>
          <cell r="W1471" t="str">
            <v>-</v>
          </cell>
          <cell r="X1471" t="str">
            <v>Supervisoria</v>
          </cell>
          <cell r="Y1471" t="str">
            <v>Asignado</v>
          </cell>
          <cell r="Z1471" t="str">
            <v>S02517</v>
          </cell>
          <cell r="AA1471" t="str">
            <v>Garcia Garcia José De Jesús</v>
          </cell>
          <cell r="AB1471" t="str">
            <v>Servicios Administrativos en Reclamaciones, S.A. de C.V.</v>
          </cell>
          <cell r="AC1471" t="str">
            <v>GAGJ6701019V8</v>
          </cell>
          <cell r="AD1471" t="str">
            <v>Operativo</v>
          </cell>
          <cell r="AE1471" t="str">
            <v>Asesor de Servicio</v>
          </cell>
          <cell r="AF1471" t="str">
            <v>Unidad Operativa</v>
          </cell>
          <cell r="AG1471" t="str">
            <v>Dirección Servicio y Operaciones</v>
          </cell>
          <cell r="AH1471" t="str">
            <v>Subdirección Siniestros Norte y Occidente</v>
          </cell>
          <cell r="AI1471" t="str">
            <v>C9212</v>
          </cell>
          <cell r="AJ1471" t="str">
            <v>Colome Pineda Juan Del Carmen</v>
          </cell>
          <cell r="AK1471" t="str">
            <v>Oficina de servicio Leon P1</v>
          </cell>
          <cell r="AL1471" t="str">
            <v>León</v>
          </cell>
          <cell r="AM1471">
            <v>6471</v>
          </cell>
          <cell r="AN1471" t="str">
            <v>josedejesus.garcia@gnp.com.mx</v>
          </cell>
          <cell r="AO1471" t="str">
            <v>josedejesus.garcia@gnp.com.mx</v>
          </cell>
          <cell r="AP1471" t="str">
            <v>ajustes201gnp@gmail.com</v>
          </cell>
          <cell r="AQ1471">
            <v>4777242452</v>
          </cell>
          <cell r="AR1471" t="str">
            <v>6363180010377081</v>
          </cell>
          <cell r="AS1471" t="str">
            <v>CANCELADO</v>
          </cell>
          <cell r="AT1471" t="str">
            <v>8738</v>
          </cell>
          <cell r="AU1471" t="str">
            <v>449</v>
          </cell>
          <cell r="AV1471" t="str">
            <v>05/26</v>
          </cell>
          <cell r="AW1471" t="str">
            <v>IMDM20551502..</v>
          </cell>
          <cell r="AX1471" t="str">
            <v>Inactivo</v>
          </cell>
          <cell r="AY1471" t="str">
            <v>No</v>
          </cell>
          <cell r="AZ1471" t="str">
            <v>-</v>
          </cell>
          <cell r="BA1471" t="str">
            <v>-</v>
          </cell>
          <cell r="BB1471" t="str">
            <v>-</v>
          </cell>
          <cell r="BC1471" t="str">
            <v>-</v>
          </cell>
          <cell r="BD1471" t="str">
            <v>-</v>
          </cell>
          <cell r="BE1471" t="str">
            <v>-</v>
          </cell>
          <cell r="BF1471" t="str">
            <v>-</v>
          </cell>
          <cell r="BG1471">
            <v>3</v>
          </cell>
          <cell r="BH1471" t="str">
            <v>-</v>
          </cell>
          <cell r="BI1471" t="str">
            <v>-</v>
          </cell>
          <cell r="BJ1471" t="str">
            <v>Propio</v>
          </cell>
          <cell r="BK1471" t="str">
            <v>FV8385</v>
          </cell>
          <cell r="BL1471" t="str">
            <v>El Trébol Automotriz Ermita, S.A. de C.V.</v>
          </cell>
          <cell r="BM1471">
            <v>126293.1</v>
          </cell>
          <cell r="BN1471">
            <v>20206.896000000001</v>
          </cell>
          <cell r="BO1471">
            <v>146499.99600000001</v>
          </cell>
          <cell r="BP1471">
            <v>4363.92</v>
          </cell>
          <cell r="BQ1471" t="str">
            <v>-</v>
          </cell>
          <cell r="BR1471" t="str">
            <v>-</v>
          </cell>
          <cell r="BS1471" t="str">
            <v>-</v>
          </cell>
          <cell r="BT1471" t="str">
            <v>-</v>
          </cell>
          <cell r="BU1471" t="str">
            <v>-</v>
          </cell>
          <cell r="BV1471" t="str">
            <v>-</v>
          </cell>
          <cell r="BW1471" t="str">
            <v>-</v>
          </cell>
          <cell r="BX1471" t="str">
            <v>-</v>
          </cell>
          <cell r="BY1471" t="str">
            <v>-</v>
          </cell>
          <cell r="BZ1471" t="str">
            <v>-</v>
          </cell>
          <cell r="CA1471" t="str">
            <v>-</v>
          </cell>
          <cell r="CB1471" t="str">
            <v>-</v>
          </cell>
          <cell r="CC1471" t="str">
            <v>Martes</v>
          </cell>
          <cell r="CD1471" t="str">
            <v>67</v>
          </cell>
          <cell r="CE1471" t="str">
            <v>7</v>
          </cell>
          <cell r="CF1471" t="str">
            <v>Rosa</v>
          </cell>
          <cell r="CG1471" t="str">
            <v>2o Sábado</v>
          </cell>
          <cell r="CH1471" t="str">
            <v>Feb y Mzo</v>
          </cell>
          <cell r="CI1471" t="str">
            <v>Ago y Sep</v>
          </cell>
          <cell r="CJ1471" t="str">
            <v>Ajustador</v>
          </cell>
          <cell r="CK1471">
            <v>90</v>
          </cell>
          <cell r="CL1471" t="str">
            <v>101 - MAGNA</v>
          </cell>
          <cell r="CM1471" t="str">
            <v>15090</v>
          </cell>
          <cell r="CP1471" t="str">
            <v>-</v>
          </cell>
        </row>
        <row r="1472">
          <cell r="A1472" t="str">
            <v>15091</v>
          </cell>
          <cell r="B1472" t="str">
            <v>S60ACD</v>
          </cell>
          <cell r="C1472" t="str">
            <v>Distrito Federal</v>
          </cell>
          <cell r="D1472" t="str">
            <v>No aplica</v>
          </cell>
          <cell r="E1472" t="str">
            <v>Aveo</v>
          </cell>
          <cell r="F1472" t="str">
            <v>Automóvil</v>
          </cell>
          <cell r="G1472" t="str">
            <v>Chevrolet</v>
          </cell>
          <cell r="H1472" t="str">
            <v>Aveo LT 4 puertas T/M, D/H, A/A, B/A, ABS, CD, Paquete F</v>
          </cell>
          <cell r="I1472" t="str">
            <v>3G1TB5CF1FL210289</v>
          </cell>
          <cell r="J1472" t="str">
            <v>Hecho en México</v>
          </cell>
          <cell r="K1472" t="str">
            <v>Magna</v>
          </cell>
          <cell r="L1472">
            <v>4</v>
          </cell>
          <cell r="M1472">
            <v>45</v>
          </cell>
          <cell r="N1472">
            <v>2015</v>
          </cell>
          <cell r="O1472" t="str">
            <v>Hermosillo</v>
          </cell>
          <cell r="P1472" t="str">
            <v>Sonora</v>
          </cell>
          <cell r="Q1472" t="str">
            <v>Noroeste</v>
          </cell>
          <cell r="R1472" t="str">
            <v>Baja</v>
          </cell>
          <cell r="S1472" t="str">
            <v>Venta a empleado</v>
          </cell>
          <cell r="T1472" t="str">
            <v>GNP</v>
          </cell>
          <cell r="U1472" t="str">
            <v>Grupo Nacional Provincial, S.A.B.</v>
          </cell>
          <cell r="V1472" t="str">
            <v>Asesor de Servicio</v>
          </cell>
          <cell r="W1472" t="str">
            <v>-</v>
          </cell>
          <cell r="X1472" t="str">
            <v>Supervisoria</v>
          </cell>
          <cell r="Y1472" t="str">
            <v>Asignado</v>
          </cell>
          <cell r="Z1472" t="str">
            <v>S02236</v>
          </cell>
          <cell r="AA1472" t="str">
            <v>-</v>
          </cell>
          <cell r="AB1472" t="str">
            <v>-</v>
          </cell>
          <cell r="AC1472" t="str">
            <v>-</v>
          </cell>
          <cell r="AD1472" t="str">
            <v>-</v>
          </cell>
          <cell r="AE1472" t="str">
            <v>-</v>
          </cell>
          <cell r="AF1472" t="str">
            <v>-</v>
          </cell>
          <cell r="AG1472" t="str">
            <v>-</v>
          </cell>
          <cell r="AH1472" t="str">
            <v>-</v>
          </cell>
          <cell r="AI1472" t="str">
            <v>C6705</v>
          </cell>
          <cell r="AJ1472" t="str">
            <v>Ramirez Granados Arturo</v>
          </cell>
          <cell r="AK1472" t="str">
            <v>-</v>
          </cell>
          <cell r="AL1472" t="str">
            <v>-</v>
          </cell>
          <cell r="AM1472" t="str">
            <v>-</v>
          </cell>
          <cell r="AN1472" t="str">
            <v>ajustes237gnp@gmail.com</v>
          </cell>
          <cell r="AO1472" t="str">
            <v>-</v>
          </cell>
          <cell r="AP1472" t="str">
            <v>ajustes237gnp@gmail.com</v>
          </cell>
          <cell r="AQ1472">
            <v>6621616932</v>
          </cell>
          <cell r="AR1472" t="str">
            <v>6363180010377099</v>
          </cell>
          <cell r="AS1472" t="str">
            <v>CANCELADO</v>
          </cell>
          <cell r="AT1472" t="str">
            <v>4238</v>
          </cell>
          <cell r="AU1472" t="str">
            <v>924</v>
          </cell>
          <cell r="AV1472" t="str">
            <v>05/26</v>
          </cell>
          <cell r="AW1472" t="str">
            <v>IMDM20551521..</v>
          </cell>
          <cell r="AX1472" t="str">
            <v>Inactivo</v>
          </cell>
          <cell r="AY1472" t="str">
            <v>No</v>
          </cell>
          <cell r="AZ1472" t="str">
            <v>-</v>
          </cell>
          <cell r="BA1472" t="str">
            <v>-</v>
          </cell>
          <cell r="BB1472" t="str">
            <v>-</v>
          </cell>
          <cell r="BC1472" t="str">
            <v>-</v>
          </cell>
          <cell r="BD1472" t="str">
            <v>-</v>
          </cell>
          <cell r="BE1472" t="str">
            <v>-</v>
          </cell>
          <cell r="BF1472" t="str">
            <v>-</v>
          </cell>
          <cell r="BG1472">
            <v>3</v>
          </cell>
          <cell r="BH1472" t="str">
            <v>-</v>
          </cell>
          <cell r="BI1472" t="str">
            <v>-</v>
          </cell>
          <cell r="BJ1472" t="str">
            <v>Propio</v>
          </cell>
          <cell r="BK1472" t="str">
            <v>FV8386</v>
          </cell>
          <cell r="BL1472" t="str">
            <v>El Trébol Automotriz Ermita, S.A. de C.V.</v>
          </cell>
          <cell r="BM1472">
            <v>126293.1</v>
          </cell>
          <cell r="BN1472">
            <v>20206.896000000001</v>
          </cell>
          <cell r="BO1472">
            <v>146499.99600000001</v>
          </cell>
          <cell r="BP1472">
            <v>4363.92</v>
          </cell>
          <cell r="BQ1472" t="str">
            <v>-</v>
          </cell>
          <cell r="BR1472" t="str">
            <v>-</v>
          </cell>
          <cell r="BS1472" t="str">
            <v>-</v>
          </cell>
          <cell r="BT1472" t="str">
            <v>-</v>
          </cell>
          <cell r="BU1472" t="str">
            <v>-</v>
          </cell>
          <cell r="BV1472" t="str">
            <v>-</v>
          </cell>
          <cell r="BW1472" t="str">
            <v>-</v>
          </cell>
          <cell r="BX1472" t="str">
            <v>-</v>
          </cell>
          <cell r="BY1472" t="str">
            <v>-</v>
          </cell>
          <cell r="BZ1472" t="str">
            <v>-</v>
          </cell>
          <cell r="CA1472" t="str">
            <v>-</v>
          </cell>
          <cell r="CB1472" t="str">
            <v>-</v>
          </cell>
          <cell r="CC1472" t="str">
            <v>Viernes</v>
          </cell>
          <cell r="CD1472" t="str">
            <v>60</v>
          </cell>
          <cell r="CE1472" t="str">
            <v>0</v>
          </cell>
          <cell r="CF1472" t="str">
            <v>Azul</v>
          </cell>
          <cell r="CG1472" t="str">
            <v>5o Sábado</v>
          </cell>
          <cell r="CH1472" t="str">
            <v>May y Jun</v>
          </cell>
          <cell r="CI1472" t="str">
            <v>Nov y Dic</v>
          </cell>
          <cell r="CJ1472" t="str">
            <v>Ajustador</v>
          </cell>
          <cell r="CK1472">
            <v>90</v>
          </cell>
          <cell r="CL1472" t="str">
            <v>101 - MAGNA</v>
          </cell>
          <cell r="CM1472" t="str">
            <v>15091</v>
          </cell>
          <cell r="CP1472" t="str">
            <v>-</v>
          </cell>
        </row>
        <row r="1473">
          <cell r="A1473" t="str">
            <v>15092</v>
          </cell>
          <cell r="B1473" t="str">
            <v>R35AKX</v>
          </cell>
          <cell r="C1473" t="str">
            <v>Distrito Federal</v>
          </cell>
          <cell r="D1473" t="str">
            <v>U48ACD</v>
          </cell>
          <cell r="E1473" t="str">
            <v>Aveo</v>
          </cell>
          <cell r="F1473" t="str">
            <v>Automóvil</v>
          </cell>
          <cell r="G1473" t="str">
            <v>Chevrolet</v>
          </cell>
          <cell r="H1473" t="str">
            <v>Aveo LT 4 puertas T/M, D/H, A/A, B/A, ABS, CD, Paquete F</v>
          </cell>
          <cell r="I1473" t="str">
            <v>3G1TB5CF1FL211829</v>
          </cell>
          <cell r="J1473" t="str">
            <v>Hecho en México</v>
          </cell>
          <cell r="K1473" t="str">
            <v>Magna</v>
          </cell>
          <cell r="L1473">
            <v>4</v>
          </cell>
          <cell r="M1473">
            <v>45</v>
          </cell>
          <cell r="N1473">
            <v>2015</v>
          </cell>
          <cell r="O1473" t="str">
            <v>Mérida</v>
          </cell>
          <cell r="P1473" t="str">
            <v>Yucatán</v>
          </cell>
          <cell r="Q1473" t="str">
            <v>Sureste</v>
          </cell>
          <cell r="R1473" t="str">
            <v>Baja</v>
          </cell>
          <cell r="S1473" t="str">
            <v>Venta a empleado</v>
          </cell>
          <cell r="T1473" t="str">
            <v>GNP</v>
          </cell>
          <cell r="U1473" t="str">
            <v>Grupo Nacional Provincial, S.A.B.</v>
          </cell>
          <cell r="V1473" t="str">
            <v>Asesor de Servicio</v>
          </cell>
          <cell r="W1473" t="str">
            <v>-</v>
          </cell>
          <cell r="X1473" t="str">
            <v>Supervisoria</v>
          </cell>
          <cell r="Y1473" t="str">
            <v>Asignado</v>
          </cell>
          <cell r="Z1473" t="str">
            <v>S02623</v>
          </cell>
          <cell r="AA1473" t="str">
            <v>Espinosa Patron Jafet Iguasu</v>
          </cell>
          <cell r="AB1473" t="str">
            <v>Servicios Administrativos en Reclamaciones, S.A. de C.V.</v>
          </cell>
          <cell r="AC1473" t="str">
            <v>EIPJ7805273V2</v>
          </cell>
          <cell r="AD1473" t="str">
            <v>Operativo</v>
          </cell>
          <cell r="AE1473" t="str">
            <v>Asesor de Servicio</v>
          </cell>
          <cell r="AF1473" t="str">
            <v>Unidad Operativa</v>
          </cell>
          <cell r="AG1473" t="str">
            <v>Dirección Servicio y Operaciones</v>
          </cell>
          <cell r="AH1473" t="str">
            <v>Subdir. Siniestros CDMX y Sureste</v>
          </cell>
          <cell r="AI1473" t="str">
            <v>C9208</v>
          </cell>
          <cell r="AJ1473" t="str">
            <v>Lasa Estrada Antxon</v>
          </cell>
          <cell r="AK1473" t="str">
            <v>Casona</v>
          </cell>
          <cell r="AL1473" t="str">
            <v>Mérida</v>
          </cell>
          <cell r="AM1473">
            <v>0</v>
          </cell>
          <cell r="AN1473" t="str">
            <v>jafet.espinosa@gnp.com.mx</v>
          </cell>
          <cell r="AO1473" t="str">
            <v>jafet.espinosa@gnp.com.mx</v>
          </cell>
          <cell r="AP1473" t="str">
            <v>ajustes154gnp@gmail.com</v>
          </cell>
          <cell r="AQ1473">
            <v>9991838437</v>
          </cell>
          <cell r="AR1473" t="str">
            <v>6363180010377107</v>
          </cell>
          <cell r="AS1473" t="str">
            <v>CANCELADO</v>
          </cell>
          <cell r="AT1473" t="str">
            <v>9485</v>
          </cell>
          <cell r="AU1473" t="str">
            <v>410</v>
          </cell>
          <cell r="AV1473" t="str">
            <v>05/26</v>
          </cell>
          <cell r="AW1473" t="str">
            <v>-</v>
          </cell>
          <cell r="AX1473" t="str">
            <v>-</v>
          </cell>
          <cell r="AY1473" t="str">
            <v>No</v>
          </cell>
          <cell r="AZ1473" t="str">
            <v>-</v>
          </cell>
          <cell r="BA1473" t="str">
            <v>-</v>
          </cell>
          <cell r="BB1473" t="str">
            <v>-</v>
          </cell>
          <cell r="BC1473" t="str">
            <v>-</v>
          </cell>
          <cell r="BD1473" t="str">
            <v>-</v>
          </cell>
          <cell r="BE1473" t="str">
            <v>-</v>
          </cell>
          <cell r="BF1473" t="str">
            <v>-</v>
          </cell>
          <cell r="BG1473">
            <v>3</v>
          </cell>
          <cell r="BH1473" t="str">
            <v>-</v>
          </cell>
          <cell r="BI1473" t="str">
            <v>-</v>
          </cell>
          <cell r="BJ1473" t="str">
            <v>Propio</v>
          </cell>
          <cell r="BK1473" t="str">
            <v>FV8387</v>
          </cell>
          <cell r="BL1473" t="str">
            <v>El Trébol Automotriz Ermita, S.A. de C.V.</v>
          </cell>
          <cell r="BM1473">
            <v>126293.1</v>
          </cell>
          <cell r="BN1473">
            <v>20206.896000000001</v>
          </cell>
          <cell r="BO1473">
            <v>146499.99600000001</v>
          </cell>
          <cell r="BP1473">
            <v>4363.92</v>
          </cell>
          <cell r="BQ1473" t="str">
            <v>-</v>
          </cell>
          <cell r="BR1473" t="str">
            <v>-</v>
          </cell>
          <cell r="BS1473" t="str">
            <v>-</v>
          </cell>
          <cell r="BT1473" t="str">
            <v>-</v>
          </cell>
          <cell r="BU1473" t="str">
            <v>-</v>
          </cell>
          <cell r="BV1473" t="str">
            <v>-</v>
          </cell>
          <cell r="BW1473" t="str">
            <v>-</v>
          </cell>
          <cell r="BX1473" t="str">
            <v>-</v>
          </cell>
          <cell r="BY1473" t="str">
            <v>-</v>
          </cell>
          <cell r="BZ1473" t="str">
            <v>-</v>
          </cell>
          <cell r="CA1473" t="str">
            <v>-</v>
          </cell>
          <cell r="CB1473" t="str">
            <v>-</v>
          </cell>
          <cell r="CC1473" t="str">
            <v>Lunes</v>
          </cell>
          <cell r="CD1473" t="str">
            <v>35</v>
          </cell>
          <cell r="CE1473" t="str">
            <v>5</v>
          </cell>
          <cell r="CF1473" t="str">
            <v>Amarillo</v>
          </cell>
          <cell r="CG1473" t="str">
            <v>1er Sábado</v>
          </cell>
          <cell r="CH1473" t="str">
            <v>Ene y Feb</v>
          </cell>
          <cell r="CI1473" t="str">
            <v>Jul y Ago</v>
          </cell>
          <cell r="CJ1473" t="str">
            <v>Ajustador</v>
          </cell>
          <cell r="CK1473">
            <v>90</v>
          </cell>
          <cell r="CL1473" t="str">
            <v>101 - MAGNA</v>
          </cell>
          <cell r="CM1473" t="str">
            <v>15092</v>
          </cell>
          <cell r="CP1473" t="str">
            <v>-</v>
          </cell>
        </row>
        <row r="1474">
          <cell r="A1474" t="str">
            <v>15093</v>
          </cell>
          <cell r="B1474" t="str">
            <v>S33ACD</v>
          </cell>
          <cell r="C1474" t="str">
            <v>Distrito Federal</v>
          </cell>
          <cell r="D1474" t="str">
            <v>No aplica</v>
          </cell>
          <cell r="E1474" t="str">
            <v>Aveo</v>
          </cell>
          <cell r="F1474" t="str">
            <v>Automóvil</v>
          </cell>
          <cell r="G1474" t="str">
            <v>Chevrolet</v>
          </cell>
          <cell r="H1474" t="str">
            <v>Aveo LT 4 puertas T/M, D/H, A/A, B/A, ABS, CD, Paquete F</v>
          </cell>
          <cell r="I1474" t="str">
            <v>3G1TB5CF1FL212060</v>
          </cell>
          <cell r="J1474" t="str">
            <v>Hecho en México</v>
          </cell>
          <cell r="K1474" t="str">
            <v>Magna</v>
          </cell>
          <cell r="L1474">
            <v>4</v>
          </cell>
          <cell r="M1474">
            <v>45</v>
          </cell>
          <cell r="N1474">
            <v>2015</v>
          </cell>
          <cell r="O1474" t="str">
            <v>Guadalajara</v>
          </cell>
          <cell r="P1474" t="str">
            <v>Jalisco</v>
          </cell>
          <cell r="Q1474" t="str">
            <v>Occidente</v>
          </cell>
          <cell r="R1474" t="str">
            <v>Baja</v>
          </cell>
          <cell r="S1474" t="str">
            <v>Venta a empleado</v>
          </cell>
          <cell r="T1474" t="str">
            <v>GNP</v>
          </cell>
          <cell r="U1474" t="str">
            <v>Grupo Nacional Provincial, S.A.B.</v>
          </cell>
          <cell r="V1474" t="str">
            <v>Asesor de Servicio</v>
          </cell>
          <cell r="W1474" t="str">
            <v>M30</v>
          </cell>
          <cell r="X1474" t="str">
            <v>Célula Sol</v>
          </cell>
          <cell r="Y1474" t="str">
            <v>Asignado</v>
          </cell>
          <cell r="Z1474">
            <v>40076001</v>
          </cell>
          <cell r="AA1474" t="str">
            <v>Villalpando Abundis Moisés</v>
          </cell>
          <cell r="AB1474" t="str">
            <v>Servicios Administrativos en Reclamaciones, S.A. de C.V.</v>
          </cell>
          <cell r="AC1474" t="str">
            <v>VIAM7807074E0</v>
          </cell>
          <cell r="AD1474" t="str">
            <v>Operativo</v>
          </cell>
          <cell r="AE1474" t="str">
            <v>Asesor de Servicio</v>
          </cell>
          <cell r="AF1474" t="str">
            <v>Unidad Operativa</v>
          </cell>
          <cell r="AG1474" t="str">
            <v>Dirección Servicio y Operaciones</v>
          </cell>
          <cell r="AH1474" t="str">
            <v>Subdirección Siniestros Norte y Occidente</v>
          </cell>
          <cell r="AI1474" t="str">
            <v>C9179</v>
          </cell>
          <cell r="AJ1474" t="str">
            <v>Moya Urdiales Idalia Leticia</v>
          </cell>
          <cell r="AK1474" t="str">
            <v>Oficina central Guadalajara</v>
          </cell>
          <cell r="AL1474" t="str">
            <v>Guadalajara</v>
          </cell>
          <cell r="AM1474">
            <v>0</v>
          </cell>
          <cell r="AN1474" t="str">
            <v>moises.villalpando@gnp.com.mx</v>
          </cell>
          <cell r="AO1474" t="str">
            <v>moises.villalpando@gnp.com.mx</v>
          </cell>
          <cell r="AP1474" t="str">
            <v>ajustes217gnp@gmail.com</v>
          </cell>
          <cell r="AQ1474">
            <v>3310204578</v>
          </cell>
          <cell r="AR1474" t="str">
            <v>6363180010377115</v>
          </cell>
          <cell r="AS1474" t="str">
            <v>CANCELADO</v>
          </cell>
          <cell r="AT1474" t="str">
            <v>3380</v>
          </cell>
          <cell r="AU1474" t="str">
            <v>375</v>
          </cell>
          <cell r="AV1474" t="str">
            <v>05/26</v>
          </cell>
          <cell r="AW1474" t="str">
            <v>-</v>
          </cell>
          <cell r="AX1474" t="str">
            <v>-</v>
          </cell>
          <cell r="AY1474" t="str">
            <v>No</v>
          </cell>
          <cell r="AZ1474" t="str">
            <v>-</v>
          </cell>
          <cell r="BA1474" t="str">
            <v>-</v>
          </cell>
          <cell r="BB1474" t="str">
            <v>-</v>
          </cell>
          <cell r="BC1474" t="str">
            <v>-</v>
          </cell>
          <cell r="BD1474" t="str">
            <v>-</v>
          </cell>
          <cell r="BE1474" t="str">
            <v>-</v>
          </cell>
          <cell r="BF1474" t="str">
            <v>-</v>
          </cell>
          <cell r="BG1474">
            <v>3</v>
          </cell>
          <cell r="BH1474" t="str">
            <v>-</v>
          </cell>
          <cell r="BI1474" t="str">
            <v>-</v>
          </cell>
          <cell r="BJ1474" t="str">
            <v>Propio</v>
          </cell>
          <cell r="BK1474" t="str">
            <v>FV8388</v>
          </cell>
          <cell r="BL1474" t="str">
            <v>El Trébol Automotriz Ermita, S.A. de C.V.</v>
          </cell>
          <cell r="BM1474">
            <v>126293.1</v>
          </cell>
          <cell r="BN1474">
            <v>20206.896000000001</v>
          </cell>
          <cell r="BO1474">
            <v>146499.99600000001</v>
          </cell>
          <cell r="BP1474">
            <v>4363.92</v>
          </cell>
          <cell r="BQ1474" t="str">
            <v>-</v>
          </cell>
          <cell r="BR1474" t="str">
            <v>-</v>
          </cell>
          <cell r="BS1474" t="str">
            <v>-</v>
          </cell>
          <cell r="BT1474" t="str">
            <v>-</v>
          </cell>
          <cell r="BU1474" t="str">
            <v>-</v>
          </cell>
          <cell r="BV1474" t="str">
            <v>-</v>
          </cell>
          <cell r="BW1474" t="str">
            <v>-</v>
          </cell>
          <cell r="BX1474" t="str">
            <v>-</v>
          </cell>
          <cell r="BY1474" t="str">
            <v>-</v>
          </cell>
          <cell r="BZ1474" t="str">
            <v>-</v>
          </cell>
          <cell r="CA1474" t="str">
            <v>-</v>
          </cell>
          <cell r="CB1474" t="str">
            <v>-</v>
          </cell>
          <cell r="CC1474" t="str">
            <v>Miércoles</v>
          </cell>
          <cell r="CD1474" t="str">
            <v>33</v>
          </cell>
          <cell r="CE1474" t="str">
            <v>3</v>
          </cell>
          <cell r="CF1474" t="str">
            <v>Rojo</v>
          </cell>
          <cell r="CG1474" t="str">
            <v>3er Sábado</v>
          </cell>
          <cell r="CH1474" t="str">
            <v>Mzo y Abr</v>
          </cell>
          <cell r="CI1474" t="str">
            <v>Sep y Oct</v>
          </cell>
          <cell r="CJ1474" t="str">
            <v>Ajustador</v>
          </cell>
          <cell r="CK1474">
            <v>90</v>
          </cell>
          <cell r="CL1474" t="str">
            <v>101 - MAGNA</v>
          </cell>
          <cell r="CM1474" t="str">
            <v>15093</v>
          </cell>
          <cell r="CP1474" t="str">
            <v>-</v>
          </cell>
        </row>
        <row r="1475">
          <cell r="A1475" t="str">
            <v>15094</v>
          </cell>
          <cell r="B1475" t="str">
            <v>T23ACD</v>
          </cell>
          <cell r="C1475" t="str">
            <v>Distrito Federal</v>
          </cell>
          <cell r="D1475" t="str">
            <v>No aplica</v>
          </cell>
          <cell r="E1475" t="str">
            <v>Aveo</v>
          </cell>
          <cell r="F1475" t="str">
            <v>Automóvil</v>
          </cell>
          <cell r="G1475" t="str">
            <v>Chevrolet</v>
          </cell>
          <cell r="H1475" t="str">
            <v>Aveo LT 4 puertas T/M, D/H, A/A, B/A, ABS, CD, Paquete F</v>
          </cell>
          <cell r="I1475" t="str">
            <v>3G1TB5CF1FL212964</v>
          </cell>
          <cell r="J1475" t="str">
            <v>Hecho en México</v>
          </cell>
          <cell r="K1475" t="str">
            <v>Magna</v>
          </cell>
          <cell r="L1475">
            <v>4</v>
          </cell>
          <cell r="M1475">
            <v>45</v>
          </cell>
          <cell r="N1475">
            <v>2015</v>
          </cell>
          <cell r="O1475" t="str">
            <v>Xalapa</v>
          </cell>
          <cell r="P1475" t="str">
            <v>Veracruz</v>
          </cell>
          <cell r="Q1475" t="str">
            <v>Sureste</v>
          </cell>
          <cell r="R1475" t="str">
            <v>Baja</v>
          </cell>
          <cell r="S1475" t="str">
            <v>Venta a empleado</v>
          </cell>
          <cell r="T1475" t="str">
            <v>GNP</v>
          </cell>
          <cell r="U1475" t="str">
            <v>Grupo Nacional Provincial, S.A.B.</v>
          </cell>
          <cell r="V1475" t="str">
            <v>Asesor de Servicio</v>
          </cell>
          <cell r="W1475" t="str">
            <v>C8</v>
          </cell>
          <cell r="X1475" t="str">
            <v>Supervisoria</v>
          </cell>
          <cell r="Y1475" t="str">
            <v>Asignado</v>
          </cell>
          <cell r="Z1475" t="str">
            <v>S03833</v>
          </cell>
          <cell r="AA1475" t="str">
            <v>Lorenzo Cruz Gabriel Antonio</v>
          </cell>
          <cell r="AB1475" t="str">
            <v>Servicios Administrativos en Reclamaciones, S.A. de C.V.</v>
          </cell>
          <cell r="AC1475" t="str">
            <v>LOCG930906NU9</v>
          </cell>
          <cell r="AD1475" t="str">
            <v>Operativo</v>
          </cell>
          <cell r="AE1475" t="str">
            <v>Asesor de Servicio</v>
          </cell>
          <cell r="AF1475" t="str">
            <v>Unidad Operativa</v>
          </cell>
          <cell r="AG1475" t="str">
            <v>Dirección Servicio y Operaciones</v>
          </cell>
          <cell r="AH1475" t="str">
            <v>Subdir. Siniestros CDMX y Sureste</v>
          </cell>
          <cell r="AI1475" t="str">
            <v>C9208</v>
          </cell>
          <cell r="AJ1475" t="str">
            <v>Lasa Estrada Antxon</v>
          </cell>
          <cell r="AK1475" t="str">
            <v>Jalapa</v>
          </cell>
          <cell r="AL1475" t="str">
            <v>Jalapa</v>
          </cell>
          <cell r="AM1475">
            <v>80824</v>
          </cell>
          <cell r="AN1475" t="str">
            <v>gabriel.lorenzo@gnp.com.mx</v>
          </cell>
          <cell r="AO1475" t="str">
            <v>gabriel.lorenzo@gnp.com.mx</v>
          </cell>
          <cell r="AP1475" t="str">
            <v>ajustes308gnp@gmail.com</v>
          </cell>
          <cell r="AQ1475">
            <v>2281044336</v>
          </cell>
          <cell r="AR1475" t="str">
            <v>-</v>
          </cell>
          <cell r="AS1475" t="str">
            <v>-</v>
          </cell>
          <cell r="AT1475" t="str">
            <v>-</v>
          </cell>
          <cell r="AU1475" t="str">
            <v>-</v>
          </cell>
          <cell r="AV1475" t="str">
            <v>-</v>
          </cell>
          <cell r="AW1475" t="str">
            <v>-</v>
          </cell>
          <cell r="AX1475" t="str">
            <v>-</v>
          </cell>
          <cell r="AY1475" t="str">
            <v>No</v>
          </cell>
          <cell r="AZ1475" t="str">
            <v>-</v>
          </cell>
          <cell r="BA1475" t="str">
            <v>-</v>
          </cell>
          <cell r="BB1475" t="str">
            <v>-</v>
          </cell>
          <cell r="BC1475" t="str">
            <v>-</v>
          </cell>
          <cell r="BD1475" t="str">
            <v>-</v>
          </cell>
          <cell r="BE1475" t="str">
            <v>-</v>
          </cell>
          <cell r="BF1475" t="str">
            <v>-</v>
          </cell>
          <cell r="BG1475">
            <v>3</v>
          </cell>
          <cell r="BH1475" t="str">
            <v>-</v>
          </cell>
          <cell r="BI1475" t="str">
            <v>-</v>
          </cell>
          <cell r="BJ1475" t="str">
            <v>Propio</v>
          </cell>
          <cell r="BK1475" t="str">
            <v>FV8389</v>
          </cell>
          <cell r="BL1475" t="str">
            <v>El Trébol Automotriz Ermita, S.A. de C.V.</v>
          </cell>
          <cell r="BM1475">
            <v>126293.1</v>
          </cell>
          <cell r="BN1475">
            <v>20206.896000000001</v>
          </cell>
          <cell r="BO1475">
            <v>146499.99600000001</v>
          </cell>
          <cell r="BP1475">
            <v>4363.92</v>
          </cell>
          <cell r="BQ1475" t="str">
            <v>-</v>
          </cell>
          <cell r="BR1475" t="str">
            <v>-</v>
          </cell>
          <cell r="BS1475" t="str">
            <v>-</v>
          </cell>
          <cell r="BT1475" t="str">
            <v>-</v>
          </cell>
          <cell r="BU1475" t="str">
            <v>-</v>
          </cell>
          <cell r="BV1475" t="str">
            <v>-</v>
          </cell>
          <cell r="BW1475" t="str">
            <v>-</v>
          </cell>
          <cell r="BX1475" t="str">
            <v>-</v>
          </cell>
          <cell r="BY1475" t="str">
            <v>-</v>
          </cell>
          <cell r="BZ1475" t="str">
            <v>-</v>
          </cell>
          <cell r="CA1475" t="str">
            <v>-</v>
          </cell>
          <cell r="CB1475" t="str">
            <v>-</v>
          </cell>
          <cell r="CC1475" t="str">
            <v>Miércoles</v>
          </cell>
          <cell r="CD1475" t="str">
            <v>23</v>
          </cell>
          <cell r="CE1475" t="str">
            <v>3</v>
          </cell>
          <cell r="CF1475" t="str">
            <v>Rojo</v>
          </cell>
          <cell r="CG1475" t="str">
            <v>3er Sábado</v>
          </cell>
          <cell r="CH1475" t="str">
            <v>Mzo y Abr</v>
          </cell>
          <cell r="CI1475" t="str">
            <v>Sep y Oct</v>
          </cell>
          <cell r="CJ1475" t="str">
            <v>-</v>
          </cell>
          <cell r="CK1475">
            <v>90</v>
          </cell>
          <cell r="CL1475" t="str">
            <v>101 - MAGNA</v>
          </cell>
          <cell r="CM1475" t="str">
            <v>15094</v>
          </cell>
          <cell r="CP1475" t="str">
            <v>-</v>
          </cell>
        </row>
        <row r="1476">
          <cell r="A1476" t="str">
            <v>15095</v>
          </cell>
          <cell r="B1476" t="str">
            <v>U37ACD</v>
          </cell>
          <cell r="C1476" t="str">
            <v>Distrito Federal</v>
          </cell>
          <cell r="D1476" t="str">
            <v>No aplica</v>
          </cell>
          <cell r="E1476" t="str">
            <v>Aveo</v>
          </cell>
          <cell r="F1476" t="str">
            <v>Automóvil</v>
          </cell>
          <cell r="G1476" t="str">
            <v>Chevrolet</v>
          </cell>
          <cell r="H1476" t="str">
            <v>Aveo LT 4 puertas T/M, D/H, A/A, B/A, ABS, CD, Paquete F</v>
          </cell>
          <cell r="I1476" t="str">
            <v>3G1TB5CF1FL213418</v>
          </cell>
          <cell r="J1476" t="str">
            <v>Hecho en México</v>
          </cell>
          <cell r="K1476" t="str">
            <v>Magna</v>
          </cell>
          <cell r="L1476">
            <v>4</v>
          </cell>
          <cell r="M1476">
            <v>45</v>
          </cell>
          <cell r="N1476">
            <v>2015</v>
          </cell>
          <cell r="O1476" t="str">
            <v>León</v>
          </cell>
          <cell r="P1476" t="str">
            <v>Guanajuato</v>
          </cell>
          <cell r="Q1476" t="str">
            <v>Occidente</v>
          </cell>
          <cell r="R1476" t="str">
            <v>Baja</v>
          </cell>
          <cell r="S1476" t="str">
            <v>Venta a empleado</v>
          </cell>
          <cell r="T1476" t="str">
            <v>GNP</v>
          </cell>
          <cell r="U1476" t="str">
            <v>Grupo Nacional Provincial, S.A.B.</v>
          </cell>
          <cell r="V1476" t="str">
            <v>Asesor de Servicio</v>
          </cell>
          <cell r="W1476" t="str">
            <v>-</v>
          </cell>
          <cell r="X1476" t="str">
            <v>Supervisoria</v>
          </cell>
          <cell r="Y1476" t="str">
            <v>Asignado</v>
          </cell>
          <cell r="Z1476">
            <v>40150001</v>
          </cell>
          <cell r="AA1476" t="str">
            <v>-</v>
          </cell>
          <cell r="AB1476" t="str">
            <v>-</v>
          </cell>
          <cell r="AC1476" t="str">
            <v>-</v>
          </cell>
          <cell r="AD1476" t="str">
            <v>-</v>
          </cell>
          <cell r="AE1476" t="str">
            <v>-</v>
          </cell>
          <cell r="AF1476" t="str">
            <v>-</v>
          </cell>
          <cell r="AG1476" t="str">
            <v>-</v>
          </cell>
          <cell r="AH1476" t="str">
            <v>-</v>
          </cell>
          <cell r="AI1476" t="str">
            <v>C6705</v>
          </cell>
          <cell r="AJ1476" t="str">
            <v>Ramirez Granados Arturo</v>
          </cell>
          <cell r="AK1476" t="str">
            <v>-</v>
          </cell>
          <cell r="AL1476" t="str">
            <v>-</v>
          </cell>
          <cell r="AM1476" t="str">
            <v>-</v>
          </cell>
          <cell r="AN1476" t="str">
            <v>ajustes199gnp@gmail.com</v>
          </cell>
          <cell r="AO1476" t="str">
            <v>-</v>
          </cell>
          <cell r="AP1476" t="str">
            <v>ajustes199gnp@gmail.com</v>
          </cell>
          <cell r="AQ1476">
            <v>4772521914</v>
          </cell>
          <cell r="AR1476" t="str">
            <v>6363180010377123</v>
          </cell>
          <cell r="AS1476" t="str">
            <v>CANCELADO</v>
          </cell>
          <cell r="AT1476" t="str">
            <v>4392</v>
          </cell>
          <cell r="AU1476" t="str">
            <v>938</v>
          </cell>
          <cell r="AV1476" t="str">
            <v>05/26</v>
          </cell>
          <cell r="AW1476" t="str">
            <v>-</v>
          </cell>
          <cell r="AX1476" t="str">
            <v>-</v>
          </cell>
          <cell r="AY1476" t="str">
            <v>No</v>
          </cell>
          <cell r="AZ1476" t="str">
            <v>-</v>
          </cell>
          <cell r="BA1476" t="str">
            <v>-</v>
          </cell>
          <cell r="BB1476" t="str">
            <v>-</v>
          </cell>
          <cell r="BC1476" t="str">
            <v>-</v>
          </cell>
          <cell r="BD1476" t="str">
            <v>-</v>
          </cell>
          <cell r="BE1476" t="str">
            <v>-</v>
          </cell>
          <cell r="BF1476" t="str">
            <v>-</v>
          </cell>
          <cell r="BG1476">
            <v>3</v>
          </cell>
          <cell r="BH1476" t="str">
            <v>-</v>
          </cell>
          <cell r="BI1476" t="str">
            <v>-</v>
          </cell>
          <cell r="BJ1476" t="str">
            <v>Propio</v>
          </cell>
          <cell r="BK1476" t="str">
            <v>FV8390</v>
          </cell>
          <cell r="BL1476" t="str">
            <v>El Trébol Automotriz Ermita, S.A. de C.V.</v>
          </cell>
          <cell r="BM1476">
            <v>126293.1</v>
          </cell>
          <cell r="BN1476">
            <v>20206.896000000001</v>
          </cell>
          <cell r="BO1476">
            <v>146499.99600000001</v>
          </cell>
          <cell r="BP1476">
            <v>4363.92</v>
          </cell>
          <cell r="BQ1476" t="str">
            <v>-</v>
          </cell>
          <cell r="BR1476" t="str">
            <v>-</v>
          </cell>
          <cell r="BS1476" t="str">
            <v>-</v>
          </cell>
          <cell r="BT1476" t="str">
            <v>-</v>
          </cell>
          <cell r="BU1476" t="str">
            <v>-</v>
          </cell>
          <cell r="BV1476" t="str">
            <v>-</v>
          </cell>
          <cell r="BW1476" t="str">
            <v>-</v>
          </cell>
          <cell r="BX1476" t="str">
            <v>-</v>
          </cell>
          <cell r="BY1476" t="str">
            <v>-</v>
          </cell>
          <cell r="BZ1476" t="str">
            <v>-</v>
          </cell>
          <cell r="CA1476" t="str">
            <v>-</v>
          </cell>
          <cell r="CB1476" t="str">
            <v>-</v>
          </cell>
          <cell r="CC1476" t="str">
            <v>Martes</v>
          </cell>
          <cell r="CD1476" t="str">
            <v>37</v>
          </cell>
          <cell r="CE1476" t="str">
            <v>7</v>
          </cell>
          <cell r="CF1476" t="str">
            <v>Rosa</v>
          </cell>
          <cell r="CG1476" t="str">
            <v>2o Sábado</v>
          </cell>
          <cell r="CH1476" t="str">
            <v>Feb y Mzo</v>
          </cell>
          <cell r="CI1476" t="str">
            <v>Ago y Sep</v>
          </cell>
          <cell r="CJ1476" t="str">
            <v>Ajustador</v>
          </cell>
          <cell r="CK1476">
            <v>90</v>
          </cell>
          <cell r="CL1476" t="str">
            <v>101 - MAGNA</v>
          </cell>
          <cell r="CM1476" t="str">
            <v>15095</v>
          </cell>
          <cell r="CP1476" t="str">
            <v>-</v>
          </cell>
        </row>
        <row r="1477">
          <cell r="A1477" t="str">
            <v>15096</v>
          </cell>
          <cell r="B1477" t="str">
            <v>R78ACD</v>
          </cell>
          <cell r="C1477" t="str">
            <v>Distrito Federal</v>
          </cell>
          <cell r="D1477" t="str">
            <v>No aplica</v>
          </cell>
          <cell r="E1477" t="str">
            <v>Aveo</v>
          </cell>
          <cell r="F1477" t="str">
            <v>Automóvil</v>
          </cell>
          <cell r="G1477" t="str">
            <v>Chevrolet</v>
          </cell>
          <cell r="H1477" t="str">
            <v>Aveo LT 4 puertas T/M, D/H, A/A, B/A, ABS, CD, Paquete F</v>
          </cell>
          <cell r="I1477" t="str">
            <v>3G1TB5CF1FL215010</v>
          </cell>
          <cell r="J1477" t="str">
            <v>Hecho en México</v>
          </cell>
          <cell r="K1477" t="str">
            <v>Magna</v>
          </cell>
          <cell r="L1477">
            <v>4</v>
          </cell>
          <cell r="M1477">
            <v>45</v>
          </cell>
          <cell r="N1477">
            <v>2015</v>
          </cell>
          <cell r="O1477" t="str">
            <v>Mexicali</v>
          </cell>
          <cell r="P1477" t="str">
            <v>Baja California Norte</v>
          </cell>
          <cell r="Q1477" t="str">
            <v>Noroeste</v>
          </cell>
          <cell r="R1477" t="str">
            <v>Baja</v>
          </cell>
          <cell r="S1477" t="str">
            <v>Subasta interna</v>
          </cell>
          <cell r="T1477" t="str">
            <v>GNP</v>
          </cell>
          <cell r="U1477" t="str">
            <v>Grupo Nacional Provincial, S.A.B.</v>
          </cell>
          <cell r="V1477" t="str">
            <v>Asesor de Servicio</v>
          </cell>
          <cell r="W1477" t="str">
            <v>-</v>
          </cell>
          <cell r="X1477" t="str">
            <v>Supervisoria</v>
          </cell>
          <cell r="Y1477" t="str">
            <v>Asignado</v>
          </cell>
          <cell r="Z1477" t="str">
            <v>S06828</v>
          </cell>
          <cell r="AA1477" t="str">
            <v>Vergara Elias Fernando</v>
          </cell>
          <cell r="AB1477" t="str">
            <v>Servicios Administrativos en Reclamaciones, S.A. de C.V.</v>
          </cell>
          <cell r="AC1477" t="str">
            <v>VEEF831027EZ1</v>
          </cell>
          <cell r="AD1477" t="str">
            <v>Operativo</v>
          </cell>
          <cell r="AE1477" t="str">
            <v>Asesor de Servicio</v>
          </cell>
          <cell r="AF1477" t="str">
            <v>Unidad Operativa</v>
          </cell>
          <cell r="AG1477" t="str">
            <v>Dirección Servicio y Operaciones</v>
          </cell>
          <cell r="AH1477" t="str">
            <v>Subdirección Siniestros Norte y Occidente</v>
          </cell>
          <cell r="AI1477" t="str">
            <v>C9178</v>
          </cell>
          <cell r="AJ1477" t="str">
            <v>Cárdenas Guzmán Adriel</v>
          </cell>
          <cell r="AK1477" t="str">
            <v>Mexicali</v>
          </cell>
          <cell r="AL1477" t="str">
            <v>Mexicalí</v>
          </cell>
          <cell r="AM1477">
            <v>0</v>
          </cell>
          <cell r="AN1477" t="str">
            <v>fernando.vergara@gnp.com.mx</v>
          </cell>
          <cell r="AO1477" t="str">
            <v>fernando.vergara@gnp.com.mx</v>
          </cell>
          <cell r="AP1477" t="str">
            <v>fernando.vergara@gnp.com.mx</v>
          </cell>
          <cell r="AQ1477">
            <v>6861350580</v>
          </cell>
          <cell r="AR1477" t="str">
            <v>6363180010377131</v>
          </cell>
          <cell r="AS1477" t="str">
            <v>CANCELADO</v>
          </cell>
          <cell r="AT1477" t="str">
            <v>7532</v>
          </cell>
          <cell r="AU1477" t="str">
            <v>129</v>
          </cell>
          <cell r="AV1477" t="str">
            <v>05/26</v>
          </cell>
          <cell r="AW1477" t="str">
            <v>IMDM20551523..</v>
          </cell>
          <cell r="AX1477" t="str">
            <v>Inactivo</v>
          </cell>
          <cell r="AY1477" t="str">
            <v>Si</v>
          </cell>
          <cell r="AZ1477">
            <v>819.45</v>
          </cell>
          <cell r="BA1477">
            <v>43631</v>
          </cell>
          <cell r="BB1477">
            <v>18027.900000000001</v>
          </cell>
          <cell r="BC1477">
            <v>40972.1</v>
          </cell>
          <cell r="BD1477">
            <v>59000</v>
          </cell>
          <cell r="BE1477">
            <v>43312</v>
          </cell>
          <cell r="BF1477">
            <v>44392</v>
          </cell>
          <cell r="BG1477">
            <v>3</v>
          </cell>
          <cell r="BH1477" t="str">
            <v>-</v>
          </cell>
          <cell r="BI1477" t="str">
            <v>-</v>
          </cell>
          <cell r="BJ1477" t="str">
            <v>Propio</v>
          </cell>
          <cell r="BK1477" t="str">
            <v>FV8391</v>
          </cell>
          <cell r="BL1477" t="str">
            <v>El Trébol Automotriz Ermita, S.A. de C.V.</v>
          </cell>
          <cell r="BM1477">
            <v>126293.1</v>
          </cell>
          <cell r="BN1477">
            <v>20206.896000000001</v>
          </cell>
          <cell r="BO1477">
            <v>146499.99600000001</v>
          </cell>
          <cell r="BP1477">
            <v>4363.92</v>
          </cell>
          <cell r="BQ1477" t="str">
            <v>-</v>
          </cell>
          <cell r="BR1477" t="str">
            <v>-</v>
          </cell>
          <cell r="BS1477" t="str">
            <v>-</v>
          </cell>
          <cell r="BT1477" t="str">
            <v>-</v>
          </cell>
          <cell r="BU1477" t="str">
            <v>-</v>
          </cell>
          <cell r="BV1477" t="str">
            <v>-</v>
          </cell>
          <cell r="BW1477" t="str">
            <v>-</v>
          </cell>
          <cell r="BX1477" t="str">
            <v>-</v>
          </cell>
          <cell r="BY1477" t="str">
            <v>-</v>
          </cell>
          <cell r="BZ1477" t="str">
            <v>-</v>
          </cell>
          <cell r="CA1477" t="str">
            <v>-</v>
          </cell>
          <cell r="CB1477" t="str">
            <v>-</v>
          </cell>
          <cell r="CC1477" t="str">
            <v>Martes</v>
          </cell>
          <cell r="CD1477" t="str">
            <v>78</v>
          </cell>
          <cell r="CE1477" t="str">
            <v>8</v>
          </cell>
          <cell r="CF1477" t="str">
            <v>Rosa</v>
          </cell>
          <cell r="CG1477" t="str">
            <v>2o Sábado</v>
          </cell>
          <cell r="CH1477" t="str">
            <v>Feb y Mzo</v>
          </cell>
          <cell r="CI1477" t="str">
            <v>Ago y Sep</v>
          </cell>
          <cell r="CJ1477" t="str">
            <v>Ajustador</v>
          </cell>
          <cell r="CK1477">
            <v>90</v>
          </cell>
          <cell r="CL1477" t="str">
            <v>101 - MAGNA</v>
          </cell>
          <cell r="CM1477" t="str">
            <v>15096</v>
          </cell>
          <cell r="CP1477" t="str">
            <v>-</v>
          </cell>
        </row>
        <row r="1478">
          <cell r="A1478" t="str">
            <v>15097</v>
          </cell>
          <cell r="B1478" t="str">
            <v>U87ACD</v>
          </cell>
          <cell r="C1478" t="str">
            <v>Distrito Federal</v>
          </cell>
          <cell r="D1478" t="str">
            <v>No aplica</v>
          </cell>
          <cell r="E1478" t="str">
            <v>Aveo</v>
          </cell>
          <cell r="F1478" t="str">
            <v>Automóvil</v>
          </cell>
          <cell r="G1478" t="str">
            <v>Chevrolet</v>
          </cell>
          <cell r="H1478" t="str">
            <v>Aveo LT 4 puertas T/M, D/H, A/A, B/A, ABS, CD, Paquete F</v>
          </cell>
          <cell r="I1478" t="str">
            <v>3G1TB5CF2FL206042</v>
          </cell>
          <cell r="J1478" t="str">
            <v>Hecho en México</v>
          </cell>
          <cell r="K1478" t="str">
            <v>Magna</v>
          </cell>
          <cell r="L1478">
            <v>4</v>
          </cell>
          <cell r="M1478">
            <v>45</v>
          </cell>
          <cell r="N1478">
            <v>2015</v>
          </cell>
          <cell r="O1478" t="str">
            <v>Puebla</v>
          </cell>
          <cell r="P1478" t="str">
            <v>Puebla</v>
          </cell>
          <cell r="Q1478" t="str">
            <v>Sureste</v>
          </cell>
          <cell r="R1478" t="str">
            <v>Baja</v>
          </cell>
          <cell r="S1478" t="str">
            <v>Venta a empleado</v>
          </cell>
          <cell r="T1478" t="str">
            <v>GNP</v>
          </cell>
          <cell r="U1478" t="str">
            <v>Grupo Nacional Provincial, S.A.B.</v>
          </cell>
          <cell r="V1478" t="str">
            <v>Asesor de Servicio</v>
          </cell>
          <cell r="W1478" t="str">
            <v>Q3</v>
          </cell>
          <cell r="X1478" t="str">
            <v>Supervisoria</v>
          </cell>
          <cell r="Y1478" t="str">
            <v>Asignado</v>
          </cell>
          <cell r="Z1478">
            <v>40330001</v>
          </cell>
          <cell r="AA1478" t="str">
            <v>Chargoy Serna Uriel</v>
          </cell>
          <cell r="AB1478" t="str">
            <v>Servicios Administrativos en Reclamaciones, S.A. de C.V.</v>
          </cell>
          <cell r="AC1478" t="str">
            <v>CASU711213IE6</v>
          </cell>
          <cell r="AD1478" t="str">
            <v>Operativo</v>
          </cell>
          <cell r="AE1478" t="str">
            <v>Asesor de Servicio</v>
          </cell>
          <cell r="AF1478" t="str">
            <v>Unidad Operativa</v>
          </cell>
          <cell r="AG1478" t="str">
            <v>Dirección Servicio y Operaciones</v>
          </cell>
          <cell r="AH1478" t="str">
            <v>Subdir. Siniestros CDMX y Sureste</v>
          </cell>
          <cell r="AI1478" t="str">
            <v>C9208</v>
          </cell>
          <cell r="AJ1478" t="str">
            <v>Lasa Estrada Antxon</v>
          </cell>
          <cell r="AK1478" t="str">
            <v>Paseo Opera</v>
          </cell>
          <cell r="AL1478" t="str">
            <v>Puebla</v>
          </cell>
          <cell r="AM1478">
            <v>0</v>
          </cell>
          <cell r="AN1478" t="str">
            <v>uriel.chargoy@gnp.com.mx</v>
          </cell>
          <cell r="AO1478" t="str">
            <v>uriel.chargoy@gnp.com.mx</v>
          </cell>
          <cell r="AP1478" t="str">
            <v>ajustes158gnp@gmail.com</v>
          </cell>
          <cell r="AQ1478">
            <v>2225361063</v>
          </cell>
          <cell r="AR1478" t="str">
            <v>6363180010377149</v>
          </cell>
          <cell r="AS1478" t="str">
            <v>CANCELADO</v>
          </cell>
          <cell r="AT1478" t="str">
            <v>6474</v>
          </cell>
          <cell r="AU1478" t="str">
            <v>093</v>
          </cell>
          <cell r="AV1478" t="str">
            <v>05/26</v>
          </cell>
          <cell r="AW1478" t="str">
            <v>IMDM20551538..</v>
          </cell>
          <cell r="AX1478" t="str">
            <v>Inactivo</v>
          </cell>
          <cell r="AY1478" t="str">
            <v>No</v>
          </cell>
          <cell r="AZ1478" t="str">
            <v>-</v>
          </cell>
          <cell r="BA1478" t="str">
            <v>-</v>
          </cell>
          <cell r="BB1478" t="str">
            <v>-</v>
          </cell>
          <cell r="BC1478" t="str">
            <v>-</v>
          </cell>
          <cell r="BD1478" t="str">
            <v>-</v>
          </cell>
          <cell r="BE1478" t="str">
            <v>-</v>
          </cell>
          <cell r="BF1478" t="str">
            <v>-</v>
          </cell>
          <cell r="BG1478">
            <v>3</v>
          </cell>
          <cell r="BH1478" t="str">
            <v>-</v>
          </cell>
          <cell r="BI1478" t="str">
            <v>-</v>
          </cell>
          <cell r="BJ1478" t="str">
            <v>Propio</v>
          </cell>
          <cell r="BK1478" t="str">
            <v>FV8392</v>
          </cell>
          <cell r="BL1478" t="str">
            <v>El Trébol Automotriz Ermita, S.A. de C.V.</v>
          </cell>
          <cell r="BM1478">
            <v>126293.1</v>
          </cell>
          <cell r="BN1478">
            <v>20206.896000000001</v>
          </cell>
          <cell r="BO1478">
            <v>146499.99600000001</v>
          </cell>
          <cell r="BP1478">
            <v>4363.92</v>
          </cell>
          <cell r="BQ1478" t="str">
            <v>-</v>
          </cell>
          <cell r="BR1478" t="str">
            <v>-</v>
          </cell>
          <cell r="BS1478" t="str">
            <v>-</v>
          </cell>
          <cell r="BT1478" t="str">
            <v>-</v>
          </cell>
          <cell r="BU1478" t="str">
            <v>-</v>
          </cell>
          <cell r="BV1478" t="str">
            <v>-</v>
          </cell>
          <cell r="BW1478" t="str">
            <v>-</v>
          </cell>
          <cell r="BX1478" t="str">
            <v>-</v>
          </cell>
          <cell r="BY1478" t="str">
            <v>-</v>
          </cell>
          <cell r="BZ1478" t="str">
            <v>-</v>
          </cell>
          <cell r="CA1478" t="str">
            <v>-</v>
          </cell>
          <cell r="CB1478" t="str">
            <v>-</v>
          </cell>
          <cell r="CC1478" t="str">
            <v>Martes</v>
          </cell>
          <cell r="CD1478" t="str">
            <v>87</v>
          </cell>
          <cell r="CE1478" t="str">
            <v>7</v>
          </cell>
          <cell r="CF1478" t="str">
            <v>Rosa</v>
          </cell>
          <cell r="CG1478" t="str">
            <v>2o Sábado</v>
          </cell>
          <cell r="CH1478" t="str">
            <v>Feb y Mzo</v>
          </cell>
          <cell r="CI1478" t="str">
            <v>Ago y Sep</v>
          </cell>
          <cell r="CJ1478" t="str">
            <v>Ajustador</v>
          </cell>
          <cell r="CK1478">
            <v>90</v>
          </cell>
          <cell r="CL1478" t="str">
            <v>101 - MAGNA</v>
          </cell>
          <cell r="CM1478" t="str">
            <v>15097</v>
          </cell>
          <cell r="CP1478" t="str">
            <v>-</v>
          </cell>
        </row>
        <row r="1479">
          <cell r="A1479" t="str">
            <v>15098</v>
          </cell>
          <cell r="B1479" t="str">
            <v>U33ACD</v>
          </cell>
          <cell r="C1479" t="str">
            <v>Distrito Federal</v>
          </cell>
          <cell r="D1479" t="str">
            <v>No aplica</v>
          </cell>
          <cell r="E1479" t="str">
            <v>Aveo</v>
          </cell>
          <cell r="F1479" t="str">
            <v>Automóvil</v>
          </cell>
          <cell r="G1479" t="str">
            <v>Chevrolet</v>
          </cell>
          <cell r="H1479" t="str">
            <v>Aveo LT 4 puertas T/M, D/H, A/A, B/A, ABS, CD, Paquete F</v>
          </cell>
          <cell r="I1479" t="str">
            <v>3G1TB5CF2FL207207</v>
          </cell>
          <cell r="J1479" t="str">
            <v>Hecho en México</v>
          </cell>
          <cell r="K1479" t="str">
            <v>Magna</v>
          </cell>
          <cell r="L1479">
            <v>4</v>
          </cell>
          <cell r="M1479">
            <v>45</v>
          </cell>
          <cell r="N1479">
            <v>2015</v>
          </cell>
          <cell r="O1479" t="str">
            <v>Ciudad de México</v>
          </cell>
          <cell r="P1479" t="str">
            <v>Ciudad de México</v>
          </cell>
          <cell r="Q1479" t="str">
            <v>Zona Metropolitana</v>
          </cell>
          <cell r="R1479" t="str">
            <v>Baja</v>
          </cell>
          <cell r="S1479" t="str">
            <v>Subasta interna</v>
          </cell>
          <cell r="T1479" t="str">
            <v>GNP</v>
          </cell>
          <cell r="U1479" t="str">
            <v>Grupo Nacional Provincial, S.A.B.</v>
          </cell>
          <cell r="V1479" t="str">
            <v>Pool Ajustes</v>
          </cell>
          <cell r="W1479" t="str">
            <v>Pool Ajustes</v>
          </cell>
          <cell r="X1479" t="str">
            <v>Plaza GNP</v>
          </cell>
          <cell r="Y1479" t="str">
            <v>Pool</v>
          </cell>
          <cell r="Z1479" t="str">
            <v>Por asignar</v>
          </cell>
          <cell r="AA1479" t="str">
            <v>-</v>
          </cell>
          <cell r="AB1479" t="str">
            <v>-</v>
          </cell>
          <cell r="AC1479" t="str">
            <v>-</v>
          </cell>
          <cell r="AD1479" t="str">
            <v>-</v>
          </cell>
          <cell r="AE1479" t="str">
            <v>-</v>
          </cell>
          <cell r="AF1479" t="str">
            <v>-</v>
          </cell>
          <cell r="AG1479" t="str">
            <v>-</v>
          </cell>
          <cell r="AH1479" t="str">
            <v>-</v>
          </cell>
          <cell r="AI1479" t="str">
            <v>C6705</v>
          </cell>
          <cell r="AJ1479" t="str">
            <v>Ramirez Granados Arturo</v>
          </cell>
          <cell r="AK1479" t="str">
            <v>-</v>
          </cell>
          <cell r="AL1479" t="str">
            <v>-</v>
          </cell>
          <cell r="AM1479" t="str">
            <v>-</v>
          </cell>
          <cell r="AN1479">
            <v>0</v>
          </cell>
          <cell r="AO1479" t="str">
            <v>-</v>
          </cell>
          <cell r="AQ1479">
            <v>5545001393</v>
          </cell>
          <cell r="AR1479" t="str">
            <v>6363180010377156</v>
          </cell>
          <cell r="AS1479" t="str">
            <v>CANCELADO</v>
          </cell>
          <cell r="AT1479" t="str">
            <v>1447</v>
          </cell>
          <cell r="AU1479" t="str">
            <v>477</v>
          </cell>
          <cell r="AV1479" t="str">
            <v>05/26</v>
          </cell>
          <cell r="AW1479" t="str">
            <v>IMDM20436361..</v>
          </cell>
          <cell r="AX1479" t="str">
            <v>Inactivo</v>
          </cell>
          <cell r="AY1479" t="str">
            <v>No</v>
          </cell>
          <cell r="AZ1479" t="str">
            <v>-</v>
          </cell>
          <cell r="BA1479" t="str">
            <v>-</v>
          </cell>
          <cell r="BB1479" t="str">
            <v>-</v>
          </cell>
          <cell r="BC1479" t="str">
            <v>-</v>
          </cell>
          <cell r="BD1479" t="str">
            <v>-</v>
          </cell>
          <cell r="BE1479" t="str">
            <v>-</v>
          </cell>
          <cell r="BF1479" t="str">
            <v>-</v>
          </cell>
          <cell r="BG1479" t="str">
            <v>-</v>
          </cell>
          <cell r="BH1479" t="str">
            <v>-</v>
          </cell>
          <cell r="BI1479" t="str">
            <v>-</v>
          </cell>
          <cell r="BJ1479" t="str">
            <v>Propio</v>
          </cell>
          <cell r="BK1479" t="str">
            <v>FV8393</v>
          </cell>
          <cell r="BL1479" t="str">
            <v>El Trébol Automotriz Ermita, S.A. de C.V.</v>
          </cell>
          <cell r="BM1479">
            <v>126293.1</v>
          </cell>
          <cell r="BN1479">
            <v>20206.896000000001</v>
          </cell>
          <cell r="BO1479">
            <v>146499.99600000001</v>
          </cell>
          <cell r="BP1479">
            <v>4363.92</v>
          </cell>
          <cell r="BQ1479" t="str">
            <v>-</v>
          </cell>
          <cell r="BR1479" t="str">
            <v>-</v>
          </cell>
          <cell r="BS1479" t="str">
            <v>-</v>
          </cell>
          <cell r="BT1479" t="str">
            <v>-</v>
          </cell>
          <cell r="BU1479" t="str">
            <v>-</v>
          </cell>
          <cell r="BV1479" t="str">
            <v>-</v>
          </cell>
          <cell r="BW1479" t="str">
            <v>-</v>
          </cell>
          <cell r="BX1479" t="str">
            <v>-</v>
          </cell>
          <cell r="BY1479" t="str">
            <v>-</v>
          </cell>
          <cell r="BZ1479" t="str">
            <v>-</v>
          </cell>
          <cell r="CA1479" t="str">
            <v>-</v>
          </cell>
          <cell r="CB1479" t="str">
            <v>-</v>
          </cell>
          <cell r="CC1479" t="str">
            <v>Miércoles</v>
          </cell>
          <cell r="CD1479" t="str">
            <v>33</v>
          </cell>
          <cell r="CE1479" t="str">
            <v>3</v>
          </cell>
          <cell r="CF1479" t="str">
            <v>Rojo</v>
          </cell>
          <cell r="CG1479" t="str">
            <v>3er Sábado</v>
          </cell>
          <cell r="CH1479" t="str">
            <v>Mzo y Abr</v>
          </cell>
          <cell r="CI1479" t="str">
            <v>Sep y Oct</v>
          </cell>
          <cell r="CJ1479" t="str">
            <v>PAjustes</v>
          </cell>
          <cell r="CK1479">
            <v>90</v>
          </cell>
          <cell r="CL1479" t="str">
            <v>101 - MAGNA</v>
          </cell>
          <cell r="CM1479" t="str">
            <v>15098</v>
          </cell>
          <cell r="CP1479" t="str">
            <v>-</v>
          </cell>
        </row>
        <row r="1480">
          <cell r="A1480" t="str">
            <v>15099</v>
          </cell>
          <cell r="B1480" t="str">
            <v>R87ACD</v>
          </cell>
          <cell r="C1480" t="str">
            <v>Distrito Federal</v>
          </cell>
          <cell r="D1480" t="str">
            <v>No aplica</v>
          </cell>
          <cell r="E1480" t="str">
            <v>Aveo</v>
          </cell>
          <cell r="F1480" t="str">
            <v>Automóvil</v>
          </cell>
          <cell r="G1480" t="str">
            <v>Chevrolet</v>
          </cell>
          <cell r="H1480" t="str">
            <v>Aveo LT 4 puertas T/M, D/H, A/A, B/A, ABS, CD, Paquete F</v>
          </cell>
          <cell r="I1480" t="str">
            <v>3G1TB5CF2FL207448</v>
          </cell>
          <cell r="J1480" t="str">
            <v>Hecho en México</v>
          </cell>
          <cell r="K1480" t="str">
            <v>Magna</v>
          </cell>
          <cell r="L1480">
            <v>4</v>
          </cell>
          <cell r="M1480">
            <v>45</v>
          </cell>
          <cell r="N1480">
            <v>2015</v>
          </cell>
          <cell r="O1480" t="str">
            <v>Guadalajara</v>
          </cell>
          <cell r="P1480" t="str">
            <v>Jalisco</v>
          </cell>
          <cell r="Q1480" t="str">
            <v>Occidente</v>
          </cell>
          <cell r="R1480" t="str">
            <v>Baja</v>
          </cell>
          <cell r="S1480" t="str">
            <v>Venta a empleado</v>
          </cell>
          <cell r="T1480" t="str">
            <v>GNP</v>
          </cell>
          <cell r="U1480" t="str">
            <v>Grupo Nacional Provincial, S.A.B.</v>
          </cell>
          <cell r="V1480" t="str">
            <v>Asesor de Servicio</v>
          </cell>
          <cell r="W1480" t="str">
            <v>M31</v>
          </cell>
          <cell r="X1480" t="str">
            <v>Célula Ferro</v>
          </cell>
          <cell r="Y1480" t="str">
            <v>Asignado</v>
          </cell>
          <cell r="Z1480" t="str">
            <v>S05150</v>
          </cell>
          <cell r="AA1480" t="str">
            <v>Rodriguez Gómez Antonio Izanami</v>
          </cell>
          <cell r="AB1480" t="str">
            <v>Servicios Administrativos en Reclamaciones, S.A. de C.V.</v>
          </cell>
          <cell r="AC1480" t="str">
            <v>ROGA810219L40</v>
          </cell>
          <cell r="AD1480" t="str">
            <v>Operativo</v>
          </cell>
          <cell r="AE1480" t="str">
            <v>Asesor de Servicio</v>
          </cell>
          <cell r="AF1480" t="str">
            <v>Unidad Operativa</v>
          </cell>
          <cell r="AG1480" t="str">
            <v>Dirección Servicio y Operaciones</v>
          </cell>
          <cell r="AH1480" t="str">
            <v>Subdirección Siniestros Norte y Occidente</v>
          </cell>
          <cell r="AI1480" t="str">
            <v>C9179</v>
          </cell>
          <cell r="AJ1480" t="str">
            <v>Moya Urdiales Idalia Leticia</v>
          </cell>
          <cell r="AK1480" t="str">
            <v>Oficina central Guadalajara</v>
          </cell>
          <cell r="AL1480" t="str">
            <v>Guadalajara</v>
          </cell>
          <cell r="AM1480">
            <v>80824</v>
          </cell>
          <cell r="AN1480" t="str">
            <v>antonio.rodriguez@gnp.com.mx</v>
          </cell>
          <cell r="AO1480" t="str">
            <v>antonio.rodriguez@gnp.com.mx</v>
          </cell>
          <cell r="AP1480" t="str">
            <v>ajustes216gnp@gmail.com</v>
          </cell>
          <cell r="AQ1480">
            <v>3312946099</v>
          </cell>
          <cell r="AR1480" t="str">
            <v>6363180010377164</v>
          </cell>
          <cell r="AS1480" t="str">
            <v>CANCELADO</v>
          </cell>
          <cell r="AT1480" t="str">
            <v>2503</v>
          </cell>
          <cell r="AU1480" t="str">
            <v>346</v>
          </cell>
          <cell r="AV1480" t="str">
            <v>05/26</v>
          </cell>
          <cell r="AW1480" t="str">
            <v>-</v>
          </cell>
          <cell r="AX1480" t="str">
            <v>-</v>
          </cell>
          <cell r="AY1480" t="str">
            <v>Si</v>
          </cell>
          <cell r="AZ1480">
            <v>1229.17</v>
          </cell>
          <cell r="BA1480">
            <v>43631</v>
          </cell>
          <cell r="BB1480">
            <v>2458.34</v>
          </cell>
          <cell r="BC1480">
            <v>115541.66</v>
          </cell>
          <cell r="BD1480">
            <v>118000</v>
          </cell>
          <cell r="BE1480">
            <v>43616</v>
          </cell>
          <cell r="BF1480">
            <v>43616</v>
          </cell>
          <cell r="BG1480" t="str">
            <v>-</v>
          </cell>
          <cell r="BH1480" t="str">
            <v>-</v>
          </cell>
          <cell r="BI1480" t="str">
            <v>-</v>
          </cell>
          <cell r="BJ1480" t="str">
            <v>Propio</v>
          </cell>
          <cell r="BK1480" t="str">
            <v>FV8394</v>
          </cell>
          <cell r="BL1480" t="str">
            <v>El Trébol Automotriz Ermita, S.A. de C.V.</v>
          </cell>
          <cell r="BM1480">
            <v>126293.1</v>
          </cell>
          <cell r="BN1480">
            <v>20206.896000000001</v>
          </cell>
          <cell r="BO1480">
            <v>146499.99600000001</v>
          </cell>
          <cell r="BP1480">
            <v>4363.92</v>
          </cell>
          <cell r="BQ1480" t="str">
            <v>-</v>
          </cell>
          <cell r="BR1480" t="str">
            <v>-</v>
          </cell>
          <cell r="BS1480" t="str">
            <v>-</v>
          </cell>
          <cell r="BT1480" t="str">
            <v>-</v>
          </cell>
          <cell r="BU1480" t="str">
            <v>-</v>
          </cell>
          <cell r="BV1480" t="str">
            <v>-</v>
          </cell>
          <cell r="BW1480" t="str">
            <v>-</v>
          </cell>
          <cell r="BX1480" t="str">
            <v>-</v>
          </cell>
          <cell r="BY1480" t="str">
            <v>-</v>
          </cell>
          <cell r="BZ1480" t="str">
            <v>-</v>
          </cell>
          <cell r="CA1480" t="str">
            <v>-</v>
          </cell>
          <cell r="CB1480" t="str">
            <v>-</v>
          </cell>
          <cell r="CC1480" t="str">
            <v>Martes</v>
          </cell>
          <cell r="CD1480" t="str">
            <v>87</v>
          </cell>
          <cell r="CE1480" t="str">
            <v>7</v>
          </cell>
          <cell r="CF1480" t="str">
            <v>Rosa</v>
          </cell>
          <cell r="CG1480" t="str">
            <v>2o Sábado</v>
          </cell>
          <cell r="CH1480" t="str">
            <v>Feb y Mzo</v>
          </cell>
          <cell r="CI1480" t="str">
            <v>Ago y Sep</v>
          </cell>
          <cell r="CJ1480" t="str">
            <v>Ajustador</v>
          </cell>
          <cell r="CK1480">
            <v>90</v>
          </cell>
          <cell r="CL1480" t="str">
            <v>101 - MAGNA</v>
          </cell>
          <cell r="CM1480" t="str">
            <v>15099</v>
          </cell>
          <cell r="CP1480" t="str">
            <v>-</v>
          </cell>
        </row>
        <row r="1481">
          <cell r="A1481" t="str">
            <v>15100</v>
          </cell>
          <cell r="B1481" t="str">
            <v>S69ACD</v>
          </cell>
          <cell r="C1481" t="str">
            <v>Distrito Federal</v>
          </cell>
          <cell r="D1481" t="str">
            <v>No aplica</v>
          </cell>
          <cell r="E1481" t="str">
            <v>Aveo</v>
          </cell>
          <cell r="F1481" t="str">
            <v>Automóvil</v>
          </cell>
          <cell r="G1481" t="str">
            <v>Chevrolet</v>
          </cell>
          <cell r="H1481" t="str">
            <v>Aveo LT 4 puertas T/M, D/H, A/A, B/A, ABS, CD, Paquete F</v>
          </cell>
          <cell r="I1481" t="str">
            <v>3G1TB5CF2FL208194</v>
          </cell>
          <cell r="J1481" t="str">
            <v>Hecho en México</v>
          </cell>
          <cell r="K1481" t="str">
            <v>Magna</v>
          </cell>
          <cell r="L1481">
            <v>4</v>
          </cell>
          <cell r="M1481">
            <v>45</v>
          </cell>
          <cell r="N1481">
            <v>2015</v>
          </cell>
          <cell r="O1481" t="str">
            <v>Monterrey</v>
          </cell>
          <cell r="P1481" t="str">
            <v>Nuevo León</v>
          </cell>
          <cell r="Q1481" t="str">
            <v>Noreste</v>
          </cell>
          <cell r="R1481" t="str">
            <v>Baja</v>
          </cell>
          <cell r="S1481" t="str">
            <v>Venta a empleado</v>
          </cell>
          <cell r="T1481" t="str">
            <v>GNP</v>
          </cell>
          <cell r="U1481" t="str">
            <v>Grupo Nacional Provincial, S.A.B.</v>
          </cell>
          <cell r="V1481" t="str">
            <v>Supervisor Ajustes</v>
          </cell>
          <cell r="W1481" t="str">
            <v>068</v>
          </cell>
          <cell r="X1481" t="str">
            <v>Célula 1,2, 3 y 4</v>
          </cell>
          <cell r="Y1481" t="str">
            <v>Asignado</v>
          </cell>
          <cell r="Z1481" t="str">
            <v>P58710</v>
          </cell>
          <cell r="AA1481" t="str">
            <v>-</v>
          </cell>
          <cell r="AB1481" t="str">
            <v>-</v>
          </cell>
          <cell r="AC1481" t="str">
            <v>-</v>
          </cell>
          <cell r="AD1481" t="str">
            <v>-</v>
          </cell>
          <cell r="AE1481" t="str">
            <v>-</v>
          </cell>
          <cell r="AF1481" t="str">
            <v>-</v>
          </cell>
          <cell r="AG1481" t="str">
            <v>-</v>
          </cell>
          <cell r="AH1481" t="str">
            <v>-</v>
          </cell>
          <cell r="AI1481" t="str">
            <v>C6705</v>
          </cell>
          <cell r="AJ1481" t="str">
            <v>Ramirez Granados Arturo</v>
          </cell>
          <cell r="AK1481" t="str">
            <v>-</v>
          </cell>
          <cell r="AL1481" t="str">
            <v>-</v>
          </cell>
          <cell r="AM1481" t="str">
            <v>-</v>
          </cell>
          <cell r="AN1481">
            <v>0</v>
          </cell>
          <cell r="AO1481" t="str">
            <v>-</v>
          </cell>
          <cell r="AQ1481">
            <v>8112447158</v>
          </cell>
          <cell r="AR1481" t="str">
            <v>-</v>
          </cell>
          <cell r="AS1481" t="str">
            <v>-</v>
          </cell>
          <cell r="AT1481" t="str">
            <v>-</v>
          </cell>
          <cell r="AU1481" t="str">
            <v>-</v>
          </cell>
          <cell r="AV1481" t="str">
            <v>-</v>
          </cell>
          <cell r="AW1481" t="str">
            <v>-</v>
          </cell>
          <cell r="AX1481" t="str">
            <v>-</v>
          </cell>
          <cell r="AY1481" t="str">
            <v>No</v>
          </cell>
          <cell r="AZ1481" t="str">
            <v>-</v>
          </cell>
          <cell r="BA1481" t="str">
            <v>-</v>
          </cell>
          <cell r="BB1481" t="str">
            <v>-</v>
          </cell>
          <cell r="BC1481" t="str">
            <v>-</v>
          </cell>
          <cell r="BD1481" t="str">
            <v>-</v>
          </cell>
          <cell r="BE1481" t="str">
            <v>-</v>
          </cell>
          <cell r="BF1481" t="str">
            <v>-</v>
          </cell>
          <cell r="BG1481">
            <v>3</v>
          </cell>
          <cell r="BH1481" t="str">
            <v>-</v>
          </cell>
          <cell r="BI1481" t="str">
            <v>-</v>
          </cell>
          <cell r="BJ1481" t="str">
            <v>Propio</v>
          </cell>
          <cell r="BK1481" t="str">
            <v>FV8395</v>
          </cell>
          <cell r="BL1481" t="str">
            <v>El Trébol Automotriz Ermita, S.A. de C.V.</v>
          </cell>
          <cell r="BM1481">
            <v>126293.1</v>
          </cell>
          <cell r="BN1481">
            <v>20206.896000000001</v>
          </cell>
          <cell r="BO1481">
            <v>146499.99600000001</v>
          </cell>
          <cell r="BP1481">
            <v>4363.92</v>
          </cell>
          <cell r="BQ1481" t="str">
            <v>-</v>
          </cell>
          <cell r="BR1481" t="str">
            <v>-</v>
          </cell>
          <cell r="BS1481" t="str">
            <v>-</v>
          </cell>
          <cell r="BT1481" t="str">
            <v>-</v>
          </cell>
          <cell r="BU1481" t="str">
            <v>-</v>
          </cell>
          <cell r="BV1481" t="str">
            <v>-</v>
          </cell>
          <cell r="BW1481" t="str">
            <v>-</v>
          </cell>
          <cell r="BX1481" t="str">
            <v>-</v>
          </cell>
          <cell r="BY1481" t="str">
            <v>-</v>
          </cell>
          <cell r="BZ1481" t="str">
            <v>-</v>
          </cell>
          <cell r="CA1481" t="str">
            <v>-</v>
          </cell>
          <cell r="CB1481" t="str">
            <v>-</v>
          </cell>
          <cell r="CC1481" t="str">
            <v>Viernes</v>
          </cell>
          <cell r="CD1481" t="str">
            <v>69</v>
          </cell>
          <cell r="CE1481" t="str">
            <v>9</v>
          </cell>
          <cell r="CF1481" t="str">
            <v>Azul</v>
          </cell>
          <cell r="CG1481" t="str">
            <v>5o Sábado</v>
          </cell>
          <cell r="CH1481" t="str">
            <v>May y Jun</v>
          </cell>
          <cell r="CI1481" t="str">
            <v>Nov y Dic</v>
          </cell>
          <cell r="CJ1481" t="str">
            <v>-</v>
          </cell>
          <cell r="CK1481">
            <v>90</v>
          </cell>
          <cell r="CL1481" t="str">
            <v>101 - MAGNA</v>
          </cell>
          <cell r="CM1481" t="str">
            <v>15100</v>
          </cell>
          <cell r="CP1481" t="str">
            <v>-</v>
          </cell>
        </row>
        <row r="1482">
          <cell r="A1482" t="str">
            <v>15101</v>
          </cell>
          <cell r="B1482" t="str">
            <v>J80ASL</v>
          </cell>
          <cell r="C1482" t="str">
            <v>Distrito Federal</v>
          </cell>
          <cell r="D1482" t="str">
            <v>U54ACD</v>
          </cell>
          <cell r="E1482" t="str">
            <v>Aveo</v>
          </cell>
          <cell r="F1482" t="str">
            <v>Automóvil</v>
          </cell>
          <cell r="G1482" t="str">
            <v>Chevrolet</v>
          </cell>
          <cell r="H1482" t="str">
            <v>Aveo LT 4 puertas T/M, D/H, A/A, B/A, ABS, CD, Paquete F</v>
          </cell>
          <cell r="I1482" t="str">
            <v>3G1TB5CF9FL212629</v>
          </cell>
          <cell r="J1482" t="str">
            <v>Hecho en México</v>
          </cell>
          <cell r="K1482" t="str">
            <v>Magna</v>
          </cell>
          <cell r="L1482">
            <v>4</v>
          </cell>
          <cell r="M1482">
            <v>45</v>
          </cell>
          <cell r="N1482">
            <v>2015</v>
          </cell>
          <cell r="O1482" t="str">
            <v>Ciudad de México</v>
          </cell>
          <cell r="P1482" t="str">
            <v>Ciudad de México</v>
          </cell>
          <cell r="Q1482" t="str">
            <v>Zona Metropolitana</v>
          </cell>
          <cell r="R1482" t="str">
            <v>Baja</v>
          </cell>
          <cell r="S1482" t="str">
            <v>Venta a empleado</v>
          </cell>
          <cell r="T1482" t="str">
            <v>GNP</v>
          </cell>
          <cell r="U1482" t="str">
            <v>Grupo Nacional Provincial, S.A.B.</v>
          </cell>
          <cell r="V1482" t="str">
            <v>Asesor de Servicio</v>
          </cell>
          <cell r="W1482" t="str">
            <v>503</v>
          </cell>
          <cell r="X1482" t="str">
            <v>Célula 8</v>
          </cell>
          <cell r="Y1482" t="str">
            <v>Asignado</v>
          </cell>
          <cell r="Z1482" t="str">
            <v>N92652</v>
          </cell>
          <cell r="AA1482" t="str">
            <v>Bernal Rico Noe Israel</v>
          </cell>
          <cell r="AB1482" t="str">
            <v>Grupo Nacional Provincial, S.A.B.</v>
          </cell>
          <cell r="AC1482" t="str">
            <v>BERN880223GP3</v>
          </cell>
          <cell r="AD1482" t="str">
            <v>Operativo</v>
          </cell>
          <cell r="AE1482" t="str">
            <v>Asesor de Servicio Automovil</v>
          </cell>
          <cell r="AF1482" t="str">
            <v>Unidad Operativa</v>
          </cell>
          <cell r="AG1482" t="str">
            <v>Dirección Servicio y Operaciones</v>
          </cell>
          <cell r="AH1482" t="str">
            <v>Subdir. Siniestros CDMX y Sureste</v>
          </cell>
          <cell r="AI1482" t="str">
            <v>C9208</v>
          </cell>
          <cell r="AJ1482" t="str">
            <v>Lasa Estrada Antxon</v>
          </cell>
          <cell r="AK1482" t="str">
            <v>Tlalnepantla</v>
          </cell>
          <cell r="AL1482" t="str">
            <v>Tlalnepantla</v>
          </cell>
          <cell r="AM1482">
            <v>80908</v>
          </cell>
          <cell r="AN1482" t="str">
            <v>noe.bernal@gnp.com.mx</v>
          </cell>
          <cell r="AO1482" t="str">
            <v>noe.bernal@gnp.com.mx</v>
          </cell>
          <cell r="AP1482" t="str">
            <v>irsaelbernalrit@hotmail.com</v>
          </cell>
          <cell r="AQ1482">
            <v>5531496764</v>
          </cell>
          <cell r="AR1482" t="str">
            <v>6363180010377172</v>
          </cell>
          <cell r="AS1482" t="str">
            <v>CANCELADO</v>
          </cell>
          <cell r="AT1482" t="str">
            <v>0241</v>
          </cell>
          <cell r="AU1482" t="str">
            <v>754</v>
          </cell>
          <cell r="AV1482" t="str">
            <v>05/26</v>
          </cell>
          <cell r="AW1482" t="str">
            <v>IMDM20551791..</v>
          </cell>
          <cell r="AX1482" t="str">
            <v>Inactivo</v>
          </cell>
          <cell r="AY1482" t="str">
            <v>Si</v>
          </cell>
          <cell r="AZ1482">
            <v>1229.17</v>
          </cell>
          <cell r="BA1482">
            <v>43708</v>
          </cell>
          <cell r="BB1482">
            <v>7375.02</v>
          </cell>
          <cell r="BC1482" t="str">
            <v>-</v>
          </cell>
          <cell r="BD1482">
            <v>118000</v>
          </cell>
          <cell r="BE1482">
            <v>43631</v>
          </cell>
          <cell r="BF1482">
            <v>45076</v>
          </cell>
          <cell r="BG1482">
            <v>3</v>
          </cell>
          <cell r="BH1482" t="str">
            <v>-</v>
          </cell>
          <cell r="BI1482" t="str">
            <v>-</v>
          </cell>
          <cell r="BJ1482" t="str">
            <v>Propio</v>
          </cell>
          <cell r="BK1482" t="str">
            <v>FV8396</v>
          </cell>
          <cell r="BL1482" t="str">
            <v>El Trébol Automotriz Ermita, S.A. de C.V.</v>
          </cell>
          <cell r="BM1482">
            <v>126293.1</v>
          </cell>
          <cell r="BN1482">
            <v>20206.896000000001</v>
          </cell>
          <cell r="BO1482">
            <v>146499.99600000001</v>
          </cell>
          <cell r="BP1482">
            <v>4363.92</v>
          </cell>
          <cell r="BQ1482" t="str">
            <v>-</v>
          </cell>
          <cell r="BR1482" t="str">
            <v>-</v>
          </cell>
          <cell r="BS1482" t="str">
            <v>-</v>
          </cell>
          <cell r="BT1482" t="str">
            <v>-</v>
          </cell>
          <cell r="BU1482" t="str">
            <v>-</v>
          </cell>
          <cell r="BV1482" t="str">
            <v>-</v>
          </cell>
          <cell r="BW1482" t="str">
            <v>-</v>
          </cell>
          <cell r="BX1482" t="str">
            <v>-</v>
          </cell>
          <cell r="BY1482" t="str">
            <v>-</v>
          </cell>
          <cell r="BZ1482" t="str">
            <v>-</v>
          </cell>
          <cell r="CA1482" t="str">
            <v>-</v>
          </cell>
          <cell r="CB1482" t="str">
            <v>-</v>
          </cell>
          <cell r="CC1482" t="str">
            <v>Viernes</v>
          </cell>
          <cell r="CD1482" t="str">
            <v>80</v>
          </cell>
          <cell r="CE1482" t="str">
            <v>0</v>
          </cell>
          <cell r="CF1482" t="str">
            <v>Azul</v>
          </cell>
          <cell r="CG1482" t="str">
            <v>5o Sábado</v>
          </cell>
          <cell r="CH1482" t="str">
            <v>May y Jun</v>
          </cell>
          <cell r="CI1482" t="str">
            <v>Nov y Dic</v>
          </cell>
          <cell r="CJ1482" t="str">
            <v>Ajustador</v>
          </cell>
          <cell r="CK1482">
            <v>90</v>
          </cell>
          <cell r="CL1482" t="str">
            <v>101 - MAGNA</v>
          </cell>
          <cell r="CM1482" t="str">
            <v>15101</v>
          </cell>
          <cell r="CP1482" t="str">
            <v>-</v>
          </cell>
        </row>
        <row r="1483">
          <cell r="A1483" t="str">
            <v>15102</v>
          </cell>
          <cell r="B1483" t="str">
            <v>S45ACD</v>
          </cell>
          <cell r="C1483" t="str">
            <v>Distrito Federal</v>
          </cell>
          <cell r="D1483" t="str">
            <v>No aplica</v>
          </cell>
          <cell r="E1483" t="str">
            <v>Aveo</v>
          </cell>
          <cell r="F1483" t="str">
            <v>Automóvil</v>
          </cell>
          <cell r="G1483" t="str">
            <v>Chevrolet</v>
          </cell>
          <cell r="H1483" t="str">
            <v>Aveo LT 4 puertas T/M, D/H, A/A, B/A, ABS, CD, Paquete F</v>
          </cell>
          <cell r="I1483" t="str">
            <v>3G1TB5CF6FL213382</v>
          </cell>
          <cell r="J1483" t="str">
            <v>Hecho en México</v>
          </cell>
          <cell r="K1483" t="str">
            <v>Magna</v>
          </cell>
          <cell r="L1483">
            <v>4</v>
          </cell>
          <cell r="M1483">
            <v>45</v>
          </cell>
          <cell r="N1483">
            <v>2015</v>
          </cell>
          <cell r="O1483" t="str">
            <v>Mérida</v>
          </cell>
          <cell r="P1483" t="str">
            <v>Yucatán</v>
          </cell>
          <cell r="Q1483" t="str">
            <v>Sureste</v>
          </cell>
          <cell r="R1483" t="str">
            <v>Baja</v>
          </cell>
          <cell r="S1483" t="str">
            <v>Venta a empleado</v>
          </cell>
          <cell r="T1483" t="str">
            <v>GNP</v>
          </cell>
          <cell r="U1483" t="str">
            <v>Grupo Nacional Provincial, S.A.B.</v>
          </cell>
          <cell r="V1483" t="str">
            <v>Asesor de Servicio</v>
          </cell>
          <cell r="W1483" t="str">
            <v>-</v>
          </cell>
          <cell r="X1483" t="str">
            <v>Supervisoria</v>
          </cell>
          <cell r="Y1483" t="str">
            <v>Asignado</v>
          </cell>
          <cell r="Z1483" t="str">
            <v>Por asignar</v>
          </cell>
          <cell r="AA1483" t="str">
            <v>-</v>
          </cell>
          <cell r="AB1483" t="str">
            <v>-</v>
          </cell>
          <cell r="AC1483" t="str">
            <v>-</v>
          </cell>
          <cell r="AD1483" t="str">
            <v>-</v>
          </cell>
          <cell r="AE1483" t="str">
            <v>-</v>
          </cell>
          <cell r="AF1483" t="str">
            <v>-</v>
          </cell>
          <cell r="AG1483" t="str">
            <v>-</v>
          </cell>
          <cell r="AH1483" t="str">
            <v>-</v>
          </cell>
          <cell r="AI1483" t="str">
            <v>C6705</v>
          </cell>
          <cell r="AJ1483" t="str">
            <v>Ramirez Granados Arturo</v>
          </cell>
          <cell r="AK1483" t="str">
            <v>-</v>
          </cell>
          <cell r="AL1483" t="str">
            <v>-</v>
          </cell>
          <cell r="AM1483" t="str">
            <v>-</v>
          </cell>
          <cell r="AN1483" t="str">
            <v>ajustes156gnp@gmail.com</v>
          </cell>
          <cell r="AO1483" t="str">
            <v>-</v>
          </cell>
          <cell r="AP1483" t="str">
            <v>ajustes156gnp@gmail.com</v>
          </cell>
          <cell r="AQ1483">
            <v>9991838440</v>
          </cell>
          <cell r="AR1483" t="str">
            <v>-</v>
          </cell>
          <cell r="AS1483" t="str">
            <v>-</v>
          </cell>
          <cell r="AT1483" t="str">
            <v>-</v>
          </cell>
          <cell r="AU1483" t="str">
            <v>-</v>
          </cell>
          <cell r="AV1483" t="str">
            <v>-</v>
          </cell>
          <cell r="AW1483" t="str">
            <v>-</v>
          </cell>
          <cell r="AX1483" t="str">
            <v>-</v>
          </cell>
          <cell r="AY1483" t="str">
            <v>No</v>
          </cell>
          <cell r="AZ1483" t="str">
            <v>-</v>
          </cell>
          <cell r="BA1483" t="str">
            <v>-</v>
          </cell>
          <cell r="BB1483" t="str">
            <v>-</v>
          </cell>
          <cell r="BC1483" t="str">
            <v>-</v>
          </cell>
          <cell r="BD1483" t="str">
            <v>-</v>
          </cell>
          <cell r="BE1483" t="str">
            <v>-</v>
          </cell>
          <cell r="BF1483" t="str">
            <v>-</v>
          </cell>
          <cell r="BG1483">
            <v>3</v>
          </cell>
          <cell r="BH1483" t="str">
            <v>-</v>
          </cell>
          <cell r="BI1483" t="str">
            <v>-</v>
          </cell>
          <cell r="BJ1483" t="str">
            <v>Propio</v>
          </cell>
          <cell r="BK1483" t="str">
            <v>FV8397</v>
          </cell>
          <cell r="BL1483" t="str">
            <v>El Trébol Automotriz Ermita, S.A. de C.V.</v>
          </cell>
          <cell r="BM1483">
            <v>126293.1</v>
          </cell>
          <cell r="BN1483">
            <v>20206.896000000001</v>
          </cell>
          <cell r="BO1483">
            <v>146499.99600000001</v>
          </cell>
          <cell r="BP1483">
            <v>4363.92</v>
          </cell>
          <cell r="BQ1483" t="str">
            <v>-</v>
          </cell>
          <cell r="BR1483" t="str">
            <v>-</v>
          </cell>
          <cell r="BS1483" t="str">
            <v>-</v>
          </cell>
          <cell r="BT1483" t="str">
            <v>-</v>
          </cell>
          <cell r="BU1483" t="str">
            <v>-</v>
          </cell>
          <cell r="BV1483" t="str">
            <v>-</v>
          </cell>
          <cell r="BW1483" t="str">
            <v>-</v>
          </cell>
          <cell r="BX1483" t="str">
            <v>-</v>
          </cell>
          <cell r="BY1483" t="str">
            <v>-</v>
          </cell>
          <cell r="BZ1483" t="str">
            <v>-</v>
          </cell>
          <cell r="CA1483" t="str">
            <v>-</v>
          </cell>
          <cell r="CB1483" t="str">
            <v>-</v>
          </cell>
          <cell r="CC1483" t="str">
            <v>Lunes</v>
          </cell>
          <cell r="CD1483" t="str">
            <v>45</v>
          </cell>
          <cell r="CE1483" t="str">
            <v>5</v>
          </cell>
          <cell r="CF1483" t="str">
            <v>Amarillo</v>
          </cell>
          <cell r="CG1483" t="str">
            <v>1er Sábado</v>
          </cell>
          <cell r="CH1483" t="str">
            <v>Ene y Feb</v>
          </cell>
          <cell r="CI1483" t="str">
            <v>Jul y Ago</v>
          </cell>
          <cell r="CJ1483" t="str">
            <v>-</v>
          </cell>
          <cell r="CK1483">
            <v>90</v>
          </cell>
          <cell r="CL1483" t="str">
            <v>101 - MAGNA</v>
          </cell>
          <cell r="CM1483" t="str">
            <v>15102</v>
          </cell>
          <cell r="CP1483" t="str">
            <v>-</v>
          </cell>
        </row>
        <row r="1484">
          <cell r="A1484" t="str">
            <v>15103</v>
          </cell>
          <cell r="B1484" t="str">
            <v>T90ACD</v>
          </cell>
          <cell r="C1484" t="str">
            <v>Distrito Federal</v>
          </cell>
          <cell r="D1484" t="str">
            <v>No aplica</v>
          </cell>
          <cell r="E1484" t="str">
            <v>Aveo</v>
          </cell>
          <cell r="F1484" t="str">
            <v>Automóvil</v>
          </cell>
          <cell r="G1484" t="str">
            <v>Chevrolet</v>
          </cell>
          <cell r="H1484" t="str">
            <v>Aveo LT 4 puertas T/M, D/H, A/A, B/A, ABS, CD, Paquete F</v>
          </cell>
          <cell r="I1484" t="str">
            <v>3G1TB5CF6FL215746</v>
          </cell>
          <cell r="J1484" t="str">
            <v>Hecho en México</v>
          </cell>
          <cell r="K1484" t="str">
            <v>Magna</v>
          </cell>
          <cell r="L1484">
            <v>4</v>
          </cell>
          <cell r="M1484">
            <v>45</v>
          </cell>
          <cell r="N1484">
            <v>2015</v>
          </cell>
          <cell r="O1484" t="str">
            <v>Tampico</v>
          </cell>
          <cell r="P1484" t="str">
            <v>Tamaulipas</v>
          </cell>
          <cell r="Q1484" t="str">
            <v>Noreste</v>
          </cell>
          <cell r="R1484" t="str">
            <v>Baja</v>
          </cell>
          <cell r="S1484" t="str">
            <v>Venta a empleado</v>
          </cell>
          <cell r="T1484" t="str">
            <v>GNP</v>
          </cell>
          <cell r="U1484" t="str">
            <v>Grupo Nacional Provincial, S.A.B.</v>
          </cell>
          <cell r="V1484" t="str">
            <v>Supervisor Ajustes</v>
          </cell>
          <cell r="W1484" t="str">
            <v>1214</v>
          </cell>
          <cell r="X1484" t="str">
            <v>Guardia 2</v>
          </cell>
          <cell r="Y1484" t="str">
            <v>Asignado</v>
          </cell>
          <cell r="Z1484" t="str">
            <v>Por asignar</v>
          </cell>
          <cell r="AA1484" t="str">
            <v>-</v>
          </cell>
          <cell r="AB1484" t="str">
            <v>-</v>
          </cell>
          <cell r="AC1484" t="str">
            <v>-</v>
          </cell>
          <cell r="AD1484" t="str">
            <v>-</v>
          </cell>
          <cell r="AE1484" t="str">
            <v>-</v>
          </cell>
          <cell r="AF1484" t="str">
            <v>-</v>
          </cell>
          <cell r="AG1484" t="str">
            <v>-</v>
          </cell>
          <cell r="AH1484" t="str">
            <v>-</v>
          </cell>
          <cell r="AI1484" t="str">
            <v>C6705</v>
          </cell>
          <cell r="AJ1484" t="str">
            <v>Ramirez Granados Arturo</v>
          </cell>
          <cell r="AK1484" t="str">
            <v>-</v>
          </cell>
          <cell r="AL1484" t="str">
            <v>-</v>
          </cell>
          <cell r="AM1484" t="str">
            <v>-</v>
          </cell>
          <cell r="AN1484" t="str">
            <v>gnp187@gmail.com</v>
          </cell>
          <cell r="AO1484" t="str">
            <v>-</v>
          </cell>
          <cell r="AP1484" t="str">
            <v>gnp187@gmail.com</v>
          </cell>
          <cell r="AQ1484">
            <v>8112444737</v>
          </cell>
          <cell r="AR1484" t="str">
            <v>-</v>
          </cell>
          <cell r="AS1484" t="str">
            <v>-</v>
          </cell>
          <cell r="AT1484" t="str">
            <v>-</v>
          </cell>
          <cell r="AU1484" t="str">
            <v>-</v>
          </cell>
          <cell r="AV1484" t="str">
            <v>-</v>
          </cell>
          <cell r="AW1484" t="str">
            <v>IMDM20551561..</v>
          </cell>
          <cell r="AX1484" t="str">
            <v>Inactivo</v>
          </cell>
          <cell r="AY1484" t="str">
            <v>No</v>
          </cell>
          <cell r="AZ1484" t="str">
            <v>-</v>
          </cell>
          <cell r="BA1484" t="str">
            <v>-</v>
          </cell>
          <cell r="BB1484" t="str">
            <v>-</v>
          </cell>
          <cell r="BC1484" t="str">
            <v>-</v>
          </cell>
          <cell r="BD1484" t="str">
            <v>-</v>
          </cell>
          <cell r="BE1484" t="str">
            <v>-</v>
          </cell>
          <cell r="BF1484" t="str">
            <v>-</v>
          </cell>
          <cell r="BG1484">
            <v>3</v>
          </cell>
          <cell r="BH1484" t="str">
            <v>-</v>
          </cell>
          <cell r="BI1484" t="str">
            <v>-</v>
          </cell>
          <cell r="BJ1484" t="str">
            <v>Propio</v>
          </cell>
          <cell r="BK1484" t="str">
            <v>FV8398</v>
          </cell>
          <cell r="BL1484" t="str">
            <v>El Trébol Automotriz Ermita, S.A. de C.V.</v>
          </cell>
          <cell r="BM1484">
            <v>126293.1</v>
          </cell>
          <cell r="BN1484">
            <v>20206.896000000001</v>
          </cell>
          <cell r="BO1484">
            <v>146499.99600000001</v>
          </cell>
          <cell r="BP1484">
            <v>4363.92</v>
          </cell>
          <cell r="BQ1484" t="str">
            <v>-</v>
          </cell>
          <cell r="BR1484" t="str">
            <v>-</v>
          </cell>
          <cell r="BS1484" t="str">
            <v>-</v>
          </cell>
          <cell r="BT1484" t="str">
            <v>-</v>
          </cell>
          <cell r="BU1484" t="str">
            <v>-</v>
          </cell>
          <cell r="BV1484" t="str">
            <v>-</v>
          </cell>
          <cell r="BW1484" t="str">
            <v>-</v>
          </cell>
          <cell r="BX1484" t="str">
            <v>-</v>
          </cell>
          <cell r="BY1484" t="str">
            <v>-</v>
          </cell>
          <cell r="BZ1484" t="str">
            <v>-</v>
          </cell>
          <cell r="CA1484" t="str">
            <v>-</v>
          </cell>
          <cell r="CB1484" t="str">
            <v>-</v>
          </cell>
          <cell r="CC1484" t="str">
            <v>Viernes</v>
          </cell>
          <cell r="CD1484" t="str">
            <v>90</v>
          </cell>
          <cell r="CE1484" t="str">
            <v>0</v>
          </cell>
          <cell r="CF1484" t="str">
            <v>Azul</v>
          </cell>
          <cell r="CG1484" t="str">
            <v>5o Sábado</v>
          </cell>
          <cell r="CH1484" t="str">
            <v>May y Jun</v>
          </cell>
          <cell r="CI1484" t="str">
            <v>Nov y Dic</v>
          </cell>
          <cell r="CJ1484" t="str">
            <v>-</v>
          </cell>
          <cell r="CK1484">
            <v>90</v>
          </cell>
          <cell r="CL1484" t="str">
            <v>101 - MAGNA</v>
          </cell>
          <cell r="CM1484" t="str">
            <v>15103</v>
          </cell>
          <cell r="CP1484" t="str">
            <v>-</v>
          </cell>
        </row>
        <row r="1485">
          <cell r="A1485" t="str">
            <v>15104</v>
          </cell>
          <cell r="B1485" t="str">
            <v>R68ACD</v>
          </cell>
          <cell r="C1485" t="str">
            <v>Distrito Federal</v>
          </cell>
          <cell r="D1485" t="str">
            <v>No aplica</v>
          </cell>
          <cell r="E1485" t="str">
            <v>Aveo</v>
          </cell>
          <cell r="F1485" t="str">
            <v>Automóvil</v>
          </cell>
          <cell r="G1485" t="str">
            <v>Chevrolet</v>
          </cell>
          <cell r="H1485" t="str">
            <v>Aveo LT 4 puertas T/M, D/H, A/A, B/A, ABS, CD, Paquete F</v>
          </cell>
          <cell r="I1485" t="str">
            <v>3G1TB5CF7FL207137</v>
          </cell>
          <cell r="J1485" t="str">
            <v>Hecho en México</v>
          </cell>
          <cell r="K1485" t="str">
            <v>Magna</v>
          </cell>
          <cell r="L1485">
            <v>4</v>
          </cell>
          <cell r="M1485">
            <v>45</v>
          </cell>
          <cell r="N1485">
            <v>2015</v>
          </cell>
          <cell r="O1485" t="str">
            <v>Mazatlán</v>
          </cell>
          <cell r="P1485" t="str">
            <v>Sinaloa</v>
          </cell>
          <cell r="Q1485" t="str">
            <v>Occidente</v>
          </cell>
          <cell r="R1485" t="str">
            <v>Baja</v>
          </cell>
          <cell r="S1485" t="str">
            <v>PT por Siniestro</v>
          </cell>
          <cell r="T1485" t="str">
            <v>GNP</v>
          </cell>
          <cell r="U1485" t="str">
            <v>Grupo Nacional Provincial, S.A.B.</v>
          </cell>
          <cell r="V1485" t="str">
            <v>Asesor de Servicio</v>
          </cell>
          <cell r="W1485" t="str">
            <v>-</v>
          </cell>
          <cell r="X1485" t="str">
            <v>Supervisoria</v>
          </cell>
          <cell r="Y1485" t="str">
            <v>Asignado</v>
          </cell>
          <cell r="Z1485" t="str">
            <v>S00245</v>
          </cell>
          <cell r="AA1485" t="str">
            <v>Avila Tirado Juan Pedro</v>
          </cell>
          <cell r="AB1485" t="str">
            <v>Servicios Administrativos en Reclamaciones, S.A. de C.V.</v>
          </cell>
          <cell r="AC1485" t="str">
            <v>AITJ860411DX7</v>
          </cell>
          <cell r="AD1485" t="str">
            <v>Operativo</v>
          </cell>
          <cell r="AE1485" t="str">
            <v>Asesor de Servicio</v>
          </cell>
          <cell r="AF1485" t="str">
            <v>Unidad Operativa</v>
          </cell>
          <cell r="AG1485" t="str">
            <v>Dirección Servicio y Operaciones</v>
          </cell>
          <cell r="AH1485" t="str">
            <v>Subdirección Siniestros Norte y Occidente</v>
          </cell>
          <cell r="AI1485" t="str">
            <v>C9178</v>
          </cell>
          <cell r="AJ1485" t="str">
            <v>Cárdenas Guzmán Adriel</v>
          </cell>
          <cell r="AK1485" t="str">
            <v>Los Mochis</v>
          </cell>
          <cell r="AL1485" t="str">
            <v>Los Mochis</v>
          </cell>
          <cell r="AM1485">
            <v>0</v>
          </cell>
          <cell r="AN1485" t="str">
            <v>pedro.avila@gnp.com.mx</v>
          </cell>
          <cell r="AO1485" t="str">
            <v>pedro.avila@gnp.com.mx</v>
          </cell>
          <cell r="AP1485" t="str">
            <v>ajustes244gnp@gmail.com</v>
          </cell>
          <cell r="AQ1485">
            <v>6691600036</v>
          </cell>
          <cell r="AR1485" t="str">
            <v>-</v>
          </cell>
          <cell r="AS1485" t="str">
            <v>-</v>
          </cell>
          <cell r="AT1485" t="str">
            <v>-</v>
          </cell>
          <cell r="AU1485" t="str">
            <v>-</v>
          </cell>
          <cell r="AV1485" t="str">
            <v>-</v>
          </cell>
          <cell r="AW1485" t="str">
            <v>IMDM20551578..</v>
          </cell>
          <cell r="AX1485" t="str">
            <v>Inactivo</v>
          </cell>
          <cell r="AY1485" t="str">
            <v>No</v>
          </cell>
          <cell r="AZ1485" t="str">
            <v>-</v>
          </cell>
          <cell r="BA1485" t="str">
            <v>-</v>
          </cell>
          <cell r="BB1485" t="str">
            <v>-</v>
          </cell>
          <cell r="BC1485" t="str">
            <v>-</v>
          </cell>
          <cell r="BD1485" t="str">
            <v>-</v>
          </cell>
          <cell r="BE1485" t="str">
            <v>-</v>
          </cell>
          <cell r="BF1485" t="str">
            <v>-</v>
          </cell>
          <cell r="BG1485">
            <v>3</v>
          </cell>
          <cell r="BH1485" t="str">
            <v>-</v>
          </cell>
          <cell r="BI1485" t="str">
            <v>-</v>
          </cell>
          <cell r="BJ1485" t="str">
            <v>Propio</v>
          </cell>
          <cell r="BK1485" t="str">
            <v>FV8399</v>
          </cell>
          <cell r="BL1485" t="str">
            <v>El Trébol Automotriz Ermita, S.A. de C.V.</v>
          </cell>
          <cell r="BM1485">
            <v>126293.1</v>
          </cell>
          <cell r="BN1485">
            <v>20206.896000000001</v>
          </cell>
          <cell r="BO1485">
            <v>146499.99600000001</v>
          </cell>
          <cell r="BP1485">
            <v>4363.92</v>
          </cell>
          <cell r="BQ1485" t="str">
            <v>-</v>
          </cell>
          <cell r="BR1485" t="str">
            <v>-</v>
          </cell>
          <cell r="BS1485" t="str">
            <v>-</v>
          </cell>
          <cell r="BT1485" t="str">
            <v>-</v>
          </cell>
          <cell r="BU1485" t="str">
            <v>-</v>
          </cell>
          <cell r="BV1485" t="str">
            <v>-</v>
          </cell>
          <cell r="BW1485" t="str">
            <v>-</v>
          </cell>
          <cell r="BX1485" t="str">
            <v>-</v>
          </cell>
          <cell r="BY1485" t="str">
            <v>-</v>
          </cell>
          <cell r="BZ1485" t="str">
            <v>-</v>
          </cell>
          <cell r="CA1485" t="str">
            <v>-</v>
          </cell>
          <cell r="CB1485" t="str">
            <v>-</v>
          </cell>
          <cell r="CC1485" t="str">
            <v>Martes</v>
          </cell>
          <cell r="CD1485" t="str">
            <v>68</v>
          </cell>
          <cell r="CE1485" t="str">
            <v>8</v>
          </cell>
          <cell r="CF1485" t="str">
            <v>Rosa</v>
          </cell>
          <cell r="CG1485" t="str">
            <v>2o Sábado</v>
          </cell>
          <cell r="CH1485" t="str">
            <v>Feb y Mzo</v>
          </cell>
          <cell r="CI1485" t="str">
            <v>Ago y Sep</v>
          </cell>
          <cell r="CJ1485" t="str">
            <v>-</v>
          </cell>
          <cell r="CK1485">
            <v>90</v>
          </cell>
          <cell r="CL1485" t="str">
            <v>101 - MAGNA</v>
          </cell>
          <cell r="CM1485" t="str">
            <v>15104</v>
          </cell>
          <cell r="CP1485" t="str">
            <v>-</v>
          </cell>
        </row>
        <row r="1486">
          <cell r="A1486" t="str">
            <v>15105</v>
          </cell>
          <cell r="B1486" t="str">
            <v>U41ACD</v>
          </cell>
          <cell r="C1486" t="str">
            <v>Distrito Federal</v>
          </cell>
          <cell r="D1486" t="str">
            <v>No aplica</v>
          </cell>
          <cell r="E1486" t="str">
            <v>Aveo</v>
          </cell>
          <cell r="F1486" t="str">
            <v>Automóvil</v>
          </cell>
          <cell r="G1486" t="str">
            <v>Chevrolet</v>
          </cell>
          <cell r="H1486" t="str">
            <v>Aveo LT 4 puertas T/M, D/H, A/A, B/A, ABS, CD, Paquete F</v>
          </cell>
          <cell r="I1486" t="str">
            <v>3G1TB5CF7FL208854</v>
          </cell>
          <cell r="J1486" t="str">
            <v>Hecho en México</v>
          </cell>
          <cell r="K1486" t="str">
            <v>Magna</v>
          </cell>
          <cell r="L1486">
            <v>4</v>
          </cell>
          <cell r="M1486">
            <v>45</v>
          </cell>
          <cell r="N1486">
            <v>2015</v>
          </cell>
          <cell r="O1486" t="str">
            <v>Monterrey</v>
          </cell>
          <cell r="P1486" t="str">
            <v>Nuevo León</v>
          </cell>
          <cell r="Q1486" t="str">
            <v>Noreste</v>
          </cell>
          <cell r="R1486" t="str">
            <v>Baja</v>
          </cell>
          <cell r="S1486" t="str">
            <v>Venta a empleado</v>
          </cell>
          <cell r="T1486" t="str">
            <v>GNP</v>
          </cell>
          <cell r="U1486" t="str">
            <v>Grupo Nacional Provincial, S.A.B.</v>
          </cell>
          <cell r="V1486" t="str">
            <v>Supervisor Ajustes</v>
          </cell>
          <cell r="W1486">
            <v>155</v>
          </cell>
          <cell r="X1486" t="str">
            <v>Guardia 2</v>
          </cell>
          <cell r="Y1486" t="str">
            <v>Asignado</v>
          </cell>
          <cell r="Z1486" t="str">
            <v>N92535</v>
          </cell>
          <cell r="AA1486" t="str">
            <v>Hinojosa Gonzalez Edgar Horacio</v>
          </cell>
          <cell r="AB1486" t="str">
            <v>Grupo Nacional Provincial, S.A.B.</v>
          </cell>
          <cell r="AC1486" t="str">
            <v>HIGE820412Q5A</v>
          </cell>
          <cell r="AD1486" t="str">
            <v>Jefe de departamento</v>
          </cell>
          <cell r="AE1486" t="str">
            <v>Coordinador de Célula (Foráneo)</v>
          </cell>
          <cell r="AF1486" t="str">
            <v>Unidad Operativa</v>
          </cell>
          <cell r="AG1486" t="str">
            <v>Dirección Servicio y Operaciones</v>
          </cell>
          <cell r="AH1486" t="str">
            <v>Subdirección Siniestros Norte y Occidente</v>
          </cell>
          <cell r="AI1486" t="str">
            <v>C9212</v>
          </cell>
          <cell r="AJ1486" t="str">
            <v>Colome Pineda Juan Del Carmen</v>
          </cell>
          <cell r="AK1486" t="str">
            <v>Santa Engracia B P5</v>
          </cell>
          <cell r="AL1486" t="str">
            <v>Monterrey</v>
          </cell>
          <cell r="AM1486">
            <v>5419</v>
          </cell>
          <cell r="AN1486" t="str">
            <v>edgar.hinojosa@gnp.com.mx</v>
          </cell>
          <cell r="AO1486" t="str">
            <v>edgar.hinojosa@gnp.com.mx</v>
          </cell>
          <cell r="AQ1486">
            <v>8112444730</v>
          </cell>
          <cell r="AR1486" t="str">
            <v>6363180010377180</v>
          </cell>
          <cell r="AS1486" t="str">
            <v>CANCELADO</v>
          </cell>
          <cell r="AT1486" t="str">
            <v>7775</v>
          </cell>
          <cell r="AU1486" t="str">
            <v>063</v>
          </cell>
          <cell r="AV1486" t="str">
            <v>05/26</v>
          </cell>
          <cell r="AW1486" t="str">
            <v>-</v>
          </cell>
          <cell r="AX1486" t="str">
            <v>-</v>
          </cell>
          <cell r="AY1486" t="str">
            <v>Si</v>
          </cell>
          <cell r="AZ1486">
            <v>819.45</v>
          </cell>
          <cell r="BA1486">
            <v>43708</v>
          </cell>
          <cell r="BB1486">
            <v>18847.350000000002</v>
          </cell>
          <cell r="BC1486" t="str">
            <v>-</v>
          </cell>
          <cell r="BD1486">
            <v>59000</v>
          </cell>
          <cell r="BE1486">
            <v>43373</v>
          </cell>
          <cell r="BF1486">
            <v>44454</v>
          </cell>
          <cell r="BG1486">
            <v>3</v>
          </cell>
          <cell r="BH1486" t="str">
            <v>-</v>
          </cell>
          <cell r="BI1486" t="str">
            <v>-</v>
          </cell>
          <cell r="BJ1486" t="str">
            <v>Propio</v>
          </cell>
          <cell r="BK1486" t="str">
            <v>FV8401</v>
          </cell>
          <cell r="BL1486" t="str">
            <v>El Trébol Automotriz Ermita, S.A. de C.V.</v>
          </cell>
          <cell r="BM1486">
            <v>126293.1</v>
          </cell>
          <cell r="BN1486">
            <v>20206.896000000001</v>
          </cell>
          <cell r="BO1486">
            <v>146499.99600000001</v>
          </cell>
          <cell r="BP1486">
            <v>4363.92</v>
          </cell>
          <cell r="BQ1486" t="str">
            <v>-</v>
          </cell>
          <cell r="BR1486" t="str">
            <v>-</v>
          </cell>
          <cell r="BS1486" t="str">
            <v>-</v>
          </cell>
          <cell r="BT1486" t="str">
            <v>-</v>
          </cell>
          <cell r="BU1486" t="str">
            <v>-</v>
          </cell>
          <cell r="BV1486" t="str">
            <v>-</v>
          </cell>
          <cell r="BW1486" t="str">
            <v>-</v>
          </cell>
          <cell r="BX1486" t="str">
            <v>-</v>
          </cell>
          <cell r="BY1486" t="str">
            <v>-</v>
          </cell>
          <cell r="BZ1486" t="str">
            <v>-</v>
          </cell>
          <cell r="CA1486" t="str">
            <v>-</v>
          </cell>
          <cell r="CB1486" t="str">
            <v>-</v>
          </cell>
          <cell r="CC1486" t="str">
            <v>Jueves</v>
          </cell>
          <cell r="CD1486" t="str">
            <v>41</v>
          </cell>
          <cell r="CE1486" t="str">
            <v>1</v>
          </cell>
          <cell r="CF1486" t="str">
            <v>Verde</v>
          </cell>
          <cell r="CG1486" t="str">
            <v>4o Sábado</v>
          </cell>
          <cell r="CH1486" t="str">
            <v>Abr y May</v>
          </cell>
          <cell r="CI1486" t="str">
            <v>Oct y Nov</v>
          </cell>
          <cell r="CJ1486" t="str">
            <v>SupAjustes</v>
          </cell>
          <cell r="CK1486">
            <v>90</v>
          </cell>
          <cell r="CL1486" t="str">
            <v>101 - MAGNA</v>
          </cell>
          <cell r="CM1486" t="str">
            <v>15105</v>
          </cell>
          <cell r="CP1486" t="str">
            <v>-</v>
          </cell>
        </row>
        <row r="1487">
          <cell r="A1487" t="str">
            <v>15106</v>
          </cell>
          <cell r="B1487" t="str">
            <v>S31ACD</v>
          </cell>
          <cell r="C1487" t="str">
            <v>Distrito Federal</v>
          </cell>
          <cell r="D1487" t="str">
            <v>No aplica</v>
          </cell>
          <cell r="E1487" t="str">
            <v>Aveo</v>
          </cell>
          <cell r="F1487" t="str">
            <v>Automóvil</v>
          </cell>
          <cell r="G1487" t="str">
            <v>Chevrolet</v>
          </cell>
          <cell r="H1487" t="str">
            <v>Aveo LT 4 puertas T/M, D/H, A/A, B/A, ABS, CD, Paquete F</v>
          </cell>
          <cell r="I1487" t="str">
            <v>3G1TB5CF7FL213892</v>
          </cell>
          <cell r="J1487" t="str">
            <v>Hecho en México</v>
          </cell>
          <cell r="K1487" t="str">
            <v>Magna</v>
          </cell>
          <cell r="L1487">
            <v>4</v>
          </cell>
          <cell r="M1487">
            <v>45</v>
          </cell>
          <cell r="N1487">
            <v>2015</v>
          </cell>
          <cell r="O1487" t="str">
            <v>Hermosillo</v>
          </cell>
          <cell r="P1487" t="str">
            <v>Sonora</v>
          </cell>
          <cell r="Q1487" t="str">
            <v>Noroeste</v>
          </cell>
          <cell r="R1487" t="str">
            <v>Baja</v>
          </cell>
          <cell r="S1487" t="str">
            <v>Venta a empleado</v>
          </cell>
          <cell r="T1487" t="str">
            <v>GNP</v>
          </cell>
          <cell r="U1487" t="str">
            <v>Grupo Nacional Provincial, S.A.B.</v>
          </cell>
          <cell r="V1487" t="str">
            <v>Asesor de Servicio</v>
          </cell>
          <cell r="W1487" t="str">
            <v>-</v>
          </cell>
          <cell r="X1487" t="str">
            <v>Supervisoria</v>
          </cell>
          <cell r="Y1487" t="str">
            <v>Asignado</v>
          </cell>
          <cell r="Z1487">
            <v>40133001</v>
          </cell>
          <cell r="AA1487" t="str">
            <v>-</v>
          </cell>
          <cell r="AB1487" t="str">
            <v>-</v>
          </cell>
          <cell r="AC1487" t="str">
            <v>-</v>
          </cell>
          <cell r="AD1487" t="str">
            <v>-</v>
          </cell>
          <cell r="AE1487" t="str">
            <v>-</v>
          </cell>
          <cell r="AF1487" t="str">
            <v>-</v>
          </cell>
          <cell r="AG1487" t="str">
            <v>-</v>
          </cell>
          <cell r="AH1487" t="str">
            <v>-</v>
          </cell>
          <cell r="AI1487" t="str">
            <v>C6705</v>
          </cell>
          <cell r="AJ1487" t="str">
            <v>Ramirez Granados Arturo</v>
          </cell>
          <cell r="AK1487" t="str">
            <v>-</v>
          </cell>
          <cell r="AL1487" t="str">
            <v>-</v>
          </cell>
          <cell r="AM1487" t="str">
            <v>-</v>
          </cell>
          <cell r="AN1487" t="str">
            <v>ajustes245gnp@gmail.com</v>
          </cell>
          <cell r="AO1487" t="str">
            <v>-</v>
          </cell>
          <cell r="AP1487" t="str">
            <v>ajustes245gnp@gmail.com</v>
          </cell>
          <cell r="AQ1487" t="str">
            <v>-</v>
          </cell>
          <cell r="AR1487" t="str">
            <v>6363180010377198</v>
          </cell>
          <cell r="AS1487" t="str">
            <v>CANCELADO</v>
          </cell>
          <cell r="AT1487" t="str">
            <v>7358</v>
          </cell>
          <cell r="AU1487" t="str">
            <v>380</v>
          </cell>
          <cell r="AV1487" t="str">
            <v>05/26</v>
          </cell>
          <cell r="AW1487" t="str">
            <v>IMDM20551584..</v>
          </cell>
          <cell r="AX1487" t="str">
            <v>Inactivo</v>
          </cell>
          <cell r="AY1487" t="str">
            <v>No</v>
          </cell>
          <cell r="AZ1487" t="str">
            <v>-</v>
          </cell>
          <cell r="BA1487" t="str">
            <v>-</v>
          </cell>
          <cell r="BB1487" t="str">
            <v>-</v>
          </cell>
          <cell r="BC1487" t="str">
            <v>-</v>
          </cell>
          <cell r="BD1487" t="str">
            <v>-</v>
          </cell>
          <cell r="BE1487" t="str">
            <v>-</v>
          </cell>
          <cell r="BF1487" t="str">
            <v>-</v>
          </cell>
          <cell r="BG1487">
            <v>3</v>
          </cell>
          <cell r="BH1487" t="str">
            <v>-</v>
          </cell>
          <cell r="BI1487" t="str">
            <v>-</v>
          </cell>
          <cell r="BJ1487" t="str">
            <v>Propio</v>
          </cell>
          <cell r="BK1487" t="str">
            <v>FV8402</v>
          </cell>
          <cell r="BL1487" t="str">
            <v>El Trébol Automotriz Ermita, S.A. de C.V.</v>
          </cell>
          <cell r="BM1487">
            <v>126293.1</v>
          </cell>
          <cell r="BN1487">
            <v>20206.896000000001</v>
          </cell>
          <cell r="BO1487">
            <v>146499.99600000001</v>
          </cell>
          <cell r="BP1487">
            <v>4363.92</v>
          </cell>
          <cell r="BQ1487" t="str">
            <v>-</v>
          </cell>
          <cell r="BR1487" t="str">
            <v>-</v>
          </cell>
          <cell r="BS1487" t="str">
            <v>-</v>
          </cell>
          <cell r="BT1487" t="str">
            <v>-</v>
          </cell>
          <cell r="BU1487" t="str">
            <v>-</v>
          </cell>
          <cell r="BV1487" t="str">
            <v>-</v>
          </cell>
          <cell r="BW1487" t="str">
            <v>-</v>
          </cell>
          <cell r="BX1487" t="str">
            <v>-</v>
          </cell>
          <cell r="BY1487" t="str">
            <v>-</v>
          </cell>
          <cell r="BZ1487" t="str">
            <v>-</v>
          </cell>
          <cell r="CA1487" t="str">
            <v>-</v>
          </cell>
          <cell r="CB1487" t="str">
            <v>-</v>
          </cell>
          <cell r="CC1487" t="str">
            <v>Jueves</v>
          </cell>
          <cell r="CD1487" t="str">
            <v>31</v>
          </cell>
          <cell r="CE1487" t="str">
            <v>1</v>
          </cell>
          <cell r="CF1487" t="str">
            <v>Verde</v>
          </cell>
          <cell r="CG1487" t="str">
            <v>4o Sábado</v>
          </cell>
          <cell r="CH1487" t="str">
            <v>Abr y May</v>
          </cell>
          <cell r="CI1487" t="str">
            <v>Oct y Nov</v>
          </cell>
          <cell r="CJ1487" t="str">
            <v>Ajustador</v>
          </cell>
          <cell r="CK1487">
            <v>90</v>
          </cell>
          <cell r="CL1487" t="str">
            <v>101 - MAGNA</v>
          </cell>
          <cell r="CM1487" t="str">
            <v>15106</v>
          </cell>
          <cell r="CP1487" t="str">
            <v>-</v>
          </cell>
        </row>
        <row r="1488">
          <cell r="A1488" t="str">
            <v>15107</v>
          </cell>
          <cell r="B1488" t="str">
            <v>U42ACD</v>
          </cell>
          <cell r="C1488" t="str">
            <v>Distrito Federal</v>
          </cell>
          <cell r="D1488" t="str">
            <v>No aplica</v>
          </cell>
          <cell r="E1488" t="str">
            <v>Aveo</v>
          </cell>
          <cell r="F1488" t="str">
            <v>Automóvil</v>
          </cell>
          <cell r="G1488" t="str">
            <v>Chevrolet</v>
          </cell>
          <cell r="H1488" t="str">
            <v>Aveo LT 4 puertas T/M, D/H, A/A, B/A, ABS, CD, Paquete F</v>
          </cell>
          <cell r="I1488" t="str">
            <v>3G1TB5CF7FL214086</v>
          </cell>
          <cell r="J1488" t="str">
            <v>Hecho en México</v>
          </cell>
          <cell r="K1488" t="str">
            <v>Magna</v>
          </cell>
          <cell r="L1488">
            <v>4</v>
          </cell>
          <cell r="M1488">
            <v>45</v>
          </cell>
          <cell r="N1488">
            <v>2015</v>
          </cell>
          <cell r="O1488" t="str">
            <v>Puebla</v>
          </cell>
          <cell r="P1488" t="str">
            <v>Puebla</v>
          </cell>
          <cell r="Q1488" t="str">
            <v>Sureste</v>
          </cell>
          <cell r="R1488" t="str">
            <v>Baja</v>
          </cell>
          <cell r="S1488" t="str">
            <v>Venta a empleado</v>
          </cell>
          <cell r="T1488" t="str">
            <v>GNP</v>
          </cell>
          <cell r="U1488" t="str">
            <v>Grupo Nacional Provincial, S.A.B.</v>
          </cell>
          <cell r="V1488" t="str">
            <v>Asesor de Servicio</v>
          </cell>
          <cell r="W1488" t="str">
            <v>2605</v>
          </cell>
          <cell r="X1488" t="str">
            <v>Supervisoria</v>
          </cell>
          <cell r="Y1488" t="str">
            <v>Asignado</v>
          </cell>
          <cell r="Z1488" t="str">
            <v>S05137</v>
          </cell>
          <cell r="AA1488" t="str">
            <v>Guzmán Cerón Diego Isaac</v>
          </cell>
          <cell r="AB1488" t="str">
            <v>Servicios Administrativos en Reclamaciones, S.A. de C.V.</v>
          </cell>
          <cell r="AC1488" t="str">
            <v>GUCD9211132S1</v>
          </cell>
          <cell r="AD1488" t="str">
            <v>Operativo</v>
          </cell>
          <cell r="AE1488" t="str">
            <v>Asesor de Servicio</v>
          </cell>
          <cell r="AF1488" t="str">
            <v>Unidad Operativa</v>
          </cell>
          <cell r="AG1488" t="str">
            <v>Dirección Servicio y Operaciones</v>
          </cell>
          <cell r="AH1488" t="str">
            <v>Subdir. Siniestros CDMX y Sureste</v>
          </cell>
          <cell r="AI1488" t="str">
            <v>C9208</v>
          </cell>
          <cell r="AJ1488" t="str">
            <v>Lasa Estrada Antxon</v>
          </cell>
          <cell r="AK1488" t="str">
            <v>Paseo Opera</v>
          </cell>
          <cell r="AL1488" t="str">
            <v>Puebla</v>
          </cell>
          <cell r="AM1488">
            <v>0</v>
          </cell>
          <cell r="AN1488" t="str">
            <v>diego.guzman@gnp.com.mx</v>
          </cell>
          <cell r="AO1488" t="str">
            <v>diego.guzman@gnp.com.mx</v>
          </cell>
          <cell r="AP1488" t="str">
            <v>mega_diego@hotmail.com </v>
          </cell>
          <cell r="AQ1488">
            <v>2225055927</v>
          </cell>
          <cell r="AR1488" t="str">
            <v>6363180010377206</v>
          </cell>
          <cell r="AS1488" t="str">
            <v>CANCELADO</v>
          </cell>
          <cell r="AT1488" t="str">
            <v>4258</v>
          </cell>
          <cell r="AU1488" t="str">
            <v>779</v>
          </cell>
          <cell r="AV1488" t="str">
            <v>05/26</v>
          </cell>
          <cell r="AW1488" t="str">
            <v>IMDM20551589..</v>
          </cell>
          <cell r="AX1488" t="str">
            <v>Inactivo</v>
          </cell>
          <cell r="AY1488" t="str">
            <v>Si</v>
          </cell>
          <cell r="AZ1488">
            <v>819.45</v>
          </cell>
          <cell r="BA1488">
            <v>43631</v>
          </cell>
          <cell r="BB1488">
            <v>18027.900000000001</v>
          </cell>
          <cell r="BC1488">
            <v>40972.1</v>
          </cell>
          <cell r="BD1488">
            <v>59000</v>
          </cell>
          <cell r="BE1488">
            <v>43312</v>
          </cell>
          <cell r="BF1488">
            <v>44392</v>
          </cell>
          <cell r="BG1488">
            <v>3</v>
          </cell>
          <cell r="BH1488" t="str">
            <v>-</v>
          </cell>
          <cell r="BI1488" t="str">
            <v>-</v>
          </cell>
          <cell r="BJ1488" t="str">
            <v>Propio</v>
          </cell>
          <cell r="BK1488" t="str">
            <v>FV8403</v>
          </cell>
          <cell r="BL1488" t="str">
            <v>El Trébol Automotriz Ermita, S.A. de C.V.</v>
          </cell>
          <cell r="BM1488">
            <v>126293.1</v>
          </cell>
          <cell r="BN1488">
            <v>20206.896000000001</v>
          </cell>
          <cell r="BO1488">
            <v>146499.99600000001</v>
          </cell>
          <cell r="BP1488">
            <v>4363.92</v>
          </cell>
          <cell r="BQ1488" t="str">
            <v>-</v>
          </cell>
          <cell r="BR1488" t="str">
            <v>-</v>
          </cell>
          <cell r="BS1488" t="str">
            <v>-</v>
          </cell>
          <cell r="BT1488" t="str">
            <v>-</v>
          </cell>
          <cell r="BU1488" t="str">
            <v>-</v>
          </cell>
          <cell r="BV1488" t="str">
            <v>-</v>
          </cell>
          <cell r="BW1488" t="str">
            <v>-</v>
          </cell>
          <cell r="BX1488" t="str">
            <v>-</v>
          </cell>
          <cell r="BY1488" t="str">
            <v>-</v>
          </cell>
          <cell r="BZ1488" t="str">
            <v>-</v>
          </cell>
          <cell r="CA1488" t="str">
            <v>-</v>
          </cell>
          <cell r="CB1488" t="str">
            <v>-</v>
          </cell>
          <cell r="CC1488" t="str">
            <v>Jueves</v>
          </cell>
          <cell r="CD1488" t="str">
            <v>42</v>
          </cell>
          <cell r="CE1488" t="str">
            <v>2</v>
          </cell>
          <cell r="CF1488" t="str">
            <v>Verde</v>
          </cell>
          <cell r="CG1488" t="str">
            <v>4o Sábado</v>
          </cell>
          <cell r="CH1488" t="str">
            <v>Abr y May</v>
          </cell>
          <cell r="CI1488" t="str">
            <v>Oct y Nov</v>
          </cell>
          <cell r="CJ1488" t="str">
            <v>Ajustador</v>
          </cell>
          <cell r="CK1488">
            <v>90</v>
          </cell>
          <cell r="CL1488" t="str">
            <v>101 - MAGNA</v>
          </cell>
          <cell r="CM1488" t="str">
            <v>15107</v>
          </cell>
          <cell r="CP1488" t="str">
            <v>-</v>
          </cell>
        </row>
        <row r="1489">
          <cell r="A1489" t="str">
            <v>15108</v>
          </cell>
          <cell r="B1489" t="str">
            <v>R33ACD</v>
          </cell>
          <cell r="C1489" t="str">
            <v>Distrito Federal</v>
          </cell>
          <cell r="D1489" t="str">
            <v>No aplica</v>
          </cell>
          <cell r="E1489" t="str">
            <v>Aveo</v>
          </cell>
          <cell r="F1489" t="str">
            <v>Automóvil</v>
          </cell>
          <cell r="G1489" t="str">
            <v>Chevrolet</v>
          </cell>
          <cell r="H1489" t="str">
            <v>Aveo LT 4 puertas T/M, D/H, A/A, B/A, ABS, CD, Paquete F</v>
          </cell>
          <cell r="I1489" t="str">
            <v>3G1TB5CF7FL214329</v>
          </cell>
          <cell r="J1489" t="str">
            <v>Hecho en México</v>
          </cell>
          <cell r="K1489" t="str">
            <v>Magna</v>
          </cell>
          <cell r="L1489">
            <v>4</v>
          </cell>
          <cell r="M1489">
            <v>45</v>
          </cell>
          <cell r="N1489">
            <v>2015</v>
          </cell>
          <cell r="O1489" t="str">
            <v>Mérida</v>
          </cell>
          <cell r="P1489" t="str">
            <v>Yucatán</v>
          </cell>
          <cell r="Q1489" t="str">
            <v>Sureste</v>
          </cell>
          <cell r="R1489" t="str">
            <v>Baja</v>
          </cell>
          <cell r="S1489" t="str">
            <v>Venta a empleado</v>
          </cell>
          <cell r="T1489" t="str">
            <v>GNP</v>
          </cell>
          <cell r="U1489" t="str">
            <v>Grupo Nacional Provincial, S.A.B.</v>
          </cell>
          <cell r="V1489" t="str">
            <v>Supervisor de Taller</v>
          </cell>
          <cell r="W1489" t="str">
            <v>-</v>
          </cell>
          <cell r="X1489" t="str">
            <v>Supervisoria</v>
          </cell>
          <cell r="Y1489" t="str">
            <v>Asignado</v>
          </cell>
          <cell r="Z1489" t="str">
            <v>N93431</v>
          </cell>
          <cell r="AA1489" t="str">
            <v>Alvarez Briceño Elmy Margarita</v>
          </cell>
          <cell r="AB1489" t="str">
            <v>Grupo Nacional Provincial, S.A.B.</v>
          </cell>
          <cell r="AC1489" t="str">
            <v>AABE840913597</v>
          </cell>
          <cell r="AD1489" t="str">
            <v>Operativo</v>
          </cell>
          <cell r="AE1489" t="str">
            <v>Visitador de Taller</v>
          </cell>
          <cell r="AF1489" t="str">
            <v>Unidad Operativa</v>
          </cell>
          <cell r="AG1489" t="str">
            <v>Dirección Servicio y Operaciones</v>
          </cell>
          <cell r="AH1489" t="str">
            <v>Subdir. Siniestros CDMX y Sureste</v>
          </cell>
          <cell r="AI1489" t="str">
            <v>C9208</v>
          </cell>
          <cell r="AJ1489" t="str">
            <v>Lasa Estrada Antxon</v>
          </cell>
          <cell r="AK1489" t="str">
            <v>Casona</v>
          </cell>
          <cell r="AL1489" t="str">
            <v>Mérida</v>
          </cell>
          <cell r="AM1489">
            <v>6844</v>
          </cell>
          <cell r="AN1489" t="str">
            <v>elmymargarita.alvarez@gnp.com.mx</v>
          </cell>
          <cell r="AO1489" t="str">
            <v>elmymargarita.alvarez@gnp.com.mx</v>
          </cell>
          <cell r="AQ1489">
            <v>9992700376</v>
          </cell>
          <cell r="AR1489" t="str">
            <v>6363180010377214</v>
          </cell>
          <cell r="AS1489" t="str">
            <v>CANCELADO</v>
          </cell>
          <cell r="AT1489" t="str">
            <v>8715</v>
          </cell>
          <cell r="AU1489" t="str">
            <v>439</v>
          </cell>
          <cell r="AV1489" t="str">
            <v>05/26</v>
          </cell>
          <cell r="AW1489" t="str">
            <v>-</v>
          </cell>
          <cell r="AX1489" t="str">
            <v>-</v>
          </cell>
          <cell r="AY1489" t="str">
            <v>Si</v>
          </cell>
          <cell r="AZ1489">
            <v>614.58000000000004</v>
          </cell>
          <cell r="BA1489">
            <v>43708</v>
          </cell>
          <cell r="BB1489">
            <v>2458.3200000000002</v>
          </cell>
          <cell r="BC1489" t="str">
            <v>-</v>
          </cell>
          <cell r="BD1489">
            <v>59000</v>
          </cell>
          <cell r="BE1489">
            <v>43661</v>
          </cell>
          <cell r="BF1489">
            <v>45107</v>
          </cell>
          <cell r="BG1489">
            <v>3</v>
          </cell>
          <cell r="BH1489" t="str">
            <v>-</v>
          </cell>
          <cell r="BI1489" t="str">
            <v>-</v>
          </cell>
          <cell r="BJ1489" t="str">
            <v>Propio</v>
          </cell>
          <cell r="BK1489" t="str">
            <v>FV8404</v>
          </cell>
          <cell r="BL1489" t="str">
            <v>El Trébol Automotriz Ermita, S.A. de C.V.</v>
          </cell>
          <cell r="BM1489">
            <v>126293.1</v>
          </cell>
          <cell r="BN1489">
            <v>20206.896000000001</v>
          </cell>
          <cell r="BO1489">
            <v>146499.99600000001</v>
          </cell>
          <cell r="BP1489">
            <v>4363.92</v>
          </cell>
          <cell r="BQ1489" t="str">
            <v>-</v>
          </cell>
          <cell r="BR1489" t="str">
            <v>-</v>
          </cell>
          <cell r="BS1489" t="str">
            <v>-</v>
          </cell>
          <cell r="BT1489" t="str">
            <v>-</v>
          </cell>
          <cell r="BU1489" t="str">
            <v>-</v>
          </cell>
          <cell r="BV1489" t="str">
            <v>-</v>
          </cell>
          <cell r="BW1489" t="str">
            <v>-</v>
          </cell>
          <cell r="BX1489" t="str">
            <v>-</v>
          </cell>
          <cell r="BY1489" t="str">
            <v>-</v>
          </cell>
          <cell r="BZ1489" t="str">
            <v>-</v>
          </cell>
          <cell r="CA1489" t="str">
            <v>-</v>
          </cell>
          <cell r="CB1489" t="str">
            <v>-</v>
          </cell>
          <cell r="CC1489" t="str">
            <v>Miércoles</v>
          </cell>
          <cell r="CD1489" t="str">
            <v>33</v>
          </cell>
          <cell r="CE1489" t="str">
            <v>3</v>
          </cell>
          <cell r="CF1489" t="str">
            <v>Rojo</v>
          </cell>
          <cell r="CG1489" t="str">
            <v>3er Sábado</v>
          </cell>
          <cell r="CH1489" t="str">
            <v>Mzo y Abr</v>
          </cell>
          <cell r="CI1489" t="str">
            <v>Sep y Oct</v>
          </cell>
          <cell r="CJ1489" t="str">
            <v>SupTaller</v>
          </cell>
          <cell r="CK1489">
            <v>90</v>
          </cell>
          <cell r="CL1489" t="str">
            <v>101 - MAGNA</v>
          </cell>
          <cell r="CM1489" t="str">
            <v>15108</v>
          </cell>
          <cell r="CP1489" t="str">
            <v>-</v>
          </cell>
        </row>
        <row r="1490">
          <cell r="A1490" t="str">
            <v>15109</v>
          </cell>
          <cell r="B1490" t="str">
            <v>R43ACD</v>
          </cell>
          <cell r="C1490" t="str">
            <v>Distrito Federal</v>
          </cell>
          <cell r="D1490" t="str">
            <v>No aplica</v>
          </cell>
          <cell r="E1490" t="str">
            <v>Aveo</v>
          </cell>
          <cell r="F1490" t="str">
            <v>Automóvil</v>
          </cell>
          <cell r="G1490" t="str">
            <v>Chevrolet</v>
          </cell>
          <cell r="H1490" t="str">
            <v>Aveo LT 4 puertas T/M, D/H, A/A, B/A, ABS, CD, Paquete F</v>
          </cell>
          <cell r="I1490" t="str">
            <v>3G1TB5CF2FL208888</v>
          </cell>
          <cell r="J1490" t="str">
            <v>Hecho en México</v>
          </cell>
          <cell r="K1490" t="str">
            <v>Magna</v>
          </cell>
          <cell r="L1490">
            <v>4</v>
          </cell>
          <cell r="M1490">
            <v>45</v>
          </cell>
          <cell r="N1490">
            <v>2015</v>
          </cell>
          <cell r="O1490" t="str">
            <v>Ciudad de México</v>
          </cell>
          <cell r="P1490" t="str">
            <v>Ciudad de México</v>
          </cell>
          <cell r="Q1490" t="str">
            <v>Zona Metropolitana</v>
          </cell>
          <cell r="R1490" t="str">
            <v>Baja</v>
          </cell>
          <cell r="S1490" t="str">
            <v>PT por Siniestro</v>
          </cell>
          <cell r="T1490" t="str">
            <v>GNP</v>
          </cell>
          <cell r="U1490" t="str">
            <v>Grupo Nacional Provincial, S.A.B.</v>
          </cell>
          <cell r="V1490" t="str">
            <v>Supervisor Ajustes</v>
          </cell>
          <cell r="W1490" t="str">
            <v>019</v>
          </cell>
          <cell r="X1490" t="str">
            <v>Célula 8</v>
          </cell>
          <cell r="Y1490" t="str">
            <v>Asignado</v>
          </cell>
          <cell r="Z1490" t="str">
            <v>N87585</v>
          </cell>
          <cell r="AA1490" t="str">
            <v>Villa Lara Ricardo</v>
          </cell>
          <cell r="AB1490" t="str">
            <v>Grupo Nacional Provincial, S.A.B.</v>
          </cell>
          <cell r="AC1490" t="str">
            <v>VILR741007LT1</v>
          </cell>
          <cell r="AD1490" t="str">
            <v>Gerente</v>
          </cell>
          <cell r="AE1490" t="str">
            <v>Gerencia Recuperación Autos</v>
          </cell>
          <cell r="AF1490" t="str">
            <v>Unidad Operativa</v>
          </cell>
          <cell r="AG1490" t="str">
            <v>Dirección Servicio y Operaciones</v>
          </cell>
          <cell r="AH1490" t="str">
            <v>Subdir. Pérdidas Mayores</v>
          </cell>
          <cell r="AI1490" t="str">
            <v>C9162</v>
          </cell>
          <cell r="AJ1490" t="str">
            <v>Cabrera Lopez Ricardo Enrique</v>
          </cell>
          <cell r="AK1490" t="str">
            <v>Basalto</v>
          </cell>
          <cell r="AL1490" t="str">
            <v>Basalto</v>
          </cell>
          <cell r="AM1490">
            <v>81407</v>
          </cell>
          <cell r="AN1490" t="str">
            <v>ricardo.villa@gnp.com.mx</v>
          </cell>
          <cell r="AO1490" t="str">
            <v>ricardo.villa@gnp.com.mx</v>
          </cell>
          <cell r="AQ1490">
            <v>5535228567</v>
          </cell>
          <cell r="AR1490" t="str">
            <v>-</v>
          </cell>
          <cell r="AS1490" t="str">
            <v>-</v>
          </cell>
          <cell r="AT1490" t="str">
            <v>-</v>
          </cell>
          <cell r="AU1490" t="str">
            <v>-</v>
          </cell>
          <cell r="AV1490" t="str">
            <v>-</v>
          </cell>
          <cell r="AW1490" t="str">
            <v>IMDM20551594..</v>
          </cell>
          <cell r="AX1490" t="str">
            <v>Inactivo</v>
          </cell>
          <cell r="AY1490" t="str">
            <v>No</v>
          </cell>
          <cell r="AZ1490" t="str">
            <v>-</v>
          </cell>
          <cell r="BA1490" t="str">
            <v>-</v>
          </cell>
          <cell r="BB1490" t="str">
            <v>-</v>
          </cell>
          <cell r="BC1490" t="str">
            <v>-</v>
          </cell>
          <cell r="BD1490" t="str">
            <v>-</v>
          </cell>
          <cell r="BE1490" t="str">
            <v>-</v>
          </cell>
          <cell r="BF1490" t="str">
            <v>-</v>
          </cell>
          <cell r="BG1490">
            <v>3</v>
          </cell>
          <cell r="BH1490" t="str">
            <v>-</v>
          </cell>
          <cell r="BI1490" t="str">
            <v>-</v>
          </cell>
          <cell r="BJ1490" t="str">
            <v>Propio</v>
          </cell>
          <cell r="BK1490" t="str">
            <v>FV8405</v>
          </cell>
          <cell r="BL1490" t="str">
            <v>El Trébol Automotriz Ermita, S.A. de C.V.</v>
          </cell>
          <cell r="BM1490">
            <v>126293.1</v>
          </cell>
          <cell r="BN1490">
            <v>20206.896000000001</v>
          </cell>
          <cell r="BO1490">
            <v>146499.99600000001</v>
          </cell>
          <cell r="BP1490">
            <v>4363.92</v>
          </cell>
          <cell r="BQ1490" t="str">
            <v>-</v>
          </cell>
          <cell r="BR1490" t="str">
            <v>-</v>
          </cell>
          <cell r="BS1490" t="str">
            <v>-</v>
          </cell>
          <cell r="BT1490" t="str">
            <v>-</v>
          </cell>
          <cell r="BU1490" t="str">
            <v>-</v>
          </cell>
          <cell r="BV1490" t="str">
            <v>-</v>
          </cell>
          <cell r="BW1490" t="str">
            <v>-</v>
          </cell>
          <cell r="BX1490" t="str">
            <v>-</v>
          </cell>
          <cell r="BY1490" t="str">
            <v>-</v>
          </cell>
          <cell r="BZ1490" t="str">
            <v>-</v>
          </cell>
          <cell r="CA1490" t="str">
            <v>-</v>
          </cell>
          <cell r="CB1490" t="str">
            <v>-</v>
          </cell>
          <cell r="CC1490" t="str">
            <v>Miércoles</v>
          </cell>
          <cell r="CD1490" t="str">
            <v>43</v>
          </cell>
          <cell r="CE1490" t="str">
            <v>3</v>
          </cell>
          <cell r="CF1490" t="str">
            <v>Rojo</v>
          </cell>
          <cell r="CG1490" t="str">
            <v>3er Sábado</v>
          </cell>
          <cell r="CH1490" t="str">
            <v>Mzo y Abr</v>
          </cell>
          <cell r="CI1490" t="str">
            <v>Sep y Oct</v>
          </cell>
          <cell r="CJ1490" t="str">
            <v>-</v>
          </cell>
          <cell r="CK1490">
            <v>90</v>
          </cell>
          <cell r="CL1490" t="str">
            <v>101 - MAGNA</v>
          </cell>
          <cell r="CM1490" t="str">
            <v>15109</v>
          </cell>
          <cell r="CP1490" t="str">
            <v>-</v>
          </cell>
        </row>
        <row r="1491">
          <cell r="A1491" t="str">
            <v>15110</v>
          </cell>
          <cell r="B1491" t="str">
            <v>U20ACD</v>
          </cell>
          <cell r="C1491" t="str">
            <v>Distrito Federal</v>
          </cell>
          <cell r="D1491" t="str">
            <v>No aplica</v>
          </cell>
          <cell r="E1491" t="str">
            <v>Aveo</v>
          </cell>
          <cell r="F1491" t="str">
            <v>Automóvil</v>
          </cell>
          <cell r="G1491" t="str">
            <v>Chevrolet</v>
          </cell>
          <cell r="H1491" t="str">
            <v>Aveo LT 4 puertas T/M, D/H, A/A, B/A, ABS, CD, Paquete F</v>
          </cell>
          <cell r="I1491" t="str">
            <v>3G1TB5CF2FL211421</v>
          </cell>
          <cell r="J1491" t="str">
            <v>Hecho en México</v>
          </cell>
          <cell r="K1491" t="str">
            <v>Magna</v>
          </cell>
          <cell r="L1491">
            <v>4</v>
          </cell>
          <cell r="M1491">
            <v>45</v>
          </cell>
          <cell r="N1491">
            <v>2015</v>
          </cell>
          <cell r="O1491" t="str">
            <v>Xalapa</v>
          </cell>
          <cell r="P1491" t="str">
            <v>Veracruz</v>
          </cell>
          <cell r="Q1491" t="str">
            <v>Sureste</v>
          </cell>
          <cell r="R1491" t="str">
            <v>Baja</v>
          </cell>
          <cell r="S1491" t="str">
            <v>Venta a empleado</v>
          </cell>
          <cell r="T1491" t="str">
            <v>GNP</v>
          </cell>
          <cell r="U1491" t="str">
            <v>Grupo Nacional Provincial, S.A.B.</v>
          </cell>
          <cell r="V1491" t="str">
            <v>Supervisor Ajustes</v>
          </cell>
          <cell r="W1491" t="str">
            <v>-</v>
          </cell>
          <cell r="X1491" t="str">
            <v>Supervisoria</v>
          </cell>
          <cell r="Y1491" t="str">
            <v>Asignado</v>
          </cell>
          <cell r="Z1491" t="str">
            <v>N93863</v>
          </cell>
          <cell r="AA1491" t="str">
            <v>Juárez Gutiérrez José Carlos</v>
          </cell>
          <cell r="AB1491" t="str">
            <v>Grupo Nacional Provincial, S.A.B.</v>
          </cell>
          <cell r="AC1491" t="str">
            <v>JUGC810307DA0</v>
          </cell>
          <cell r="AD1491" t="str">
            <v>Jefe de departamento</v>
          </cell>
          <cell r="AE1491" t="str">
            <v>Supervisor Taller</v>
          </cell>
          <cell r="AF1491" t="str">
            <v>Unidad Operativa</v>
          </cell>
          <cell r="AG1491" t="str">
            <v>Dirección Servicio y Operaciones</v>
          </cell>
          <cell r="AH1491" t="str">
            <v>Subdir. Siniestros CDMX y Sureste</v>
          </cell>
          <cell r="AI1491" t="str">
            <v>C9208</v>
          </cell>
          <cell r="AJ1491" t="str">
            <v>Lasa Estrada Antxon</v>
          </cell>
          <cell r="AK1491" t="str">
            <v>Jalapa</v>
          </cell>
          <cell r="AL1491" t="str">
            <v>Jalapa</v>
          </cell>
          <cell r="AM1491">
            <v>5830</v>
          </cell>
          <cell r="AN1491" t="str">
            <v>jose.juarezgutierrez@gnp.com.mx</v>
          </cell>
          <cell r="AO1491" t="str">
            <v>jose.juarezgutierrez@gnp.com.mx</v>
          </cell>
          <cell r="AQ1491">
            <v>2289791975</v>
          </cell>
          <cell r="AR1491" t="str">
            <v>6363180010377222</v>
          </cell>
          <cell r="AS1491" t="str">
            <v>CANCELADO</v>
          </cell>
          <cell r="AT1491" t="str">
            <v>1728</v>
          </cell>
          <cell r="AU1491" t="str">
            <v>077</v>
          </cell>
          <cell r="AV1491" t="str">
            <v>05/26</v>
          </cell>
          <cell r="AW1491" t="str">
            <v>IMDM20551614..</v>
          </cell>
          <cell r="AX1491" t="str">
            <v>Inactivo</v>
          </cell>
          <cell r="AY1491" t="str">
            <v>Si</v>
          </cell>
          <cell r="AZ1491">
            <v>819.45</v>
          </cell>
          <cell r="BA1491">
            <v>43708</v>
          </cell>
          <cell r="BB1491">
            <v>22944.600000000002</v>
          </cell>
          <cell r="BC1491" t="str">
            <v>-</v>
          </cell>
          <cell r="BD1491">
            <v>59000</v>
          </cell>
          <cell r="BE1491">
            <v>43296</v>
          </cell>
          <cell r="BF1491">
            <v>44377</v>
          </cell>
          <cell r="BG1491">
            <v>3</v>
          </cell>
          <cell r="BH1491" t="str">
            <v>-</v>
          </cell>
          <cell r="BI1491" t="str">
            <v>-</v>
          </cell>
          <cell r="BJ1491" t="str">
            <v>Propio</v>
          </cell>
          <cell r="BK1491" t="str">
            <v>FV8406</v>
          </cell>
          <cell r="BL1491" t="str">
            <v>El Trébol Automotriz Ermita, S.A. de C.V.</v>
          </cell>
          <cell r="BM1491">
            <v>126293.1</v>
          </cell>
          <cell r="BN1491">
            <v>20206.896000000001</v>
          </cell>
          <cell r="BO1491">
            <v>146499.99600000001</v>
          </cell>
          <cell r="BP1491">
            <v>4363.92</v>
          </cell>
          <cell r="BQ1491" t="str">
            <v>-</v>
          </cell>
          <cell r="BR1491" t="str">
            <v>-</v>
          </cell>
          <cell r="BS1491" t="str">
            <v>-</v>
          </cell>
          <cell r="BT1491" t="str">
            <v>-</v>
          </cell>
          <cell r="BU1491" t="str">
            <v>-</v>
          </cell>
          <cell r="BV1491" t="str">
            <v>-</v>
          </cell>
          <cell r="BW1491" t="str">
            <v>-</v>
          </cell>
          <cell r="BX1491" t="str">
            <v>-</v>
          </cell>
          <cell r="BY1491" t="str">
            <v>-</v>
          </cell>
          <cell r="BZ1491" t="str">
            <v>-</v>
          </cell>
          <cell r="CA1491" t="str">
            <v>-</v>
          </cell>
          <cell r="CB1491" t="str">
            <v>-</v>
          </cell>
          <cell r="CC1491" t="str">
            <v>Viernes</v>
          </cell>
          <cell r="CD1491" t="str">
            <v>20</v>
          </cell>
          <cell r="CE1491" t="str">
            <v>0</v>
          </cell>
          <cell r="CF1491" t="str">
            <v>Azul</v>
          </cell>
          <cell r="CG1491" t="str">
            <v>5o Sábado</v>
          </cell>
          <cell r="CH1491" t="str">
            <v>May y Jun</v>
          </cell>
          <cell r="CI1491" t="str">
            <v>Nov y Dic</v>
          </cell>
          <cell r="CJ1491" t="str">
            <v>SupAjustes</v>
          </cell>
          <cell r="CK1491">
            <v>90</v>
          </cell>
          <cell r="CL1491" t="str">
            <v>101 - MAGNA</v>
          </cell>
          <cell r="CM1491" t="str">
            <v>15110</v>
          </cell>
          <cell r="CP1491" t="str">
            <v>-</v>
          </cell>
        </row>
        <row r="1492">
          <cell r="A1492" t="str">
            <v>15111</v>
          </cell>
          <cell r="B1492" t="str">
            <v>U07ACD</v>
          </cell>
          <cell r="C1492" t="str">
            <v>Distrito Federal</v>
          </cell>
          <cell r="D1492" t="str">
            <v>No aplica</v>
          </cell>
          <cell r="E1492" t="str">
            <v>Aveo</v>
          </cell>
          <cell r="F1492" t="str">
            <v>Automóvil</v>
          </cell>
          <cell r="G1492" t="str">
            <v>Chevrolet</v>
          </cell>
          <cell r="H1492" t="str">
            <v>Aveo LT 4 puertas T/M, D/H, A/A, B/A, ABS, CD, Paquete F</v>
          </cell>
          <cell r="I1492" t="str">
            <v>3G1TB5CF2FL211905</v>
          </cell>
          <cell r="J1492" t="str">
            <v>Hecho en México</v>
          </cell>
          <cell r="K1492" t="str">
            <v>Magna</v>
          </cell>
          <cell r="L1492">
            <v>4</v>
          </cell>
          <cell r="M1492">
            <v>45</v>
          </cell>
          <cell r="N1492">
            <v>2015</v>
          </cell>
          <cell r="O1492" t="str">
            <v>Mazatlán</v>
          </cell>
          <cell r="P1492" t="str">
            <v>Sinaloa</v>
          </cell>
          <cell r="Q1492" t="str">
            <v>Occidente</v>
          </cell>
          <cell r="R1492" t="str">
            <v>Baja</v>
          </cell>
          <cell r="S1492" t="str">
            <v>Venta a empleado</v>
          </cell>
          <cell r="T1492" t="str">
            <v>GNP</v>
          </cell>
          <cell r="U1492" t="str">
            <v>Grupo Nacional Provincial, S.A.B.</v>
          </cell>
          <cell r="V1492" t="str">
            <v>Asesor de Servicio</v>
          </cell>
          <cell r="W1492" t="str">
            <v>8403</v>
          </cell>
          <cell r="X1492" t="str">
            <v>Supervisoria</v>
          </cell>
          <cell r="Y1492" t="str">
            <v>Asignado</v>
          </cell>
          <cell r="Z1492" t="str">
            <v>S01679</v>
          </cell>
          <cell r="AA1492" t="str">
            <v>Moreno Flores Jayro Rodrigo</v>
          </cell>
          <cell r="AB1492" t="str">
            <v>Servicios Administrativos en Reclamaciones, S.A. de C.V.</v>
          </cell>
          <cell r="AC1492" t="str">
            <v>MOFJ820718KD5</v>
          </cell>
          <cell r="AD1492" t="str">
            <v>Operativo</v>
          </cell>
          <cell r="AE1492" t="str">
            <v>Asesor de Servicio</v>
          </cell>
          <cell r="AF1492" t="str">
            <v>Unidad Operativa</v>
          </cell>
          <cell r="AG1492" t="str">
            <v>Dirección Servicio y Operaciones</v>
          </cell>
          <cell r="AH1492" t="str">
            <v>Subdirección Siniestros Norte y Occidente</v>
          </cell>
          <cell r="AI1492" t="str">
            <v>C9178</v>
          </cell>
          <cell r="AJ1492" t="str">
            <v>Cárdenas Guzmán Adriel</v>
          </cell>
          <cell r="AK1492" t="str">
            <v>Los Mochis</v>
          </cell>
          <cell r="AL1492" t="str">
            <v>Los Mochis</v>
          </cell>
          <cell r="AM1492">
            <v>0</v>
          </cell>
          <cell r="AN1492" t="str">
            <v>jayro.moreno@gnp.com.mx</v>
          </cell>
          <cell r="AO1492" t="str">
            <v>jayro.moreno@gnp.com.mx</v>
          </cell>
          <cell r="AP1492" t="str">
            <v>jayromoreno@hotmail.com</v>
          </cell>
          <cell r="AQ1492">
            <v>6691550521</v>
          </cell>
          <cell r="AR1492" t="str">
            <v>6363180010377230</v>
          </cell>
          <cell r="AS1492" t="str">
            <v>CANCELADO</v>
          </cell>
          <cell r="AT1492" t="str">
            <v>4622</v>
          </cell>
          <cell r="AU1492" t="str">
            <v>606</v>
          </cell>
          <cell r="AV1492" t="str">
            <v>05/26</v>
          </cell>
          <cell r="AW1492" t="str">
            <v>IMDM20551617..</v>
          </cell>
          <cell r="AX1492" t="str">
            <v>Inactivo</v>
          </cell>
          <cell r="AY1492" t="str">
            <v>No</v>
          </cell>
          <cell r="AZ1492" t="str">
            <v>-</v>
          </cell>
          <cell r="BA1492" t="str">
            <v>-</v>
          </cell>
          <cell r="BB1492" t="str">
            <v>-</v>
          </cell>
          <cell r="BC1492" t="str">
            <v>-</v>
          </cell>
          <cell r="BD1492" t="str">
            <v>-</v>
          </cell>
          <cell r="BE1492" t="str">
            <v>-</v>
          </cell>
          <cell r="BF1492" t="str">
            <v>-</v>
          </cell>
          <cell r="BG1492">
            <v>3</v>
          </cell>
          <cell r="BH1492" t="str">
            <v>-</v>
          </cell>
          <cell r="BI1492" t="str">
            <v>-</v>
          </cell>
          <cell r="BJ1492" t="str">
            <v>Propio</v>
          </cell>
          <cell r="BK1492" t="str">
            <v>FV8407</v>
          </cell>
          <cell r="BL1492" t="str">
            <v>El Trébol Automotriz Ermita, S.A. de C.V.</v>
          </cell>
          <cell r="BM1492">
            <v>126293.1</v>
          </cell>
          <cell r="BN1492">
            <v>20206.896000000001</v>
          </cell>
          <cell r="BO1492">
            <v>146499.99600000001</v>
          </cell>
          <cell r="BP1492">
            <v>4363.92</v>
          </cell>
          <cell r="BQ1492" t="str">
            <v>-</v>
          </cell>
          <cell r="BR1492" t="str">
            <v>-</v>
          </cell>
          <cell r="BS1492" t="str">
            <v>-</v>
          </cell>
          <cell r="BT1492" t="str">
            <v>-</v>
          </cell>
          <cell r="BU1492" t="str">
            <v>-</v>
          </cell>
          <cell r="BV1492" t="str">
            <v>-</v>
          </cell>
          <cell r="BW1492" t="str">
            <v>-</v>
          </cell>
          <cell r="BX1492" t="str">
            <v>-</v>
          </cell>
          <cell r="BY1492" t="str">
            <v>-</v>
          </cell>
          <cell r="BZ1492" t="str">
            <v>-</v>
          </cell>
          <cell r="CA1492" t="str">
            <v>-</v>
          </cell>
          <cell r="CB1492" t="str">
            <v>-</v>
          </cell>
          <cell r="CC1492" t="str">
            <v>Martes</v>
          </cell>
          <cell r="CD1492" t="str">
            <v>07</v>
          </cell>
          <cell r="CE1492" t="str">
            <v>7</v>
          </cell>
          <cell r="CF1492" t="str">
            <v>Rosa</v>
          </cell>
          <cell r="CG1492" t="str">
            <v>2o Sábado</v>
          </cell>
          <cell r="CH1492" t="str">
            <v>Feb y Mzo</v>
          </cell>
          <cell r="CI1492" t="str">
            <v>Ago y Sep</v>
          </cell>
          <cell r="CJ1492" t="str">
            <v>Ajustador</v>
          </cell>
          <cell r="CK1492">
            <v>90</v>
          </cell>
          <cell r="CL1492" t="str">
            <v>101 - MAGNA</v>
          </cell>
          <cell r="CM1492" t="str">
            <v>15111</v>
          </cell>
          <cell r="CP1492" t="str">
            <v>-</v>
          </cell>
        </row>
        <row r="1493">
          <cell r="A1493" t="str">
            <v>15112</v>
          </cell>
          <cell r="B1493" t="str">
            <v>S58ACD</v>
          </cell>
          <cell r="C1493" t="str">
            <v>Distrito Federal</v>
          </cell>
          <cell r="D1493" t="str">
            <v>No aplica</v>
          </cell>
          <cell r="E1493" t="str">
            <v>Aveo</v>
          </cell>
          <cell r="F1493" t="str">
            <v>Automóvil</v>
          </cell>
          <cell r="G1493" t="str">
            <v>Chevrolet</v>
          </cell>
          <cell r="H1493" t="str">
            <v>Aveo LT 4 puertas T/M, D/H, A/A, B/A, ABS, CD, Paquete F</v>
          </cell>
          <cell r="I1493" t="str">
            <v>3G1TB5CF2FL212309</v>
          </cell>
          <cell r="J1493" t="str">
            <v>Hecho en México</v>
          </cell>
          <cell r="K1493" t="str">
            <v>Magna</v>
          </cell>
          <cell r="L1493">
            <v>4</v>
          </cell>
          <cell r="M1493">
            <v>45</v>
          </cell>
          <cell r="N1493">
            <v>2015</v>
          </cell>
          <cell r="O1493" t="str">
            <v>Cuernavaca</v>
          </cell>
          <cell r="P1493" t="str">
            <v>Morelos</v>
          </cell>
          <cell r="Q1493" t="str">
            <v>Centro</v>
          </cell>
          <cell r="R1493" t="str">
            <v>Baja</v>
          </cell>
          <cell r="S1493" t="str">
            <v>Venta a empleado</v>
          </cell>
          <cell r="T1493" t="str">
            <v>GNP</v>
          </cell>
          <cell r="U1493" t="str">
            <v>Grupo Nacional Provincial, S.A.B.</v>
          </cell>
          <cell r="V1493" t="str">
            <v>Supervisor Ajustes</v>
          </cell>
          <cell r="W1493" t="str">
            <v>-</v>
          </cell>
          <cell r="X1493" t="str">
            <v>Supervisoria</v>
          </cell>
          <cell r="Y1493" t="str">
            <v>Asignado</v>
          </cell>
          <cell r="Z1493" t="str">
            <v>N91809</v>
          </cell>
          <cell r="AA1493" t="str">
            <v>Moya Urdiales Idalia Leticia</v>
          </cell>
          <cell r="AB1493" t="str">
            <v>Grupo Nacional Provincial, S.A.B.</v>
          </cell>
          <cell r="AC1493" t="str">
            <v>MOUI810919544</v>
          </cell>
          <cell r="AD1493" t="str">
            <v>Gerente</v>
          </cell>
          <cell r="AE1493" t="str">
            <v>Gerencia Ajustes (Occidente)</v>
          </cell>
          <cell r="AF1493" t="str">
            <v>Unidad Operativa</v>
          </cell>
          <cell r="AG1493" t="str">
            <v>Dirección Servicio y Operaciones</v>
          </cell>
          <cell r="AH1493" t="str">
            <v>Subdirección Siniestros Norte y Occidente</v>
          </cell>
          <cell r="AI1493" t="str">
            <v>C9179</v>
          </cell>
          <cell r="AJ1493" t="str">
            <v>Moya Urdiales Idalia Leticia</v>
          </cell>
          <cell r="AK1493" t="str">
            <v>Oficina central Guadalajara</v>
          </cell>
          <cell r="AL1493" t="str">
            <v>Guadalajara</v>
          </cell>
          <cell r="AM1493">
            <v>6313</v>
          </cell>
          <cell r="AN1493" t="str">
            <v>idallia.moya@gnp.com.mx</v>
          </cell>
          <cell r="AO1493" t="str">
            <v>idallia.moya@gnp.com.mx</v>
          </cell>
          <cell r="AQ1493">
            <v>7771899446</v>
          </cell>
          <cell r="AR1493" t="str">
            <v>6363180010377248</v>
          </cell>
          <cell r="AS1493" t="str">
            <v>CANCELADO</v>
          </cell>
          <cell r="AT1493" t="str">
            <v>3018</v>
          </cell>
          <cell r="AU1493" t="str">
            <v>804</v>
          </cell>
          <cell r="AV1493" t="str">
            <v>05/26</v>
          </cell>
          <cell r="AW1493" t="str">
            <v>IMDM22968719..</v>
          </cell>
          <cell r="AX1493" t="str">
            <v>Inactivo</v>
          </cell>
          <cell r="AY1493" t="str">
            <v>No</v>
          </cell>
          <cell r="AZ1493" t="str">
            <v>-</v>
          </cell>
          <cell r="BA1493" t="str">
            <v>-</v>
          </cell>
          <cell r="BB1493" t="str">
            <v>-</v>
          </cell>
          <cell r="BC1493" t="str">
            <v>-</v>
          </cell>
          <cell r="BD1493" t="str">
            <v>-</v>
          </cell>
          <cell r="BE1493" t="str">
            <v>-</v>
          </cell>
          <cell r="BF1493" t="str">
            <v>-</v>
          </cell>
          <cell r="BG1493">
            <v>3</v>
          </cell>
          <cell r="BH1493" t="str">
            <v>-</v>
          </cell>
          <cell r="BI1493" t="str">
            <v>-</v>
          </cell>
          <cell r="BJ1493" t="str">
            <v>Propio</v>
          </cell>
          <cell r="BK1493" t="str">
            <v>FV8408</v>
          </cell>
          <cell r="BL1493" t="str">
            <v>El Trébol Automotriz Ermita, S.A. de C.V.</v>
          </cell>
          <cell r="BM1493">
            <v>126293.1</v>
          </cell>
          <cell r="BN1493">
            <v>20206.896000000001</v>
          </cell>
          <cell r="BO1493">
            <v>146499.99600000001</v>
          </cell>
          <cell r="BP1493">
            <v>4363.92</v>
          </cell>
          <cell r="BQ1493" t="str">
            <v>-</v>
          </cell>
          <cell r="BR1493" t="str">
            <v>-</v>
          </cell>
          <cell r="BS1493" t="str">
            <v>-</v>
          </cell>
          <cell r="BT1493" t="str">
            <v>-</v>
          </cell>
          <cell r="BU1493" t="str">
            <v>-</v>
          </cell>
          <cell r="BV1493" t="str">
            <v>-</v>
          </cell>
          <cell r="BW1493" t="str">
            <v>-</v>
          </cell>
          <cell r="BX1493" t="str">
            <v>-</v>
          </cell>
          <cell r="BY1493" t="str">
            <v>-</v>
          </cell>
          <cell r="BZ1493" t="str">
            <v>-</v>
          </cell>
          <cell r="CA1493" t="str">
            <v>-</v>
          </cell>
          <cell r="CB1493" t="str">
            <v>-</v>
          </cell>
          <cell r="CC1493" t="str">
            <v>Martes</v>
          </cell>
          <cell r="CD1493" t="str">
            <v>58</v>
          </cell>
          <cell r="CE1493" t="str">
            <v>8</v>
          </cell>
          <cell r="CF1493" t="str">
            <v>Rosa</v>
          </cell>
          <cell r="CG1493" t="str">
            <v>2o Sábado</v>
          </cell>
          <cell r="CH1493" t="str">
            <v>Feb y Mzo</v>
          </cell>
          <cell r="CI1493" t="str">
            <v>Ago y Sep</v>
          </cell>
          <cell r="CJ1493" t="str">
            <v>SupAjustes</v>
          </cell>
          <cell r="CK1493">
            <v>90</v>
          </cell>
          <cell r="CL1493" t="str">
            <v>101 - MAGNA</v>
          </cell>
          <cell r="CM1493" t="str">
            <v>15112</v>
          </cell>
          <cell r="CP1493" t="str">
            <v>-</v>
          </cell>
        </row>
        <row r="1494">
          <cell r="A1494" t="str">
            <v>15113</v>
          </cell>
          <cell r="B1494" t="str">
            <v>R69ACD</v>
          </cell>
          <cell r="C1494" t="str">
            <v>Distrito Federal</v>
          </cell>
          <cell r="D1494" t="str">
            <v>No aplica</v>
          </cell>
          <cell r="E1494" t="str">
            <v>Aveo</v>
          </cell>
          <cell r="F1494" t="str">
            <v>Automóvil</v>
          </cell>
          <cell r="G1494" t="str">
            <v>Chevrolet</v>
          </cell>
          <cell r="H1494" t="str">
            <v>Aveo LT 4 puertas T/M, D/H, A/A, B/A, ABS, CD, Paquete F</v>
          </cell>
          <cell r="I1494" t="str">
            <v>3G1TB5CF2FL213136</v>
          </cell>
          <cell r="J1494" t="str">
            <v>Hecho en México</v>
          </cell>
          <cell r="K1494" t="str">
            <v>Magna</v>
          </cell>
          <cell r="L1494">
            <v>4</v>
          </cell>
          <cell r="M1494">
            <v>45</v>
          </cell>
          <cell r="N1494">
            <v>2015</v>
          </cell>
          <cell r="O1494" t="str">
            <v>Mérida</v>
          </cell>
          <cell r="P1494" t="str">
            <v>Yucatán</v>
          </cell>
          <cell r="Q1494" t="str">
            <v>Sureste</v>
          </cell>
          <cell r="R1494" t="str">
            <v>Baja</v>
          </cell>
          <cell r="S1494" t="str">
            <v>Venta a empleado</v>
          </cell>
          <cell r="T1494" t="str">
            <v>GNP</v>
          </cell>
          <cell r="U1494" t="str">
            <v>Grupo Nacional Provincial, S.A.B.</v>
          </cell>
          <cell r="V1494" t="str">
            <v>Asesor de Servicio</v>
          </cell>
          <cell r="W1494" t="str">
            <v>-</v>
          </cell>
          <cell r="X1494" t="str">
            <v>Supervisoria</v>
          </cell>
          <cell r="Y1494" t="str">
            <v>Asignado</v>
          </cell>
          <cell r="Z1494">
            <v>40083001</v>
          </cell>
          <cell r="AA1494" t="str">
            <v>Martin Ruiz Jardiel Enrique</v>
          </cell>
          <cell r="AB1494" t="str">
            <v>Servicios Administrativos en Reclamaciones, S.A. de C.V.</v>
          </cell>
          <cell r="AC1494" t="str">
            <v>MARJ740507M69</v>
          </cell>
          <cell r="AD1494" t="str">
            <v>Operativo</v>
          </cell>
          <cell r="AE1494" t="str">
            <v>Asesor de Servicio</v>
          </cell>
          <cell r="AF1494" t="str">
            <v>Unidad Operativa</v>
          </cell>
          <cell r="AG1494" t="str">
            <v>Dirección Servicio y Operaciones</v>
          </cell>
          <cell r="AH1494" t="str">
            <v>Subdir. Siniestros CDMX y Sureste</v>
          </cell>
          <cell r="AI1494" t="str">
            <v>C9208</v>
          </cell>
          <cell r="AJ1494" t="str">
            <v>Lasa Estrada Antxon</v>
          </cell>
          <cell r="AK1494" t="str">
            <v>Casona</v>
          </cell>
          <cell r="AL1494" t="str">
            <v>Mérida</v>
          </cell>
          <cell r="AM1494">
            <v>0</v>
          </cell>
          <cell r="AN1494" t="str">
            <v>jardiel.martin@gnp.com.mx</v>
          </cell>
          <cell r="AO1494" t="str">
            <v>jardiel.martin@gnp.com.mx</v>
          </cell>
          <cell r="AQ1494">
            <v>9991838442</v>
          </cell>
          <cell r="AR1494" t="str">
            <v>6363180010377255</v>
          </cell>
          <cell r="AS1494" t="str">
            <v>CANCELADO</v>
          </cell>
          <cell r="AT1494" t="str">
            <v>5584</v>
          </cell>
          <cell r="AU1494" t="str">
            <v>471</v>
          </cell>
          <cell r="AV1494" t="str">
            <v>05/26</v>
          </cell>
          <cell r="AW1494" t="str">
            <v>-</v>
          </cell>
          <cell r="AX1494" t="str">
            <v>-</v>
          </cell>
          <cell r="AY1494" t="str">
            <v>No</v>
          </cell>
          <cell r="AZ1494" t="str">
            <v>-</v>
          </cell>
          <cell r="BA1494" t="str">
            <v>-</v>
          </cell>
          <cell r="BB1494" t="str">
            <v>-</v>
          </cell>
          <cell r="BC1494" t="str">
            <v>-</v>
          </cell>
          <cell r="BD1494" t="str">
            <v>-</v>
          </cell>
          <cell r="BE1494" t="str">
            <v>-</v>
          </cell>
          <cell r="BF1494" t="str">
            <v>-</v>
          </cell>
          <cell r="BG1494">
            <v>3</v>
          </cell>
          <cell r="BH1494" t="str">
            <v>-</v>
          </cell>
          <cell r="BI1494" t="str">
            <v>-</v>
          </cell>
          <cell r="BJ1494" t="str">
            <v>Propio</v>
          </cell>
          <cell r="BK1494" t="str">
            <v>FV8409</v>
          </cell>
          <cell r="BL1494" t="str">
            <v>El Trébol Automotriz Ermita, S.A. de C.V.</v>
          </cell>
          <cell r="BM1494">
            <v>126293.1</v>
          </cell>
          <cell r="BN1494">
            <v>20206.896000000001</v>
          </cell>
          <cell r="BO1494">
            <v>146499.99600000001</v>
          </cell>
          <cell r="BP1494">
            <v>4363.92</v>
          </cell>
          <cell r="BQ1494" t="str">
            <v>-</v>
          </cell>
          <cell r="BR1494" t="str">
            <v>-</v>
          </cell>
          <cell r="BS1494" t="str">
            <v>-</v>
          </cell>
          <cell r="BT1494" t="str">
            <v>-</v>
          </cell>
          <cell r="BU1494" t="str">
            <v>-</v>
          </cell>
          <cell r="BV1494" t="str">
            <v>-</v>
          </cell>
          <cell r="BW1494" t="str">
            <v>-</v>
          </cell>
          <cell r="BX1494" t="str">
            <v>-</v>
          </cell>
          <cell r="BY1494" t="str">
            <v>-</v>
          </cell>
          <cell r="BZ1494" t="str">
            <v>-</v>
          </cell>
          <cell r="CA1494" t="str">
            <v>-</v>
          </cell>
          <cell r="CB1494" t="str">
            <v>-</v>
          </cell>
          <cell r="CC1494" t="str">
            <v>Viernes</v>
          </cell>
          <cell r="CD1494" t="str">
            <v>69</v>
          </cell>
          <cell r="CE1494" t="str">
            <v>9</v>
          </cell>
          <cell r="CF1494" t="str">
            <v>Azul</v>
          </cell>
          <cell r="CG1494" t="str">
            <v>5o Sábado</v>
          </cell>
          <cell r="CH1494" t="str">
            <v>May y Jun</v>
          </cell>
          <cell r="CI1494" t="str">
            <v>Nov y Dic</v>
          </cell>
          <cell r="CJ1494" t="str">
            <v>Ajustador</v>
          </cell>
          <cell r="CK1494">
            <v>90</v>
          </cell>
          <cell r="CL1494" t="str">
            <v>101 - MAGNA</v>
          </cell>
          <cell r="CM1494" t="str">
            <v>15113</v>
          </cell>
          <cell r="CP1494" t="str">
            <v>-</v>
          </cell>
        </row>
        <row r="1495">
          <cell r="A1495" t="str">
            <v>15114</v>
          </cell>
          <cell r="B1495" t="str">
            <v>S13ACD</v>
          </cell>
          <cell r="C1495" t="str">
            <v>Distrito Federal</v>
          </cell>
          <cell r="D1495" t="str">
            <v>No aplica</v>
          </cell>
          <cell r="E1495" t="str">
            <v>Aveo</v>
          </cell>
          <cell r="F1495" t="str">
            <v>Automóvil</v>
          </cell>
          <cell r="G1495" t="str">
            <v>Chevrolet</v>
          </cell>
          <cell r="H1495" t="str">
            <v>Aveo LT 4 puertas T/M, D/H, A/A, B/A, ABS, CD, Paquete F</v>
          </cell>
          <cell r="I1495" t="str">
            <v>3G1TB5CF2FL213640</v>
          </cell>
          <cell r="J1495" t="str">
            <v>Hecho en México</v>
          </cell>
          <cell r="K1495" t="str">
            <v>Magna</v>
          </cell>
          <cell r="L1495">
            <v>4</v>
          </cell>
          <cell r="M1495">
            <v>45</v>
          </cell>
          <cell r="N1495">
            <v>2015</v>
          </cell>
          <cell r="O1495" t="str">
            <v>Culiacán</v>
          </cell>
          <cell r="P1495" t="str">
            <v>Sinaloa</v>
          </cell>
          <cell r="Q1495" t="str">
            <v>Occidente</v>
          </cell>
          <cell r="R1495" t="str">
            <v>Baja</v>
          </cell>
          <cell r="S1495" t="str">
            <v>Subasta interna</v>
          </cell>
          <cell r="T1495" t="str">
            <v>GNP</v>
          </cell>
          <cell r="U1495" t="str">
            <v>Grupo Nacional Provincial, S.A.B.</v>
          </cell>
          <cell r="V1495" t="str">
            <v>Asesor de Servicio</v>
          </cell>
          <cell r="W1495" t="str">
            <v>0905</v>
          </cell>
          <cell r="X1495" t="str">
            <v>Supervisoria</v>
          </cell>
          <cell r="Y1495" t="str">
            <v>Asignado</v>
          </cell>
          <cell r="Z1495" t="str">
            <v>S05331</v>
          </cell>
          <cell r="AA1495" t="str">
            <v>Zazueta Sosa Esteban Luciano</v>
          </cell>
          <cell r="AB1495" t="str">
            <v>Servicios Administrativos en Reclamaciones, S.A. de C.V.</v>
          </cell>
          <cell r="AC1495" t="str">
            <v>ZASE751226627</v>
          </cell>
          <cell r="AD1495" t="str">
            <v>Operativo</v>
          </cell>
          <cell r="AE1495" t="str">
            <v>Asesor de Servicio</v>
          </cell>
          <cell r="AF1495" t="str">
            <v>Unidad Operativa</v>
          </cell>
          <cell r="AG1495" t="str">
            <v>Dirección Servicio y Operaciones</v>
          </cell>
          <cell r="AH1495" t="str">
            <v>Subdirección Siniestros Norte y Occidente</v>
          </cell>
          <cell r="AI1495" t="str">
            <v>C9178</v>
          </cell>
          <cell r="AJ1495" t="str">
            <v>Cárdenas Guzmán Adriel</v>
          </cell>
          <cell r="AK1495" t="str">
            <v>Culiacan</v>
          </cell>
          <cell r="AL1495" t="str">
            <v>Culiacan</v>
          </cell>
          <cell r="AM1495">
            <v>80824</v>
          </cell>
          <cell r="AN1495" t="str">
            <v>esteban.zazueta@gnp.com.mx</v>
          </cell>
          <cell r="AO1495" t="str">
            <v>esteban.zazueta@gnp.com.mx</v>
          </cell>
          <cell r="AP1495" t="str">
            <v>zazuetaajustador@gmail.com</v>
          </cell>
          <cell r="AQ1495">
            <v>6671260702</v>
          </cell>
          <cell r="AR1495" t="str">
            <v>6363180010377263</v>
          </cell>
          <cell r="AS1495" t="str">
            <v>CANCELADO</v>
          </cell>
          <cell r="AT1495" t="str">
            <v>4352</v>
          </cell>
          <cell r="AU1495" t="str">
            <v>089</v>
          </cell>
          <cell r="AV1495" t="str">
            <v>05/26</v>
          </cell>
          <cell r="AW1495" t="str">
            <v>IMDM20551935..</v>
          </cell>
          <cell r="AX1495" t="str">
            <v>Inactivo</v>
          </cell>
          <cell r="AY1495" t="str">
            <v>Si</v>
          </cell>
          <cell r="AZ1495">
            <v>819.45</v>
          </cell>
          <cell r="BA1495">
            <v>43631</v>
          </cell>
          <cell r="BB1495">
            <v>18027.900000000001</v>
          </cell>
          <cell r="BC1495">
            <v>40972.1</v>
          </cell>
          <cell r="BD1495">
            <v>59000</v>
          </cell>
          <cell r="BE1495">
            <v>43312</v>
          </cell>
          <cell r="BF1495">
            <v>44392</v>
          </cell>
          <cell r="BG1495">
            <v>3</v>
          </cell>
          <cell r="BH1495" t="str">
            <v>-</v>
          </cell>
          <cell r="BI1495" t="str">
            <v>-</v>
          </cell>
          <cell r="BJ1495" t="str">
            <v>Propio</v>
          </cell>
          <cell r="BK1495" t="str">
            <v>FV8410</v>
          </cell>
          <cell r="BL1495" t="str">
            <v>El Trébol Automotriz Ermita, S.A. de C.V.</v>
          </cell>
          <cell r="BM1495">
            <v>126293.1</v>
          </cell>
          <cell r="BN1495">
            <v>20206.896000000001</v>
          </cell>
          <cell r="BO1495">
            <v>146499.99600000001</v>
          </cell>
          <cell r="BP1495">
            <v>4363.92</v>
          </cell>
          <cell r="BQ1495" t="str">
            <v>-</v>
          </cell>
          <cell r="BR1495" t="str">
            <v>-</v>
          </cell>
          <cell r="BS1495" t="str">
            <v>-</v>
          </cell>
          <cell r="BT1495" t="str">
            <v>-</v>
          </cell>
          <cell r="BU1495" t="str">
            <v>-</v>
          </cell>
          <cell r="BV1495" t="str">
            <v>-</v>
          </cell>
          <cell r="BW1495" t="str">
            <v>-</v>
          </cell>
          <cell r="BX1495" t="str">
            <v>-</v>
          </cell>
          <cell r="BY1495" t="str">
            <v>-</v>
          </cell>
          <cell r="BZ1495" t="str">
            <v>-</v>
          </cell>
          <cell r="CA1495" t="str">
            <v>-</v>
          </cell>
          <cell r="CB1495" t="str">
            <v>-</v>
          </cell>
          <cell r="CC1495" t="str">
            <v>Miércoles</v>
          </cell>
          <cell r="CD1495" t="str">
            <v>13</v>
          </cell>
          <cell r="CE1495" t="str">
            <v>3</v>
          </cell>
          <cell r="CF1495" t="str">
            <v>Rojo</v>
          </cell>
          <cell r="CG1495" t="str">
            <v>3er Sábado</v>
          </cell>
          <cell r="CH1495" t="str">
            <v>Mzo y Abr</v>
          </cell>
          <cell r="CI1495" t="str">
            <v>Sep y Oct</v>
          </cell>
          <cell r="CJ1495" t="str">
            <v>Ajustador</v>
          </cell>
          <cell r="CK1495">
            <v>90</v>
          </cell>
          <cell r="CL1495" t="str">
            <v>101 - MAGNA</v>
          </cell>
          <cell r="CM1495" t="str">
            <v>15114</v>
          </cell>
          <cell r="CP1495" t="str">
            <v>-</v>
          </cell>
        </row>
        <row r="1496">
          <cell r="A1496" t="str">
            <v>15115</v>
          </cell>
          <cell r="B1496" t="str">
            <v>A26APY</v>
          </cell>
          <cell r="C1496" t="str">
            <v>Distrito Federal</v>
          </cell>
          <cell r="D1496" t="str">
            <v>T65ACD</v>
          </cell>
          <cell r="E1496" t="str">
            <v>Aveo</v>
          </cell>
          <cell r="F1496" t="str">
            <v>Automóvil</v>
          </cell>
          <cell r="G1496" t="str">
            <v>Chevrolet</v>
          </cell>
          <cell r="H1496" t="str">
            <v>Aveo LT 4 puertas T/M, D/H, A/A, B/A, ABS, CD, Paquete F</v>
          </cell>
          <cell r="I1496" t="str">
            <v>3G1TB5CF3FL209242</v>
          </cell>
          <cell r="J1496" t="str">
            <v>Hecho en México</v>
          </cell>
          <cell r="K1496" t="str">
            <v>Magna</v>
          </cell>
          <cell r="L1496">
            <v>4</v>
          </cell>
          <cell r="M1496">
            <v>45</v>
          </cell>
          <cell r="N1496">
            <v>2015</v>
          </cell>
          <cell r="O1496" t="str">
            <v>Pachuca</v>
          </cell>
          <cell r="P1496" t="str">
            <v>Hidalgo</v>
          </cell>
          <cell r="Q1496" t="str">
            <v>Centro</v>
          </cell>
          <cell r="R1496" t="str">
            <v>Baja</v>
          </cell>
          <cell r="S1496" t="str">
            <v>Subasta interna</v>
          </cell>
          <cell r="T1496" t="str">
            <v>GNP</v>
          </cell>
          <cell r="U1496" t="str">
            <v>Grupo Nacional Provincial, S.A.B.</v>
          </cell>
          <cell r="V1496" t="str">
            <v>Supervisor de Taller</v>
          </cell>
          <cell r="W1496" t="str">
            <v>-</v>
          </cell>
          <cell r="X1496" t="str">
            <v>Supervisoria</v>
          </cell>
          <cell r="Y1496" t="str">
            <v>Asignado</v>
          </cell>
          <cell r="Z1496" t="str">
            <v>S06538</v>
          </cell>
          <cell r="AA1496" t="str">
            <v>-</v>
          </cell>
          <cell r="AB1496" t="str">
            <v>-</v>
          </cell>
          <cell r="AC1496" t="str">
            <v>-</v>
          </cell>
          <cell r="AD1496" t="str">
            <v>-</v>
          </cell>
          <cell r="AE1496" t="str">
            <v>-</v>
          </cell>
          <cell r="AF1496" t="str">
            <v>-</v>
          </cell>
          <cell r="AG1496" t="str">
            <v>-</v>
          </cell>
          <cell r="AH1496" t="str">
            <v>-</v>
          </cell>
          <cell r="AI1496" t="str">
            <v>C6705</v>
          </cell>
          <cell r="AJ1496" t="str">
            <v>Ramirez Granados Arturo</v>
          </cell>
          <cell r="AK1496" t="str">
            <v>-</v>
          </cell>
          <cell r="AL1496" t="str">
            <v>-</v>
          </cell>
          <cell r="AM1496" t="str">
            <v>-</v>
          </cell>
          <cell r="AN1496" t="str">
            <v>Joel.hernandez@gnp.com.mx</v>
          </cell>
          <cell r="AO1496" t="str">
            <v>-</v>
          </cell>
          <cell r="AP1496" t="str">
            <v>Joel.hernandez@gnp.com.mx</v>
          </cell>
          <cell r="AQ1496">
            <v>7711895997</v>
          </cell>
          <cell r="AR1496" t="str">
            <v>6363180010377271</v>
          </cell>
          <cell r="AS1496" t="str">
            <v>CANCELADO</v>
          </cell>
          <cell r="AT1496" t="str">
            <v>3658</v>
          </cell>
          <cell r="AU1496" t="str">
            <v>935</v>
          </cell>
          <cell r="AV1496" t="str">
            <v>05/26</v>
          </cell>
          <cell r="AW1496" t="str">
            <v>IMDM20551669..</v>
          </cell>
          <cell r="AX1496" t="str">
            <v>Inactivo</v>
          </cell>
          <cell r="AY1496" t="str">
            <v>No</v>
          </cell>
          <cell r="AZ1496" t="str">
            <v>-</v>
          </cell>
          <cell r="BA1496" t="str">
            <v>-</v>
          </cell>
          <cell r="BB1496" t="str">
            <v>-</v>
          </cell>
          <cell r="BC1496" t="str">
            <v>-</v>
          </cell>
          <cell r="BD1496" t="str">
            <v>-</v>
          </cell>
          <cell r="BE1496" t="str">
            <v>-</v>
          </cell>
          <cell r="BF1496" t="str">
            <v>-</v>
          </cell>
          <cell r="BG1496">
            <v>4</v>
          </cell>
          <cell r="BH1496" t="str">
            <v>-</v>
          </cell>
          <cell r="BI1496" t="str">
            <v>-</v>
          </cell>
          <cell r="BJ1496" t="str">
            <v>Propio</v>
          </cell>
          <cell r="BK1496" t="str">
            <v>FV8411</v>
          </cell>
          <cell r="BL1496" t="str">
            <v>El Trébol Automotriz Ermita, S.A. de C.V.</v>
          </cell>
          <cell r="BM1496">
            <v>126293.1</v>
          </cell>
          <cell r="BN1496">
            <v>20206.896000000001</v>
          </cell>
          <cell r="BO1496">
            <v>146499.99600000001</v>
          </cell>
          <cell r="BP1496">
            <v>4363.92</v>
          </cell>
          <cell r="BQ1496" t="str">
            <v>-</v>
          </cell>
          <cell r="BR1496" t="str">
            <v>-</v>
          </cell>
          <cell r="BS1496" t="str">
            <v>-</v>
          </cell>
          <cell r="BT1496" t="str">
            <v>-</v>
          </cell>
          <cell r="BU1496" t="str">
            <v>-</v>
          </cell>
          <cell r="BV1496" t="str">
            <v>-</v>
          </cell>
          <cell r="BW1496" t="str">
            <v>-</v>
          </cell>
          <cell r="BX1496" t="str">
            <v>-</v>
          </cell>
          <cell r="BY1496" t="str">
            <v>-</v>
          </cell>
          <cell r="BZ1496" t="str">
            <v>-</v>
          </cell>
          <cell r="CA1496" t="str">
            <v>-</v>
          </cell>
          <cell r="CB1496" t="str">
            <v>-</v>
          </cell>
          <cell r="CC1496" t="str">
            <v>Lunes</v>
          </cell>
          <cell r="CD1496" t="str">
            <v>26</v>
          </cell>
          <cell r="CE1496" t="str">
            <v>6</v>
          </cell>
          <cell r="CF1496" t="str">
            <v>Amarillo</v>
          </cell>
          <cell r="CG1496" t="str">
            <v>1er Sábado</v>
          </cell>
          <cell r="CH1496" t="str">
            <v>Ene y Feb</v>
          </cell>
          <cell r="CI1496" t="str">
            <v>Jul y Ago</v>
          </cell>
          <cell r="CJ1496" t="str">
            <v>SupTaller</v>
          </cell>
          <cell r="CK1496">
            <v>90</v>
          </cell>
          <cell r="CL1496" t="str">
            <v>101 - MAGNA</v>
          </cell>
          <cell r="CM1496" t="str">
            <v>15115</v>
          </cell>
          <cell r="CP1496" t="str">
            <v>-</v>
          </cell>
        </row>
        <row r="1497">
          <cell r="A1497" t="str">
            <v>15116</v>
          </cell>
          <cell r="B1497" t="str">
            <v>S24ACD</v>
          </cell>
          <cell r="C1497" t="str">
            <v>Distrito Federal</v>
          </cell>
          <cell r="D1497" t="str">
            <v>No aplica</v>
          </cell>
          <cell r="E1497" t="str">
            <v>Aveo</v>
          </cell>
          <cell r="F1497" t="str">
            <v>Automóvil</v>
          </cell>
          <cell r="G1497" t="str">
            <v>Chevrolet</v>
          </cell>
          <cell r="H1497" t="str">
            <v>Aveo LT 4 puertas T/M, D/H, A/A, B/A, ABS, CD, Paquete F</v>
          </cell>
          <cell r="I1497" t="str">
            <v>3G1TB5CF3FL210908</v>
          </cell>
          <cell r="J1497" t="str">
            <v>Hecho en México</v>
          </cell>
          <cell r="K1497" t="str">
            <v>Magna</v>
          </cell>
          <cell r="L1497">
            <v>4</v>
          </cell>
          <cell r="M1497">
            <v>45</v>
          </cell>
          <cell r="N1497">
            <v>2015</v>
          </cell>
          <cell r="O1497" t="str">
            <v>Toluca</v>
          </cell>
          <cell r="P1497" t="str">
            <v>Estado de México</v>
          </cell>
          <cell r="Q1497" t="str">
            <v>Centro</v>
          </cell>
          <cell r="R1497" t="str">
            <v>Baja</v>
          </cell>
          <cell r="S1497" t="str">
            <v>Venta a empleado</v>
          </cell>
          <cell r="T1497" t="str">
            <v>GNP</v>
          </cell>
          <cell r="U1497" t="str">
            <v>Grupo Nacional Provincial, S.A.B.</v>
          </cell>
          <cell r="V1497" t="str">
            <v>Asesor de Servicio</v>
          </cell>
          <cell r="W1497" t="str">
            <v>T31</v>
          </cell>
          <cell r="X1497" t="str">
            <v>Supervisoria</v>
          </cell>
          <cell r="Y1497" t="str">
            <v>Asignado</v>
          </cell>
          <cell r="Z1497">
            <v>40220001</v>
          </cell>
          <cell r="AA1497" t="str">
            <v>Rodriguez Ramirez José Carlos</v>
          </cell>
          <cell r="AB1497" t="str">
            <v>Servicios Administrativos en Reclamaciones, S.A. de C.V.</v>
          </cell>
          <cell r="AC1497" t="str">
            <v>RORC780309V22</v>
          </cell>
          <cell r="AD1497" t="str">
            <v>Operativo</v>
          </cell>
          <cell r="AE1497" t="str">
            <v>Asesor de Servicio</v>
          </cell>
          <cell r="AF1497" t="str">
            <v>Unidad Operativa</v>
          </cell>
          <cell r="AG1497" t="str">
            <v>Dirección Servicio y Operaciones</v>
          </cell>
          <cell r="AH1497" t="str">
            <v>Subdir. Siniestros CDMX y Sureste</v>
          </cell>
          <cell r="AI1497" t="str">
            <v>C9208</v>
          </cell>
          <cell r="AJ1497" t="str">
            <v>Lasa Estrada Antxon</v>
          </cell>
          <cell r="AK1497" t="str">
            <v>Toluca</v>
          </cell>
          <cell r="AL1497" t="str">
            <v>Toluca</v>
          </cell>
          <cell r="AM1497">
            <v>0</v>
          </cell>
          <cell r="AN1497" t="str">
            <v>jose.rodriguezramirez@gnp.com.mx</v>
          </cell>
          <cell r="AO1497" t="str">
            <v>jose.rodriguezramirez@gnp.com.mx</v>
          </cell>
          <cell r="AP1497" t="str">
            <v>supertalleresgnp@gmail.com</v>
          </cell>
          <cell r="AQ1497">
            <v>7223508540</v>
          </cell>
          <cell r="AR1497" t="str">
            <v>-</v>
          </cell>
          <cell r="AS1497" t="str">
            <v>-</v>
          </cell>
          <cell r="AT1497" t="str">
            <v>-</v>
          </cell>
          <cell r="AU1497" t="str">
            <v>-</v>
          </cell>
          <cell r="AV1497" t="str">
            <v>-</v>
          </cell>
          <cell r="AW1497" t="str">
            <v>IMDM20551679..</v>
          </cell>
          <cell r="AX1497" t="str">
            <v>Inactivo</v>
          </cell>
          <cell r="AY1497" t="str">
            <v>No</v>
          </cell>
          <cell r="AZ1497" t="str">
            <v>-</v>
          </cell>
          <cell r="BA1497" t="str">
            <v>-</v>
          </cell>
          <cell r="BB1497" t="str">
            <v>-</v>
          </cell>
          <cell r="BC1497" t="str">
            <v>-</v>
          </cell>
          <cell r="BD1497" t="str">
            <v>-</v>
          </cell>
          <cell r="BE1497" t="str">
            <v>-</v>
          </cell>
          <cell r="BF1497" t="str">
            <v>-</v>
          </cell>
          <cell r="BG1497">
            <v>3</v>
          </cell>
          <cell r="BH1497" t="str">
            <v>-</v>
          </cell>
          <cell r="BI1497" t="str">
            <v>-</v>
          </cell>
          <cell r="BJ1497" t="str">
            <v>Propio</v>
          </cell>
          <cell r="BK1497" t="str">
            <v>FV8412</v>
          </cell>
          <cell r="BL1497" t="str">
            <v>El Trébol Automotriz Ermita, S.A. de C.V.</v>
          </cell>
          <cell r="BM1497">
            <v>126293.1</v>
          </cell>
          <cell r="BN1497">
            <v>20206.896000000001</v>
          </cell>
          <cell r="BO1497">
            <v>146499.99600000001</v>
          </cell>
          <cell r="BP1497">
            <v>4363.92</v>
          </cell>
          <cell r="BQ1497" t="str">
            <v>-</v>
          </cell>
          <cell r="BR1497" t="str">
            <v>-</v>
          </cell>
          <cell r="BS1497" t="str">
            <v>-</v>
          </cell>
          <cell r="BT1497" t="str">
            <v>-</v>
          </cell>
          <cell r="BU1497" t="str">
            <v>-</v>
          </cell>
          <cell r="BV1497" t="str">
            <v>-</v>
          </cell>
          <cell r="BW1497" t="str">
            <v>-</v>
          </cell>
          <cell r="BX1497" t="str">
            <v>-</v>
          </cell>
          <cell r="BY1497" t="str">
            <v>-</v>
          </cell>
          <cell r="BZ1497" t="str">
            <v>-</v>
          </cell>
          <cell r="CA1497" t="str">
            <v>-</v>
          </cell>
          <cell r="CB1497" t="str">
            <v>-</v>
          </cell>
          <cell r="CC1497" t="str">
            <v>Miércoles</v>
          </cell>
          <cell r="CD1497" t="str">
            <v>24</v>
          </cell>
          <cell r="CE1497" t="str">
            <v>4</v>
          </cell>
          <cell r="CF1497" t="str">
            <v>Rojo</v>
          </cell>
          <cell r="CG1497" t="str">
            <v>3er Sábado</v>
          </cell>
          <cell r="CH1497" t="str">
            <v>Mzo y Abr</v>
          </cell>
          <cell r="CI1497" t="str">
            <v>Sep y Oct</v>
          </cell>
          <cell r="CJ1497" t="str">
            <v>-</v>
          </cell>
          <cell r="CK1497">
            <v>90</v>
          </cell>
          <cell r="CL1497" t="str">
            <v>101 - MAGNA</v>
          </cell>
          <cell r="CM1497" t="str">
            <v>15116</v>
          </cell>
          <cell r="CP1497" t="str">
            <v>-</v>
          </cell>
        </row>
        <row r="1498">
          <cell r="A1498" t="str">
            <v>15117</v>
          </cell>
          <cell r="B1498" t="str">
            <v>R03ACD</v>
          </cell>
          <cell r="C1498" t="str">
            <v>Distrito Federal</v>
          </cell>
          <cell r="D1498" t="str">
            <v>No aplica</v>
          </cell>
          <cell r="E1498" t="str">
            <v>Aveo</v>
          </cell>
          <cell r="F1498" t="str">
            <v>Automóvil</v>
          </cell>
          <cell r="G1498" t="str">
            <v>Chevrolet</v>
          </cell>
          <cell r="H1498" t="str">
            <v>Aveo LT 4 puertas T/M, D/H, A/A, B/A, ABS, CD, Paquete F</v>
          </cell>
          <cell r="I1498" t="str">
            <v>3G1TB5CF3FL213470</v>
          </cell>
          <cell r="J1498" t="str">
            <v>Hecho en México</v>
          </cell>
          <cell r="K1498" t="str">
            <v>Magna</v>
          </cell>
          <cell r="L1498">
            <v>4</v>
          </cell>
          <cell r="M1498">
            <v>45</v>
          </cell>
          <cell r="N1498">
            <v>2015</v>
          </cell>
          <cell r="O1498" t="str">
            <v>Guadalajara</v>
          </cell>
          <cell r="P1498" t="str">
            <v>Jalisco</v>
          </cell>
          <cell r="Q1498" t="str">
            <v>Occidente</v>
          </cell>
          <cell r="R1498" t="str">
            <v>Baja</v>
          </cell>
          <cell r="S1498" t="str">
            <v>Venta a empleado</v>
          </cell>
          <cell r="T1498" t="str">
            <v>GNP</v>
          </cell>
          <cell r="U1498" t="str">
            <v>Grupo Nacional Provincial, S.A.B.</v>
          </cell>
          <cell r="V1498" t="str">
            <v>Supervisor Ajustes</v>
          </cell>
          <cell r="W1498" t="str">
            <v>M38</v>
          </cell>
          <cell r="X1498" t="str">
            <v>Supervisoria</v>
          </cell>
          <cell r="Y1498" t="str">
            <v>Asignado</v>
          </cell>
          <cell r="Z1498" t="str">
            <v>P66571</v>
          </cell>
          <cell r="AA1498" t="str">
            <v>Nuño Aldana María De Lourdes</v>
          </cell>
          <cell r="AB1498" t="str">
            <v>Grupo Nacional Provincial, S.A.B.</v>
          </cell>
          <cell r="AC1498" t="str">
            <v>NUAL690828JS9</v>
          </cell>
          <cell r="AD1498" t="str">
            <v>Jefe de departamento</v>
          </cell>
          <cell r="AE1498" t="str">
            <v>Coordinador de Célula (Foráneo)</v>
          </cell>
          <cell r="AF1498" t="str">
            <v>Unidad Operativa</v>
          </cell>
          <cell r="AG1498" t="str">
            <v>Dirección Servicio y Operaciones</v>
          </cell>
          <cell r="AH1498" t="str">
            <v>Subdirección Siniestros Norte y Occidente</v>
          </cell>
          <cell r="AI1498" t="str">
            <v>C9179</v>
          </cell>
          <cell r="AJ1498" t="str">
            <v>Moya Urdiales Idalia Leticia</v>
          </cell>
          <cell r="AK1498" t="str">
            <v>Oficina central Guadalajara</v>
          </cell>
          <cell r="AL1498" t="str">
            <v>Guadalajara</v>
          </cell>
          <cell r="AM1498">
            <v>6314</v>
          </cell>
          <cell r="AN1498" t="str">
            <v>lourdes.nuno@gnp.com.mx</v>
          </cell>
          <cell r="AO1498" t="str">
            <v>lourdes.nuno@gnp.com.mx</v>
          </cell>
          <cell r="AQ1498">
            <v>3310203344</v>
          </cell>
          <cell r="AR1498" t="str">
            <v>6363180010377289</v>
          </cell>
          <cell r="AS1498" t="str">
            <v>CANCELADO</v>
          </cell>
          <cell r="AT1498" t="str">
            <v>3143</v>
          </cell>
          <cell r="AU1498" t="str">
            <v>999</v>
          </cell>
          <cell r="AV1498" t="str">
            <v>05/26</v>
          </cell>
          <cell r="AW1498" t="str">
            <v>-</v>
          </cell>
          <cell r="AX1498" t="str">
            <v>-</v>
          </cell>
          <cell r="AY1498" t="str">
            <v>Si</v>
          </cell>
          <cell r="AZ1498">
            <v>819.45</v>
          </cell>
          <cell r="BA1498">
            <v>43708</v>
          </cell>
          <cell r="BB1498">
            <v>22944.600000000002</v>
          </cell>
          <cell r="BC1498" t="str">
            <v>-</v>
          </cell>
          <cell r="BD1498">
            <v>59000</v>
          </cell>
          <cell r="BE1498">
            <v>43296</v>
          </cell>
          <cell r="BF1498">
            <v>44377</v>
          </cell>
          <cell r="BG1498">
            <v>3</v>
          </cell>
          <cell r="BH1498" t="str">
            <v>-</v>
          </cell>
          <cell r="BI1498" t="str">
            <v>-</v>
          </cell>
          <cell r="BJ1498" t="str">
            <v>Propio</v>
          </cell>
          <cell r="BK1498" t="str">
            <v>FV8413</v>
          </cell>
          <cell r="BL1498" t="str">
            <v>El Trébol Automotriz Ermita, S.A. de C.V.</v>
          </cell>
          <cell r="BM1498">
            <v>126293.1</v>
          </cell>
          <cell r="BN1498">
            <v>20206.896000000001</v>
          </cell>
          <cell r="BO1498">
            <v>146499.99600000001</v>
          </cell>
          <cell r="BP1498">
            <v>4363.92</v>
          </cell>
          <cell r="BQ1498" t="str">
            <v>-</v>
          </cell>
          <cell r="BR1498" t="str">
            <v>-</v>
          </cell>
          <cell r="BS1498" t="str">
            <v>-</v>
          </cell>
          <cell r="BT1498" t="str">
            <v>-</v>
          </cell>
          <cell r="BU1498" t="str">
            <v>-</v>
          </cell>
          <cell r="BV1498" t="str">
            <v>-</v>
          </cell>
          <cell r="BW1498" t="str">
            <v>-</v>
          </cell>
          <cell r="BX1498" t="str">
            <v>-</v>
          </cell>
          <cell r="BY1498" t="str">
            <v>-</v>
          </cell>
          <cell r="BZ1498" t="str">
            <v>-</v>
          </cell>
          <cell r="CA1498" t="str">
            <v>-</v>
          </cell>
          <cell r="CB1498" t="str">
            <v>-</v>
          </cell>
          <cell r="CC1498" t="str">
            <v>Miércoles</v>
          </cell>
          <cell r="CD1498" t="str">
            <v>03</v>
          </cell>
          <cell r="CE1498" t="str">
            <v>3</v>
          </cell>
          <cell r="CF1498" t="str">
            <v>Rojo</v>
          </cell>
          <cell r="CG1498" t="str">
            <v>3er Sábado</v>
          </cell>
          <cell r="CH1498" t="str">
            <v>Mzo y Abr</v>
          </cell>
          <cell r="CI1498" t="str">
            <v>Sep y Oct</v>
          </cell>
          <cell r="CJ1498" t="str">
            <v>SupAjustes</v>
          </cell>
          <cell r="CK1498">
            <v>90</v>
          </cell>
          <cell r="CL1498" t="str">
            <v>101 - MAGNA</v>
          </cell>
          <cell r="CM1498" t="str">
            <v>15117</v>
          </cell>
          <cell r="CP1498" t="str">
            <v>-</v>
          </cell>
        </row>
        <row r="1499">
          <cell r="A1499" t="str">
            <v>15118</v>
          </cell>
          <cell r="B1499" t="str">
            <v>R18ACD</v>
          </cell>
          <cell r="C1499" t="str">
            <v>Distrito Federal</v>
          </cell>
          <cell r="D1499" t="str">
            <v>No aplica</v>
          </cell>
          <cell r="E1499" t="str">
            <v>Aveo</v>
          </cell>
          <cell r="F1499" t="str">
            <v>Automóvil</v>
          </cell>
          <cell r="G1499" t="str">
            <v>Chevrolet</v>
          </cell>
          <cell r="H1499" t="str">
            <v>Aveo LT 4 puertas T/M, D/H, A/A, B/A, ABS, CD, Paquete F</v>
          </cell>
          <cell r="I1499" t="str">
            <v>3G1TB5CF3FL213825</v>
          </cell>
          <cell r="J1499" t="str">
            <v>Hecho en México</v>
          </cell>
          <cell r="K1499" t="str">
            <v>Magna</v>
          </cell>
          <cell r="L1499">
            <v>4</v>
          </cell>
          <cell r="M1499">
            <v>45</v>
          </cell>
          <cell r="N1499">
            <v>2015</v>
          </cell>
          <cell r="O1499" t="str">
            <v>Acapulco</v>
          </cell>
          <cell r="P1499" t="str">
            <v>Guerrero</v>
          </cell>
          <cell r="Q1499" t="str">
            <v>Centro</v>
          </cell>
          <cell r="R1499" t="str">
            <v>Baja</v>
          </cell>
          <cell r="S1499" t="str">
            <v>Venta a empleado</v>
          </cell>
          <cell r="T1499" t="str">
            <v>GNP</v>
          </cell>
          <cell r="U1499" t="str">
            <v>Grupo Nacional Provincial, S.A.B.</v>
          </cell>
          <cell r="V1499" t="str">
            <v>Asesor de Servicio</v>
          </cell>
          <cell r="W1499" t="str">
            <v>AC2</v>
          </cell>
          <cell r="X1499" t="str">
            <v>Supervisoria</v>
          </cell>
          <cell r="Y1499" t="str">
            <v>Asignado</v>
          </cell>
          <cell r="Z1499">
            <v>40216001</v>
          </cell>
          <cell r="AA1499" t="str">
            <v>Ponce Navarro Carlos Alberto</v>
          </cell>
          <cell r="AB1499" t="str">
            <v>Servicios Administrativos en Reclamaciones, S.A. de C.V.</v>
          </cell>
          <cell r="AC1499" t="str">
            <v>PONC810515P67</v>
          </cell>
          <cell r="AD1499" t="str">
            <v>Operativo</v>
          </cell>
          <cell r="AE1499" t="str">
            <v>Asesor de Servicio</v>
          </cell>
          <cell r="AF1499" t="str">
            <v>Unidad Operativa</v>
          </cell>
          <cell r="AG1499" t="str">
            <v>Dirección Servicio y Operaciones</v>
          </cell>
          <cell r="AH1499" t="str">
            <v>Subdir. Siniestros CDMX y Sureste</v>
          </cell>
          <cell r="AI1499" t="str">
            <v>C9208</v>
          </cell>
          <cell r="AJ1499" t="str">
            <v>Lasa Estrada Antxon</v>
          </cell>
          <cell r="AK1499" t="str">
            <v>Acapulco</v>
          </cell>
          <cell r="AL1499" t="str">
            <v>Acapulco</v>
          </cell>
          <cell r="AM1499">
            <v>1704</v>
          </cell>
          <cell r="AN1499" t="str">
            <v>carlos.ponce@gnp.com.mx</v>
          </cell>
          <cell r="AO1499" t="str">
            <v>carlos.ponce@gnp.com.mx</v>
          </cell>
          <cell r="AQ1499">
            <v>7445867905</v>
          </cell>
          <cell r="AR1499" t="str">
            <v>6363180010377297</v>
          </cell>
          <cell r="AS1499" t="str">
            <v>CANCELADO</v>
          </cell>
          <cell r="AT1499" t="str">
            <v>5838</v>
          </cell>
          <cell r="AU1499" t="str">
            <v>263</v>
          </cell>
          <cell r="AV1499" t="str">
            <v>05/26</v>
          </cell>
          <cell r="AW1499" t="str">
            <v>IMDM20551686..</v>
          </cell>
          <cell r="AX1499" t="str">
            <v>Inactivo</v>
          </cell>
          <cell r="AY1499" t="str">
            <v>No</v>
          </cell>
          <cell r="AZ1499" t="str">
            <v>-</v>
          </cell>
          <cell r="BA1499" t="str">
            <v>-</v>
          </cell>
          <cell r="BB1499" t="str">
            <v>-</v>
          </cell>
          <cell r="BC1499" t="str">
            <v>-</v>
          </cell>
          <cell r="BD1499" t="str">
            <v>-</v>
          </cell>
          <cell r="BE1499" t="str">
            <v>-</v>
          </cell>
          <cell r="BF1499" t="str">
            <v>-</v>
          </cell>
          <cell r="BG1499">
            <v>3</v>
          </cell>
          <cell r="BH1499" t="str">
            <v>-</v>
          </cell>
          <cell r="BI1499" t="str">
            <v>-</v>
          </cell>
          <cell r="BJ1499" t="str">
            <v>Propio</v>
          </cell>
          <cell r="BK1499" t="str">
            <v>FV8414</v>
          </cell>
          <cell r="BL1499" t="str">
            <v>El Trébol Automotriz Ermita, S.A. de C.V.</v>
          </cell>
          <cell r="BM1499">
            <v>126293.1</v>
          </cell>
          <cell r="BN1499">
            <v>20206.896000000001</v>
          </cell>
          <cell r="BO1499">
            <v>146499.99600000001</v>
          </cell>
          <cell r="BP1499">
            <v>4363.92</v>
          </cell>
          <cell r="BQ1499" t="str">
            <v>-</v>
          </cell>
          <cell r="BR1499" t="str">
            <v>-</v>
          </cell>
          <cell r="BS1499" t="str">
            <v>-</v>
          </cell>
          <cell r="BT1499" t="str">
            <v>-</v>
          </cell>
          <cell r="BU1499" t="str">
            <v>-</v>
          </cell>
          <cell r="BV1499" t="str">
            <v>-</v>
          </cell>
          <cell r="BW1499" t="str">
            <v>-</v>
          </cell>
          <cell r="BX1499" t="str">
            <v>-</v>
          </cell>
          <cell r="BY1499" t="str">
            <v>-</v>
          </cell>
          <cell r="BZ1499" t="str">
            <v>-</v>
          </cell>
          <cell r="CA1499" t="str">
            <v>-</v>
          </cell>
          <cell r="CB1499" t="str">
            <v>-</v>
          </cell>
          <cell r="CC1499" t="str">
            <v>Martes</v>
          </cell>
          <cell r="CD1499" t="str">
            <v>18</v>
          </cell>
          <cell r="CE1499" t="str">
            <v>8</v>
          </cell>
          <cell r="CF1499" t="str">
            <v>Rosa</v>
          </cell>
          <cell r="CG1499" t="str">
            <v>2o Sábado</v>
          </cell>
          <cell r="CH1499" t="str">
            <v>Feb y Mzo</v>
          </cell>
          <cell r="CI1499" t="str">
            <v>Ago y Sep</v>
          </cell>
          <cell r="CJ1499" t="str">
            <v>Ajustador</v>
          </cell>
          <cell r="CK1499">
            <v>90</v>
          </cell>
          <cell r="CL1499" t="str">
            <v>101 - MAGNA</v>
          </cell>
          <cell r="CM1499" t="str">
            <v>15118</v>
          </cell>
          <cell r="CP1499" t="str">
            <v>-</v>
          </cell>
        </row>
        <row r="1500">
          <cell r="A1500" t="str">
            <v>15119</v>
          </cell>
          <cell r="B1500" t="str">
            <v>T68ACD</v>
          </cell>
          <cell r="C1500" t="str">
            <v>Distrito Federal</v>
          </cell>
          <cell r="D1500" t="str">
            <v>No aplica</v>
          </cell>
          <cell r="E1500" t="str">
            <v>Aveo</v>
          </cell>
          <cell r="F1500" t="str">
            <v>Automóvil</v>
          </cell>
          <cell r="G1500" t="str">
            <v>Chevrolet</v>
          </cell>
          <cell r="H1500" t="str">
            <v>Aveo LT 4 puertas T/M, D/H, A/A, B/A, ABS, CD, Paquete F</v>
          </cell>
          <cell r="I1500" t="str">
            <v>3G1TB5CF4FL206012</v>
          </cell>
          <cell r="J1500" t="str">
            <v>Hecho en México</v>
          </cell>
          <cell r="K1500" t="str">
            <v>Magna</v>
          </cell>
          <cell r="L1500">
            <v>4</v>
          </cell>
          <cell r="M1500">
            <v>45</v>
          </cell>
          <cell r="N1500">
            <v>2015</v>
          </cell>
          <cell r="O1500" t="str">
            <v>Guadalajara</v>
          </cell>
          <cell r="P1500" t="str">
            <v>Jalisco</v>
          </cell>
          <cell r="Q1500" t="str">
            <v>Occidente</v>
          </cell>
          <cell r="R1500" t="str">
            <v>Baja</v>
          </cell>
          <cell r="S1500" t="str">
            <v>Venta a empleado</v>
          </cell>
          <cell r="T1500" t="str">
            <v>GNP</v>
          </cell>
          <cell r="U1500" t="str">
            <v>Grupo Nacional Provincial, S.A.B.</v>
          </cell>
          <cell r="V1500" t="str">
            <v>Asesor de Servicio</v>
          </cell>
          <cell r="W1500" t="str">
            <v>M25</v>
          </cell>
          <cell r="X1500" t="str">
            <v>Célula AMIS</v>
          </cell>
          <cell r="Y1500" t="str">
            <v>Asignado</v>
          </cell>
          <cell r="Z1500">
            <v>40065001</v>
          </cell>
          <cell r="AA1500" t="str">
            <v>-</v>
          </cell>
          <cell r="AB1500" t="str">
            <v>-</v>
          </cell>
          <cell r="AC1500" t="str">
            <v>-</v>
          </cell>
          <cell r="AD1500" t="str">
            <v>-</v>
          </cell>
          <cell r="AE1500" t="str">
            <v>-</v>
          </cell>
          <cell r="AF1500" t="str">
            <v>-</v>
          </cell>
          <cell r="AG1500" t="str">
            <v>-</v>
          </cell>
          <cell r="AH1500" t="str">
            <v>-</v>
          </cell>
          <cell r="AI1500" t="str">
            <v>C6705</v>
          </cell>
          <cell r="AJ1500" t="str">
            <v>Ramirez Granados Arturo</v>
          </cell>
          <cell r="AK1500" t="str">
            <v>-</v>
          </cell>
          <cell r="AL1500" t="str">
            <v>-</v>
          </cell>
          <cell r="AM1500" t="str">
            <v>-</v>
          </cell>
          <cell r="AN1500" t="str">
            <v>ajustes312gnp@gmail.com</v>
          </cell>
          <cell r="AO1500" t="str">
            <v>-</v>
          </cell>
          <cell r="AP1500" t="str">
            <v>ajustes312gnp@gmail.com</v>
          </cell>
          <cell r="AQ1500">
            <v>3312948510</v>
          </cell>
          <cell r="AR1500" t="str">
            <v>6363180010377305</v>
          </cell>
          <cell r="AS1500" t="str">
            <v>CANCELADO</v>
          </cell>
          <cell r="AT1500" t="str">
            <v>4194</v>
          </cell>
          <cell r="AU1500" t="str">
            <v>602</v>
          </cell>
          <cell r="AV1500" t="str">
            <v>05/26</v>
          </cell>
          <cell r="AW1500" t="str">
            <v>-</v>
          </cell>
          <cell r="AX1500" t="str">
            <v>-</v>
          </cell>
          <cell r="AY1500" t="str">
            <v>No</v>
          </cell>
          <cell r="AZ1500" t="str">
            <v>-</v>
          </cell>
          <cell r="BA1500" t="str">
            <v>-</v>
          </cell>
          <cell r="BB1500" t="str">
            <v>-</v>
          </cell>
          <cell r="BC1500" t="str">
            <v>-</v>
          </cell>
          <cell r="BD1500" t="str">
            <v>-</v>
          </cell>
          <cell r="BE1500" t="str">
            <v>-</v>
          </cell>
          <cell r="BF1500" t="str">
            <v>-</v>
          </cell>
          <cell r="BG1500">
            <v>3</v>
          </cell>
          <cell r="BH1500" t="str">
            <v>-</v>
          </cell>
          <cell r="BI1500" t="str">
            <v>-</v>
          </cell>
          <cell r="BJ1500" t="str">
            <v>Propio</v>
          </cell>
          <cell r="BK1500" t="str">
            <v>FV8415</v>
          </cell>
          <cell r="BL1500" t="str">
            <v>El Trébol Automotriz Ermita, S.A. de C.V.</v>
          </cell>
          <cell r="BM1500">
            <v>126293.1</v>
          </cell>
          <cell r="BN1500">
            <v>20206.896000000001</v>
          </cell>
          <cell r="BO1500">
            <v>146499.99600000001</v>
          </cell>
          <cell r="BP1500">
            <v>4363.92</v>
          </cell>
          <cell r="BQ1500" t="str">
            <v>-</v>
          </cell>
          <cell r="BR1500" t="str">
            <v>-</v>
          </cell>
          <cell r="BS1500" t="str">
            <v>-</v>
          </cell>
          <cell r="BT1500" t="str">
            <v>-</v>
          </cell>
          <cell r="BU1500" t="str">
            <v>-</v>
          </cell>
          <cell r="BV1500" t="str">
            <v>-</v>
          </cell>
          <cell r="BW1500" t="str">
            <v>-</v>
          </cell>
          <cell r="BX1500" t="str">
            <v>-</v>
          </cell>
          <cell r="BY1500" t="str">
            <v>-</v>
          </cell>
          <cell r="BZ1500" t="str">
            <v>-</v>
          </cell>
          <cell r="CA1500" t="str">
            <v>-</v>
          </cell>
          <cell r="CB1500" t="str">
            <v>-</v>
          </cell>
          <cell r="CC1500" t="str">
            <v>Martes</v>
          </cell>
          <cell r="CD1500" t="str">
            <v>68</v>
          </cell>
          <cell r="CE1500" t="str">
            <v>8</v>
          </cell>
          <cell r="CF1500" t="str">
            <v>Rosa</v>
          </cell>
          <cell r="CG1500" t="str">
            <v>2o Sábado</v>
          </cell>
          <cell r="CH1500" t="str">
            <v>Feb y Mzo</v>
          </cell>
          <cell r="CI1500" t="str">
            <v>Ago y Sep</v>
          </cell>
          <cell r="CJ1500" t="str">
            <v>Ajustador</v>
          </cell>
          <cell r="CK1500">
            <v>90</v>
          </cell>
          <cell r="CL1500" t="str">
            <v>101 - MAGNA</v>
          </cell>
          <cell r="CM1500" t="str">
            <v>15119</v>
          </cell>
          <cell r="CP1500" t="str">
            <v>-</v>
          </cell>
        </row>
        <row r="1501">
          <cell r="A1501" t="str">
            <v>15120</v>
          </cell>
          <cell r="B1501" t="str">
            <v>E49AEF</v>
          </cell>
          <cell r="C1501" t="str">
            <v>Distrito Federal</v>
          </cell>
          <cell r="D1501" t="str">
            <v>R62ACD</v>
          </cell>
          <cell r="E1501" t="str">
            <v>Aveo</v>
          </cell>
          <cell r="F1501" t="str">
            <v>Automóvil</v>
          </cell>
          <cell r="G1501" t="str">
            <v>Chevrolet</v>
          </cell>
          <cell r="H1501" t="str">
            <v>Aveo LT 4 puertas T/M, D/H, A/A, B/A, ABS, CD, Paquete F</v>
          </cell>
          <cell r="I1501" t="str">
            <v>3G1TB5CF4FL206284</v>
          </cell>
          <cell r="J1501" t="str">
            <v>Hecho en México</v>
          </cell>
          <cell r="K1501" t="str">
            <v>Magna</v>
          </cell>
          <cell r="L1501">
            <v>4</v>
          </cell>
          <cell r="M1501">
            <v>45</v>
          </cell>
          <cell r="N1501">
            <v>2015</v>
          </cell>
          <cell r="O1501" t="str">
            <v>Tepic</v>
          </cell>
          <cell r="P1501" t="str">
            <v>Nayarit</v>
          </cell>
          <cell r="Q1501" t="str">
            <v>Occidente</v>
          </cell>
          <cell r="R1501" t="str">
            <v>Baja</v>
          </cell>
          <cell r="S1501" t="str">
            <v>Venta a empleado</v>
          </cell>
          <cell r="T1501" t="str">
            <v>GNP</v>
          </cell>
          <cell r="U1501" t="str">
            <v>Grupo Nacional Provincial, S.A.B.</v>
          </cell>
          <cell r="V1501" t="str">
            <v>Supervisor Ajustes</v>
          </cell>
          <cell r="W1501" t="str">
            <v>-</v>
          </cell>
          <cell r="X1501" t="str">
            <v>Supervisoria</v>
          </cell>
          <cell r="Y1501" t="str">
            <v>Asignado</v>
          </cell>
          <cell r="Z1501" t="str">
            <v>N78396</v>
          </cell>
          <cell r="AA1501" t="str">
            <v>Ramírez Díaz Rafael</v>
          </cell>
          <cell r="AB1501" t="str">
            <v>Grupo Nacional Provincial, S.A.B.</v>
          </cell>
          <cell r="AC1501" t="str">
            <v>RADR630513CD6</v>
          </cell>
          <cell r="AD1501" t="str">
            <v>Jefe de departamento</v>
          </cell>
          <cell r="AE1501" t="str">
            <v>Supervisor Siniestros Autos</v>
          </cell>
          <cell r="AF1501" t="str">
            <v>Unidad Operativa</v>
          </cell>
          <cell r="AG1501" t="str">
            <v>Dirección Servicio y Operaciones</v>
          </cell>
          <cell r="AH1501" t="str">
            <v>Subdirección Siniestros Norte y Occidente</v>
          </cell>
          <cell r="AI1501" t="str">
            <v>C9179</v>
          </cell>
          <cell r="AJ1501" t="str">
            <v>Moya Urdiales Idalia Leticia</v>
          </cell>
          <cell r="AK1501" t="str">
            <v>Supervisoria Tepic (jacarandas 229 b)</v>
          </cell>
          <cell r="AL1501" t="str">
            <v>Tepic</v>
          </cell>
          <cell r="AM1501">
            <v>0</v>
          </cell>
          <cell r="AN1501" t="str">
            <v>rafael.ramirez@gnp.com.mx</v>
          </cell>
          <cell r="AO1501" t="str">
            <v>rafael.ramirez@gnp.com.mx</v>
          </cell>
          <cell r="AQ1501">
            <v>3310203350</v>
          </cell>
          <cell r="AR1501" t="str">
            <v>6363180010377313</v>
          </cell>
          <cell r="AS1501" t="str">
            <v>CANCELADO</v>
          </cell>
          <cell r="AT1501" t="str">
            <v>5171</v>
          </cell>
          <cell r="AU1501" t="str">
            <v>813</v>
          </cell>
          <cell r="AV1501" t="str">
            <v>05/26</v>
          </cell>
          <cell r="AW1501" t="str">
            <v>IMDM20551691..</v>
          </cell>
          <cell r="AX1501" t="str">
            <v>Inactivo</v>
          </cell>
          <cell r="AY1501" t="str">
            <v>Si</v>
          </cell>
          <cell r="AZ1501">
            <v>819.45</v>
          </cell>
          <cell r="BA1501">
            <v>43708</v>
          </cell>
          <cell r="BB1501">
            <v>22944.600000000002</v>
          </cell>
          <cell r="BC1501">
            <v>36055.399999999994</v>
          </cell>
          <cell r="BD1501">
            <v>59000</v>
          </cell>
          <cell r="BE1501">
            <v>43296</v>
          </cell>
          <cell r="BF1501">
            <v>44377</v>
          </cell>
          <cell r="BG1501">
            <v>3</v>
          </cell>
          <cell r="BH1501" t="str">
            <v>-</v>
          </cell>
          <cell r="BI1501" t="str">
            <v>-</v>
          </cell>
          <cell r="BJ1501" t="str">
            <v>Propio</v>
          </cell>
          <cell r="BK1501" t="str">
            <v>FV8416</v>
          </cell>
          <cell r="BL1501" t="str">
            <v>El Trébol Automotriz Ermita, S.A. de C.V.</v>
          </cell>
          <cell r="BM1501">
            <v>126293.1</v>
          </cell>
          <cell r="BN1501">
            <v>20206.896000000001</v>
          </cell>
          <cell r="BO1501">
            <v>146499.99600000001</v>
          </cell>
          <cell r="BP1501">
            <v>4363.92</v>
          </cell>
          <cell r="BQ1501" t="str">
            <v>-</v>
          </cell>
          <cell r="BR1501" t="str">
            <v>-</v>
          </cell>
          <cell r="BS1501" t="str">
            <v>-</v>
          </cell>
          <cell r="BT1501" t="str">
            <v>-</v>
          </cell>
          <cell r="BU1501" t="str">
            <v>-</v>
          </cell>
          <cell r="BV1501" t="str">
            <v>-</v>
          </cell>
          <cell r="BW1501" t="str">
            <v>-</v>
          </cell>
          <cell r="BX1501" t="str">
            <v>-</v>
          </cell>
          <cell r="BY1501" t="str">
            <v>-</v>
          </cell>
          <cell r="BZ1501" t="str">
            <v>-</v>
          </cell>
          <cell r="CA1501" t="str">
            <v>-</v>
          </cell>
          <cell r="CB1501" t="str">
            <v>-</v>
          </cell>
          <cell r="CC1501" t="str">
            <v>Viernes</v>
          </cell>
          <cell r="CD1501" t="str">
            <v>49</v>
          </cell>
          <cell r="CE1501" t="str">
            <v>9</v>
          </cell>
          <cell r="CF1501" t="str">
            <v>Azul</v>
          </cell>
          <cell r="CG1501" t="str">
            <v>5o Sábado</v>
          </cell>
          <cell r="CH1501" t="str">
            <v>May y Jun</v>
          </cell>
          <cell r="CI1501" t="str">
            <v>Nov y Dic</v>
          </cell>
          <cell r="CJ1501" t="str">
            <v>SupAjustes</v>
          </cell>
          <cell r="CK1501">
            <v>90</v>
          </cell>
          <cell r="CL1501" t="str">
            <v>101 - MAGNA</v>
          </cell>
          <cell r="CM1501" t="str">
            <v>15120</v>
          </cell>
          <cell r="CP1501" t="str">
            <v>-</v>
          </cell>
        </row>
        <row r="1502">
          <cell r="A1502" t="str">
            <v>15121</v>
          </cell>
          <cell r="B1502" t="str">
            <v>R34ACD</v>
          </cell>
          <cell r="C1502" t="str">
            <v>Distrito Federal</v>
          </cell>
          <cell r="D1502" t="str">
            <v>No aplica</v>
          </cell>
          <cell r="E1502" t="str">
            <v>Aveo</v>
          </cell>
          <cell r="F1502" t="str">
            <v>Automóvil</v>
          </cell>
          <cell r="G1502" t="str">
            <v>Chevrolet</v>
          </cell>
          <cell r="H1502" t="str">
            <v>Aveo LT 4 puertas T/M, D/H, A/A, B/A, ABS, CD, Paquete F</v>
          </cell>
          <cell r="I1502" t="str">
            <v>3G1TB5CF4FL208052</v>
          </cell>
          <cell r="J1502" t="str">
            <v>Hecho en México</v>
          </cell>
          <cell r="K1502" t="str">
            <v>Magna</v>
          </cell>
          <cell r="L1502">
            <v>4</v>
          </cell>
          <cell r="M1502">
            <v>45</v>
          </cell>
          <cell r="N1502">
            <v>2015</v>
          </cell>
          <cell r="O1502" t="str">
            <v>Veracruz</v>
          </cell>
          <cell r="P1502" t="str">
            <v>Veracruz</v>
          </cell>
          <cell r="Q1502" t="str">
            <v>Sureste</v>
          </cell>
          <cell r="R1502" t="str">
            <v>Baja</v>
          </cell>
          <cell r="S1502" t="str">
            <v>Devolución Salvamentos</v>
          </cell>
          <cell r="T1502" t="str">
            <v>GNP</v>
          </cell>
          <cell r="U1502" t="str">
            <v>Grupo Nacional Provincial, S.A.B.</v>
          </cell>
          <cell r="V1502" t="str">
            <v>Asesor de Servicio</v>
          </cell>
          <cell r="W1502" t="str">
            <v>-</v>
          </cell>
          <cell r="X1502" t="str">
            <v>Supervisoria</v>
          </cell>
          <cell r="Y1502" t="str">
            <v>Asignado</v>
          </cell>
          <cell r="Z1502" t="str">
            <v>S05841</v>
          </cell>
          <cell r="AA1502" t="str">
            <v>Sanchez Y Sanchez Alejandro</v>
          </cell>
          <cell r="AB1502" t="str">
            <v>Servicios Administrativos en Reclamaciones, S.A. de C.V.</v>
          </cell>
          <cell r="AC1502" t="str">
            <v>SASA911211UW7</v>
          </cell>
          <cell r="AD1502" t="str">
            <v>Operativo</v>
          </cell>
          <cell r="AE1502" t="str">
            <v>Asesor de Servicio</v>
          </cell>
          <cell r="AF1502" t="str">
            <v>Unidad Operativa</v>
          </cell>
          <cell r="AG1502" t="str">
            <v>Dirección Servicio y Operaciones</v>
          </cell>
          <cell r="AH1502" t="str">
            <v>Subdir. Siniestros CDMX y Sureste</v>
          </cell>
          <cell r="AI1502" t="str">
            <v>C9208</v>
          </cell>
          <cell r="AJ1502" t="str">
            <v>Lasa Estrada Antxon</v>
          </cell>
          <cell r="AK1502" t="str">
            <v>Paseo Jardin</v>
          </cell>
          <cell r="AL1502" t="str">
            <v>Veracruz</v>
          </cell>
          <cell r="AM1502">
            <v>0</v>
          </cell>
          <cell r="AN1502" t="str">
            <v>alejandro.sanchez@gnp.com.mx</v>
          </cell>
          <cell r="AO1502" t="str">
            <v>alejandro.sanchez@gnp.com.mx</v>
          </cell>
          <cell r="AQ1502" t="str">
            <v>-</v>
          </cell>
          <cell r="AR1502" t="str">
            <v>6363180010377321</v>
          </cell>
          <cell r="AS1502" t="str">
            <v>CANCELADO</v>
          </cell>
          <cell r="AT1502" t="str">
            <v>8748</v>
          </cell>
          <cell r="AU1502" t="str">
            <v>533</v>
          </cell>
          <cell r="AV1502" t="str">
            <v>05/26</v>
          </cell>
          <cell r="AW1502" t="str">
            <v>-</v>
          </cell>
          <cell r="AX1502" t="str">
            <v>-</v>
          </cell>
          <cell r="AY1502" t="str">
            <v>Si</v>
          </cell>
          <cell r="AZ1502">
            <v>819.45</v>
          </cell>
          <cell r="BA1502">
            <v>43631</v>
          </cell>
          <cell r="BB1502">
            <v>18027.900000000001</v>
          </cell>
          <cell r="BC1502">
            <v>40972.1</v>
          </cell>
          <cell r="BD1502">
            <v>59000</v>
          </cell>
          <cell r="BE1502">
            <v>43312</v>
          </cell>
          <cell r="BF1502">
            <v>44392</v>
          </cell>
          <cell r="BG1502">
            <v>3</v>
          </cell>
          <cell r="BH1502" t="str">
            <v>-</v>
          </cell>
          <cell r="BI1502" t="str">
            <v>-</v>
          </cell>
          <cell r="BJ1502" t="str">
            <v>Propio</v>
          </cell>
          <cell r="BK1502" t="str">
            <v>FV8417</v>
          </cell>
          <cell r="BL1502" t="str">
            <v>El Trébol Automotriz Ermita, S.A. de C.V.</v>
          </cell>
          <cell r="BM1502">
            <v>126293.1</v>
          </cell>
          <cell r="BN1502">
            <v>20206.896000000001</v>
          </cell>
          <cell r="BO1502">
            <v>146499.99600000001</v>
          </cell>
          <cell r="BP1502">
            <v>4363.92</v>
          </cell>
          <cell r="BQ1502" t="str">
            <v>-</v>
          </cell>
          <cell r="BR1502" t="str">
            <v>-</v>
          </cell>
          <cell r="BS1502" t="str">
            <v>-</v>
          </cell>
          <cell r="BT1502" t="str">
            <v>-</v>
          </cell>
          <cell r="BU1502" t="str">
            <v>-</v>
          </cell>
          <cell r="BV1502" t="str">
            <v>-</v>
          </cell>
          <cell r="BW1502" t="str">
            <v>-</v>
          </cell>
          <cell r="BX1502" t="str">
            <v>-</v>
          </cell>
          <cell r="BY1502" t="str">
            <v>-</v>
          </cell>
          <cell r="BZ1502" t="str">
            <v>-</v>
          </cell>
          <cell r="CA1502" t="str">
            <v>-</v>
          </cell>
          <cell r="CB1502" t="str">
            <v>-</v>
          </cell>
          <cell r="CC1502" t="str">
            <v>Miércoles</v>
          </cell>
          <cell r="CD1502" t="str">
            <v>34</v>
          </cell>
          <cell r="CE1502" t="str">
            <v>4</v>
          </cell>
          <cell r="CF1502" t="str">
            <v>Rojo</v>
          </cell>
          <cell r="CG1502" t="str">
            <v>3er Sábado</v>
          </cell>
          <cell r="CH1502" t="str">
            <v>Mzo y Abr</v>
          </cell>
          <cell r="CI1502" t="str">
            <v>Sep y Oct</v>
          </cell>
          <cell r="CJ1502" t="str">
            <v>Ajustador</v>
          </cell>
          <cell r="CK1502">
            <v>90</v>
          </cell>
          <cell r="CL1502" t="str">
            <v>101 - MAGNA</v>
          </cell>
          <cell r="CM1502" t="str">
            <v>15121</v>
          </cell>
          <cell r="CP1502" t="str">
            <v>-</v>
          </cell>
        </row>
        <row r="1503">
          <cell r="A1503" t="str">
            <v>15122</v>
          </cell>
          <cell r="B1503" t="str">
            <v>S55ACD</v>
          </cell>
          <cell r="C1503" t="str">
            <v>Distrito Federal</v>
          </cell>
          <cell r="D1503" t="str">
            <v>No aplica</v>
          </cell>
          <cell r="E1503" t="str">
            <v>Aveo</v>
          </cell>
          <cell r="F1503" t="str">
            <v>Automóvil</v>
          </cell>
          <cell r="G1503" t="str">
            <v>Chevrolet</v>
          </cell>
          <cell r="H1503" t="str">
            <v>Aveo LT 4 puertas T/M, D/H, A/A, B/A, ABS, CD, Paquete F</v>
          </cell>
          <cell r="I1503" t="str">
            <v>3G1TB5CF4FL211632</v>
          </cell>
          <cell r="J1503" t="str">
            <v>Hecho en México</v>
          </cell>
          <cell r="K1503" t="str">
            <v>Magna</v>
          </cell>
          <cell r="L1503">
            <v>4</v>
          </cell>
          <cell r="M1503">
            <v>45</v>
          </cell>
          <cell r="N1503">
            <v>2015</v>
          </cell>
          <cell r="O1503" t="str">
            <v>Veracruz</v>
          </cell>
          <cell r="P1503" t="str">
            <v>Veracruz</v>
          </cell>
          <cell r="Q1503" t="str">
            <v>Sureste</v>
          </cell>
          <cell r="R1503" t="str">
            <v>Baja</v>
          </cell>
          <cell r="S1503" t="str">
            <v>Venta a empleado</v>
          </cell>
          <cell r="T1503" t="str">
            <v>GNP</v>
          </cell>
          <cell r="U1503" t="str">
            <v>Grupo Nacional Provincial, S.A.B.</v>
          </cell>
          <cell r="V1503" t="str">
            <v>Asesor de Servicio</v>
          </cell>
          <cell r="W1503" t="str">
            <v>V8</v>
          </cell>
          <cell r="X1503" t="str">
            <v>Supervisoria</v>
          </cell>
          <cell r="Y1503" t="str">
            <v>Asignado</v>
          </cell>
          <cell r="Z1503" t="str">
            <v>S03957</v>
          </cell>
          <cell r="AA1503" t="str">
            <v>Garcia Lujan Jesús</v>
          </cell>
          <cell r="AB1503" t="str">
            <v>Servicios Administrativos en Reclamaciones, S.A. de C.V.</v>
          </cell>
          <cell r="AC1503" t="str">
            <v>GALJ7802087ZA</v>
          </cell>
          <cell r="AD1503" t="str">
            <v>Operativo</v>
          </cell>
          <cell r="AE1503" t="str">
            <v>Asesor de Servicio</v>
          </cell>
          <cell r="AF1503" t="str">
            <v>Unidad Operativa</v>
          </cell>
          <cell r="AG1503" t="str">
            <v>Dirección Servicio y Operaciones</v>
          </cell>
          <cell r="AH1503" t="str">
            <v>Subdir. Siniestros CDMX y Sureste</v>
          </cell>
          <cell r="AI1503" t="str">
            <v>C9208</v>
          </cell>
          <cell r="AJ1503" t="str">
            <v>Lasa Estrada Antxon</v>
          </cell>
          <cell r="AK1503" t="str">
            <v>Paseo Jardin</v>
          </cell>
          <cell r="AL1503" t="str">
            <v>Veracruz</v>
          </cell>
          <cell r="AM1503">
            <v>0</v>
          </cell>
          <cell r="AN1503" t="str">
            <v>jesus.garcia@gnp.com.mx</v>
          </cell>
          <cell r="AO1503" t="str">
            <v>jesus.garcia@gnp.com.mx</v>
          </cell>
          <cell r="AP1503" t="str">
            <v>jglujan78@hotmail.com</v>
          </cell>
          <cell r="AQ1503">
            <v>2291145410</v>
          </cell>
          <cell r="AR1503" t="str">
            <v>6363180010377339</v>
          </cell>
          <cell r="AS1503" t="str">
            <v>CANCELADO</v>
          </cell>
          <cell r="AT1503" t="str">
            <v>8816</v>
          </cell>
          <cell r="AU1503" t="str">
            <v>629</v>
          </cell>
          <cell r="AV1503" t="str">
            <v>05/26</v>
          </cell>
          <cell r="AW1503" t="str">
            <v>-</v>
          </cell>
          <cell r="AX1503" t="str">
            <v>-</v>
          </cell>
          <cell r="AY1503" t="str">
            <v>No</v>
          </cell>
          <cell r="AZ1503" t="str">
            <v>-</v>
          </cell>
          <cell r="BA1503" t="str">
            <v>-</v>
          </cell>
          <cell r="BB1503" t="str">
            <v>-</v>
          </cell>
          <cell r="BC1503" t="str">
            <v>-</v>
          </cell>
          <cell r="BD1503" t="str">
            <v>-</v>
          </cell>
          <cell r="BE1503" t="str">
            <v>-</v>
          </cell>
          <cell r="BF1503" t="str">
            <v>-</v>
          </cell>
          <cell r="BG1503">
            <v>3</v>
          </cell>
          <cell r="BH1503" t="str">
            <v>-</v>
          </cell>
          <cell r="BI1503" t="str">
            <v>-</v>
          </cell>
          <cell r="BJ1503" t="str">
            <v>Propio</v>
          </cell>
          <cell r="BK1503" t="str">
            <v>FV8418</v>
          </cell>
          <cell r="BL1503" t="str">
            <v>El Trébol Automotriz Ermita, S.A. de C.V.</v>
          </cell>
          <cell r="BM1503">
            <v>126293.1</v>
          </cell>
          <cell r="BN1503">
            <v>20206.896000000001</v>
          </cell>
          <cell r="BO1503">
            <v>146499.99600000001</v>
          </cell>
          <cell r="BP1503">
            <v>4363.92</v>
          </cell>
          <cell r="BQ1503" t="str">
            <v>-</v>
          </cell>
          <cell r="BR1503" t="str">
            <v>-</v>
          </cell>
          <cell r="BS1503" t="str">
            <v>-</v>
          </cell>
          <cell r="BT1503" t="str">
            <v>-</v>
          </cell>
          <cell r="BU1503" t="str">
            <v>-</v>
          </cell>
          <cell r="BV1503" t="str">
            <v>-</v>
          </cell>
          <cell r="BW1503" t="str">
            <v>-</v>
          </cell>
          <cell r="BX1503" t="str">
            <v>-</v>
          </cell>
          <cell r="BY1503" t="str">
            <v>-</v>
          </cell>
          <cell r="BZ1503" t="str">
            <v>-</v>
          </cell>
          <cell r="CA1503" t="str">
            <v>-</v>
          </cell>
          <cell r="CB1503" t="str">
            <v>-</v>
          </cell>
          <cell r="CC1503" t="str">
            <v>Lunes</v>
          </cell>
          <cell r="CD1503" t="str">
            <v>55</v>
          </cell>
          <cell r="CE1503" t="str">
            <v>5</v>
          </cell>
          <cell r="CF1503" t="str">
            <v>Amarillo</v>
          </cell>
          <cell r="CG1503" t="str">
            <v>1er Sábado</v>
          </cell>
          <cell r="CH1503" t="str">
            <v>Ene y Feb</v>
          </cell>
          <cell r="CI1503" t="str">
            <v>Jul y Ago</v>
          </cell>
          <cell r="CJ1503" t="str">
            <v>Ajustador</v>
          </cell>
          <cell r="CK1503">
            <v>90</v>
          </cell>
          <cell r="CL1503" t="str">
            <v>101 - MAGNA</v>
          </cell>
          <cell r="CM1503" t="str">
            <v>15122</v>
          </cell>
          <cell r="CP1503" t="str">
            <v>-</v>
          </cell>
        </row>
        <row r="1504">
          <cell r="A1504" t="str">
            <v>15123</v>
          </cell>
          <cell r="B1504" t="str">
            <v>T44ACD</v>
          </cell>
          <cell r="C1504" t="str">
            <v>Distrito Federal</v>
          </cell>
          <cell r="D1504" t="str">
            <v>No aplica</v>
          </cell>
          <cell r="E1504" t="str">
            <v>Aveo</v>
          </cell>
          <cell r="F1504" t="str">
            <v>Automóvil</v>
          </cell>
          <cell r="G1504" t="str">
            <v>Chevrolet</v>
          </cell>
          <cell r="H1504" t="str">
            <v>Aveo LT 4 puertas T/M, D/H, A/A, B/A, ABS, CD, Paquete F</v>
          </cell>
          <cell r="I1504" t="str">
            <v>3G1TB5CF4FL213266</v>
          </cell>
          <cell r="J1504" t="str">
            <v>Hecho en México</v>
          </cell>
          <cell r="K1504" t="str">
            <v>Magna</v>
          </cell>
          <cell r="L1504">
            <v>4</v>
          </cell>
          <cell r="M1504">
            <v>45</v>
          </cell>
          <cell r="N1504">
            <v>2015</v>
          </cell>
          <cell r="O1504" t="str">
            <v>Chihuahua</v>
          </cell>
          <cell r="P1504" t="str">
            <v>Chihuahua</v>
          </cell>
          <cell r="Q1504" t="str">
            <v>Noroeste</v>
          </cell>
          <cell r="R1504" t="str">
            <v>Baja</v>
          </cell>
          <cell r="S1504" t="str">
            <v>Venta a empleado</v>
          </cell>
          <cell r="T1504" t="str">
            <v>GNP</v>
          </cell>
          <cell r="U1504" t="str">
            <v>Grupo Nacional Provincial, S.A.B.</v>
          </cell>
          <cell r="V1504" t="str">
            <v>Supervisor de Taller</v>
          </cell>
          <cell r="W1504" t="str">
            <v>-</v>
          </cell>
          <cell r="X1504" t="str">
            <v>Supervisoria</v>
          </cell>
          <cell r="Y1504" t="str">
            <v>Asignado</v>
          </cell>
          <cell r="Z1504" t="str">
            <v>S04388</v>
          </cell>
          <cell r="AA1504" t="str">
            <v>-</v>
          </cell>
          <cell r="AB1504" t="str">
            <v>-</v>
          </cell>
          <cell r="AC1504" t="str">
            <v>-</v>
          </cell>
          <cell r="AD1504" t="str">
            <v>-</v>
          </cell>
          <cell r="AE1504" t="str">
            <v>-</v>
          </cell>
          <cell r="AF1504" t="str">
            <v>-</v>
          </cell>
          <cell r="AG1504" t="str">
            <v>-</v>
          </cell>
          <cell r="AH1504" t="str">
            <v>-</v>
          </cell>
          <cell r="AI1504" t="str">
            <v>C6705</v>
          </cell>
          <cell r="AJ1504" t="str">
            <v>Ramirez Granados Arturo</v>
          </cell>
          <cell r="AK1504" t="str">
            <v>-</v>
          </cell>
          <cell r="AL1504" t="str">
            <v>-</v>
          </cell>
          <cell r="AM1504" t="str">
            <v>-</v>
          </cell>
          <cell r="AN1504" t="str">
            <v>valgnp1@gmail.com</v>
          </cell>
          <cell r="AO1504" t="str">
            <v>-</v>
          </cell>
          <cell r="AP1504" t="str">
            <v>valgnp1@gmail.com</v>
          </cell>
          <cell r="AQ1504">
            <v>6141780031</v>
          </cell>
          <cell r="AR1504" t="str">
            <v>6363180010377347</v>
          </cell>
          <cell r="AS1504" t="str">
            <v>CANCELADO</v>
          </cell>
          <cell r="AT1504" t="str">
            <v>0350</v>
          </cell>
          <cell r="AU1504" t="str">
            <v>559</v>
          </cell>
          <cell r="AV1504" t="str">
            <v>05/26</v>
          </cell>
          <cell r="AW1504" t="str">
            <v>-</v>
          </cell>
          <cell r="AX1504" t="str">
            <v>-</v>
          </cell>
          <cell r="AY1504" t="str">
            <v>No</v>
          </cell>
          <cell r="AZ1504" t="str">
            <v>-</v>
          </cell>
          <cell r="BA1504" t="str">
            <v>-</v>
          </cell>
          <cell r="BB1504" t="str">
            <v>-</v>
          </cell>
          <cell r="BC1504" t="str">
            <v>-</v>
          </cell>
          <cell r="BD1504" t="str">
            <v>-</v>
          </cell>
          <cell r="BE1504" t="str">
            <v>-</v>
          </cell>
          <cell r="BF1504" t="str">
            <v>-</v>
          </cell>
          <cell r="BG1504">
            <v>4</v>
          </cell>
          <cell r="BH1504" t="str">
            <v>-</v>
          </cell>
          <cell r="BI1504" t="str">
            <v>-</v>
          </cell>
          <cell r="BJ1504" t="str">
            <v>Propio</v>
          </cell>
          <cell r="BK1504" t="str">
            <v>FV8419</v>
          </cell>
          <cell r="BL1504" t="str">
            <v>El Trébol Automotriz Ermita, S.A. de C.V.</v>
          </cell>
          <cell r="BM1504">
            <v>126293.1</v>
          </cell>
          <cell r="BN1504">
            <v>20206.896000000001</v>
          </cell>
          <cell r="BO1504">
            <v>146499.99600000001</v>
          </cell>
          <cell r="BP1504">
            <v>4363.92</v>
          </cell>
          <cell r="BQ1504" t="str">
            <v>-</v>
          </cell>
          <cell r="BR1504" t="str">
            <v>-</v>
          </cell>
          <cell r="BS1504" t="str">
            <v>-</v>
          </cell>
          <cell r="BT1504" t="str">
            <v>-</v>
          </cell>
          <cell r="BU1504" t="str">
            <v>-</v>
          </cell>
          <cell r="BV1504" t="str">
            <v>-</v>
          </cell>
          <cell r="BW1504" t="str">
            <v>-</v>
          </cell>
          <cell r="BX1504" t="str">
            <v>-</v>
          </cell>
          <cell r="BY1504" t="str">
            <v>-</v>
          </cell>
          <cell r="BZ1504" t="str">
            <v>-</v>
          </cell>
          <cell r="CA1504" t="str">
            <v>-</v>
          </cell>
          <cell r="CB1504" t="str">
            <v>-</v>
          </cell>
          <cell r="CC1504" t="str">
            <v>Miércoles</v>
          </cell>
          <cell r="CD1504" t="str">
            <v>44</v>
          </cell>
          <cell r="CE1504" t="str">
            <v>4</v>
          </cell>
          <cell r="CF1504" t="str">
            <v>Rojo</v>
          </cell>
          <cell r="CG1504" t="str">
            <v>3er Sábado</v>
          </cell>
          <cell r="CH1504" t="str">
            <v>Mzo y Abr</v>
          </cell>
          <cell r="CI1504" t="str">
            <v>Sep y Oct</v>
          </cell>
          <cell r="CJ1504" t="str">
            <v>SupTaller</v>
          </cell>
          <cell r="CK1504">
            <v>90</v>
          </cell>
          <cell r="CL1504" t="str">
            <v>101 - MAGNA</v>
          </cell>
          <cell r="CM1504" t="str">
            <v>15123</v>
          </cell>
          <cell r="CP1504" t="str">
            <v>-</v>
          </cell>
        </row>
        <row r="1505">
          <cell r="A1505" t="str">
            <v>15124</v>
          </cell>
          <cell r="B1505" t="str">
            <v>R14ACD</v>
          </cell>
          <cell r="C1505" t="str">
            <v>Distrito Federal</v>
          </cell>
          <cell r="D1505" t="str">
            <v>No aplica</v>
          </cell>
          <cell r="E1505" t="str">
            <v>Aveo</v>
          </cell>
          <cell r="F1505" t="str">
            <v>Automóvil</v>
          </cell>
          <cell r="G1505" t="str">
            <v>Chevrolet</v>
          </cell>
          <cell r="H1505" t="str">
            <v>Aveo LT 4 puertas T/M, D/H, A/A, B/A, ABS, CD, Paquete F</v>
          </cell>
          <cell r="I1505" t="str">
            <v>3G1TB5CF5FL208027</v>
          </cell>
          <cell r="J1505" t="str">
            <v>Hecho en México</v>
          </cell>
          <cell r="K1505" t="str">
            <v>Magna</v>
          </cell>
          <cell r="L1505">
            <v>4</v>
          </cell>
          <cell r="M1505">
            <v>45</v>
          </cell>
          <cell r="N1505">
            <v>2015</v>
          </cell>
          <cell r="O1505" t="str">
            <v>Ciudad de México</v>
          </cell>
          <cell r="P1505" t="str">
            <v>Ciudad de México</v>
          </cell>
          <cell r="Q1505" t="str">
            <v>Zona Metropolitana</v>
          </cell>
          <cell r="R1505" t="str">
            <v>Baja</v>
          </cell>
          <cell r="S1505" t="str">
            <v>Venta a empleado</v>
          </cell>
          <cell r="T1505" t="str">
            <v>GNP</v>
          </cell>
          <cell r="U1505" t="str">
            <v>Grupo Nacional Provincial, S.A.B.</v>
          </cell>
          <cell r="V1505" t="str">
            <v>Asesor de Servicio</v>
          </cell>
          <cell r="W1505" t="str">
            <v>583</v>
          </cell>
          <cell r="X1505" t="str">
            <v>Célula 9</v>
          </cell>
          <cell r="Y1505" t="str">
            <v>Asignado</v>
          </cell>
          <cell r="Z1505" t="str">
            <v>N94247</v>
          </cell>
          <cell r="AA1505" t="str">
            <v>Vega Guzman Humberto Ezequiel</v>
          </cell>
          <cell r="AB1505" t="str">
            <v>Grupo Nacional Provincial, S.A.B.</v>
          </cell>
          <cell r="AC1505" t="str">
            <v>VEGH781206QY3</v>
          </cell>
          <cell r="AD1505" t="str">
            <v>Operativo</v>
          </cell>
          <cell r="AE1505" t="str">
            <v>Asesor de Servicio Automovil</v>
          </cell>
          <cell r="AF1505" t="str">
            <v>Unidad Operativa</v>
          </cell>
          <cell r="AG1505" t="str">
            <v>Dirección Servicio y Operaciones</v>
          </cell>
          <cell r="AH1505" t="str">
            <v>Subdir. Siniestros CDMX y Sureste</v>
          </cell>
          <cell r="AI1505" t="str">
            <v>C9215</v>
          </cell>
          <cell r="AJ1505" t="str">
            <v>Moreno Alvárez Elvia Citlalli</v>
          </cell>
          <cell r="AK1505" t="str">
            <v>Tlalnepantla</v>
          </cell>
          <cell r="AL1505" t="str">
            <v>Tlalnepantla</v>
          </cell>
          <cell r="AM1505">
            <v>80824</v>
          </cell>
          <cell r="AN1505" t="str">
            <v>humberto.vega@gnp.com.mx</v>
          </cell>
          <cell r="AO1505" t="str">
            <v>humberto.vega@gnp.com.mx</v>
          </cell>
          <cell r="AP1505" t="str">
            <v>ajustes052gnp@gmail.com</v>
          </cell>
          <cell r="AQ1505">
            <v>5563571564</v>
          </cell>
          <cell r="AR1505" t="str">
            <v>6363180010377354</v>
          </cell>
          <cell r="AS1505" t="str">
            <v>CANCELADO</v>
          </cell>
          <cell r="AT1505" t="str">
            <v>7107</v>
          </cell>
          <cell r="AU1505" t="str">
            <v>432</v>
          </cell>
          <cell r="AV1505" t="str">
            <v>05/26</v>
          </cell>
          <cell r="AW1505" t="str">
            <v>IMDM20436287..</v>
          </cell>
          <cell r="AX1505" t="str">
            <v>Inactivo</v>
          </cell>
          <cell r="AY1505" t="str">
            <v>No</v>
          </cell>
          <cell r="AZ1505" t="str">
            <v>-</v>
          </cell>
          <cell r="BA1505" t="str">
            <v>-</v>
          </cell>
          <cell r="BB1505" t="str">
            <v>-</v>
          </cell>
          <cell r="BC1505" t="str">
            <v>-</v>
          </cell>
          <cell r="BD1505" t="str">
            <v>-</v>
          </cell>
          <cell r="BE1505" t="str">
            <v>-</v>
          </cell>
          <cell r="BF1505" t="str">
            <v>-</v>
          </cell>
          <cell r="BG1505">
            <v>3</v>
          </cell>
          <cell r="BH1505" t="str">
            <v>-</v>
          </cell>
          <cell r="BI1505" t="str">
            <v>-</v>
          </cell>
          <cell r="BJ1505" t="str">
            <v>Propio</v>
          </cell>
          <cell r="BK1505" t="str">
            <v>FV8420</v>
          </cell>
          <cell r="BL1505" t="str">
            <v>El Trébol Automotriz Ermita, S.A. de C.V.</v>
          </cell>
          <cell r="BM1505">
            <v>126293.1</v>
          </cell>
          <cell r="BN1505">
            <v>20206.896000000001</v>
          </cell>
          <cell r="BO1505">
            <v>146499.99600000001</v>
          </cell>
          <cell r="BP1505">
            <v>4363.92</v>
          </cell>
          <cell r="BQ1505" t="str">
            <v>-</v>
          </cell>
          <cell r="BR1505" t="str">
            <v>-</v>
          </cell>
          <cell r="BS1505" t="str">
            <v>-</v>
          </cell>
          <cell r="BT1505" t="str">
            <v>-</v>
          </cell>
          <cell r="BU1505" t="str">
            <v>-</v>
          </cell>
          <cell r="BV1505" t="str">
            <v>-</v>
          </cell>
          <cell r="BW1505" t="str">
            <v>-</v>
          </cell>
          <cell r="BX1505" t="str">
            <v>-</v>
          </cell>
          <cell r="BY1505" t="str">
            <v>-</v>
          </cell>
          <cell r="BZ1505" t="str">
            <v>-</v>
          </cell>
          <cell r="CA1505" t="str">
            <v>-</v>
          </cell>
          <cell r="CB1505" t="str">
            <v>-</v>
          </cell>
          <cell r="CC1505" t="str">
            <v>Miércoles</v>
          </cell>
          <cell r="CD1505" t="str">
            <v>14</v>
          </cell>
          <cell r="CE1505" t="str">
            <v>4</v>
          </cell>
          <cell r="CF1505" t="str">
            <v>Rojo</v>
          </cell>
          <cell r="CG1505" t="str">
            <v>3er Sábado</v>
          </cell>
          <cell r="CH1505" t="str">
            <v>Mzo y Abr</v>
          </cell>
          <cell r="CI1505" t="str">
            <v>Sep y Oct</v>
          </cell>
          <cell r="CJ1505" t="str">
            <v>Ajustador</v>
          </cell>
          <cell r="CK1505">
            <v>90</v>
          </cell>
          <cell r="CL1505" t="str">
            <v>101 - MAGNA</v>
          </cell>
          <cell r="CM1505" t="str">
            <v>15124</v>
          </cell>
          <cell r="CP1505" t="str">
            <v>-</v>
          </cell>
        </row>
        <row r="1506">
          <cell r="A1506" t="str">
            <v>15125</v>
          </cell>
          <cell r="B1506" t="str">
            <v>U93ACD</v>
          </cell>
          <cell r="C1506" t="str">
            <v>Distrito Federal</v>
          </cell>
          <cell r="D1506" t="str">
            <v>No aplica</v>
          </cell>
          <cell r="E1506" t="str">
            <v>Aveo</v>
          </cell>
          <cell r="F1506" t="str">
            <v>Automóvil</v>
          </cell>
          <cell r="G1506" t="str">
            <v>Chevrolet</v>
          </cell>
          <cell r="H1506" t="str">
            <v>Aveo LT 4 puertas T/M, D/H, A/A, B/A, ABS, CD, Paquete F</v>
          </cell>
          <cell r="I1506" t="str">
            <v>3G1TB5CF5FL212398</v>
          </cell>
          <cell r="J1506" t="str">
            <v>Hecho en México</v>
          </cell>
          <cell r="K1506" t="str">
            <v>Magna</v>
          </cell>
          <cell r="L1506">
            <v>4</v>
          </cell>
          <cell r="M1506">
            <v>45</v>
          </cell>
          <cell r="N1506">
            <v>2015</v>
          </cell>
          <cell r="O1506" t="str">
            <v>Ciudad de México</v>
          </cell>
          <cell r="P1506" t="str">
            <v>Ciudad de México</v>
          </cell>
          <cell r="Q1506" t="str">
            <v>Zona Metropolitana</v>
          </cell>
          <cell r="R1506" t="str">
            <v>Baja</v>
          </cell>
          <cell r="S1506" t="str">
            <v>Venta a empleado</v>
          </cell>
          <cell r="T1506" t="str">
            <v>GNP</v>
          </cell>
          <cell r="U1506" t="str">
            <v>Grupo Nacional Provincial, S.A.B.</v>
          </cell>
          <cell r="V1506" t="str">
            <v>Asesor de Servicio</v>
          </cell>
          <cell r="W1506" t="str">
            <v>304</v>
          </cell>
          <cell r="X1506" t="str">
            <v>Célula 10</v>
          </cell>
          <cell r="Y1506" t="str">
            <v>Asignado</v>
          </cell>
          <cell r="Z1506" t="str">
            <v>N92091</v>
          </cell>
          <cell r="AA1506" t="str">
            <v>Salinas Urbano José Luis</v>
          </cell>
          <cell r="AB1506" t="str">
            <v>Grupo Nacional Provincial, S.A.B.</v>
          </cell>
          <cell r="AC1506" t="str">
            <v>SAUL830528AX6</v>
          </cell>
          <cell r="AD1506" t="str">
            <v>Operativo</v>
          </cell>
          <cell r="AE1506" t="str">
            <v>Asesor de Servicio Automovil</v>
          </cell>
          <cell r="AF1506" t="str">
            <v>Unidad Operativa</v>
          </cell>
          <cell r="AG1506" t="str">
            <v>Dirección Servicio y Operaciones</v>
          </cell>
          <cell r="AH1506" t="str">
            <v>Subdir. Siniestros CDMX y Sureste</v>
          </cell>
          <cell r="AI1506" t="str">
            <v>C9215</v>
          </cell>
          <cell r="AJ1506" t="str">
            <v>Moreno Alvárez Elvia Citlalli</v>
          </cell>
          <cell r="AK1506" t="str">
            <v>Tlalnepantla</v>
          </cell>
          <cell r="AL1506" t="str">
            <v>Tlalnepantla</v>
          </cell>
          <cell r="AM1506">
            <v>0</v>
          </cell>
          <cell r="AN1506" t="str">
            <v>jose.salinas@gnp.com.mx</v>
          </cell>
          <cell r="AO1506" t="str">
            <v>jose.salinas@gnp.com.mx</v>
          </cell>
          <cell r="AP1506" t="str">
            <v>ajustes047gnp@gmail.com</v>
          </cell>
          <cell r="AQ1506">
            <v>5535228961</v>
          </cell>
          <cell r="AR1506" t="str">
            <v>6363180010377362</v>
          </cell>
          <cell r="AS1506" t="str">
            <v>CANCELADO</v>
          </cell>
          <cell r="AT1506" t="str">
            <v>2554</v>
          </cell>
          <cell r="AU1506" t="str">
            <v>517</v>
          </cell>
          <cell r="AV1506" t="str">
            <v>05/26</v>
          </cell>
          <cell r="AW1506" t="str">
            <v>IMDM20551696..</v>
          </cell>
          <cell r="AX1506" t="str">
            <v>Inactivo</v>
          </cell>
          <cell r="AY1506" t="str">
            <v>Si</v>
          </cell>
          <cell r="AZ1506">
            <v>1229.17</v>
          </cell>
          <cell r="BA1506">
            <v>43708</v>
          </cell>
          <cell r="BB1506">
            <v>7375.02</v>
          </cell>
          <cell r="BC1506" t="str">
            <v>-</v>
          </cell>
          <cell r="BD1506">
            <v>118000</v>
          </cell>
          <cell r="BE1506">
            <v>43631</v>
          </cell>
          <cell r="BF1506">
            <v>45076</v>
          </cell>
          <cell r="BG1506">
            <v>3</v>
          </cell>
          <cell r="BH1506" t="str">
            <v>-</v>
          </cell>
          <cell r="BI1506" t="str">
            <v>-</v>
          </cell>
          <cell r="BJ1506" t="str">
            <v>Propio</v>
          </cell>
          <cell r="BK1506" t="str">
            <v>FV8421</v>
          </cell>
          <cell r="BL1506" t="str">
            <v>El Trébol Automotriz Ermita, S.A. de C.V.</v>
          </cell>
          <cell r="BM1506">
            <v>126293.1</v>
          </cell>
          <cell r="BN1506">
            <v>20206.896000000001</v>
          </cell>
          <cell r="BO1506">
            <v>146499.99600000001</v>
          </cell>
          <cell r="BP1506">
            <v>4363.92</v>
          </cell>
          <cell r="BQ1506" t="str">
            <v>-</v>
          </cell>
          <cell r="BR1506" t="str">
            <v>-</v>
          </cell>
          <cell r="BS1506" t="str">
            <v>-</v>
          </cell>
          <cell r="BT1506" t="str">
            <v>-</v>
          </cell>
          <cell r="BU1506" t="str">
            <v>-</v>
          </cell>
          <cell r="BV1506" t="str">
            <v>-</v>
          </cell>
          <cell r="BW1506" t="str">
            <v>-</v>
          </cell>
          <cell r="BX1506" t="str">
            <v>-</v>
          </cell>
          <cell r="BY1506" t="str">
            <v>-</v>
          </cell>
          <cell r="BZ1506" t="str">
            <v>-</v>
          </cell>
          <cell r="CA1506" t="str">
            <v>-</v>
          </cell>
          <cell r="CB1506" t="str">
            <v>-</v>
          </cell>
          <cell r="CC1506" t="str">
            <v>Miércoles</v>
          </cell>
          <cell r="CD1506" t="str">
            <v>93</v>
          </cell>
          <cell r="CE1506" t="str">
            <v>3</v>
          </cell>
          <cell r="CF1506" t="str">
            <v>Rojo</v>
          </cell>
          <cell r="CG1506" t="str">
            <v>3er Sábado</v>
          </cell>
          <cell r="CH1506" t="str">
            <v>Mzo y Abr</v>
          </cell>
          <cell r="CI1506" t="str">
            <v>Sep y Oct</v>
          </cell>
          <cell r="CJ1506" t="str">
            <v>Ajustador</v>
          </cell>
          <cell r="CK1506">
            <v>90</v>
          </cell>
          <cell r="CL1506" t="str">
            <v>101 - MAGNA</v>
          </cell>
          <cell r="CM1506" t="str">
            <v>15125</v>
          </cell>
          <cell r="CP1506" t="str">
            <v>-</v>
          </cell>
        </row>
        <row r="1507">
          <cell r="A1507" t="str">
            <v>15126</v>
          </cell>
          <cell r="B1507" t="str">
            <v>U18ACD</v>
          </cell>
          <cell r="C1507" t="str">
            <v>Distrito Federal</v>
          </cell>
          <cell r="D1507" t="str">
            <v>No aplica</v>
          </cell>
          <cell r="E1507" t="str">
            <v>Aveo</v>
          </cell>
          <cell r="F1507" t="str">
            <v>Automóvil</v>
          </cell>
          <cell r="G1507" t="str">
            <v>Chevrolet</v>
          </cell>
          <cell r="H1507" t="str">
            <v>Aveo LT 4 puertas T/M, D/H, A/A, B/A, ABS, CD, Paquete F</v>
          </cell>
          <cell r="I1507" t="str">
            <v>3G1TB5CF5FL214555</v>
          </cell>
          <cell r="J1507" t="str">
            <v>Hecho en México</v>
          </cell>
          <cell r="K1507" t="str">
            <v>Magna</v>
          </cell>
          <cell r="L1507">
            <v>4</v>
          </cell>
          <cell r="M1507">
            <v>45</v>
          </cell>
          <cell r="N1507">
            <v>2015</v>
          </cell>
          <cell r="O1507" t="str">
            <v>Mexicali</v>
          </cell>
          <cell r="P1507" t="str">
            <v>Baja California Norte</v>
          </cell>
          <cell r="Q1507" t="str">
            <v>Noroeste</v>
          </cell>
          <cell r="R1507" t="str">
            <v>Baja</v>
          </cell>
          <cell r="S1507" t="str">
            <v>Subasta interna</v>
          </cell>
          <cell r="T1507" t="str">
            <v>GNP</v>
          </cell>
          <cell r="U1507" t="str">
            <v>Grupo Nacional Provincial, S.A.B.</v>
          </cell>
          <cell r="V1507" t="str">
            <v>Asesor de Servicio</v>
          </cell>
          <cell r="W1507" t="str">
            <v>0102</v>
          </cell>
          <cell r="X1507" t="str">
            <v>Supervisoria</v>
          </cell>
          <cell r="Y1507" t="str">
            <v>Asignado</v>
          </cell>
          <cell r="Z1507" t="str">
            <v>S06580</v>
          </cell>
          <cell r="AA1507" t="str">
            <v>Castro Salgado Jose Noe</v>
          </cell>
          <cell r="AB1507" t="str">
            <v>Servicios Administrativos en Reclamaciones, S.A. de C.V.</v>
          </cell>
          <cell r="AC1507" t="str">
            <v>CASN940910QJ6</v>
          </cell>
          <cell r="AD1507" t="str">
            <v>Operativo</v>
          </cell>
          <cell r="AE1507" t="str">
            <v>Asesor de Servicio</v>
          </cell>
          <cell r="AF1507" t="str">
            <v>Unidad Operativa</v>
          </cell>
          <cell r="AG1507" t="str">
            <v>Dirección Servicio y Operaciones</v>
          </cell>
          <cell r="AH1507" t="str">
            <v>Subdirección Siniestros Norte y Occidente</v>
          </cell>
          <cell r="AI1507" t="str">
            <v>C9178</v>
          </cell>
          <cell r="AJ1507" t="str">
            <v>Cárdenas Guzmán Adriel</v>
          </cell>
          <cell r="AK1507" t="str">
            <v>Mexicali</v>
          </cell>
          <cell r="AL1507" t="str">
            <v>Mexicalí</v>
          </cell>
          <cell r="AM1507">
            <v>0</v>
          </cell>
          <cell r="AN1507" t="str">
            <v>josenoe.castro@gnp.com.mx</v>
          </cell>
          <cell r="AO1507" t="str">
            <v>josenoe.castro@gnp.com.mx</v>
          </cell>
          <cell r="AQ1507">
            <v>6861350577</v>
          </cell>
          <cell r="AR1507" t="str">
            <v>6363180010377370</v>
          </cell>
          <cell r="AS1507" t="str">
            <v>CANCELADO</v>
          </cell>
          <cell r="AT1507" t="str">
            <v>7959</v>
          </cell>
          <cell r="AU1507" t="str">
            <v>505</v>
          </cell>
          <cell r="AV1507" t="str">
            <v>05/26</v>
          </cell>
          <cell r="AW1507" t="str">
            <v>IMDM20551711..</v>
          </cell>
          <cell r="AX1507" t="str">
            <v>Inactivo</v>
          </cell>
          <cell r="AY1507" t="str">
            <v>Si</v>
          </cell>
          <cell r="AZ1507">
            <v>819.45</v>
          </cell>
          <cell r="BA1507">
            <v>43631</v>
          </cell>
          <cell r="BB1507">
            <v>18027.900000000001</v>
          </cell>
          <cell r="BC1507">
            <v>40972.1</v>
          </cell>
          <cell r="BD1507">
            <v>59000</v>
          </cell>
          <cell r="BE1507">
            <v>43312</v>
          </cell>
          <cell r="BF1507">
            <v>44392</v>
          </cell>
          <cell r="BG1507">
            <v>3</v>
          </cell>
          <cell r="BH1507" t="str">
            <v>-</v>
          </cell>
          <cell r="BI1507" t="str">
            <v>-</v>
          </cell>
          <cell r="BJ1507" t="str">
            <v>Propio</v>
          </cell>
          <cell r="BK1507" t="str">
            <v>FV8422</v>
          </cell>
          <cell r="BL1507" t="str">
            <v>El Trébol Automotriz Ermita, S.A. de C.V.</v>
          </cell>
          <cell r="BM1507">
            <v>126293.1</v>
          </cell>
          <cell r="BN1507">
            <v>20206.896000000001</v>
          </cell>
          <cell r="BO1507">
            <v>146499.99600000001</v>
          </cell>
          <cell r="BP1507">
            <v>4363.92</v>
          </cell>
          <cell r="BQ1507" t="str">
            <v>-</v>
          </cell>
          <cell r="BR1507" t="str">
            <v>-</v>
          </cell>
          <cell r="BS1507" t="str">
            <v>-</v>
          </cell>
          <cell r="BT1507" t="str">
            <v>-</v>
          </cell>
          <cell r="BU1507" t="str">
            <v>-</v>
          </cell>
          <cell r="BV1507" t="str">
            <v>-</v>
          </cell>
          <cell r="BW1507" t="str">
            <v>-</v>
          </cell>
          <cell r="BX1507" t="str">
            <v>-</v>
          </cell>
          <cell r="BY1507" t="str">
            <v>-</v>
          </cell>
          <cell r="BZ1507" t="str">
            <v>-</v>
          </cell>
          <cell r="CA1507" t="str">
            <v>-</v>
          </cell>
          <cell r="CB1507" t="str">
            <v>-</v>
          </cell>
          <cell r="CC1507" t="str">
            <v>Martes</v>
          </cell>
          <cell r="CD1507" t="str">
            <v>18</v>
          </cell>
          <cell r="CE1507" t="str">
            <v>8</v>
          </cell>
          <cell r="CF1507" t="str">
            <v>Rosa</v>
          </cell>
          <cell r="CG1507" t="str">
            <v>2o Sábado</v>
          </cell>
          <cell r="CH1507" t="str">
            <v>Feb y Mzo</v>
          </cell>
          <cell r="CI1507" t="str">
            <v>Ago y Sep</v>
          </cell>
          <cell r="CJ1507" t="str">
            <v>Ajustador</v>
          </cell>
          <cell r="CK1507">
            <v>90</v>
          </cell>
          <cell r="CL1507" t="str">
            <v>101 - MAGNA</v>
          </cell>
          <cell r="CM1507" t="str">
            <v>15126</v>
          </cell>
          <cell r="CP1507" t="str">
            <v>-</v>
          </cell>
        </row>
        <row r="1508">
          <cell r="A1508" t="str">
            <v>15127</v>
          </cell>
          <cell r="B1508" t="str">
            <v>S17ACD</v>
          </cell>
          <cell r="C1508" t="str">
            <v>Distrito Federal</v>
          </cell>
          <cell r="D1508" t="str">
            <v>No aplica</v>
          </cell>
          <cell r="E1508" t="str">
            <v>Aveo</v>
          </cell>
          <cell r="F1508" t="str">
            <v>Automóvil</v>
          </cell>
          <cell r="G1508" t="str">
            <v>Chevrolet</v>
          </cell>
          <cell r="H1508" t="str">
            <v>Aveo LT 4 puertas T/M, D/H, A/A, B/A, ABS, CD, Paquete F</v>
          </cell>
          <cell r="I1508" t="str">
            <v>3G1TB5CF6FL206299</v>
          </cell>
          <cell r="J1508" t="str">
            <v>Hecho en México</v>
          </cell>
          <cell r="K1508" t="str">
            <v>Magna</v>
          </cell>
          <cell r="L1508">
            <v>4</v>
          </cell>
          <cell r="M1508">
            <v>45</v>
          </cell>
          <cell r="N1508">
            <v>2015</v>
          </cell>
          <cell r="O1508" t="str">
            <v>Toluca</v>
          </cell>
          <cell r="P1508" t="str">
            <v>Estado de México</v>
          </cell>
          <cell r="Q1508" t="str">
            <v>Centro</v>
          </cell>
          <cell r="R1508" t="str">
            <v>Baja</v>
          </cell>
          <cell r="S1508" t="str">
            <v>Subasta interna</v>
          </cell>
          <cell r="T1508" t="str">
            <v>GNP</v>
          </cell>
          <cell r="U1508" t="str">
            <v>Grupo Nacional Provincial, S.A.B.</v>
          </cell>
          <cell r="V1508" t="str">
            <v>Asesor de Servicio</v>
          </cell>
          <cell r="W1508" t="str">
            <v>6502</v>
          </cell>
          <cell r="X1508" t="str">
            <v>Supervisoria</v>
          </cell>
          <cell r="Y1508" t="str">
            <v>Asignado</v>
          </cell>
          <cell r="Z1508" t="str">
            <v>S06756</v>
          </cell>
          <cell r="AA1508" t="str">
            <v>-</v>
          </cell>
          <cell r="AB1508" t="str">
            <v>-</v>
          </cell>
          <cell r="AC1508" t="str">
            <v>-</v>
          </cell>
          <cell r="AD1508" t="str">
            <v>-</v>
          </cell>
          <cell r="AE1508" t="str">
            <v>-</v>
          </cell>
          <cell r="AF1508" t="str">
            <v>-</v>
          </cell>
          <cell r="AG1508" t="str">
            <v>-</v>
          </cell>
          <cell r="AH1508" t="str">
            <v>-</v>
          </cell>
          <cell r="AI1508" t="str">
            <v>C6705</v>
          </cell>
          <cell r="AJ1508" t="str">
            <v>Ramirez Granados Arturo</v>
          </cell>
          <cell r="AK1508" t="str">
            <v>-</v>
          </cell>
          <cell r="AL1508" t="str">
            <v>-</v>
          </cell>
          <cell r="AM1508" t="str">
            <v>-</v>
          </cell>
          <cell r="AN1508" t="str">
            <v>alejandro.barranco@gnp.com.mx</v>
          </cell>
          <cell r="AO1508" t="str">
            <v>-</v>
          </cell>
          <cell r="AP1508" t="str">
            <v>alejandro.barranco@gnp.com.mx</v>
          </cell>
          <cell r="AQ1508">
            <v>7223508525</v>
          </cell>
          <cell r="AR1508" t="str">
            <v>6363180010377388</v>
          </cell>
          <cell r="AS1508" t="str">
            <v>CANCELADO</v>
          </cell>
          <cell r="AT1508" t="str">
            <v>9407</v>
          </cell>
          <cell r="AU1508" t="str">
            <v>211</v>
          </cell>
          <cell r="AV1508" t="str">
            <v>05/26</v>
          </cell>
          <cell r="AW1508" t="str">
            <v>IMDM20551720..</v>
          </cell>
          <cell r="AX1508" t="str">
            <v>Inactivo</v>
          </cell>
          <cell r="AY1508" t="str">
            <v>No</v>
          </cell>
          <cell r="AZ1508" t="str">
            <v>-</v>
          </cell>
          <cell r="BA1508" t="str">
            <v>-</v>
          </cell>
          <cell r="BB1508" t="str">
            <v>-</v>
          </cell>
          <cell r="BC1508" t="str">
            <v>-</v>
          </cell>
          <cell r="BD1508" t="str">
            <v>-</v>
          </cell>
          <cell r="BE1508" t="str">
            <v>-</v>
          </cell>
          <cell r="BF1508" t="str">
            <v>-</v>
          </cell>
          <cell r="BG1508" t="str">
            <v>-</v>
          </cell>
          <cell r="BH1508" t="str">
            <v>-</v>
          </cell>
          <cell r="BI1508" t="str">
            <v>-</v>
          </cell>
          <cell r="BJ1508" t="str">
            <v>Propio</v>
          </cell>
          <cell r="BK1508" t="str">
            <v>FV8423</v>
          </cell>
          <cell r="BL1508" t="str">
            <v>El Trébol Automotriz Ermita, S.A. de C.V.</v>
          </cell>
          <cell r="BM1508">
            <v>126293.1</v>
          </cell>
          <cell r="BN1508">
            <v>20206.896000000001</v>
          </cell>
          <cell r="BO1508">
            <v>146499.99600000001</v>
          </cell>
          <cell r="BP1508">
            <v>4363.92</v>
          </cell>
          <cell r="BQ1508" t="str">
            <v>-</v>
          </cell>
          <cell r="BR1508" t="str">
            <v>-</v>
          </cell>
          <cell r="BS1508" t="str">
            <v>-</v>
          </cell>
          <cell r="BT1508" t="str">
            <v>-</v>
          </cell>
          <cell r="BU1508" t="str">
            <v>-</v>
          </cell>
          <cell r="BV1508" t="str">
            <v>-</v>
          </cell>
          <cell r="BW1508" t="str">
            <v>-</v>
          </cell>
          <cell r="BX1508" t="str">
            <v>-</v>
          </cell>
          <cell r="BY1508" t="str">
            <v>-</v>
          </cell>
          <cell r="BZ1508" t="str">
            <v>-</v>
          </cell>
          <cell r="CA1508" t="str">
            <v>-</v>
          </cell>
          <cell r="CB1508" t="str">
            <v>-</v>
          </cell>
          <cell r="CC1508" t="str">
            <v>Martes</v>
          </cell>
          <cell r="CD1508" t="str">
            <v>17</v>
          </cell>
          <cell r="CE1508" t="str">
            <v>7</v>
          </cell>
          <cell r="CF1508" t="str">
            <v>Rosa</v>
          </cell>
          <cell r="CG1508" t="str">
            <v>2o Sábado</v>
          </cell>
          <cell r="CH1508" t="str">
            <v>Feb y Mzo</v>
          </cell>
          <cell r="CI1508" t="str">
            <v>Ago y Sep</v>
          </cell>
          <cell r="CJ1508" t="str">
            <v>Ajustador</v>
          </cell>
          <cell r="CK1508">
            <v>90</v>
          </cell>
          <cell r="CL1508" t="str">
            <v>101 - MAGNA</v>
          </cell>
          <cell r="CM1508" t="str">
            <v>15127</v>
          </cell>
          <cell r="CP1508" t="str">
            <v>-</v>
          </cell>
        </row>
        <row r="1509">
          <cell r="A1509" t="str">
            <v>15128</v>
          </cell>
          <cell r="B1509" t="str">
            <v>T28ACD</v>
          </cell>
          <cell r="C1509" t="str">
            <v>Distrito Federal</v>
          </cell>
          <cell r="D1509" t="str">
            <v>No aplica</v>
          </cell>
          <cell r="E1509" t="str">
            <v>Aveo</v>
          </cell>
          <cell r="F1509" t="str">
            <v>Automóvil</v>
          </cell>
          <cell r="G1509" t="str">
            <v>Chevrolet</v>
          </cell>
          <cell r="H1509" t="str">
            <v>Aveo LT 4 puertas T/M, D/H, A/A, B/A, ABS, CD, Paquete F</v>
          </cell>
          <cell r="I1509" t="str">
            <v>3G1TB5CF6FL207758</v>
          </cell>
          <cell r="J1509" t="str">
            <v>Hecho en México</v>
          </cell>
          <cell r="K1509" t="str">
            <v>Magna</v>
          </cell>
          <cell r="L1509">
            <v>4</v>
          </cell>
          <cell r="M1509">
            <v>45</v>
          </cell>
          <cell r="N1509">
            <v>2015</v>
          </cell>
          <cell r="O1509" t="str">
            <v>Guadalajara</v>
          </cell>
          <cell r="P1509" t="str">
            <v>Jalisco</v>
          </cell>
          <cell r="Q1509" t="str">
            <v>Occidente</v>
          </cell>
          <cell r="R1509" t="str">
            <v>Baja</v>
          </cell>
          <cell r="S1509" t="str">
            <v>Venta a empleado</v>
          </cell>
          <cell r="T1509" t="str">
            <v>GNP</v>
          </cell>
          <cell r="U1509" t="str">
            <v>Grupo Nacional Provincial, S.A.B.</v>
          </cell>
          <cell r="V1509" t="str">
            <v>Asesor de Servicio</v>
          </cell>
          <cell r="W1509" t="str">
            <v>M35</v>
          </cell>
          <cell r="X1509" t="str">
            <v>Célula Centro</v>
          </cell>
          <cell r="Y1509" t="str">
            <v>Asignado</v>
          </cell>
          <cell r="Z1509">
            <v>40348001</v>
          </cell>
          <cell r="AA1509" t="str">
            <v>Silva Mendoza Oscar Alejandro</v>
          </cell>
          <cell r="AB1509" t="str">
            <v>Servicios Administrativos en Reclamaciones, S.A. de C.V.</v>
          </cell>
          <cell r="AC1509" t="str">
            <v>SIMO780522CE7</v>
          </cell>
          <cell r="AD1509" t="str">
            <v>Operativo</v>
          </cell>
          <cell r="AE1509" t="str">
            <v>Asesor de Servicio</v>
          </cell>
          <cell r="AF1509" t="str">
            <v>Unidad Operativa</v>
          </cell>
          <cell r="AG1509" t="str">
            <v>Dirección Servicio y Operaciones</v>
          </cell>
          <cell r="AH1509" t="str">
            <v>Subdirección Siniestros Norte y Occidente</v>
          </cell>
          <cell r="AI1509" t="str">
            <v>C9179</v>
          </cell>
          <cell r="AJ1509" t="str">
            <v>Moya Urdiales Idalia Leticia</v>
          </cell>
          <cell r="AK1509" t="str">
            <v>Oficina central Guadalajara</v>
          </cell>
          <cell r="AL1509" t="str">
            <v>Guadalajara</v>
          </cell>
          <cell r="AM1509">
            <v>6368</v>
          </cell>
          <cell r="AN1509" t="str">
            <v>oscar.silva@gnp.com.mx</v>
          </cell>
          <cell r="AO1509" t="str">
            <v>oscar.silva@gnp.com.mx</v>
          </cell>
          <cell r="AP1509" t="str">
            <v>ajustes295gnp@gmail.com</v>
          </cell>
          <cell r="AQ1509">
            <v>3310204552</v>
          </cell>
          <cell r="AR1509" t="str">
            <v>6363180010377396</v>
          </cell>
          <cell r="AS1509" t="str">
            <v>CANCELADO</v>
          </cell>
          <cell r="AT1509" t="str">
            <v>2873</v>
          </cell>
          <cell r="AU1509" t="str">
            <v>986</v>
          </cell>
          <cell r="AV1509" t="str">
            <v>05/26</v>
          </cell>
          <cell r="AW1509" t="str">
            <v>-</v>
          </cell>
          <cell r="AX1509" t="str">
            <v>-</v>
          </cell>
          <cell r="AY1509" t="str">
            <v>No</v>
          </cell>
          <cell r="AZ1509" t="str">
            <v>-</v>
          </cell>
          <cell r="BA1509" t="str">
            <v>-</v>
          </cell>
          <cell r="BB1509" t="str">
            <v>-</v>
          </cell>
          <cell r="BC1509" t="str">
            <v>-</v>
          </cell>
          <cell r="BD1509" t="str">
            <v>-</v>
          </cell>
          <cell r="BE1509" t="str">
            <v>-</v>
          </cell>
          <cell r="BF1509" t="str">
            <v>-</v>
          </cell>
          <cell r="BG1509">
            <v>3</v>
          </cell>
          <cell r="BH1509" t="str">
            <v>-</v>
          </cell>
          <cell r="BI1509" t="str">
            <v>-</v>
          </cell>
          <cell r="BJ1509" t="str">
            <v>Propio</v>
          </cell>
          <cell r="BK1509" t="str">
            <v>FV8424</v>
          </cell>
          <cell r="BL1509" t="str">
            <v>El Trébol Automotriz Ermita, S.A. de C.V.</v>
          </cell>
          <cell r="BM1509">
            <v>126293.1</v>
          </cell>
          <cell r="BN1509">
            <v>20206.896000000001</v>
          </cell>
          <cell r="BO1509">
            <v>146499.99600000001</v>
          </cell>
          <cell r="BP1509">
            <v>4363.92</v>
          </cell>
          <cell r="BQ1509" t="str">
            <v>-</v>
          </cell>
          <cell r="BR1509" t="str">
            <v>-</v>
          </cell>
          <cell r="BS1509" t="str">
            <v>-</v>
          </cell>
          <cell r="BT1509" t="str">
            <v>-</v>
          </cell>
          <cell r="BU1509" t="str">
            <v>-</v>
          </cell>
          <cell r="BV1509" t="str">
            <v>-</v>
          </cell>
          <cell r="BW1509" t="str">
            <v>-</v>
          </cell>
          <cell r="BX1509" t="str">
            <v>-</v>
          </cell>
          <cell r="BY1509" t="str">
            <v>-</v>
          </cell>
          <cell r="BZ1509" t="str">
            <v>-</v>
          </cell>
          <cell r="CA1509" t="str">
            <v>-</v>
          </cell>
          <cell r="CB1509" t="str">
            <v>-</v>
          </cell>
          <cell r="CC1509" t="str">
            <v>Martes</v>
          </cell>
          <cell r="CD1509" t="str">
            <v>28</v>
          </cell>
          <cell r="CE1509" t="str">
            <v>8</v>
          </cell>
          <cell r="CF1509" t="str">
            <v>Rosa</v>
          </cell>
          <cell r="CG1509" t="str">
            <v>2o Sábado</v>
          </cell>
          <cell r="CH1509" t="str">
            <v>Feb y Mzo</v>
          </cell>
          <cell r="CI1509" t="str">
            <v>Ago y Sep</v>
          </cell>
          <cell r="CJ1509" t="str">
            <v>Ajustador</v>
          </cell>
          <cell r="CK1509">
            <v>90</v>
          </cell>
          <cell r="CL1509" t="str">
            <v>101 - MAGNA</v>
          </cell>
          <cell r="CM1509" t="str">
            <v>15128</v>
          </cell>
          <cell r="CP1509" t="str">
            <v>-</v>
          </cell>
        </row>
        <row r="1510">
          <cell r="A1510" t="str">
            <v>15129</v>
          </cell>
          <cell r="B1510" t="str">
            <v>U92ACD</v>
          </cell>
          <cell r="C1510" t="str">
            <v>Distrito Federal</v>
          </cell>
          <cell r="D1510" t="str">
            <v>No aplica</v>
          </cell>
          <cell r="E1510" t="str">
            <v>Aveo</v>
          </cell>
          <cell r="F1510" t="str">
            <v>Automóvil</v>
          </cell>
          <cell r="G1510" t="str">
            <v>Chevrolet</v>
          </cell>
          <cell r="H1510" t="str">
            <v>Aveo LT 4 puertas T/M, D/H, A/A, B/A, ABS, CD, Paquete F</v>
          </cell>
          <cell r="I1510" t="str">
            <v>3G1TB5CF6FL208246</v>
          </cell>
          <cell r="J1510" t="str">
            <v>Hecho en México</v>
          </cell>
          <cell r="K1510" t="str">
            <v>Magna</v>
          </cell>
          <cell r="L1510">
            <v>4</v>
          </cell>
          <cell r="M1510">
            <v>45</v>
          </cell>
          <cell r="N1510">
            <v>2015</v>
          </cell>
          <cell r="O1510" t="str">
            <v>Tampico</v>
          </cell>
          <cell r="P1510" t="str">
            <v>Tamaulipas</v>
          </cell>
          <cell r="Q1510" t="str">
            <v>Noreste</v>
          </cell>
          <cell r="R1510" t="str">
            <v>Baja</v>
          </cell>
          <cell r="S1510" t="str">
            <v>Venta a empleado</v>
          </cell>
          <cell r="T1510" t="str">
            <v>GNP</v>
          </cell>
          <cell r="U1510" t="str">
            <v>Grupo Nacional Provincial, S.A.B.</v>
          </cell>
          <cell r="V1510" t="str">
            <v>Asesor de Servicio</v>
          </cell>
          <cell r="W1510" t="str">
            <v>-</v>
          </cell>
          <cell r="X1510" t="str">
            <v>Supervisoria</v>
          </cell>
          <cell r="Y1510" t="str">
            <v>Asignado</v>
          </cell>
          <cell r="Z1510" t="str">
            <v>S03977</v>
          </cell>
          <cell r="AA1510" t="str">
            <v>-</v>
          </cell>
          <cell r="AB1510" t="str">
            <v>-</v>
          </cell>
          <cell r="AC1510" t="str">
            <v>-</v>
          </cell>
          <cell r="AD1510" t="str">
            <v>-</v>
          </cell>
          <cell r="AE1510" t="str">
            <v>-</v>
          </cell>
          <cell r="AF1510" t="str">
            <v>-</v>
          </cell>
          <cell r="AG1510" t="str">
            <v>-</v>
          </cell>
          <cell r="AH1510" t="str">
            <v>-</v>
          </cell>
          <cell r="AI1510" t="str">
            <v>C6705</v>
          </cell>
          <cell r="AJ1510" t="str">
            <v>Ramirez Granados Arturo</v>
          </cell>
          <cell r="AK1510" t="str">
            <v>-</v>
          </cell>
          <cell r="AL1510" t="str">
            <v>-</v>
          </cell>
          <cell r="AM1510" t="str">
            <v>-</v>
          </cell>
          <cell r="AN1510" t="str">
            <v>jurgen_0905@live.com</v>
          </cell>
          <cell r="AO1510" t="str">
            <v>-</v>
          </cell>
          <cell r="AP1510" t="str">
            <v>jurgen_0905@live.com</v>
          </cell>
          <cell r="AQ1510">
            <v>8331349695</v>
          </cell>
          <cell r="AR1510" t="str">
            <v>6363180010377404</v>
          </cell>
          <cell r="AS1510" t="str">
            <v>CANCELADO</v>
          </cell>
          <cell r="AT1510" t="str">
            <v>6881</v>
          </cell>
          <cell r="AU1510" t="str">
            <v>705</v>
          </cell>
          <cell r="AV1510" t="str">
            <v>05/26</v>
          </cell>
          <cell r="AW1510" t="str">
            <v>-</v>
          </cell>
          <cell r="AX1510" t="str">
            <v>-</v>
          </cell>
          <cell r="AY1510" t="str">
            <v>No</v>
          </cell>
          <cell r="AZ1510" t="str">
            <v>-</v>
          </cell>
          <cell r="BA1510" t="str">
            <v>-</v>
          </cell>
          <cell r="BB1510" t="str">
            <v>-</v>
          </cell>
          <cell r="BC1510" t="str">
            <v>-</v>
          </cell>
          <cell r="BD1510" t="str">
            <v>-</v>
          </cell>
          <cell r="BE1510" t="str">
            <v>-</v>
          </cell>
          <cell r="BF1510" t="str">
            <v>-</v>
          </cell>
          <cell r="BG1510">
            <v>3</v>
          </cell>
          <cell r="BH1510" t="str">
            <v>-</v>
          </cell>
          <cell r="BI1510" t="str">
            <v>-</v>
          </cell>
          <cell r="BJ1510" t="str">
            <v>Propio</v>
          </cell>
          <cell r="BK1510" t="str">
            <v>FV8425</v>
          </cell>
          <cell r="BL1510" t="str">
            <v>El Trébol Automotriz Ermita, S.A. de C.V.</v>
          </cell>
          <cell r="BM1510">
            <v>126293.1</v>
          </cell>
          <cell r="BN1510">
            <v>20206.896000000001</v>
          </cell>
          <cell r="BO1510">
            <v>146499.99600000001</v>
          </cell>
          <cell r="BP1510">
            <v>4363.92</v>
          </cell>
          <cell r="BQ1510" t="str">
            <v>-</v>
          </cell>
          <cell r="BR1510" t="str">
            <v>-</v>
          </cell>
          <cell r="BS1510" t="str">
            <v>-</v>
          </cell>
          <cell r="BT1510" t="str">
            <v>-</v>
          </cell>
          <cell r="BU1510" t="str">
            <v>-</v>
          </cell>
          <cell r="BV1510" t="str">
            <v>-</v>
          </cell>
          <cell r="BW1510" t="str">
            <v>-</v>
          </cell>
          <cell r="BX1510" t="str">
            <v>-</v>
          </cell>
          <cell r="BY1510" t="str">
            <v>-</v>
          </cell>
          <cell r="BZ1510" t="str">
            <v>-</v>
          </cell>
          <cell r="CA1510" t="str">
            <v>-</v>
          </cell>
          <cell r="CB1510" t="str">
            <v>-</v>
          </cell>
          <cell r="CC1510" t="str">
            <v>Jueves</v>
          </cell>
          <cell r="CD1510" t="str">
            <v>92</v>
          </cell>
          <cell r="CE1510" t="str">
            <v>2</v>
          </cell>
          <cell r="CF1510" t="str">
            <v>Verde</v>
          </cell>
          <cell r="CG1510" t="str">
            <v>4o Sábado</v>
          </cell>
          <cell r="CH1510" t="str">
            <v>Abr y May</v>
          </cell>
          <cell r="CI1510" t="str">
            <v>Oct y Nov</v>
          </cell>
          <cell r="CJ1510" t="str">
            <v>Ajustador</v>
          </cell>
          <cell r="CK1510">
            <v>90</v>
          </cell>
          <cell r="CL1510" t="str">
            <v>101 - MAGNA</v>
          </cell>
          <cell r="CM1510" t="str">
            <v>15129</v>
          </cell>
          <cell r="CP1510" t="str">
            <v>-</v>
          </cell>
        </row>
        <row r="1511">
          <cell r="A1511" t="str">
            <v>15130</v>
          </cell>
          <cell r="B1511" t="str">
            <v>H79AEF</v>
          </cell>
          <cell r="C1511" t="str">
            <v>Distrito Federal</v>
          </cell>
          <cell r="D1511" t="str">
            <v>T69ACD</v>
          </cell>
          <cell r="E1511" t="str">
            <v>Aveo</v>
          </cell>
          <cell r="F1511" t="str">
            <v>Automóvil</v>
          </cell>
          <cell r="G1511" t="str">
            <v>Chevrolet</v>
          </cell>
          <cell r="H1511" t="str">
            <v>Aveo LT 4 puertas T/M, D/H, A/A, B/A, ABS, CD, Paquete F</v>
          </cell>
          <cell r="I1511" t="str">
            <v>3G1TB5CF6FL211597</v>
          </cell>
          <cell r="J1511" t="str">
            <v>Hecho en México</v>
          </cell>
          <cell r="K1511" t="str">
            <v>Magna</v>
          </cell>
          <cell r="L1511">
            <v>4</v>
          </cell>
          <cell r="M1511">
            <v>45</v>
          </cell>
          <cell r="N1511">
            <v>2015</v>
          </cell>
          <cell r="O1511" t="str">
            <v>Toluca</v>
          </cell>
          <cell r="P1511" t="str">
            <v>Estado de México</v>
          </cell>
          <cell r="Q1511" t="str">
            <v>Centro</v>
          </cell>
          <cell r="R1511" t="str">
            <v>Baja</v>
          </cell>
          <cell r="S1511" t="str">
            <v>Subasta interna</v>
          </cell>
          <cell r="T1511" t="str">
            <v>GNP</v>
          </cell>
          <cell r="U1511" t="str">
            <v>Grupo Nacional Provincial, S.A.B.</v>
          </cell>
          <cell r="V1511" t="str">
            <v>Asesor de Servicio</v>
          </cell>
          <cell r="W1511" t="str">
            <v>T28</v>
          </cell>
          <cell r="X1511" t="str">
            <v>Supervisoria</v>
          </cell>
          <cell r="Y1511" t="str">
            <v>Asignado</v>
          </cell>
          <cell r="Z1511">
            <v>40267001</v>
          </cell>
          <cell r="AA1511" t="str">
            <v>-</v>
          </cell>
          <cell r="AB1511" t="str">
            <v>-</v>
          </cell>
          <cell r="AC1511" t="str">
            <v>-</v>
          </cell>
          <cell r="AD1511" t="str">
            <v>-</v>
          </cell>
          <cell r="AE1511" t="str">
            <v>-</v>
          </cell>
          <cell r="AF1511" t="str">
            <v>-</v>
          </cell>
          <cell r="AG1511" t="str">
            <v>-</v>
          </cell>
          <cell r="AH1511" t="str">
            <v>-</v>
          </cell>
          <cell r="AI1511" t="str">
            <v>C6705</v>
          </cell>
          <cell r="AJ1511" t="str">
            <v>Ramirez Granados Arturo</v>
          </cell>
          <cell r="AK1511" t="str">
            <v>-</v>
          </cell>
          <cell r="AL1511" t="str">
            <v>-</v>
          </cell>
          <cell r="AM1511" t="str">
            <v>-</v>
          </cell>
          <cell r="AN1511" t="str">
            <v>ajustes125gnp@gmail.com</v>
          </cell>
          <cell r="AO1511" t="str">
            <v>-</v>
          </cell>
          <cell r="AP1511" t="str">
            <v>ajustes125gnp@gmail.com</v>
          </cell>
          <cell r="AQ1511">
            <v>7225108157</v>
          </cell>
          <cell r="AR1511" t="str">
            <v>6363180010377412</v>
          </cell>
          <cell r="AS1511" t="str">
            <v>CANCELADO</v>
          </cell>
          <cell r="AT1511" t="str">
            <v>1339</v>
          </cell>
          <cell r="AU1511" t="str">
            <v>365</v>
          </cell>
          <cell r="AV1511" t="str">
            <v>05/26</v>
          </cell>
          <cell r="AW1511" t="str">
            <v>IMDM22968716..</v>
          </cell>
          <cell r="AX1511" t="str">
            <v>Inactivo</v>
          </cell>
          <cell r="AY1511" t="str">
            <v>No</v>
          </cell>
          <cell r="AZ1511" t="str">
            <v>-</v>
          </cell>
          <cell r="BA1511" t="str">
            <v>-</v>
          </cell>
          <cell r="BB1511" t="str">
            <v>-</v>
          </cell>
          <cell r="BC1511" t="str">
            <v>-</v>
          </cell>
          <cell r="BD1511" t="str">
            <v>-</v>
          </cell>
          <cell r="BE1511" t="str">
            <v>-</v>
          </cell>
          <cell r="BF1511" t="str">
            <v>-</v>
          </cell>
          <cell r="BG1511">
            <v>3</v>
          </cell>
          <cell r="BH1511" t="str">
            <v>-</v>
          </cell>
          <cell r="BI1511" t="str">
            <v>-</v>
          </cell>
          <cell r="BJ1511" t="str">
            <v>Propio</v>
          </cell>
          <cell r="BK1511" t="str">
            <v>FV8426</v>
          </cell>
          <cell r="BL1511" t="str">
            <v>El Trébol Automotriz Ermita, S.A. de C.V.</v>
          </cell>
          <cell r="BM1511">
            <v>126293.1</v>
          </cell>
          <cell r="BN1511">
            <v>20206.896000000001</v>
          </cell>
          <cell r="BO1511">
            <v>146499.99600000001</v>
          </cell>
          <cell r="BP1511">
            <v>4363.92</v>
          </cell>
          <cell r="BQ1511" t="str">
            <v>-</v>
          </cell>
          <cell r="BR1511" t="str">
            <v>-</v>
          </cell>
          <cell r="BS1511" t="str">
            <v>-</v>
          </cell>
          <cell r="BT1511" t="str">
            <v>-</v>
          </cell>
          <cell r="BU1511" t="str">
            <v>-</v>
          </cell>
          <cell r="BV1511" t="str">
            <v>-</v>
          </cell>
          <cell r="BW1511" t="str">
            <v>-</v>
          </cell>
          <cell r="BX1511" t="str">
            <v>-</v>
          </cell>
          <cell r="BY1511" t="str">
            <v>-</v>
          </cell>
          <cell r="BZ1511" t="str">
            <v>-</v>
          </cell>
          <cell r="CA1511" t="str">
            <v>-</v>
          </cell>
          <cell r="CB1511" t="str">
            <v>-</v>
          </cell>
          <cell r="CC1511" t="str">
            <v>Viernes</v>
          </cell>
          <cell r="CD1511" t="str">
            <v>79</v>
          </cell>
          <cell r="CE1511" t="str">
            <v>9</v>
          </cell>
          <cell r="CF1511" t="str">
            <v>Azul</v>
          </cell>
          <cell r="CG1511" t="str">
            <v>5o Sábado</v>
          </cell>
          <cell r="CH1511" t="str">
            <v>May y Jun</v>
          </cell>
          <cell r="CI1511" t="str">
            <v>Nov y Dic</v>
          </cell>
          <cell r="CJ1511" t="str">
            <v>Ajustador</v>
          </cell>
          <cell r="CK1511">
            <v>90</v>
          </cell>
          <cell r="CL1511" t="str">
            <v>101 - MAGNA</v>
          </cell>
          <cell r="CM1511" t="str">
            <v>15130</v>
          </cell>
          <cell r="CP1511" t="str">
            <v>-</v>
          </cell>
        </row>
        <row r="1512">
          <cell r="A1512" t="str">
            <v>15131</v>
          </cell>
          <cell r="B1512" t="str">
            <v>J21AGT</v>
          </cell>
          <cell r="C1512" t="str">
            <v>Distrito Federal</v>
          </cell>
          <cell r="D1512" t="str">
            <v>T59ACD</v>
          </cell>
          <cell r="E1512" t="str">
            <v>Aveo</v>
          </cell>
          <cell r="F1512" t="str">
            <v>Automóvil</v>
          </cell>
          <cell r="G1512" t="str">
            <v>Chevrolet</v>
          </cell>
          <cell r="H1512" t="str">
            <v>Aveo LT 4 puertas T/M, D/H, A/A, B/A, ABS, CD, Paquete F</v>
          </cell>
          <cell r="I1512" t="str">
            <v>3G1TB5CF6FL212250</v>
          </cell>
          <cell r="J1512" t="str">
            <v>Hecho en México</v>
          </cell>
          <cell r="K1512" t="str">
            <v>Magna</v>
          </cell>
          <cell r="L1512">
            <v>4</v>
          </cell>
          <cell r="M1512">
            <v>45</v>
          </cell>
          <cell r="N1512">
            <v>2015</v>
          </cell>
          <cell r="O1512" t="str">
            <v>Guadalajara</v>
          </cell>
          <cell r="P1512" t="str">
            <v>Jalisco</v>
          </cell>
          <cell r="Q1512" t="str">
            <v>Occidente</v>
          </cell>
          <cell r="R1512" t="str">
            <v>Baja</v>
          </cell>
          <cell r="S1512" t="str">
            <v>Venta a empleado</v>
          </cell>
          <cell r="T1512" t="str">
            <v>GNP</v>
          </cell>
          <cell r="U1512" t="str">
            <v>Grupo Nacional Provincial, S.A.B.</v>
          </cell>
          <cell r="V1512" t="str">
            <v>Asesor de Servicio</v>
          </cell>
          <cell r="W1512" t="str">
            <v>M34</v>
          </cell>
          <cell r="X1512" t="str">
            <v>Célula AMIS</v>
          </cell>
          <cell r="Y1512" t="str">
            <v>Asignado</v>
          </cell>
          <cell r="Z1512">
            <v>40347001</v>
          </cell>
          <cell r="AA1512" t="str">
            <v>Rosales Ramirez Noe</v>
          </cell>
          <cell r="AB1512" t="str">
            <v>Servicios Administrativos en Reclamaciones, S.A. de C.V.</v>
          </cell>
          <cell r="AC1512" t="str">
            <v>RORN671102KC2</v>
          </cell>
          <cell r="AD1512" t="str">
            <v>Operativo</v>
          </cell>
          <cell r="AE1512" t="str">
            <v>Asesor de Servicio</v>
          </cell>
          <cell r="AF1512" t="str">
            <v>Unidad Operativa</v>
          </cell>
          <cell r="AG1512" t="str">
            <v>Dirección Servicio y Operaciones</v>
          </cell>
          <cell r="AH1512" t="str">
            <v>Subdirección Siniestros Norte y Occidente</v>
          </cell>
          <cell r="AI1512" t="str">
            <v>C9179</v>
          </cell>
          <cell r="AJ1512" t="str">
            <v>Moya Urdiales Idalia Leticia</v>
          </cell>
          <cell r="AK1512" t="str">
            <v>Oficina central Guadalajara</v>
          </cell>
          <cell r="AL1512" t="str">
            <v>Guadalajara</v>
          </cell>
          <cell r="AM1512">
            <v>0</v>
          </cell>
          <cell r="AN1512" t="str">
            <v>noe.rosales@gnp.com.mx</v>
          </cell>
          <cell r="AO1512" t="str">
            <v>noe.rosales@gnp.com.mx</v>
          </cell>
          <cell r="AP1512" t="str">
            <v>ajustes306gnp@gmail.com</v>
          </cell>
          <cell r="AQ1512">
            <v>3310204554</v>
          </cell>
          <cell r="AR1512" t="str">
            <v>6363180010377420</v>
          </cell>
          <cell r="AS1512" t="str">
            <v>CANCELADO</v>
          </cell>
          <cell r="AT1512" t="str">
            <v>4041</v>
          </cell>
          <cell r="AU1512" t="str">
            <v>368</v>
          </cell>
          <cell r="AV1512" t="str">
            <v>05/26</v>
          </cell>
          <cell r="AW1512" t="str">
            <v>-</v>
          </cell>
          <cell r="AX1512" t="str">
            <v>-</v>
          </cell>
          <cell r="AY1512" t="str">
            <v>No</v>
          </cell>
          <cell r="AZ1512" t="str">
            <v>-</v>
          </cell>
          <cell r="BA1512" t="str">
            <v>-</v>
          </cell>
          <cell r="BB1512" t="str">
            <v>-</v>
          </cell>
          <cell r="BC1512" t="str">
            <v>-</v>
          </cell>
          <cell r="BD1512" t="str">
            <v>-</v>
          </cell>
          <cell r="BE1512" t="str">
            <v>-</v>
          </cell>
          <cell r="BF1512" t="str">
            <v>-</v>
          </cell>
          <cell r="BG1512">
            <v>3</v>
          </cell>
          <cell r="BH1512" t="str">
            <v>-</v>
          </cell>
          <cell r="BI1512" t="str">
            <v>-</v>
          </cell>
          <cell r="BJ1512" t="str">
            <v>Propio</v>
          </cell>
          <cell r="BK1512" t="str">
            <v>FV8427</v>
          </cell>
          <cell r="BL1512" t="str">
            <v>El Trébol Automotriz Ermita, S.A. de C.V.</v>
          </cell>
          <cell r="BM1512">
            <v>126293.1</v>
          </cell>
          <cell r="BN1512">
            <v>20206.896000000001</v>
          </cell>
          <cell r="BO1512">
            <v>146499.99600000001</v>
          </cell>
          <cell r="BP1512">
            <v>4363.92</v>
          </cell>
          <cell r="BQ1512" t="str">
            <v>-</v>
          </cell>
          <cell r="BR1512" t="str">
            <v>-</v>
          </cell>
          <cell r="BS1512" t="str">
            <v>-</v>
          </cell>
          <cell r="BT1512" t="str">
            <v>-</v>
          </cell>
          <cell r="BU1512" t="str">
            <v>-</v>
          </cell>
          <cell r="BV1512" t="str">
            <v>-</v>
          </cell>
          <cell r="BW1512" t="str">
            <v>-</v>
          </cell>
          <cell r="BX1512" t="str">
            <v>-</v>
          </cell>
          <cell r="BY1512" t="str">
            <v>-</v>
          </cell>
          <cell r="BZ1512" t="str">
            <v>-</v>
          </cell>
          <cell r="CA1512" t="str">
            <v>-</v>
          </cell>
          <cell r="CB1512" t="str">
            <v>-</v>
          </cell>
          <cell r="CC1512" t="str">
            <v>Jueves</v>
          </cell>
          <cell r="CD1512" t="str">
            <v>21</v>
          </cell>
          <cell r="CE1512" t="str">
            <v>1</v>
          </cell>
          <cell r="CF1512" t="str">
            <v>Verde</v>
          </cell>
          <cell r="CG1512" t="str">
            <v>4o Sábado</v>
          </cell>
          <cell r="CH1512" t="str">
            <v>Abr y May</v>
          </cell>
          <cell r="CI1512" t="str">
            <v>Oct y Nov</v>
          </cell>
          <cell r="CJ1512" t="str">
            <v>Ajustador</v>
          </cell>
          <cell r="CK1512">
            <v>90</v>
          </cell>
          <cell r="CL1512" t="str">
            <v>101 - MAGNA</v>
          </cell>
          <cell r="CM1512" t="str">
            <v>15131</v>
          </cell>
          <cell r="CP1512" t="str">
            <v>-</v>
          </cell>
        </row>
        <row r="1513">
          <cell r="A1513" t="str">
            <v>15132</v>
          </cell>
          <cell r="B1513" t="str">
            <v>U39ACD</v>
          </cell>
          <cell r="C1513" t="str">
            <v>Distrito Federal</v>
          </cell>
          <cell r="D1513" t="str">
            <v>No aplica</v>
          </cell>
          <cell r="E1513" t="str">
            <v>Aveo</v>
          </cell>
          <cell r="F1513" t="str">
            <v>Automóvil</v>
          </cell>
          <cell r="G1513" t="str">
            <v>Chevrolet</v>
          </cell>
          <cell r="H1513" t="str">
            <v>Aveo LT 4 puertas T/M, D/H, A/A, B/A, ABS, CD, Paquete F</v>
          </cell>
          <cell r="I1513" t="str">
            <v>3G1TB5CF6FL212488</v>
          </cell>
          <cell r="J1513" t="str">
            <v>Hecho en México</v>
          </cell>
          <cell r="K1513" t="str">
            <v>Magna</v>
          </cell>
          <cell r="L1513">
            <v>4</v>
          </cell>
          <cell r="M1513">
            <v>45</v>
          </cell>
          <cell r="N1513">
            <v>2015</v>
          </cell>
          <cell r="O1513" t="str">
            <v>Ciudad de México</v>
          </cell>
          <cell r="P1513" t="str">
            <v>Ciudad de México</v>
          </cell>
          <cell r="Q1513" t="str">
            <v>Zona Metropolitana</v>
          </cell>
          <cell r="R1513" t="str">
            <v>Baja</v>
          </cell>
          <cell r="S1513" t="str">
            <v>Venta a empleado</v>
          </cell>
          <cell r="T1513" t="str">
            <v>GNP</v>
          </cell>
          <cell r="U1513" t="str">
            <v>Grupo Nacional Provincial, S.A.B.</v>
          </cell>
          <cell r="V1513" t="str">
            <v>Asesor de Servicio</v>
          </cell>
          <cell r="W1513" t="str">
            <v>577</v>
          </cell>
          <cell r="X1513" t="str">
            <v>Célula 9</v>
          </cell>
          <cell r="Y1513" t="str">
            <v>Asignado</v>
          </cell>
          <cell r="Z1513" t="str">
            <v>N94129</v>
          </cell>
          <cell r="AA1513" t="str">
            <v>Montañez Espinosa Mario Alberto</v>
          </cell>
          <cell r="AB1513" t="str">
            <v>Grupo Nacional Provincial, S.A.B.</v>
          </cell>
          <cell r="AC1513" t="str">
            <v>MOEM900211DA1</v>
          </cell>
          <cell r="AD1513" t="str">
            <v>Operativo</v>
          </cell>
          <cell r="AE1513" t="str">
            <v>Asesor de Servicio Automovil</v>
          </cell>
          <cell r="AF1513" t="str">
            <v>Unidad Operativa</v>
          </cell>
          <cell r="AG1513" t="str">
            <v>Dirección Servicio y Operaciones</v>
          </cell>
          <cell r="AH1513" t="str">
            <v>Subdir. Siniestros CDMX y Sureste</v>
          </cell>
          <cell r="AI1513" t="str">
            <v>C9215</v>
          </cell>
          <cell r="AJ1513" t="str">
            <v>Moreno Alvárez Elvia Citlalli</v>
          </cell>
          <cell r="AK1513" t="str">
            <v>Tlalnepantla</v>
          </cell>
          <cell r="AL1513" t="str">
            <v>Tlalnepantla</v>
          </cell>
          <cell r="AM1513">
            <v>50380</v>
          </cell>
          <cell r="AN1513" t="str">
            <v>alberto.montanez@gnp.com.mx</v>
          </cell>
          <cell r="AO1513" t="str">
            <v>alberto.montanez@gnp.com.mx</v>
          </cell>
          <cell r="AP1513" t="str">
            <v>ajustes039gnp@gmail.com</v>
          </cell>
          <cell r="AQ1513">
            <v>5547992855</v>
          </cell>
          <cell r="AR1513" t="str">
            <v>-</v>
          </cell>
          <cell r="AS1513" t="str">
            <v>-</v>
          </cell>
          <cell r="AT1513" t="str">
            <v>-</v>
          </cell>
          <cell r="AU1513" t="str">
            <v>-</v>
          </cell>
          <cell r="AV1513" t="str">
            <v>-</v>
          </cell>
          <cell r="AW1513" t="str">
            <v>IMDM22968815..</v>
          </cell>
          <cell r="AX1513" t="str">
            <v>Inactivo</v>
          </cell>
          <cell r="AY1513" t="str">
            <v>Si</v>
          </cell>
          <cell r="AZ1513">
            <v>1229.17</v>
          </cell>
          <cell r="BA1513">
            <v>43708</v>
          </cell>
          <cell r="BB1513">
            <v>1229.17</v>
          </cell>
          <cell r="BC1513" t="str">
            <v>-</v>
          </cell>
          <cell r="BD1513">
            <v>118000</v>
          </cell>
          <cell r="BE1513">
            <v>43708</v>
          </cell>
          <cell r="BF1513">
            <v>45153</v>
          </cell>
          <cell r="BG1513">
            <v>3</v>
          </cell>
          <cell r="BH1513" t="str">
            <v>-</v>
          </cell>
          <cell r="BI1513" t="str">
            <v>-</v>
          </cell>
          <cell r="BJ1513" t="str">
            <v>Propio</v>
          </cell>
          <cell r="BK1513" t="str">
            <v>FV8428</v>
          </cell>
          <cell r="BL1513" t="str">
            <v>El Trébol Automotriz Ermita, S.A. de C.V.</v>
          </cell>
          <cell r="BM1513">
            <v>126293.1</v>
          </cell>
          <cell r="BN1513">
            <v>20206.896000000001</v>
          </cell>
          <cell r="BO1513">
            <v>146499.99600000001</v>
          </cell>
          <cell r="BP1513">
            <v>4363.92</v>
          </cell>
          <cell r="BQ1513" t="str">
            <v>-</v>
          </cell>
          <cell r="BR1513" t="str">
            <v>-</v>
          </cell>
          <cell r="BS1513" t="str">
            <v>-</v>
          </cell>
          <cell r="BT1513" t="str">
            <v>-</v>
          </cell>
          <cell r="BU1513" t="str">
            <v>-</v>
          </cell>
          <cell r="BV1513" t="str">
            <v>-</v>
          </cell>
          <cell r="BW1513" t="str">
            <v>-</v>
          </cell>
          <cell r="BX1513" t="str">
            <v>-</v>
          </cell>
          <cell r="BY1513" t="str">
            <v>-</v>
          </cell>
          <cell r="BZ1513" t="str">
            <v>-</v>
          </cell>
          <cell r="CA1513" t="str">
            <v>-</v>
          </cell>
          <cell r="CB1513" t="str">
            <v>-</v>
          </cell>
          <cell r="CC1513" t="str">
            <v>Viernes</v>
          </cell>
          <cell r="CD1513" t="str">
            <v>39</v>
          </cell>
          <cell r="CE1513" t="str">
            <v>9</v>
          </cell>
          <cell r="CF1513" t="str">
            <v>Azul</v>
          </cell>
          <cell r="CG1513" t="str">
            <v>5o Sábado</v>
          </cell>
          <cell r="CH1513" t="str">
            <v>May y Jun</v>
          </cell>
          <cell r="CI1513" t="str">
            <v>Nov y Dic</v>
          </cell>
          <cell r="CJ1513" t="str">
            <v>-</v>
          </cell>
          <cell r="CK1513">
            <v>90</v>
          </cell>
          <cell r="CL1513" t="str">
            <v>101 - MAGNA</v>
          </cell>
          <cell r="CM1513" t="str">
            <v>15132</v>
          </cell>
          <cell r="CP1513" t="str">
            <v>-</v>
          </cell>
        </row>
        <row r="1514">
          <cell r="A1514" t="str">
            <v>15133</v>
          </cell>
          <cell r="B1514" t="str">
            <v>R85ACD</v>
          </cell>
          <cell r="C1514" t="str">
            <v>Distrito Federal</v>
          </cell>
          <cell r="D1514" t="str">
            <v>No aplica</v>
          </cell>
          <cell r="E1514" t="str">
            <v>Aveo</v>
          </cell>
          <cell r="F1514" t="str">
            <v>Automóvil</v>
          </cell>
          <cell r="G1514" t="str">
            <v>Chevrolet</v>
          </cell>
          <cell r="H1514" t="str">
            <v>Aveo LT 4 puertas T/M, D/H, A/A, B/A, ABS, CD, Paquete F</v>
          </cell>
          <cell r="I1514" t="str">
            <v>3G1TB5CF6FL212877</v>
          </cell>
          <cell r="J1514" t="str">
            <v>Hecho en México</v>
          </cell>
          <cell r="K1514" t="str">
            <v>Magna</v>
          </cell>
          <cell r="L1514">
            <v>4</v>
          </cell>
          <cell r="M1514">
            <v>45</v>
          </cell>
          <cell r="N1514">
            <v>2015</v>
          </cell>
          <cell r="O1514" t="str">
            <v>Ciudad de México</v>
          </cell>
          <cell r="P1514" t="str">
            <v>Ciudad de México</v>
          </cell>
          <cell r="Q1514" t="str">
            <v>Zona Metropolitana</v>
          </cell>
          <cell r="R1514" t="str">
            <v>Baja</v>
          </cell>
          <cell r="S1514" t="str">
            <v>Venta a empleado</v>
          </cell>
          <cell r="T1514" t="str">
            <v>GNP</v>
          </cell>
          <cell r="U1514" t="str">
            <v>Grupo Nacional Provincial, S.A.B.</v>
          </cell>
          <cell r="V1514" t="str">
            <v>Supervisor Ajustes</v>
          </cell>
          <cell r="W1514" t="str">
            <v>007</v>
          </cell>
          <cell r="X1514" t="str">
            <v>Célula 5</v>
          </cell>
          <cell r="Y1514" t="str">
            <v>Asignado</v>
          </cell>
          <cell r="Z1514" t="str">
            <v>P40890</v>
          </cell>
          <cell r="AA1514" t="str">
            <v>Garcia Saavedra José Luis</v>
          </cell>
          <cell r="AB1514" t="str">
            <v>Grupo Nacional Provincial, S.A.B.</v>
          </cell>
          <cell r="AC1514" t="str">
            <v>GASL610328BK4</v>
          </cell>
          <cell r="AD1514" t="str">
            <v>Jefe de departamento</v>
          </cell>
          <cell r="AE1514" t="str">
            <v>Coordinador de Célula</v>
          </cell>
          <cell r="AF1514" t="str">
            <v>Unidad Operativa</v>
          </cell>
          <cell r="AG1514" t="str">
            <v>Dirección Servicio y Operaciones</v>
          </cell>
          <cell r="AH1514" t="str">
            <v>Subdir. Siniestros CDMX y Sureste</v>
          </cell>
          <cell r="AI1514" t="str">
            <v>C9208</v>
          </cell>
          <cell r="AJ1514" t="str">
            <v>Lasa Estrada Antxon</v>
          </cell>
          <cell r="AK1514" t="str">
            <v>Poniente Anexo</v>
          </cell>
          <cell r="AL1514" t="str">
            <v>Plaza GNP</v>
          </cell>
          <cell r="AM1514">
            <v>4042</v>
          </cell>
          <cell r="AN1514" t="str">
            <v>joseluis.garcia@gnp.com.mx</v>
          </cell>
          <cell r="AO1514" t="str">
            <v>joseluis.garcia@gnp.com.mx</v>
          </cell>
          <cell r="AQ1514">
            <v>5535667134</v>
          </cell>
          <cell r="AR1514" t="str">
            <v>6363180010377438</v>
          </cell>
          <cell r="AS1514" t="str">
            <v>CANCELADO</v>
          </cell>
          <cell r="AT1514" t="str">
            <v>8030</v>
          </cell>
          <cell r="AU1514" t="str">
            <v>636</v>
          </cell>
          <cell r="AV1514" t="str">
            <v>05/26</v>
          </cell>
          <cell r="AW1514" t="str">
            <v>IMDM20551751..</v>
          </cell>
          <cell r="AX1514" t="str">
            <v>Inactivo</v>
          </cell>
          <cell r="AY1514" t="str">
            <v>Si</v>
          </cell>
          <cell r="AZ1514">
            <v>1229.17</v>
          </cell>
          <cell r="BA1514">
            <v>43708</v>
          </cell>
          <cell r="BB1514">
            <v>7375.02</v>
          </cell>
          <cell r="BC1514" t="str">
            <v>-</v>
          </cell>
          <cell r="BD1514">
            <v>118000</v>
          </cell>
          <cell r="BE1514">
            <v>43631</v>
          </cell>
          <cell r="BF1514">
            <v>45076</v>
          </cell>
          <cell r="BG1514">
            <v>3</v>
          </cell>
          <cell r="BH1514" t="str">
            <v>-</v>
          </cell>
          <cell r="BI1514" t="str">
            <v>-</v>
          </cell>
          <cell r="BJ1514" t="str">
            <v>Propio</v>
          </cell>
          <cell r="BK1514" t="str">
            <v>FV8429</v>
          </cell>
          <cell r="BL1514" t="str">
            <v>El Trébol Automotriz Ermita, S.A. de C.V.</v>
          </cell>
          <cell r="BM1514">
            <v>126293.1</v>
          </cell>
          <cell r="BN1514">
            <v>20206.896000000001</v>
          </cell>
          <cell r="BO1514">
            <v>146499.99600000001</v>
          </cell>
          <cell r="BP1514">
            <v>4363.92</v>
          </cell>
          <cell r="BQ1514" t="str">
            <v>-</v>
          </cell>
          <cell r="BR1514" t="str">
            <v>-</v>
          </cell>
          <cell r="BS1514" t="str">
            <v>-</v>
          </cell>
          <cell r="BT1514" t="str">
            <v>-</v>
          </cell>
          <cell r="BU1514" t="str">
            <v>-</v>
          </cell>
          <cell r="BV1514" t="str">
            <v>-</v>
          </cell>
          <cell r="BW1514" t="str">
            <v>-</v>
          </cell>
          <cell r="BX1514" t="str">
            <v>-</v>
          </cell>
          <cell r="BY1514" t="str">
            <v>-</v>
          </cell>
          <cell r="BZ1514" t="str">
            <v>-</v>
          </cell>
          <cell r="CA1514" t="str">
            <v>-</v>
          </cell>
          <cell r="CB1514" t="str">
            <v>-</v>
          </cell>
          <cell r="CC1514" t="str">
            <v>Lunes</v>
          </cell>
          <cell r="CD1514" t="str">
            <v>85</v>
          </cell>
          <cell r="CE1514" t="str">
            <v>5</v>
          </cell>
          <cell r="CF1514" t="str">
            <v>Amarillo</v>
          </cell>
          <cell r="CG1514" t="str">
            <v>1er Sábado</v>
          </cell>
          <cell r="CH1514" t="str">
            <v>Ene y Feb</v>
          </cell>
          <cell r="CI1514" t="str">
            <v>Jul y Ago</v>
          </cell>
          <cell r="CJ1514" t="str">
            <v>SupAjustes</v>
          </cell>
          <cell r="CK1514">
            <v>90</v>
          </cell>
          <cell r="CL1514" t="str">
            <v>101 - MAGNA</v>
          </cell>
          <cell r="CM1514" t="str">
            <v>15133</v>
          </cell>
          <cell r="CP1514" t="str">
            <v>-</v>
          </cell>
        </row>
        <row r="1515">
          <cell r="A1515" t="str">
            <v>15134</v>
          </cell>
          <cell r="B1515" t="str">
            <v>T83ACD</v>
          </cell>
          <cell r="C1515" t="str">
            <v>Distrito Federal</v>
          </cell>
          <cell r="D1515" t="str">
            <v>No aplica</v>
          </cell>
          <cell r="E1515" t="str">
            <v>Aveo</v>
          </cell>
          <cell r="F1515" t="str">
            <v>Automóvil</v>
          </cell>
          <cell r="G1515" t="str">
            <v>Chevrolet</v>
          </cell>
          <cell r="H1515" t="str">
            <v>Aveo LT 4 puertas T/M, D/H, A/A, B/A, ABS, CD, Paquete F</v>
          </cell>
          <cell r="I1515" t="str">
            <v>3G1TB5CF6FL213172</v>
          </cell>
          <cell r="J1515" t="str">
            <v>Hecho en México</v>
          </cell>
          <cell r="K1515" t="str">
            <v>Magna</v>
          </cell>
          <cell r="L1515">
            <v>4</v>
          </cell>
          <cell r="M1515">
            <v>45</v>
          </cell>
          <cell r="N1515">
            <v>2015</v>
          </cell>
          <cell r="O1515" t="str">
            <v>Acapulco</v>
          </cell>
          <cell r="P1515" t="str">
            <v>Guerrero</v>
          </cell>
          <cell r="Q1515" t="str">
            <v>Centro</v>
          </cell>
          <cell r="R1515" t="str">
            <v>Baja</v>
          </cell>
          <cell r="S1515" t="str">
            <v>Venta a empleado</v>
          </cell>
          <cell r="T1515" t="str">
            <v>GNP</v>
          </cell>
          <cell r="U1515" t="str">
            <v>Grupo Nacional Provincial, S.A.B.</v>
          </cell>
          <cell r="V1515" t="str">
            <v>Supervisor de Taller</v>
          </cell>
          <cell r="W1515" t="str">
            <v>-</v>
          </cell>
          <cell r="X1515" t="str">
            <v>Supervisoria</v>
          </cell>
          <cell r="Y1515" t="str">
            <v>Asignado</v>
          </cell>
          <cell r="Z1515" t="str">
            <v>N95071</v>
          </cell>
          <cell r="AA1515" t="str">
            <v>Almada Gallardo Ramon David</v>
          </cell>
          <cell r="AB1515" t="str">
            <v>Grupo Nacional Provincial, S.A.B.</v>
          </cell>
          <cell r="AC1515" t="str">
            <v>AAGR850530898</v>
          </cell>
          <cell r="AD1515" t="str">
            <v>Operativo</v>
          </cell>
          <cell r="AE1515" t="str">
            <v>Visitador de Taller</v>
          </cell>
          <cell r="AF1515" t="str">
            <v>Unidad Operativa</v>
          </cell>
          <cell r="AG1515" t="str">
            <v>Dirección Servicio y Operaciones</v>
          </cell>
          <cell r="AH1515" t="str">
            <v>Subdir. Siniestros CDMX y Sureste</v>
          </cell>
          <cell r="AI1515" t="str">
            <v>C9208</v>
          </cell>
          <cell r="AJ1515" t="str">
            <v>Lasa Estrada Antxon</v>
          </cell>
          <cell r="AK1515" t="str">
            <v>Acapulco</v>
          </cell>
          <cell r="AL1515" t="str">
            <v>Acapulco</v>
          </cell>
          <cell r="AM1515">
            <v>0</v>
          </cell>
          <cell r="AN1515" t="str">
            <v>ramon.almada@gnp.com.mx</v>
          </cell>
          <cell r="AO1515" t="str">
            <v>ramon.almada@gnp.com.mx</v>
          </cell>
          <cell r="AP1515" t="str">
            <v>supacap@gnp.com.mx</v>
          </cell>
          <cell r="AQ1515">
            <v>7441818620</v>
          </cell>
          <cell r="AR1515" t="str">
            <v>6363180010377446</v>
          </cell>
          <cell r="AS1515" t="str">
            <v>CANCELADO</v>
          </cell>
          <cell r="AT1515" t="str">
            <v>3704</v>
          </cell>
          <cell r="AU1515" t="str">
            <v>142</v>
          </cell>
          <cell r="AV1515" t="str">
            <v>05/26</v>
          </cell>
          <cell r="AW1515" t="str">
            <v>IMDM20436284..</v>
          </cell>
          <cell r="AX1515" t="str">
            <v>Inactivo</v>
          </cell>
          <cell r="AY1515" t="str">
            <v>Si</v>
          </cell>
          <cell r="AZ1515">
            <v>819.44</v>
          </cell>
          <cell r="BA1515">
            <v>43708</v>
          </cell>
          <cell r="BB1515">
            <v>3277.76</v>
          </cell>
          <cell r="BC1515" t="str">
            <v>-</v>
          </cell>
          <cell r="BD1515">
            <v>59000</v>
          </cell>
          <cell r="BE1515">
            <v>43661</v>
          </cell>
          <cell r="BF1515">
            <v>44742</v>
          </cell>
          <cell r="BG1515">
            <v>4</v>
          </cell>
          <cell r="BH1515" t="str">
            <v>-</v>
          </cell>
          <cell r="BI1515" t="str">
            <v>-</v>
          </cell>
          <cell r="BJ1515" t="str">
            <v>Propio</v>
          </cell>
          <cell r="BK1515" t="str">
            <v>FV8430</v>
          </cell>
          <cell r="BL1515" t="str">
            <v>El Trébol Automotriz Ermita, S.A. de C.V.</v>
          </cell>
          <cell r="BM1515">
            <v>126293.1</v>
          </cell>
          <cell r="BN1515">
            <v>20206.896000000001</v>
          </cell>
          <cell r="BO1515">
            <v>146499.99600000001</v>
          </cell>
          <cell r="BP1515">
            <v>4363.92</v>
          </cell>
          <cell r="BQ1515" t="str">
            <v>-</v>
          </cell>
          <cell r="BR1515" t="str">
            <v>-</v>
          </cell>
          <cell r="BS1515" t="str">
            <v>-</v>
          </cell>
          <cell r="BT1515" t="str">
            <v>-</v>
          </cell>
          <cell r="BU1515" t="str">
            <v>-</v>
          </cell>
          <cell r="BV1515" t="str">
            <v>-</v>
          </cell>
          <cell r="BW1515" t="str">
            <v>-</v>
          </cell>
          <cell r="BX1515" t="str">
            <v>-</v>
          </cell>
          <cell r="BY1515" t="str">
            <v>-</v>
          </cell>
          <cell r="BZ1515" t="str">
            <v>-</v>
          </cell>
          <cell r="CA1515" t="str">
            <v>-</v>
          </cell>
          <cell r="CB1515" t="str">
            <v>-</v>
          </cell>
          <cell r="CC1515" t="str">
            <v>Miércoles</v>
          </cell>
          <cell r="CD1515" t="str">
            <v>83</v>
          </cell>
          <cell r="CE1515" t="str">
            <v>3</v>
          </cell>
          <cell r="CF1515" t="str">
            <v>Rojo</v>
          </cell>
          <cell r="CG1515" t="str">
            <v>3er Sábado</v>
          </cell>
          <cell r="CH1515" t="str">
            <v>Mzo y Abr</v>
          </cell>
          <cell r="CI1515" t="str">
            <v>Sep y Oct</v>
          </cell>
          <cell r="CJ1515" t="str">
            <v>SupTaller</v>
          </cell>
          <cell r="CK1515">
            <v>90</v>
          </cell>
          <cell r="CL1515" t="str">
            <v>101 - MAGNA</v>
          </cell>
          <cell r="CM1515" t="str">
            <v>15134</v>
          </cell>
          <cell r="CP1515" t="str">
            <v>-</v>
          </cell>
        </row>
        <row r="1516">
          <cell r="A1516" t="str">
            <v>15135</v>
          </cell>
          <cell r="B1516" t="str">
            <v>Y91ACD</v>
          </cell>
          <cell r="C1516" t="str">
            <v>Distrito Federal</v>
          </cell>
          <cell r="D1516" t="str">
            <v>No aplica</v>
          </cell>
          <cell r="E1516" t="str">
            <v>Aveo</v>
          </cell>
          <cell r="F1516" t="str">
            <v>Automóvil</v>
          </cell>
          <cell r="G1516" t="str">
            <v>Chevrolet</v>
          </cell>
          <cell r="H1516" t="str">
            <v>Aveo LT 4 puertas T/M, D/H, A/A, B/A, ABS, CD, Paquete F</v>
          </cell>
          <cell r="I1516" t="str">
            <v>3G1TB5CF8FL206059</v>
          </cell>
          <cell r="J1516" t="str">
            <v>Hecho en México</v>
          </cell>
          <cell r="K1516" t="str">
            <v>Magna</v>
          </cell>
          <cell r="L1516">
            <v>4</v>
          </cell>
          <cell r="M1516">
            <v>45</v>
          </cell>
          <cell r="N1516">
            <v>2015</v>
          </cell>
          <cell r="O1516" t="str">
            <v>Ciudad de México</v>
          </cell>
          <cell r="P1516" t="str">
            <v>Ciudad de México</v>
          </cell>
          <cell r="Q1516" t="str">
            <v>Zona Metropolitana</v>
          </cell>
          <cell r="R1516" t="str">
            <v>Baja</v>
          </cell>
          <cell r="S1516" t="str">
            <v>Venta a empleado</v>
          </cell>
          <cell r="T1516" t="str">
            <v>GNP</v>
          </cell>
          <cell r="U1516" t="str">
            <v>Grupo Nacional Provincial, S.A.B.</v>
          </cell>
          <cell r="V1516" t="str">
            <v>Supervisor Ajustes</v>
          </cell>
          <cell r="W1516" t="str">
            <v>002</v>
          </cell>
          <cell r="X1516" t="str">
            <v>Célula 7</v>
          </cell>
          <cell r="Y1516" t="str">
            <v>Asignado</v>
          </cell>
          <cell r="Z1516" t="str">
            <v>N88516</v>
          </cell>
          <cell r="AA1516" t="str">
            <v>Barrios Díaz Héctor</v>
          </cell>
          <cell r="AB1516" t="str">
            <v>Grupo Nacional Provincial, S.A.B.</v>
          </cell>
          <cell r="AC1516" t="str">
            <v>BADH740319IK1</v>
          </cell>
          <cell r="AD1516" t="str">
            <v>Jefe de departamento</v>
          </cell>
          <cell r="AE1516" t="str">
            <v>Coordinador de Célula</v>
          </cell>
          <cell r="AF1516" t="str">
            <v>Unidad Operativa</v>
          </cell>
          <cell r="AG1516" t="str">
            <v>Dirección Servicio y Operaciones</v>
          </cell>
          <cell r="AH1516" t="str">
            <v>Subdir. Siniestros CDMX y Sureste</v>
          </cell>
          <cell r="AI1516" t="str">
            <v>C9215</v>
          </cell>
          <cell r="AJ1516" t="str">
            <v>Moreno Alvárez Elvia Citlalli</v>
          </cell>
          <cell r="AK1516" t="str">
            <v>Reforma PB</v>
          </cell>
          <cell r="AL1516" t="str">
            <v>Reforma</v>
          </cell>
          <cell r="AM1516">
            <v>0</v>
          </cell>
          <cell r="AN1516" t="str">
            <v>hector.barrios@gnp.com.mx</v>
          </cell>
          <cell r="AO1516" t="str">
            <v>hector.barrios@gnp.com.mx</v>
          </cell>
          <cell r="AQ1516">
            <v>5535667104</v>
          </cell>
          <cell r="AR1516" t="str">
            <v>6363180010377453</v>
          </cell>
          <cell r="AS1516" t="str">
            <v>CANCELADO</v>
          </cell>
          <cell r="AT1516" t="str">
            <v>2647</v>
          </cell>
          <cell r="AU1516" t="str">
            <v>829</v>
          </cell>
          <cell r="AV1516" t="str">
            <v>05/26</v>
          </cell>
          <cell r="AW1516" t="str">
            <v>IMDM22968704..</v>
          </cell>
          <cell r="AX1516" t="str">
            <v>Inactivo</v>
          </cell>
          <cell r="AY1516" t="str">
            <v>Si</v>
          </cell>
          <cell r="AZ1516">
            <v>1229.17</v>
          </cell>
          <cell r="BA1516">
            <v>43708</v>
          </cell>
          <cell r="BB1516">
            <v>7375.02</v>
          </cell>
          <cell r="BC1516">
            <v>110624.98</v>
          </cell>
          <cell r="BD1516">
            <v>118000</v>
          </cell>
          <cell r="BE1516">
            <v>43631</v>
          </cell>
          <cell r="BF1516">
            <v>45076</v>
          </cell>
          <cell r="BG1516">
            <v>3</v>
          </cell>
          <cell r="BH1516" t="str">
            <v>-</v>
          </cell>
          <cell r="BI1516" t="str">
            <v>-</v>
          </cell>
          <cell r="BJ1516" t="str">
            <v>Propio</v>
          </cell>
          <cell r="BK1516" t="str">
            <v>FV8431</v>
          </cell>
          <cell r="BL1516" t="str">
            <v>El Trébol Automotriz Ermita, S.A. de C.V.</v>
          </cell>
          <cell r="BM1516">
            <v>126293.1</v>
          </cell>
          <cell r="BN1516">
            <v>20206.896000000001</v>
          </cell>
          <cell r="BO1516">
            <v>146499.99600000001</v>
          </cell>
          <cell r="BP1516">
            <v>4363.92</v>
          </cell>
          <cell r="BQ1516" t="str">
            <v>-</v>
          </cell>
          <cell r="BR1516" t="str">
            <v>-</v>
          </cell>
          <cell r="BS1516" t="str">
            <v>-</v>
          </cell>
          <cell r="BT1516" t="str">
            <v>-</v>
          </cell>
          <cell r="BU1516" t="str">
            <v>-</v>
          </cell>
          <cell r="BV1516" t="str">
            <v>-</v>
          </cell>
          <cell r="BW1516" t="str">
            <v>-</v>
          </cell>
          <cell r="BX1516" t="str">
            <v>-</v>
          </cell>
          <cell r="BY1516" t="str">
            <v>-</v>
          </cell>
          <cell r="BZ1516" t="str">
            <v>-</v>
          </cell>
          <cell r="CA1516" t="str">
            <v>-</v>
          </cell>
          <cell r="CB1516" t="str">
            <v>-</v>
          </cell>
          <cell r="CC1516" t="str">
            <v>Jueves</v>
          </cell>
          <cell r="CD1516" t="str">
            <v>91</v>
          </cell>
          <cell r="CE1516" t="str">
            <v>1</v>
          </cell>
          <cell r="CF1516" t="str">
            <v>Verde</v>
          </cell>
          <cell r="CG1516" t="str">
            <v>4o Sábado</v>
          </cell>
          <cell r="CH1516" t="str">
            <v>Abr y May</v>
          </cell>
          <cell r="CI1516" t="str">
            <v>Oct y Nov</v>
          </cell>
          <cell r="CJ1516" t="str">
            <v>SupAjustes</v>
          </cell>
          <cell r="CK1516">
            <v>90</v>
          </cell>
          <cell r="CL1516" t="str">
            <v>101 - MAGNA</v>
          </cell>
          <cell r="CM1516" t="str">
            <v>15135</v>
          </cell>
          <cell r="CP1516" t="str">
            <v>-</v>
          </cell>
        </row>
        <row r="1517">
          <cell r="A1517" t="str">
            <v>15136</v>
          </cell>
          <cell r="B1517" t="str">
            <v>F09ADB</v>
          </cell>
          <cell r="C1517" t="str">
            <v>Distrito Federal</v>
          </cell>
          <cell r="D1517" t="str">
            <v>No aplica</v>
          </cell>
          <cell r="E1517" t="str">
            <v>Aveo</v>
          </cell>
          <cell r="F1517" t="str">
            <v>Automóvil</v>
          </cell>
          <cell r="G1517" t="str">
            <v>Chevrolet</v>
          </cell>
          <cell r="H1517" t="str">
            <v>Aveo LT 4 puertas T/M, D/H, A/A, B/A, ABS, CD, Paquete F</v>
          </cell>
          <cell r="I1517" t="str">
            <v>3G1TB5CF8FL208989</v>
          </cell>
          <cell r="J1517" t="str">
            <v>Hecho en México</v>
          </cell>
          <cell r="K1517" t="str">
            <v>Magna</v>
          </cell>
          <cell r="L1517">
            <v>4</v>
          </cell>
          <cell r="M1517">
            <v>45</v>
          </cell>
          <cell r="N1517">
            <v>2015</v>
          </cell>
          <cell r="O1517" t="str">
            <v>Toluca</v>
          </cell>
          <cell r="P1517" t="str">
            <v>Estado de México</v>
          </cell>
          <cell r="Q1517" t="str">
            <v>Centro</v>
          </cell>
          <cell r="R1517" t="str">
            <v>Baja</v>
          </cell>
          <cell r="S1517" t="str">
            <v>Venta a empleado</v>
          </cell>
          <cell r="T1517" t="str">
            <v>GNP</v>
          </cell>
          <cell r="U1517" t="str">
            <v>Grupo Nacional Provincial, S.A.B.</v>
          </cell>
          <cell r="V1517" t="str">
            <v>Supervisor de Taller</v>
          </cell>
          <cell r="W1517" t="str">
            <v>-</v>
          </cell>
          <cell r="X1517" t="str">
            <v>Supervisoria</v>
          </cell>
          <cell r="Y1517" t="str">
            <v>Asignado</v>
          </cell>
          <cell r="Z1517" t="str">
            <v>N93780</v>
          </cell>
          <cell r="AA1517" t="str">
            <v>Pedraza Cruz Mario</v>
          </cell>
          <cell r="AB1517" t="str">
            <v>Grupo Nacional Provincial, S.A.B.</v>
          </cell>
          <cell r="AC1517" t="str">
            <v>PECM710710L57</v>
          </cell>
          <cell r="AD1517" t="str">
            <v>Operativo</v>
          </cell>
          <cell r="AE1517" t="str">
            <v>Visitador de Taller</v>
          </cell>
          <cell r="AF1517" t="str">
            <v>Unidad Operativa</v>
          </cell>
          <cell r="AG1517" t="str">
            <v>Dirección Servicio y Operaciones</v>
          </cell>
          <cell r="AH1517" t="str">
            <v>Subdir. Siniestros CDMX y Sureste</v>
          </cell>
          <cell r="AI1517" t="str">
            <v>C9208</v>
          </cell>
          <cell r="AJ1517" t="str">
            <v>Lasa Estrada Antxon</v>
          </cell>
          <cell r="AK1517" t="str">
            <v>Toluca</v>
          </cell>
          <cell r="AL1517" t="str">
            <v>Toluca</v>
          </cell>
          <cell r="AM1517">
            <v>80238</v>
          </cell>
          <cell r="AN1517" t="str">
            <v>mario.pedraza@gnp.com.mx</v>
          </cell>
          <cell r="AO1517" t="str">
            <v>mario.pedraza@gnp.com.mx</v>
          </cell>
          <cell r="AQ1517">
            <v>7223508524</v>
          </cell>
          <cell r="AR1517" t="str">
            <v>6363180010377461</v>
          </cell>
          <cell r="AS1517" t="str">
            <v>CANCELADO</v>
          </cell>
          <cell r="AT1517" t="str">
            <v>9788</v>
          </cell>
          <cell r="AU1517" t="str">
            <v>883</v>
          </cell>
          <cell r="AV1517" t="str">
            <v>05/26</v>
          </cell>
          <cell r="AW1517" t="str">
            <v>IMDM22968826..</v>
          </cell>
          <cell r="AX1517" t="str">
            <v>Inactivo</v>
          </cell>
          <cell r="AY1517" t="str">
            <v>Si</v>
          </cell>
          <cell r="AZ1517">
            <v>572.91999999999996</v>
          </cell>
          <cell r="BA1517">
            <v>43708</v>
          </cell>
          <cell r="BB1517">
            <v>2291.6799999999998</v>
          </cell>
          <cell r="BC1517" t="str">
            <v>-</v>
          </cell>
          <cell r="BD1517">
            <v>55000</v>
          </cell>
          <cell r="BE1517">
            <v>43661</v>
          </cell>
          <cell r="BF1517">
            <v>45107</v>
          </cell>
          <cell r="BG1517">
            <v>3</v>
          </cell>
          <cell r="BH1517" t="str">
            <v>-</v>
          </cell>
          <cell r="BI1517" t="str">
            <v>-</v>
          </cell>
          <cell r="BJ1517" t="str">
            <v>Propio</v>
          </cell>
          <cell r="BL1517" t="str">
            <v>El Trébol Automotriz Ermita, S.A. de C.V.</v>
          </cell>
          <cell r="BN1517">
            <v>0</v>
          </cell>
          <cell r="BO1517">
            <v>0</v>
          </cell>
          <cell r="BP1517" t="str">
            <v>-</v>
          </cell>
          <cell r="BQ1517" t="str">
            <v>-</v>
          </cell>
          <cell r="BR1517" t="str">
            <v>-</v>
          </cell>
          <cell r="BS1517" t="str">
            <v>-</v>
          </cell>
          <cell r="BT1517" t="str">
            <v>-</v>
          </cell>
          <cell r="BU1517" t="str">
            <v>-</v>
          </cell>
          <cell r="BV1517" t="str">
            <v>-</v>
          </cell>
          <cell r="BW1517" t="str">
            <v>-</v>
          </cell>
          <cell r="BX1517" t="str">
            <v>-</v>
          </cell>
          <cell r="BY1517" t="str">
            <v>-</v>
          </cell>
          <cell r="BZ1517" t="str">
            <v>-</v>
          </cell>
          <cell r="CA1517" t="str">
            <v>-</v>
          </cell>
          <cell r="CB1517" t="str">
            <v>-</v>
          </cell>
          <cell r="CC1517" t="str">
            <v>Viernes</v>
          </cell>
          <cell r="CD1517" t="str">
            <v>09</v>
          </cell>
          <cell r="CE1517" t="str">
            <v>9</v>
          </cell>
          <cell r="CF1517" t="str">
            <v>Azul</v>
          </cell>
          <cell r="CG1517" t="str">
            <v>5o Sábado</v>
          </cell>
          <cell r="CH1517" t="str">
            <v>May y Jun</v>
          </cell>
          <cell r="CI1517" t="str">
            <v>Nov y Dic</v>
          </cell>
          <cell r="CJ1517" t="str">
            <v>SupTaller</v>
          </cell>
          <cell r="CK1517">
            <v>90</v>
          </cell>
          <cell r="CL1517" t="str">
            <v>101 - MAGNA</v>
          </cell>
          <cell r="CM1517" t="str">
            <v>15136</v>
          </cell>
          <cell r="CP1517" t="str">
            <v>-</v>
          </cell>
        </row>
        <row r="1518">
          <cell r="A1518" t="str">
            <v>15137</v>
          </cell>
          <cell r="B1518" t="str">
            <v>X90AFH</v>
          </cell>
          <cell r="C1518" t="str">
            <v>Distrito Federal</v>
          </cell>
          <cell r="D1518" t="str">
            <v>G97ADB</v>
          </cell>
          <cell r="E1518" t="str">
            <v>Aveo</v>
          </cell>
          <cell r="F1518" t="str">
            <v>Automóvil</v>
          </cell>
          <cell r="G1518" t="str">
            <v>Chevrolet</v>
          </cell>
          <cell r="H1518" t="str">
            <v>Aveo LT 4 puertas T/M, D/H, A/A, B/A, ABS, CD, Paquete F</v>
          </cell>
          <cell r="I1518" t="str">
            <v>3G1TB5CF8FL209852</v>
          </cell>
          <cell r="J1518" t="str">
            <v>Hecho en México</v>
          </cell>
          <cell r="K1518" t="str">
            <v>Magna</v>
          </cell>
          <cell r="L1518">
            <v>4</v>
          </cell>
          <cell r="M1518">
            <v>45</v>
          </cell>
          <cell r="N1518">
            <v>2015</v>
          </cell>
          <cell r="O1518" t="str">
            <v>Cancún</v>
          </cell>
          <cell r="P1518" t="str">
            <v>Quintana Roo</v>
          </cell>
          <cell r="Q1518" t="str">
            <v>Sureste</v>
          </cell>
          <cell r="R1518" t="str">
            <v>Baja</v>
          </cell>
          <cell r="S1518" t="str">
            <v>Subasta interna</v>
          </cell>
          <cell r="T1518" t="str">
            <v>GNP</v>
          </cell>
          <cell r="U1518" t="str">
            <v>Grupo Nacional Provincial, S.A.B.</v>
          </cell>
          <cell r="V1518" t="str">
            <v>Supervisor de Taller</v>
          </cell>
          <cell r="W1518" t="str">
            <v>-</v>
          </cell>
          <cell r="X1518" t="str">
            <v>Supervisoria</v>
          </cell>
          <cell r="Y1518" t="str">
            <v>Asignado</v>
          </cell>
          <cell r="Z1518" t="str">
            <v>S06399</v>
          </cell>
          <cell r="AA1518" t="str">
            <v>-</v>
          </cell>
          <cell r="AB1518" t="str">
            <v>-</v>
          </cell>
          <cell r="AC1518" t="str">
            <v>-</v>
          </cell>
          <cell r="AD1518" t="str">
            <v>-</v>
          </cell>
          <cell r="AE1518" t="str">
            <v>-</v>
          </cell>
          <cell r="AF1518" t="str">
            <v>-</v>
          </cell>
          <cell r="AG1518" t="str">
            <v>-</v>
          </cell>
          <cell r="AH1518" t="str">
            <v>-</v>
          </cell>
          <cell r="AI1518" t="str">
            <v>C6705</v>
          </cell>
          <cell r="AJ1518" t="str">
            <v>Ramirez Granados Arturo</v>
          </cell>
          <cell r="AK1518" t="str">
            <v>-</v>
          </cell>
          <cell r="AL1518" t="str">
            <v>-</v>
          </cell>
          <cell r="AM1518" t="str">
            <v>-</v>
          </cell>
          <cell r="AN1518" t="str">
            <v>lucy.gaze3@gmail.com</v>
          </cell>
          <cell r="AO1518" t="str">
            <v>-</v>
          </cell>
          <cell r="AP1518" t="str">
            <v>lucy.gaze3@gmail.com</v>
          </cell>
          <cell r="AQ1518">
            <v>9982271231</v>
          </cell>
          <cell r="AR1518" t="str">
            <v>6363180010377479</v>
          </cell>
          <cell r="AS1518" t="str">
            <v>CANCELADO</v>
          </cell>
          <cell r="AT1518" t="str">
            <v>9227</v>
          </cell>
          <cell r="AU1518" t="str">
            <v>828</v>
          </cell>
          <cell r="AV1518" t="str">
            <v>05/26</v>
          </cell>
          <cell r="AW1518" t="str">
            <v>-</v>
          </cell>
          <cell r="AX1518" t="str">
            <v>-</v>
          </cell>
          <cell r="AY1518" t="str">
            <v>No</v>
          </cell>
          <cell r="AZ1518" t="str">
            <v>-</v>
          </cell>
          <cell r="BA1518" t="str">
            <v>-</v>
          </cell>
          <cell r="BB1518" t="str">
            <v>-</v>
          </cell>
          <cell r="BC1518" t="str">
            <v>-</v>
          </cell>
          <cell r="BD1518" t="str">
            <v>-</v>
          </cell>
          <cell r="BE1518" t="str">
            <v>-</v>
          </cell>
          <cell r="BF1518" t="str">
            <v>-</v>
          </cell>
          <cell r="BG1518">
            <v>3</v>
          </cell>
          <cell r="BH1518" t="str">
            <v>-</v>
          </cell>
          <cell r="BI1518" t="str">
            <v>-</v>
          </cell>
          <cell r="BJ1518" t="str">
            <v>Propio</v>
          </cell>
          <cell r="BL1518" t="str">
            <v>El Trébol Automotriz Ermita, S.A. de C.V.</v>
          </cell>
          <cell r="BN1518">
            <v>0</v>
          </cell>
          <cell r="BO1518">
            <v>0</v>
          </cell>
          <cell r="BP1518" t="str">
            <v>-</v>
          </cell>
          <cell r="BQ1518" t="str">
            <v>-</v>
          </cell>
          <cell r="BR1518" t="str">
            <v>-</v>
          </cell>
          <cell r="BS1518" t="str">
            <v>-</v>
          </cell>
          <cell r="BT1518" t="str">
            <v>-</v>
          </cell>
          <cell r="BU1518" t="str">
            <v>-</v>
          </cell>
          <cell r="BV1518" t="str">
            <v>-</v>
          </cell>
          <cell r="BW1518" t="str">
            <v>-</v>
          </cell>
          <cell r="BX1518" t="str">
            <v>-</v>
          </cell>
          <cell r="BY1518" t="str">
            <v>-</v>
          </cell>
          <cell r="BZ1518" t="str">
            <v>-</v>
          </cell>
          <cell r="CA1518" t="str">
            <v>-</v>
          </cell>
          <cell r="CB1518" t="str">
            <v>-</v>
          </cell>
          <cell r="CC1518" t="str">
            <v>Viernes</v>
          </cell>
          <cell r="CD1518" t="str">
            <v>90</v>
          </cell>
          <cell r="CE1518" t="str">
            <v>0</v>
          </cell>
          <cell r="CF1518" t="str">
            <v>Azul</v>
          </cell>
          <cell r="CG1518" t="str">
            <v>5o Sábado</v>
          </cell>
          <cell r="CH1518" t="str">
            <v>May y Jun</v>
          </cell>
          <cell r="CI1518" t="str">
            <v>Nov y Dic</v>
          </cell>
          <cell r="CJ1518" t="str">
            <v>SupTaller</v>
          </cell>
          <cell r="CK1518">
            <v>90</v>
          </cell>
          <cell r="CL1518" t="str">
            <v>101 - MAGNA</v>
          </cell>
          <cell r="CM1518" t="str">
            <v>15137</v>
          </cell>
          <cell r="CP1518" t="str">
            <v>-</v>
          </cell>
        </row>
        <row r="1519">
          <cell r="A1519" t="str">
            <v>15138</v>
          </cell>
          <cell r="B1519" t="str">
            <v>G36ADB</v>
          </cell>
          <cell r="C1519" t="str">
            <v>Distrito Federal</v>
          </cell>
          <cell r="D1519" t="str">
            <v>No aplica</v>
          </cell>
          <cell r="E1519" t="str">
            <v>Aveo</v>
          </cell>
          <cell r="F1519" t="str">
            <v>Automóvil</v>
          </cell>
          <cell r="G1519" t="str">
            <v>Chevrolet</v>
          </cell>
          <cell r="H1519" t="str">
            <v>Aveo LT 4 puertas T/M, D/H, A/A, B/A, ABS, CD, Paquete F</v>
          </cell>
          <cell r="I1519" t="str">
            <v>3G1TB5CF8FL216350</v>
          </cell>
          <cell r="J1519" t="str">
            <v>Hecho en México</v>
          </cell>
          <cell r="K1519" t="str">
            <v>Magna</v>
          </cell>
          <cell r="L1519">
            <v>4</v>
          </cell>
          <cell r="M1519">
            <v>45</v>
          </cell>
          <cell r="N1519">
            <v>2015</v>
          </cell>
          <cell r="O1519" t="str">
            <v>Puebla</v>
          </cell>
          <cell r="P1519" t="str">
            <v>Puebla</v>
          </cell>
          <cell r="Q1519" t="str">
            <v>Sureste</v>
          </cell>
          <cell r="R1519" t="str">
            <v>Baja</v>
          </cell>
          <cell r="S1519" t="str">
            <v>Venta a empleado</v>
          </cell>
          <cell r="T1519" t="str">
            <v>GNP</v>
          </cell>
          <cell r="U1519" t="str">
            <v>Grupo Nacional Provincial, S.A.B.</v>
          </cell>
          <cell r="V1519" t="str">
            <v>AVES</v>
          </cell>
          <cell r="W1519" t="str">
            <v>Estrategas</v>
          </cell>
          <cell r="X1519" t="str">
            <v>Despacho Externo</v>
          </cell>
          <cell r="Y1519" t="str">
            <v>Asignado</v>
          </cell>
          <cell r="AA1519" t="str">
            <v>Ignacio Espejo Menchaca</v>
          </cell>
          <cell r="AB1519" t="str">
            <v>-</v>
          </cell>
          <cell r="AC1519" t="str">
            <v>-</v>
          </cell>
          <cell r="AD1519" t="str">
            <v>-</v>
          </cell>
          <cell r="AE1519" t="str">
            <v>-</v>
          </cell>
          <cell r="AF1519" t="str">
            <v>-</v>
          </cell>
          <cell r="AG1519" t="str">
            <v>-</v>
          </cell>
          <cell r="AH1519" t="str">
            <v>-</v>
          </cell>
          <cell r="AI1519" t="str">
            <v>C6705</v>
          </cell>
          <cell r="AJ1519" t="str">
            <v>Ramirez Granados Arturo</v>
          </cell>
          <cell r="AK1519" t="str">
            <v>-</v>
          </cell>
          <cell r="AL1519" t="str">
            <v>-</v>
          </cell>
          <cell r="AM1519" t="str">
            <v>-</v>
          </cell>
          <cell r="AN1519">
            <v>0</v>
          </cell>
          <cell r="AO1519" t="str">
            <v>-</v>
          </cell>
          <cell r="AQ1519">
            <v>5543677979</v>
          </cell>
          <cell r="AR1519" t="str">
            <v>6363180010377487</v>
          </cell>
          <cell r="AS1519" t="str">
            <v>BLOQUEADO</v>
          </cell>
          <cell r="AT1519" t="str">
            <v>2893</v>
          </cell>
          <cell r="AU1519" t="str">
            <v>279</v>
          </cell>
          <cell r="AV1519" t="str">
            <v>05/26</v>
          </cell>
          <cell r="AW1519" t="str">
            <v>-</v>
          </cell>
          <cell r="AX1519" t="str">
            <v>-</v>
          </cell>
          <cell r="AY1519" t="str">
            <v>No</v>
          </cell>
          <cell r="AZ1519" t="str">
            <v>-</v>
          </cell>
          <cell r="BA1519" t="str">
            <v>-</v>
          </cell>
          <cell r="BB1519" t="str">
            <v>-</v>
          </cell>
          <cell r="BC1519" t="str">
            <v>-</v>
          </cell>
          <cell r="BD1519" t="str">
            <v>-</v>
          </cell>
          <cell r="BE1519" t="str">
            <v>-</v>
          </cell>
          <cell r="BF1519" t="str">
            <v>-</v>
          </cell>
          <cell r="BG1519" t="str">
            <v>-</v>
          </cell>
          <cell r="BH1519" t="str">
            <v>-</v>
          </cell>
          <cell r="BI1519" t="str">
            <v>-</v>
          </cell>
          <cell r="BJ1519" t="str">
            <v>Propio</v>
          </cell>
          <cell r="BL1519" t="str">
            <v>El Trébol Automotriz Ermita, S.A. de C.V.</v>
          </cell>
          <cell r="BN1519">
            <v>0</v>
          </cell>
          <cell r="BO1519">
            <v>0</v>
          </cell>
          <cell r="BP1519" t="str">
            <v>-</v>
          </cell>
          <cell r="BQ1519" t="str">
            <v>-</v>
          </cell>
          <cell r="BR1519" t="str">
            <v>-</v>
          </cell>
          <cell r="BS1519" t="str">
            <v>-</v>
          </cell>
          <cell r="BT1519" t="str">
            <v>-</v>
          </cell>
          <cell r="BU1519" t="str">
            <v>-</v>
          </cell>
          <cell r="BV1519" t="str">
            <v>-</v>
          </cell>
          <cell r="BW1519" t="str">
            <v>-</v>
          </cell>
          <cell r="BX1519" t="str">
            <v>-</v>
          </cell>
          <cell r="BY1519" t="str">
            <v>-</v>
          </cell>
          <cell r="BZ1519" t="str">
            <v>-</v>
          </cell>
          <cell r="CA1519" t="str">
            <v>-</v>
          </cell>
          <cell r="CB1519" t="str">
            <v>-</v>
          </cell>
          <cell r="CC1519" t="str">
            <v>Lunes</v>
          </cell>
          <cell r="CD1519" t="str">
            <v>36</v>
          </cell>
          <cell r="CE1519" t="str">
            <v>6</v>
          </cell>
          <cell r="CF1519" t="str">
            <v>Amarillo</v>
          </cell>
          <cell r="CG1519" t="str">
            <v>1er Sábado</v>
          </cell>
          <cell r="CH1519" t="str">
            <v>Ene y Feb</v>
          </cell>
          <cell r="CI1519" t="str">
            <v>Jul y Ago</v>
          </cell>
          <cell r="CJ1519" t="str">
            <v>AVEs</v>
          </cell>
          <cell r="CK1519">
            <v>0</v>
          </cell>
          <cell r="CL1519" t="str">
            <v>101 - MAGNA</v>
          </cell>
          <cell r="CM1519" t="str">
            <v>15138</v>
          </cell>
          <cell r="CP1519" t="str">
            <v>-</v>
          </cell>
        </row>
        <row r="1520">
          <cell r="A1520" t="str">
            <v>15139</v>
          </cell>
          <cell r="B1520" t="str">
            <v>F86ADB</v>
          </cell>
          <cell r="C1520" t="str">
            <v>Distrito Federal</v>
          </cell>
          <cell r="D1520" t="str">
            <v>No aplica</v>
          </cell>
          <cell r="E1520" t="str">
            <v>Aveo</v>
          </cell>
          <cell r="F1520" t="str">
            <v>Automóvil</v>
          </cell>
          <cell r="G1520" t="str">
            <v>Chevrolet</v>
          </cell>
          <cell r="H1520" t="str">
            <v>Aveo LT 4 puertas T/M, D/H, A/A, B/A, ABS, CD, Paquete F</v>
          </cell>
          <cell r="I1520" t="str">
            <v>3G1TB5CF9FL206197</v>
          </cell>
          <cell r="J1520" t="str">
            <v>Hecho en México</v>
          </cell>
          <cell r="K1520" t="str">
            <v>Magna</v>
          </cell>
          <cell r="L1520">
            <v>4</v>
          </cell>
          <cell r="M1520">
            <v>45</v>
          </cell>
          <cell r="N1520">
            <v>2015</v>
          </cell>
          <cell r="O1520" t="str">
            <v>Ciudad de México</v>
          </cell>
          <cell r="P1520" t="str">
            <v>Ciudad de México</v>
          </cell>
          <cell r="Q1520" t="str">
            <v>Zona Metropolitana</v>
          </cell>
          <cell r="R1520" t="str">
            <v>Baja</v>
          </cell>
          <cell r="S1520" t="str">
            <v>Venta a empleado</v>
          </cell>
          <cell r="T1520" t="str">
            <v>GNP</v>
          </cell>
          <cell r="U1520" t="str">
            <v>Grupo Nacional Provincial, S.A.B.</v>
          </cell>
          <cell r="V1520" t="str">
            <v>Asesor de Servicio</v>
          </cell>
          <cell r="W1520" t="str">
            <v>506</v>
          </cell>
          <cell r="X1520" t="str">
            <v>Célula 9</v>
          </cell>
          <cell r="Y1520" t="str">
            <v>Asignado</v>
          </cell>
          <cell r="Z1520" t="str">
            <v>N94787</v>
          </cell>
          <cell r="AA1520" t="str">
            <v>Hernández Campos Eduardo</v>
          </cell>
          <cell r="AB1520" t="str">
            <v>Grupo Nacional Provincial, S.A.B.</v>
          </cell>
          <cell r="AC1520" t="str">
            <v>HECE8408104I3</v>
          </cell>
          <cell r="AD1520" t="str">
            <v>Operativo</v>
          </cell>
          <cell r="AE1520" t="str">
            <v>Asesor de Servicio Automovil</v>
          </cell>
          <cell r="AF1520" t="str">
            <v>Unidad Operativa</v>
          </cell>
          <cell r="AG1520" t="str">
            <v>Dirección Servicio y Operaciones</v>
          </cell>
          <cell r="AH1520" t="str">
            <v>Subdir. Siniestros CDMX y Sureste</v>
          </cell>
          <cell r="AI1520" t="str">
            <v>C9215</v>
          </cell>
          <cell r="AJ1520" t="str">
            <v>Moreno Alvárez Elvia Citlalli</v>
          </cell>
          <cell r="AK1520" t="str">
            <v>Tlalnepantla</v>
          </cell>
          <cell r="AL1520" t="str">
            <v>Tlalnepantla</v>
          </cell>
          <cell r="AM1520">
            <v>0</v>
          </cell>
          <cell r="AN1520" t="str">
            <v>eduardo.hernandezcampos@gnp.com.mx</v>
          </cell>
          <cell r="AO1520" t="str">
            <v>eduardo.hernandezcampos@gnp.com.mx</v>
          </cell>
          <cell r="AP1520" t="str">
            <v xml:space="preserve">  19amv73@gamil.com
19amv73@gamil.com</v>
          </cell>
          <cell r="AQ1520">
            <v>5535228406</v>
          </cell>
          <cell r="AR1520" t="str">
            <v>6363180010377495</v>
          </cell>
          <cell r="AS1520" t="str">
            <v>CANCELADO</v>
          </cell>
          <cell r="AT1520" t="str">
            <v>3729</v>
          </cell>
          <cell r="AU1520" t="str">
            <v>180</v>
          </cell>
          <cell r="AV1520" t="str">
            <v>05/26</v>
          </cell>
          <cell r="AW1520" t="str">
            <v>IMDM22968811..</v>
          </cell>
          <cell r="AX1520" t="str">
            <v>Inactivo</v>
          </cell>
          <cell r="AY1520" t="str">
            <v>Si</v>
          </cell>
          <cell r="AZ1520">
            <v>1229.17</v>
          </cell>
          <cell r="BA1520">
            <v>43708</v>
          </cell>
          <cell r="BB1520">
            <v>2458.34</v>
          </cell>
          <cell r="BC1520" t="str">
            <v>-</v>
          </cell>
          <cell r="BD1520">
            <v>118000</v>
          </cell>
          <cell r="BE1520">
            <v>43692</v>
          </cell>
          <cell r="BF1520">
            <v>45153</v>
          </cell>
          <cell r="BG1520">
            <v>3</v>
          </cell>
          <cell r="BH1520" t="str">
            <v>-</v>
          </cell>
          <cell r="BI1520" t="str">
            <v>-</v>
          </cell>
          <cell r="BJ1520" t="str">
            <v>Propio</v>
          </cell>
          <cell r="BL1520" t="str">
            <v>El Trébol Automotriz Ermita, S.A. de C.V.</v>
          </cell>
          <cell r="BN1520">
            <v>0</v>
          </cell>
          <cell r="BO1520">
            <v>0</v>
          </cell>
          <cell r="BP1520" t="str">
            <v>-</v>
          </cell>
          <cell r="BQ1520" t="str">
            <v>-</v>
          </cell>
          <cell r="BR1520" t="str">
            <v>-</v>
          </cell>
          <cell r="BS1520" t="str">
            <v>-</v>
          </cell>
          <cell r="BT1520" t="str">
            <v>-</v>
          </cell>
          <cell r="BU1520" t="str">
            <v>-</v>
          </cell>
          <cell r="BV1520" t="str">
            <v>-</v>
          </cell>
          <cell r="BW1520" t="str">
            <v>-</v>
          </cell>
          <cell r="BX1520" t="str">
            <v>-</v>
          </cell>
          <cell r="BY1520" t="str">
            <v>-</v>
          </cell>
          <cell r="BZ1520" t="str">
            <v>-</v>
          </cell>
          <cell r="CA1520" t="str">
            <v>-</v>
          </cell>
          <cell r="CB1520" t="str">
            <v>-</v>
          </cell>
          <cell r="CC1520" t="str">
            <v>Lunes</v>
          </cell>
          <cell r="CD1520" t="str">
            <v>86</v>
          </cell>
          <cell r="CE1520" t="str">
            <v>6</v>
          </cell>
          <cell r="CF1520" t="str">
            <v>Amarillo</v>
          </cell>
          <cell r="CG1520" t="str">
            <v>1er Sábado</v>
          </cell>
          <cell r="CH1520" t="str">
            <v>Ene y Feb</v>
          </cell>
          <cell r="CI1520" t="str">
            <v>Jul y Ago</v>
          </cell>
          <cell r="CJ1520" t="str">
            <v>Ajustador</v>
          </cell>
          <cell r="CK1520">
            <v>90</v>
          </cell>
          <cell r="CL1520" t="str">
            <v>101 - MAGNA</v>
          </cell>
          <cell r="CM1520" t="str">
            <v>15139</v>
          </cell>
          <cell r="CP1520" t="str">
            <v>-</v>
          </cell>
        </row>
        <row r="1521">
          <cell r="A1521" t="str">
            <v>15140</v>
          </cell>
          <cell r="B1521" t="str">
            <v>K11ADB</v>
          </cell>
          <cell r="C1521" t="str">
            <v>Distrito Federal</v>
          </cell>
          <cell r="D1521" t="str">
            <v>No aplica</v>
          </cell>
          <cell r="E1521" t="str">
            <v>Aveo</v>
          </cell>
          <cell r="F1521" t="str">
            <v>Automóvil</v>
          </cell>
          <cell r="G1521" t="str">
            <v>Chevrolet</v>
          </cell>
          <cell r="H1521" t="str">
            <v>Aveo LT 4 puertas T/M, D/H, A/A, B/A, ABS, CD, Paquete F</v>
          </cell>
          <cell r="I1521" t="str">
            <v>3G1TB5CF2FL232320</v>
          </cell>
          <cell r="J1521" t="str">
            <v>Hecho en México</v>
          </cell>
          <cell r="K1521" t="str">
            <v>Magna</v>
          </cell>
          <cell r="L1521">
            <v>4</v>
          </cell>
          <cell r="M1521">
            <v>45</v>
          </cell>
          <cell r="N1521">
            <v>2015</v>
          </cell>
          <cell r="O1521" t="str">
            <v>Ciudad de México</v>
          </cell>
          <cell r="P1521" t="str">
            <v>Ciudad de México</v>
          </cell>
          <cell r="Q1521" t="str">
            <v>Zona Metropolitana</v>
          </cell>
          <cell r="R1521" t="str">
            <v>Baja</v>
          </cell>
          <cell r="S1521" t="str">
            <v>Subasta interna</v>
          </cell>
          <cell r="T1521" t="str">
            <v>GNP</v>
          </cell>
          <cell r="U1521" t="str">
            <v>Grupo Nacional Provincial, S.A.B.</v>
          </cell>
          <cell r="V1521" t="str">
            <v>AVES</v>
          </cell>
          <cell r="W1521" t="str">
            <v>CG Agente de Seguros</v>
          </cell>
          <cell r="X1521" t="str">
            <v>Despacho Externo</v>
          </cell>
          <cell r="Y1521" t="str">
            <v>Asignado</v>
          </cell>
          <cell r="Z1521" t="str">
            <v>N91812</v>
          </cell>
          <cell r="AA1521" t="str">
            <v>Rivera Torres Daniela Jazmín</v>
          </cell>
          <cell r="AB1521" t="str">
            <v>Grupo Nacional Provincial, S.A.B.</v>
          </cell>
          <cell r="AC1521" t="str">
            <v>RITD8611287H6</v>
          </cell>
          <cell r="AD1521" t="str">
            <v>Jefe de departamento</v>
          </cell>
          <cell r="AE1521" t="str">
            <v>Jefe de Departamento B</v>
          </cell>
          <cell r="AF1521" t="str">
            <v>Unidad de Negocio</v>
          </cell>
          <cell r="AG1521" t="str">
            <v>Dirección Canal Masivo</v>
          </cell>
          <cell r="AH1521" t="str">
            <v>Subdir. Integración Comercial Canal Masivo</v>
          </cell>
          <cell r="AI1521" t="str">
            <v>C2001</v>
          </cell>
          <cell r="AJ1521" t="str">
            <v>Ocampo Sosa Abel Francisco</v>
          </cell>
          <cell r="AK1521" t="str">
            <v>Central P2 C-D</v>
          </cell>
          <cell r="AL1521" t="str">
            <v>Plaza GNP</v>
          </cell>
          <cell r="AM1521">
            <v>81816</v>
          </cell>
          <cell r="AN1521" t="str">
            <v>yasmin.rivera@gnp.com.mx</v>
          </cell>
          <cell r="AO1521" t="str">
            <v>yasmin.rivera@gnp.com.mx</v>
          </cell>
          <cell r="AP1521" t="str">
            <v>marisol.gallardo@gnp.com.mx</v>
          </cell>
          <cell r="AQ1521">
            <v>5543677979</v>
          </cell>
          <cell r="AR1521" t="str">
            <v>6363180010377503</v>
          </cell>
          <cell r="AS1521" t="str">
            <v>CANCELADO</v>
          </cell>
          <cell r="AT1521" t="str">
            <v>1366</v>
          </cell>
          <cell r="AU1521" t="str">
            <v>747</v>
          </cell>
          <cell r="AV1521" t="str">
            <v>05/26</v>
          </cell>
          <cell r="AW1521" t="str">
            <v>-</v>
          </cell>
          <cell r="AX1521" t="str">
            <v>-</v>
          </cell>
          <cell r="AY1521" t="str">
            <v>No</v>
          </cell>
          <cell r="AZ1521" t="str">
            <v>-</v>
          </cell>
          <cell r="BA1521" t="str">
            <v>-</v>
          </cell>
          <cell r="BB1521" t="str">
            <v>-</v>
          </cell>
          <cell r="BC1521" t="str">
            <v>-</v>
          </cell>
          <cell r="BD1521" t="str">
            <v>-</v>
          </cell>
          <cell r="BE1521" t="str">
            <v>-</v>
          </cell>
          <cell r="BF1521" t="str">
            <v>-</v>
          </cell>
          <cell r="BG1521" t="str">
            <v>-</v>
          </cell>
          <cell r="BH1521" t="str">
            <v>-</v>
          </cell>
          <cell r="BI1521" t="str">
            <v>-</v>
          </cell>
          <cell r="BJ1521" t="str">
            <v>Propio</v>
          </cell>
          <cell r="BL1521" t="str">
            <v>El Trébol Automotriz Ermita, S.A. de C.V.</v>
          </cell>
          <cell r="BN1521">
            <v>0</v>
          </cell>
          <cell r="BO1521">
            <v>0</v>
          </cell>
          <cell r="BP1521" t="str">
            <v>-</v>
          </cell>
          <cell r="BQ1521" t="str">
            <v>-</v>
          </cell>
          <cell r="BR1521" t="str">
            <v>-</v>
          </cell>
          <cell r="BS1521" t="str">
            <v>-</v>
          </cell>
          <cell r="BT1521" t="str">
            <v>-</v>
          </cell>
          <cell r="BU1521" t="str">
            <v>-</v>
          </cell>
          <cell r="BV1521" t="str">
            <v>-</v>
          </cell>
          <cell r="BW1521" t="str">
            <v>-</v>
          </cell>
          <cell r="BX1521" t="str">
            <v>-</v>
          </cell>
          <cell r="BY1521" t="str">
            <v>-</v>
          </cell>
          <cell r="BZ1521" t="str">
            <v>-</v>
          </cell>
          <cell r="CA1521" t="str">
            <v>-</v>
          </cell>
          <cell r="CB1521" t="str">
            <v>-</v>
          </cell>
          <cell r="CC1521" t="str">
            <v>Jueves</v>
          </cell>
          <cell r="CD1521" t="str">
            <v>11</v>
          </cell>
          <cell r="CE1521" t="str">
            <v>1</v>
          </cell>
          <cell r="CF1521" t="str">
            <v>Verde</v>
          </cell>
          <cell r="CG1521" t="str">
            <v>4o Sábado</v>
          </cell>
          <cell r="CH1521" t="str">
            <v>Abr y May</v>
          </cell>
          <cell r="CI1521" t="str">
            <v>Oct y Nov</v>
          </cell>
          <cell r="CJ1521" t="str">
            <v>AVEs</v>
          </cell>
          <cell r="CK1521">
            <v>0</v>
          </cell>
          <cell r="CL1521" t="str">
            <v>101 - MAGNA</v>
          </cell>
          <cell r="CM1521" t="str">
            <v>15140</v>
          </cell>
          <cell r="CP1521" t="str">
            <v>-</v>
          </cell>
        </row>
        <row r="1522">
          <cell r="A1522" t="str">
            <v>15141</v>
          </cell>
          <cell r="B1522" t="str">
            <v>F02ADB</v>
          </cell>
          <cell r="C1522" t="str">
            <v>Distrito Federal</v>
          </cell>
          <cell r="D1522" t="str">
            <v>No aplica</v>
          </cell>
          <cell r="E1522" t="str">
            <v>Aveo</v>
          </cell>
          <cell r="F1522" t="str">
            <v>Automóvil</v>
          </cell>
          <cell r="G1522" t="str">
            <v>Chevrolet</v>
          </cell>
          <cell r="H1522" t="str">
            <v>Aveo LT 4 puertas T/M, D/H, A/A, B/A, ABS, CD, Paquete F</v>
          </cell>
          <cell r="I1522" t="str">
            <v>3G1TB5CF2FL234908</v>
          </cell>
          <cell r="J1522" t="str">
            <v>Hecho en México</v>
          </cell>
          <cell r="K1522" t="str">
            <v>Magna</v>
          </cell>
          <cell r="L1522">
            <v>4</v>
          </cell>
          <cell r="M1522">
            <v>45</v>
          </cell>
          <cell r="N1522">
            <v>2015</v>
          </cell>
          <cell r="O1522" t="str">
            <v>Ciudad de México</v>
          </cell>
          <cell r="P1522" t="str">
            <v>Ciudad de México</v>
          </cell>
          <cell r="Q1522" t="str">
            <v>Zona Metropolitana</v>
          </cell>
          <cell r="R1522" t="str">
            <v>Baja</v>
          </cell>
          <cell r="S1522" t="str">
            <v>Venta a empleado</v>
          </cell>
          <cell r="T1522" t="str">
            <v>GNP</v>
          </cell>
          <cell r="U1522" t="str">
            <v>Grupo Nacional Provincial, S.A.B.</v>
          </cell>
          <cell r="V1522" t="str">
            <v>Asesor de Servicio</v>
          </cell>
          <cell r="W1522" t="str">
            <v>559</v>
          </cell>
          <cell r="X1522" t="str">
            <v>Célula 2</v>
          </cell>
          <cell r="Y1522" t="str">
            <v>Asignado</v>
          </cell>
          <cell r="Z1522" t="str">
            <v>N88473</v>
          </cell>
          <cell r="AA1522" t="str">
            <v>Reyna García Arturo</v>
          </cell>
          <cell r="AB1522" t="str">
            <v>Grupo Nacional Provincial, S.A.B.</v>
          </cell>
          <cell r="AC1522" t="str">
            <v>REGA730523NE1</v>
          </cell>
          <cell r="AD1522" t="str">
            <v>Operativo</v>
          </cell>
          <cell r="AE1522" t="str">
            <v>Asesor de Servicio Automovil</v>
          </cell>
          <cell r="AF1522" t="str">
            <v>Unidad Operativa</v>
          </cell>
          <cell r="AG1522" t="str">
            <v>Dirección Servicio y Operaciones</v>
          </cell>
          <cell r="AH1522" t="str">
            <v>Subdir. Siniestros CDMX y Sureste</v>
          </cell>
          <cell r="AI1522" t="str">
            <v>C9215</v>
          </cell>
          <cell r="AJ1522" t="str">
            <v>Moreno Alvárez Elvia Citlalli</v>
          </cell>
          <cell r="AK1522" t="str">
            <v>Tlalnepantla</v>
          </cell>
          <cell r="AL1522" t="str">
            <v>Tlalnepantla</v>
          </cell>
          <cell r="AM1522">
            <v>0</v>
          </cell>
          <cell r="AN1522" t="str">
            <v>arturo.reyna@gnp.com.mx</v>
          </cell>
          <cell r="AO1522" t="str">
            <v>arturo.reyna@gnp.com.mx</v>
          </cell>
          <cell r="AQ1522">
            <v>5535228244</v>
          </cell>
          <cell r="AR1522" t="str">
            <v>-</v>
          </cell>
          <cell r="AS1522" t="str">
            <v>-</v>
          </cell>
          <cell r="AT1522" t="str">
            <v>-</v>
          </cell>
          <cell r="AU1522" t="str">
            <v>-</v>
          </cell>
          <cell r="AV1522" t="str">
            <v>-</v>
          </cell>
          <cell r="AW1522" t="str">
            <v>IMDM20551958..</v>
          </cell>
          <cell r="AX1522" t="str">
            <v>Inactivo</v>
          </cell>
          <cell r="AY1522" t="str">
            <v>Si</v>
          </cell>
          <cell r="AZ1522">
            <v>819.45</v>
          </cell>
          <cell r="BA1522">
            <v>43708</v>
          </cell>
          <cell r="BB1522">
            <v>25402.95</v>
          </cell>
          <cell r="BC1522">
            <v>33597.050000000003</v>
          </cell>
          <cell r="BD1522">
            <v>59000</v>
          </cell>
          <cell r="BE1522">
            <v>43251</v>
          </cell>
          <cell r="BF1522">
            <v>44316</v>
          </cell>
          <cell r="BG1522">
            <v>3</v>
          </cell>
          <cell r="BH1522" t="str">
            <v>-</v>
          </cell>
          <cell r="BI1522" t="str">
            <v>-</v>
          </cell>
          <cell r="BJ1522" t="str">
            <v>Propio</v>
          </cell>
          <cell r="BL1522" t="str">
            <v>El Trébol Automotriz Ermita, S.A. de C.V.</v>
          </cell>
          <cell r="BN1522">
            <v>0</v>
          </cell>
          <cell r="BO1522">
            <v>0</v>
          </cell>
          <cell r="BP1522" t="str">
            <v>-</v>
          </cell>
          <cell r="BQ1522" t="str">
            <v>-</v>
          </cell>
          <cell r="BR1522" t="str">
            <v>-</v>
          </cell>
          <cell r="BS1522" t="str">
            <v>-</v>
          </cell>
          <cell r="BT1522" t="str">
            <v>-</v>
          </cell>
          <cell r="BU1522" t="str">
            <v>-</v>
          </cell>
          <cell r="BV1522" t="str">
            <v>-</v>
          </cell>
          <cell r="BW1522" t="str">
            <v>-</v>
          </cell>
          <cell r="BX1522" t="str">
            <v>-</v>
          </cell>
          <cell r="BY1522" t="str">
            <v>-</v>
          </cell>
          <cell r="BZ1522" t="str">
            <v>-</v>
          </cell>
          <cell r="CA1522" t="str">
            <v>-</v>
          </cell>
          <cell r="CB1522" t="str">
            <v>-</v>
          </cell>
          <cell r="CC1522" t="str">
            <v>Jueves</v>
          </cell>
          <cell r="CD1522" t="str">
            <v>02</v>
          </cell>
          <cell r="CE1522" t="str">
            <v>2</v>
          </cell>
          <cell r="CF1522" t="str">
            <v>Verde</v>
          </cell>
          <cell r="CG1522" t="str">
            <v>4o Sábado</v>
          </cell>
          <cell r="CH1522" t="str">
            <v>Abr y May</v>
          </cell>
          <cell r="CI1522" t="str">
            <v>Oct y Nov</v>
          </cell>
          <cell r="CJ1522" t="str">
            <v>-</v>
          </cell>
          <cell r="CK1522">
            <v>90</v>
          </cell>
          <cell r="CL1522" t="str">
            <v>101 - MAGNA</v>
          </cell>
          <cell r="CM1522" t="str">
            <v>15141</v>
          </cell>
          <cell r="CP1522" t="str">
            <v>-</v>
          </cell>
        </row>
        <row r="1523">
          <cell r="A1523" t="str">
            <v>15142</v>
          </cell>
          <cell r="B1523" t="str">
            <v>H60ADB</v>
          </cell>
          <cell r="C1523" t="str">
            <v>Distrito Federal</v>
          </cell>
          <cell r="D1523" t="str">
            <v>No aplica</v>
          </cell>
          <cell r="E1523" t="str">
            <v>Aveo</v>
          </cell>
          <cell r="F1523" t="str">
            <v>Automóvil</v>
          </cell>
          <cell r="G1523" t="str">
            <v>Chevrolet</v>
          </cell>
          <cell r="H1523" t="str">
            <v>Aveo LT 4 puertas T/M, D/H, A/A, B/A, ABS, CD, Paquete F</v>
          </cell>
          <cell r="I1523" t="str">
            <v>3G1TB5CF4FL233579</v>
          </cell>
          <cell r="J1523" t="str">
            <v>Hecho en México</v>
          </cell>
          <cell r="K1523" t="str">
            <v>Magna</v>
          </cell>
          <cell r="L1523">
            <v>4</v>
          </cell>
          <cell r="M1523">
            <v>45</v>
          </cell>
          <cell r="N1523">
            <v>2015</v>
          </cell>
          <cell r="O1523" t="str">
            <v>Monterrey</v>
          </cell>
          <cell r="P1523" t="str">
            <v>Nuevo León</v>
          </cell>
          <cell r="Q1523" t="str">
            <v>Noreste</v>
          </cell>
          <cell r="R1523" t="str">
            <v>Baja</v>
          </cell>
          <cell r="S1523" t="str">
            <v>En operación</v>
          </cell>
          <cell r="T1523" t="str">
            <v>GNP</v>
          </cell>
          <cell r="U1523" t="str">
            <v>Grupo Nacional Provincial, S.A.B.</v>
          </cell>
          <cell r="V1523" t="str">
            <v>AVES</v>
          </cell>
          <cell r="W1523" t="str">
            <v>Estrategas</v>
          </cell>
          <cell r="X1523" t="str">
            <v>Despacho Externo</v>
          </cell>
          <cell r="Y1523" t="str">
            <v>Asignado</v>
          </cell>
          <cell r="Z1523" t="str">
            <v>N91812</v>
          </cell>
          <cell r="AA1523" t="str">
            <v>Rivera Torres Daniela Jazmín</v>
          </cell>
          <cell r="AB1523" t="str">
            <v>Grupo Nacional Provincial, S.A.B.</v>
          </cell>
          <cell r="AC1523" t="str">
            <v>RITD8611287H6</v>
          </cell>
          <cell r="AD1523" t="str">
            <v>Jefe de departamento</v>
          </cell>
          <cell r="AE1523" t="str">
            <v>Jefe de Departamento B</v>
          </cell>
          <cell r="AF1523" t="str">
            <v>Unidad de Negocio</v>
          </cell>
          <cell r="AG1523" t="str">
            <v>Dirección Canal Masivo</v>
          </cell>
          <cell r="AH1523" t="str">
            <v>Subdir. Integración Comercial Canal Masivo</v>
          </cell>
          <cell r="AI1523" t="str">
            <v>C2001</v>
          </cell>
          <cell r="AJ1523" t="str">
            <v>Ocampo Sosa Abel Francisco</v>
          </cell>
          <cell r="AK1523" t="str">
            <v>Central P2 C-D</v>
          </cell>
          <cell r="AL1523" t="str">
            <v>Plaza GNP</v>
          </cell>
          <cell r="AM1523">
            <v>81816</v>
          </cell>
          <cell r="AN1523" t="str">
            <v>yasmin.rivera@gnp.com.mx</v>
          </cell>
          <cell r="AO1523" t="str">
            <v>yasmin.rivera@gnp.com.mx</v>
          </cell>
          <cell r="AP1523" t="str">
            <v>marisol.gallardo@gnp.com.mx</v>
          </cell>
          <cell r="AQ1523">
            <v>5543677979</v>
          </cell>
          <cell r="AR1523" t="str">
            <v>6363180010377511</v>
          </cell>
          <cell r="AS1523" t="str">
            <v>CANCELADO</v>
          </cell>
          <cell r="AT1523" t="str">
            <v>0043</v>
          </cell>
          <cell r="AU1523" t="str">
            <v>558</v>
          </cell>
          <cell r="AV1523" t="str">
            <v>05/26</v>
          </cell>
          <cell r="AW1523" t="str">
            <v>-</v>
          </cell>
          <cell r="AX1523" t="str">
            <v>-</v>
          </cell>
          <cell r="AY1523" t="str">
            <v>No</v>
          </cell>
          <cell r="AZ1523" t="str">
            <v>-</v>
          </cell>
          <cell r="BA1523" t="str">
            <v>-</v>
          </cell>
          <cell r="BB1523" t="str">
            <v>-</v>
          </cell>
          <cell r="BC1523" t="str">
            <v>-</v>
          </cell>
          <cell r="BD1523" t="str">
            <v>-</v>
          </cell>
          <cell r="BE1523" t="str">
            <v>-</v>
          </cell>
          <cell r="BF1523" t="str">
            <v>-</v>
          </cell>
          <cell r="BG1523" t="str">
            <v>-</v>
          </cell>
          <cell r="BH1523" t="str">
            <v>-</v>
          </cell>
          <cell r="BI1523" t="str">
            <v>-</v>
          </cell>
          <cell r="BJ1523" t="str">
            <v>Propio</v>
          </cell>
          <cell r="BL1523" t="str">
            <v>El Trébol Automotriz Ermita, S.A. de C.V.</v>
          </cell>
          <cell r="BN1523">
            <v>0</v>
          </cell>
          <cell r="BO1523">
            <v>126294.1</v>
          </cell>
          <cell r="BP1523" t="str">
            <v>-</v>
          </cell>
          <cell r="BQ1523" t="str">
            <v>-</v>
          </cell>
          <cell r="BR1523" t="str">
            <v>-</v>
          </cell>
          <cell r="BS1523" t="str">
            <v>-</v>
          </cell>
          <cell r="BT1523" t="str">
            <v>-</v>
          </cell>
          <cell r="BU1523" t="str">
            <v>-</v>
          </cell>
          <cell r="BV1523" t="str">
            <v>-</v>
          </cell>
          <cell r="BW1523" t="str">
            <v>-</v>
          </cell>
          <cell r="BX1523" t="str">
            <v>-</v>
          </cell>
          <cell r="BY1523" t="str">
            <v>-</v>
          </cell>
          <cell r="BZ1523" t="str">
            <v>-</v>
          </cell>
          <cell r="CA1523" t="str">
            <v>-</v>
          </cell>
          <cell r="CB1523" t="str">
            <v>-</v>
          </cell>
          <cell r="CC1523" t="str">
            <v>Viernes</v>
          </cell>
          <cell r="CD1523" t="str">
            <v>60</v>
          </cell>
          <cell r="CE1523" t="str">
            <v>0</v>
          </cell>
          <cell r="CF1523" t="str">
            <v>Azul</v>
          </cell>
          <cell r="CG1523" t="str">
            <v>5o Sábado</v>
          </cell>
          <cell r="CH1523" t="str">
            <v>May y Jun</v>
          </cell>
          <cell r="CI1523" t="str">
            <v>Nov y Dic</v>
          </cell>
          <cell r="CJ1523" t="str">
            <v>AVEs</v>
          </cell>
          <cell r="CK1523">
            <v>0</v>
          </cell>
          <cell r="CL1523" t="str">
            <v>101 - MAGNA</v>
          </cell>
          <cell r="CM1523" t="str">
            <v>15142</v>
          </cell>
          <cell r="CP1523" t="str">
            <v>-</v>
          </cell>
        </row>
        <row r="1524">
          <cell r="A1524" t="str">
            <v>15143</v>
          </cell>
          <cell r="B1524" t="str">
            <v>V04AUE</v>
          </cell>
          <cell r="C1524" t="str">
            <v>Distrito Federal</v>
          </cell>
          <cell r="D1524" t="str">
            <v>H59ADB</v>
          </cell>
          <cell r="E1524" t="str">
            <v>Aveo</v>
          </cell>
          <cell r="F1524" t="str">
            <v>Automóvil</v>
          </cell>
          <cell r="G1524" t="str">
            <v>Chevrolet</v>
          </cell>
          <cell r="H1524" t="str">
            <v>Aveo LT 4 puertas T/M, D/H, A/A, B/A, ABS, CD, Paquete F</v>
          </cell>
          <cell r="I1524" t="str">
            <v>3G1TB5CF6FL235060</v>
          </cell>
          <cell r="J1524" t="str">
            <v>Hecho en México</v>
          </cell>
          <cell r="K1524" t="str">
            <v>Magna</v>
          </cell>
          <cell r="L1524">
            <v>4</v>
          </cell>
          <cell r="M1524">
            <v>45</v>
          </cell>
          <cell r="N1524">
            <v>2015</v>
          </cell>
          <cell r="O1524" t="str">
            <v>Durango</v>
          </cell>
          <cell r="P1524" t="str">
            <v>Durango</v>
          </cell>
          <cell r="Q1524" t="str">
            <v>Noreste</v>
          </cell>
          <cell r="R1524" t="str">
            <v>Baja</v>
          </cell>
          <cell r="S1524" t="str">
            <v>Subasta interna</v>
          </cell>
          <cell r="T1524" t="str">
            <v>GNP</v>
          </cell>
          <cell r="U1524" t="str">
            <v>Grupo Nacional Provincial, S.A.B.</v>
          </cell>
          <cell r="V1524" t="str">
            <v>AVES</v>
          </cell>
          <cell r="W1524" t="str">
            <v>Jesús Porras</v>
          </cell>
          <cell r="X1524" t="str">
            <v>Despacho Externo</v>
          </cell>
          <cell r="Y1524" t="str">
            <v>Asignado</v>
          </cell>
          <cell r="Z1524" t="str">
            <v>N91812</v>
          </cell>
          <cell r="AA1524" t="str">
            <v>Rivera Torres Daniela Jazmín</v>
          </cell>
          <cell r="AB1524" t="str">
            <v>Grupo Nacional Provincial, S.A.B.</v>
          </cell>
          <cell r="AC1524" t="str">
            <v>RITD8611287H6</v>
          </cell>
          <cell r="AD1524" t="str">
            <v>Jefe de departamento</v>
          </cell>
          <cell r="AE1524" t="str">
            <v>Jefe de Departamento B</v>
          </cell>
          <cell r="AF1524" t="str">
            <v>Unidad de Negocio</v>
          </cell>
          <cell r="AG1524" t="str">
            <v>Dirección Canal Masivo</v>
          </cell>
          <cell r="AH1524" t="str">
            <v>Subdir. Integración Comercial Canal Masivo</v>
          </cell>
          <cell r="AI1524" t="str">
            <v>C2001</v>
          </cell>
          <cell r="AJ1524" t="str">
            <v>Ocampo Sosa Abel Francisco</v>
          </cell>
          <cell r="AK1524" t="str">
            <v>Central P2 C-D</v>
          </cell>
          <cell r="AL1524" t="str">
            <v>Plaza GNP</v>
          </cell>
          <cell r="AM1524">
            <v>81816</v>
          </cell>
          <cell r="AN1524" t="str">
            <v>yasmin.rivera@gnp.com.mx</v>
          </cell>
          <cell r="AO1524" t="str">
            <v>yasmin.rivera@gnp.com.mx</v>
          </cell>
          <cell r="AP1524" t="str">
            <v>marisol.gallardo@gnp.com.mx</v>
          </cell>
          <cell r="AQ1524">
            <v>5543677979</v>
          </cell>
          <cell r="AR1524" t="str">
            <v>6363180010377529</v>
          </cell>
          <cell r="AS1524" t="str">
            <v>CANCELADO</v>
          </cell>
          <cell r="AT1524" t="str">
            <v>4758</v>
          </cell>
          <cell r="AU1524" t="str">
            <v>468</v>
          </cell>
          <cell r="AV1524" t="str">
            <v>05/26</v>
          </cell>
          <cell r="AW1524" t="str">
            <v>-</v>
          </cell>
          <cell r="AX1524" t="str">
            <v>-</v>
          </cell>
          <cell r="AY1524" t="str">
            <v>No</v>
          </cell>
          <cell r="AZ1524" t="str">
            <v>-</v>
          </cell>
          <cell r="BA1524" t="str">
            <v>-</v>
          </cell>
          <cell r="BB1524" t="str">
            <v>-</v>
          </cell>
          <cell r="BC1524" t="str">
            <v>-</v>
          </cell>
          <cell r="BD1524" t="str">
            <v>-</v>
          </cell>
          <cell r="BE1524" t="str">
            <v>-</v>
          </cell>
          <cell r="BF1524" t="str">
            <v>-</v>
          </cell>
          <cell r="BG1524" t="str">
            <v>-</v>
          </cell>
          <cell r="BH1524" t="str">
            <v>-</v>
          </cell>
          <cell r="BI1524" t="str">
            <v>-</v>
          </cell>
          <cell r="BJ1524" t="str">
            <v>Propio</v>
          </cell>
          <cell r="BL1524" t="str">
            <v>El Trébol Automotriz Ermita, S.A. de C.V.</v>
          </cell>
          <cell r="BN1524">
            <v>0</v>
          </cell>
          <cell r="BO1524">
            <v>0</v>
          </cell>
          <cell r="BP1524" t="str">
            <v>-</v>
          </cell>
          <cell r="BQ1524" t="str">
            <v>-</v>
          </cell>
          <cell r="BR1524" t="str">
            <v>-</v>
          </cell>
          <cell r="BS1524" t="str">
            <v>-</v>
          </cell>
          <cell r="BT1524" t="str">
            <v>-</v>
          </cell>
          <cell r="BU1524" t="str">
            <v>-</v>
          </cell>
          <cell r="BV1524" t="str">
            <v>-</v>
          </cell>
          <cell r="BW1524" t="str">
            <v>-</v>
          </cell>
          <cell r="BX1524" t="str">
            <v>-</v>
          </cell>
          <cell r="BY1524" t="str">
            <v>-</v>
          </cell>
          <cell r="BZ1524" t="str">
            <v>-</v>
          </cell>
          <cell r="CA1524" t="str">
            <v>-</v>
          </cell>
          <cell r="CB1524" t="str">
            <v>-</v>
          </cell>
          <cell r="CC1524" t="str">
            <v>Miércoles</v>
          </cell>
          <cell r="CD1524" t="str">
            <v>04</v>
          </cell>
          <cell r="CE1524" t="str">
            <v>4</v>
          </cell>
          <cell r="CF1524" t="str">
            <v>Rojo</v>
          </cell>
          <cell r="CG1524" t="str">
            <v>3er Sábado</v>
          </cell>
          <cell r="CH1524" t="str">
            <v>Mzo y Abr</v>
          </cell>
          <cell r="CI1524" t="str">
            <v>Sep y Oct</v>
          </cell>
          <cell r="CJ1524" t="str">
            <v>AVEs</v>
          </cell>
          <cell r="CK1524">
            <v>0</v>
          </cell>
          <cell r="CL1524" t="str">
            <v>101 - MAGNA</v>
          </cell>
          <cell r="CM1524" t="str">
            <v>15143</v>
          </cell>
          <cell r="CP1524" t="str">
            <v>-</v>
          </cell>
        </row>
        <row r="1525">
          <cell r="A1525" t="str">
            <v>15144</v>
          </cell>
          <cell r="B1525" t="str">
            <v>F51ADB</v>
          </cell>
          <cell r="C1525" t="str">
            <v>Distrito Federal</v>
          </cell>
          <cell r="D1525" t="str">
            <v>No aplica</v>
          </cell>
          <cell r="E1525" t="str">
            <v>Aveo</v>
          </cell>
          <cell r="F1525" t="str">
            <v>Automóvil</v>
          </cell>
          <cell r="G1525" t="str">
            <v>Chevrolet</v>
          </cell>
          <cell r="H1525" t="str">
            <v>Aveo LT 4 puertas T/M, D/H, A/A, B/A, ABS, CD, Paquete F</v>
          </cell>
          <cell r="I1525" t="str">
            <v>3G1TB5CF9FL234310</v>
          </cell>
          <cell r="J1525" t="str">
            <v>Hecho en México</v>
          </cell>
          <cell r="K1525" t="str">
            <v>Magna</v>
          </cell>
          <cell r="L1525">
            <v>4</v>
          </cell>
          <cell r="M1525">
            <v>45</v>
          </cell>
          <cell r="N1525">
            <v>2015</v>
          </cell>
          <cell r="O1525" t="str">
            <v>Torreón</v>
          </cell>
          <cell r="P1525" t="str">
            <v>Coahuila</v>
          </cell>
          <cell r="Q1525" t="str">
            <v>Noreste</v>
          </cell>
          <cell r="R1525" t="str">
            <v>Baja</v>
          </cell>
          <cell r="S1525" t="str">
            <v>PT por Siniestro</v>
          </cell>
          <cell r="T1525" t="str">
            <v>GNP</v>
          </cell>
          <cell r="U1525" t="str">
            <v>Grupo Nacional Provincial, S.A.B.</v>
          </cell>
          <cell r="V1525" t="str">
            <v>Agente Empleado</v>
          </cell>
          <cell r="W1525" t="str">
            <v>Pool Semiasignado</v>
          </cell>
          <cell r="X1525" t="str">
            <v>Supervisoria</v>
          </cell>
          <cell r="Y1525" t="str">
            <v>Pool</v>
          </cell>
          <cell r="Z1525" t="str">
            <v>V03532</v>
          </cell>
          <cell r="AA1525" t="str">
            <v>Cárdenas Aceval Ulises</v>
          </cell>
          <cell r="AB1525" t="str">
            <v>GNP Administración de Venta Masiva, S.A. de C.V.</v>
          </cell>
          <cell r="AC1525" t="str">
            <v>CAAU811217QTA</v>
          </cell>
          <cell r="AD1525" t="str">
            <v>Jefe de departamento</v>
          </cell>
          <cell r="AE1525" t="str">
            <v>Gerente Comercial</v>
          </cell>
          <cell r="AF1525" t="str">
            <v>Unidad de Negocio</v>
          </cell>
          <cell r="AG1525" t="str">
            <v>Dirección Canal Masivo</v>
          </cell>
          <cell r="AH1525" t="str">
            <v>Subdirección Comercial Agentes y Empleados</v>
          </cell>
          <cell r="AI1525" t="str">
            <v>C2041</v>
          </cell>
          <cell r="AJ1525" t="str">
            <v>Cabrera Zúñiga Saúl</v>
          </cell>
          <cell r="AK1525" t="str">
            <v>Oficina de Servicio Durango</v>
          </cell>
          <cell r="AL1525" t="str">
            <v>Durango</v>
          </cell>
          <cell r="AM1525">
            <v>5021</v>
          </cell>
          <cell r="AN1525" t="str">
            <v>ulises.cardenas@gnp.com.mx</v>
          </cell>
          <cell r="AO1525" t="str">
            <v>ulises.cardenas@gnp.com.mx</v>
          </cell>
          <cell r="AQ1525">
            <v>8717340697</v>
          </cell>
          <cell r="AR1525" t="str">
            <v>-</v>
          </cell>
          <cell r="AS1525" t="str">
            <v>-</v>
          </cell>
          <cell r="AT1525" t="str">
            <v>-</v>
          </cell>
          <cell r="AU1525" t="str">
            <v>-</v>
          </cell>
          <cell r="AV1525" t="str">
            <v>-</v>
          </cell>
          <cell r="AW1525" t="str">
            <v>IMDM20579803..</v>
          </cell>
          <cell r="AX1525" t="str">
            <v>Inactivo</v>
          </cell>
          <cell r="AY1525" t="str">
            <v>No</v>
          </cell>
          <cell r="AZ1525" t="str">
            <v>-</v>
          </cell>
          <cell r="BA1525" t="str">
            <v>-</v>
          </cell>
          <cell r="BB1525" t="str">
            <v>-</v>
          </cell>
          <cell r="BC1525" t="str">
            <v>-</v>
          </cell>
          <cell r="BD1525" t="str">
            <v>-</v>
          </cell>
          <cell r="BE1525" t="str">
            <v>-</v>
          </cell>
          <cell r="BF1525" t="str">
            <v>-</v>
          </cell>
          <cell r="BG1525" t="str">
            <v>-</v>
          </cell>
          <cell r="BH1525" t="str">
            <v>-</v>
          </cell>
          <cell r="BI1525" t="str">
            <v>-</v>
          </cell>
          <cell r="BJ1525" t="str">
            <v>Propio</v>
          </cell>
          <cell r="BL1525" t="str">
            <v>El Trébol Automotriz Ermita, S.A. de C.V.</v>
          </cell>
          <cell r="BN1525">
            <v>0</v>
          </cell>
          <cell r="BO1525">
            <v>0</v>
          </cell>
          <cell r="BP1525" t="str">
            <v>-</v>
          </cell>
          <cell r="BQ1525" t="str">
            <v>-</v>
          </cell>
          <cell r="BR1525" t="str">
            <v>-</v>
          </cell>
          <cell r="BS1525" t="str">
            <v>-</v>
          </cell>
          <cell r="BT1525" t="str">
            <v>-</v>
          </cell>
          <cell r="BU1525" t="str">
            <v>-</v>
          </cell>
          <cell r="BV1525" t="str">
            <v>-</v>
          </cell>
          <cell r="BW1525" t="str">
            <v>-</v>
          </cell>
          <cell r="BX1525" t="str">
            <v>-</v>
          </cell>
          <cell r="BY1525" t="str">
            <v>-</v>
          </cell>
          <cell r="BZ1525" t="str">
            <v>-</v>
          </cell>
          <cell r="CA1525" t="str">
            <v>-</v>
          </cell>
          <cell r="CB1525" t="str">
            <v>-</v>
          </cell>
          <cell r="CC1525" t="str">
            <v>Jueves</v>
          </cell>
          <cell r="CD1525" t="str">
            <v>51</v>
          </cell>
          <cell r="CE1525" t="str">
            <v>1</v>
          </cell>
          <cell r="CF1525" t="str">
            <v>Verde</v>
          </cell>
          <cell r="CG1525" t="str">
            <v>4o Sábado</v>
          </cell>
          <cell r="CH1525" t="str">
            <v>Abr y May</v>
          </cell>
          <cell r="CI1525" t="str">
            <v>Oct y Nov</v>
          </cell>
          <cell r="CJ1525" t="str">
            <v>-</v>
          </cell>
          <cell r="CK1525">
            <v>90</v>
          </cell>
          <cell r="CL1525" t="str">
            <v>101 - MAGNA</v>
          </cell>
          <cell r="CM1525" t="str">
            <v>15144</v>
          </cell>
          <cell r="CP1525" t="str">
            <v>-</v>
          </cell>
        </row>
        <row r="1526">
          <cell r="A1526" t="str">
            <v>15145</v>
          </cell>
          <cell r="B1526" t="str">
            <v>F52ADB</v>
          </cell>
          <cell r="C1526" t="str">
            <v>Distrito Federal</v>
          </cell>
          <cell r="D1526" t="str">
            <v>No aplica</v>
          </cell>
          <cell r="E1526" t="str">
            <v>Aveo</v>
          </cell>
          <cell r="F1526" t="str">
            <v>Automóvil</v>
          </cell>
          <cell r="G1526" t="str">
            <v>Chevrolet</v>
          </cell>
          <cell r="H1526" t="str">
            <v>Aveo LT 4 puertas T/M, D/H, A/A, B/A, ABS, CD, Paquete F</v>
          </cell>
          <cell r="I1526" t="str">
            <v>3G1TB5CF9FL234324</v>
          </cell>
          <cell r="J1526" t="str">
            <v>Hecho en México</v>
          </cell>
          <cell r="K1526" t="str">
            <v>Magna</v>
          </cell>
          <cell r="L1526">
            <v>4</v>
          </cell>
          <cell r="M1526">
            <v>45</v>
          </cell>
          <cell r="N1526">
            <v>2015</v>
          </cell>
          <cell r="O1526" t="str">
            <v>Guadalajara</v>
          </cell>
          <cell r="P1526" t="str">
            <v>Jalisco</v>
          </cell>
          <cell r="Q1526" t="str">
            <v>Occidente</v>
          </cell>
          <cell r="R1526" t="str">
            <v>Baja</v>
          </cell>
          <cell r="S1526" t="str">
            <v>Subasta interna</v>
          </cell>
          <cell r="T1526" t="str">
            <v>GNP</v>
          </cell>
          <cell r="U1526" t="str">
            <v>Grupo Nacional Provincial, S.A.B.</v>
          </cell>
          <cell r="V1526" t="str">
            <v>Agente Empleado</v>
          </cell>
          <cell r="W1526" t="str">
            <v>-</v>
          </cell>
          <cell r="X1526" t="str">
            <v>Oficina de Ventas</v>
          </cell>
          <cell r="Y1526" t="str">
            <v>Asignado</v>
          </cell>
          <cell r="Z1526" t="str">
            <v>V02793</v>
          </cell>
          <cell r="AA1526" t="str">
            <v>Pineda Gudiño Edgar</v>
          </cell>
          <cell r="AB1526" t="str">
            <v>GNP Administración de Venta Masiva, S.A. de C.V.</v>
          </cell>
          <cell r="AC1526" t="str">
            <v>PIGE750914NS2</v>
          </cell>
          <cell r="AD1526" t="str">
            <v>Gerente</v>
          </cell>
          <cell r="AE1526" t="str">
            <v>Gerencia Regional Centro</v>
          </cell>
          <cell r="AF1526" t="str">
            <v>Unidad de Negocio</v>
          </cell>
          <cell r="AG1526" t="str">
            <v>Dirección Canal Masivo</v>
          </cell>
          <cell r="AH1526" t="str">
            <v>Subdirección Comercial Agentes y Empleados</v>
          </cell>
          <cell r="AI1526" t="str">
            <v>C2041</v>
          </cell>
          <cell r="AJ1526" t="str">
            <v>Cabrera Zúñiga Saúl</v>
          </cell>
          <cell r="AK1526" t="str">
            <v>Oficina central Guadalajara</v>
          </cell>
          <cell r="AL1526" t="str">
            <v>Guadalajara</v>
          </cell>
          <cell r="AM1526">
            <v>0</v>
          </cell>
          <cell r="AN1526" t="str">
            <v>edgar.pineda@gnp.com.mx</v>
          </cell>
          <cell r="AO1526" t="str">
            <v>edgar.pineda@gnp.com.mx</v>
          </cell>
          <cell r="AQ1526">
            <v>3312529117</v>
          </cell>
          <cell r="AR1526" t="str">
            <v>6363180010377537</v>
          </cell>
          <cell r="AS1526" t="str">
            <v>CANCELADO</v>
          </cell>
          <cell r="AT1526" t="str">
            <v>7952</v>
          </cell>
          <cell r="AU1526" t="str">
            <v>262</v>
          </cell>
          <cell r="AV1526" t="str">
            <v>05/26</v>
          </cell>
          <cell r="AW1526" t="str">
            <v>IMDM20551911..</v>
          </cell>
          <cell r="AX1526" t="str">
            <v>Inactivo</v>
          </cell>
          <cell r="AY1526" t="str">
            <v>No</v>
          </cell>
          <cell r="AZ1526" t="str">
            <v>-</v>
          </cell>
          <cell r="BA1526" t="str">
            <v>-</v>
          </cell>
          <cell r="BB1526" t="str">
            <v>-</v>
          </cell>
          <cell r="BC1526" t="str">
            <v>-</v>
          </cell>
          <cell r="BD1526" t="str">
            <v>-</v>
          </cell>
          <cell r="BE1526" t="str">
            <v>-</v>
          </cell>
          <cell r="BF1526" t="str">
            <v>-</v>
          </cell>
          <cell r="BG1526" t="str">
            <v>-</v>
          </cell>
          <cell r="BH1526" t="str">
            <v>-</v>
          </cell>
          <cell r="BI1526" t="str">
            <v>-</v>
          </cell>
          <cell r="BJ1526" t="str">
            <v>Propio</v>
          </cell>
          <cell r="BL1526" t="str">
            <v>El Trébol Automotriz Ermita, S.A. de C.V.</v>
          </cell>
          <cell r="BN1526">
            <v>0</v>
          </cell>
          <cell r="BO1526">
            <v>0</v>
          </cell>
          <cell r="BP1526" t="str">
            <v>-</v>
          </cell>
          <cell r="BQ1526" t="str">
            <v>-</v>
          </cell>
          <cell r="BR1526" t="str">
            <v>-</v>
          </cell>
          <cell r="BS1526" t="str">
            <v>-</v>
          </cell>
          <cell r="BT1526" t="str">
            <v>-</v>
          </cell>
          <cell r="BU1526" t="str">
            <v>-</v>
          </cell>
          <cell r="BV1526" t="str">
            <v>-</v>
          </cell>
          <cell r="BW1526" t="str">
            <v>-</v>
          </cell>
          <cell r="BX1526" t="str">
            <v>-</v>
          </cell>
          <cell r="BY1526" t="str">
            <v>-</v>
          </cell>
          <cell r="BZ1526" t="str">
            <v>-</v>
          </cell>
          <cell r="CA1526" t="str">
            <v>-</v>
          </cell>
          <cell r="CB1526" t="str">
            <v>-</v>
          </cell>
          <cell r="CC1526" t="str">
            <v>Jueves</v>
          </cell>
          <cell r="CD1526" t="str">
            <v>52</v>
          </cell>
          <cell r="CE1526" t="str">
            <v>2</v>
          </cell>
          <cell r="CF1526" t="str">
            <v>Verde</v>
          </cell>
          <cell r="CG1526" t="str">
            <v>4o Sábado</v>
          </cell>
          <cell r="CH1526" t="str">
            <v>Abr y May</v>
          </cell>
          <cell r="CI1526" t="str">
            <v>Oct y Nov</v>
          </cell>
          <cell r="CJ1526" t="str">
            <v>AgenteEmp</v>
          </cell>
          <cell r="CK1526">
            <v>90</v>
          </cell>
          <cell r="CL1526" t="str">
            <v>101 - MAGNA</v>
          </cell>
          <cell r="CM1526" t="str">
            <v>15145</v>
          </cell>
          <cell r="CP1526" t="str">
            <v>-</v>
          </cell>
        </row>
        <row r="1527">
          <cell r="A1527" t="str">
            <v>15146</v>
          </cell>
          <cell r="B1527" t="str">
            <v>F25ADS</v>
          </cell>
          <cell r="C1527" t="str">
            <v>Distrito Federal</v>
          </cell>
          <cell r="D1527" t="str">
            <v>No aplica</v>
          </cell>
          <cell r="E1527" t="str">
            <v>Aveo</v>
          </cell>
          <cell r="F1527" t="str">
            <v>Automóvil</v>
          </cell>
          <cell r="G1527" t="str">
            <v>Chevrolet</v>
          </cell>
          <cell r="H1527" t="str">
            <v>Aveo LT 4 puertas T/M, D/H, A/A, E/E, CD, Paquete B</v>
          </cell>
          <cell r="I1527" t="str">
            <v>3G1TA5AF9FL226259</v>
          </cell>
          <cell r="J1527" t="str">
            <v>Hecho en México</v>
          </cell>
          <cell r="K1527" t="str">
            <v>Magna</v>
          </cell>
          <cell r="L1527">
            <v>4</v>
          </cell>
          <cell r="M1527">
            <v>45</v>
          </cell>
          <cell r="N1527">
            <v>2015</v>
          </cell>
          <cell r="O1527" t="str">
            <v>León</v>
          </cell>
          <cell r="P1527" t="str">
            <v>Guanajuato</v>
          </cell>
          <cell r="Q1527" t="str">
            <v>Occidente</v>
          </cell>
          <cell r="R1527" t="str">
            <v>Baja</v>
          </cell>
          <cell r="S1527" t="str">
            <v>Devolución Salvamentos</v>
          </cell>
          <cell r="T1527" t="str">
            <v>GNP</v>
          </cell>
          <cell r="U1527" t="str">
            <v>Grupo Nacional Provincial, S.A.B.</v>
          </cell>
          <cell r="V1527" t="str">
            <v>Supervisor Banamex</v>
          </cell>
          <cell r="W1527" t="str">
            <v>Proyecto Banamex</v>
          </cell>
          <cell r="X1527" t="str">
            <v>Supervisoria</v>
          </cell>
          <cell r="Y1527" t="str">
            <v>Asignado</v>
          </cell>
          <cell r="Z1527" t="str">
            <v>N94015</v>
          </cell>
          <cell r="AA1527" t="str">
            <v>-</v>
          </cell>
          <cell r="AB1527" t="str">
            <v>-</v>
          </cell>
          <cell r="AC1527" t="str">
            <v>-</v>
          </cell>
          <cell r="AD1527" t="str">
            <v>-</v>
          </cell>
          <cell r="AE1527" t="str">
            <v>-</v>
          </cell>
          <cell r="AF1527" t="str">
            <v>-</v>
          </cell>
          <cell r="AG1527" t="str">
            <v>-</v>
          </cell>
          <cell r="AH1527" t="str">
            <v>-</v>
          </cell>
          <cell r="AI1527" t="str">
            <v>C6705</v>
          </cell>
          <cell r="AJ1527" t="str">
            <v>Ramirez Granados Arturo</v>
          </cell>
          <cell r="AK1527" t="str">
            <v>-</v>
          </cell>
          <cell r="AL1527" t="str">
            <v>-</v>
          </cell>
          <cell r="AM1527" t="str">
            <v>-</v>
          </cell>
          <cell r="AN1527">
            <v>0</v>
          </cell>
          <cell r="AO1527" t="str">
            <v>-</v>
          </cell>
          <cell r="AQ1527">
            <v>4772891503</v>
          </cell>
          <cell r="AR1527" t="str">
            <v>-</v>
          </cell>
          <cell r="AS1527" t="str">
            <v>-</v>
          </cell>
          <cell r="AT1527" t="str">
            <v>-</v>
          </cell>
          <cell r="AU1527" t="str">
            <v>-</v>
          </cell>
          <cell r="AV1527" t="str">
            <v>-</v>
          </cell>
          <cell r="AW1527" t="str">
            <v>-</v>
          </cell>
          <cell r="AX1527" t="str">
            <v>-</v>
          </cell>
          <cell r="AY1527" t="str">
            <v>No</v>
          </cell>
          <cell r="AZ1527" t="str">
            <v>-</v>
          </cell>
          <cell r="BA1527" t="str">
            <v>-</v>
          </cell>
          <cell r="BB1527" t="str">
            <v>-</v>
          </cell>
          <cell r="BC1527" t="str">
            <v>-</v>
          </cell>
          <cell r="BD1527" t="str">
            <v>-</v>
          </cell>
          <cell r="BE1527" t="str">
            <v>-</v>
          </cell>
          <cell r="BF1527" t="str">
            <v>-</v>
          </cell>
          <cell r="BG1527" t="str">
            <v>-</v>
          </cell>
          <cell r="BH1527" t="str">
            <v>-</v>
          </cell>
          <cell r="BI1527" t="str">
            <v>-</v>
          </cell>
          <cell r="BJ1527" t="str">
            <v>Propio</v>
          </cell>
          <cell r="BL1527" t="str">
            <v>El Trébol Automotriz Ermita, S.A. de C.V.</v>
          </cell>
          <cell r="BN1527">
            <v>0</v>
          </cell>
          <cell r="BO1527">
            <v>0</v>
          </cell>
          <cell r="BP1527" t="str">
            <v>-</v>
          </cell>
          <cell r="BQ1527" t="str">
            <v>-</v>
          </cell>
          <cell r="BR1527" t="str">
            <v>-</v>
          </cell>
          <cell r="BS1527" t="str">
            <v>-</v>
          </cell>
          <cell r="BT1527" t="str">
            <v>-</v>
          </cell>
          <cell r="BU1527" t="str">
            <v>-</v>
          </cell>
          <cell r="BV1527" t="str">
            <v>-</v>
          </cell>
          <cell r="BW1527" t="str">
            <v>-</v>
          </cell>
          <cell r="BX1527" t="str">
            <v>-</v>
          </cell>
          <cell r="BY1527" t="str">
            <v>-</v>
          </cell>
          <cell r="BZ1527" t="str">
            <v>-</v>
          </cell>
          <cell r="CA1527" t="str">
            <v>-</v>
          </cell>
          <cell r="CB1527" t="str">
            <v>-</v>
          </cell>
          <cell r="CC1527" t="str">
            <v>Lunes</v>
          </cell>
          <cell r="CD1527" t="str">
            <v>25</v>
          </cell>
          <cell r="CE1527" t="str">
            <v>5</v>
          </cell>
          <cell r="CF1527" t="str">
            <v>Amarillo</v>
          </cell>
          <cell r="CG1527" t="str">
            <v>1er Sábado</v>
          </cell>
          <cell r="CH1527" t="str">
            <v>Ene y Feb</v>
          </cell>
          <cell r="CI1527" t="str">
            <v>Jul y Ago</v>
          </cell>
          <cell r="CJ1527" t="str">
            <v>-</v>
          </cell>
          <cell r="CK1527">
            <v>90</v>
          </cell>
          <cell r="CL1527" t="str">
            <v>101 - MAGNA</v>
          </cell>
          <cell r="CM1527" t="str">
            <v>15146</v>
          </cell>
          <cell r="CP1527" t="str">
            <v>-</v>
          </cell>
        </row>
        <row r="1528">
          <cell r="A1528" t="str">
            <v>15147</v>
          </cell>
          <cell r="B1528" t="str">
            <v>E15ADS</v>
          </cell>
          <cell r="C1528" t="str">
            <v>Distrito Federal</v>
          </cell>
          <cell r="D1528" t="str">
            <v>No aplica</v>
          </cell>
          <cell r="E1528" t="str">
            <v>Aveo</v>
          </cell>
          <cell r="F1528" t="str">
            <v>Automóvil</v>
          </cell>
          <cell r="G1528" t="str">
            <v>Chevrolet</v>
          </cell>
          <cell r="H1528" t="str">
            <v>Aveo LT 4 puertas T/M, D/H, A/A, E/E, CD, Paquete B</v>
          </cell>
          <cell r="I1528" t="str">
            <v>3G1TA5AF9FL226584</v>
          </cell>
          <cell r="J1528" t="str">
            <v>Hecho en México</v>
          </cell>
          <cell r="K1528" t="str">
            <v>Magna</v>
          </cell>
          <cell r="L1528">
            <v>4</v>
          </cell>
          <cell r="M1528">
            <v>45</v>
          </cell>
          <cell r="N1528">
            <v>2015</v>
          </cell>
          <cell r="O1528" t="str">
            <v>Querétaro</v>
          </cell>
          <cell r="P1528" t="str">
            <v>Querétaro</v>
          </cell>
          <cell r="Q1528" t="str">
            <v>Occidente</v>
          </cell>
          <cell r="R1528" t="str">
            <v>Baja</v>
          </cell>
          <cell r="S1528" t="str">
            <v>Subasta interna</v>
          </cell>
          <cell r="T1528" t="str">
            <v>GNP</v>
          </cell>
          <cell r="U1528" t="str">
            <v>Grupo Nacional Provincial, S.A.B.</v>
          </cell>
          <cell r="V1528" t="str">
            <v>Supervisor Banamex</v>
          </cell>
          <cell r="W1528" t="str">
            <v>Proyecto Banamex</v>
          </cell>
          <cell r="X1528" t="str">
            <v>Supervisoria</v>
          </cell>
          <cell r="Y1528" t="str">
            <v>Asignado</v>
          </cell>
          <cell r="Z1528" t="str">
            <v>Por asignar</v>
          </cell>
          <cell r="AA1528" t="str">
            <v>-</v>
          </cell>
          <cell r="AB1528" t="str">
            <v>-</v>
          </cell>
          <cell r="AC1528" t="str">
            <v>-</v>
          </cell>
          <cell r="AD1528" t="str">
            <v>-</v>
          </cell>
          <cell r="AE1528" t="str">
            <v>-</v>
          </cell>
          <cell r="AF1528" t="str">
            <v>-</v>
          </cell>
          <cell r="AG1528" t="str">
            <v>-</v>
          </cell>
          <cell r="AH1528" t="str">
            <v>-</v>
          </cell>
          <cell r="AI1528" t="str">
            <v>C6705</v>
          </cell>
          <cell r="AJ1528" t="str">
            <v>Ramirez Granados Arturo</v>
          </cell>
          <cell r="AK1528" t="str">
            <v>-</v>
          </cell>
          <cell r="AL1528" t="str">
            <v>-</v>
          </cell>
          <cell r="AM1528" t="str">
            <v>-</v>
          </cell>
          <cell r="AN1528" t="str">
            <v>fatima.perez@gnp.com.mx</v>
          </cell>
          <cell r="AO1528" t="str">
            <v>-</v>
          </cell>
          <cell r="AP1528" t="str">
            <v>fatima.perez@gnp.com.mx</v>
          </cell>
          <cell r="AQ1528">
            <v>4425953067</v>
          </cell>
          <cell r="AR1528" t="str">
            <v>-</v>
          </cell>
          <cell r="AS1528" t="str">
            <v>-</v>
          </cell>
          <cell r="AT1528" t="str">
            <v>-</v>
          </cell>
          <cell r="AU1528" t="str">
            <v>-</v>
          </cell>
          <cell r="AV1528" t="str">
            <v>-</v>
          </cell>
          <cell r="AW1528" t="str">
            <v>-</v>
          </cell>
          <cell r="AX1528" t="str">
            <v>-</v>
          </cell>
          <cell r="AY1528" t="str">
            <v>No</v>
          </cell>
          <cell r="AZ1528" t="str">
            <v>-</v>
          </cell>
          <cell r="BA1528" t="str">
            <v>-</v>
          </cell>
          <cell r="BB1528" t="str">
            <v>-</v>
          </cell>
          <cell r="BC1528" t="str">
            <v>-</v>
          </cell>
          <cell r="BD1528" t="str">
            <v>-</v>
          </cell>
          <cell r="BE1528" t="str">
            <v>-</v>
          </cell>
          <cell r="BF1528" t="str">
            <v>-</v>
          </cell>
          <cell r="BG1528" t="str">
            <v>-</v>
          </cell>
          <cell r="BH1528" t="str">
            <v>-</v>
          </cell>
          <cell r="BI1528" t="str">
            <v>-</v>
          </cell>
          <cell r="BJ1528" t="str">
            <v>Propio</v>
          </cell>
          <cell r="BL1528" t="str">
            <v>El Trébol Automotriz Ermita, S.A. de C.V.</v>
          </cell>
          <cell r="BN1528">
            <v>0</v>
          </cell>
          <cell r="BO1528">
            <v>0</v>
          </cell>
          <cell r="BP1528" t="str">
            <v>-</v>
          </cell>
          <cell r="BQ1528" t="str">
            <v>-</v>
          </cell>
          <cell r="BR1528" t="str">
            <v>-</v>
          </cell>
          <cell r="BS1528" t="str">
            <v>-</v>
          </cell>
          <cell r="BT1528" t="str">
            <v>-</v>
          </cell>
          <cell r="BU1528" t="str">
            <v>-</v>
          </cell>
          <cell r="BV1528" t="str">
            <v>-</v>
          </cell>
          <cell r="BW1528" t="str">
            <v>-</v>
          </cell>
          <cell r="BX1528" t="str">
            <v>-</v>
          </cell>
          <cell r="BY1528" t="str">
            <v>-</v>
          </cell>
          <cell r="BZ1528" t="str">
            <v>-</v>
          </cell>
          <cell r="CA1528" t="str">
            <v>-</v>
          </cell>
          <cell r="CB1528" t="str">
            <v>-</v>
          </cell>
          <cell r="CC1528" t="str">
            <v>Lunes</v>
          </cell>
          <cell r="CD1528" t="str">
            <v>15</v>
          </cell>
          <cell r="CE1528" t="str">
            <v>5</v>
          </cell>
          <cell r="CF1528" t="str">
            <v>Amarillo</v>
          </cell>
          <cell r="CG1528" t="str">
            <v>1er Sábado</v>
          </cell>
          <cell r="CH1528" t="str">
            <v>Ene y Feb</v>
          </cell>
          <cell r="CI1528" t="str">
            <v>Jul y Ago</v>
          </cell>
          <cell r="CJ1528" t="str">
            <v>-</v>
          </cell>
          <cell r="CK1528">
            <v>90</v>
          </cell>
          <cell r="CL1528" t="str">
            <v>101 - MAGNA</v>
          </cell>
          <cell r="CM1528" t="str">
            <v>15147</v>
          </cell>
          <cell r="CP1528" t="str">
            <v>-</v>
          </cell>
        </row>
        <row r="1529">
          <cell r="A1529" t="str">
            <v>15148</v>
          </cell>
          <cell r="B1529" t="str">
            <v>U20ADP</v>
          </cell>
          <cell r="C1529" t="str">
            <v>Distrito Federal</v>
          </cell>
          <cell r="D1529" t="str">
            <v>No aplica</v>
          </cell>
          <cell r="E1529" t="str">
            <v>Aveo</v>
          </cell>
          <cell r="F1529" t="str">
            <v>Automóvil</v>
          </cell>
          <cell r="G1529" t="str">
            <v>Chevrolet</v>
          </cell>
          <cell r="H1529" t="str">
            <v>Aveo LT 4 puertas T/M, D/H, A/A, B/A, ABS, CD, Paquete F</v>
          </cell>
          <cell r="I1529" t="str">
            <v>3G1TB5CF0FL228461</v>
          </cell>
          <cell r="J1529" t="str">
            <v>Hecho en México</v>
          </cell>
          <cell r="K1529" t="str">
            <v>Magna</v>
          </cell>
          <cell r="L1529">
            <v>4</v>
          </cell>
          <cell r="M1529">
            <v>45</v>
          </cell>
          <cell r="N1529">
            <v>2015</v>
          </cell>
          <cell r="O1529" t="str">
            <v>Querétaro</v>
          </cell>
          <cell r="P1529" t="str">
            <v>Querétaro</v>
          </cell>
          <cell r="Q1529" t="str">
            <v>Occidente</v>
          </cell>
          <cell r="R1529" t="str">
            <v>Baja</v>
          </cell>
          <cell r="S1529" t="str">
            <v>Devolución Salvamentos</v>
          </cell>
          <cell r="T1529" t="str">
            <v>GNP</v>
          </cell>
          <cell r="U1529" t="str">
            <v>Grupo Nacional Provincial, S.A.B.</v>
          </cell>
          <cell r="V1529" t="str">
            <v>Pool Administrativo</v>
          </cell>
          <cell r="W1529" t="str">
            <v>Pool Administrativo</v>
          </cell>
          <cell r="X1529" t="str">
            <v>Supervisoria</v>
          </cell>
          <cell r="Y1529" t="str">
            <v>Pool</v>
          </cell>
          <cell r="Z1529" t="str">
            <v>N38132</v>
          </cell>
          <cell r="AA1529" t="str">
            <v>-</v>
          </cell>
          <cell r="AB1529" t="str">
            <v>-</v>
          </cell>
          <cell r="AC1529" t="str">
            <v>-</v>
          </cell>
          <cell r="AD1529" t="str">
            <v>-</v>
          </cell>
          <cell r="AE1529" t="str">
            <v>-</v>
          </cell>
          <cell r="AF1529" t="str">
            <v>-</v>
          </cell>
          <cell r="AG1529" t="str">
            <v>-</v>
          </cell>
          <cell r="AH1529" t="str">
            <v>-</v>
          </cell>
          <cell r="AI1529" t="str">
            <v>C6705</v>
          </cell>
          <cell r="AJ1529" t="str">
            <v>Ramirez Granados Arturo</v>
          </cell>
          <cell r="AK1529" t="str">
            <v>-</v>
          </cell>
          <cell r="AL1529" t="str">
            <v>-</v>
          </cell>
          <cell r="AM1529" t="str">
            <v>-</v>
          </cell>
          <cell r="AN1529">
            <v>0</v>
          </cell>
          <cell r="AO1529" t="str">
            <v>-</v>
          </cell>
          <cell r="AQ1529">
            <v>5545001393</v>
          </cell>
          <cell r="AR1529" t="str">
            <v>6363180010377545</v>
          </cell>
          <cell r="AS1529" t="str">
            <v>CANCELADO</v>
          </cell>
          <cell r="AT1529" t="str">
            <v>5590</v>
          </cell>
          <cell r="AU1529" t="str">
            <v>662</v>
          </cell>
          <cell r="AV1529" t="str">
            <v>05/26</v>
          </cell>
          <cell r="AW1529" t="str">
            <v>IMDM20551896..</v>
          </cell>
          <cell r="AX1529" t="str">
            <v>Inactivo</v>
          </cell>
          <cell r="AY1529" t="str">
            <v>No</v>
          </cell>
          <cell r="AZ1529" t="str">
            <v>-</v>
          </cell>
          <cell r="BA1529" t="str">
            <v>-</v>
          </cell>
          <cell r="BB1529" t="str">
            <v>-</v>
          </cell>
          <cell r="BC1529" t="str">
            <v>-</v>
          </cell>
          <cell r="BD1529" t="str">
            <v>-</v>
          </cell>
          <cell r="BE1529" t="str">
            <v>-</v>
          </cell>
          <cell r="BF1529" t="str">
            <v>-</v>
          </cell>
          <cell r="BG1529" t="str">
            <v>-</v>
          </cell>
          <cell r="BH1529" t="str">
            <v>-</v>
          </cell>
          <cell r="BI1529" t="str">
            <v>-</v>
          </cell>
          <cell r="BJ1529" t="str">
            <v>Propio</v>
          </cell>
          <cell r="BL1529" t="str">
            <v>El Trébol Automotriz Ermita, S.A. de C.V.</v>
          </cell>
          <cell r="BN1529">
            <v>0</v>
          </cell>
          <cell r="BO1529">
            <v>0</v>
          </cell>
          <cell r="BP1529" t="str">
            <v>-</v>
          </cell>
          <cell r="BQ1529" t="str">
            <v>-</v>
          </cell>
          <cell r="BR1529" t="str">
            <v>-</v>
          </cell>
          <cell r="BS1529" t="str">
            <v>-</v>
          </cell>
          <cell r="BT1529" t="str">
            <v>-</v>
          </cell>
          <cell r="BU1529" t="str">
            <v>-</v>
          </cell>
          <cell r="BV1529" t="str">
            <v>-</v>
          </cell>
          <cell r="BW1529" t="str">
            <v>-</v>
          </cell>
          <cell r="BX1529" t="str">
            <v>-</v>
          </cell>
          <cell r="BY1529" t="str">
            <v>-</v>
          </cell>
          <cell r="BZ1529" t="str">
            <v>-</v>
          </cell>
          <cell r="CA1529" t="str">
            <v>-</v>
          </cell>
          <cell r="CB1529" t="str">
            <v>-</v>
          </cell>
          <cell r="CC1529" t="str">
            <v>Viernes</v>
          </cell>
          <cell r="CD1529" t="str">
            <v>20</v>
          </cell>
          <cell r="CE1529" t="str">
            <v>0</v>
          </cell>
          <cell r="CF1529" t="str">
            <v>Azul</v>
          </cell>
          <cell r="CG1529" t="str">
            <v>5o Sábado</v>
          </cell>
          <cell r="CH1529" t="str">
            <v>May y Jun</v>
          </cell>
          <cell r="CI1529" t="str">
            <v>Nov y Dic</v>
          </cell>
          <cell r="CJ1529" t="str">
            <v>PAdmvo</v>
          </cell>
          <cell r="CK1529">
            <v>90</v>
          </cell>
          <cell r="CL1529" t="str">
            <v>101 - MAGNA</v>
          </cell>
          <cell r="CM1529" t="str">
            <v>15148</v>
          </cell>
          <cell r="CP1529" t="str">
            <v>-</v>
          </cell>
        </row>
        <row r="1530">
          <cell r="A1530" t="str">
            <v>15149</v>
          </cell>
          <cell r="B1530" t="str">
            <v>U21ADP</v>
          </cell>
          <cell r="C1530" t="str">
            <v>Distrito Federal</v>
          </cell>
          <cell r="D1530" t="str">
            <v>No aplica</v>
          </cell>
          <cell r="E1530" t="str">
            <v>Aveo</v>
          </cell>
          <cell r="F1530" t="str">
            <v>Automóvil</v>
          </cell>
          <cell r="G1530" t="str">
            <v>Chevrolet</v>
          </cell>
          <cell r="H1530" t="str">
            <v>Aveo LT 4 puertas T/M, D/H, A/A, B/A, ABS, CD, Paquete F</v>
          </cell>
          <cell r="I1530" t="str">
            <v>3G1TB5CF9FL230760</v>
          </cell>
          <cell r="J1530" t="str">
            <v>Hecho en México</v>
          </cell>
          <cell r="K1530" t="str">
            <v>Magna</v>
          </cell>
          <cell r="L1530">
            <v>4</v>
          </cell>
          <cell r="M1530">
            <v>45</v>
          </cell>
          <cell r="N1530">
            <v>2015</v>
          </cell>
          <cell r="O1530" t="str">
            <v>Oaxaca</v>
          </cell>
          <cell r="P1530" t="str">
            <v>Oaxaca</v>
          </cell>
          <cell r="Q1530" t="str">
            <v>Sureste</v>
          </cell>
          <cell r="R1530" t="str">
            <v>Baja</v>
          </cell>
          <cell r="S1530" t="str">
            <v>Venta a empleado</v>
          </cell>
          <cell r="T1530" t="str">
            <v>GNP</v>
          </cell>
          <cell r="U1530" t="str">
            <v>Grupo Nacional Provincial, S.A.B.</v>
          </cell>
          <cell r="V1530" t="str">
            <v>Asesor de Servicio</v>
          </cell>
          <cell r="W1530" t="str">
            <v>-</v>
          </cell>
          <cell r="X1530" t="str">
            <v>Supervisoria</v>
          </cell>
          <cell r="Y1530" t="str">
            <v>Asignado</v>
          </cell>
          <cell r="Z1530" t="str">
            <v>S00094</v>
          </cell>
          <cell r="AA1530" t="str">
            <v>Gurrola Cruz Benjamín</v>
          </cell>
          <cell r="AB1530" t="str">
            <v>Servicios Administrativos en Reclamaciones, S.A. de C.V.</v>
          </cell>
          <cell r="AC1530" t="str">
            <v>GUCB70082081A</v>
          </cell>
          <cell r="AD1530" t="str">
            <v>Operativo</v>
          </cell>
          <cell r="AE1530" t="str">
            <v>Asesor de Servicio</v>
          </cell>
          <cell r="AF1530" t="str">
            <v>Unidad Operativa</v>
          </cell>
          <cell r="AG1530" t="str">
            <v>Dirección Servicio y Operaciones</v>
          </cell>
          <cell r="AH1530" t="str">
            <v>Subdir. Siniestros CDMX y Sureste</v>
          </cell>
          <cell r="AI1530" t="str">
            <v>C9208</v>
          </cell>
          <cell r="AJ1530" t="str">
            <v>Lasa Estrada Antxon</v>
          </cell>
          <cell r="AK1530" t="str">
            <v>Supervisoría Oaxaca</v>
          </cell>
          <cell r="AL1530" t="str">
            <v>Oaxaca</v>
          </cell>
          <cell r="AM1530">
            <v>7701</v>
          </cell>
          <cell r="AN1530" t="str">
            <v>benjamin.gurrola@gnp.com.mx</v>
          </cell>
          <cell r="AO1530" t="str">
            <v>benjamin.gurrola@gnp.com.mx</v>
          </cell>
          <cell r="AP1530" t="str">
            <v>benjamin.gurrola@hotmail.com</v>
          </cell>
          <cell r="AQ1530">
            <v>9511441543</v>
          </cell>
          <cell r="AR1530" t="str">
            <v>6363180010377552</v>
          </cell>
          <cell r="AS1530" t="str">
            <v>CANCELADO</v>
          </cell>
          <cell r="AT1530" t="str">
            <v>2633</v>
          </cell>
          <cell r="AU1530" t="str">
            <v>907</v>
          </cell>
          <cell r="AV1530" t="str">
            <v>05/26</v>
          </cell>
          <cell r="AW1530" t="str">
            <v>-</v>
          </cell>
          <cell r="AX1530" t="str">
            <v>-</v>
          </cell>
          <cell r="AY1530" t="str">
            <v>No</v>
          </cell>
          <cell r="AZ1530" t="str">
            <v>-</v>
          </cell>
          <cell r="BA1530" t="str">
            <v>-</v>
          </cell>
          <cell r="BB1530" t="str">
            <v>-</v>
          </cell>
          <cell r="BC1530" t="str">
            <v>-</v>
          </cell>
          <cell r="BD1530" t="str">
            <v>-</v>
          </cell>
          <cell r="BE1530" t="str">
            <v>-</v>
          </cell>
          <cell r="BF1530" t="str">
            <v>-</v>
          </cell>
          <cell r="BG1530">
            <v>3</v>
          </cell>
          <cell r="BH1530" t="str">
            <v>-</v>
          </cell>
          <cell r="BI1530" t="str">
            <v>-</v>
          </cell>
          <cell r="BJ1530" t="str">
            <v>Propio</v>
          </cell>
          <cell r="BL1530" t="str">
            <v>El Trébol Automotriz Ermita, S.A. de C.V.</v>
          </cell>
          <cell r="BN1530">
            <v>0</v>
          </cell>
          <cell r="BO1530">
            <v>0</v>
          </cell>
          <cell r="BP1530" t="str">
            <v>-</v>
          </cell>
          <cell r="BQ1530" t="str">
            <v>-</v>
          </cell>
          <cell r="BR1530" t="str">
            <v>-</v>
          </cell>
          <cell r="BS1530" t="str">
            <v>-</v>
          </cell>
          <cell r="BT1530" t="str">
            <v>-</v>
          </cell>
          <cell r="BU1530" t="str">
            <v>-</v>
          </cell>
          <cell r="BV1530" t="str">
            <v>-</v>
          </cell>
          <cell r="BW1530" t="str">
            <v>-</v>
          </cell>
          <cell r="BX1530" t="str">
            <v>-</v>
          </cell>
          <cell r="BY1530" t="str">
            <v>-</v>
          </cell>
          <cell r="BZ1530" t="str">
            <v>-</v>
          </cell>
          <cell r="CA1530" t="str">
            <v>-</v>
          </cell>
          <cell r="CB1530" t="str">
            <v>-</v>
          </cell>
          <cell r="CC1530" t="str">
            <v>Jueves</v>
          </cell>
          <cell r="CD1530" t="str">
            <v>21</v>
          </cell>
          <cell r="CE1530" t="str">
            <v>1</v>
          </cell>
          <cell r="CF1530" t="str">
            <v>Verde</v>
          </cell>
          <cell r="CG1530" t="str">
            <v>4o Sábado</v>
          </cell>
          <cell r="CH1530" t="str">
            <v>Abr y May</v>
          </cell>
          <cell r="CI1530" t="str">
            <v>Oct y Nov</v>
          </cell>
          <cell r="CJ1530" t="str">
            <v>Ajustador</v>
          </cell>
          <cell r="CK1530">
            <v>90</v>
          </cell>
          <cell r="CL1530" t="str">
            <v>101 - MAGNA</v>
          </cell>
          <cell r="CM1530" t="str">
            <v>15149</v>
          </cell>
          <cell r="CP1530" t="str">
            <v>-</v>
          </cell>
        </row>
        <row r="1531">
          <cell r="A1531" t="str">
            <v>15150</v>
          </cell>
          <cell r="B1531" t="str">
            <v>U22ADP</v>
          </cell>
          <cell r="C1531" t="str">
            <v>Distrito Federal</v>
          </cell>
          <cell r="D1531" t="str">
            <v>No aplica</v>
          </cell>
          <cell r="E1531" t="str">
            <v>Aveo</v>
          </cell>
          <cell r="F1531" t="str">
            <v>Automóvil</v>
          </cell>
          <cell r="G1531" t="str">
            <v>Chevrolet</v>
          </cell>
          <cell r="H1531" t="str">
            <v>Aveo LT 4 puertas T/M, D/H, A/A, B/A, ABS, CD, Paquete F</v>
          </cell>
          <cell r="I1531" t="str">
            <v>3G1TB5CF6FL234944</v>
          </cell>
          <cell r="J1531" t="str">
            <v>Hecho en México</v>
          </cell>
          <cell r="K1531" t="str">
            <v>Magna</v>
          </cell>
          <cell r="L1531">
            <v>4</v>
          </cell>
          <cell r="M1531">
            <v>45</v>
          </cell>
          <cell r="N1531">
            <v>2015</v>
          </cell>
          <cell r="O1531" t="str">
            <v>Ciudad de México</v>
          </cell>
          <cell r="P1531" t="str">
            <v>Ciudad de México</v>
          </cell>
          <cell r="Q1531" t="str">
            <v>Zona Metropolitana</v>
          </cell>
          <cell r="R1531" t="str">
            <v>Baja</v>
          </cell>
          <cell r="S1531" t="str">
            <v>Devolución Salvamentos</v>
          </cell>
          <cell r="T1531" t="str">
            <v>GNP</v>
          </cell>
          <cell r="U1531" t="str">
            <v>Grupo Nacional Provincial, S.A.B.</v>
          </cell>
          <cell r="V1531" t="str">
            <v>Pool Ajustes</v>
          </cell>
          <cell r="W1531" t="str">
            <v>Pool Ajustes</v>
          </cell>
          <cell r="X1531" t="str">
            <v>Plaza GNP</v>
          </cell>
          <cell r="Y1531" t="str">
            <v>Pool</v>
          </cell>
          <cell r="Z1531" t="str">
            <v>N38132</v>
          </cell>
          <cell r="AA1531" t="str">
            <v>-</v>
          </cell>
          <cell r="AB1531" t="str">
            <v>-</v>
          </cell>
          <cell r="AC1531" t="str">
            <v>-</v>
          </cell>
          <cell r="AD1531" t="str">
            <v>-</v>
          </cell>
          <cell r="AE1531" t="str">
            <v>-</v>
          </cell>
          <cell r="AF1531" t="str">
            <v>-</v>
          </cell>
          <cell r="AG1531" t="str">
            <v>-</v>
          </cell>
          <cell r="AH1531" t="str">
            <v>-</v>
          </cell>
          <cell r="AI1531" t="str">
            <v>C6705</v>
          </cell>
          <cell r="AJ1531" t="str">
            <v>Ramirez Granados Arturo</v>
          </cell>
          <cell r="AK1531" t="str">
            <v>-</v>
          </cell>
          <cell r="AL1531" t="str">
            <v>-</v>
          </cell>
          <cell r="AM1531" t="str">
            <v>-</v>
          </cell>
          <cell r="AN1531">
            <v>0</v>
          </cell>
          <cell r="AO1531" t="str">
            <v>-</v>
          </cell>
          <cell r="AQ1531">
            <v>5545001393</v>
          </cell>
          <cell r="AR1531" t="str">
            <v>6363180010377560</v>
          </cell>
          <cell r="AS1531" t="str">
            <v>CANCELADO</v>
          </cell>
          <cell r="AT1531" t="str">
            <v>3878</v>
          </cell>
          <cell r="AU1531" t="str">
            <v>702</v>
          </cell>
          <cell r="AV1531" t="str">
            <v>05/26</v>
          </cell>
          <cell r="AW1531" t="str">
            <v>IMDM20552126..</v>
          </cell>
          <cell r="AX1531" t="str">
            <v>Inactivo</v>
          </cell>
          <cell r="AY1531" t="str">
            <v>No</v>
          </cell>
          <cell r="AZ1531" t="str">
            <v>-</v>
          </cell>
          <cell r="BA1531" t="str">
            <v>-</v>
          </cell>
          <cell r="BB1531" t="str">
            <v>-</v>
          </cell>
          <cell r="BC1531" t="str">
            <v>-</v>
          </cell>
          <cell r="BD1531" t="str">
            <v>-</v>
          </cell>
          <cell r="BE1531" t="str">
            <v>-</v>
          </cell>
          <cell r="BF1531" t="str">
            <v>-</v>
          </cell>
          <cell r="BG1531">
            <v>3</v>
          </cell>
          <cell r="BH1531" t="str">
            <v>-</v>
          </cell>
          <cell r="BI1531" t="str">
            <v>-</v>
          </cell>
          <cell r="BJ1531" t="str">
            <v>Propio</v>
          </cell>
          <cell r="BL1531" t="str">
            <v>El Trébol Automotriz Ermita, S.A. de C.V.</v>
          </cell>
          <cell r="BN1531">
            <v>0</v>
          </cell>
          <cell r="BO1531">
            <v>0</v>
          </cell>
          <cell r="BP1531" t="str">
            <v>-</v>
          </cell>
          <cell r="BQ1531" t="str">
            <v>-</v>
          </cell>
          <cell r="BR1531" t="str">
            <v>-</v>
          </cell>
          <cell r="BS1531" t="str">
            <v>-</v>
          </cell>
          <cell r="BT1531" t="str">
            <v>-</v>
          </cell>
          <cell r="BU1531" t="str">
            <v>-</v>
          </cell>
          <cell r="BV1531" t="str">
            <v>-</v>
          </cell>
          <cell r="BW1531" t="str">
            <v>-</v>
          </cell>
          <cell r="BX1531" t="str">
            <v>-</v>
          </cell>
          <cell r="BY1531" t="str">
            <v>-</v>
          </cell>
          <cell r="BZ1531" t="str">
            <v>-</v>
          </cell>
          <cell r="CA1531" t="str">
            <v>-</v>
          </cell>
          <cell r="CB1531" t="str">
            <v>-</v>
          </cell>
          <cell r="CC1531" t="str">
            <v>Jueves</v>
          </cell>
          <cell r="CD1531" t="str">
            <v>22</v>
          </cell>
          <cell r="CE1531" t="str">
            <v>2</v>
          </cell>
          <cell r="CF1531" t="str">
            <v>Verde</v>
          </cell>
          <cell r="CG1531" t="str">
            <v>4o Sábado</v>
          </cell>
          <cell r="CH1531" t="str">
            <v>Abr y May</v>
          </cell>
          <cell r="CI1531" t="str">
            <v>Oct y Nov</v>
          </cell>
          <cell r="CJ1531" t="str">
            <v>PAjustes</v>
          </cell>
          <cell r="CK1531">
            <v>90</v>
          </cell>
          <cell r="CL1531" t="str">
            <v>101 - MAGNA</v>
          </cell>
          <cell r="CM1531" t="str">
            <v>15150</v>
          </cell>
          <cell r="CP1531" t="str">
            <v>-</v>
          </cell>
        </row>
        <row r="1532">
          <cell r="A1532" t="str">
            <v>15151</v>
          </cell>
          <cell r="B1532" t="str">
            <v>9C1LN</v>
          </cell>
          <cell r="C1532" t="str">
            <v>Distrito Federal</v>
          </cell>
          <cell r="D1532" t="str">
            <v>No aplica</v>
          </cell>
          <cell r="E1532" t="str">
            <v>BMW F800R</v>
          </cell>
          <cell r="F1532" t="str">
            <v>Motocicleta</v>
          </cell>
          <cell r="G1532" t="str">
            <v>BMW</v>
          </cell>
          <cell r="H1532" t="str">
            <v>F800R</v>
          </cell>
          <cell r="I1532" t="str">
            <v>WB10B0406FZ291870</v>
          </cell>
          <cell r="J1532" t="str">
            <v>08904871</v>
          </cell>
          <cell r="K1532" t="str">
            <v>Premium</v>
          </cell>
          <cell r="L1532">
            <v>2</v>
          </cell>
          <cell r="M1532">
            <v>16</v>
          </cell>
          <cell r="N1532">
            <v>2015</v>
          </cell>
          <cell r="O1532" t="str">
            <v>Guadalajara</v>
          </cell>
          <cell r="P1532" t="str">
            <v>Jalisco</v>
          </cell>
          <cell r="Q1532" t="str">
            <v>Occidente</v>
          </cell>
          <cell r="R1532" t="str">
            <v>Baja</v>
          </cell>
          <cell r="S1532" t="str">
            <v>Venta a empleado</v>
          </cell>
          <cell r="T1532" t="str">
            <v>GNP</v>
          </cell>
          <cell r="U1532" t="str">
            <v>Grupo Nacional Provincial, S.A.B.</v>
          </cell>
          <cell r="V1532" t="str">
            <v>Asesor de Servicio</v>
          </cell>
          <cell r="W1532" t="str">
            <v>M16</v>
          </cell>
          <cell r="X1532" t="str">
            <v>Célula Ferro</v>
          </cell>
          <cell r="Y1532" t="str">
            <v>Asignado</v>
          </cell>
          <cell r="Z1532" t="str">
            <v>S00743</v>
          </cell>
          <cell r="AA1532" t="str">
            <v>Samano Quiroz Miguel</v>
          </cell>
          <cell r="AB1532" t="str">
            <v>Servicios Administrativos en Reclamaciones, S.A. de C.V.</v>
          </cell>
          <cell r="AC1532" t="str">
            <v>SAQM790907133</v>
          </cell>
          <cell r="AD1532" t="str">
            <v>Operativo</v>
          </cell>
          <cell r="AE1532" t="str">
            <v>Asesor de Servicio</v>
          </cell>
          <cell r="AF1532" t="str">
            <v>Unidad Operativa</v>
          </cell>
          <cell r="AG1532" t="str">
            <v>Dirección Servicio y Operaciones</v>
          </cell>
          <cell r="AH1532" t="str">
            <v>Subdirección Siniestros Norte y Occidente</v>
          </cell>
          <cell r="AI1532" t="str">
            <v>C9179</v>
          </cell>
          <cell r="AJ1532" t="str">
            <v>Moya Urdiales Idalia Leticia</v>
          </cell>
          <cell r="AK1532" t="str">
            <v>Oficina central Guadalajara</v>
          </cell>
          <cell r="AL1532" t="str">
            <v>Guadalajara</v>
          </cell>
          <cell r="AM1532">
            <v>6362</v>
          </cell>
          <cell r="AN1532" t="str">
            <v>miguel.samano@gnp.com.mx</v>
          </cell>
          <cell r="AO1532" t="str">
            <v>miguel.samano@gnp.com.mx</v>
          </cell>
          <cell r="AP1532" t="str">
            <v>ajustes211gnp@gmail.com</v>
          </cell>
          <cell r="AQ1532">
            <v>3310204576</v>
          </cell>
          <cell r="AR1532" t="str">
            <v>6363180010377578</v>
          </cell>
          <cell r="AS1532" t="str">
            <v>CANCELADO</v>
          </cell>
          <cell r="AT1532" t="str">
            <v>1852</v>
          </cell>
          <cell r="AU1532" t="str">
            <v>461</v>
          </cell>
          <cell r="AV1532" t="str">
            <v>05/26</v>
          </cell>
          <cell r="AW1532" t="str">
            <v>-</v>
          </cell>
          <cell r="AX1532" t="str">
            <v>-</v>
          </cell>
          <cell r="AY1532" t="str">
            <v>No</v>
          </cell>
          <cell r="AZ1532" t="str">
            <v>-</v>
          </cell>
          <cell r="BA1532" t="str">
            <v>-</v>
          </cell>
          <cell r="BB1532" t="str">
            <v>-</v>
          </cell>
          <cell r="BC1532" t="str">
            <v>-</v>
          </cell>
          <cell r="BD1532" t="str">
            <v>-</v>
          </cell>
          <cell r="BE1532" t="str">
            <v>-</v>
          </cell>
          <cell r="BF1532" t="str">
            <v>-</v>
          </cell>
          <cell r="BG1532">
            <v>3</v>
          </cell>
          <cell r="BH1532" t="str">
            <v>-</v>
          </cell>
          <cell r="BI1532" t="str">
            <v>-</v>
          </cell>
          <cell r="BJ1532" t="str">
            <v>Propio</v>
          </cell>
          <cell r="BK1532" t="str">
            <v>F43</v>
          </cell>
          <cell r="BL1532" t="str">
            <v>Surtidora Blasf de México, S.A. de C.V.</v>
          </cell>
          <cell r="BM1532">
            <v>150517.24</v>
          </cell>
          <cell r="BN1532">
            <v>24082.758399999999</v>
          </cell>
          <cell r="BO1532">
            <v>174599.99839999998</v>
          </cell>
          <cell r="BP1532" t="str">
            <v>-</v>
          </cell>
          <cell r="BQ1532" t="str">
            <v>-</v>
          </cell>
          <cell r="BR1532" t="str">
            <v>-</v>
          </cell>
          <cell r="BS1532" t="str">
            <v>-</v>
          </cell>
          <cell r="BT1532" t="str">
            <v>-</v>
          </cell>
          <cell r="BU1532" t="str">
            <v>-</v>
          </cell>
          <cell r="BV1532" t="str">
            <v>-</v>
          </cell>
          <cell r="BW1532" t="str">
            <v>-</v>
          </cell>
          <cell r="BX1532" t="str">
            <v>-</v>
          </cell>
          <cell r="BY1532" t="str">
            <v>-</v>
          </cell>
          <cell r="BZ1532" t="str">
            <v>-</v>
          </cell>
          <cell r="CA1532" t="str">
            <v>-</v>
          </cell>
          <cell r="CB1532" t="str">
            <v>-</v>
          </cell>
          <cell r="CC1532" t="str">
            <v>Jueves</v>
          </cell>
          <cell r="CD1532" t="str">
            <v>9C</v>
          </cell>
          <cell r="CE1532" t="str">
            <v>1</v>
          </cell>
          <cell r="CF1532" t="str">
            <v>Verde</v>
          </cell>
          <cell r="CG1532" t="str">
            <v>4o Sábado</v>
          </cell>
          <cell r="CH1532" t="str">
            <v>Abr y May</v>
          </cell>
          <cell r="CI1532" t="str">
            <v>Oct y Nov</v>
          </cell>
          <cell r="CJ1532" t="str">
            <v>Ajustador</v>
          </cell>
          <cell r="CK1532">
            <v>64</v>
          </cell>
          <cell r="CL1532" t="str">
            <v>102 - PREMIUM</v>
          </cell>
          <cell r="CM1532" t="str">
            <v>15151</v>
          </cell>
          <cell r="CP1532" t="str">
            <v>-</v>
          </cell>
        </row>
        <row r="1533">
          <cell r="A1533" t="str">
            <v>15152</v>
          </cell>
          <cell r="B1533" t="str">
            <v>8C5NH</v>
          </cell>
          <cell r="C1533" t="str">
            <v>Distrito Federal</v>
          </cell>
          <cell r="D1533" t="str">
            <v>No aplica</v>
          </cell>
          <cell r="E1533" t="str">
            <v>BMW F800R</v>
          </cell>
          <cell r="F1533" t="str">
            <v>Motocicleta</v>
          </cell>
          <cell r="G1533" t="str">
            <v>BMW</v>
          </cell>
          <cell r="H1533" t="str">
            <v>F800R</v>
          </cell>
          <cell r="I1533" t="str">
            <v>WB10B0408FZ291871</v>
          </cell>
          <cell r="J1533" t="str">
            <v>08904857</v>
          </cell>
          <cell r="K1533" t="str">
            <v>Premium</v>
          </cell>
          <cell r="L1533">
            <v>2</v>
          </cell>
          <cell r="M1533">
            <v>16</v>
          </cell>
          <cell r="N1533">
            <v>2015</v>
          </cell>
          <cell r="O1533" t="str">
            <v>Guadalajara</v>
          </cell>
          <cell r="P1533" t="str">
            <v>Jalisco</v>
          </cell>
          <cell r="Q1533" t="str">
            <v>Occidente</v>
          </cell>
          <cell r="R1533" t="str">
            <v>Baja</v>
          </cell>
          <cell r="S1533" t="str">
            <v>Venta a empleado</v>
          </cell>
          <cell r="T1533" t="str">
            <v>GNP</v>
          </cell>
          <cell r="U1533" t="str">
            <v>Grupo Nacional Provincial, S.A.B.</v>
          </cell>
          <cell r="V1533" t="str">
            <v>Asesor de Servicio</v>
          </cell>
          <cell r="W1533" t="str">
            <v>M11</v>
          </cell>
          <cell r="X1533" t="str">
            <v>Célula Sol</v>
          </cell>
          <cell r="Y1533" t="str">
            <v>Asignado</v>
          </cell>
          <cell r="Z1533" t="str">
            <v>S00782</v>
          </cell>
          <cell r="AA1533" t="str">
            <v>Contreras Godinez Xorge Jair</v>
          </cell>
          <cell r="AB1533" t="str">
            <v>Servicios Administrativos en Reclamaciones, S.A. de C.V.</v>
          </cell>
          <cell r="AC1533" t="str">
            <v>COGX770930FV7</v>
          </cell>
          <cell r="AD1533" t="str">
            <v>Operativo</v>
          </cell>
          <cell r="AE1533" t="str">
            <v>Asesor de Servicio</v>
          </cell>
          <cell r="AF1533" t="str">
            <v>Unidad Operativa</v>
          </cell>
          <cell r="AG1533" t="str">
            <v>Dirección Servicio y Operaciones</v>
          </cell>
          <cell r="AH1533" t="str">
            <v>Subdirección Siniestros Norte y Occidente</v>
          </cell>
          <cell r="AI1533" t="str">
            <v>C9179</v>
          </cell>
          <cell r="AJ1533" t="str">
            <v>Moya Urdiales Idalia Leticia</v>
          </cell>
          <cell r="AK1533" t="str">
            <v>Oficina central Guadalajara</v>
          </cell>
          <cell r="AL1533" t="str">
            <v>Guadalajara</v>
          </cell>
          <cell r="AM1533">
            <v>6314</v>
          </cell>
          <cell r="AN1533" t="str">
            <v>xorge.contreras@gnp.com.mx</v>
          </cell>
          <cell r="AO1533" t="str">
            <v>xorge.contreras@gnp.com.mx</v>
          </cell>
          <cell r="AP1533" t="str">
            <v>ajustes342gnp@gmail.com</v>
          </cell>
          <cell r="AQ1533">
            <v>3312948511</v>
          </cell>
          <cell r="AR1533" t="str">
            <v>6363180010377586</v>
          </cell>
          <cell r="AS1533" t="str">
            <v>CANCELADO</v>
          </cell>
          <cell r="AT1533" t="str">
            <v>1785</v>
          </cell>
          <cell r="AU1533" t="str">
            <v>623</v>
          </cell>
          <cell r="AV1533" t="str">
            <v>05/26</v>
          </cell>
          <cell r="AW1533" t="str">
            <v>-</v>
          </cell>
          <cell r="AX1533" t="str">
            <v>-</v>
          </cell>
          <cell r="AY1533" t="str">
            <v>No</v>
          </cell>
          <cell r="AZ1533" t="str">
            <v>-</v>
          </cell>
          <cell r="BA1533" t="str">
            <v>-</v>
          </cell>
          <cell r="BB1533" t="str">
            <v>-</v>
          </cell>
          <cell r="BC1533" t="str">
            <v>-</v>
          </cell>
          <cell r="BD1533" t="str">
            <v>-</v>
          </cell>
          <cell r="BE1533" t="str">
            <v>-</v>
          </cell>
          <cell r="BF1533" t="str">
            <v>-</v>
          </cell>
          <cell r="BG1533">
            <v>3</v>
          </cell>
          <cell r="BH1533" t="str">
            <v>-</v>
          </cell>
          <cell r="BI1533" t="str">
            <v>-</v>
          </cell>
          <cell r="BJ1533" t="str">
            <v>Propio</v>
          </cell>
          <cell r="BK1533" t="str">
            <v>F44</v>
          </cell>
          <cell r="BL1533" t="str">
            <v>Surtidora Blasf de México, S.A. de C.V.</v>
          </cell>
          <cell r="BM1533">
            <v>150517.24</v>
          </cell>
          <cell r="BN1533">
            <v>24082.758399999999</v>
          </cell>
          <cell r="BO1533">
            <v>174599.99839999998</v>
          </cell>
          <cell r="BP1533" t="str">
            <v>-</v>
          </cell>
          <cell r="BQ1533" t="str">
            <v>-</v>
          </cell>
          <cell r="BR1533" t="str">
            <v>-</v>
          </cell>
          <cell r="BS1533" t="str">
            <v>-</v>
          </cell>
          <cell r="BT1533" t="str">
            <v>-</v>
          </cell>
          <cell r="BU1533" t="str">
            <v>-</v>
          </cell>
          <cell r="BV1533" t="str">
            <v>-</v>
          </cell>
          <cell r="BW1533" t="str">
            <v>-</v>
          </cell>
          <cell r="BX1533" t="str">
            <v>-</v>
          </cell>
          <cell r="BY1533" t="str">
            <v>-</v>
          </cell>
          <cell r="BZ1533" t="str">
            <v>-</v>
          </cell>
          <cell r="CA1533" t="str">
            <v>-</v>
          </cell>
          <cell r="CB1533" t="str">
            <v>-</v>
          </cell>
          <cell r="CC1533" t="str">
            <v>Lunes</v>
          </cell>
          <cell r="CD1533" t="str">
            <v>8C</v>
          </cell>
          <cell r="CE1533" t="str">
            <v>5</v>
          </cell>
          <cell r="CF1533" t="str">
            <v>Amarillo</v>
          </cell>
          <cell r="CG1533" t="str">
            <v>1er Sábado</v>
          </cell>
          <cell r="CH1533" t="str">
            <v>Ene y Feb</v>
          </cell>
          <cell r="CI1533" t="str">
            <v>Jul y Ago</v>
          </cell>
          <cell r="CJ1533" t="str">
            <v>Ajustador</v>
          </cell>
          <cell r="CK1533">
            <v>64</v>
          </cell>
          <cell r="CL1533" t="str">
            <v>102 - PREMIUM</v>
          </cell>
          <cell r="CM1533" t="str">
            <v>15152</v>
          </cell>
          <cell r="CP1533" t="str">
            <v>-</v>
          </cell>
        </row>
        <row r="1534">
          <cell r="A1534" t="str">
            <v>15153</v>
          </cell>
          <cell r="B1534" t="str">
            <v>7C6NG</v>
          </cell>
          <cell r="C1534" t="str">
            <v>Distrito Federal</v>
          </cell>
          <cell r="D1534" t="str">
            <v>No aplica</v>
          </cell>
          <cell r="E1534" t="str">
            <v>BMW F800R</v>
          </cell>
          <cell r="F1534" t="str">
            <v>Motocicleta</v>
          </cell>
          <cell r="G1534" t="str">
            <v>BMW</v>
          </cell>
          <cell r="H1534" t="str">
            <v>F800R</v>
          </cell>
          <cell r="I1534" t="str">
            <v>WB10B040XFZ291550</v>
          </cell>
          <cell r="J1534" t="str">
            <v>08903698</v>
          </cell>
          <cell r="K1534" t="str">
            <v>Premium</v>
          </cell>
          <cell r="L1534">
            <v>2</v>
          </cell>
          <cell r="M1534">
            <v>16</v>
          </cell>
          <cell r="N1534">
            <v>2015</v>
          </cell>
          <cell r="O1534" t="str">
            <v>Guadalajara</v>
          </cell>
          <cell r="P1534" t="str">
            <v>Jalisco</v>
          </cell>
          <cell r="Q1534" t="str">
            <v>Occidente</v>
          </cell>
          <cell r="R1534" t="str">
            <v>Baja</v>
          </cell>
          <cell r="S1534" t="str">
            <v>Venta a empleado</v>
          </cell>
          <cell r="T1534" t="str">
            <v>GNP</v>
          </cell>
          <cell r="U1534" t="str">
            <v>Grupo Nacional Provincial, S.A.B.</v>
          </cell>
          <cell r="V1534" t="str">
            <v>Asesor de Servicio</v>
          </cell>
          <cell r="W1534" t="str">
            <v>M26</v>
          </cell>
          <cell r="X1534" t="str">
            <v>-</v>
          </cell>
          <cell r="Y1534" t="str">
            <v>Asignado</v>
          </cell>
          <cell r="Z1534" t="str">
            <v>S04576</v>
          </cell>
          <cell r="AA1534" t="str">
            <v>Soto Garcia Luis Alberto</v>
          </cell>
          <cell r="AB1534" t="str">
            <v>Servicios Administrativos en Reclamaciones, S.A. de C.V.</v>
          </cell>
          <cell r="AC1534" t="str">
            <v>SOGL800324P32</v>
          </cell>
          <cell r="AD1534" t="str">
            <v>Operativo</v>
          </cell>
          <cell r="AE1534" t="str">
            <v>Asesor de Servicio</v>
          </cell>
          <cell r="AF1534" t="str">
            <v>Unidad Operativa</v>
          </cell>
          <cell r="AG1534" t="str">
            <v>Dirección Servicio y Operaciones</v>
          </cell>
          <cell r="AH1534" t="str">
            <v>Subdirección Siniestros Norte y Occidente</v>
          </cell>
          <cell r="AI1534" t="str">
            <v>C9179</v>
          </cell>
          <cell r="AJ1534" t="str">
            <v>Moya Urdiales Idalia Leticia</v>
          </cell>
          <cell r="AK1534" t="str">
            <v>Oficina central Guadalajara</v>
          </cell>
          <cell r="AL1534" t="str">
            <v>Guadalajara</v>
          </cell>
          <cell r="AM1534">
            <v>80494</v>
          </cell>
          <cell r="AN1534" t="str">
            <v>luis.soto@gnp.com.mx</v>
          </cell>
          <cell r="AO1534" t="str">
            <v>luis.soto@gnp.com.mx</v>
          </cell>
          <cell r="AP1534" t="str">
            <v>ajustes214gnp@gmail.com</v>
          </cell>
          <cell r="AQ1534">
            <v>3310204564</v>
          </cell>
          <cell r="AR1534" t="str">
            <v>-</v>
          </cell>
          <cell r="AS1534" t="str">
            <v>-</v>
          </cell>
          <cell r="AT1534" t="str">
            <v>-</v>
          </cell>
          <cell r="AU1534" t="str">
            <v>-</v>
          </cell>
          <cell r="AV1534" t="str">
            <v>-</v>
          </cell>
          <cell r="AW1534" t="str">
            <v>-</v>
          </cell>
          <cell r="AX1534" t="str">
            <v>-</v>
          </cell>
          <cell r="AY1534" t="str">
            <v>Si</v>
          </cell>
          <cell r="AZ1534">
            <v>1305.56</v>
          </cell>
          <cell r="BA1534">
            <v>43631</v>
          </cell>
          <cell r="BB1534">
            <v>44389.04</v>
          </cell>
          <cell r="BC1534">
            <v>49610.96</v>
          </cell>
          <cell r="BD1534">
            <v>94000</v>
          </cell>
          <cell r="BE1534">
            <v>43131</v>
          </cell>
          <cell r="BF1534">
            <v>44211</v>
          </cell>
          <cell r="BG1534">
            <v>3</v>
          </cell>
          <cell r="BH1534" t="str">
            <v>-</v>
          </cell>
          <cell r="BI1534" t="str">
            <v>-</v>
          </cell>
          <cell r="BJ1534" t="str">
            <v>Propio</v>
          </cell>
          <cell r="BK1534" t="str">
            <v>F45</v>
          </cell>
          <cell r="BL1534" t="str">
            <v>Surtidora Blasf de México, S.A. de C.V.</v>
          </cell>
          <cell r="BM1534">
            <v>150517.24</v>
          </cell>
          <cell r="BN1534">
            <v>24082.758399999999</v>
          </cell>
          <cell r="BO1534">
            <v>174599.99839999998</v>
          </cell>
          <cell r="BP1534" t="str">
            <v>-</v>
          </cell>
          <cell r="BQ1534" t="str">
            <v>-</v>
          </cell>
          <cell r="BR1534" t="str">
            <v>-</v>
          </cell>
          <cell r="BS1534" t="str">
            <v>-</v>
          </cell>
          <cell r="BT1534" t="str">
            <v>-</v>
          </cell>
          <cell r="BU1534" t="str">
            <v>-</v>
          </cell>
          <cell r="BV1534" t="str">
            <v>-</v>
          </cell>
          <cell r="BW1534" t="str">
            <v>-</v>
          </cell>
          <cell r="BX1534" t="str">
            <v>-</v>
          </cell>
          <cell r="BY1534" t="str">
            <v>-</v>
          </cell>
          <cell r="BZ1534" t="str">
            <v>-</v>
          </cell>
          <cell r="CA1534" t="str">
            <v>-</v>
          </cell>
          <cell r="CB1534" t="str">
            <v>-</v>
          </cell>
          <cell r="CC1534" t="str">
            <v>Lunes</v>
          </cell>
          <cell r="CD1534" t="str">
            <v>7C</v>
          </cell>
          <cell r="CE1534" t="str">
            <v>6</v>
          </cell>
          <cell r="CF1534" t="str">
            <v>Amarillo</v>
          </cell>
          <cell r="CG1534" t="str">
            <v>1er Sábado</v>
          </cell>
          <cell r="CH1534" t="str">
            <v>Ene y Feb</v>
          </cell>
          <cell r="CI1534" t="str">
            <v>Jul y Ago</v>
          </cell>
          <cell r="CJ1534" t="str">
            <v>-</v>
          </cell>
          <cell r="CK1534">
            <v>64</v>
          </cell>
          <cell r="CL1534" t="str">
            <v>102 - PREMIUM</v>
          </cell>
          <cell r="CM1534" t="str">
            <v>15153</v>
          </cell>
          <cell r="CP1534" t="str">
            <v>-</v>
          </cell>
        </row>
        <row r="1535">
          <cell r="A1535" t="str">
            <v>15154</v>
          </cell>
          <cell r="B1535" t="str">
            <v>D77AEX</v>
          </cell>
          <cell r="C1535" t="str">
            <v>Distrito Federal</v>
          </cell>
          <cell r="D1535" t="str">
            <v>No aplica</v>
          </cell>
          <cell r="E1535" t="str">
            <v>Express</v>
          </cell>
          <cell r="F1535" t="str">
            <v>Camioneta</v>
          </cell>
          <cell r="G1535" t="str">
            <v>Chevrolet</v>
          </cell>
          <cell r="H1535" t="str">
            <v>Express Passenger Van, 6 puertas, T/A, D/H, A/A, Paquete D</v>
          </cell>
          <cell r="I1535" t="str">
            <v>1GNZG9FG7F1285785</v>
          </cell>
          <cell r="J1535" t="str">
            <v>Hecho en México</v>
          </cell>
          <cell r="K1535" t="str">
            <v>Magna</v>
          </cell>
          <cell r="L1535">
            <v>6</v>
          </cell>
          <cell r="M1535">
            <v>117</v>
          </cell>
          <cell r="N1535">
            <v>2015</v>
          </cell>
          <cell r="O1535" t="str">
            <v>Ciudad de México</v>
          </cell>
          <cell r="P1535" t="str">
            <v>Ciudad de México</v>
          </cell>
          <cell r="Q1535" t="str">
            <v>Zona Metropolitana</v>
          </cell>
          <cell r="R1535" t="str">
            <v>Activo</v>
          </cell>
          <cell r="S1535" t="str">
            <v>En operación</v>
          </cell>
          <cell r="T1535" t="str">
            <v>GNP</v>
          </cell>
          <cell r="U1535" t="str">
            <v>Grupo Nacional Provincial, S.A.B.</v>
          </cell>
          <cell r="V1535" t="str">
            <v>Pool Administrativo</v>
          </cell>
          <cell r="W1535" t="str">
            <v>Pool Administrativo</v>
          </cell>
          <cell r="X1535" t="str">
            <v>Plaza GNP</v>
          </cell>
          <cell r="Y1535" t="str">
            <v>Pool</v>
          </cell>
          <cell r="Z1535" t="str">
            <v>N89927</v>
          </cell>
          <cell r="AA1535" t="str">
            <v>Salazar Hernández Alejandro</v>
          </cell>
          <cell r="AB1535" t="str">
            <v>Grupo Nacional Provincial, S.A.B.</v>
          </cell>
          <cell r="AC1535" t="str">
            <v>SAHA7905127X5</v>
          </cell>
          <cell r="AD1535" t="str">
            <v>Jefe de departamento</v>
          </cell>
          <cell r="AE1535" t="str">
            <v>Jefe de Departamento A</v>
          </cell>
          <cell r="AF1535" t="str">
            <v>Unidad Staff</v>
          </cell>
          <cell r="AG1535" t="str">
            <v>Dirección Recursos Humanos y Servicios Administrativos</v>
          </cell>
          <cell r="AH1535" t="str">
            <v>Subdir. Servicios Generales</v>
          </cell>
          <cell r="AI1535" t="str">
            <v>C6705</v>
          </cell>
          <cell r="AJ1535" t="str">
            <v>Ramirez Granados Arturo</v>
          </cell>
          <cell r="AK1535" t="str">
            <v>Sur P2 C-4</v>
          </cell>
          <cell r="AL1535" t="str">
            <v>Plaza GNP</v>
          </cell>
          <cell r="AM1535">
            <v>3398</v>
          </cell>
          <cell r="AN1535" t="str">
            <v>alejandro.salazar@gnp.com.mx</v>
          </cell>
          <cell r="AO1535" t="str">
            <v>alejandro.salazar@gnp.com.mx</v>
          </cell>
          <cell r="AQ1535">
            <v>5543868222</v>
          </cell>
          <cell r="AR1535" t="str">
            <v>6363180010377594</v>
          </cell>
          <cell r="AS1535" t="str">
            <v>CANCELADO</v>
          </cell>
          <cell r="AT1535" t="str">
            <v>7582</v>
          </cell>
          <cell r="AU1535" t="str">
            <v>479</v>
          </cell>
          <cell r="AV1535" t="str">
            <v>05/26</v>
          </cell>
          <cell r="AW1535" t="str">
            <v>IMDM22968708..</v>
          </cell>
          <cell r="AX1535" t="str">
            <v>Activo</v>
          </cell>
          <cell r="AY1535" t="str">
            <v>No</v>
          </cell>
          <cell r="AZ1535" t="str">
            <v>-</v>
          </cell>
          <cell r="BA1535" t="str">
            <v>-</v>
          </cell>
          <cell r="BB1535" t="str">
            <v>-</v>
          </cell>
          <cell r="BC1535" t="str">
            <v>-</v>
          </cell>
          <cell r="BD1535" t="str">
            <v>-</v>
          </cell>
          <cell r="BE1535" t="str">
            <v>-</v>
          </cell>
          <cell r="BF1535" t="str">
            <v>-</v>
          </cell>
          <cell r="BG1535" t="str">
            <v>-</v>
          </cell>
          <cell r="BH1535">
            <v>2019</v>
          </cell>
          <cell r="BI1535">
            <v>4</v>
          </cell>
          <cell r="BJ1535" t="str">
            <v>Propio</v>
          </cell>
          <cell r="BL1535" t="str">
            <v>El Trébol Automotriz Ermita, S.A. de C.V.</v>
          </cell>
          <cell r="BN1535">
            <v>0</v>
          </cell>
          <cell r="BO1535">
            <v>373590.52</v>
          </cell>
          <cell r="BP1535" t="str">
            <v>-</v>
          </cell>
          <cell r="BQ1535" t="str">
            <v>-</v>
          </cell>
          <cell r="BR1535" t="str">
            <v>-</v>
          </cell>
          <cell r="BS1535" t="str">
            <v>-</v>
          </cell>
          <cell r="BT1535" t="str">
            <v>-</v>
          </cell>
          <cell r="BU1535" t="str">
            <v>-</v>
          </cell>
          <cell r="BV1535" t="str">
            <v>-</v>
          </cell>
          <cell r="BW1535" t="str">
            <v>-</v>
          </cell>
          <cell r="BX1535" t="str">
            <v>-</v>
          </cell>
          <cell r="BY1535" t="str">
            <v>-</v>
          </cell>
          <cell r="BZ1535" t="str">
            <v>-</v>
          </cell>
          <cell r="CA1535" t="str">
            <v>-</v>
          </cell>
          <cell r="CB1535" t="str">
            <v>-</v>
          </cell>
          <cell r="CC1535" t="str">
            <v>Martes</v>
          </cell>
          <cell r="CD1535" t="str">
            <v>77</v>
          </cell>
          <cell r="CE1535" t="str">
            <v>7</v>
          </cell>
          <cell r="CF1535" t="str">
            <v>Rosa</v>
          </cell>
          <cell r="CG1535" t="str">
            <v>2o Sábado</v>
          </cell>
          <cell r="CH1535" t="str">
            <v>Feb y Mzo</v>
          </cell>
          <cell r="CI1535" t="str">
            <v>Ago y Sep</v>
          </cell>
          <cell r="CJ1535" t="str">
            <v>PAdmvo</v>
          </cell>
          <cell r="CK1535">
            <v>234</v>
          </cell>
          <cell r="CL1535" t="str">
            <v>101 - MAGNA</v>
          </cell>
          <cell r="CM1535" t="str">
            <v>15154</v>
          </cell>
          <cell r="CP1535" t="str">
            <v>-</v>
          </cell>
        </row>
        <row r="1536">
          <cell r="A1536" t="str">
            <v>15155</v>
          </cell>
          <cell r="B1536" t="str">
            <v>D42AEX</v>
          </cell>
          <cell r="C1536" t="str">
            <v>Distrito Federal</v>
          </cell>
          <cell r="D1536" t="str">
            <v>No aplica</v>
          </cell>
          <cell r="E1536" t="str">
            <v>Express</v>
          </cell>
          <cell r="F1536" t="str">
            <v>Camioneta</v>
          </cell>
          <cell r="G1536" t="str">
            <v>Chevrolet</v>
          </cell>
          <cell r="H1536" t="str">
            <v>Express Passenger Van, 6 puertas, T/A, D/H, A/A, Paquete D</v>
          </cell>
          <cell r="I1536" t="str">
            <v>1GNZG9FG6F1285132</v>
          </cell>
          <cell r="J1536" t="str">
            <v>Hecho en México</v>
          </cell>
          <cell r="K1536" t="str">
            <v>Magna</v>
          </cell>
          <cell r="L1536">
            <v>6</v>
          </cell>
          <cell r="M1536">
            <v>117</v>
          </cell>
          <cell r="N1536">
            <v>2015</v>
          </cell>
          <cell r="O1536" t="str">
            <v>Ciudad de México</v>
          </cell>
          <cell r="P1536" t="str">
            <v>Ciudad de México</v>
          </cell>
          <cell r="Q1536" t="str">
            <v>Zona Metropolitana</v>
          </cell>
          <cell r="R1536" t="str">
            <v>Activo</v>
          </cell>
          <cell r="S1536" t="str">
            <v>En operación</v>
          </cell>
          <cell r="T1536" t="str">
            <v>GNP</v>
          </cell>
          <cell r="U1536" t="str">
            <v>Grupo Nacional Provincial, S.A.B.</v>
          </cell>
          <cell r="V1536" t="str">
            <v>Audio Visuales</v>
          </cell>
          <cell r="W1536" t="str">
            <v>-</v>
          </cell>
          <cell r="X1536" t="str">
            <v>Plaza GNP</v>
          </cell>
          <cell r="Y1536" t="str">
            <v>Asignado</v>
          </cell>
          <cell r="Z1536" t="str">
            <v>N92055</v>
          </cell>
          <cell r="AA1536" t="str">
            <v>Espino Fajardo Antonio</v>
          </cell>
          <cell r="AB1536" t="str">
            <v>Grupo Nacional Provincial, S.A.B.</v>
          </cell>
          <cell r="AC1536" t="str">
            <v>EIFA731105LM1</v>
          </cell>
          <cell r="AD1536" t="str">
            <v>Ejecutivo</v>
          </cell>
          <cell r="AE1536" t="str">
            <v>Subdirección Audiovisuales</v>
          </cell>
          <cell r="AF1536" t="str">
            <v>Unidad Staff</v>
          </cell>
          <cell r="AG1536" t="str">
            <v>Dirección Recursos Humanos y Servicios Administrativos</v>
          </cell>
          <cell r="AH1536" t="str">
            <v>Subdir. Audiovisuales</v>
          </cell>
          <cell r="AI1536" t="str">
            <v>C6711</v>
          </cell>
          <cell r="AJ1536" t="str">
            <v>Espino Fajardo Antonio</v>
          </cell>
          <cell r="AK1536" t="str">
            <v>Comedor</v>
          </cell>
          <cell r="AL1536" t="str">
            <v>Plaza GNP</v>
          </cell>
          <cell r="AM1536">
            <v>0</v>
          </cell>
          <cell r="AN1536" t="str">
            <v>antonio.espino@gnp.com.mx</v>
          </cell>
          <cell r="AO1536" t="str">
            <v>antonio.espino@gnp.com.mx</v>
          </cell>
          <cell r="AQ1536">
            <v>5554079325</v>
          </cell>
          <cell r="AR1536" t="str">
            <v>6363180010377602</v>
          </cell>
          <cell r="AS1536" t="str">
            <v>ACTIVO</v>
          </cell>
          <cell r="AT1536" t="str">
            <v>7910</v>
          </cell>
          <cell r="AU1536" t="str">
            <v>913</v>
          </cell>
          <cell r="AV1536" t="str">
            <v>05/26</v>
          </cell>
          <cell r="AW1536" t="str">
            <v>IMDM20552704..</v>
          </cell>
          <cell r="AX1536" t="str">
            <v>Activo</v>
          </cell>
          <cell r="AY1536" t="str">
            <v>No</v>
          </cell>
          <cell r="AZ1536" t="str">
            <v>-</v>
          </cell>
          <cell r="BA1536" t="str">
            <v>-</v>
          </cell>
          <cell r="BB1536" t="str">
            <v>-</v>
          </cell>
          <cell r="BC1536" t="str">
            <v>-</v>
          </cell>
          <cell r="BD1536" t="str">
            <v>-</v>
          </cell>
          <cell r="BE1536" t="str">
            <v>-</v>
          </cell>
          <cell r="BF1536" t="str">
            <v>-</v>
          </cell>
          <cell r="BG1536" t="str">
            <v>-</v>
          </cell>
          <cell r="BH1536">
            <v>2019</v>
          </cell>
          <cell r="BI1536">
            <v>4</v>
          </cell>
          <cell r="BJ1536" t="str">
            <v>Propio</v>
          </cell>
          <cell r="BL1536" t="str">
            <v>El Trébol Automotriz Ermita, S.A. de C.V.</v>
          </cell>
          <cell r="BN1536">
            <v>0</v>
          </cell>
          <cell r="BO1536">
            <v>373590.52</v>
          </cell>
          <cell r="BP1536" t="str">
            <v>-</v>
          </cell>
          <cell r="BQ1536" t="str">
            <v>-</v>
          </cell>
          <cell r="BR1536" t="str">
            <v>-</v>
          </cell>
          <cell r="BS1536" t="str">
            <v>-</v>
          </cell>
          <cell r="BT1536" t="str">
            <v>-</v>
          </cell>
          <cell r="BU1536" t="str">
            <v>-</v>
          </cell>
          <cell r="BV1536" t="str">
            <v>-</v>
          </cell>
          <cell r="BW1536" t="str">
            <v>-</v>
          </cell>
          <cell r="BX1536" t="str">
            <v>-</v>
          </cell>
          <cell r="BY1536" t="str">
            <v>-</v>
          </cell>
          <cell r="BZ1536" t="str">
            <v>-</v>
          </cell>
          <cell r="CA1536" t="str">
            <v>-</v>
          </cell>
          <cell r="CB1536" t="str">
            <v>-</v>
          </cell>
          <cell r="CC1536" t="str">
            <v>Jueves</v>
          </cell>
          <cell r="CD1536" t="str">
            <v>42</v>
          </cell>
          <cell r="CE1536" t="str">
            <v>2</v>
          </cell>
          <cell r="CF1536" t="str">
            <v>Verde</v>
          </cell>
          <cell r="CG1536" t="str">
            <v>4o Sábado</v>
          </cell>
          <cell r="CH1536" t="str">
            <v>Abr y May</v>
          </cell>
          <cell r="CI1536" t="str">
            <v>Oct y Nov</v>
          </cell>
          <cell r="CJ1536" t="str">
            <v>AudioVis</v>
          </cell>
          <cell r="CK1536">
            <v>234</v>
          </cell>
          <cell r="CL1536" t="str">
            <v>101 - MAGNA</v>
          </cell>
          <cell r="CM1536" t="str">
            <v>15155</v>
          </cell>
          <cell r="CP1536" t="str">
            <v>-</v>
          </cell>
        </row>
        <row r="1537">
          <cell r="A1537" t="str">
            <v>15156</v>
          </cell>
          <cell r="B1537" t="str">
            <v>M87AEU</v>
          </cell>
          <cell r="C1537" t="str">
            <v>Distrito Federal</v>
          </cell>
          <cell r="D1537" t="str">
            <v>No aplica</v>
          </cell>
          <cell r="E1537" t="str">
            <v>Aveo</v>
          </cell>
          <cell r="F1537" t="str">
            <v>Automóvil</v>
          </cell>
          <cell r="G1537" t="str">
            <v>Chevrolet</v>
          </cell>
          <cell r="H1537" t="str">
            <v>Aveo LT 4 puertas T/M, D/H, A/A, B/A, ABS, CD, Paquete F</v>
          </cell>
          <cell r="I1537" t="str">
            <v>3G1TB5CF3GL102998</v>
          </cell>
          <cell r="J1537" t="str">
            <v>Hecho en México</v>
          </cell>
          <cell r="K1537" t="str">
            <v>Magna</v>
          </cell>
          <cell r="L1537">
            <v>4</v>
          </cell>
          <cell r="M1537">
            <v>45</v>
          </cell>
          <cell r="N1537">
            <v>2016</v>
          </cell>
          <cell r="O1537" t="str">
            <v>Ciudad de México</v>
          </cell>
          <cell r="P1537" t="str">
            <v>Ciudad de México</v>
          </cell>
          <cell r="Q1537" t="str">
            <v>Zona Metropolitana</v>
          </cell>
          <cell r="R1537" t="str">
            <v>Baja</v>
          </cell>
          <cell r="S1537" t="str">
            <v>Devolución Salvamentos</v>
          </cell>
          <cell r="T1537" t="str">
            <v>GNP</v>
          </cell>
          <cell r="U1537" t="str">
            <v>Grupo Nacional Provincial, S.A.B.</v>
          </cell>
          <cell r="V1537" t="str">
            <v>Asesor de Servicio</v>
          </cell>
          <cell r="W1537" t="str">
            <v>564</v>
          </cell>
          <cell r="X1537" t="str">
            <v>Célula 5</v>
          </cell>
          <cell r="Y1537" t="str">
            <v>Asignado</v>
          </cell>
          <cell r="Z1537" t="str">
            <v>N93972</v>
          </cell>
          <cell r="AA1537" t="str">
            <v>Rivera Alemán Francisco Gabriel</v>
          </cell>
          <cell r="AB1537" t="str">
            <v>Grupo Nacional Provincial, S.A.B.</v>
          </cell>
          <cell r="AC1537" t="str">
            <v>RIAF881004UR7</v>
          </cell>
          <cell r="AD1537" t="str">
            <v>Operativo</v>
          </cell>
          <cell r="AE1537" t="str">
            <v>Asesor de Servicio Automovil</v>
          </cell>
          <cell r="AF1537" t="str">
            <v>Unidad Operativa</v>
          </cell>
          <cell r="AG1537" t="str">
            <v>Dirección Servicio y Operaciones</v>
          </cell>
          <cell r="AH1537" t="str">
            <v>Subdir. Siniestros CDMX y Sureste</v>
          </cell>
          <cell r="AI1537" t="str">
            <v>C9208</v>
          </cell>
          <cell r="AJ1537" t="str">
            <v>Lasa Estrada Antxon</v>
          </cell>
          <cell r="AK1537" t="str">
            <v>Tlalnepantla</v>
          </cell>
          <cell r="AL1537" t="str">
            <v>Tlalnepantla</v>
          </cell>
          <cell r="AM1537">
            <v>50103</v>
          </cell>
          <cell r="AN1537" t="str">
            <v>francisco.ivera@gnp.com.mx</v>
          </cell>
          <cell r="AO1537" t="str">
            <v>francisco.ivera@gnp.com.mx</v>
          </cell>
          <cell r="AP1537" t="str">
            <v>ajustes510gnp@gmail.com</v>
          </cell>
          <cell r="AQ1537">
            <v>5548662553</v>
          </cell>
          <cell r="AR1537" t="str">
            <v>-</v>
          </cell>
          <cell r="AS1537" t="str">
            <v>-</v>
          </cell>
          <cell r="AT1537" t="str">
            <v>-</v>
          </cell>
          <cell r="AU1537" t="str">
            <v>-</v>
          </cell>
          <cell r="AV1537" t="str">
            <v>-</v>
          </cell>
          <cell r="AW1537" t="str">
            <v>IMDM20552009..</v>
          </cell>
          <cell r="AX1537" t="str">
            <v>Inactivo</v>
          </cell>
          <cell r="AY1537" t="str">
            <v>Si</v>
          </cell>
          <cell r="AZ1537">
            <v>1229.17</v>
          </cell>
          <cell r="BA1537">
            <v>43708</v>
          </cell>
          <cell r="BB1537">
            <v>7375.02</v>
          </cell>
          <cell r="BC1537" t="str">
            <v>-</v>
          </cell>
          <cell r="BD1537">
            <v>118000</v>
          </cell>
          <cell r="BE1537">
            <v>43631</v>
          </cell>
          <cell r="BF1537">
            <v>45076</v>
          </cell>
          <cell r="BG1537">
            <v>3</v>
          </cell>
          <cell r="BH1537" t="str">
            <v>-</v>
          </cell>
          <cell r="BI1537" t="str">
            <v>-</v>
          </cell>
          <cell r="BJ1537" t="str">
            <v>Propio</v>
          </cell>
          <cell r="BL1537" t="str">
            <v>El Trébol Automotriz Ermita, S.A. de C.V.</v>
          </cell>
          <cell r="BM1537">
            <v>130603.45</v>
          </cell>
          <cell r="BN1537">
            <v>20896.552</v>
          </cell>
          <cell r="BO1537">
            <v>151500.00200000001</v>
          </cell>
          <cell r="BP1537" t="str">
            <v>-</v>
          </cell>
          <cell r="BQ1537" t="str">
            <v>-</v>
          </cell>
          <cell r="BR1537" t="str">
            <v>-</v>
          </cell>
          <cell r="BS1537" t="str">
            <v>-</v>
          </cell>
          <cell r="BT1537" t="str">
            <v>-</v>
          </cell>
          <cell r="BU1537" t="str">
            <v>-</v>
          </cell>
          <cell r="BV1537" t="str">
            <v>-</v>
          </cell>
          <cell r="BW1537" t="str">
            <v>-</v>
          </cell>
          <cell r="BX1537" t="str">
            <v>-</v>
          </cell>
          <cell r="BY1537" t="str">
            <v>-</v>
          </cell>
          <cell r="BZ1537" t="str">
            <v>-</v>
          </cell>
          <cell r="CA1537" t="str">
            <v>-</v>
          </cell>
          <cell r="CB1537" t="str">
            <v>-</v>
          </cell>
          <cell r="CC1537" t="str">
            <v>Martes</v>
          </cell>
          <cell r="CD1537" t="str">
            <v>87</v>
          </cell>
          <cell r="CE1537" t="str">
            <v>7</v>
          </cell>
          <cell r="CF1537" t="str">
            <v>Rosa</v>
          </cell>
          <cell r="CG1537" t="str">
            <v>2o Sábado</v>
          </cell>
          <cell r="CH1537" t="str">
            <v>Feb y Mzo</v>
          </cell>
          <cell r="CI1537" t="str">
            <v>Ago y Sep</v>
          </cell>
          <cell r="CJ1537" t="str">
            <v>-</v>
          </cell>
          <cell r="CK1537">
            <v>90</v>
          </cell>
          <cell r="CL1537" t="str">
            <v>101 - MAGNA</v>
          </cell>
          <cell r="CM1537" t="str">
            <v>15156</v>
          </cell>
          <cell r="CP1537" t="str">
            <v>-</v>
          </cell>
        </row>
        <row r="1538">
          <cell r="A1538" t="str">
            <v>15157</v>
          </cell>
          <cell r="B1538" t="str">
            <v>M40AEU</v>
          </cell>
          <cell r="C1538" t="str">
            <v>Distrito Federal</v>
          </cell>
          <cell r="D1538" t="str">
            <v>No aplica</v>
          </cell>
          <cell r="E1538" t="str">
            <v>Aveo</v>
          </cell>
          <cell r="F1538" t="str">
            <v>Automóvil</v>
          </cell>
          <cell r="G1538" t="str">
            <v>Chevrolet</v>
          </cell>
          <cell r="H1538" t="str">
            <v>Aveo LT 4 puertas T/M, D/H, A/A, B/A, ABS, CD, Paquete F</v>
          </cell>
          <cell r="I1538" t="str">
            <v>3G1TB5CF4GL101892</v>
          </cell>
          <cell r="J1538" t="str">
            <v>Hecho en México</v>
          </cell>
          <cell r="K1538" t="str">
            <v>Magna</v>
          </cell>
          <cell r="L1538">
            <v>4</v>
          </cell>
          <cell r="M1538">
            <v>45</v>
          </cell>
          <cell r="N1538">
            <v>2016</v>
          </cell>
          <cell r="O1538" t="str">
            <v>Ciudad de México</v>
          </cell>
          <cell r="P1538" t="str">
            <v>Ciudad de México</v>
          </cell>
          <cell r="Q1538" t="str">
            <v>Zona Metropolitana</v>
          </cell>
          <cell r="R1538" t="str">
            <v>Baja</v>
          </cell>
          <cell r="S1538" t="str">
            <v>Venta a empleado</v>
          </cell>
          <cell r="T1538" t="str">
            <v>GNP</v>
          </cell>
          <cell r="U1538" t="str">
            <v>Grupo Nacional Provincial, S.A.B.</v>
          </cell>
          <cell r="V1538" t="str">
            <v>Asesor de Servicio</v>
          </cell>
          <cell r="W1538" t="str">
            <v>568</v>
          </cell>
          <cell r="X1538" t="str">
            <v>Célula 6</v>
          </cell>
          <cell r="Y1538" t="str">
            <v>Asignado</v>
          </cell>
          <cell r="Z1538" t="str">
            <v>N93132</v>
          </cell>
          <cell r="AA1538" t="str">
            <v>Huarota Mandujano Carlos Gustavo</v>
          </cell>
          <cell r="AB1538" t="str">
            <v>Grupo Nacional Provincial, S.A.B.</v>
          </cell>
          <cell r="AC1538" t="str">
            <v>HUMC9207086M0</v>
          </cell>
          <cell r="AD1538" t="str">
            <v>Operativo</v>
          </cell>
          <cell r="AE1538" t="str">
            <v>Asesor de Servicio Automovil</v>
          </cell>
          <cell r="AF1538" t="str">
            <v>Unidad Operativa</v>
          </cell>
          <cell r="AG1538" t="str">
            <v>Dirección Servicio y Operaciones</v>
          </cell>
          <cell r="AH1538" t="str">
            <v>Subdir. Siniestros CDMX y Sureste</v>
          </cell>
          <cell r="AI1538" t="str">
            <v>C9208</v>
          </cell>
          <cell r="AJ1538" t="str">
            <v>Lasa Estrada Antxon</v>
          </cell>
          <cell r="AK1538" t="str">
            <v>Tlalnepantla</v>
          </cell>
          <cell r="AL1538" t="str">
            <v>Tlalnepantla</v>
          </cell>
          <cell r="AM1538">
            <v>0</v>
          </cell>
          <cell r="AN1538" t="str">
            <v>carlos.huarota@gnp.com.mx</v>
          </cell>
          <cell r="AO1538" t="str">
            <v>carlos.huarota@gnp.com.mx</v>
          </cell>
          <cell r="AP1538" t="str">
            <v>ajustes411gnp@gmail.com</v>
          </cell>
          <cell r="AQ1538">
            <v>5548664512</v>
          </cell>
          <cell r="AR1538" t="str">
            <v>6363180010377610</v>
          </cell>
          <cell r="AS1538" t="str">
            <v>CANCELADO</v>
          </cell>
          <cell r="AT1538" t="str">
            <v>3049</v>
          </cell>
          <cell r="AU1538" t="str">
            <v>605</v>
          </cell>
          <cell r="AV1538" t="str">
            <v>05/26</v>
          </cell>
          <cell r="AW1538" t="str">
            <v>IMDM20551973..</v>
          </cell>
          <cell r="AX1538" t="str">
            <v>Inactivo</v>
          </cell>
          <cell r="AY1538" t="str">
            <v>Si</v>
          </cell>
          <cell r="AZ1538">
            <v>1229.17</v>
          </cell>
          <cell r="BA1538">
            <v>43708</v>
          </cell>
          <cell r="BB1538">
            <v>7375.02</v>
          </cell>
          <cell r="BC1538" t="str">
            <v>-</v>
          </cell>
          <cell r="BD1538">
            <v>118000</v>
          </cell>
          <cell r="BE1538">
            <v>43631</v>
          </cell>
          <cell r="BF1538">
            <v>45076</v>
          </cell>
          <cell r="BG1538">
            <v>3</v>
          </cell>
          <cell r="BH1538" t="str">
            <v>-</v>
          </cell>
          <cell r="BI1538" t="str">
            <v>-</v>
          </cell>
          <cell r="BJ1538" t="str">
            <v>Propio</v>
          </cell>
          <cell r="BL1538" t="str">
            <v>El Trébol Automotriz Ermita, S.A. de C.V.</v>
          </cell>
          <cell r="BM1538">
            <v>130603.45</v>
          </cell>
          <cell r="BN1538">
            <v>20896.552</v>
          </cell>
          <cell r="BO1538">
            <v>151500.00200000001</v>
          </cell>
          <cell r="BP1538" t="str">
            <v>-</v>
          </cell>
          <cell r="BQ1538" t="str">
            <v>-</v>
          </cell>
          <cell r="BR1538" t="str">
            <v>-</v>
          </cell>
          <cell r="BS1538" t="str">
            <v>-</v>
          </cell>
          <cell r="BT1538" t="str">
            <v>-</v>
          </cell>
          <cell r="BU1538" t="str">
            <v>-</v>
          </cell>
          <cell r="BV1538" t="str">
            <v>-</v>
          </cell>
          <cell r="BW1538" t="str">
            <v>-</v>
          </cell>
          <cell r="BX1538" t="str">
            <v>-</v>
          </cell>
          <cell r="BY1538" t="str">
            <v>-</v>
          </cell>
          <cell r="BZ1538" t="str">
            <v>-</v>
          </cell>
          <cell r="CA1538" t="str">
            <v>-</v>
          </cell>
          <cell r="CB1538" t="str">
            <v>-</v>
          </cell>
          <cell r="CC1538" t="str">
            <v>Viernes</v>
          </cell>
          <cell r="CD1538" t="str">
            <v>40</v>
          </cell>
          <cell r="CE1538" t="str">
            <v>0</v>
          </cell>
          <cell r="CF1538" t="str">
            <v>Azul</v>
          </cell>
          <cell r="CG1538" t="str">
            <v>5o Sábado</v>
          </cell>
          <cell r="CH1538" t="str">
            <v>May y Jun</v>
          </cell>
          <cell r="CI1538" t="str">
            <v>Nov y Dic</v>
          </cell>
          <cell r="CJ1538" t="str">
            <v>Ajustador</v>
          </cell>
          <cell r="CK1538">
            <v>90</v>
          </cell>
          <cell r="CL1538" t="str">
            <v>101 - MAGNA</v>
          </cell>
          <cell r="CM1538" t="str">
            <v>15157</v>
          </cell>
          <cell r="CP1538" t="str">
            <v>-</v>
          </cell>
        </row>
        <row r="1539">
          <cell r="A1539" t="str">
            <v>15158</v>
          </cell>
          <cell r="B1539" t="str">
            <v>J88AEU</v>
          </cell>
          <cell r="C1539" t="str">
            <v>Distrito Federal</v>
          </cell>
          <cell r="D1539" t="str">
            <v>No aplica</v>
          </cell>
          <cell r="E1539" t="str">
            <v>Aveo</v>
          </cell>
          <cell r="F1539" t="str">
            <v>Automóvil</v>
          </cell>
          <cell r="G1539" t="str">
            <v>Chevrolet</v>
          </cell>
          <cell r="H1539" t="str">
            <v>Aveo LT 4 puertas T/M, D/H, A/A, B/A, ABS, CD, Paquete F</v>
          </cell>
          <cell r="I1539" t="str">
            <v>3G1TB5CFXGL102349</v>
          </cell>
          <cell r="J1539" t="str">
            <v>Hecho en México</v>
          </cell>
          <cell r="K1539" t="str">
            <v>Magna</v>
          </cell>
          <cell r="L1539">
            <v>4</v>
          </cell>
          <cell r="M1539">
            <v>45</v>
          </cell>
          <cell r="N1539">
            <v>2016</v>
          </cell>
          <cell r="O1539" t="str">
            <v>Tlalnepantla</v>
          </cell>
          <cell r="P1539" t="str">
            <v>Estado de México</v>
          </cell>
          <cell r="Q1539" t="str">
            <v>Centro</v>
          </cell>
          <cell r="R1539" t="str">
            <v>Baja</v>
          </cell>
          <cell r="S1539" t="str">
            <v>Subasta interna</v>
          </cell>
          <cell r="T1539" t="str">
            <v>GNP</v>
          </cell>
          <cell r="U1539" t="str">
            <v>Grupo Nacional Provincial, S.A.B.</v>
          </cell>
          <cell r="V1539" t="str">
            <v>Asesor de Servicio</v>
          </cell>
          <cell r="W1539" t="str">
            <v>344</v>
          </cell>
          <cell r="X1539" t="str">
            <v>Célula 4</v>
          </cell>
          <cell r="Y1539" t="str">
            <v>Asignado</v>
          </cell>
          <cell r="Z1539" t="str">
            <v>V01992</v>
          </cell>
          <cell r="AA1539" t="str">
            <v>Violante Pérez José Christian</v>
          </cell>
          <cell r="AB1539" t="str">
            <v>GNP Administración de Venta Masiva, S.A. de C.V.</v>
          </cell>
          <cell r="AC1539" t="str">
            <v>VIPC7807059N9</v>
          </cell>
          <cell r="AD1539" t="str">
            <v>Jefe de departamento</v>
          </cell>
          <cell r="AE1539" t="str">
            <v>Gerente Comercial</v>
          </cell>
          <cell r="AF1539" t="str">
            <v>Unidad de Negocio</v>
          </cell>
          <cell r="AG1539" t="str">
            <v>Dirección Canal Masivo</v>
          </cell>
          <cell r="AH1539" t="str">
            <v>Subdirección Comercial Agentes y Empleados</v>
          </cell>
          <cell r="AI1539" t="str">
            <v>C2041</v>
          </cell>
          <cell r="AJ1539" t="str">
            <v>Cabrera Zúñiga Saúl</v>
          </cell>
          <cell r="AK1539" t="str">
            <v>Tlalnepantla</v>
          </cell>
          <cell r="AL1539" t="str">
            <v>Tlalnepantla</v>
          </cell>
          <cell r="AM1539">
            <v>0</v>
          </cell>
          <cell r="AN1539" t="str">
            <v>jose.violante@gnp.com.mx</v>
          </cell>
          <cell r="AO1539" t="str">
            <v>jose.violante@gnp.com.mx</v>
          </cell>
          <cell r="AP1539" t="str">
            <v>siniestrosluisbringas@gmail.com </v>
          </cell>
          <cell r="AQ1539">
            <v>5545406473</v>
          </cell>
          <cell r="AR1539" t="str">
            <v>6363180010377628</v>
          </cell>
          <cell r="AS1539" t="str">
            <v>CANCELADO</v>
          </cell>
          <cell r="AT1539" t="str">
            <v>3813</v>
          </cell>
          <cell r="AU1539" t="str">
            <v>521</v>
          </cell>
          <cell r="AV1539" t="str">
            <v>05/26</v>
          </cell>
          <cell r="AW1539" t="str">
            <v>IMDM20551985..</v>
          </cell>
          <cell r="AX1539" t="str">
            <v>Inactivo</v>
          </cell>
          <cell r="AY1539" t="str">
            <v>No</v>
          </cell>
          <cell r="AZ1539" t="str">
            <v>-</v>
          </cell>
          <cell r="BA1539" t="str">
            <v>-</v>
          </cell>
          <cell r="BB1539" t="str">
            <v>-</v>
          </cell>
          <cell r="BC1539" t="str">
            <v>-</v>
          </cell>
          <cell r="BD1539" t="str">
            <v>-</v>
          </cell>
          <cell r="BE1539" t="str">
            <v>-</v>
          </cell>
          <cell r="BF1539" t="str">
            <v>-</v>
          </cell>
          <cell r="BG1539">
            <v>3</v>
          </cell>
          <cell r="BH1539" t="str">
            <v>-</v>
          </cell>
          <cell r="BI1539" t="str">
            <v>-</v>
          </cell>
          <cell r="BJ1539" t="str">
            <v>Propio</v>
          </cell>
          <cell r="BL1539" t="str">
            <v>El Trébol Automotriz Ermita, S.A. de C.V.</v>
          </cell>
          <cell r="BM1539">
            <v>130603.45</v>
          </cell>
          <cell r="BN1539">
            <v>20896.552</v>
          </cell>
          <cell r="BO1539">
            <v>151500.00200000001</v>
          </cell>
          <cell r="BP1539" t="str">
            <v>-</v>
          </cell>
          <cell r="BQ1539" t="str">
            <v>-</v>
          </cell>
          <cell r="BR1539" t="str">
            <v>-</v>
          </cell>
          <cell r="BS1539" t="str">
            <v>-</v>
          </cell>
          <cell r="BT1539" t="str">
            <v>-</v>
          </cell>
          <cell r="BU1539" t="str">
            <v>-</v>
          </cell>
          <cell r="BV1539" t="str">
            <v>-</v>
          </cell>
          <cell r="BW1539" t="str">
            <v>-</v>
          </cell>
          <cell r="BX1539" t="str">
            <v>-</v>
          </cell>
          <cell r="BY1539" t="str">
            <v>-</v>
          </cell>
          <cell r="BZ1539" t="str">
            <v>-</v>
          </cell>
          <cell r="CA1539" t="str">
            <v>-</v>
          </cell>
          <cell r="CB1539" t="str">
            <v>-</v>
          </cell>
          <cell r="CC1539" t="str">
            <v>Martes</v>
          </cell>
          <cell r="CD1539" t="str">
            <v>88</v>
          </cell>
          <cell r="CE1539" t="str">
            <v>8</v>
          </cell>
          <cell r="CF1539" t="str">
            <v>Rosa</v>
          </cell>
          <cell r="CG1539" t="str">
            <v>2o Sábado</v>
          </cell>
          <cell r="CH1539" t="str">
            <v>Feb y Mzo</v>
          </cell>
          <cell r="CI1539" t="str">
            <v>Ago y Sep</v>
          </cell>
          <cell r="CJ1539" t="str">
            <v>Ajustador</v>
          </cell>
          <cell r="CK1539">
            <v>90</v>
          </cell>
          <cell r="CL1539" t="str">
            <v>101 - MAGNA</v>
          </cell>
          <cell r="CM1539" t="str">
            <v>15158</v>
          </cell>
          <cell r="CP1539" t="str">
            <v>-</v>
          </cell>
        </row>
        <row r="1540">
          <cell r="A1540" t="str">
            <v>15159</v>
          </cell>
          <cell r="B1540" t="str">
            <v>J85AEU</v>
          </cell>
          <cell r="C1540" t="str">
            <v>Distrito Federal</v>
          </cell>
          <cell r="D1540" t="str">
            <v>No aplica</v>
          </cell>
          <cell r="E1540" t="str">
            <v>Aveo</v>
          </cell>
          <cell r="F1540" t="str">
            <v>Automóvil</v>
          </cell>
          <cell r="G1540" t="str">
            <v>Chevrolet</v>
          </cell>
          <cell r="H1540" t="str">
            <v>Aveo LT 4 puertas T/M, D/H, A/A, B/A, ABS, CD, Paquete F</v>
          </cell>
          <cell r="I1540" t="str">
            <v>3G1TB5CF0GL102800</v>
          </cell>
          <cell r="J1540" t="str">
            <v>Hecho en México</v>
          </cell>
          <cell r="K1540" t="str">
            <v>Magna</v>
          </cell>
          <cell r="L1540">
            <v>4</v>
          </cell>
          <cell r="M1540">
            <v>45</v>
          </cell>
          <cell r="N1540">
            <v>2016</v>
          </cell>
          <cell r="O1540" t="str">
            <v>Ciudad de México</v>
          </cell>
          <cell r="P1540" t="str">
            <v>Ciudad de México</v>
          </cell>
          <cell r="Q1540" t="str">
            <v>Zona Metropolitana</v>
          </cell>
          <cell r="R1540" t="str">
            <v>Baja</v>
          </cell>
          <cell r="S1540" t="str">
            <v>PT por Siniestro</v>
          </cell>
          <cell r="T1540" t="str">
            <v>GNP</v>
          </cell>
          <cell r="U1540" t="str">
            <v>Grupo Nacional Provincial, S.A.B.</v>
          </cell>
          <cell r="V1540" t="str">
            <v>Asesor de Servicio</v>
          </cell>
          <cell r="W1540" t="str">
            <v>579</v>
          </cell>
          <cell r="X1540" t="str">
            <v>Célula 10</v>
          </cell>
          <cell r="Y1540" t="str">
            <v>Asignado</v>
          </cell>
          <cell r="Z1540" t="str">
            <v>N94168</v>
          </cell>
          <cell r="AA1540" t="str">
            <v>Bonilla Rivera Dante</v>
          </cell>
          <cell r="AB1540" t="str">
            <v>Grupo Nacional Provincial, S.A.B.</v>
          </cell>
          <cell r="AC1540" t="str">
            <v>BORD870722AF4</v>
          </cell>
          <cell r="AD1540" t="str">
            <v>Operativo</v>
          </cell>
          <cell r="AE1540" t="str">
            <v>Asesor de Servicio Automovil</v>
          </cell>
          <cell r="AF1540" t="str">
            <v>Unidad Operativa</v>
          </cell>
          <cell r="AG1540" t="str">
            <v>Dirección Servicio y Operaciones</v>
          </cell>
          <cell r="AH1540" t="str">
            <v>Subdir. Siniestros CDMX y Sureste</v>
          </cell>
          <cell r="AI1540" t="str">
            <v>C9215</v>
          </cell>
          <cell r="AJ1540" t="str">
            <v>Moreno Alvárez Elvia Citlalli</v>
          </cell>
          <cell r="AK1540" t="str">
            <v>Tlalnepantla</v>
          </cell>
          <cell r="AL1540" t="str">
            <v>Tlalnepantla</v>
          </cell>
          <cell r="AM1540">
            <v>0</v>
          </cell>
          <cell r="AN1540" t="str">
            <v>dante.bonilla@gnp.com.mx</v>
          </cell>
          <cell r="AO1540" t="str">
            <v>dante.bonilla@gnp.com.mx</v>
          </cell>
          <cell r="AP1540" t="str">
            <v>ajustes115gnp@gmail.com</v>
          </cell>
          <cell r="AQ1540">
            <v>5535228258</v>
          </cell>
          <cell r="AR1540" t="str">
            <v>-</v>
          </cell>
          <cell r="AS1540" t="str">
            <v>-</v>
          </cell>
          <cell r="AT1540" t="str">
            <v>-</v>
          </cell>
          <cell r="AU1540" t="str">
            <v>-</v>
          </cell>
          <cell r="AV1540" t="str">
            <v>-</v>
          </cell>
          <cell r="AW1540" t="str">
            <v>IMDM20551999..</v>
          </cell>
          <cell r="AX1540" t="str">
            <v>Inactivo</v>
          </cell>
          <cell r="AY1540" t="str">
            <v>No</v>
          </cell>
          <cell r="AZ1540" t="str">
            <v>-</v>
          </cell>
          <cell r="BA1540" t="str">
            <v>-</v>
          </cell>
          <cell r="BB1540" t="str">
            <v>-</v>
          </cell>
          <cell r="BC1540" t="str">
            <v>-</v>
          </cell>
          <cell r="BD1540" t="str">
            <v>-</v>
          </cell>
          <cell r="BE1540" t="str">
            <v>-</v>
          </cell>
          <cell r="BF1540" t="str">
            <v>-</v>
          </cell>
          <cell r="BG1540">
            <v>3</v>
          </cell>
          <cell r="BH1540" t="str">
            <v>-</v>
          </cell>
          <cell r="BI1540" t="str">
            <v>-</v>
          </cell>
          <cell r="BJ1540" t="str">
            <v>Propio</v>
          </cell>
          <cell r="BL1540" t="str">
            <v>El Trébol Automotriz Ermita, S.A. de C.V.</v>
          </cell>
          <cell r="BM1540">
            <v>130603.45</v>
          </cell>
          <cell r="BN1540">
            <v>20896.552</v>
          </cell>
          <cell r="BO1540">
            <v>151500.00200000001</v>
          </cell>
          <cell r="BP1540" t="str">
            <v>-</v>
          </cell>
          <cell r="BQ1540" t="str">
            <v>-</v>
          </cell>
          <cell r="BR1540" t="str">
            <v>-</v>
          </cell>
          <cell r="BS1540" t="str">
            <v>-</v>
          </cell>
          <cell r="BT1540" t="str">
            <v>-</v>
          </cell>
          <cell r="BU1540" t="str">
            <v>-</v>
          </cell>
          <cell r="BV1540" t="str">
            <v>-</v>
          </cell>
          <cell r="BW1540" t="str">
            <v>-</v>
          </cell>
          <cell r="BX1540" t="str">
            <v>-</v>
          </cell>
          <cell r="BY1540" t="str">
            <v>-</v>
          </cell>
          <cell r="BZ1540" t="str">
            <v>-</v>
          </cell>
          <cell r="CA1540" t="str">
            <v>-</v>
          </cell>
          <cell r="CB1540" t="str">
            <v>-</v>
          </cell>
          <cell r="CC1540" t="str">
            <v>Lunes</v>
          </cell>
          <cell r="CD1540" t="str">
            <v>85</v>
          </cell>
          <cell r="CE1540" t="str">
            <v>5</v>
          </cell>
          <cell r="CF1540" t="str">
            <v>Amarillo</v>
          </cell>
          <cell r="CG1540" t="str">
            <v>1er Sábado</v>
          </cell>
          <cell r="CH1540" t="str">
            <v>Ene y Feb</v>
          </cell>
          <cell r="CI1540" t="str">
            <v>Jul y Ago</v>
          </cell>
          <cell r="CJ1540" t="str">
            <v>-</v>
          </cell>
          <cell r="CK1540">
            <v>90</v>
          </cell>
          <cell r="CL1540" t="str">
            <v>101 - MAGNA</v>
          </cell>
          <cell r="CM1540" t="str">
            <v>15159</v>
          </cell>
          <cell r="CP1540" t="str">
            <v>-</v>
          </cell>
        </row>
        <row r="1541">
          <cell r="A1541" t="str">
            <v>15160</v>
          </cell>
          <cell r="B1541" t="str">
            <v>M51AEU</v>
          </cell>
          <cell r="C1541" t="str">
            <v>Distrito Federal</v>
          </cell>
          <cell r="D1541" t="str">
            <v>No aplica</v>
          </cell>
          <cell r="E1541" t="str">
            <v>Aveo</v>
          </cell>
          <cell r="F1541" t="str">
            <v>Automóvil</v>
          </cell>
          <cell r="G1541" t="str">
            <v>Chevrolet</v>
          </cell>
          <cell r="H1541" t="str">
            <v>Aveo LT 4 puertas T/M, D/H, A/A, B/A, ABS, CD, Paquete F</v>
          </cell>
          <cell r="I1541" t="str">
            <v>3G1TB5CF0GL102960</v>
          </cell>
          <cell r="J1541" t="str">
            <v>Hecho en México</v>
          </cell>
          <cell r="K1541" t="str">
            <v>Magna</v>
          </cell>
          <cell r="L1541">
            <v>4</v>
          </cell>
          <cell r="M1541">
            <v>45</v>
          </cell>
          <cell r="N1541">
            <v>2016</v>
          </cell>
          <cell r="O1541" t="str">
            <v>Ciudad de México</v>
          </cell>
          <cell r="P1541" t="str">
            <v>Ciudad de México</v>
          </cell>
          <cell r="Q1541" t="str">
            <v>Zona Metropolitana</v>
          </cell>
          <cell r="R1541" t="str">
            <v>Baja</v>
          </cell>
          <cell r="S1541" t="str">
            <v>Devolución Salvamentos</v>
          </cell>
          <cell r="T1541" t="str">
            <v>GNP</v>
          </cell>
          <cell r="U1541" t="str">
            <v>Grupo Nacional Provincial, S.A.B.</v>
          </cell>
          <cell r="V1541" t="str">
            <v>Asesor de Servicio</v>
          </cell>
          <cell r="W1541" t="str">
            <v>513</v>
          </cell>
          <cell r="X1541" t="str">
            <v>Célula 7</v>
          </cell>
          <cell r="Y1541" t="str">
            <v>Asignado</v>
          </cell>
          <cell r="Z1541" t="str">
            <v>N94130</v>
          </cell>
          <cell r="AA1541" t="str">
            <v>Montiel Sanchez Martin</v>
          </cell>
          <cell r="AB1541" t="str">
            <v>Grupo Nacional Provincial, S.A.B.</v>
          </cell>
          <cell r="AC1541" t="str">
            <v>MOSM631226SG0</v>
          </cell>
          <cell r="AD1541" t="str">
            <v>Operativo</v>
          </cell>
          <cell r="AE1541" t="str">
            <v>Asesor de Servicio Automovil</v>
          </cell>
          <cell r="AF1541" t="str">
            <v>Unidad Operativa</v>
          </cell>
          <cell r="AG1541" t="str">
            <v>Dirección Servicio y Operaciones</v>
          </cell>
          <cell r="AH1541" t="str">
            <v>Subdir. Siniestros CDMX y Sureste</v>
          </cell>
          <cell r="AI1541" t="str">
            <v>C9208</v>
          </cell>
          <cell r="AJ1541" t="str">
            <v>Lasa Estrada Antxon</v>
          </cell>
          <cell r="AK1541" t="str">
            <v>Tlalnepantla</v>
          </cell>
          <cell r="AL1541" t="str">
            <v>Tlalnepantla</v>
          </cell>
          <cell r="AM1541">
            <v>0</v>
          </cell>
          <cell r="AN1541" t="str">
            <v>martin.montiel@gnp.com.mx</v>
          </cell>
          <cell r="AO1541" t="str">
            <v>martin.montiel@gnp.com.mx</v>
          </cell>
          <cell r="AP1541" t="str">
            <v>ajustes075gnp@gmail.com</v>
          </cell>
          <cell r="AQ1541">
            <v>5535228373</v>
          </cell>
          <cell r="AR1541" t="str">
            <v>6363180010377636</v>
          </cell>
          <cell r="AS1541" t="str">
            <v>CANCELADO</v>
          </cell>
          <cell r="AT1541" t="str">
            <v>1838</v>
          </cell>
          <cell r="AU1541" t="str">
            <v>448</v>
          </cell>
          <cell r="AV1541" t="str">
            <v>05/26</v>
          </cell>
          <cell r="AW1541" t="str">
            <v>IMDM20552002..</v>
          </cell>
          <cell r="AX1541" t="str">
            <v>Inactivo</v>
          </cell>
          <cell r="AY1541" t="str">
            <v>Si</v>
          </cell>
          <cell r="AZ1541">
            <v>1229.17</v>
          </cell>
          <cell r="BA1541">
            <v>43708</v>
          </cell>
          <cell r="BB1541">
            <v>7375.02</v>
          </cell>
          <cell r="BC1541" t="str">
            <v>-</v>
          </cell>
          <cell r="BD1541">
            <v>118000</v>
          </cell>
          <cell r="BE1541">
            <v>43631</v>
          </cell>
          <cell r="BF1541">
            <v>45076</v>
          </cell>
          <cell r="BG1541">
            <v>3</v>
          </cell>
          <cell r="BH1541" t="str">
            <v>-</v>
          </cell>
          <cell r="BI1541" t="str">
            <v>-</v>
          </cell>
          <cell r="BJ1541" t="str">
            <v>Propio</v>
          </cell>
          <cell r="BL1541" t="str">
            <v>El Trébol Automotriz Ermita, S.A. de C.V.</v>
          </cell>
          <cell r="BM1541">
            <v>130603.45</v>
          </cell>
          <cell r="BN1541">
            <v>20896.552</v>
          </cell>
          <cell r="BO1541">
            <v>151500.00200000001</v>
          </cell>
          <cell r="BP1541" t="str">
            <v>-</v>
          </cell>
          <cell r="BQ1541" t="str">
            <v>-</v>
          </cell>
          <cell r="BR1541" t="str">
            <v>-</v>
          </cell>
          <cell r="BS1541" t="str">
            <v>-</v>
          </cell>
          <cell r="BT1541" t="str">
            <v>-</v>
          </cell>
          <cell r="BU1541" t="str">
            <v>-</v>
          </cell>
          <cell r="BV1541" t="str">
            <v>-</v>
          </cell>
          <cell r="BW1541" t="str">
            <v>-</v>
          </cell>
          <cell r="BX1541" t="str">
            <v>-</v>
          </cell>
          <cell r="BY1541" t="str">
            <v>-</v>
          </cell>
          <cell r="BZ1541" t="str">
            <v>-</v>
          </cell>
          <cell r="CA1541" t="str">
            <v>-</v>
          </cell>
          <cell r="CB1541" t="str">
            <v>-</v>
          </cell>
          <cell r="CC1541" t="str">
            <v>Jueves</v>
          </cell>
          <cell r="CD1541" t="str">
            <v>51</v>
          </cell>
          <cell r="CE1541" t="str">
            <v>1</v>
          </cell>
          <cell r="CF1541" t="str">
            <v>Verde</v>
          </cell>
          <cell r="CG1541" t="str">
            <v>4o Sábado</v>
          </cell>
          <cell r="CH1541" t="str">
            <v>Abr y May</v>
          </cell>
          <cell r="CI1541" t="str">
            <v>Oct y Nov</v>
          </cell>
          <cell r="CJ1541" t="str">
            <v>Ajustador</v>
          </cell>
          <cell r="CK1541">
            <v>90</v>
          </cell>
          <cell r="CL1541" t="str">
            <v>101 - MAGNA</v>
          </cell>
          <cell r="CM1541" t="str">
            <v>15160</v>
          </cell>
          <cell r="CP1541" t="str">
            <v>-</v>
          </cell>
        </row>
        <row r="1542">
          <cell r="A1542" t="str">
            <v>15161</v>
          </cell>
          <cell r="B1542" t="str">
            <v>L89AEU</v>
          </cell>
          <cell r="C1542" t="str">
            <v>Distrito Federal</v>
          </cell>
          <cell r="D1542" t="str">
            <v>No aplica</v>
          </cell>
          <cell r="E1542" t="str">
            <v>Aveo</v>
          </cell>
          <cell r="F1542" t="str">
            <v>Automóvil</v>
          </cell>
          <cell r="G1542" t="str">
            <v>Chevrolet</v>
          </cell>
          <cell r="H1542" t="str">
            <v>Aveo LT 4 puertas T/M, D/H, A/A, B/A, ABS, CD, Paquete F</v>
          </cell>
          <cell r="I1542" t="str">
            <v>3G1TB5CF1GL102854</v>
          </cell>
          <cell r="J1542" t="str">
            <v>Hecho en México</v>
          </cell>
          <cell r="K1542" t="str">
            <v>Magna</v>
          </cell>
          <cell r="L1542">
            <v>4</v>
          </cell>
          <cell r="M1542">
            <v>45</v>
          </cell>
          <cell r="N1542">
            <v>2016</v>
          </cell>
          <cell r="O1542" t="str">
            <v>Ciudad de México</v>
          </cell>
          <cell r="P1542" t="str">
            <v>Ciudad de México</v>
          </cell>
          <cell r="Q1542" t="str">
            <v>Zona Metropolitana</v>
          </cell>
          <cell r="R1542" t="str">
            <v>Baja</v>
          </cell>
          <cell r="S1542" t="str">
            <v>Devolución Salvamentos</v>
          </cell>
          <cell r="T1542" t="str">
            <v>GNP</v>
          </cell>
          <cell r="U1542" t="str">
            <v>Grupo Nacional Provincial, S.A.B.</v>
          </cell>
          <cell r="V1542" t="str">
            <v>Asesor de Servicio</v>
          </cell>
          <cell r="W1542" t="str">
            <v>566</v>
          </cell>
          <cell r="X1542" t="str">
            <v>Célula 4</v>
          </cell>
          <cell r="Y1542" t="str">
            <v>Asignado</v>
          </cell>
          <cell r="Z1542" t="str">
            <v>N93949</v>
          </cell>
          <cell r="AA1542" t="str">
            <v>Mejía González Nurivan Misael</v>
          </cell>
          <cell r="AB1542" t="str">
            <v>Grupo Nacional Provincial, S.A.B.</v>
          </cell>
          <cell r="AC1542" t="str">
            <v>MEGN8906028KA</v>
          </cell>
          <cell r="AD1542" t="str">
            <v>Operativo</v>
          </cell>
          <cell r="AE1542" t="str">
            <v>Asesor de Servicio Automovil</v>
          </cell>
          <cell r="AF1542" t="str">
            <v>Unidad Operativa</v>
          </cell>
          <cell r="AG1542" t="str">
            <v>Dirección Servicio y Operaciones</v>
          </cell>
          <cell r="AH1542" t="str">
            <v>Subdir. Siniestros CDMX y Sureste</v>
          </cell>
          <cell r="AI1542" t="str">
            <v>C9208</v>
          </cell>
          <cell r="AJ1542" t="str">
            <v>Lasa Estrada Antxon</v>
          </cell>
          <cell r="AK1542" t="str">
            <v>Tlalnepantla</v>
          </cell>
          <cell r="AL1542" t="str">
            <v>Tlalnepantla</v>
          </cell>
          <cell r="AM1542">
            <v>80824</v>
          </cell>
          <cell r="AN1542" t="str">
            <v>nurivan.mejia@gnp.com.mx</v>
          </cell>
          <cell r="AO1542" t="str">
            <v>nurivan.mejia@gnp.com.mx</v>
          </cell>
          <cell r="AP1542" t="str">
            <v>ajustes416gnp@gmail.com</v>
          </cell>
          <cell r="AQ1542">
            <v>5548666837</v>
          </cell>
          <cell r="AR1542" t="str">
            <v>6363180010377644</v>
          </cell>
          <cell r="AS1542" t="str">
            <v>CANCELADO</v>
          </cell>
          <cell r="AT1542" t="str">
            <v>4073</v>
          </cell>
          <cell r="AU1542" t="str">
            <v>422</v>
          </cell>
          <cell r="AV1542" t="str">
            <v>05/26</v>
          </cell>
          <cell r="AW1542" t="str">
            <v>IMDM20552004..</v>
          </cell>
          <cell r="AX1542" t="str">
            <v>Inactivo</v>
          </cell>
          <cell r="AY1542" t="str">
            <v>No</v>
          </cell>
          <cell r="AZ1542" t="str">
            <v>-</v>
          </cell>
          <cell r="BA1542" t="str">
            <v>-</v>
          </cell>
          <cell r="BB1542" t="str">
            <v>-</v>
          </cell>
          <cell r="BC1542" t="str">
            <v>-</v>
          </cell>
          <cell r="BD1542" t="str">
            <v>-</v>
          </cell>
          <cell r="BE1542" t="str">
            <v>-</v>
          </cell>
          <cell r="BF1542" t="str">
            <v>-</v>
          </cell>
          <cell r="BG1542">
            <v>3</v>
          </cell>
          <cell r="BH1542" t="str">
            <v>-</v>
          </cell>
          <cell r="BI1542" t="str">
            <v>-</v>
          </cell>
          <cell r="BJ1542" t="str">
            <v>Propio</v>
          </cell>
          <cell r="BL1542" t="str">
            <v>El Trébol Automotriz Ermita, S.A. de C.V.</v>
          </cell>
          <cell r="BM1542">
            <v>130603.45</v>
          </cell>
          <cell r="BN1542">
            <v>20896.552</v>
          </cell>
          <cell r="BO1542">
            <v>151500.00200000001</v>
          </cell>
          <cell r="BP1542" t="str">
            <v>-</v>
          </cell>
          <cell r="BQ1542" t="str">
            <v>-</v>
          </cell>
          <cell r="BR1542" t="str">
            <v>-</v>
          </cell>
          <cell r="BS1542" t="str">
            <v>-</v>
          </cell>
          <cell r="BT1542" t="str">
            <v>-</v>
          </cell>
          <cell r="BU1542" t="str">
            <v>-</v>
          </cell>
          <cell r="BV1542" t="str">
            <v>-</v>
          </cell>
          <cell r="BW1542" t="str">
            <v>-</v>
          </cell>
          <cell r="BX1542" t="str">
            <v>-</v>
          </cell>
          <cell r="BY1542" t="str">
            <v>-</v>
          </cell>
          <cell r="BZ1542" t="str">
            <v>-</v>
          </cell>
          <cell r="CA1542" t="str">
            <v>-</v>
          </cell>
          <cell r="CB1542" t="str">
            <v>-</v>
          </cell>
          <cell r="CC1542" t="str">
            <v>Viernes</v>
          </cell>
          <cell r="CD1542" t="str">
            <v>89</v>
          </cell>
          <cell r="CE1542" t="str">
            <v>9</v>
          </cell>
          <cell r="CF1542" t="str">
            <v>Azul</v>
          </cell>
          <cell r="CG1542" t="str">
            <v>5o Sábado</v>
          </cell>
          <cell r="CH1542" t="str">
            <v>May y Jun</v>
          </cell>
          <cell r="CI1542" t="str">
            <v>Nov y Dic</v>
          </cell>
          <cell r="CJ1542" t="str">
            <v>Ajustador</v>
          </cell>
          <cell r="CK1542">
            <v>90</v>
          </cell>
          <cell r="CL1542" t="str">
            <v>101 - MAGNA</v>
          </cell>
          <cell r="CM1542" t="str">
            <v>15161</v>
          </cell>
          <cell r="CP1542" t="str">
            <v>-</v>
          </cell>
        </row>
        <row r="1543">
          <cell r="A1543" t="str">
            <v>15162</v>
          </cell>
          <cell r="B1543" t="str">
            <v>L92AEU</v>
          </cell>
          <cell r="C1543" t="str">
            <v>Distrito Federal</v>
          </cell>
          <cell r="D1543" t="str">
            <v>No aplica</v>
          </cell>
          <cell r="E1543" t="str">
            <v>Aveo</v>
          </cell>
          <cell r="F1543" t="str">
            <v>Automóvil</v>
          </cell>
          <cell r="G1543" t="str">
            <v>Chevrolet</v>
          </cell>
          <cell r="H1543" t="str">
            <v>Aveo LT 4 puertas T/M, D/H, A/A, B/A, ABS, CD, Paquete F</v>
          </cell>
          <cell r="I1543" t="str">
            <v>3G1TB5CF5GL101898</v>
          </cell>
          <cell r="J1543" t="str">
            <v>Hecho en México</v>
          </cell>
          <cell r="K1543" t="str">
            <v>Magna</v>
          </cell>
          <cell r="L1543">
            <v>4</v>
          </cell>
          <cell r="M1543">
            <v>45</v>
          </cell>
          <cell r="N1543">
            <v>2016</v>
          </cell>
          <cell r="O1543" t="str">
            <v>Ciudad de México</v>
          </cell>
          <cell r="P1543" t="str">
            <v>Ciudad de México</v>
          </cell>
          <cell r="Q1543" t="str">
            <v>Zona Metropolitana</v>
          </cell>
          <cell r="R1543" t="str">
            <v>Baja</v>
          </cell>
          <cell r="S1543" t="str">
            <v>Devolución Salvamentos</v>
          </cell>
          <cell r="T1543" t="str">
            <v>GNP</v>
          </cell>
          <cell r="U1543" t="str">
            <v>Grupo Nacional Provincial, S.A.B.</v>
          </cell>
          <cell r="V1543" t="str">
            <v>Asesor de Servicio</v>
          </cell>
          <cell r="W1543" t="str">
            <v>562</v>
          </cell>
          <cell r="X1543" t="str">
            <v>Célula 8</v>
          </cell>
          <cell r="Y1543" t="str">
            <v>Asignado</v>
          </cell>
          <cell r="Z1543" t="str">
            <v>N93944</v>
          </cell>
          <cell r="AA1543" t="str">
            <v>Romero Alvarado Guillermo</v>
          </cell>
          <cell r="AB1543" t="str">
            <v>Grupo Nacional Provincial, S.A.B.</v>
          </cell>
          <cell r="AC1543" t="str">
            <v>ROAG731120QVA</v>
          </cell>
          <cell r="AD1543" t="str">
            <v>Operativo</v>
          </cell>
          <cell r="AE1543" t="str">
            <v>Asesor de Servicio Automovil</v>
          </cell>
          <cell r="AF1543" t="str">
            <v>Unidad Operativa</v>
          </cell>
          <cell r="AG1543" t="str">
            <v>Dirección Servicio y Operaciones</v>
          </cell>
          <cell r="AH1543" t="str">
            <v>Subdir. Siniestros CDMX y Sureste</v>
          </cell>
          <cell r="AI1543" t="str">
            <v>C9208</v>
          </cell>
          <cell r="AJ1543" t="str">
            <v>Lasa Estrada Antxon</v>
          </cell>
          <cell r="AK1543" t="str">
            <v>Tlalnepantla</v>
          </cell>
          <cell r="AL1543" t="str">
            <v>Tlalnepantla</v>
          </cell>
          <cell r="AM1543">
            <v>0</v>
          </cell>
          <cell r="AN1543" t="str">
            <v>guillermo.romero@gnp.com.mx</v>
          </cell>
          <cell r="AO1543" t="str">
            <v>guillermo.romero@gnp.com.mx</v>
          </cell>
          <cell r="AP1543" t="str">
            <v>ajustes410gnp@gmail.com</v>
          </cell>
          <cell r="AQ1543">
            <v>5548664396</v>
          </cell>
          <cell r="AR1543" t="str">
            <v>6363180010377651</v>
          </cell>
          <cell r="AS1543" t="str">
            <v>CANCELADO</v>
          </cell>
          <cell r="AT1543" t="str">
            <v>1947</v>
          </cell>
          <cell r="AU1543" t="str">
            <v>963</v>
          </cell>
          <cell r="AV1543" t="str">
            <v>05/26</v>
          </cell>
          <cell r="AW1543" t="str">
            <v>IMDM20551967..</v>
          </cell>
          <cell r="AX1543" t="str">
            <v>Inactivo</v>
          </cell>
          <cell r="AY1543" t="str">
            <v>Si</v>
          </cell>
          <cell r="AZ1543">
            <v>1229.17</v>
          </cell>
          <cell r="BA1543">
            <v>43708</v>
          </cell>
          <cell r="BB1543">
            <v>7375.02</v>
          </cell>
          <cell r="BC1543" t="str">
            <v>-</v>
          </cell>
          <cell r="BD1543">
            <v>118000</v>
          </cell>
          <cell r="BE1543">
            <v>43631</v>
          </cell>
          <cell r="BF1543">
            <v>45076</v>
          </cell>
          <cell r="BG1543">
            <v>3</v>
          </cell>
          <cell r="BH1543" t="str">
            <v>-</v>
          </cell>
          <cell r="BI1543" t="str">
            <v>-</v>
          </cell>
          <cell r="BJ1543" t="str">
            <v>Propio</v>
          </cell>
          <cell r="BL1543" t="str">
            <v>El Trébol Automotriz Ermita, S.A. de C.V.</v>
          </cell>
          <cell r="BM1543">
            <v>130603.45</v>
          </cell>
          <cell r="BN1543">
            <v>20896.552</v>
          </cell>
          <cell r="BO1543">
            <v>151500.00200000001</v>
          </cell>
          <cell r="BP1543" t="str">
            <v>-</v>
          </cell>
          <cell r="BQ1543" t="str">
            <v>-</v>
          </cell>
          <cell r="BR1543" t="str">
            <v>-</v>
          </cell>
          <cell r="BS1543" t="str">
            <v>-</v>
          </cell>
          <cell r="BT1543" t="str">
            <v>-</v>
          </cell>
          <cell r="BU1543" t="str">
            <v>-</v>
          </cell>
          <cell r="BV1543" t="str">
            <v>-</v>
          </cell>
          <cell r="BW1543" t="str">
            <v>-</v>
          </cell>
          <cell r="BX1543" t="str">
            <v>-</v>
          </cell>
          <cell r="BY1543" t="str">
            <v>-</v>
          </cell>
          <cell r="BZ1543" t="str">
            <v>-</v>
          </cell>
          <cell r="CA1543" t="str">
            <v>-</v>
          </cell>
          <cell r="CB1543" t="str">
            <v>-</v>
          </cell>
          <cell r="CC1543" t="str">
            <v>Jueves</v>
          </cell>
          <cell r="CD1543" t="str">
            <v>92</v>
          </cell>
          <cell r="CE1543" t="str">
            <v>2</v>
          </cell>
          <cell r="CF1543" t="str">
            <v>Verde</v>
          </cell>
          <cell r="CG1543" t="str">
            <v>4o Sábado</v>
          </cell>
          <cell r="CH1543" t="str">
            <v>Abr y May</v>
          </cell>
          <cell r="CI1543" t="str">
            <v>Oct y Nov</v>
          </cell>
          <cell r="CJ1543" t="str">
            <v>Ajustador</v>
          </cell>
          <cell r="CK1543">
            <v>90</v>
          </cell>
          <cell r="CL1543" t="str">
            <v>101 - MAGNA</v>
          </cell>
          <cell r="CM1543" t="str">
            <v>15162</v>
          </cell>
          <cell r="CP1543" t="str">
            <v>-</v>
          </cell>
        </row>
        <row r="1544">
          <cell r="A1544" t="str">
            <v>15163</v>
          </cell>
          <cell r="B1544" t="str">
            <v>M72AEU</v>
          </cell>
          <cell r="C1544" t="str">
            <v>Distrito Federal</v>
          </cell>
          <cell r="D1544" t="str">
            <v>No aplica</v>
          </cell>
          <cell r="E1544" t="str">
            <v>Aveo</v>
          </cell>
          <cell r="F1544" t="str">
            <v>Automóvil</v>
          </cell>
          <cell r="G1544" t="str">
            <v>Chevrolet</v>
          </cell>
          <cell r="H1544" t="str">
            <v>Aveo LT 4 puertas T/M, D/H, A/A, B/A, ABS, CD, Paquete F</v>
          </cell>
          <cell r="I1544" t="str">
            <v>3G1TB5CF7GL102597</v>
          </cell>
          <cell r="J1544" t="str">
            <v>Hecho en México</v>
          </cell>
          <cell r="K1544" t="str">
            <v>Magna</v>
          </cell>
          <cell r="L1544">
            <v>4</v>
          </cell>
          <cell r="M1544">
            <v>45</v>
          </cell>
          <cell r="N1544">
            <v>2016</v>
          </cell>
          <cell r="O1544" t="str">
            <v>Ciudad de México</v>
          </cell>
          <cell r="P1544" t="str">
            <v>Ciudad de México</v>
          </cell>
          <cell r="Q1544" t="str">
            <v>Zona Metropolitana</v>
          </cell>
          <cell r="R1544" t="str">
            <v>Baja</v>
          </cell>
          <cell r="S1544" t="str">
            <v>Devolución Salvamentos</v>
          </cell>
          <cell r="T1544" t="str">
            <v>GNP</v>
          </cell>
          <cell r="U1544" t="str">
            <v>Grupo Nacional Provincial, S.A.B.</v>
          </cell>
          <cell r="V1544" t="str">
            <v>Asesor de Servicio</v>
          </cell>
          <cell r="W1544" t="str">
            <v>567</v>
          </cell>
          <cell r="X1544" t="str">
            <v>Célula 6</v>
          </cell>
          <cell r="Y1544" t="str">
            <v>Asignado</v>
          </cell>
          <cell r="AA1544" t="str">
            <v>-</v>
          </cell>
          <cell r="AB1544" t="str">
            <v>-</v>
          </cell>
          <cell r="AC1544" t="str">
            <v>-</v>
          </cell>
          <cell r="AD1544" t="str">
            <v>-</v>
          </cell>
          <cell r="AE1544" t="str">
            <v>-</v>
          </cell>
          <cell r="AF1544" t="str">
            <v>-</v>
          </cell>
          <cell r="AG1544" t="str">
            <v>-</v>
          </cell>
          <cell r="AH1544" t="str">
            <v>-</v>
          </cell>
          <cell r="AI1544" t="str">
            <v>C6705</v>
          </cell>
          <cell r="AJ1544" t="str">
            <v>Ramirez Granados Arturo</v>
          </cell>
          <cell r="AK1544" t="str">
            <v>-</v>
          </cell>
          <cell r="AL1544" t="str">
            <v>-</v>
          </cell>
          <cell r="AM1544" t="str">
            <v>-</v>
          </cell>
          <cell r="AN1544" t="str">
            <v>ajustes418gnp@gmail.com</v>
          </cell>
          <cell r="AO1544" t="str">
            <v>-</v>
          </cell>
          <cell r="AP1544" t="str">
            <v>ajustes418gnp@gmail.com</v>
          </cell>
          <cell r="AQ1544">
            <v>5541893729</v>
          </cell>
          <cell r="AR1544" t="str">
            <v>6363180010377669</v>
          </cell>
          <cell r="AS1544" t="str">
            <v>BLOQUEADO</v>
          </cell>
          <cell r="AT1544" t="str">
            <v>0888</v>
          </cell>
          <cell r="AU1544" t="str">
            <v>221</v>
          </cell>
          <cell r="AV1544" t="str">
            <v>05/26</v>
          </cell>
          <cell r="AW1544" t="str">
            <v>IMDM20552036..</v>
          </cell>
          <cell r="AX1544" t="str">
            <v>Inactivo</v>
          </cell>
          <cell r="AY1544" t="str">
            <v>No</v>
          </cell>
          <cell r="AZ1544" t="str">
            <v>-</v>
          </cell>
          <cell r="BA1544" t="str">
            <v>-</v>
          </cell>
          <cell r="BB1544" t="str">
            <v>-</v>
          </cell>
          <cell r="BC1544" t="str">
            <v>-</v>
          </cell>
          <cell r="BD1544" t="str">
            <v>-</v>
          </cell>
          <cell r="BE1544" t="str">
            <v>-</v>
          </cell>
          <cell r="BF1544" t="str">
            <v>-</v>
          </cell>
          <cell r="BG1544">
            <v>3</v>
          </cell>
          <cell r="BH1544" t="str">
            <v>-</v>
          </cell>
          <cell r="BI1544" t="str">
            <v>-</v>
          </cell>
          <cell r="BJ1544" t="str">
            <v>Propio</v>
          </cell>
          <cell r="BL1544" t="str">
            <v>El Trébol Automotriz Ermita, S.A. de C.V.</v>
          </cell>
          <cell r="BM1544">
            <v>130603.45</v>
          </cell>
          <cell r="BN1544">
            <v>20896.552</v>
          </cell>
          <cell r="BO1544">
            <v>151500.00200000001</v>
          </cell>
          <cell r="BP1544" t="str">
            <v>-</v>
          </cell>
          <cell r="BQ1544" t="str">
            <v>-</v>
          </cell>
          <cell r="BR1544" t="str">
            <v>-</v>
          </cell>
          <cell r="BS1544" t="str">
            <v>-</v>
          </cell>
          <cell r="BT1544" t="str">
            <v>-</v>
          </cell>
          <cell r="BU1544" t="str">
            <v>-</v>
          </cell>
          <cell r="BV1544" t="str">
            <v>-</v>
          </cell>
          <cell r="BW1544" t="str">
            <v>-</v>
          </cell>
          <cell r="BX1544" t="str">
            <v>-</v>
          </cell>
          <cell r="BY1544" t="str">
            <v>-</v>
          </cell>
          <cell r="BZ1544" t="str">
            <v>-</v>
          </cell>
          <cell r="CA1544" t="str">
            <v>-</v>
          </cell>
          <cell r="CB1544" t="str">
            <v>-</v>
          </cell>
          <cell r="CC1544" t="str">
            <v>Jueves</v>
          </cell>
          <cell r="CD1544" t="str">
            <v>72</v>
          </cell>
          <cell r="CE1544" t="str">
            <v>2</v>
          </cell>
          <cell r="CF1544" t="str">
            <v>Verde</v>
          </cell>
          <cell r="CG1544" t="str">
            <v>4o Sábado</v>
          </cell>
          <cell r="CH1544" t="str">
            <v>Abr y May</v>
          </cell>
          <cell r="CI1544" t="str">
            <v>Oct y Nov</v>
          </cell>
          <cell r="CJ1544" t="str">
            <v>Ajustador</v>
          </cell>
          <cell r="CK1544">
            <v>90</v>
          </cell>
          <cell r="CL1544" t="str">
            <v>101 - MAGNA</v>
          </cell>
          <cell r="CM1544" t="str">
            <v>15163</v>
          </cell>
          <cell r="CP1544" t="str">
            <v>-</v>
          </cell>
        </row>
        <row r="1545">
          <cell r="A1545" t="str">
            <v>15164</v>
          </cell>
          <cell r="B1545" t="str">
            <v>S64AEU</v>
          </cell>
          <cell r="C1545" t="str">
            <v>Distrito Federal</v>
          </cell>
          <cell r="D1545" t="str">
            <v>No aplica</v>
          </cell>
          <cell r="E1545" t="str">
            <v>Aveo</v>
          </cell>
          <cell r="F1545" t="str">
            <v>Automóvil</v>
          </cell>
          <cell r="G1545" t="str">
            <v>Chevrolet</v>
          </cell>
          <cell r="H1545" t="str">
            <v>Aveo LT 4 puertas T/M, D/H, A/A, B/A, ABS, CD, Paquete F</v>
          </cell>
          <cell r="I1545" t="str">
            <v>3G1TB5CF0GL103736</v>
          </cell>
          <cell r="J1545" t="str">
            <v>Hecho en México</v>
          </cell>
          <cell r="K1545" t="str">
            <v>Magna</v>
          </cell>
          <cell r="L1545">
            <v>4</v>
          </cell>
          <cell r="M1545">
            <v>45</v>
          </cell>
          <cell r="N1545">
            <v>2016</v>
          </cell>
          <cell r="O1545" t="str">
            <v>Ciudad de México</v>
          </cell>
          <cell r="P1545" t="str">
            <v>Ciudad de México</v>
          </cell>
          <cell r="Q1545" t="str">
            <v>Zona Metropolitana</v>
          </cell>
          <cell r="R1545" t="str">
            <v>Baja</v>
          </cell>
          <cell r="S1545" t="str">
            <v>Devolución Salvamentos</v>
          </cell>
          <cell r="T1545" t="str">
            <v>GNP</v>
          </cell>
          <cell r="U1545" t="str">
            <v>Grupo Nacional Provincial, S.A.B.</v>
          </cell>
          <cell r="V1545" t="str">
            <v>Asesor de Servicio</v>
          </cell>
          <cell r="W1545" t="str">
            <v>301</v>
          </cell>
          <cell r="X1545" t="str">
            <v>Célula 7</v>
          </cell>
          <cell r="Y1545" t="str">
            <v>Asignado</v>
          </cell>
          <cell r="Z1545" t="str">
            <v>N93651</v>
          </cell>
          <cell r="AA1545" t="str">
            <v>Canales Chavez Roberto</v>
          </cell>
          <cell r="AB1545" t="str">
            <v>Grupo Nacional Provincial, S.A.B.</v>
          </cell>
          <cell r="AC1545" t="str">
            <v>CACR831213JA5</v>
          </cell>
          <cell r="AD1545" t="str">
            <v>Operativo</v>
          </cell>
          <cell r="AE1545" t="str">
            <v>Asesor de Servicio Automovil</v>
          </cell>
          <cell r="AF1545" t="str">
            <v>Unidad Operativa</v>
          </cell>
          <cell r="AG1545" t="str">
            <v>Dirección Servicio y Operaciones</v>
          </cell>
          <cell r="AH1545" t="str">
            <v>Subdir. Siniestros CDMX y Sureste</v>
          </cell>
          <cell r="AI1545" t="str">
            <v>C9208</v>
          </cell>
          <cell r="AJ1545" t="str">
            <v>Lasa Estrada Antxon</v>
          </cell>
          <cell r="AK1545" t="str">
            <v>Tlalnepantla</v>
          </cell>
          <cell r="AL1545" t="str">
            <v>Tlalnepantla</v>
          </cell>
          <cell r="AM1545">
            <v>0</v>
          </cell>
          <cell r="AN1545" t="str">
            <v>roberto.canales@gnp.com.mx</v>
          </cell>
          <cell r="AO1545" t="str">
            <v>roberto.canales@gnp.com.mx</v>
          </cell>
          <cell r="AP1545" t="str">
            <v>ajustes419gnp@gmail.com</v>
          </cell>
          <cell r="AQ1545">
            <v>5548609758</v>
          </cell>
          <cell r="AR1545" t="str">
            <v>-</v>
          </cell>
          <cell r="AS1545" t="str">
            <v>-</v>
          </cell>
          <cell r="AT1545" t="str">
            <v>-</v>
          </cell>
          <cell r="AU1545" t="str">
            <v>-</v>
          </cell>
          <cell r="AV1545" t="str">
            <v>-</v>
          </cell>
          <cell r="AW1545" t="str">
            <v>IMDM20552191..</v>
          </cell>
          <cell r="AX1545" t="str">
            <v>Inactivo</v>
          </cell>
          <cell r="AY1545" t="str">
            <v>Si</v>
          </cell>
          <cell r="AZ1545">
            <v>1229.17</v>
          </cell>
          <cell r="BA1545">
            <v>43708</v>
          </cell>
          <cell r="BB1545">
            <v>2458.34</v>
          </cell>
          <cell r="BC1545" t="str">
            <v>-</v>
          </cell>
          <cell r="BD1545">
            <v>118000</v>
          </cell>
          <cell r="BE1545">
            <v>43692</v>
          </cell>
          <cell r="BF1545">
            <v>45153</v>
          </cell>
          <cell r="BG1545">
            <v>3</v>
          </cell>
          <cell r="BH1545" t="str">
            <v>-</v>
          </cell>
          <cell r="BI1545" t="str">
            <v>-</v>
          </cell>
          <cell r="BJ1545" t="str">
            <v>Propio</v>
          </cell>
          <cell r="BL1545" t="str">
            <v>El Trébol Automotriz Ermita, S.A. de C.V.</v>
          </cell>
          <cell r="BN1545">
            <v>0</v>
          </cell>
          <cell r="BO1545">
            <v>0</v>
          </cell>
          <cell r="BP1545" t="str">
            <v>-</v>
          </cell>
          <cell r="BQ1545" t="str">
            <v>-</v>
          </cell>
          <cell r="BR1545" t="str">
            <v>-</v>
          </cell>
          <cell r="BS1545" t="str">
            <v>-</v>
          </cell>
          <cell r="BT1545" t="str">
            <v>-</v>
          </cell>
          <cell r="BU1545" t="str">
            <v>-</v>
          </cell>
          <cell r="BV1545" t="str">
            <v>-</v>
          </cell>
          <cell r="BW1545" t="str">
            <v>-</v>
          </cell>
          <cell r="BX1545" t="str">
            <v>-</v>
          </cell>
          <cell r="BY1545" t="str">
            <v>-</v>
          </cell>
          <cell r="BZ1545" t="str">
            <v>-</v>
          </cell>
          <cell r="CA1545" t="str">
            <v>-</v>
          </cell>
          <cell r="CB1545" t="str">
            <v>-</v>
          </cell>
          <cell r="CC1545" t="str">
            <v>Miércoles</v>
          </cell>
          <cell r="CD1545" t="str">
            <v>64</v>
          </cell>
          <cell r="CE1545" t="str">
            <v>4</v>
          </cell>
          <cell r="CF1545" t="str">
            <v>Rojo</v>
          </cell>
          <cell r="CG1545" t="str">
            <v>3er Sábado</v>
          </cell>
          <cell r="CH1545" t="str">
            <v>Mzo y Abr</v>
          </cell>
          <cell r="CI1545" t="str">
            <v>Sep y Oct</v>
          </cell>
          <cell r="CJ1545" t="str">
            <v>-</v>
          </cell>
          <cell r="CK1545">
            <v>90</v>
          </cell>
          <cell r="CL1545" t="str">
            <v>101 - MAGNA</v>
          </cell>
          <cell r="CM1545" t="str">
            <v>15164</v>
          </cell>
          <cell r="CP1545" t="str">
            <v>-</v>
          </cell>
        </row>
        <row r="1546">
          <cell r="A1546" t="str">
            <v>15165</v>
          </cell>
          <cell r="B1546" t="str">
            <v>R64AEU</v>
          </cell>
          <cell r="C1546" t="str">
            <v>Distrito Federal</v>
          </cell>
          <cell r="D1546" t="str">
            <v>No aplica</v>
          </cell>
          <cell r="E1546" t="str">
            <v>Aveo</v>
          </cell>
          <cell r="F1546" t="str">
            <v>Automóvil</v>
          </cell>
          <cell r="G1546" t="str">
            <v>Chevrolet</v>
          </cell>
          <cell r="H1546" t="str">
            <v>Aveo LT 4 puertas T/M, D/H, A/A, B/A, ABS, CD, Paquete F</v>
          </cell>
          <cell r="I1546" t="str">
            <v>3G1TB5CF0GL104157</v>
          </cell>
          <cell r="J1546" t="str">
            <v>Hecho en México</v>
          </cell>
          <cell r="K1546" t="str">
            <v>Magna</v>
          </cell>
          <cell r="L1546">
            <v>4</v>
          </cell>
          <cell r="M1546">
            <v>45</v>
          </cell>
          <cell r="N1546">
            <v>2016</v>
          </cell>
          <cell r="O1546" t="str">
            <v>Ciudad de México</v>
          </cell>
          <cell r="P1546" t="str">
            <v>Ciudad de México</v>
          </cell>
          <cell r="Q1546" t="str">
            <v>Zona Metropolitana</v>
          </cell>
          <cell r="R1546" t="str">
            <v>Baja</v>
          </cell>
          <cell r="S1546" t="str">
            <v>Venta a empleado</v>
          </cell>
          <cell r="T1546" t="str">
            <v>GNP</v>
          </cell>
          <cell r="U1546" t="str">
            <v>Grupo Nacional Provincial, S.A.B.</v>
          </cell>
          <cell r="V1546" t="str">
            <v>Asesor de Servicio</v>
          </cell>
          <cell r="W1546" t="str">
            <v>569</v>
          </cell>
          <cell r="X1546" t="str">
            <v>Célula 8</v>
          </cell>
          <cell r="Y1546" t="str">
            <v>Asignado</v>
          </cell>
          <cell r="Z1546" t="str">
            <v>N93945</v>
          </cell>
          <cell r="AA1546" t="str">
            <v>Carreto Huerta Ivan</v>
          </cell>
          <cell r="AB1546" t="str">
            <v>Grupo Nacional Provincial, S.A.B.</v>
          </cell>
          <cell r="AC1546" t="str">
            <v>CAHI840725MB6</v>
          </cell>
          <cell r="AD1546" t="str">
            <v>Operativo</v>
          </cell>
          <cell r="AE1546" t="str">
            <v>Asesor de Servicio Automovil</v>
          </cell>
          <cell r="AF1546" t="str">
            <v>Unidad Operativa</v>
          </cell>
          <cell r="AG1546" t="str">
            <v>Dirección Servicio y Operaciones</v>
          </cell>
          <cell r="AH1546" t="str">
            <v>Subdir. Siniestros CDMX y Sureste</v>
          </cell>
          <cell r="AI1546" t="str">
            <v>C9208</v>
          </cell>
          <cell r="AJ1546" t="str">
            <v>Lasa Estrada Antxon</v>
          </cell>
          <cell r="AK1546" t="str">
            <v>Tlalnepantla</v>
          </cell>
          <cell r="AL1546" t="str">
            <v>Tlalnepantla</v>
          </cell>
          <cell r="AM1546" t="str">
            <v>84273 / 2421</v>
          </cell>
          <cell r="AN1546" t="str">
            <v>ivan.carreto@gnp.com.mx</v>
          </cell>
          <cell r="AO1546" t="str">
            <v>ivan.carreto@gnp.com.mx</v>
          </cell>
          <cell r="AP1546" t="str">
            <v>ajustes414gnp@gmail.com</v>
          </cell>
          <cell r="AQ1546">
            <v>5548665200</v>
          </cell>
          <cell r="AR1546" t="str">
            <v>6363180010377677</v>
          </cell>
          <cell r="AS1546" t="str">
            <v>CANCELADO</v>
          </cell>
          <cell r="AT1546" t="str">
            <v>0433</v>
          </cell>
          <cell r="AU1546" t="str">
            <v>695</v>
          </cell>
          <cell r="AV1546" t="str">
            <v>05/26</v>
          </cell>
          <cell r="AW1546" t="str">
            <v>IMDM20552282..</v>
          </cell>
          <cell r="AX1546" t="str">
            <v>Inactivo</v>
          </cell>
          <cell r="AY1546" t="str">
            <v>Si</v>
          </cell>
          <cell r="AZ1546">
            <v>1229.17</v>
          </cell>
          <cell r="BA1546">
            <v>43708</v>
          </cell>
          <cell r="BB1546">
            <v>7375.02</v>
          </cell>
          <cell r="BC1546" t="str">
            <v>-</v>
          </cell>
          <cell r="BD1546">
            <v>118000</v>
          </cell>
          <cell r="BE1546">
            <v>43631</v>
          </cell>
          <cell r="BF1546">
            <v>45076</v>
          </cell>
          <cell r="BG1546">
            <v>3</v>
          </cell>
          <cell r="BH1546" t="str">
            <v>-</v>
          </cell>
          <cell r="BI1546" t="str">
            <v>-</v>
          </cell>
          <cell r="BJ1546" t="str">
            <v>Propio</v>
          </cell>
          <cell r="BL1546" t="str">
            <v>El Trébol Automotriz Ermita, S.A. de C.V.</v>
          </cell>
          <cell r="BN1546">
            <v>0</v>
          </cell>
          <cell r="BO1546">
            <v>0</v>
          </cell>
          <cell r="BP1546" t="str">
            <v>-</v>
          </cell>
          <cell r="BQ1546" t="str">
            <v>-</v>
          </cell>
          <cell r="BR1546" t="str">
            <v>-</v>
          </cell>
          <cell r="BS1546" t="str">
            <v>-</v>
          </cell>
          <cell r="BT1546" t="str">
            <v>-</v>
          </cell>
          <cell r="BU1546" t="str">
            <v>-</v>
          </cell>
          <cell r="BV1546" t="str">
            <v>-</v>
          </cell>
          <cell r="BW1546" t="str">
            <v>-</v>
          </cell>
          <cell r="BX1546" t="str">
            <v>-</v>
          </cell>
          <cell r="BY1546" t="str">
            <v>-</v>
          </cell>
          <cell r="BZ1546" t="str">
            <v>-</v>
          </cell>
          <cell r="CA1546" t="str">
            <v>-</v>
          </cell>
          <cell r="CB1546" t="str">
            <v>-</v>
          </cell>
          <cell r="CC1546" t="str">
            <v>Miércoles</v>
          </cell>
          <cell r="CD1546" t="str">
            <v>64</v>
          </cell>
          <cell r="CE1546" t="str">
            <v>4</v>
          </cell>
          <cell r="CF1546" t="str">
            <v>Rojo</v>
          </cell>
          <cell r="CG1546" t="str">
            <v>3er Sábado</v>
          </cell>
          <cell r="CH1546" t="str">
            <v>Mzo y Abr</v>
          </cell>
          <cell r="CI1546" t="str">
            <v>Sep y Oct</v>
          </cell>
          <cell r="CJ1546" t="str">
            <v>Ajustador</v>
          </cell>
          <cell r="CK1546">
            <v>90</v>
          </cell>
          <cell r="CL1546" t="str">
            <v>101 - MAGNA</v>
          </cell>
          <cell r="CM1546" t="str">
            <v>15165</v>
          </cell>
          <cell r="CP1546" t="str">
            <v>-</v>
          </cell>
        </row>
        <row r="1547">
          <cell r="A1547" t="str">
            <v>15166</v>
          </cell>
          <cell r="B1547" t="str">
            <v>S48AEU</v>
          </cell>
          <cell r="C1547" t="str">
            <v>Distrito Federal</v>
          </cell>
          <cell r="D1547" t="str">
            <v>No aplica</v>
          </cell>
          <cell r="E1547" t="str">
            <v>Aveo</v>
          </cell>
          <cell r="F1547" t="str">
            <v>Automóvil</v>
          </cell>
          <cell r="G1547" t="str">
            <v>Chevrolet</v>
          </cell>
          <cell r="H1547" t="str">
            <v>Aveo LT 4 puertas T/M, D/H, A/A, B/A, ABS, CD, Paquete F</v>
          </cell>
          <cell r="I1547" t="str">
            <v>3G1TB5CF1GL103891</v>
          </cell>
          <cell r="J1547" t="str">
            <v>Hecho en México</v>
          </cell>
          <cell r="K1547" t="str">
            <v>Magna</v>
          </cell>
          <cell r="L1547">
            <v>4</v>
          </cell>
          <cell r="M1547">
            <v>45</v>
          </cell>
          <cell r="N1547">
            <v>2016</v>
          </cell>
          <cell r="O1547" t="str">
            <v>Ciudad de México</v>
          </cell>
          <cell r="P1547" t="str">
            <v>Ciudad de México</v>
          </cell>
          <cell r="Q1547" t="str">
            <v>Zona Metropolitana</v>
          </cell>
          <cell r="R1547" t="str">
            <v>Baja</v>
          </cell>
          <cell r="S1547" t="str">
            <v>Venta a empleado</v>
          </cell>
          <cell r="T1547" t="str">
            <v>GNP</v>
          </cell>
          <cell r="U1547" t="str">
            <v>Grupo Nacional Provincial, S.A.B.</v>
          </cell>
          <cell r="V1547" t="str">
            <v>Asesor de Servicio</v>
          </cell>
          <cell r="W1547" t="str">
            <v>570</v>
          </cell>
          <cell r="X1547" t="str">
            <v>Célula 6</v>
          </cell>
          <cell r="Y1547" t="str">
            <v>Asignado</v>
          </cell>
          <cell r="Z1547" t="str">
            <v>N90483</v>
          </cell>
          <cell r="AA1547" t="str">
            <v>Rodríguez Cruz José Carlos</v>
          </cell>
          <cell r="AB1547" t="str">
            <v>Grupo Nacional Provincial, S.A.B.</v>
          </cell>
          <cell r="AC1547" t="str">
            <v>ROCC731104DK0</v>
          </cell>
          <cell r="AD1547" t="str">
            <v>Operativo</v>
          </cell>
          <cell r="AE1547" t="str">
            <v>Asesor de Servicio Automovil</v>
          </cell>
          <cell r="AF1547" t="str">
            <v>Unidad Operativa</v>
          </cell>
          <cell r="AG1547" t="str">
            <v>Dirección Servicio y Operaciones</v>
          </cell>
          <cell r="AH1547" t="str">
            <v>Subdir. Siniestros CDMX y Sureste</v>
          </cell>
          <cell r="AI1547" t="str">
            <v>C9208</v>
          </cell>
          <cell r="AJ1547" t="str">
            <v>Lasa Estrada Antxon</v>
          </cell>
          <cell r="AK1547" t="str">
            <v>Tlalnepantla</v>
          </cell>
          <cell r="AL1547" t="str">
            <v>Tlalnepantla</v>
          </cell>
          <cell r="AM1547">
            <v>0</v>
          </cell>
          <cell r="AN1547" t="str">
            <v>josecarlos.rodriguez@gnp.com.mx</v>
          </cell>
          <cell r="AO1547" t="str">
            <v>josecarlos.rodriguez@gnp.com.mx</v>
          </cell>
          <cell r="AP1547" t="str">
            <v>ajustes420gnp@gmail.com</v>
          </cell>
          <cell r="AQ1547">
            <v>5549455953</v>
          </cell>
          <cell r="AR1547" t="str">
            <v>6363180010377685</v>
          </cell>
          <cell r="AS1547" t="str">
            <v>CANCELADO</v>
          </cell>
          <cell r="AT1547" t="str">
            <v>4653</v>
          </cell>
          <cell r="AU1547" t="str">
            <v>550</v>
          </cell>
          <cell r="AV1547" t="str">
            <v>05/26</v>
          </cell>
          <cell r="AW1547" t="str">
            <v>IMDM20552307..</v>
          </cell>
          <cell r="AX1547" t="str">
            <v>Inactivo</v>
          </cell>
          <cell r="AY1547" t="str">
            <v>Si</v>
          </cell>
          <cell r="AZ1547">
            <v>1229.17</v>
          </cell>
          <cell r="BA1547">
            <v>43708</v>
          </cell>
          <cell r="BB1547">
            <v>7375.02</v>
          </cell>
          <cell r="BC1547" t="str">
            <v>-</v>
          </cell>
          <cell r="BD1547">
            <v>118000</v>
          </cell>
          <cell r="BE1547">
            <v>43631</v>
          </cell>
          <cell r="BF1547">
            <v>45076</v>
          </cell>
          <cell r="BG1547">
            <v>3</v>
          </cell>
          <cell r="BH1547" t="str">
            <v>-</v>
          </cell>
          <cell r="BI1547" t="str">
            <v>-</v>
          </cell>
          <cell r="BJ1547" t="str">
            <v>Propio</v>
          </cell>
          <cell r="BL1547" t="str">
            <v>El Trébol Automotriz Ermita, S.A. de C.V.</v>
          </cell>
          <cell r="BN1547">
            <v>0</v>
          </cell>
          <cell r="BO1547">
            <v>0</v>
          </cell>
          <cell r="BP1547" t="str">
            <v>-</v>
          </cell>
          <cell r="BQ1547" t="str">
            <v>-</v>
          </cell>
          <cell r="BR1547" t="str">
            <v>-</v>
          </cell>
          <cell r="BS1547" t="str">
            <v>-</v>
          </cell>
          <cell r="BT1547" t="str">
            <v>-</v>
          </cell>
          <cell r="BU1547" t="str">
            <v>-</v>
          </cell>
          <cell r="BV1547" t="str">
            <v>-</v>
          </cell>
          <cell r="BW1547" t="str">
            <v>-</v>
          </cell>
          <cell r="BX1547" t="str">
            <v>-</v>
          </cell>
          <cell r="BY1547" t="str">
            <v>-</v>
          </cell>
          <cell r="BZ1547" t="str">
            <v>-</v>
          </cell>
          <cell r="CA1547" t="str">
            <v>-</v>
          </cell>
          <cell r="CB1547" t="str">
            <v>-</v>
          </cell>
          <cell r="CC1547" t="str">
            <v>Martes</v>
          </cell>
          <cell r="CD1547" t="str">
            <v>48</v>
          </cell>
          <cell r="CE1547" t="str">
            <v>8</v>
          </cell>
          <cell r="CF1547" t="str">
            <v>Rosa</v>
          </cell>
          <cell r="CG1547" t="str">
            <v>2o Sábado</v>
          </cell>
          <cell r="CH1547" t="str">
            <v>Feb y Mzo</v>
          </cell>
          <cell r="CI1547" t="str">
            <v>Ago y Sep</v>
          </cell>
          <cell r="CJ1547" t="str">
            <v>Ajustador</v>
          </cell>
          <cell r="CK1547">
            <v>90</v>
          </cell>
          <cell r="CL1547" t="str">
            <v>101 - MAGNA</v>
          </cell>
          <cell r="CM1547" t="str">
            <v>15166</v>
          </cell>
          <cell r="CP1547" t="str">
            <v>-</v>
          </cell>
        </row>
        <row r="1548">
          <cell r="A1548" t="str">
            <v>15167</v>
          </cell>
          <cell r="B1548" t="str">
            <v>S81AEU</v>
          </cell>
          <cell r="C1548" t="str">
            <v>Distrito Federal</v>
          </cell>
          <cell r="D1548" t="str">
            <v>No aplica</v>
          </cell>
          <cell r="E1548" t="str">
            <v>Aveo</v>
          </cell>
          <cell r="F1548" t="str">
            <v>Automóvil</v>
          </cell>
          <cell r="G1548" t="str">
            <v>Chevrolet</v>
          </cell>
          <cell r="H1548" t="str">
            <v>Aveo LT 4 puertas T/M, D/H, A/A, B/A, ABS, CD, Paquete F</v>
          </cell>
          <cell r="I1548" t="str">
            <v>3G1TB5CF1GL105236</v>
          </cell>
          <cell r="J1548" t="str">
            <v>Hecho en México</v>
          </cell>
          <cell r="K1548" t="str">
            <v>Magna</v>
          </cell>
          <cell r="L1548">
            <v>4</v>
          </cell>
          <cell r="M1548">
            <v>45</v>
          </cell>
          <cell r="N1548">
            <v>2016</v>
          </cell>
          <cell r="O1548" t="str">
            <v>Ciudad de México</v>
          </cell>
          <cell r="P1548" t="str">
            <v>Ciudad de México</v>
          </cell>
          <cell r="Q1548" t="str">
            <v>Zona Metropolitana</v>
          </cell>
          <cell r="R1548" t="str">
            <v>Baja</v>
          </cell>
          <cell r="S1548" t="str">
            <v>Devolución Salvamentos</v>
          </cell>
          <cell r="T1548" t="str">
            <v>GNP</v>
          </cell>
          <cell r="U1548" t="str">
            <v>Grupo Nacional Provincial, S.A.B.</v>
          </cell>
          <cell r="V1548" t="str">
            <v>Pool Ajustes</v>
          </cell>
          <cell r="W1548" t="str">
            <v>Pool Ajustes</v>
          </cell>
          <cell r="X1548" t="str">
            <v>Plaza GNP</v>
          </cell>
          <cell r="Y1548" t="str">
            <v>Pool</v>
          </cell>
          <cell r="Z1548" t="str">
            <v>Por asignar</v>
          </cell>
          <cell r="AA1548" t="str">
            <v>-</v>
          </cell>
          <cell r="AB1548" t="str">
            <v>-</v>
          </cell>
          <cell r="AC1548" t="str">
            <v>-</v>
          </cell>
          <cell r="AD1548" t="str">
            <v>-</v>
          </cell>
          <cell r="AE1548" t="str">
            <v>-</v>
          </cell>
          <cell r="AF1548" t="str">
            <v>-</v>
          </cell>
          <cell r="AG1548" t="str">
            <v>-</v>
          </cell>
          <cell r="AH1548" t="str">
            <v>-</v>
          </cell>
          <cell r="AI1548" t="str">
            <v>C6705</v>
          </cell>
          <cell r="AJ1548" t="str">
            <v>Ramirez Granados Arturo</v>
          </cell>
          <cell r="AK1548" t="str">
            <v>-</v>
          </cell>
          <cell r="AL1548" t="str">
            <v>-</v>
          </cell>
          <cell r="AM1548" t="str">
            <v>-</v>
          </cell>
          <cell r="AN1548">
            <v>0</v>
          </cell>
          <cell r="AO1548" t="str">
            <v>-</v>
          </cell>
          <cell r="AQ1548">
            <v>5543868222</v>
          </cell>
          <cell r="AR1548" t="str">
            <v>6363180010377693</v>
          </cell>
          <cell r="AS1548" t="str">
            <v>CANCELADO</v>
          </cell>
          <cell r="AT1548" t="str">
            <v>5821</v>
          </cell>
          <cell r="AU1548" t="str">
            <v>756</v>
          </cell>
          <cell r="AV1548" t="str">
            <v>05/26</v>
          </cell>
          <cell r="AW1548" t="str">
            <v>IMDM20552410..</v>
          </cell>
          <cell r="AX1548" t="str">
            <v>Inactivo</v>
          </cell>
          <cell r="AY1548" t="str">
            <v>No</v>
          </cell>
          <cell r="AZ1548" t="str">
            <v>-</v>
          </cell>
          <cell r="BA1548" t="str">
            <v>-</v>
          </cell>
          <cell r="BB1548" t="str">
            <v>-</v>
          </cell>
          <cell r="BC1548" t="str">
            <v>-</v>
          </cell>
          <cell r="BD1548" t="str">
            <v>-</v>
          </cell>
          <cell r="BE1548" t="str">
            <v>-</v>
          </cell>
          <cell r="BF1548" t="str">
            <v>-</v>
          </cell>
          <cell r="BG1548" t="str">
            <v>-</v>
          </cell>
          <cell r="BH1548" t="str">
            <v>-</v>
          </cell>
          <cell r="BI1548" t="str">
            <v>-</v>
          </cell>
          <cell r="BJ1548" t="str">
            <v>Propio</v>
          </cell>
          <cell r="BL1548" t="str">
            <v>El Trébol Automotriz Ermita, S.A. de C.V.</v>
          </cell>
          <cell r="BN1548">
            <v>0</v>
          </cell>
          <cell r="BO1548">
            <v>0</v>
          </cell>
          <cell r="BP1548" t="str">
            <v>-</v>
          </cell>
          <cell r="BQ1548" t="str">
            <v>-</v>
          </cell>
          <cell r="BR1548" t="str">
            <v>-</v>
          </cell>
          <cell r="BS1548" t="str">
            <v>-</v>
          </cell>
          <cell r="BT1548" t="str">
            <v>-</v>
          </cell>
          <cell r="BU1548" t="str">
            <v>-</v>
          </cell>
          <cell r="BV1548" t="str">
            <v>-</v>
          </cell>
          <cell r="BW1548" t="str">
            <v>-</v>
          </cell>
          <cell r="BX1548" t="str">
            <v>-</v>
          </cell>
          <cell r="BY1548" t="str">
            <v>-</v>
          </cell>
          <cell r="BZ1548" t="str">
            <v>-</v>
          </cell>
          <cell r="CA1548" t="str">
            <v>-</v>
          </cell>
          <cell r="CB1548" t="str">
            <v>-</v>
          </cell>
          <cell r="CC1548" t="str">
            <v>Jueves</v>
          </cell>
          <cell r="CD1548" t="str">
            <v>81</v>
          </cell>
          <cell r="CE1548" t="str">
            <v>1</v>
          </cell>
          <cell r="CF1548" t="str">
            <v>Verde</v>
          </cell>
          <cell r="CG1548" t="str">
            <v>4o Sábado</v>
          </cell>
          <cell r="CH1548" t="str">
            <v>Abr y May</v>
          </cell>
          <cell r="CI1548" t="str">
            <v>Oct y Nov</v>
          </cell>
          <cell r="CJ1548" t="str">
            <v>PAjustes</v>
          </cell>
          <cell r="CK1548">
            <v>90</v>
          </cell>
          <cell r="CL1548" t="str">
            <v>101 - MAGNA</v>
          </cell>
          <cell r="CM1548" t="str">
            <v>15167</v>
          </cell>
          <cell r="CP1548" t="str">
            <v>-</v>
          </cell>
        </row>
        <row r="1549">
          <cell r="A1549" t="str">
            <v>15168</v>
          </cell>
          <cell r="B1549" t="str">
            <v>R09AEU</v>
          </cell>
          <cell r="C1549" t="str">
            <v>Distrito Federal</v>
          </cell>
          <cell r="D1549" t="str">
            <v>No aplica</v>
          </cell>
          <cell r="E1549" t="str">
            <v>Aveo</v>
          </cell>
          <cell r="F1549" t="str">
            <v>Automóvil</v>
          </cell>
          <cell r="G1549" t="str">
            <v>Chevrolet</v>
          </cell>
          <cell r="H1549" t="str">
            <v>Aveo LT 4 puertas T/M, D/H, A/A, B/A, ABS, CD, Paquete F</v>
          </cell>
          <cell r="I1549" t="str">
            <v>3G1TB5CF2GL103737</v>
          </cell>
          <cell r="J1549" t="str">
            <v>Hecho en México</v>
          </cell>
          <cell r="K1549" t="str">
            <v>Magna</v>
          </cell>
          <cell r="L1549">
            <v>4</v>
          </cell>
          <cell r="M1549">
            <v>45</v>
          </cell>
          <cell r="N1549">
            <v>2016</v>
          </cell>
          <cell r="O1549" t="str">
            <v>Monterrey</v>
          </cell>
          <cell r="P1549" t="str">
            <v>Nuevo León</v>
          </cell>
          <cell r="Q1549" t="str">
            <v>Noreste</v>
          </cell>
          <cell r="R1549" t="str">
            <v>Baja</v>
          </cell>
          <cell r="S1549" t="str">
            <v>Devolución Salvamentos</v>
          </cell>
          <cell r="T1549" t="str">
            <v>GNP</v>
          </cell>
          <cell r="U1549" t="str">
            <v>Grupo Nacional Provincial, S.A.B.</v>
          </cell>
          <cell r="V1549" t="str">
            <v>Asesor de Servicio</v>
          </cell>
          <cell r="W1549" t="str">
            <v>1229</v>
          </cell>
          <cell r="X1549" t="str">
            <v>Guardia 1</v>
          </cell>
          <cell r="Y1549" t="str">
            <v>Asignado</v>
          </cell>
          <cell r="Z1549" t="str">
            <v>S04180</v>
          </cell>
          <cell r="AA1549" t="str">
            <v>Correa Puerta José Antonio</v>
          </cell>
          <cell r="AB1549" t="str">
            <v>Servicios Administrativos en Reclamaciones, S.A. de C.V.</v>
          </cell>
          <cell r="AC1549" t="str">
            <v>COPA911210NP2</v>
          </cell>
          <cell r="AD1549" t="str">
            <v>Operativo</v>
          </cell>
          <cell r="AE1549" t="str">
            <v>Asesor de Servicio</v>
          </cell>
          <cell r="AF1549" t="str">
            <v>Unidad Operativa</v>
          </cell>
          <cell r="AG1549" t="str">
            <v>Dirección Servicio y Operaciones</v>
          </cell>
          <cell r="AH1549" t="str">
            <v>Subdirección Siniestros Norte y Occidente</v>
          </cell>
          <cell r="AI1549" t="str">
            <v>C9212</v>
          </cell>
          <cell r="AJ1549" t="str">
            <v>Colome Pineda Juan Del Carmen</v>
          </cell>
          <cell r="AK1549" t="str">
            <v>Oficina de Servicio Monterrey</v>
          </cell>
          <cell r="AL1549" t="str">
            <v>Monterrey</v>
          </cell>
          <cell r="AM1549">
            <v>0</v>
          </cell>
          <cell r="AN1549" t="str">
            <v>jose.correa@gnp.com.mx</v>
          </cell>
          <cell r="AO1549" t="str">
            <v>jose.correa@gnp.com.mx</v>
          </cell>
          <cell r="AP1549" t="str">
            <v>gnpcorrea@gmail.com</v>
          </cell>
          <cell r="AQ1549">
            <v>8122008133</v>
          </cell>
          <cell r="AR1549" t="str">
            <v>6363180010377701</v>
          </cell>
          <cell r="AS1549" t="str">
            <v>CANCELADO</v>
          </cell>
          <cell r="AT1549" t="str">
            <v>7732</v>
          </cell>
          <cell r="AU1549" t="str">
            <v>379</v>
          </cell>
          <cell r="AV1549" t="str">
            <v>05/26</v>
          </cell>
          <cell r="AW1549" t="str">
            <v>IMDM20552058..</v>
          </cell>
          <cell r="AX1549" t="str">
            <v>Inactivo</v>
          </cell>
          <cell r="AY1549" t="str">
            <v>No</v>
          </cell>
          <cell r="AZ1549" t="str">
            <v>-</v>
          </cell>
          <cell r="BA1549" t="str">
            <v>-</v>
          </cell>
          <cell r="BB1549" t="str">
            <v>-</v>
          </cell>
          <cell r="BC1549" t="str">
            <v>-</v>
          </cell>
          <cell r="BD1549" t="str">
            <v>-</v>
          </cell>
          <cell r="BE1549" t="str">
            <v>-</v>
          </cell>
          <cell r="BF1549" t="str">
            <v>-</v>
          </cell>
          <cell r="BG1549">
            <v>3</v>
          </cell>
          <cell r="BH1549" t="str">
            <v>-</v>
          </cell>
          <cell r="BI1549" t="str">
            <v>-</v>
          </cell>
          <cell r="BJ1549" t="str">
            <v>Propio</v>
          </cell>
          <cell r="BL1549" t="str">
            <v>El Trébol Automotriz Ermita, S.A. de C.V.</v>
          </cell>
          <cell r="BN1549">
            <v>0</v>
          </cell>
          <cell r="BO1549">
            <v>0</v>
          </cell>
          <cell r="BP1549" t="str">
            <v>-</v>
          </cell>
          <cell r="BQ1549" t="str">
            <v>-</v>
          </cell>
          <cell r="BR1549" t="str">
            <v>-</v>
          </cell>
          <cell r="BS1549" t="str">
            <v>-</v>
          </cell>
          <cell r="BT1549" t="str">
            <v>-</v>
          </cell>
          <cell r="BU1549" t="str">
            <v>-</v>
          </cell>
          <cell r="BV1549" t="str">
            <v>-</v>
          </cell>
          <cell r="BW1549" t="str">
            <v>-</v>
          </cell>
          <cell r="BX1549" t="str">
            <v>-</v>
          </cell>
          <cell r="BY1549" t="str">
            <v>-</v>
          </cell>
          <cell r="BZ1549" t="str">
            <v>-</v>
          </cell>
          <cell r="CA1549" t="str">
            <v>-</v>
          </cell>
          <cell r="CB1549" t="str">
            <v>-</v>
          </cell>
          <cell r="CC1549" t="str">
            <v>Viernes</v>
          </cell>
          <cell r="CD1549" t="str">
            <v>09</v>
          </cell>
          <cell r="CE1549" t="str">
            <v>9</v>
          </cell>
          <cell r="CF1549" t="str">
            <v>Azul</v>
          </cell>
          <cell r="CG1549" t="str">
            <v>5o Sábado</v>
          </cell>
          <cell r="CH1549" t="str">
            <v>May y Jun</v>
          </cell>
          <cell r="CI1549" t="str">
            <v>Nov y Dic</v>
          </cell>
          <cell r="CJ1549" t="str">
            <v>Ajustador</v>
          </cell>
          <cell r="CK1549">
            <v>90</v>
          </cell>
          <cell r="CL1549" t="str">
            <v>101 - MAGNA</v>
          </cell>
          <cell r="CM1549" t="str">
            <v>15168</v>
          </cell>
          <cell r="CP1549" t="str">
            <v>-</v>
          </cell>
        </row>
        <row r="1550">
          <cell r="A1550" t="str">
            <v>15169</v>
          </cell>
          <cell r="B1550" t="str">
            <v>P31AEU</v>
          </cell>
          <cell r="C1550" t="str">
            <v>Distrito Federal</v>
          </cell>
          <cell r="D1550" t="str">
            <v>No aplica</v>
          </cell>
          <cell r="E1550" t="str">
            <v>Aveo</v>
          </cell>
          <cell r="F1550" t="str">
            <v>Automóvil</v>
          </cell>
          <cell r="G1550" t="str">
            <v>Chevrolet</v>
          </cell>
          <cell r="H1550" t="str">
            <v>Aveo LT 4 puertas T/M, D/H, A/A, B/A, ABS, CD, Paquete F</v>
          </cell>
          <cell r="I1550" t="str">
            <v>3G1TB5CF4GL104839</v>
          </cell>
          <cell r="J1550" t="str">
            <v>Hecho en México</v>
          </cell>
          <cell r="K1550" t="str">
            <v>Magna</v>
          </cell>
          <cell r="L1550">
            <v>4</v>
          </cell>
          <cell r="M1550">
            <v>45</v>
          </cell>
          <cell r="N1550">
            <v>2016</v>
          </cell>
          <cell r="O1550" t="str">
            <v>Pachuca</v>
          </cell>
          <cell r="P1550" t="str">
            <v>Hidalgo</v>
          </cell>
          <cell r="Q1550" t="str">
            <v>Centro</v>
          </cell>
          <cell r="R1550" t="str">
            <v>Baja</v>
          </cell>
          <cell r="S1550" t="str">
            <v>Venta a empleado</v>
          </cell>
          <cell r="T1550" t="str">
            <v>GNP</v>
          </cell>
          <cell r="U1550" t="str">
            <v>Grupo Nacional Provincial, S.A.B.</v>
          </cell>
          <cell r="V1550" t="str">
            <v>Asesor de Servicio</v>
          </cell>
          <cell r="W1550" t="str">
            <v>7903</v>
          </cell>
          <cell r="X1550" t="str">
            <v>Supervisoria</v>
          </cell>
          <cell r="Y1550" t="str">
            <v>Asignado</v>
          </cell>
          <cell r="Z1550" t="str">
            <v>S04178</v>
          </cell>
          <cell r="AA1550" t="str">
            <v>Ramirez Enriquez Héctor</v>
          </cell>
          <cell r="AB1550" t="str">
            <v>Servicios Administrativos en Reclamaciones, S.A. de C.V.</v>
          </cell>
          <cell r="AC1550" t="str">
            <v>RAEH691203BR2</v>
          </cell>
          <cell r="AD1550" t="str">
            <v>Operativo</v>
          </cell>
          <cell r="AE1550" t="str">
            <v>Asesor de Servicio</v>
          </cell>
          <cell r="AF1550" t="str">
            <v>Unidad Operativa</v>
          </cell>
          <cell r="AG1550" t="str">
            <v>Dirección Servicio y Operaciones</v>
          </cell>
          <cell r="AH1550" t="str">
            <v>Subdir. Siniestros CDMX y Sureste</v>
          </cell>
          <cell r="AI1550" t="str">
            <v>C9215</v>
          </cell>
          <cell r="AJ1550" t="str">
            <v>Moreno Alvárez Elvia Citlalli</v>
          </cell>
          <cell r="AK1550" t="str">
            <v>Pachuca</v>
          </cell>
          <cell r="AL1550" t="str">
            <v>Pachuca</v>
          </cell>
          <cell r="AM1550">
            <v>80824</v>
          </cell>
          <cell r="AN1550" t="str">
            <v>hector.ramirez@gnp.com.mx</v>
          </cell>
          <cell r="AO1550" t="str">
            <v>hector.ramirez@gnp.com.mx</v>
          </cell>
          <cell r="AP1550" t="str">
            <v>ajustes329gnp@gmail.com</v>
          </cell>
          <cell r="AQ1550">
            <v>7711439489</v>
          </cell>
          <cell r="AR1550" t="str">
            <v>-</v>
          </cell>
          <cell r="AS1550" t="str">
            <v>-</v>
          </cell>
          <cell r="AT1550" t="str">
            <v>-</v>
          </cell>
          <cell r="AU1550" t="str">
            <v>-</v>
          </cell>
          <cell r="AV1550" t="str">
            <v>-</v>
          </cell>
          <cell r="AW1550" t="str">
            <v>IMDM20552328..</v>
          </cell>
          <cell r="AX1550" t="str">
            <v>Inactivo</v>
          </cell>
          <cell r="AY1550" t="str">
            <v>No</v>
          </cell>
          <cell r="AZ1550" t="str">
            <v>-</v>
          </cell>
          <cell r="BA1550" t="str">
            <v>-</v>
          </cell>
          <cell r="BB1550" t="str">
            <v>-</v>
          </cell>
          <cell r="BC1550" t="str">
            <v>-</v>
          </cell>
          <cell r="BD1550" t="str">
            <v>-</v>
          </cell>
          <cell r="BE1550" t="str">
            <v>-</v>
          </cell>
          <cell r="BF1550" t="str">
            <v>-</v>
          </cell>
          <cell r="BG1550">
            <v>3</v>
          </cell>
          <cell r="BH1550" t="str">
            <v>-</v>
          </cell>
          <cell r="BI1550" t="str">
            <v>-</v>
          </cell>
          <cell r="BJ1550" t="str">
            <v>Propio</v>
          </cell>
          <cell r="BL1550" t="str">
            <v>El Trébol Automotriz Ermita, S.A. de C.V.</v>
          </cell>
          <cell r="BN1550">
            <v>0</v>
          </cell>
          <cell r="BO1550">
            <v>0</v>
          </cell>
          <cell r="BP1550" t="str">
            <v>-</v>
          </cell>
          <cell r="BQ1550" t="str">
            <v>-</v>
          </cell>
          <cell r="BR1550" t="str">
            <v>-</v>
          </cell>
          <cell r="BS1550" t="str">
            <v>-</v>
          </cell>
          <cell r="BT1550" t="str">
            <v>-</v>
          </cell>
          <cell r="BU1550" t="str">
            <v>-</v>
          </cell>
          <cell r="BV1550" t="str">
            <v>-</v>
          </cell>
          <cell r="BW1550" t="str">
            <v>-</v>
          </cell>
          <cell r="BX1550" t="str">
            <v>-</v>
          </cell>
          <cell r="BY1550" t="str">
            <v>-</v>
          </cell>
          <cell r="BZ1550" t="str">
            <v>-</v>
          </cell>
          <cell r="CA1550" t="str">
            <v>-</v>
          </cell>
          <cell r="CB1550" t="str">
            <v>-</v>
          </cell>
          <cell r="CC1550" t="str">
            <v>Jueves</v>
          </cell>
          <cell r="CD1550" t="str">
            <v>31</v>
          </cell>
          <cell r="CE1550" t="str">
            <v>1</v>
          </cell>
          <cell r="CF1550" t="str">
            <v>Verde</v>
          </cell>
          <cell r="CG1550" t="str">
            <v>4o Sábado</v>
          </cell>
          <cell r="CH1550" t="str">
            <v>Abr y May</v>
          </cell>
          <cell r="CI1550" t="str">
            <v>Oct y Nov</v>
          </cell>
          <cell r="CJ1550" t="str">
            <v>-</v>
          </cell>
          <cell r="CK1550">
            <v>90</v>
          </cell>
          <cell r="CL1550" t="str">
            <v>101 - MAGNA</v>
          </cell>
          <cell r="CM1550" t="str">
            <v>15169</v>
          </cell>
          <cell r="CP1550" t="str">
            <v>-</v>
          </cell>
        </row>
        <row r="1551">
          <cell r="A1551" t="str">
            <v>15170</v>
          </cell>
          <cell r="B1551" t="str">
            <v>R69AEU</v>
          </cell>
          <cell r="C1551" t="str">
            <v>Distrito Federal</v>
          </cell>
          <cell r="D1551" t="str">
            <v>No aplica</v>
          </cell>
          <cell r="E1551" t="str">
            <v>Aveo</v>
          </cell>
          <cell r="F1551" t="str">
            <v>Automóvil</v>
          </cell>
          <cell r="G1551" t="str">
            <v>Chevrolet</v>
          </cell>
          <cell r="H1551" t="str">
            <v>Aveo LT 4 puertas T/M, D/H, A/A, B/A, ABS, CD, Paquete F</v>
          </cell>
          <cell r="I1551" t="str">
            <v>3G1TB5CF6GL104065</v>
          </cell>
          <cell r="J1551" t="str">
            <v>Hecho en México</v>
          </cell>
          <cell r="K1551" t="str">
            <v>Magna</v>
          </cell>
          <cell r="L1551">
            <v>4</v>
          </cell>
          <cell r="M1551">
            <v>45</v>
          </cell>
          <cell r="N1551">
            <v>2016</v>
          </cell>
          <cell r="O1551" t="str">
            <v>Saltillo</v>
          </cell>
          <cell r="P1551" t="str">
            <v>Coahuila</v>
          </cell>
          <cell r="Q1551" t="str">
            <v>Noreste</v>
          </cell>
          <cell r="R1551" t="str">
            <v>Baja</v>
          </cell>
          <cell r="S1551" t="str">
            <v>Venta a empleado</v>
          </cell>
          <cell r="T1551" t="str">
            <v>GNP</v>
          </cell>
          <cell r="U1551" t="str">
            <v>Grupo Nacional Provincial, S.A.B.</v>
          </cell>
          <cell r="V1551" t="str">
            <v>Asesor de Servicio</v>
          </cell>
          <cell r="W1551" t="str">
            <v>7003</v>
          </cell>
          <cell r="X1551" t="str">
            <v>Supervisoria</v>
          </cell>
          <cell r="Y1551" t="str">
            <v>Asignado</v>
          </cell>
          <cell r="Z1551" t="str">
            <v>S06276</v>
          </cell>
          <cell r="AA1551" t="str">
            <v>-</v>
          </cell>
          <cell r="AB1551" t="str">
            <v>-</v>
          </cell>
          <cell r="AC1551" t="str">
            <v>-</v>
          </cell>
          <cell r="AD1551" t="str">
            <v>-</v>
          </cell>
          <cell r="AE1551" t="str">
            <v>-</v>
          </cell>
          <cell r="AF1551" t="str">
            <v>-</v>
          </cell>
          <cell r="AG1551" t="str">
            <v>-</v>
          </cell>
          <cell r="AH1551" t="str">
            <v>-</v>
          </cell>
          <cell r="AI1551" t="str">
            <v>C6705</v>
          </cell>
          <cell r="AJ1551" t="str">
            <v>Ramirez Granados Arturo</v>
          </cell>
          <cell r="AK1551" t="str">
            <v>-</v>
          </cell>
          <cell r="AL1551" t="str">
            <v>-</v>
          </cell>
          <cell r="AM1551" t="str">
            <v>-</v>
          </cell>
          <cell r="AN1551">
            <v>0</v>
          </cell>
          <cell r="AO1551" t="str">
            <v>-</v>
          </cell>
          <cell r="AQ1551">
            <v>6561053601</v>
          </cell>
          <cell r="AR1551" t="str">
            <v>6363180010377719</v>
          </cell>
          <cell r="AS1551" t="str">
            <v>CANCELADO</v>
          </cell>
          <cell r="AT1551" t="str">
            <v>1291</v>
          </cell>
          <cell r="AU1551" t="str">
            <v>375</v>
          </cell>
          <cell r="AV1551" t="str">
            <v>05/26</v>
          </cell>
          <cell r="AW1551" t="str">
            <v>IMDM20552386..</v>
          </cell>
          <cell r="AX1551" t="str">
            <v>Inactivo</v>
          </cell>
          <cell r="AY1551" t="str">
            <v>No</v>
          </cell>
          <cell r="AZ1551" t="str">
            <v>-</v>
          </cell>
          <cell r="BA1551" t="str">
            <v>-</v>
          </cell>
          <cell r="BB1551" t="str">
            <v>-</v>
          </cell>
          <cell r="BC1551" t="str">
            <v>-</v>
          </cell>
          <cell r="BD1551" t="str">
            <v>-</v>
          </cell>
          <cell r="BE1551" t="str">
            <v>-</v>
          </cell>
          <cell r="BF1551" t="str">
            <v>-</v>
          </cell>
          <cell r="BG1551">
            <v>3</v>
          </cell>
          <cell r="BH1551" t="str">
            <v>-</v>
          </cell>
          <cell r="BI1551" t="str">
            <v>-</v>
          </cell>
          <cell r="BJ1551" t="str">
            <v>Propio</v>
          </cell>
          <cell r="BL1551" t="str">
            <v>El Trébol Automotriz Ermita, S.A. de C.V.</v>
          </cell>
          <cell r="BN1551">
            <v>0</v>
          </cell>
          <cell r="BO1551">
            <v>0</v>
          </cell>
          <cell r="BP1551" t="str">
            <v>-</v>
          </cell>
          <cell r="BQ1551" t="str">
            <v>-</v>
          </cell>
          <cell r="BR1551" t="str">
            <v>-</v>
          </cell>
          <cell r="BS1551" t="str">
            <v>-</v>
          </cell>
          <cell r="BT1551" t="str">
            <v>-</v>
          </cell>
          <cell r="BU1551" t="str">
            <v>-</v>
          </cell>
          <cell r="BV1551" t="str">
            <v>-</v>
          </cell>
          <cell r="BW1551" t="str">
            <v>-</v>
          </cell>
          <cell r="BX1551" t="str">
            <v>-</v>
          </cell>
          <cell r="BY1551" t="str">
            <v>-</v>
          </cell>
          <cell r="BZ1551" t="str">
            <v>-</v>
          </cell>
          <cell r="CA1551" t="str">
            <v>-</v>
          </cell>
          <cell r="CB1551" t="str">
            <v>-</v>
          </cell>
          <cell r="CC1551" t="str">
            <v>Viernes</v>
          </cell>
          <cell r="CD1551" t="str">
            <v>69</v>
          </cell>
          <cell r="CE1551" t="str">
            <v>9</v>
          </cell>
          <cell r="CF1551" t="str">
            <v>Azul</v>
          </cell>
          <cell r="CG1551" t="str">
            <v>5o Sábado</v>
          </cell>
          <cell r="CH1551" t="str">
            <v>May y Jun</v>
          </cell>
          <cell r="CI1551" t="str">
            <v>Nov y Dic</v>
          </cell>
          <cell r="CJ1551" t="str">
            <v>Ajustador</v>
          </cell>
          <cell r="CK1551">
            <v>90</v>
          </cell>
          <cell r="CL1551" t="str">
            <v>101 - MAGNA</v>
          </cell>
          <cell r="CM1551" t="str">
            <v>15170</v>
          </cell>
          <cell r="CP1551" t="str">
            <v>-</v>
          </cell>
        </row>
        <row r="1552">
          <cell r="A1552" t="str">
            <v>15171</v>
          </cell>
          <cell r="B1552" t="str">
            <v>W29AEU</v>
          </cell>
          <cell r="C1552" t="str">
            <v>Distrito Federal</v>
          </cell>
          <cell r="D1552" t="str">
            <v>No aplica</v>
          </cell>
          <cell r="E1552" t="str">
            <v>Aveo</v>
          </cell>
          <cell r="F1552" t="str">
            <v>Automóvil</v>
          </cell>
          <cell r="G1552" t="str">
            <v>Chevrolet</v>
          </cell>
          <cell r="H1552" t="str">
            <v>Aveo LT 4 puertas T/M, D/H, A/A, B/A, ABS, CD, Paquete F</v>
          </cell>
          <cell r="I1552" t="str">
            <v>3G1TB5CF7GL103409</v>
          </cell>
          <cell r="J1552" t="str">
            <v>Hecho en México</v>
          </cell>
          <cell r="K1552" t="str">
            <v>Magna</v>
          </cell>
          <cell r="L1552">
            <v>4</v>
          </cell>
          <cell r="M1552">
            <v>45</v>
          </cell>
          <cell r="N1552">
            <v>2016</v>
          </cell>
          <cell r="O1552" t="str">
            <v>Saltillo</v>
          </cell>
          <cell r="P1552" t="str">
            <v>Coahuila</v>
          </cell>
          <cell r="Q1552" t="str">
            <v>Noreste</v>
          </cell>
          <cell r="R1552" t="str">
            <v>Baja</v>
          </cell>
          <cell r="S1552" t="str">
            <v>Venta a empleado</v>
          </cell>
          <cell r="T1552" t="str">
            <v>GNP</v>
          </cell>
          <cell r="U1552" t="str">
            <v>Grupo Nacional Provincial, S.A.B.</v>
          </cell>
          <cell r="V1552" t="str">
            <v>Asesor de Servicio</v>
          </cell>
          <cell r="W1552" t="str">
            <v>-</v>
          </cell>
          <cell r="X1552" t="str">
            <v>Supervisoria</v>
          </cell>
          <cell r="Y1552" t="str">
            <v>Asignado</v>
          </cell>
          <cell r="Z1552" t="str">
            <v>S04260</v>
          </cell>
          <cell r="AA1552" t="str">
            <v>-</v>
          </cell>
          <cell r="AB1552" t="str">
            <v>-</v>
          </cell>
          <cell r="AC1552" t="str">
            <v>-</v>
          </cell>
          <cell r="AD1552" t="str">
            <v>-</v>
          </cell>
          <cell r="AE1552" t="str">
            <v>-</v>
          </cell>
          <cell r="AF1552" t="str">
            <v>-</v>
          </cell>
          <cell r="AG1552" t="str">
            <v>-</v>
          </cell>
          <cell r="AH1552" t="str">
            <v>-</v>
          </cell>
          <cell r="AI1552" t="str">
            <v>C6705</v>
          </cell>
          <cell r="AJ1552" t="str">
            <v>Ramirez Granados Arturo</v>
          </cell>
          <cell r="AK1552" t="str">
            <v>-</v>
          </cell>
          <cell r="AL1552" t="str">
            <v>-</v>
          </cell>
          <cell r="AM1552" t="str">
            <v>-</v>
          </cell>
          <cell r="AN1552" t="str">
            <v>ajustes402gnp@gmail.com</v>
          </cell>
          <cell r="AO1552" t="str">
            <v>-</v>
          </cell>
          <cell r="AP1552" t="str">
            <v>ajustes402gnp@gmail.com</v>
          </cell>
          <cell r="AQ1552" t="str">
            <v>-</v>
          </cell>
          <cell r="AR1552" t="str">
            <v>6363180010377727</v>
          </cell>
          <cell r="AS1552" t="str">
            <v>CANCELADO</v>
          </cell>
          <cell r="AT1552" t="str">
            <v>4528</v>
          </cell>
          <cell r="AU1552" t="str">
            <v>716</v>
          </cell>
          <cell r="AV1552" t="str">
            <v>05/26</v>
          </cell>
          <cell r="AW1552" t="str">
            <v>IMDM20552396..</v>
          </cell>
          <cell r="AX1552" t="str">
            <v>Inactivo</v>
          </cell>
          <cell r="AY1552" t="str">
            <v>No</v>
          </cell>
          <cell r="AZ1552" t="str">
            <v>-</v>
          </cell>
          <cell r="BA1552" t="str">
            <v>-</v>
          </cell>
          <cell r="BB1552" t="str">
            <v>-</v>
          </cell>
          <cell r="BC1552" t="str">
            <v>-</v>
          </cell>
          <cell r="BD1552" t="str">
            <v>-</v>
          </cell>
          <cell r="BE1552" t="str">
            <v>-</v>
          </cell>
          <cell r="BF1552" t="str">
            <v>-</v>
          </cell>
          <cell r="BG1552">
            <v>3</v>
          </cell>
          <cell r="BH1552" t="str">
            <v>-</v>
          </cell>
          <cell r="BI1552" t="str">
            <v>-</v>
          </cell>
          <cell r="BJ1552" t="str">
            <v>Propio</v>
          </cell>
          <cell r="BL1552" t="str">
            <v>El Trébol Automotriz Ermita, S.A. de C.V.</v>
          </cell>
          <cell r="BN1552">
            <v>0</v>
          </cell>
          <cell r="BO1552">
            <v>0</v>
          </cell>
          <cell r="BP1552" t="str">
            <v>-</v>
          </cell>
          <cell r="BQ1552" t="str">
            <v>-</v>
          </cell>
          <cell r="BR1552" t="str">
            <v>-</v>
          </cell>
          <cell r="BS1552" t="str">
            <v>-</v>
          </cell>
          <cell r="BT1552" t="str">
            <v>-</v>
          </cell>
          <cell r="BU1552" t="str">
            <v>-</v>
          </cell>
          <cell r="BV1552" t="str">
            <v>-</v>
          </cell>
          <cell r="BW1552" t="str">
            <v>-</v>
          </cell>
          <cell r="BX1552" t="str">
            <v>-</v>
          </cell>
          <cell r="BY1552" t="str">
            <v>-</v>
          </cell>
          <cell r="BZ1552" t="str">
            <v>-</v>
          </cell>
          <cell r="CA1552" t="str">
            <v>-</v>
          </cell>
          <cell r="CB1552" t="str">
            <v>-</v>
          </cell>
          <cell r="CC1552" t="str">
            <v>Viernes</v>
          </cell>
          <cell r="CD1552" t="str">
            <v>29</v>
          </cell>
          <cell r="CE1552" t="str">
            <v>9</v>
          </cell>
          <cell r="CF1552" t="str">
            <v>Azul</v>
          </cell>
          <cell r="CG1552" t="str">
            <v>5o Sábado</v>
          </cell>
          <cell r="CH1552" t="str">
            <v>May y Jun</v>
          </cell>
          <cell r="CI1552" t="str">
            <v>Nov y Dic</v>
          </cell>
          <cell r="CJ1552" t="str">
            <v>Ajustador</v>
          </cell>
          <cell r="CK1552">
            <v>90</v>
          </cell>
          <cell r="CL1552" t="str">
            <v>101 - MAGNA</v>
          </cell>
          <cell r="CM1552" t="str">
            <v>15171</v>
          </cell>
          <cell r="CP1552" t="str">
            <v>-</v>
          </cell>
        </row>
        <row r="1553">
          <cell r="A1553" t="str">
            <v>15172</v>
          </cell>
          <cell r="B1553" t="str">
            <v>V03AEU</v>
          </cell>
          <cell r="C1553" t="str">
            <v>Distrito Federal</v>
          </cell>
          <cell r="D1553" t="str">
            <v>No aplica</v>
          </cell>
          <cell r="E1553" t="str">
            <v>Aveo</v>
          </cell>
          <cell r="F1553" t="str">
            <v>Automóvil</v>
          </cell>
          <cell r="G1553" t="str">
            <v>Chevrolet</v>
          </cell>
          <cell r="H1553" t="str">
            <v>Aveo LT 4 puertas T/M, D/H, A/A, B/A, ABS, CD, Paquete F</v>
          </cell>
          <cell r="I1553" t="str">
            <v>3G1TB5CF9GL102911</v>
          </cell>
          <cell r="J1553" t="str">
            <v>Hecho en México</v>
          </cell>
          <cell r="K1553" t="str">
            <v>Magna</v>
          </cell>
          <cell r="L1553">
            <v>4</v>
          </cell>
          <cell r="M1553">
            <v>45</v>
          </cell>
          <cell r="N1553">
            <v>2016</v>
          </cell>
          <cell r="O1553" t="str">
            <v>Ciudad de México</v>
          </cell>
          <cell r="P1553" t="str">
            <v>Ciudad de México</v>
          </cell>
          <cell r="Q1553" t="str">
            <v>Zona Metropolitana</v>
          </cell>
          <cell r="R1553" t="str">
            <v>Baja</v>
          </cell>
          <cell r="S1553" t="str">
            <v>Devolución Salvamentos</v>
          </cell>
          <cell r="T1553" t="str">
            <v>GNP</v>
          </cell>
          <cell r="U1553" t="str">
            <v>Grupo Nacional Provincial, S.A.B.</v>
          </cell>
          <cell r="V1553" t="str">
            <v>Asesor de Servicio</v>
          </cell>
          <cell r="W1553" t="str">
            <v>410</v>
          </cell>
          <cell r="X1553" t="str">
            <v>Célula 4</v>
          </cell>
          <cell r="Y1553" t="str">
            <v>Asignado</v>
          </cell>
          <cell r="Z1553" t="str">
            <v>N95149</v>
          </cell>
          <cell r="AA1553" t="str">
            <v>-</v>
          </cell>
          <cell r="AB1553" t="str">
            <v>-</v>
          </cell>
          <cell r="AC1553" t="str">
            <v>-</v>
          </cell>
          <cell r="AD1553" t="str">
            <v>-</v>
          </cell>
          <cell r="AE1553" t="str">
            <v>-</v>
          </cell>
          <cell r="AF1553" t="str">
            <v>-</v>
          </cell>
          <cell r="AG1553" t="str">
            <v>-</v>
          </cell>
          <cell r="AH1553" t="str">
            <v>-</v>
          </cell>
          <cell r="AI1553" t="str">
            <v>C6705</v>
          </cell>
          <cell r="AJ1553" t="str">
            <v>Ramirez Granados Arturo</v>
          </cell>
          <cell r="AK1553" t="str">
            <v>-</v>
          </cell>
          <cell r="AL1553" t="str">
            <v>-</v>
          </cell>
          <cell r="AM1553" t="str">
            <v>-</v>
          </cell>
          <cell r="AN1553" t="str">
            <v>eridanyau@hotmail.com</v>
          </cell>
          <cell r="AO1553" t="str">
            <v>-</v>
          </cell>
          <cell r="AP1553" t="str">
            <v>eridanyau@hotmail.com</v>
          </cell>
          <cell r="AQ1553">
            <v>5569322190</v>
          </cell>
          <cell r="AR1553" t="str">
            <v>6363180010377735</v>
          </cell>
          <cell r="AS1553" t="str">
            <v>CANCELADO</v>
          </cell>
          <cell r="AT1553" t="str">
            <v>4474</v>
          </cell>
          <cell r="AU1553" t="str">
            <v>585</v>
          </cell>
          <cell r="AV1553" t="str">
            <v>05/26</v>
          </cell>
          <cell r="AW1553" t="str">
            <v>IMDM20552686..</v>
          </cell>
          <cell r="AX1553" t="str">
            <v>Inactivo</v>
          </cell>
          <cell r="AY1553" t="str">
            <v>No</v>
          </cell>
          <cell r="AZ1553" t="str">
            <v>-</v>
          </cell>
          <cell r="BA1553" t="str">
            <v>-</v>
          </cell>
          <cell r="BB1553" t="str">
            <v>-</v>
          </cell>
          <cell r="BC1553" t="str">
            <v>-</v>
          </cell>
          <cell r="BD1553" t="str">
            <v>-</v>
          </cell>
          <cell r="BE1553" t="str">
            <v>-</v>
          </cell>
          <cell r="BF1553" t="str">
            <v>-</v>
          </cell>
          <cell r="BG1553">
            <v>3</v>
          </cell>
          <cell r="BH1553" t="str">
            <v>-</v>
          </cell>
          <cell r="BI1553" t="str">
            <v>-</v>
          </cell>
          <cell r="BJ1553" t="str">
            <v>Propio</v>
          </cell>
          <cell r="BL1553" t="str">
            <v>El Trébol Automotriz Ermita, S.A. de C.V.</v>
          </cell>
          <cell r="BN1553">
            <v>0</v>
          </cell>
          <cell r="BO1553">
            <v>0</v>
          </cell>
          <cell r="BP1553" t="str">
            <v>-</v>
          </cell>
          <cell r="BQ1553" t="str">
            <v>-</v>
          </cell>
          <cell r="BR1553" t="str">
            <v>-</v>
          </cell>
          <cell r="BS1553" t="str">
            <v>-</v>
          </cell>
          <cell r="BT1553" t="str">
            <v>-</v>
          </cell>
          <cell r="BU1553" t="str">
            <v>-</v>
          </cell>
          <cell r="BV1553" t="str">
            <v>-</v>
          </cell>
          <cell r="BW1553" t="str">
            <v>-</v>
          </cell>
          <cell r="BX1553" t="str">
            <v>-</v>
          </cell>
          <cell r="BY1553" t="str">
            <v>-</v>
          </cell>
          <cell r="BZ1553" t="str">
            <v>-</v>
          </cell>
          <cell r="CA1553" t="str">
            <v>-</v>
          </cell>
          <cell r="CB1553" t="str">
            <v>-</v>
          </cell>
          <cell r="CC1553" t="str">
            <v>Miércoles</v>
          </cell>
          <cell r="CD1553" t="str">
            <v>03</v>
          </cell>
          <cell r="CE1553" t="str">
            <v>3</v>
          </cell>
          <cell r="CF1553" t="str">
            <v>Rojo</v>
          </cell>
          <cell r="CG1553" t="str">
            <v>3er Sábado</v>
          </cell>
          <cell r="CH1553" t="str">
            <v>Mzo y Abr</v>
          </cell>
          <cell r="CI1553" t="str">
            <v>Sep y Oct</v>
          </cell>
          <cell r="CJ1553" t="str">
            <v>Ajustador</v>
          </cell>
          <cell r="CK1553">
            <v>90</v>
          </cell>
          <cell r="CL1553" t="str">
            <v>101 - MAGNA</v>
          </cell>
          <cell r="CM1553" t="str">
            <v>15172</v>
          </cell>
          <cell r="CP1553" t="str">
            <v>-</v>
          </cell>
        </row>
        <row r="1554">
          <cell r="A1554" t="str">
            <v>15173</v>
          </cell>
          <cell r="B1554" t="str">
            <v>V28AEU</v>
          </cell>
          <cell r="C1554" t="str">
            <v>Distrito Federal</v>
          </cell>
          <cell r="D1554" t="str">
            <v>No aplica</v>
          </cell>
          <cell r="E1554" t="str">
            <v>Aveo</v>
          </cell>
          <cell r="F1554" t="str">
            <v>Automóvil</v>
          </cell>
          <cell r="G1554" t="str">
            <v>Chevrolet</v>
          </cell>
          <cell r="H1554" t="str">
            <v>Aveo LT 4 puertas T/M, D/H, A/A, B/A, ABS, CD, Paquete F</v>
          </cell>
          <cell r="I1554" t="str">
            <v>3G1TB5CF8GL102883</v>
          </cell>
          <cell r="J1554" t="str">
            <v>Hecho en México</v>
          </cell>
          <cell r="K1554" t="str">
            <v>Magna</v>
          </cell>
          <cell r="L1554">
            <v>4</v>
          </cell>
          <cell r="M1554">
            <v>45</v>
          </cell>
          <cell r="N1554">
            <v>2016</v>
          </cell>
          <cell r="O1554" t="str">
            <v>Monterrey</v>
          </cell>
          <cell r="P1554" t="str">
            <v>Nuevo León</v>
          </cell>
          <cell r="Q1554" t="str">
            <v>Noreste</v>
          </cell>
          <cell r="R1554" t="str">
            <v>Baja</v>
          </cell>
          <cell r="S1554" t="str">
            <v>Subasta interna</v>
          </cell>
          <cell r="T1554" t="str">
            <v>GNP</v>
          </cell>
          <cell r="U1554" t="str">
            <v>Grupo Nacional Provincial, S.A.B.</v>
          </cell>
          <cell r="V1554" t="str">
            <v>Asesor de Servicio</v>
          </cell>
          <cell r="W1554" t="str">
            <v>1230</v>
          </cell>
          <cell r="X1554" t="str">
            <v>Guardia 2</v>
          </cell>
          <cell r="Y1554" t="str">
            <v>Asignado</v>
          </cell>
          <cell r="Z1554" t="str">
            <v>S02854</v>
          </cell>
          <cell r="AA1554" t="str">
            <v>Coy Tanus Esteban Enrique</v>
          </cell>
          <cell r="AB1554" t="str">
            <v>Servicios Administrativos en Reclamaciones, S.A. de C.V.</v>
          </cell>
          <cell r="AC1554" t="str">
            <v>COTE890206773</v>
          </cell>
          <cell r="AD1554" t="str">
            <v>Operativo</v>
          </cell>
          <cell r="AE1554" t="str">
            <v>Asesor de Servicio</v>
          </cell>
          <cell r="AF1554" t="str">
            <v>Unidad Operativa</v>
          </cell>
          <cell r="AG1554" t="str">
            <v>Dirección Servicio y Operaciones</v>
          </cell>
          <cell r="AH1554" t="str">
            <v>Subdirección Siniestros Norte y Occidente</v>
          </cell>
          <cell r="AI1554" t="str">
            <v>C9212</v>
          </cell>
          <cell r="AJ1554" t="str">
            <v>Colome Pineda Juan Del Carmen</v>
          </cell>
          <cell r="AK1554" t="str">
            <v>Oficina de Servicio Monterrey</v>
          </cell>
          <cell r="AL1554" t="str">
            <v>Monterrey</v>
          </cell>
          <cell r="AM1554">
            <v>0</v>
          </cell>
          <cell r="AN1554" t="str">
            <v>esteban.coy@gnp.com.mx</v>
          </cell>
          <cell r="AO1554" t="str">
            <v>esteban.coy@gnp.com.mx</v>
          </cell>
          <cell r="AP1554" t="str">
            <v>180gnp@gmail.com</v>
          </cell>
          <cell r="AQ1554">
            <v>8110196446</v>
          </cell>
          <cell r="AR1554" t="str">
            <v>-</v>
          </cell>
          <cell r="AS1554" t="str">
            <v>-</v>
          </cell>
          <cell r="AT1554" t="str">
            <v>-</v>
          </cell>
          <cell r="AU1554" t="str">
            <v>-</v>
          </cell>
          <cell r="AV1554" t="str">
            <v>-</v>
          </cell>
          <cell r="AW1554" t="str">
            <v>IMDM20552074..</v>
          </cell>
          <cell r="AX1554" t="str">
            <v>Inactivo</v>
          </cell>
          <cell r="AY1554" t="str">
            <v>No</v>
          </cell>
          <cell r="AZ1554" t="str">
            <v>-</v>
          </cell>
          <cell r="BA1554" t="str">
            <v>-</v>
          </cell>
          <cell r="BB1554" t="str">
            <v>-</v>
          </cell>
          <cell r="BC1554" t="str">
            <v>-</v>
          </cell>
          <cell r="BD1554" t="str">
            <v>-</v>
          </cell>
          <cell r="BE1554" t="str">
            <v>-</v>
          </cell>
          <cell r="BF1554" t="str">
            <v>-</v>
          </cell>
          <cell r="BG1554">
            <v>3</v>
          </cell>
          <cell r="BH1554" t="str">
            <v>-</v>
          </cell>
          <cell r="BI1554" t="str">
            <v>-</v>
          </cell>
          <cell r="BJ1554" t="str">
            <v>Propio</v>
          </cell>
          <cell r="BL1554" t="str">
            <v>El Trébol Automotriz Ermita, S.A. de C.V.</v>
          </cell>
          <cell r="BN1554">
            <v>0</v>
          </cell>
          <cell r="BO1554">
            <v>0</v>
          </cell>
          <cell r="BP1554" t="str">
            <v>-</v>
          </cell>
          <cell r="BQ1554" t="str">
            <v>-</v>
          </cell>
          <cell r="BR1554" t="str">
            <v>-</v>
          </cell>
          <cell r="BS1554" t="str">
            <v>-</v>
          </cell>
          <cell r="BT1554" t="str">
            <v>-</v>
          </cell>
          <cell r="BU1554" t="str">
            <v>-</v>
          </cell>
          <cell r="BV1554" t="str">
            <v>-</v>
          </cell>
          <cell r="BW1554" t="str">
            <v>-</v>
          </cell>
          <cell r="BX1554" t="str">
            <v>-</v>
          </cell>
          <cell r="BY1554" t="str">
            <v>-</v>
          </cell>
          <cell r="BZ1554" t="str">
            <v>-</v>
          </cell>
          <cell r="CA1554" t="str">
            <v>-</v>
          </cell>
          <cell r="CB1554" t="str">
            <v>-</v>
          </cell>
          <cell r="CC1554" t="str">
            <v>Martes</v>
          </cell>
          <cell r="CD1554" t="str">
            <v>28</v>
          </cell>
          <cell r="CE1554" t="str">
            <v>8</v>
          </cell>
          <cell r="CF1554" t="str">
            <v>Rosa</v>
          </cell>
          <cell r="CG1554" t="str">
            <v>2o Sábado</v>
          </cell>
          <cell r="CH1554" t="str">
            <v>Feb y Mzo</v>
          </cell>
          <cell r="CI1554" t="str">
            <v>Ago y Sep</v>
          </cell>
          <cell r="CJ1554" t="str">
            <v>-</v>
          </cell>
          <cell r="CK1554">
            <v>90</v>
          </cell>
          <cell r="CL1554" t="str">
            <v>101 - MAGNA</v>
          </cell>
          <cell r="CM1554" t="str">
            <v>15173</v>
          </cell>
          <cell r="CP1554" t="str">
            <v>-</v>
          </cell>
        </row>
        <row r="1555">
          <cell r="A1555" t="str">
            <v>15174</v>
          </cell>
          <cell r="B1555" t="str">
            <v>V20AEU</v>
          </cell>
          <cell r="C1555" t="str">
            <v>Distrito Federal</v>
          </cell>
          <cell r="D1555" t="str">
            <v>No aplica</v>
          </cell>
          <cell r="E1555" t="str">
            <v>Aveo</v>
          </cell>
          <cell r="F1555" t="str">
            <v>Automóvil</v>
          </cell>
          <cell r="G1555" t="str">
            <v>Chevrolet</v>
          </cell>
          <cell r="H1555" t="str">
            <v>Aveo LT 4 puertas T/M, D/H, A/A, B/A, ABS, CD, Paquete F</v>
          </cell>
          <cell r="I1555" t="str">
            <v>3G1TB5CF9GL102200</v>
          </cell>
          <cell r="J1555" t="str">
            <v>Hecho en México</v>
          </cell>
          <cell r="K1555" t="str">
            <v>Magna</v>
          </cell>
          <cell r="L1555">
            <v>4</v>
          </cell>
          <cell r="M1555">
            <v>45</v>
          </cell>
          <cell r="N1555">
            <v>2016</v>
          </cell>
          <cell r="O1555" t="str">
            <v>Monterrey</v>
          </cell>
          <cell r="P1555" t="str">
            <v>Nuevo León</v>
          </cell>
          <cell r="Q1555" t="str">
            <v>Noreste</v>
          </cell>
          <cell r="R1555" t="str">
            <v>Baja</v>
          </cell>
          <cell r="S1555" t="str">
            <v>Devolución Salvamentos</v>
          </cell>
          <cell r="T1555" t="str">
            <v>GNP</v>
          </cell>
          <cell r="U1555" t="str">
            <v>Grupo Nacional Provincial, S.A.B.</v>
          </cell>
          <cell r="V1555" t="str">
            <v>Asesor de Servicio</v>
          </cell>
          <cell r="W1555">
            <v>1231</v>
          </cell>
          <cell r="X1555" t="str">
            <v>Guardia 1</v>
          </cell>
          <cell r="Y1555" t="str">
            <v>Asignado</v>
          </cell>
          <cell r="Z1555" t="str">
            <v>S04179</v>
          </cell>
          <cell r="AA1555" t="str">
            <v>Hernandez Fabela Darío De Jesús</v>
          </cell>
          <cell r="AB1555" t="str">
            <v>Servicios Administrativos en Reclamaciones, S.A. de C.V.</v>
          </cell>
          <cell r="AC1555" t="str">
            <v>HEFD920517AV8</v>
          </cell>
          <cell r="AD1555" t="str">
            <v>Operativo</v>
          </cell>
          <cell r="AE1555" t="str">
            <v>Asesor de Servicio</v>
          </cell>
          <cell r="AF1555" t="str">
            <v>Unidad Operativa</v>
          </cell>
          <cell r="AG1555" t="str">
            <v>Dirección Servicio y Operaciones</v>
          </cell>
          <cell r="AH1555" t="str">
            <v>Subdirección Siniestros Norte y Occidente</v>
          </cell>
          <cell r="AI1555" t="str">
            <v>C9212</v>
          </cell>
          <cell r="AJ1555" t="str">
            <v>Colome Pineda Juan Del Carmen</v>
          </cell>
          <cell r="AK1555" t="str">
            <v>Oficina de Servicio Monterrey</v>
          </cell>
          <cell r="AL1555" t="str">
            <v>Monterrey</v>
          </cell>
          <cell r="AM1555">
            <v>0</v>
          </cell>
          <cell r="AN1555" t="str">
            <v>dario.hernandez@gnp.com.mx</v>
          </cell>
          <cell r="AO1555" t="str">
            <v>dario.hernandez@gnp.com.mx</v>
          </cell>
          <cell r="AP1555" t="str">
            <v>159gnp@gmail.com</v>
          </cell>
          <cell r="AQ1555">
            <v>8110392391</v>
          </cell>
          <cell r="AR1555" t="str">
            <v>6363180010377743</v>
          </cell>
          <cell r="AS1555" t="str">
            <v>CANCELADO</v>
          </cell>
          <cell r="AT1555" t="str">
            <v>5374</v>
          </cell>
          <cell r="AU1555" t="str">
            <v>815</v>
          </cell>
          <cell r="AV1555" t="str">
            <v>05/26</v>
          </cell>
          <cell r="AW1555" t="str">
            <v>IMDM20552094..</v>
          </cell>
          <cell r="AX1555" t="str">
            <v>Inactivo</v>
          </cell>
          <cell r="AY1555" t="str">
            <v>No</v>
          </cell>
          <cell r="AZ1555" t="str">
            <v>-</v>
          </cell>
          <cell r="BA1555" t="str">
            <v>-</v>
          </cell>
          <cell r="BB1555" t="str">
            <v>-</v>
          </cell>
          <cell r="BC1555" t="str">
            <v>-</v>
          </cell>
          <cell r="BD1555" t="str">
            <v>-</v>
          </cell>
          <cell r="BE1555" t="str">
            <v>-</v>
          </cell>
          <cell r="BF1555" t="str">
            <v>-</v>
          </cell>
          <cell r="BG1555">
            <v>3</v>
          </cell>
          <cell r="BH1555" t="str">
            <v>-</v>
          </cell>
          <cell r="BI1555" t="str">
            <v>-</v>
          </cell>
          <cell r="BJ1555" t="str">
            <v>Propio</v>
          </cell>
          <cell r="BL1555" t="str">
            <v>El Trébol Automotriz Ermita, S.A. de C.V.</v>
          </cell>
          <cell r="BN1555">
            <v>0</v>
          </cell>
          <cell r="BO1555">
            <v>0</v>
          </cell>
          <cell r="BP1555" t="str">
            <v>-</v>
          </cell>
          <cell r="BQ1555" t="str">
            <v>-</v>
          </cell>
          <cell r="BR1555" t="str">
            <v>-</v>
          </cell>
          <cell r="BS1555" t="str">
            <v>-</v>
          </cell>
          <cell r="BT1555" t="str">
            <v>-</v>
          </cell>
          <cell r="BU1555" t="str">
            <v>-</v>
          </cell>
          <cell r="BV1555" t="str">
            <v>-</v>
          </cell>
          <cell r="BW1555" t="str">
            <v>-</v>
          </cell>
          <cell r="BX1555" t="str">
            <v>-</v>
          </cell>
          <cell r="BY1555" t="str">
            <v>-</v>
          </cell>
          <cell r="BZ1555" t="str">
            <v>-</v>
          </cell>
          <cell r="CA1555" t="str">
            <v>-</v>
          </cell>
          <cell r="CB1555" t="str">
            <v>-</v>
          </cell>
          <cell r="CC1555" t="str">
            <v>Viernes</v>
          </cell>
          <cell r="CD1555" t="str">
            <v>20</v>
          </cell>
          <cell r="CE1555" t="str">
            <v>0</v>
          </cell>
          <cell r="CF1555" t="str">
            <v>Azul</v>
          </cell>
          <cell r="CG1555" t="str">
            <v>5o Sábado</v>
          </cell>
          <cell r="CH1555" t="str">
            <v>May y Jun</v>
          </cell>
          <cell r="CI1555" t="str">
            <v>Nov y Dic</v>
          </cell>
          <cell r="CJ1555" t="str">
            <v>Ajustador</v>
          </cell>
          <cell r="CK1555">
            <v>90</v>
          </cell>
          <cell r="CL1555" t="str">
            <v>101 - MAGNA</v>
          </cell>
          <cell r="CM1555" t="str">
            <v>15174</v>
          </cell>
          <cell r="CP1555" t="str">
            <v>-</v>
          </cell>
        </row>
        <row r="1556">
          <cell r="A1556" t="str">
            <v>15175</v>
          </cell>
          <cell r="B1556" t="str">
            <v>W92AEU</v>
          </cell>
          <cell r="C1556" t="str">
            <v>Distrito Federal</v>
          </cell>
          <cell r="D1556" t="str">
            <v>No aplica</v>
          </cell>
          <cell r="E1556" t="str">
            <v>Aveo</v>
          </cell>
          <cell r="F1556" t="str">
            <v>Automóvil</v>
          </cell>
          <cell r="G1556" t="str">
            <v>Chevrolet</v>
          </cell>
          <cell r="H1556" t="str">
            <v>Aveo LT 4 puertas T/M, D/H, A/A, B/A, ABS, CD, Paquete F</v>
          </cell>
          <cell r="I1556" t="str">
            <v>3G1TB5CF7GL104138</v>
          </cell>
          <cell r="J1556" t="str">
            <v>Hecho en México</v>
          </cell>
          <cell r="K1556" t="str">
            <v>Magna</v>
          </cell>
          <cell r="L1556">
            <v>4</v>
          </cell>
          <cell r="M1556">
            <v>45</v>
          </cell>
          <cell r="N1556">
            <v>2016</v>
          </cell>
          <cell r="O1556" t="str">
            <v>Monterrey</v>
          </cell>
          <cell r="P1556" t="str">
            <v>Nuevo León</v>
          </cell>
          <cell r="Q1556" t="str">
            <v>Noreste</v>
          </cell>
          <cell r="R1556" t="str">
            <v>Baja</v>
          </cell>
          <cell r="S1556" t="str">
            <v>Devolución Salvamentos</v>
          </cell>
          <cell r="T1556" t="str">
            <v>GNP</v>
          </cell>
          <cell r="U1556" t="str">
            <v>Grupo Nacional Provincial, S.A.B.</v>
          </cell>
          <cell r="V1556" t="str">
            <v>Asesor de Servicio</v>
          </cell>
          <cell r="W1556" t="str">
            <v>1232</v>
          </cell>
          <cell r="X1556" t="str">
            <v>Guardia 2</v>
          </cell>
          <cell r="Y1556" t="str">
            <v>Asignado</v>
          </cell>
          <cell r="Z1556" t="str">
            <v>S03114</v>
          </cell>
          <cell r="AA1556" t="str">
            <v>-</v>
          </cell>
          <cell r="AB1556" t="str">
            <v>-</v>
          </cell>
          <cell r="AC1556" t="str">
            <v>-</v>
          </cell>
          <cell r="AD1556" t="str">
            <v>-</v>
          </cell>
          <cell r="AE1556" t="str">
            <v>-</v>
          </cell>
          <cell r="AF1556" t="str">
            <v>-</v>
          </cell>
          <cell r="AG1556" t="str">
            <v>-</v>
          </cell>
          <cell r="AH1556" t="str">
            <v>-</v>
          </cell>
          <cell r="AI1556" t="str">
            <v>C6705</v>
          </cell>
          <cell r="AJ1556" t="str">
            <v>Ramirez Granados Arturo</v>
          </cell>
          <cell r="AK1556" t="str">
            <v>-</v>
          </cell>
          <cell r="AL1556" t="str">
            <v>-</v>
          </cell>
          <cell r="AM1556" t="str">
            <v>-</v>
          </cell>
          <cell r="AN1556" t="str">
            <v>186gnp@gmail.com</v>
          </cell>
          <cell r="AO1556" t="str">
            <v>-</v>
          </cell>
          <cell r="AP1556" t="str">
            <v>186gnp@gmail.com</v>
          </cell>
          <cell r="AQ1556">
            <v>8122008135</v>
          </cell>
          <cell r="AR1556" t="str">
            <v>-</v>
          </cell>
          <cell r="AS1556" t="str">
            <v>-</v>
          </cell>
          <cell r="AT1556" t="str">
            <v>-</v>
          </cell>
          <cell r="AU1556" t="str">
            <v>-</v>
          </cell>
          <cell r="AV1556" t="str">
            <v>-</v>
          </cell>
          <cell r="AW1556" t="str">
            <v>IMDM20552104..</v>
          </cell>
          <cell r="AX1556" t="str">
            <v>Inactivo</v>
          </cell>
          <cell r="AY1556" t="str">
            <v>No</v>
          </cell>
          <cell r="AZ1556" t="str">
            <v>-</v>
          </cell>
          <cell r="BA1556" t="str">
            <v>-</v>
          </cell>
          <cell r="BB1556" t="str">
            <v>-</v>
          </cell>
          <cell r="BC1556" t="str">
            <v>-</v>
          </cell>
          <cell r="BD1556" t="str">
            <v>-</v>
          </cell>
          <cell r="BE1556" t="str">
            <v>-</v>
          </cell>
          <cell r="BF1556" t="str">
            <v>-</v>
          </cell>
          <cell r="BG1556">
            <v>3</v>
          </cell>
          <cell r="BH1556" t="str">
            <v>-</v>
          </cell>
          <cell r="BI1556" t="str">
            <v>-</v>
          </cell>
          <cell r="BJ1556" t="str">
            <v>Propio</v>
          </cell>
          <cell r="BL1556" t="str">
            <v>El Trébol Automotriz Ermita, S.A. de C.V.</v>
          </cell>
          <cell r="BN1556">
            <v>0</v>
          </cell>
          <cell r="BO1556">
            <v>0</v>
          </cell>
          <cell r="BP1556" t="str">
            <v>-</v>
          </cell>
          <cell r="BQ1556" t="str">
            <v>-</v>
          </cell>
          <cell r="BR1556" t="str">
            <v>-</v>
          </cell>
          <cell r="BS1556" t="str">
            <v>-</v>
          </cell>
          <cell r="BT1556" t="str">
            <v>-</v>
          </cell>
          <cell r="BU1556" t="str">
            <v>-</v>
          </cell>
          <cell r="BV1556" t="str">
            <v>-</v>
          </cell>
          <cell r="BW1556" t="str">
            <v>-</v>
          </cell>
          <cell r="BX1556" t="str">
            <v>-</v>
          </cell>
          <cell r="BY1556" t="str">
            <v>-</v>
          </cell>
          <cell r="BZ1556" t="str">
            <v>-</v>
          </cell>
          <cell r="CA1556" t="str">
            <v>-</v>
          </cell>
          <cell r="CB1556" t="str">
            <v>-</v>
          </cell>
          <cell r="CC1556" t="str">
            <v>Jueves</v>
          </cell>
          <cell r="CD1556" t="str">
            <v>92</v>
          </cell>
          <cell r="CE1556" t="str">
            <v>2</v>
          </cell>
          <cell r="CF1556" t="str">
            <v>Verde</v>
          </cell>
          <cell r="CG1556" t="str">
            <v>4o Sábado</v>
          </cell>
          <cell r="CH1556" t="str">
            <v>Abr y May</v>
          </cell>
          <cell r="CI1556" t="str">
            <v>Oct y Nov</v>
          </cell>
          <cell r="CJ1556" t="str">
            <v>-</v>
          </cell>
          <cell r="CK1556">
            <v>90</v>
          </cell>
          <cell r="CL1556" t="str">
            <v>101 - MAGNA</v>
          </cell>
          <cell r="CM1556" t="str">
            <v>15175</v>
          </cell>
          <cell r="CP1556" t="str">
            <v>-</v>
          </cell>
        </row>
        <row r="1557">
          <cell r="A1557" t="str">
            <v>15176</v>
          </cell>
          <cell r="B1557" t="str">
            <v>Y55AEU</v>
          </cell>
          <cell r="C1557" t="str">
            <v>Distrito Federal</v>
          </cell>
          <cell r="D1557" t="str">
            <v>No aplica</v>
          </cell>
          <cell r="E1557" t="str">
            <v>Aveo</v>
          </cell>
          <cell r="F1557" t="str">
            <v>Automóvil</v>
          </cell>
          <cell r="G1557" t="str">
            <v>Chevrolet</v>
          </cell>
          <cell r="H1557" t="str">
            <v>Aveo LT 4 puertas T/M, D/H, A/A, B/A, ABS, CD, Paquete F</v>
          </cell>
          <cell r="I1557" t="str">
            <v>3G1TB5CF0GL105955</v>
          </cell>
          <cell r="J1557" t="str">
            <v>Hecho en México</v>
          </cell>
          <cell r="K1557" t="str">
            <v>Magna</v>
          </cell>
          <cell r="L1557">
            <v>4</v>
          </cell>
          <cell r="M1557">
            <v>45</v>
          </cell>
          <cell r="N1557">
            <v>2016</v>
          </cell>
          <cell r="O1557" t="str">
            <v>Los Mochis</v>
          </cell>
          <cell r="P1557" t="str">
            <v>Sinaloa</v>
          </cell>
          <cell r="Q1557" t="str">
            <v>Noroeste</v>
          </cell>
          <cell r="R1557" t="str">
            <v>Baja</v>
          </cell>
          <cell r="S1557" t="str">
            <v>Subasta interna</v>
          </cell>
          <cell r="T1557" t="str">
            <v>GNP</v>
          </cell>
          <cell r="U1557" t="str">
            <v>Grupo Nacional Provincial, S.A.B.</v>
          </cell>
          <cell r="V1557" t="str">
            <v>Supervisor de Taller</v>
          </cell>
          <cell r="W1557" t="str">
            <v>-</v>
          </cell>
          <cell r="X1557" t="str">
            <v>Supervisoria</v>
          </cell>
          <cell r="Y1557" t="str">
            <v>Asignado</v>
          </cell>
          <cell r="Z1557" t="str">
            <v>N95472</v>
          </cell>
          <cell r="AA1557" t="str">
            <v>Vázquez Arias Jorge Antonio</v>
          </cell>
          <cell r="AB1557" t="str">
            <v>Grupo Nacional Provincial, S.A.B.</v>
          </cell>
          <cell r="AC1557" t="str">
            <v>VAAJ8704307C8</v>
          </cell>
          <cell r="AD1557" t="str">
            <v>Operativo</v>
          </cell>
          <cell r="AE1557" t="str">
            <v>Visitador de Taller</v>
          </cell>
          <cell r="AF1557" t="str">
            <v>Unidad Operativa</v>
          </cell>
          <cell r="AG1557" t="str">
            <v>Dirección Servicio y Operaciones</v>
          </cell>
          <cell r="AH1557" t="str">
            <v>Subdirección Siniestros Norte y Occidente</v>
          </cell>
          <cell r="AI1557" t="str">
            <v>C9178</v>
          </cell>
          <cell r="AJ1557" t="str">
            <v>Cárdenas Guzmán Adriel</v>
          </cell>
          <cell r="AK1557" t="str">
            <v>Los Mochis</v>
          </cell>
          <cell r="AL1557" t="str">
            <v>Los Mochis</v>
          </cell>
          <cell r="AM1557">
            <v>0</v>
          </cell>
          <cell r="AN1557" t="str">
            <v>jorge.vazquez@gnp.com.mx</v>
          </cell>
          <cell r="AO1557" t="str">
            <v>jorge.vazquez@gnp.com.mx</v>
          </cell>
          <cell r="AP1557" t="str">
            <v>jorge.vazquez@gnp.com.mx</v>
          </cell>
          <cell r="AQ1557">
            <v>6682345266</v>
          </cell>
          <cell r="AR1557" t="str">
            <v>6363180010377750</v>
          </cell>
          <cell r="AS1557" t="str">
            <v>CANCELADO</v>
          </cell>
          <cell r="AT1557" t="str">
            <v>3322</v>
          </cell>
          <cell r="AU1557" t="str">
            <v>078</v>
          </cell>
          <cell r="AV1557" t="str">
            <v>05/26</v>
          </cell>
          <cell r="AW1557" t="str">
            <v>-</v>
          </cell>
          <cell r="AX1557" t="str">
            <v>-</v>
          </cell>
          <cell r="AY1557" t="str">
            <v>Si</v>
          </cell>
          <cell r="AZ1557">
            <v>614.58000000000004</v>
          </cell>
          <cell r="BA1557">
            <v>43708</v>
          </cell>
          <cell r="BB1557">
            <v>1229.1600000000001</v>
          </cell>
          <cell r="BC1557" t="str">
            <v>-</v>
          </cell>
          <cell r="BD1557">
            <v>59000</v>
          </cell>
          <cell r="BE1557">
            <v>43692</v>
          </cell>
          <cell r="BF1557">
            <v>45153</v>
          </cell>
          <cell r="BG1557">
            <v>4</v>
          </cell>
          <cell r="BH1557" t="str">
            <v>-</v>
          </cell>
          <cell r="BI1557" t="str">
            <v>-</v>
          </cell>
          <cell r="BJ1557" t="str">
            <v>Propio</v>
          </cell>
          <cell r="BL1557" t="str">
            <v>El Trébol Automotriz Ermita, S.A. de C.V.</v>
          </cell>
          <cell r="BN1557">
            <v>0</v>
          </cell>
          <cell r="BO1557">
            <v>0</v>
          </cell>
          <cell r="BP1557" t="str">
            <v>-</v>
          </cell>
          <cell r="BQ1557" t="str">
            <v>-</v>
          </cell>
          <cell r="BR1557" t="str">
            <v>-</v>
          </cell>
          <cell r="BS1557" t="str">
            <v>-</v>
          </cell>
          <cell r="BT1557" t="str">
            <v>-</v>
          </cell>
          <cell r="BU1557" t="str">
            <v>-</v>
          </cell>
          <cell r="BV1557" t="str">
            <v>-</v>
          </cell>
          <cell r="BW1557" t="str">
            <v>-</v>
          </cell>
          <cell r="BX1557" t="str">
            <v>-</v>
          </cell>
          <cell r="BY1557" t="str">
            <v>-</v>
          </cell>
          <cell r="BZ1557" t="str">
            <v>-</v>
          </cell>
          <cell r="CA1557" t="str">
            <v>-</v>
          </cell>
          <cell r="CB1557" t="str">
            <v>-</v>
          </cell>
          <cell r="CC1557" t="str">
            <v>Lunes</v>
          </cell>
          <cell r="CD1557" t="str">
            <v>55</v>
          </cell>
          <cell r="CE1557" t="str">
            <v>5</v>
          </cell>
          <cell r="CF1557" t="str">
            <v>Amarillo</v>
          </cell>
          <cell r="CG1557" t="str">
            <v>1er Sábado</v>
          </cell>
          <cell r="CH1557" t="str">
            <v>Ene y Feb</v>
          </cell>
          <cell r="CI1557" t="str">
            <v>Jul y Ago</v>
          </cell>
          <cell r="CJ1557" t="str">
            <v>SupTaller</v>
          </cell>
          <cell r="CK1557">
            <v>90</v>
          </cell>
          <cell r="CL1557" t="str">
            <v>101 - MAGNA</v>
          </cell>
          <cell r="CM1557" t="str">
            <v>15176</v>
          </cell>
          <cell r="CP1557" t="str">
            <v>-</v>
          </cell>
        </row>
        <row r="1558">
          <cell r="A1558" t="str">
            <v>15177</v>
          </cell>
          <cell r="B1558" t="str">
            <v>X38AEU</v>
          </cell>
          <cell r="C1558" t="str">
            <v>Distrito Federal</v>
          </cell>
          <cell r="D1558" t="str">
            <v>No aplica</v>
          </cell>
          <cell r="E1558" t="str">
            <v>Aveo</v>
          </cell>
          <cell r="F1558" t="str">
            <v>Automóvil</v>
          </cell>
          <cell r="G1558" t="str">
            <v>Chevrolet</v>
          </cell>
          <cell r="H1558" t="str">
            <v>Aveo LT 4 puertas T/M, D/H, A/A, B/A, ABS, CD, Paquete F</v>
          </cell>
          <cell r="I1558" t="str">
            <v>3G1TB5CF3GL105397</v>
          </cell>
          <cell r="J1558" t="str">
            <v>Hecho en México</v>
          </cell>
          <cell r="K1558" t="str">
            <v>Magna</v>
          </cell>
          <cell r="L1558">
            <v>4</v>
          </cell>
          <cell r="M1558">
            <v>45</v>
          </cell>
          <cell r="N1558">
            <v>2016</v>
          </cell>
          <cell r="O1558" t="str">
            <v>Monterrey</v>
          </cell>
          <cell r="P1558" t="str">
            <v>Nuevo León</v>
          </cell>
          <cell r="Q1558" t="str">
            <v>Noreste</v>
          </cell>
          <cell r="R1558" t="str">
            <v>Baja</v>
          </cell>
          <cell r="S1558" t="str">
            <v>Venta a empleado</v>
          </cell>
          <cell r="T1558" t="str">
            <v>GNP</v>
          </cell>
          <cell r="U1558" t="str">
            <v>Grupo Nacional Provincial, S.A.B.</v>
          </cell>
          <cell r="V1558" t="str">
            <v>Supervisor de Taller</v>
          </cell>
          <cell r="W1558" t="str">
            <v>-</v>
          </cell>
          <cell r="X1558" t="str">
            <v>Supervisoria</v>
          </cell>
          <cell r="Y1558" t="str">
            <v>Asignado</v>
          </cell>
          <cell r="Z1558" t="str">
            <v>N95155</v>
          </cell>
          <cell r="AA1558" t="str">
            <v>-</v>
          </cell>
          <cell r="AB1558" t="str">
            <v>-</v>
          </cell>
          <cell r="AC1558" t="str">
            <v>-</v>
          </cell>
          <cell r="AD1558" t="str">
            <v>-</v>
          </cell>
          <cell r="AE1558" t="str">
            <v>-</v>
          </cell>
          <cell r="AF1558" t="str">
            <v>-</v>
          </cell>
          <cell r="AG1558" t="str">
            <v>-</v>
          </cell>
          <cell r="AH1558" t="str">
            <v>-</v>
          </cell>
          <cell r="AI1558" t="str">
            <v>C6705</v>
          </cell>
          <cell r="AJ1558" t="str">
            <v>Ramirez Granados Arturo</v>
          </cell>
          <cell r="AK1558" t="str">
            <v>-</v>
          </cell>
          <cell r="AL1558" t="str">
            <v>-</v>
          </cell>
          <cell r="AM1558" t="str">
            <v>-</v>
          </cell>
          <cell r="AN1558" t="str">
            <v>pedro.torres@gnp.com.mx</v>
          </cell>
          <cell r="AO1558" t="str">
            <v>-</v>
          </cell>
          <cell r="AP1558" t="str">
            <v>pedro.torres@gnp.com.mx</v>
          </cell>
          <cell r="AQ1558">
            <v>8110766490</v>
          </cell>
          <cell r="AR1558" t="str">
            <v>6363180010377768</v>
          </cell>
          <cell r="AS1558" t="str">
            <v>CANCELADO</v>
          </cell>
          <cell r="AT1558" t="str">
            <v>6522</v>
          </cell>
          <cell r="AU1558" t="str">
            <v>307</v>
          </cell>
          <cell r="AV1558" t="str">
            <v>05/26</v>
          </cell>
          <cell r="AW1558" t="str">
            <v>-</v>
          </cell>
          <cell r="AX1558" t="str">
            <v>-</v>
          </cell>
          <cell r="AY1558" t="str">
            <v>No</v>
          </cell>
          <cell r="AZ1558" t="str">
            <v>-</v>
          </cell>
          <cell r="BA1558" t="str">
            <v>-</v>
          </cell>
          <cell r="BB1558" t="str">
            <v>-</v>
          </cell>
          <cell r="BC1558" t="str">
            <v>-</v>
          </cell>
          <cell r="BD1558" t="str">
            <v>-</v>
          </cell>
          <cell r="BE1558" t="str">
            <v>-</v>
          </cell>
          <cell r="BF1558" t="str">
            <v>-</v>
          </cell>
          <cell r="BG1558">
            <v>4</v>
          </cell>
          <cell r="BH1558" t="str">
            <v>-</v>
          </cell>
          <cell r="BI1558" t="str">
            <v>-</v>
          </cell>
          <cell r="BJ1558" t="str">
            <v>Propio</v>
          </cell>
          <cell r="BL1558" t="str">
            <v>El Trébol Automotriz Ermita, S.A. de C.V.</v>
          </cell>
          <cell r="BN1558">
            <v>0</v>
          </cell>
          <cell r="BO1558">
            <v>0</v>
          </cell>
          <cell r="BP1558" t="str">
            <v>-</v>
          </cell>
          <cell r="BQ1558" t="str">
            <v>-</v>
          </cell>
          <cell r="BR1558" t="str">
            <v>-</v>
          </cell>
          <cell r="BS1558" t="str">
            <v>-</v>
          </cell>
          <cell r="BT1558" t="str">
            <v>-</v>
          </cell>
          <cell r="BU1558" t="str">
            <v>-</v>
          </cell>
          <cell r="BV1558" t="str">
            <v>-</v>
          </cell>
          <cell r="BW1558" t="str">
            <v>-</v>
          </cell>
          <cell r="BX1558" t="str">
            <v>-</v>
          </cell>
          <cell r="BY1558" t="str">
            <v>-</v>
          </cell>
          <cell r="BZ1558" t="str">
            <v>-</v>
          </cell>
          <cell r="CA1558" t="str">
            <v>-</v>
          </cell>
          <cell r="CB1558" t="str">
            <v>-</v>
          </cell>
          <cell r="CC1558" t="str">
            <v>Martes</v>
          </cell>
          <cell r="CD1558" t="str">
            <v>38</v>
          </cell>
          <cell r="CE1558" t="str">
            <v>8</v>
          </cell>
          <cell r="CF1558" t="str">
            <v>Rosa</v>
          </cell>
          <cell r="CG1558" t="str">
            <v>2o Sábado</v>
          </cell>
          <cell r="CH1558" t="str">
            <v>Feb y Mzo</v>
          </cell>
          <cell r="CI1558" t="str">
            <v>Ago y Sep</v>
          </cell>
          <cell r="CJ1558" t="str">
            <v>SupTaller</v>
          </cell>
          <cell r="CK1558">
            <v>90</v>
          </cell>
          <cell r="CL1558" t="str">
            <v>101 - MAGNA</v>
          </cell>
          <cell r="CM1558" t="str">
            <v>15177</v>
          </cell>
          <cell r="CP1558" t="str">
            <v>-</v>
          </cell>
        </row>
        <row r="1559">
          <cell r="A1559" t="str">
            <v>15178</v>
          </cell>
          <cell r="B1559" t="str">
            <v>Y57AEU</v>
          </cell>
          <cell r="C1559" t="str">
            <v>Distrito Federal</v>
          </cell>
          <cell r="D1559" t="str">
            <v>No aplica</v>
          </cell>
          <cell r="E1559" t="str">
            <v>Aveo</v>
          </cell>
          <cell r="F1559" t="str">
            <v>Automóvil</v>
          </cell>
          <cell r="G1559" t="str">
            <v>Chevrolet</v>
          </cell>
          <cell r="H1559" t="str">
            <v>Aveo LT 4 puertas T/M, D/H, A/A, B/A, ABS, CD, Paquete F</v>
          </cell>
          <cell r="I1559" t="str">
            <v>3G1TB5CF1GL104636</v>
          </cell>
          <cell r="J1559" t="str">
            <v>Hecho en México</v>
          </cell>
          <cell r="K1559" t="str">
            <v>Magna</v>
          </cell>
          <cell r="L1559">
            <v>4</v>
          </cell>
          <cell r="M1559">
            <v>45</v>
          </cell>
          <cell r="N1559">
            <v>2016</v>
          </cell>
          <cell r="O1559" t="str">
            <v>Monterrey</v>
          </cell>
          <cell r="P1559" t="str">
            <v>Nuevo León</v>
          </cell>
          <cell r="Q1559" t="str">
            <v>Noreste</v>
          </cell>
          <cell r="R1559" t="str">
            <v>Baja</v>
          </cell>
          <cell r="S1559" t="str">
            <v>Venta a empleado</v>
          </cell>
          <cell r="T1559" t="str">
            <v>GNP</v>
          </cell>
          <cell r="U1559" t="str">
            <v>Grupo Nacional Provincial, S.A.B.</v>
          </cell>
          <cell r="V1559" t="str">
            <v>Supervisor de Taller</v>
          </cell>
          <cell r="W1559" t="str">
            <v>-</v>
          </cell>
          <cell r="X1559" t="str">
            <v>Supervisoria</v>
          </cell>
          <cell r="Y1559" t="str">
            <v>Asignado</v>
          </cell>
          <cell r="Z1559" t="str">
            <v>N94385</v>
          </cell>
          <cell r="AA1559" t="str">
            <v>Rodriguez Vazquez Cecilio Do Santos</v>
          </cell>
          <cell r="AB1559" t="str">
            <v>Grupo Nacional Provincial, S.A.B.</v>
          </cell>
          <cell r="AC1559" t="str">
            <v>ROVC9204213N5</v>
          </cell>
          <cell r="AD1559" t="str">
            <v>Operativo</v>
          </cell>
          <cell r="AE1559" t="str">
            <v>Visitador de Taller</v>
          </cell>
          <cell r="AF1559" t="str">
            <v>Unidad Operativa</v>
          </cell>
          <cell r="AG1559" t="str">
            <v>Dirección Servicio y Operaciones</v>
          </cell>
          <cell r="AH1559" t="str">
            <v>Subdirección Siniestros Norte y Occidente</v>
          </cell>
          <cell r="AI1559" t="str">
            <v>C9212</v>
          </cell>
          <cell r="AJ1559" t="str">
            <v>Colome Pineda Juan Del Carmen</v>
          </cell>
          <cell r="AK1559" t="str">
            <v>Oficina de Servicio Monterrey</v>
          </cell>
          <cell r="AL1559" t="str">
            <v>Monterrey</v>
          </cell>
          <cell r="AM1559">
            <v>0</v>
          </cell>
          <cell r="AN1559" t="str">
            <v>cecilio.rodriguez@gnp.com.mx</v>
          </cell>
          <cell r="AO1559" t="str">
            <v>cecilio.rodriguez@gnp.com.mx</v>
          </cell>
          <cell r="AP1559" t="str">
            <v>santosrodriguez464@gmail.com</v>
          </cell>
          <cell r="AQ1559">
            <v>8110758837</v>
          </cell>
          <cell r="AR1559" t="str">
            <v>6363180010377776</v>
          </cell>
          <cell r="AS1559" t="str">
            <v>CANCELADO</v>
          </cell>
          <cell r="AT1559" t="str">
            <v>9165</v>
          </cell>
          <cell r="AU1559" t="str">
            <v>302</v>
          </cell>
          <cell r="AV1559" t="str">
            <v>05/26</v>
          </cell>
          <cell r="AW1559" t="str">
            <v>-</v>
          </cell>
          <cell r="AX1559" t="str">
            <v>-</v>
          </cell>
          <cell r="AY1559" t="str">
            <v>Si</v>
          </cell>
          <cell r="AZ1559">
            <v>572.91999999999996</v>
          </cell>
          <cell r="BA1559">
            <v>43708</v>
          </cell>
          <cell r="BB1559">
            <v>1145.8399999999999</v>
          </cell>
          <cell r="BC1559" t="str">
            <v>-</v>
          </cell>
          <cell r="BD1559">
            <v>55000</v>
          </cell>
          <cell r="BE1559">
            <v>43692</v>
          </cell>
          <cell r="BF1559">
            <v>44407</v>
          </cell>
          <cell r="BG1559">
            <v>4</v>
          </cell>
          <cell r="BH1559" t="str">
            <v>-</v>
          </cell>
          <cell r="BI1559" t="str">
            <v>-</v>
          </cell>
          <cell r="BJ1559" t="str">
            <v>Propio</v>
          </cell>
          <cell r="BL1559" t="str">
            <v>El Trébol Automotriz Ermita, S.A. de C.V.</v>
          </cell>
          <cell r="BN1559">
            <v>0</v>
          </cell>
          <cell r="BO1559">
            <v>0</v>
          </cell>
          <cell r="BP1559" t="str">
            <v>-</v>
          </cell>
          <cell r="BQ1559" t="str">
            <v>-</v>
          </cell>
          <cell r="BR1559" t="str">
            <v>-</v>
          </cell>
          <cell r="BS1559" t="str">
            <v>-</v>
          </cell>
          <cell r="BT1559" t="str">
            <v>-</v>
          </cell>
          <cell r="BU1559" t="str">
            <v>-</v>
          </cell>
          <cell r="BV1559" t="str">
            <v>-</v>
          </cell>
          <cell r="BW1559" t="str">
            <v>-</v>
          </cell>
          <cell r="BX1559" t="str">
            <v>-</v>
          </cell>
          <cell r="BY1559" t="str">
            <v>-</v>
          </cell>
          <cell r="BZ1559" t="str">
            <v>-</v>
          </cell>
          <cell r="CA1559" t="str">
            <v>-</v>
          </cell>
          <cell r="CB1559" t="str">
            <v>-</v>
          </cell>
          <cell r="CC1559" t="str">
            <v>Martes</v>
          </cell>
          <cell r="CD1559" t="str">
            <v>57</v>
          </cell>
          <cell r="CE1559" t="str">
            <v>7</v>
          </cell>
          <cell r="CF1559" t="str">
            <v>Rosa</v>
          </cell>
          <cell r="CG1559" t="str">
            <v>2o Sábado</v>
          </cell>
          <cell r="CH1559" t="str">
            <v>Feb y Mzo</v>
          </cell>
          <cell r="CI1559" t="str">
            <v>Ago y Sep</v>
          </cell>
          <cell r="CJ1559" t="str">
            <v>SupTaller</v>
          </cell>
          <cell r="CK1559">
            <v>90</v>
          </cell>
          <cell r="CL1559" t="str">
            <v>101 - MAGNA</v>
          </cell>
          <cell r="CM1559" t="str">
            <v>15178</v>
          </cell>
          <cell r="CP1559" t="str">
            <v>-</v>
          </cell>
        </row>
        <row r="1560">
          <cell r="A1560" t="str">
            <v>15179</v>
          </cell>
          <cell r="B1560" t="str">
            <v>V38AEU</v>
          </cell>
          <cell r="C1560" t="str">
            <v>Distrito Federal</v>
          </cell>
          <cell r="D1560" t="str">
            <v>No aplica</v>
          </cell>
          <cell r="E1560" t="str">
            <v>Aveo</v>
          </cell>
          <cell r="F1560" t="str">
            <v>Automóvil</v>
          </cell>
          <cell r="G1560" t="str">
            <v>Chevrolet</v>
          </cell>
          <cell r="H1560" t="str">
            <v>Aveo LT 4 puertas T/M, D/H, A/A, B/A, ABS, CD, Paquete F</v>
          </cell>
          <cell r="I1560" t="str">
            <v>3G1TB5CF1GL106595</v>
          </cell>
          <cell r="J1560" t="str">
            <v>Hecho en México</v>
          </cell>
          <cell r="K1560" t="str">
            <v>Magna</v>
          </cell>
          <cell r="L1560">
            <v>4</v>
          </cell>
          <cell r="M1560">
            <v>45</v>
          </cell>
          <cell r="N1560">
            <v>2016</v>
          </cell>
          <cell r="O1560" t="str">
            <v>Ciudad de México</v>
          </cell>
          <cell r="P1560" t="str">
            <v>Ciudad de México</v>
          </cell>
          <cell r="Q1560" t="str">
            <v>Zona Metropolitana</v>
          </cell>
          <cell r="R1560" t="str">
            <v>Baja</v>
          </cell>
          <cell r="S1560" t="str">
            <v>Subasta interna</v>
          </cell>
          <cell r="T1560" t="str">
            <v>GNP</v>
          </cell>
          <cell r="U1560" t="str">
            <v>Grupo Nacional Provincial, S.A.B.</v>
          </cell>
          <cell r="V1560" t="str">
            <v>Supervisor de Taller</v>
          </cell>
          <cell r="W1560" t="str">
            <v>Pool Administrativo</v>
          </cell>
          <cell r="X1560" t="str">
            <v>Plaza GNP</v>
          </cell>
          <cell r="Y1560" t="str">
            <v>Pool</v>
          </cell>
          <cell r="Z1560" t="str">
            <v>N93698</v>
          </cell>
          <cell r="AA1560" t="str">
            <v>Granados Guillén José Carlos</v>
          </cell>
          <cell r="AB1560" t="str">
            <v>Grupo Nacional Provincial, S.A.B.</v>
          </cell>
          <cell r="AC1560" t="str">
            <v>GAGC910216EC5</v>
          </cell>
          <cell r="AD1560" t="str">
            <v>Operativo</v>
          </cell>
          <cell r="AE1560" t="str">
            <v>Analista G</v>
          </cell>
          <cell r="AF1560" t="str">
            <v>Unidad Staff</v>
          </cell>
          <cell r="AG1560" t="str">
            <v>Dirección Recursos Humanos y Servicios Administrativos</v>
          </cell>
          <cell r="AH1560" t="str">
            <v>Subdir. Servicios Generales</v>
          </cell>
          <cell r="AI1560" t="str">
            <v>C6705</v>
          </cell>
          <cell r="AJ1560" t="str">
            <v>Ramirez Granados Arturo</v>
          </cell>
          <cell r="AK1560" t="str">
            <v>Sur P2 C-4</v>
          </cell>
          <cell r="AL1560" t="str">
            <v>Plaza GNP</v>
          </cell>
          <cell r="AM1560">
            <v>84033</v>
          </cell>
          <cell r="AN1560" t="str">
            <v>carlos.granados@gnp.com.mx</v>
          </cell>
          <cell r="AO1560" t="str">
            <v>carlos.granados@gnp.com.mx</v>
          </cell>
          <cell r="AQ1560">
            <v>5528582944</v>
          </cell>
          <cell r="AR1560" t="str">
            <v>6363180010377784</v>
          </cell>
          <cell r="AS1560" t="str">
            <v>BLOQUEADO</v>
          </cell>
          <cell r="AT1560" t="str">
            <v>7488</v>
          </cell>
          <cell r="AU1560" t="str">
            <v>787</v>
          </cell>
          <cell r="AV1560" t="str">
            <v>05/26</v>
          </cell>
          <cell r="AW1560" t="str">
            <v>-</v>
          </cell>
          <cell r="AX1560" t="str">
            <v>-</v>
          </cell>
          <cell r="AY1560" t="str">
            <v>No</v>
          </cell>
          <cell r="AZ1560" t="str">
            <v>-</v>
          </cell>
          <cell r="BA1560" t="str">
            <v>-</v>
          </cell>
          <cell r="BB1560" t="str">
            <v>-</v>
          </cell>
          <cell r="BC1560" t="str">
            <v>-</v>
          </cell>
          <cell r="BD1560" t="str">
            <v>-</v>
          </cell>
          <cell r="BE1560" t="str">
            <v>-</v>
          </cell>
          <cell r="BF1560" t="str">
            <v>-</v>
          </cell>
          <cell r="BG1560" t="str">
            <v>-</v>
          </cell>
          <cell r="BH1560" t="str">
            <v>-</v>
          </cell>
          <cell r="BI1560" t="str">
            <v>-</v>
          </cell>
          <cell r="BJ1560" t="str">
            <v>Propio</v>
          </cell>
          <cell r="BL1560" t="str">
            <v>El Trébol Automotriz Ermita, S.A. de C.V.</v>
          </cell>
          <cell r="BN1560">
            <v>0</v>
          </cell>
          <cell r="BO1560">
            <v>0</v>
          </cell>
          <cell r="BP1560" t="str">
            <v>-</v>
          </cell>
          <cell r="BQ1560" t="str">
            <v>-</v>
          </cell>
          <cell r="BR1560" t="str">
            <v>-</v>
          </cell>
          <cell r="BS1560" t="str">
            <v>-</v>
          </cell>
          <cell r="BT1560" t="str">
            <v>-</v>
          </cell>
          <cell r="BU1560" t="str">
            <v>-</v>
          </cell>
          <cell r="BV1560" t="str">
            <v>-</v>
          </cell>
          <cell r="BW1560" t="str">
            <v>-</v>
          </cell>
          <cell r="BX1560" t="str">
            <v>-</v>
          </cell>
          <cell r="BY1560" t="str">
            <v>-</v>
          </cell>
          <cell r="BZ1560" t="str">
            <v>-</v>
          </cell>
          <cell r="CA1560" t="str">
            <v>-</v>
          </cell>
          <cell r="CB1560" t="str">
            <v>-</v>
          </cell>
          <cell r="CC1560" t="str">
            <v>Martes</v>
          </cell>
          <cell r="CD1560" t="str">
            <v>38</v>
          </cell>
          <cell r="CE1560" t="str">
            <v>8</v>
          </cell>
          <cell r="CF1560" t="str">
            <v>Rosa</v>
          </cell>
          <cell r="CG1560" t="str">
            <v>2o Sábado</v>
          </cell>
          <cell r="CH1560" t="str">
            <v>Feb y Mzo</v>
          </cell>
          <cell r="CI1560" t="str">
            <v>Ago y Sep</v>
          </cell>
          <cell r="CJ1560" t="str">
            <v>SupTaller</v>
          </cell>
          <cell r="CK1560">
            <v>90</v>
          </cell>
          <cell r="CL1560" t="str">
            <v>101 - MAGNA</v>
          </cell>
          <cell r="CM1560" t="str">
            <v>15179</v>
          </cell>
          <cell r="CP1560" t="str">
            <v>-</v>
          </cell>
        </row>
        <row r="1561">
          <cell r="A1561" t="str">
            <v>15180</v>
          </cell>
          <cell r="B1561" t="str">
            <v>X22AEU</v>
          </cell>
          <cell r="C1561" t="str">
            <v>Distrito Federal</v>
          </cell>
          <cell r="D1561" t="str">
            <v>No aplica</v>
          </cell>
          <cell r="E1561" t="str">
            <v>Aveo</v>
          </cell>
          <cell r="F1561" t="str">
            <v>Automóvil</v>
          </cell>
          <cell r="G1561" t="str">
            <v>Chevrolet</v>
          </cell>
          <cell r="H1561" t="str">
            <v>Aveo LT 4 puertas T/M, D/H, A/A, B/A, ABS, CD, Paquete F</v>
          </cell>
          <cell r="I1561" t="str">
            <v>3G1TB5CF2GL105813</v>
          </cell>
          <cell r="J1561" t="str">
            <v>Hecho en México</v>
          </cell>
          <cell r="K1561" t="str">
            <v>Magna</v>
          </cell>
          <cell r="L1561">
            <v>4</v>
          </cell>
          <cell r="M1561">
            <v>45</v>
          </cell>
          <cell r="N1561">
            <v>2016</v>
          </cell>
          <cell r="O1561" t="str">
            <v>Puebla</v>
          </cell>
          <cell r="P1561" t="str">
            <v>Puebla</v>
          </cell>
          <cell r="Q1561" t="str">
            <v>Sureste</v>
          </cell>
          <cell r="R1561" t="str">
            <v>Activo</v>
          </cell>
          <cell r="S1561" t="str">
            <v>En operación</v>
          </cell>
          <cell r="T1561" t="str">
            <v>GNP</v>
          </cell>
          <cell r="U1561" t="str">
            <v>Grupo Nacional Provincial, S.A.B.</v>
          </cell>
          <cell r="V1561" t="str">
            <v>AVES</v>
          </cell>
          <cell r="W1561" t="str">
            <v>-</v>
          </cell>
          <cell r="X1561" t="str">
            <v>Despacho Externo</v>
          </cell>
          <cell r="Y1561" t="str">
            <v>Asignado</v>
          </cell>
          <cell r="Z1561" t="str">
            <v>AVES</v>
          </cell>
          <cell r="AA1561" t="str">
            <v>Ignacio Espejo Menchaca</v>
          </cell>
          <cell r="AB1561" t="str">
            <v>-</v>
          </cell>
          <cell r="AC1561" t="str">
            <v>-</v>
          </cell>
          <cell r="AD1561" t="str">
            <v>-</v>
          </cell>
          <cell r="AE1561" t="str">
            <v>-</v>
          </cell>
          <cell r="AF1561" t="str">
            <v>-</v>
          </cell>
          <cell r="AG1561" t="str">
            <v>-</v>
          </cell>
          <cell r="AH1561" t="str">
            <v>-</v>
          </cell>
          <cell r="AI1561" t="str">
            <v>C6705</v>
          </cell>
          <cell r="AJ1561" t="str">
            <v>Ramirez Granados Arturo</v>
          </cell>
          <cell r="AK1561" t="str">
            <v>-</v>
          </cell>
          <cell r="AL1561" t="str">
            <v>-</v>
          </cell>
          <cell r="AM1561" t="str">
            <v>-</v>
          </cell>
          <cell r="AN1561" t="str">
            <v>iespejo@estrategas.com.mx</v>
          </cell>
          <cell r="AO1561" t="str">
            <v>-</v>
          </cell>
          <cell r="AP1561" t="str">
            <v>iespejo@estrategas.com.mx</v>
          </cell>
          <cell r="AQ1561">
            <v>5533327877</v>
          </cell>
          <cell r="AR1561" t="str">
            <v>6363180010377792</v>
          </cell>
          <cell r="AS1561" t="str">
            <v>BLOQUEADO</v>
          </cell>
          <cell r="AT1561" t="str">
            <v>2837</v>
          </cell>
          <cell r="AU1561" t="str">
            <v>436</v>
          </cell>
          <cell r="AV1561" t="str">
            <v>05/26</v>
          </cell>
          <cell r="AW1561" t="str">
            <v>-</v>
          </cell>
          <cell r="AX1561" t="str">
            <v>-</v>
          </cell>
          <cell r="AY1561" t="str">
            <v>No</v>
          </cell>
          <cell r="AZ1561" t="str">
            <v>-</v>
          </cell>
          <cell r="BA1561" t="str">
            <v>-</v>
          </cell>
          <cell r="BB1561" t="str">
            <v>-</v>
          </cell>
          <cell r="BC1561" t="str">
            <v>-</v>
          </cell>
          <cell r="BD1561" t="str">
            <v>-</v>
          </cell>
          <cell r="BE1561" t="str">
            <v>-</v>
          </cell>
          <cell r="BF1561" t="str">
            <v>-</v>
          </cell>
          <cell r="BG1561" t="str">
            <v>-</v>
          </cell>
          <cell r="BH1561">
            <v>2020</v>
          </cell>
          <cell r="BI1561">
            <v>3</v>
          </cell>
          <cell r="BJ1561" t="str">
            <v>Propio</v>
          </cell>
          <cell r="BL1561" t="str">
            <v>El Trébol Automotriz Ermita, S.A. de C.V.</v>
          </cell>
          <cell r="BN1561">
            <v>0</v>
          </cell>
          <cell r="BO1561">
            <v>0</v>
          </cell>
          <cell r="BP1561" t="str">
            <v>-</v>
          </cell>
          <cell r="BQ1561" t="str">
            <v>-</v>
          </cell>
          <cell r="BR1561" t="str">
            <v>-</v>
          </cell>
          <cell r="BS1561" t="str">
            <v>-</v>
          </cell>
          <cell r="BT1561" t="str">
            <v>-</v>
          </cell>
          <cell r="BU1561" t="str">
            <v>-</v>
          </cell>
          <cell r="BV1561" t="str">
            <v>-</v>
          </cell>
          <cell r="BW1561" t="str">
            <v>-</v>
          </cell>
          <cell r="BX1561" t="str">
            <v>-</v>
          </cell>
          <cell r="BY1561" t="str">
            <v>-</v>
          </cell>
          <cell r="BZ1561" t="str">
            <v>-</v>
          </cell>
          <cell r="CA1561" t="str">
            <v>-</v>
          </cell>
          <cell r="CB1561" t="str">
            <v>-</v>
          </cell>
          <cell r="CC1561" t="str">
            <v>Jueves</v>
          </cell>
          <cell r="CD1561" t="str">
            <v>22</v>
          </cell>
          <cell r="CE1561" t="str">
            <v>2</v>
          </cell>
          <cell r="CF1561" t="str">
            <v>Verde</v>
          </cell>
          <cell r="CG1561" t="str">
            <v>4o Sábado</v>
          </cell>
          <cell r="CH1561" t="str">
            <v>Abr y May</v>
          </cell>
          <cell r="CI1561" t="str">
            <v>Oct y Nov</v>
          </cell>
          <cell r="CJ1561" t="str">
            <v>SupTaller</v>
          </cell>
          <cell r="CK1561">
            <v>0</v>
          </cell>
          <cell r="CL1561" t="str">
            <v>101 - MAGNA</v>
          </cell>
          <cell r="CM1561" t="str">
            <v>15180</v>
          </cell>
          <cell r="CP1561" t="str">
            <v>4021019</v>
          </cell>
        </row>
        <row r="1562">
          <cell r="A1562" t="str">
            <v>15181</v>
          </cell>
          <cell r="B1562" t="str">
            <v>Z10AEU</v>
          </cell>
          <cell r="C1562" t="str">
            <v>Distrito Federal</v>
          </cell>
          <cell r="D1562" t="str">
            <v>No aplica</v>
          </cell>
          <cell r="E1562" t="str">
            <v>Aveo</v>
          </cell>
          <cell r="F1562" t="str">
            <v>Automóvil</v>
          </cell>
          <cell r="G1562" t="str">
            <v>Chevrolet</v>
          </cell>
          <cell r="H1562" t="str">
            <v>Aveo LT 4 puertas T/M, D/H, A/A, B/A, ABS, CD, Paquete F</v>
          </cell>
          <cell r="I1562" t="str">
            <v>3G1TB5CF3GL106369</v>
          </cell>
          <cell r="J1562" t="str">
            <v>Hecho en México</v>
          </cell>
          <cell r="K1562" t="str">
            <v>Magna</v>
          </cell>
          <cell r="L1562">
            <v>4</v>
          </cell>
          <cell r="M1562">
            <v>45</v>
          </cell>
          <cell r="N1562">
            <v>2016</v>
          </cell>
          <cell r="O1562" t="str">
            <v>Zacatecas</v>
          </cell>
          <cell r="P1562" t="str">
            <v>Zacatecas</v>
          </cell>
          <cell r="Q1562" t="str">
            <v>Occidente</v>
          </cell>
          <cell r="R1562" t="str">
            <v>Baja</v>
          </cell>
          <cell r="S1562" t="str">
            <v>Devolución Salvamentos</v>
          </cell>
          <cell r="T1562" t="str">
            <v>GNP</v>
          </cell>
          <cell r="U1562" t="str">
            <v>Grupo Nacional Provincial, S.A.B.</v>
          </cell>
          <cell r="V1562" t="str">
            <v>Agente Empleado</v>
          </cell>
          <cell r="W1562" t="str">
            <v>Agente Empleado</v>
          </cell>
          <cell r="X1562" t="str">
            <v>Oficina de Ventas</v>
          </cell>
          <cell r="Y1562" t="str">
            <v>Asignado</v>
          </cell>
          <cell r="Z1562" t="str">
            <v>V03975</v>
          </cell>
          <cell r="AA1562" t="str">
            <v>-</v>
          </cell>
          <cell r="AB1562" t="str">
            <v>-</v>
          </cell>
          <cell r="AC1562" t="str">
            <v>-</v>
          </cell>
          <cell r="AD1562" t="str">
            <v>-</v>
          </cell>
          <cell r="AE1562" t="str">
            <v>-</v>
          </cell>
          <cell r="AF1562" t="str">
            <v>-</v>
          </cell>
          <cell r="AG1562" t="str">
            <v>-</v>
          </cell>
          <cell r="AH1562" t="str">
            <v>-</v>
          </cell>
          <cell r="AI1562" t="str">
            <v>C6705</v>
          </cell>
          <cell r="AJ1562" t="str">
            <v>Ramirez Granados Arturo</v>
          </cell>
          <cell r="AK1562" t="str">
            <v>-</v>
          </cell>
          <cell r="AL1562" t="str">
            <v>-</v>
          </cell>
          <cell r="AM1562" t="str">
            <v>-</v>
          </cell>
          <cell r="AN1562">
            <v>0</v>
          </cell>
          <cell r="AO1562" t="str">
            <v>-</v>
          </cell>
          <cell r="AQ1562">
            <v>4921363379</v>
          </cell>
          <cell r="AR1562" t="str">
            <v>-</v>
          </cell>
          <cell r="AS1562" t="str">
            <v>-</v>
          </cell>
          <cell r="AT1562" t="str">
            <v>-</v>
          </cell>
          <cell r="AU1562" t="str">
            <v>-</v>
          </cell>
          <cell r="AV1562" t="str">
            <v>-</v>
          </cell>
          <cell r="AW1562" t="str">
            <v>IMDM20552193..</v>
          </cell>
          <cell r="AX1562" t="str">
            <v>Inactivo</v>
          </cell>
          <cell r="AY1562" t="str">
            <v>No</v>
          </cell>
          <cell r="AZ1562" t="str">
            <v>-</v>
          </cell>
          <cell r="BA1562" t="str">
            <v>-</v>
          </cell>
          <cell r="BB1562" t="str">
            <v>-</v>
          </cell>
          <cell r="BC1562" t="str">
            <v>-</v>
          </cell>
          <cell r="BD1562" t="str">
            <v>-</v>
          </cell>
          <cell r="BE1562" t="str">
            <v>-</v>
          </cell>
          <cell r="BF1562" t="str">
            <v>-</v>
          </cell>
          <cell r="BG1562" t="str">
            <v>-</v>
          </cell>
          <cell r="BH1562" t="str">
            <v>-</v>
          </cell>
          <cell r="BI1562" t="str">
            <v>-</v>
          </cell>
          <cell r="BJ1562" t="str">
            <v>Propio</v>
          </cell>
          <cell r="BL1562" t="str">
            <v>El Trébol Automotriz Ermita, S.A. de C.V.</v>
          </cell>
          <cell r="BN1562">
            <v>0</v>
          </cell>
          <cell r="BO1562">
            <v>0</v>
          </cell>
          <cell r="BP1562" t="str">
            <v>-</v>
          </cell>
          <cell r="BQ1562" t="str">
            <v>-</v>
          </cell>
          <cell r="BR1562" t="str">
            <v>-</v>
          </cell>
          <cell r="BS1562" t="str">
            <v>-</v>
          </cell>
          <cell r="BT1562" t="str">
            <v>-</v>
          </cell>
          <cell r="BU1562" t="str">
            <v>-</v>
          </cell>
          <cell r="BV1562" t="str">
            <v>-</v>
          </cell>
          <cell r="BW1562" t="str">
            <v>-</v>
          </cell>
          <cell r="BX1562" t="str">
            <v>-</v>
          </cell>
          <cell r="BY1562" t="str">
            <v>-</v>
          </cell>
          <cell r="BZ1562" t="str">
            <v>-</v>
          </cell>
          <cell r="CA1562" t="str">
            <v>-</v>
          </cell>
          <cell r="CB1562" t="str">
            <v>-</v>
          </cell>
          <cell r="CC1562" t="str">
            <v>Viernes</v>
          </cell>
          <cell r="CD1562" t="str">
            <v>10</v>
          </cell>
          <cell r="CE1562" t="str">
            <v>0</v>
          </cell>
          <cell r="CF1562" t="str">
            <v>Azul</v>
          </cell>
          <cell r="CG1562" t="str">
            <v>5o Sábado</v>
          </cell>
          <cell r="CH1562" t="str">
            <v>May y Jun</v>
          </cell>
          <cell r="CI1562" t="str">
            <v>Nov y Dic</v>
          </cell>
          <cell r="CJ1562" t="str">
            <v>-</v>
          </cell>
          <cell r="CK1562">
            <v>90</v>
          </cell>
          <cell r="CL1562" t="str">
            <v>101 - MAGNA</v>
          </cell>
          <cell r="CM1562" t="str">
            <v>15181</v>
          </cell>
          <cell r="CP1562" t="str">
            <v>-</v>
          </cell>
        </row>
        <row r="1563">
          <cell r="A1563" t="str">
            <v>15182</v>
          </cell>
          <cell r="B1563" t="str">
            <v>X09AEU</v>
          </cell>
          <cell r="C1563" t="str">
            <v>Distrito Federal</v>
          </cell>
          <cell r="D1563" t="str">
            <v>No aplica</v>
          </cell>
          <cell r="E1563" t="str">
            <v>Aveo</v>
          </cell>
          <cell r="F1563" t="str">
            <v>Automóvil</v>
          </cell>
          <cell r="G1563" t="str">
            <v>Chevrolet</v>
          </cell>
          <cell r="H1563" t="str">
            <v>Aveo LT 4 puertas T/M, D/H, A/A, B/A, ABS, CD, Paquete F</v>
          </cell>
          <cell r="I1563" t="str">
            <v>3G1TB5CF3GL106386</v>
          </cell>
          <cell r="J1563" t="str">
            <v>Hecho en México</v>
          </cell>
          <cell r="K1563" t="str">
            <v>Magna</v>
          </cell>
          <cell r="L1563">
            <v>4</v>
          </cell>
          <cell r="M1563">
            <v>45</v>
          </cell>
          <cell r="N1563">
            <v>2016</v>
          </cell>
          <cell r="O1563" t="str">
            <v>Cancún</v>
          </cell>
          <cell r="P1563" t="str">
            <v>Quintana Roo</v>
          </cell>
          <cell r="Q1563" t="str">
            <v>Sureste</v>
          </cell>
          <cell r="R1563" t="str">
            <v>Baja</v>
          </cell>
          <cell r="S1563" t="str">
            <v>Venta a empleado</v>
          </cell>
          <cell r="T1563" t="str">
            <v>GNP</v>
          </cell>
          <cell r="U1563" t="str">
            <v>Grupo Nacional Provincial, S.A.B.</v>
          </cell>
          <cell r="V1563" t="str">
            <v>Asesor de Servicio</v>
          </cell>
          <cell r="W1563" t="str">
            <v>-</v>
          </cell>
          <cell r="X1563" t="str">
            <v>Supervisoria</v>
          </cell>
          <cell r="Y1563" t="str">
            <v>Asignado</v>
          </cell>
          <cell r="Z1563" t="str">
            <v>S04798</v>
          </cell>
          <cell r="AA1563" t="str">
            <v>Pavón Uh Juan Jesús</v>
          </cell>
          <cell r="AB1563" t="str">
            <v>Servicios Administrativos en Reclamaciones, S.A. de C.V.</v>
          </cell>
          <cell r="AC1563" t="str">
            <v>PAUJ871024EK0</v>
          </cell>
          <cell r="AD1563" t="str">
            <v>Operativo</v>
          </cell>
          <cell r="AE1563" t="str">
            <v>Asesor de Servicio</v>
          </cell>
          <cell r="AF1563" t="str">
            <v>Unidad Operativa</v>
          </cell>
          <cell r="AG1563" t="str">
            <v>Dirección Servicio y Operaciones</v>
          </cell>
          <cell r="AH1563" t="str">
            <v>Subdir. Siniestros CDMX y Sureste</v>
          </cell>
          <cell r="AI1563" t="str">
            <v>C9208</v>
          </cell>
          <cell r="AJ1563" t="str">
            <v>Lasa Estrada Antxon</v>
          </cell>
          <cell r="AK1563" t="str">
            <v>Cancun</v>
          </cell>
          <cell r="AL1563" t="str">
            <v>Cancún</v>
          </cell>
          <cell r="AM1563">
            <v>80824</v>
          </cell>
          <cell r="AN1563" t="str">
            <v>jesus.pavon@gnp.com.mx</v>
          </cell>
          <cell r="AO1563" t="str">
            <v>jesus.pavon@gnp.com.mx</v>
          </cell>
          <cell r="AP1563" t="str">
            <v>ajustes148gnp@gmail.com</v>
          </cell>
          <cell r="AQ1563">
            <v>9981379528</v>
          </cell>
          <cell r="AR1563" t="str">
            <v>6363180010377800</v>
          </cell>
          <cell r="AS1563" t="str">
            <v>CANCELADO</v>
          </cell>
          <cell r="AT1563" t="str">
            <v>4729</v>
          </cell>
          <cell r="AU1563" t="str">
            <v>250</v>
          </cell>
          <cell r="AV1563" t="str">
            <v>05/26</v>
          </cell>
          <cell r="AW1563" t="str">
            <v>-</v>
          </cell>
          <cell r="AX1563" t="str">
            <v>-</v>
          </cell>
          <cell r="AY1563" t="str">
            <v>No</v>
          </cell>
          <cell r="AZ1563" t="str">
            <v>-</v>
          </cell>
          <cell r="BA1563" t="str">
            <v>-</v>
          </cell>
          <cell r="BB1563" t="str">
            <v>-</v>
          </cell>
          <cell r="BC1563" t="str">
            <v>-</v>
          </cell>
          <cell r="BD1563" t="str">
            <v>-</v>
          </cell>
          <cell r="BE1563" t="str">
            <v>-</v>
          </cell>
          <cell r="BF1563" t="str">
            <v>-</v>
          </cell>
          <cell r="BG1563">
            <v>3</v>
          </cell>
          <cell r="BH1563" t="str">
            <v>-</v>
          </cell>
          <cell r="BI1563" t="str">
            <v>-</v>
          </cell>
          <cell r="BJ1563" t="str">
            <v>Propio</v>
          </cell>
          <cell r="BL1563" t="str">
            <v>El Trébol Automotriz Ermita, S.A. de C.V.</v>
          </cell>
          <cell r="BN1563">
            <v>0</v>
          </cell>
          <cell r="BO1563">
            <v>0</v>
          </cell>
          <cell r="BP1563" t="str">
            <v>-</v>
          </cell>
          <cell r="BQ1563" t="str">
            <v>-</v>
          </cell>
          <cell r="BR1563" t="str">
            <v>-</v>
          </cell>
          <cell r="BS1563" t="str">
            <v>-</v>
          </cell>
          <cell r="BT1563" t="str">
            <v>-</v>
          </cell>
          <cell r="BU1563" t="str">
            <v>-</v>
          </cell>
          <cell r="BV1563" t="str">
            <v>-</v>
          </cell>
          <cell r="BW1563" t="str">
            <v>-</v>
          </cell>
          <cell r="BX1563" t="str">
            <v>-</v>
          </cell>
          <cell r="BY1563" t="str">
            <v>-</v>
          </cell>
          <cell r="BZ1563" t="str">
            <v>-</v>
          </cell>
          <cell r="CA1563" t="str">
            <v>-</v>
          </cell>
          <cell r="CB1563" t="str">
            <v>-</v>
          </cell>
          <cell r="CC1563" t="str">
            <v>Viernes</v>
          </cell>
          <cell r="CD1563" t="str">
            <v>09</v>
          </cell>
          <cell r="CE1563" t="str">
            <v>9</v>
          </cell>
          <cell r="CF1563" t="str">
            <v>Azul</v>
          </cell>
          <cell r="CG1563" t="str">
            <v>5o Sábado</v>
          </cell>
          <cell r="CH1563" t="str">
            <v>May y Jun</v>
          </cell>
          <cell r="CI1563" t="str">
            <v>Nov y Dic</v>
          </cell>
          <cell r="CJ1563" t="str">
            <v>Ajustador</v>
          </cell>
          <cell r="CK1563">
            <v>90</v>
          </cell>
          <cell r="CL1563" t="str">
            <v>101 - MAGNA</v>
          </cell>
          <cell r="CM1563" t="str">
            <v>15182</v>
          </cell>
          <cell r="CP1563" t="str">
            <v>-</v>
          </cell>
        </row>
        <row r="1564">
          <cell r="A1564" t="str">
            <v>15183</v>
          </cell>
          <cell r="B1564" t="str">
            <v>Y20AEU</v>
          </cell>
          <cell r="C1564" t="str">
            <v>Distrito Federal</v>
          </cell>
          <cell r="D1564" t="str">
            <v>No aplica</v>
          </cell>
          <cell r="E1564" t="str">
            <v>Aveo</v>
          </cell>
          <cell r="F1564" t="str">
            <v>Automóvil</v>
          </cell>
          <cell r="G1564" t="str">
            <v>Chevrolet</v>
          </cell>
          <cell r="H1564" t="str">
            <v>Aveo LT 4 puertas T/M, D/H, A/A, B/A, ABS, CD, Paquete F</v>
          </cell>
          <cell r="I1564" t="str">
            <v>3G1TB5CF4GL105778</v>
          </cell>
          <cell r="J1564" t="str">
            <v>Hecho en México</v>
          </cell>
          <cell r="K1564" t="str">
            <v>Magna</v>
          </cell>
          <cell r="L1564">
            <v>4</v>
          </cell>
          <cell r="M1564">
            <v>45</v>
          </cell>
          <cell r="N1564">
            <v>2016</v>
          </cell>
          <cell r="O1564" t="str">
            <v>Mérida</v>
          </cell>
          <cell r="P1564" t="str">
            <v>Yucatán</v>
          </cell>
          <cell r="Q1564" t="str">
            <v>Sureste</v>
          </cell>
          <cell r="R1564" t="str">
            <v>Baja</v>
          </cell>
          <cell r="S1564" t="str">
            <v>Devolución Salvamentos</v>
          </cell>
          <cell r="T1564" t="str">
            <v>GNP</v>
          </cell>
          <cell r="U1564" t="str">
            <v>Grupo Nacional Provincial, S.A.B.</v>
          </cell>
          <cell r="V1564" t="str">
            <v>Asesor de Servicio</v>
          </cell>
          <cell r="W1564" t="str">
            <v>3907</v>
          </cell>
          <cell r="X1564" t="str">
            <v>Supervisoria</v>
          </cell>
          <cell r="Y1564" t="str">
            <v>Asignado</v>
          </cell>
          <cell r="Z1564" t="str">
            <v>S04321</v>
          </cell>
          <cell r="AA1564" t="str">
            <v>-</v>
          </cell>
          <cell r="AB1564" t="str">
            <v>-</v>
          </cell>
          <cell r="AC1564" t="str">
            <v>-</v>
          </cell>
          <cell r="AD1564" t="str">
            <v>-</v>
          </cell>
          <cell r="AE1564" t="str">
            <v>-</v>
          </cell>
          <cell r="AF1564" t="str">
            <v>-</v>
          </cell>
          <cell r="AG1564" t="str">
            <v>-</v>
          </cell>
          <cell r="AH1564" t="str">
            <v>-</v>
          </cell>
          <cell r="AI1564" t="str">
            <v>C6705</v>
          </cell>
          <cell r="AJ1564" t="str">
            <v>Ramirez Granados Arturo</v>
          </cell>
          <cell r="AK1564" t="str">
            <v>-</v>
          </cell>
          <cell r="AL1564" t="str">
            <v>-</v>
          </cell>
          <cell r="AM1564" t="str">
            <v>-</v>
          </cell>
          <cell r="AN1564" t="str">
            <v>ernesto-ontiveros@hotmail.com</v>
          </cell>
          <cell r="AO1564" t="str">
            <v>-</v>
          </cell>
          <cell r="AP1564" t="str">
            <v>ernesto-ontiveros@hotmail.com</v>
          </cell>
          <cell r="AQ1564">
            <v>9992579935</v>
          </cell>
          <cell r="AR1564" t="str">
            <v>6363180010377818</v>
          </cell>
          <cell r="AS1564" t="str">
            <v>CANCELADO</v>
          </cell>
          <cell r="AT1564" t="str">
            <v>4359</v>
          </cell>
          <cell r="AU1564" t="str">
            <v>865</v>
          </cell>
          <cell r="AV1564" t="str">
            <v>05/26</v>
          </cell>
          <cell r="AW1564" t="str">
            <v>-</v>
          </cell>
          <cell r="AX1564" t="str">
            <v>-</v>
          </cell>
          <cell r="AY1564" t="str">
            <v>No</v>
          </cell>
          <cell r="AZ1564" t="str">
            <v>-</v>
          </cell>
          <cell r="BA1564" t="str">
            <v>-</v>
          </cell>
          <cell r="BB1564" t="str">
            <v>-</v>
          </cell>
          <cell r="BC1564" t="str">
            <v>-</v>
          </cell>
          <cell r="BD1564" t="str">
            <v>-</v>
          </cell>
          <cell r="BE1564" t="str">
            <v>-</v>
          </cell>
          <cell r="BF1564" t="str">
            <v>-</v>
          </cell>
          <cell r="BG1564">
            <v>3</v>
          </cell>
          <cell r="BH1564" t="str">
            <v>-</v>
          </cell>
          <cell r="BI1564" t="str">
            <v>-</v>
          </cell>
          <cell r="BJ1564" t="str">
            <v>Propio</v>
          </cell>
          <cell r="BL1564" t="str">
            <v>El Trébol Automotriz Ermita, S.A. de C.V.</v>
          </cell>
          <cell r="BN1564">
            <v>0</v>
          </cell>
          <cell r="BO1564">
            <v>0</v>
          </cell>
          <cell r="BP1564" t="str">
            <v>-</v>
          </cell>
          <cell r="BQ1564" t="str">
            <v>-</v>
          </cell>
          <cell r="BR1564" t="str">
            <v>-</v>
          </cell>
          <cell r="BS1564" t="str">
            <v>-</v>
          </cell>
          <cell r="BT1564" t="str">
            <v>-</v>
          </cell>
          <cell r="BU1564" t="str">
            <v>-</v>
          </cell>
          <cell r="BV1564" t="str">
            <v>-</v>
          </cell>
          <cell r="BW1564" t="str">
            <v>-</v>
          </cell>
          <cell r="BX1564" t="str">
            <v>-</v>
          </cell>
          <cell r="BY1564" t="str">
            <v>-</v>
          </cell>
          <cell r="BZ1564" t="str">
            <v>-</v>
          </cell>
          <cell r="CA1564" t="str">
            <v>-</v>
          </cell>
          <cell r="CB1564" t="str">
            <v>-</v>
          </cell>
          <cell r="CC1564" t="str">
            <v>Viernes</v>
          </cell>
          <cell r="CD1564" t="str">
            <v>20</v>
          </cell>
          <cell r="CE1564" t="str">
            <v>0</v>
          </cell>
          <cell r="CF1564" t="str">
            <v>Azul</v>
          </cell>
          <cell r="CG1564" t="str">
            <v>5o Sábado</v>
          </cell>
          <cell r="CH1564" t="str">
            <v>May y Jun</v>
          </cell>
          <cell r="CI1564" t="str">
            <v>Nov y Dic</v>
          </cell>
          <cell r="CJ1564" t="str">
            <v>Ajustador</v>
          </cell>
          <cell r="CK1564">
            <v>90</v>
          </cell>
          <cell r="CL1564" t="str">
            <v>101 - MAGNA</v>
          </cell>
          <cell r="CM1564" t="str">
            <v>15183</v>
          </cell>
          <cell r="CP1564" t="str">
            <v>-</v>
          </cell>
        </row>
        <row r="1565">
          <cell r="A1565" t="str">
            <v>15184</v>
          </cell>
          <cell r="B1565" t="str">
            <v>X46AEU</v>
          </cell>
          <cell r="C1565" t="str">
            <v>Distrito Federal</v>
          </cell>
          <cell r="D1565" t="str">
            <v>No aplica</v>
          </cell>
          <cell r="E1565" t="str">
            <v>Aveo</v>
          </cell>
          <cell r="F1565" t="str">
            <v>Automóvil</v>
          </cell>
          <cell r="G1565" t="str">
            <v>Chevrolet</v>
          </cell>
          <cell r="H1565" t="str">
            <v>Aveo LT 4 puertas T/M, D/H, A/A, B/A, ABS, CD, Paquete F</v>
          </cell>
          <cell r="I1565" t="str">
            <v>3G1TB5CF4GL105893</v>
          </cell>
          <cell r="J1565" t="str">
            <v>Hecho en México</v>
          </cell>
          <cell r="K1565" t="str">
            <v>Magna</v>
          </cell>
          <cell r="L1565">
            <v>4</v>
          </cell>
          <cell r="M1565">
            <v>45</v>
          </cell>
          <cell r="N1565">
            <v>2016</v>
          </cell>
          <cell r="O1565" t="str">
            <v>Pachuca</v>
          </cell>
          <cell r="P1565" t="str">
            <v>Hidalgo</v>
          </cell>
          <cell r="Q1565" t="str">
            <v>Centro</v>
          </cell>
          <cell r="R1565" t="str">
            <v>Baja</v>
          </cell>
          <cell r="S1565" t="str">
            <v>Devolución Salvamentos</v>
          </cell>
          <cell r="T1565" t="str">
            <v>GNP</v>
          </cell>
          <cell r="U1565" t="str">
            <v>Grupo Nacional Provincial, S.A.B.</v>
          </cell>
          <cell r="V1565" t="str">
            <v>Asesor de Servicio</v>
          </cell>
          <cell r="W1565" t="str">
            <v>7904</v>
          </cell>
          <cell r="X1565" t="str">
            <v>Supervisoria</v>
          </cell>
          <cell r="Y1565" t="str">
            <v>Asignado</v>
          </cell>
          <cell r="Z1565" t="str">
            <v>S04231</v>
          </cell>
          <cell r="AA1565" t="str">
            <v>-</v>
          </cell>
          <cell r="AB1565" t="str">
            <v>-</v>
          </cell>
          <cell r="AC1565" t="str">
            <v>-</v>
          </cell>
          <cell r="AD1565" t="str">
            <v>-</v>
          </cell>
          <cell r="AE1565" t="str">
            <v>-</v>
          </cell>
          <cell r="AF1565" t="str">
            <v>-</v>
          </cell>
          <cell r="AG1565" t="str">
            <v>-</v>
          </cell>
          <cell r="AH1565" t="str">
            <v>-</v>
          </cell>
          <cell r="AI1565" t="str">
            <v>C6705</v>
          </cell>
          <cell r="AJ1565" t="str">
            <v>Ramirez Granados Arturo</v>
          </cell>
          <cell r="AK1565" t="str">
            <v>-</v>
          </cell>
          <cell r="AL1565" t="str">
            <v>-</v>
          </cell>
          <cell r="AM1565" t="str">
            <v>-</v>
          </cell>
          <cell r="AN1565" t="str">
            <v>antua_710@hotmail.com</v>
          </cell>
          <cell r="AO1565" t="str">
            <v>-</v>
          </cell>
          <cell r="AP1565" t="str">
            <v>antua_710@hotmail.com</v>
          </cell>
          <cell r="AQ1565">
            <v>8331863376</v>
          </cell>
          <cell r="AR1565" t="str">
            <v>-</v>
          </cell>
          <cell r="AS1565" t="str">
            <v>-</v>
          </cell>
          <cell r="AT1565" t="str">
            <v>-</v>
          </cell>
          <cell r="AU1565" t="str">
            <v>-</v>
          </cell>
          <cell r="AV1565" t="str">
            <v>-</v>
          </cell>
          <cell r="AW1565" t="str">
            <v>IMDM20552277..</v>
          </cell>
          <cell r="AX1565" t="str">
            <v>Inactivo</v>
          </cell>
          <cell r="AY1565" t="str">
            <v>No</v>
          </cell>
          <cell r="AZ1565" t="str">
            <v>-</v>
          </cell>
          <cell r="BA1565" t="str">
            <v>-</v>
          </cell>
          <cell r="BB1565" t="str">
            <v>-</v>
          </cell>
          <cell r="BC1565" t="str">
            <v>-</v>
          </cell>
          <cell r="BD1565" t="str">
            <v>-</v>
          </cell>
          <cell r="BE1565" t="str">
            <v>-</v>
          </cell>
          <cell r="BF1565" t="str">
            <v>-</v>
          </cell>
          <cell r="BG1565">
            <v>3</v>
          </cell>
          <cell r="BH1565" t="str">
            <v>-</v>
          </cell>
          <cell r="BI1565" t="str">
            <v>-</v>
          </cell>
          <cell r="BJ1565" t="str">
            <v>Propio</v>
          </cell>
          <cell r="BL1565" t="str">
            <v>El Trébol Automotriz Ermita, S.A. de C.V.</v>
          </cell>
          <cell r="BN1565">
            <v>0</v>
          </cell>
          <cell r="BO1565">
            <v>0</v>
          </cell>
          <cell r="BP1565" t="str">
            <v>-</v>
          </cell>
          <cell r="BQ1565" t="str">
            <v>-</v>
          </cell>
          <cell r="BR1565" t="str">
            <v>-</v>
          </cell>
          <cell r="BS1565" t="str">
            <v>-</v>
          </cell>
          <cell r="BT1565" t="str">
            <v>-</v>
          </cell>
          <cell r="BU1565" t="str">
            <v>-</v>
          </cell>
          <cell r="BV1565" t="str">
            <v>-</v>
          </cell>
          <cell r="BW1565" t="str">
            <v>-</v>
          </cell>
          <cell r="BX1565" t="str">
            <v>-</v>
          </cell>
          <cell r="BY1565" t="str">
            <v>-</v>
          </cell>
          <cell r="BZ1565" t="str">
            <v>-</v>
          </cell>
          <cell r="CA1565" t="str">
            <v>-</v>
          </cell>
          <cell r="CB1565" t="str">
            <v>-</v>
          </cell>
          <cell r="CC1565" t="str">
            <v>Lunes</v>
          </cell>
          <cell r="CD1565" t="str">
            <v>46</v>
          </cell>
          <cell r="CE1565" t="str">
            <v>6</v>
          </cell>
          <cell r="CF1565" t="str">
            <v>Amarillo</v>
          </cell>
          <cell r="CG1565" t="str">
            <v>1er Sábado</v>
          </cell>
          <cell r="CH1565" t="str">
            <v>Ene y Feb</v>
          </cell>
          <cell r="CI1565" t="str">
            <v>Jul y Ago</v>
          </cell>
          <cell r="CJ1565" t="str">
            <v>-</v>
          </cell>
          <cell r="CK1565">
            <v>90</v>
          </cell>
          <cell r="CL1565" t="str">
            <v>101 - MAGNA</v>
          </cell>
          <cell r="CM1565" t="str">
            <v>15184</v>
          </cell>
          <cell r="CP1565" t="str">
            <v>-</v>
          </cell>
        </row>
        <row r="1566">
          <cell r="A1566" t="str">
            <v>15185</v>
          </cell>
          <cell r="B1566" t="str">
            <v>Z15AEU</v>
          </cell>
          <cell r="C1566" t="str">
            <v>Distrito Federal</v>
          </cell>
          <cell r="D1566" t="str">
            <v>No aplica</v>
          </cell>
          <cell r="E1566" t="str">
            <v>Aveo</v>
          </cell>
          <cell r="F1566" t="str">
            <v>Automóvil</v>
          </cell>
          <cell r="G1566" t="str">
            <v>Chevrolet</v>
          </cell>
          <cell r="H1566" t="str">
            <v>Aveo LT 4 puertas T/M, D/H, A/A, B/A, ABS, CD, Paquete F</v>
          </cell>
          <cell r="I1566" t="str">
            <v>3G1TB5CF5GL105515</v>
          </cell>
          <cell r="J1566" t="str">
            <v>Hecho en México</v>
          </cell>
          <cell r="K1566" t="str">
            <v>Magna</v>
          </cell>
          <cell r="L1566">
            <v>4</v>
          </cell>
          <cell r="M1566">
            <v>45</v>
          </cell>
          <cell r="N1566">
            <v>2016</v>
          </cell>
          <cell r="O1566" t="str">
            <v>Puebla</v>
          </cell>
          <cell r="P1566" t="str">
            <v>Puebla</v>
          </cell>
          <cell r="Q1566" t="str">
            <v>Sureste</v>
          </cell>
          <cell r="R1566" t="str">
            <v>Baja</v>
          </cell>
          <cell r="S1566" t="str">
            <v>Devolución Salvamentos</v>
          </cell>
          <cell r="T1566" t="str">
            <v>GNP</v>
          </cell>
          <cell r="U1566" t="str">
            <v>Grupo Nacional Provincial, S.A.B.</v>
          </cell>
          <cell r="V1566" t="str">
            <v>Asesor de Servicio</v>
          </cell>
          <cell r="W1566" t="str">
            <v>2612</v>
          </cell>
          <cell r="X1566" t="str">
            <v>Supervisoria</v>
          </cell>
          <cell r="Y1566" t="str">
            <v>Asignado</v>
          </cell>
          <cell r="Z1566" t="str">
            <v>S04633</v>
          </cell>
          <cell r="AA1566" t="str">
            <v>Crisantos Ocampo Alan</v>
          </cell>
          <cell r="AB1566" t="str">
            <v>Servicios Administrativos en Reclamaciones, S.A. de C.V.</v>
          </cell>
          <cell r="AC1566" t="str">
            <v>CIOA890410640</v>
          </cell>
          <cell r="AD1566" t="str">
            <v>Operativo</v>
          </cell>
          <cell r="AE1566" t="str">
            <v>Asesor de Servicio</v>
          </cell>
          <cell r="AF1566" t="str">
            <v>Unidad Operativa</v>
          </cell>
          <cell r="AG1566" t="str">
            <v>Dirección Servicio y Operaciones</v>
          </cell>
          <cell r="AH1566" t="str">
            <v>Subdir. Siniestros CDMX y Sureste</v>
          </cell>
          <cell r="AI1566" t="str">
            <v>C9208</v>
          </cell>
          <cell r="AJ1566" t="str">
            <v>Lasa Estrada Antxon</v>
          </cell>
          <cell r="AK1566" t="str">
            <v>Paseo Opera</v>
          </cell>
          <cell r="AL1566" t="str">
            <v>Puebla</v>
          </cell>
          <cell r="AM1566">
            <v>3632</v>
          </cell>
          <cell r="AN1566" t="str">
            <v>alan.crisantos@gnp.com.mx</v>
          </cell>
          <cell r="AO1566" t="str">
            <v>alan.crisantos@gnp.com.mx</v>
          </cell>
          <cell r="AP1566" t="str">
            <v>allan.criscris@gmail.com.mx</v>
          </cell>
          <cell r="AQ1566">
            <v>2221182080</v>
          </cell>
          <cell r="AR1566" t="str">
            <v>6363180010377826</v>
          </cell>
          <cell r="AS1566" t="str">
            <v>CANCELADO</v>
          </cell>
          <cell r="AT1566" t="str">
            <v>5082</v>
          </cell>
          <cell r="AU1566" t="str">
            <v>817</v>
          </cell>
          <cell r="AV1566" t="str">
            <v>05/26</v>
          </cell>
          <cell r="AW1566" t="str">
            <v>IMDM21470172..</v>
          </cell>
          <cell r="AX1566" t="str">
            <v>Inactivo</v>
          </cell>
          <cell r="AY1566" t="str">
            <v>No</v>
          </cell>
          <cell r="AZ1566" t="str">
            <v>-</v>
          </cell>
          <cell r="BA1566" t="str">
            <v>-</v>
          </cell>
          <cell r="BB1566" t="str">
            <v>-</v>
          </cell>
          <cell r="BC1566" t="str">
            <v>-</v>
          </cell>
          <cell r="BD1566" t="str">
            <v>-</v>
          </cell>
          <cell r="BE1566" t="str">
            <v>-</v>
          </cell>
          <cell r="BF1566" t="str">
            <v>-</v>
          </cell>
          <cell r="BG1566">
            <v>3</v>
          </cell>
          <cell r="BH1566" t="str">
            <v>-</v>
          </cell>
          <cell r="BI1566" t="str">
            <v>-</v>
          </cell>
          <cell r="BJ1566" t="str">
            <v>Propio</v>
          </cell>
          <cell r="BL1566" t="str">
            <v>El Trébol Automotriz Ermita, S.A. de C.V.</v>
          </cell>
          <cell r="BN1566">
            <v>0</v>
          </cell>
          <cell r="BO1566">
            <v>0</v>
          </cell>
          <cell r="BP1566" t="str">
            <v>-</v>
          </cell>
          <cell r="BQ1566" t="str">
            <v>-</v>
          </cell>
          <cell r="BR1566" t="str">
            <v>-</v>
          </cell>
          <cell r="BS1566" t="str">
            <v>-</v>
          </cell>
          <cell r="BT1566" t="str">
            <v>-</v>
          </cell>
          <cell r="BU1566" t="str">
            <v>-</v>
          </cell>
          <cell r="BV1566" t="str">
            <v>-</v>
          </cell>
          <cell r="BW1566" t="str">
            <v>-</v>
          </cell>
          <cell r="BX1566" t="str">
            <v>-</v>
          </cell>
          <cell r="BY1566" t="str">
            <v>-</v>
          </cell>
          <cell r="BZ1566" t="str">
            <v>-</v>
          </cell>
          <cell r="CA1566" t="str">
            <v>-</v>
          </cell>
          <cell r="CB1566" t="str">
            <v>-</v>
          </cell>
          <cell r="CC1566" t="str">
            <v>Lunes</v>
          </cell>
          <cell r="CD1566" t="str">
            <v>15</v>
          </cell>
          <cell r="CE1566" t="str">
            <v>5</v>
          </cell>
          <cell r="CF1566" t="str">
            <v>Amarillo</v>
          </cell>
          <cell r="CG1566" t="str">
            <v>1er Sábado</v>
          </cell>
          <cell r="CH1566" t="str">
            <v>Ene y Feb</v>
          </cell>
          <cell r="CI1566" t="str">
            <v>Jul y Ago</v>
          </cell>
          <cell r="CJ1566" t="str">
            <v>Ajustador</v>
          </cell>
          <cell r="CK1566">
            <v>90</v>
          </cell>
          <cell r="CL1566" t="str">
            <v>101 - MAGNA</v>
          </cell>
          <cell r="CM1566" t="str">
            <v>15185</v>
          </cell>
          <cell r="CP1566" t="str">
            <v>-</v>
          </cell>
        </row>
        <row r="1567">
          <cell r="A1567" t="str">
            <v>15186</v>
          </cell>
          <cell r="B1567" t="str">
            <v>X08AEU</v>
          </cell>
          <cell r="C1567" t="str">
            <v>Distrito Federal</v>
          </cell>
          <cell r="D1567" t="str">
            <v>No aplica</v>
          </cell>
          <cell r="E1567" t="str">
            <v>Aveo</v>
          </cell>
          <cell r="F1567" t="str">
            <v>Automóvil</v>
          </cell>
          <cell r="G1567" t="str">
            <v>Chevrolet</v>
          </cell>
          <cell r="H1567" t="str">
            <v>Aveo LT 4 puertas T/M, D/H, A/A, B/A, ABS, CD, Paquete F</v>
          </cell>
          <cell r="I1567" t="str">
            <v>3G1TB5CF5GL106311</v>
          </cell>
          <cell r="J1567" t="str">
            <v>Hecho en México</v>
          </cell>
          <cell r="K1567" t="str">
            <v>Magna</v>
          </cell>
          <cell r="L1567">
            <v>4</v>
          </cell>
          <cell r="M1567">
            <v>45</v>
          </cell>
          <cell r="N1567">
            <v>2016</v>
          </cell>
          <cell r="O1567" t="str">
            <v>Puebla</v>
          </cell>
          <cell r="P1567" t="str">
            <v>Puebla</v>
          </cell>
          <cell r="Q1567" t="str">
            <v>Sureste</v>
          </cell>
          <cell r="R1567" t="str">
            <v>Baja</v>
          </cell>
          <cell r="S1567" t="str">
            <v>Venta a empleado</v>
          </cell>
          <cell r="T1567" t="str">
            <v>GNP</v>
          </cell>
          <cell r="U1567" t="str">
            <v>Grupo Nacional Provincial, S.A.B.</v>
          </cell>
          <cell r="V1567" t="str">
            <v>Asesor de Servicio</v>
          </cell>
          <cell r="W1567" t="str">
            <v>2612</v>
          </cell>
          <cell r="X1567" t="str">
            <v>Supervisoria</v>
          </cell>
          <cell r="Y1567" t="str">
            <v>Asignado</v>
          </cell>
          <cell r="Z1567" t="str">
            <v>S04307</v>
          </cell>
          <cell r="AA1567" t="str">
            <v>Romero Gonzalez Pedro</v>
          </cell>
          <cell r="AB1567" t="str">
            <v>Servicios Administrativos en Reclamaciones, S.A. de C.V.</v>
          </cell>
          <cell r="AC1567" t="str">
            <v>ROGP800301NK6</v>
          </cell>
          <cell r="AD1567" t="str">
            <v>Operativo</v>
          </cell>
          <cell r="AE1567" t="str">
            <v>Asesor de Servicio</v>
          </cell>
          <cell r="AF1567" t="str">
            <v>Unidad Operativa</v>
          </cell>
          <cell r="AG1567" t="str">
            <v>Dirección Servicio y Operaciones</v>
          </cell>
          <cell r="AH1567" t="str">
            <v>Subdir. Siniestros CDMX y Sureste</v>
          </cell>
          <cell r="AI1567" t="str">
            <v>C9208</v>
          </cell>
          <cell r="AJ1567" t="str">
            <v>Lasa Estrada Antxon</v>
          </cell>
          <cell r="AK1567" t="str">
            <v>Paseo Opera</v>
          </cell>
          <cell r="AL1567" t="str">
            <v>Puebla</v>
          </cell>
          <cell r="AM1567">
            <v>0</v>
          </cell>
          <cell r="AN1567" t="str">
            <v>pedro.romero@gnp.com.mx</v>
          </cell>
          <cell r="AO1567" t="str">
            <v>pedro.romero@gnp.com.mx</v>
          </cell>
          <cell r="AP1567" t="str">
            <v>pedroromerogonza@outlook.com</v>
          </cell>
          <cell r="AQ1567">
            <v>2225042703</v>
          </cell>
          <cell r="AR1567" t="str">
            <v>6363180010377834</v>
          </cell>
          <cell r="AS1567" t="str">
            <v>CANCELADO</v>
          </cell>
          <cell r="AT1567" t="str">
            <v>4558</v>
          </cell>
          <cell r="AU1567" t="str">
            <v>724</v>
          </cell>
          <cell r="AV1567" t="str">
            <v>05/26</v>
          </cell>
          <cell r="AW1567" t="str">
            <v>IMDM22968823..</v>
          </cell>
          <cell r="AX1567" t="str">
            <v>Inactivo</v>
          </cell>
          <cell r="AY1567" t="str">
            <v>No</v>
          </cell>
          <cell r="AZ1567" t="str">
            <v>-</v>
          </cell>
          <cell r="BA1567" t="str">
            <v>-</v>
          </cell>
          <cell r="BB1567" t="str">
            <v>-</v>
          </cell>
          <cell r="BC1567" t="str">
            <v>-</v>
          </cell>
          <cell r="BD1567" t="str">
            <v>-</v>
          </cell>
          <cell r="BE1567" t="str">
            <v>-</v>
          </cell>
          <cell r="BF1567" t="str">
            <v>-</v>
          </cell>
          <cell r="BG1567">
            <v>3</v>
          </cell>
          <cell r="BH1567" t="str">
            <v>-</v>
          </cell>
          <cell r="BI1567" t="str">
            <v>-</v>
          </cell>
          <cell r="BJ1567" t="str">
            <v>Propio</v>
          </cell>
          <cell r="BL1567" t="str">
            <v>El Trébol Automotriz Ermita, S.A. de C.V.</v>
          </cell>
          <cell r="BN1567">
            <v>0</v>
          </cell>
          <cell r="BO1567">
            <v>0</v>
          </cell>
          <cell r="BP1567" t="str">
            <v>-</v>
          </cell>
          <cell r="BQ1567" t="str">
            <v>-</v>
          </cell>
          <cell r="BR1567" t="str">
            <v>-</v>
          </cell>
          <cell r="BS1567" t="str">
            <v>-</v>
          </cell>
          <cell r="BT1567" t="str">
            <v>-</v>
          </cell>
          <cell r="BU1567" t="str">
            <v>-</v>
          </cell>
          <cell r="BV1567" t="str">
            <v>-</v>
          </cell>
          <cell r="BW1567" t="str">
            <v>-</v>
          </cell>
          <cell r="BX1567" t="str">
            <v>-</v>
          </cell>
          <cell r="BY1567" t="str">
            <v>-</v>
          </cell>
          <cell r="BZ1567" t="str">
            <v>-</v>
          </cell>
          <cell r="CA1567" t="str">
            <v>-</v>
          </cell>
          <cell r="CB1567" t="str">
            <v>-</v>
          </cell>
          <cell r="CC1567" t="str">
            <v>Martes</v>
          </cell>
          <cell r="CD1567" t="str">
            <v>08</v>
          </cell>
          <cell r="CE1567" t="str">
            <v>8</v>
          </cell>
          <cell r="CF1567" t="str">
            <v>Rosa</v>
          </cell>
          <cell r="CG1567" t="str">
            <v>2o Sábado</v>
          </cell>
          <cell r="CH1567" t="str">
            <v>Feb y Mzo</v>
          </cell>
          <cell r="CI1567" t="str">
            <v>Ago y Sep</v>
          </cell>
          <cell r="CJ1567" t="str">
            <v>Ajustador</v>
          </cell>
          <cell r="CK1567">
            <v>90</v>
          </cell>
          <cell r="CL1567" t="str">
            <v>101 - MAGNA</v>
          </cell>
          <cell r="CM1567" t="str">
            <v>15186</v>
          </cell>
          <cell r="CP1567" t="str">
            <v>-</v>
          </cell>
        </row>
        <row r="1568">
          <cell r="A1568" t="str">
            <v>15187</v>
          </cell>
          <cell r="B1568" t="str">
            <v>Y58AEU</v>
          </cell>
          <cell r="C1568" t="str">
            <v>Distrito Federal</v>
          </cell>
          <cell r="D1568" t="str">
            <v>No aplica</v>
          </cell>
          <cell r="E1568" t="str">
            <v>Aveo</v>
          </cell>
          <cell r="F1568" t="str">
            <v>Automóvil</v>
          </cell>
          <cell r="G1568" t="str">
            <v>Chevrolet</v>
          </cell>
          <cell r="H1568" t="str">
            <v>Aveo LT 4 puertas T/M, D/H, A/A, B/A, ABS, CD, Paquete F</v>
          </cell>
          <cell r="I1568" t="str">
            <v>3G1TB5CF6GL105362</v>
          </cell>
          <cell r="J1568" t="str">
            <v>Hecho en México</v>
          </cell>
          <cell r="K1568" t="str">
            <v>Magna</v>
          </cell>
          <cell r="L1568">
            <v>4</v>
          </cell>
          <cell r="M1568">
            <v>45</v>
          </cell>
          <cell r="N1568">
            <v>2016</v>
          </cell>
          <cell r="O1568" t="str">
            <v>Puebla</v>
          </cell>
          <cell r="P1568" t="str">
            <v>Puebla</v>
          </cell>
          <cell r="Q1568" t="str">
            <v>Sureste</v>
          </cell>
          <cell r="R1568" t="str">
            <v>Baja</v>
          </cell>
          <cell r="S1568" t="str">
            <v>Subasta interna</v>
          </cell>
          <cell r="T1568" t="str">
            <v>GNP</v>
          </cell>
          <cell r="U1568" t="str">
            <v>Grupo Nacional Provincial, S.A.B.</v>
          </cell>
          <cell r="V1568" t="str">
            <v>Asesor de Servicio</v>
          </cell>
          <cell r="W1568" t="str">
            <v>2613</v>
          </cell>
          <cell r="X1568" t="str">
            <v>Supervisoria</v>
          </cell>
          <cell r="Y1568" t="str">
            <v>Asignado</v>
          </cell>
          <cell r="Z1568" t="str">
            <v>S04305</v>
          </cell>
          <cell r="AA1568" t="str">
            <v>Oropeza Herrera Michel</v>
          </cell>
          <cell r="AB1568" t="str">
            <v>Servicios Administrativos en Reclamaciones, S.A. de C.V.</v>
          </cell>
          <cell r="AC1568" t="str">
            <v>OOHM820929K15</v>
          </cell>
          <cell r="AD1568" t="str">
            <v>Operativo</v>
          </cell>
          <cell r="AE1568" t="str">
            <v>Asesor de Servicio</v>
          </cell>
          <cell r="AF1568" t="str">
            <v>Unidad Operativa</v>
          </cell>
          <cell r="AG1568" t="str">
            <v>Dirección Servicio y Operaciones</v>
          </cell>
          <cell r="AH1568" t="str">
            <v>Subdir. Siniestros CDMX y Sureste</v>
          </cell>
          <cell r="AI1568" t="str">
            <v>C9208</v>
          </cell>
          <cell r="AJ1568" t="str">
            <v>Lasa Estrada Antxon</v>
          </cell>
          <cell r="AK1568" t="str">
            <v>Paseo Opera</v>
          </cell>
          <cell r="AL1568" t="str">
            <v>Puebla</v>
          </cell>
          <cell r="AM1568">
            <v>0</v>
          </cell>
          <cell r="AN1568" t="str">
            <v>michel.oropeza@gnp.com.mx</v>
          </cell>
          <cell r="AO1568" t="str">
            <v>michel.oropeza@gnp.com.mx</v>
          </cell>
          <cell r="AP1568" t="str">
            <v>michi.oropeza@gmail.com</v>
          </cell>
          <cell r="AQ1568">
            <v>2225980791</v>
          </cell>
          <cell r="AR1568" t="str">
            <v>6363180010377842</v>
          </cell>
          <cell r="AS1568" t="str">
            <v>CANCELADO</v>
          </cell>
          <cell r="AT1568" t="str">
            <v>8884</v>
          </cell>
          <cell r="AU1568" t="str">
            <v>765</v>
          </cell>
          <cell r="AV1568" t="str">
            <v>05/26</v>
          </cell>
          <cell r="AW1568" t="str">
            <v>IMDM21470173..</v>
          </cell>
          <cell r="AX1568" t="str">
            <v>Inactivo</v>
          </cell>
          <cell r="AY1568" t="str">
            <v>No</v>
          </cell>
          <cell r="AZ1568" t="str">
            <v>-</v>
          </cell>
          <cell r="BA1568" t="str">
            <v>-</v>
          </cell>
          <cell r="BB1568" t="str">
            <v>-</v>
          </cell>
          <cell r="BC1568" t="str">
            <v>-</v>
          </cell>
          <cell r="BD1568" t="str">
            <v>-</v>
          </cell>
          <cell r="BE1568" t="str">
            <v>-</v>
          </cell>
          <cell r="BF1568" t="str">
            <v>-</v>
          </cell>
          <cell r="BG1568">
            <v>3</v>
          </cell>
          <cell r="BH1568" t="str">
            <v>-</v>
          </cell>
          <cell r="BI1568" t="str">
            <v>-</v>
          </cell>
          <cell r="BJ1568" t="str">
            <v>Propio</v>
          </cell>
          <cell r="BL1568" t="str">
            <v>El Trébol Automotriz Ermita, S.A. de C.V.</v>
          </cell>
          <cell r="BN1568">
            <v>0</v>
          </cell>
          <cell r="BO1568">
            <v>0</v>
          </cell>
          <cell r="BP1568" t="str">
            <v>-</v>
          </cell>
          <cell r="BQ1568" t="str">
            <v>-</v>
          </cell>
          <cell r="BR1568" t="str">
            <v>-</v>
          </cell>
          <cell r="BS1568" t="str">
            <v>-</v>
          </cell>
          <cell r="BT1568" t="str">
            <v>-</v>
          </cell>
          <cell r="BU1568" t="str">
            <v>-</v>
          </cell>
          <cell r="BV1568" t="str">
            <v>-</v>
          </cell>
          <cell r="BW1568" t="str">
            <v>-</v>
          </cell>
          <cell r="BX1568" t="str">
            <v>-</v>
          </cell>
          <cell r="BY1568" t="str">
            <v>-</v>
          </cell>
          <cell r="BZ1568" t="str">
            <v>-</v>
          </cell>
          <cell r="CA1568" t="str">
            <v>-</v>
          </cell>
          <cell r="CB1568" t="str">
            <v>-</v>
          </cell>
          <cell r="CC1568" t="str">
            <v>Martes</v>
          </cell>
          <cell r="CD1568" t="str">
            <v>58</v>
          </cell>
          <cell r="CE1568" t="str">
            <v>8</v>
          </cell>
          <cell r="CF1568" t="str">
            <v>Rosa</v>
          </cell>
          <cell r="CG1568" t="str">
            <v>2o Sábado</v>
          </cell>
          <cell r="CH1568" t="str">
            <v>Feb y Mzo</v>
          </cell>
          <cell r="CI1568" t="str">
            <v>Ago y Sep</v>
          </cell>
          <cell r="CJ1568" t="str">
            <v>Ajustador</v>
          </cell>
          <cell r="CK1568">
            <v>90</v>
          </cell>
          <cell r="CL1568" t="str">
            <v>101 - MAGNA</v>
          </cell>
          <cell r="CM1568" t="str">
            <v>15187</v>
          </cell>
          <cell r="CP1568" t="str">
            <v>-</v>
          </cell>
        </row>
        <row r="1569">
          <cell r="A1569" t="str">
            <v>15188</v>
          </cell>
          <cell r="B1569" t="str">
            <v>Y18AEU</v>
          </cell>
          <cell r="C1569" t="str">
            <v>Distrito Federal</v>
          </cell>
          <cell r="D1569" t="str">
            <v>No aplica</v>
          </cell>
          <cell r="E1569" t="str">
            <v>Aveo</v>
          </cell>
          <cell r="F1569" t="str">
            <v>Automóvil</v>
          </cell>
          <cell r="G1569" t="str">
            <v>Chevrolet</v>
          </cell>
          <cell r="H1569" t="str">
            <v>Aveo LT 4 puertas T/M, D/H, A/A, B/A, ABS, CD, Paquete F</v>
          </cell>
          <cell r="I1569" t="str">
            <v>3G1TB5CF7GL106066</v>
          </cell>
          <cell r="J1569" t="str">
            <v>Hecho en México</v>
          </cell>
          <cell r="K1569" t="str">
            <v>Magna</v>
          </cell>
          <cell r="L1569">
            <v>4</v>
          </cell>
          <cell r="M1569">
            <v>45</v>
          </cell>
          <cell r="N1569">
            <v>2016</v>
          </cell>
          <cell r="O1569" t="str">
            <v>Querétaro</v>
          </cell>
          <cell r="P1569" t="str">
            <v>Querétaro</v>
          </cell>
          <cell r="Q1569" t="str">
            <v>Occidente</v>
          </cell>
          <cell r="R1569" t="str">
            <v>Baja</v>
          </cell>
          <cell r="S1569" t="str">
            <v>PT por Siniestro</v>
          </cell>
          <cell r="T1569" t="str">
            <v>GNP</v>
          </cell>
          <cell r="U1569" t="str">
            <v>Grupo Nacional Provincial, S.A.B.</v>
          </cell>
          <cell r="V1569" t="str">
            <v>Asesor de Servicio</v>
          </cell>
          <cell r="W1569" t="str">
            <v>6006</v>
          </cell>
          <cell r="X1569" t="str">
            <v>Supervisoria</v>
          </cell>
          <cell r="Y1569" t="str">
            <v>Asignado</v>
          </cell>
          <cell r="Z1569" t="str">
            <v>S04292</v>
          </cell>
          <cell r="AA1569" t="str">
            <v>-</v>
          </cell>
          <cell r="AB1569" t="str">
            <v>-</v>
          </cell>
          <cell r="AC1569" t="str">
            <v>-</v>
          </cell>
          <cell r="AD1569" t="str">
            <v>-</v>
          </cell>
          <cell r="AE1569" t="str">
            <v>-</v>
          </cell>
          <cell r="AF1569" t="str">
            <v>-</v>
          </cell>
          <cell r="AG1569" t="str">
            <v>-</v>
          </cell>
          <cell r="AH1569" t="str">
            <v>-</v>
          </cell>
          <cell r="AI1569" t="str">
            <v>C6705</v>
          </cell>
          <cell r="AJ1569" t="str">
            <v>Ramirez Granados Arturo</v>
          </cell>
          <cell r="AK1569" t="str">
            <v>-</v>
          </cell>
          <cell r="AL1569" t="str">
            <v>-</v>
          </cell>
          <cell r="AM1569" t="str">
            <v>-</v>
          </cell>
          <cell r="AN1569" t="str">
            <v>pere7503@gmail.com</v>
          </cell>
          <cell r="AO1569" t="str">
            <v>-</v>
          </cell>
          <cell r="AP1569" t="str">
            <v>pere7503@gmail.com</v>
          </cell>
          <cell r="AQ1569">
            <v>4421203672</v>
          </cell>
          <cell r="AR1569" t="str">
            <v>-</v>
          </cell>
          <cell r="AS1569" t="str">
            <v>-</v>
          </cell>
          <cell r="AT1569" t="str">
            <v>-</v>
          </cell>
          <cell r="AU1569" t="str">
            <v>-</v>
          </cell>
          <cell r="AV1569" t="str">
            <v>-</v>
          </cell>
          <cell r="AW1569" t="str">
            <v>IMDM20552441..</v>
          </cell>
          <cell r="AX1569" t="str">
            <v>Inactivo</v>
          </cell>
          <cell r="AY1569" t="str">
            <v>No</v>
          </cell>
          <cell r="AZ1569" t="str">
            <v>-</v>
          </cell>
          <cell r="BA1569" t="str">
            <v>-</v>
          </cell>
          <cell r="BB1569" t="str">
            <v>-</v>
          </cell>
          <cell r="BC1569" t="str">
            <v>-</v>
          </cell>
          <cell r="BD1569" t="str">
            <v>-</v>
          </cell>
          <cell r="BE1569" t="str">
            <v>-</v>
          </cell>
          <cell r="BF1569" t="str">
            <v>-</v>
          </cell>
          <cell r="BG1569">
            <v>3</v>
          </cell>
          <cell r="BH1569" t="str">
            <v>-</v>
          </cell>
          <cell r="BI1569" t="str">
            <v>-</v>
          </cell>
          <cell r="BJ1569" t="str">
            <v>Propio</v>
          </cell>
          <cell r="BL1569" t="str">
            <v>El Trébol Automotriz Ermita, S.A. de C.V.</v>
          </cell>
          <cell r="BN1569">
            <v>0</v>
          </cell>
          <cell r="BO1569">
            <v>0</v>
          </cell>
          <cell r="BP1569" t="str">
            <v>-</v>
          </cell>
          <cell r="BQ1569" t="str">
            <v>-</v>
          </cell>
          <cell r="BR1569" t="str">
            <v>-</v>
          </cell>
          <cell r="BS1569" t="str">
            <v>-</v>
          </cell>
          <cell r="BT1569" t="str">
            <v>-</v>
          </cell>
          <cell r="BU1569" t="str">
            <v>-</v>
          </cell>
          <cell r="BV1569" t="str">
            <v>-</v>
          </cell>
          <cell r="BW1569" t="str">
            <v>-</v>
          </cell>
          <cell r="BX1569" t="str">
            <v>-</v>
          </cell>
          <cell r="BY1569" t="str">
            <v>-</v>
          </cell>
          <cell r="BZ1569" t="str">
            <v>-</v>
          </cell>
          <cell r="CA1569" t="str">
            <v>-</v>
          </cell>
          <cell r="CB1569" t="str">
            <v>-</v>
          </cell>
          <cell r="CC1569" t="str">
            <v>Martes</v>
          </cell>
          <cell r="CD1569" t="str">
            <v>18</v>
          </cell>
          <cell r="CE1569" t="str">
            <v>8</v>
          </cell>
          <cell r="CF1569" t="str">
            <v>Rosa</v>
          </cell>
          <cell r="CG1569" t="str">
            <v>2o Sábado</v>
          </cell>
          <cell r="CH1569" t="str">
            <v>Feb y Mzo</v>
          </cell>
          <cell r="CI1569" t="str">
            <v>Ago y Sep</v>
          </cell>
          <cell r="CJ1569" t="str">
            <v>-</v>
          </cell>
          <cell r="CK1569">
            <v>90</v>
          </cell>
          <cell r="CL1569" t="str">
            <v>101 - MAGNA</v>
          </cell>
          <cell r="CM1569" t="str">
            <v>15188</v>
          </cell>
          <cell r="CP1569" t="str">
            <v>-</v>
          </cell>
        </row>
        <row r="1570">
          <cell r="A1570" t="str">
            <v>15189</v>
          </cell>
          <cell r="B1570" t="str">
            <v>X55AEU</v>
          </cell>
          <cell r="C1570" t="str">
            <v>Distrito Federal</v>
          </cell>
          <cell r="D1570" t="str">
            <v>No aplica</v>
          </cell>
          <cell r="E1570" t="str">
            <v>Aveo</v>
          </cell>
          <cell r="F1570" t="str">
            <v>Automóvil</v>
          </cell>
          <cell r="G1570" t="str">
            <v>Chevrolet</v>
          </cell>
          <cell r="H1570" t="str">
            <v>Aveo LT 4 puertas T/M, D/H, A/A, B/A, ABS, CD, Paquete F</v>
          </cell>
          <cell r="I1570" t="str">
            <v>3G1TB5CF8GL105542</v>
          </cell>
          <cell r="J1570" t="str">
            <v>Hecho en México</v>
          </cell>
          <cell r="K1570" t="str">
            <v>Magna</v>
          </cell>
          <cell r="L1570">
            <v>4</v>
          </cell>
          <cell r="M1570">
            <v>45</v>
          </cell>
          <cell r="N1570">
            <v>2016</v>
          </cell>
          <cell r="O1570" t="str">
            <v>Ciudad de México</v>
          </cell>
          <cell r="P1570" t="str">
            <v>Ciudad de México</v>
          </cell>
          <cell r="Q1570" t="str">
            <v>Zona Metropolitana</v>
          </cell>
          <cell r="R1570" t="str">
            <v>Baja</v>
          </cell>
          <cell r="S1570" t="str">
            <v>Devolución Salvamentos</v>
          </cell>
          <cell r="T1570" t="str">
            <v>GNP</v>
          </cell>
          <cell r="U1570" t="str">
            <v>Grupo Nacional Provincial, S.A.B.</v>
          </cell>
          <cell r="V1570" t="str">
            <v>Asesor de Servicio</v>
          </cell>
          <cell r="W1570" t="str">
            <v>572</v>
          </cell>
          <cell r="X1570" t="str">
            <v>Célula 4</v>
          </cell>
          <cell r="Y1570" t="str">
            <v>Asignado</v>
          </cell>
          <cell r="Z1570" t="str">
            <v>N93853</v>
          </cell>
          <cell r="AA1570" t="str">
            <v>García Gómez Carlos Daniel</v>
          </cell>
          <cell r="AB1570" t="str">
            <v>Grupo Nacional Provincial, S.A.B.</v>
          </cell>
          <cell r="AC1570" t="str">
            <v>GAGC9005313X5</v>
          </cell>
          <cell r="AD1570" t="str">
            <v>Operativo</v>
          </cell>
          <cell r="AE1570" t="str">
            <v>Asesor de Servicio Automovil</v>
          </cell>
          <cell r="AF1570" t="str">
            <v>Unidad Operativa</v>
          </cell>
          <cell r="AG1570" t="str">
            <v>Dirección Servicio y Operaciones</v>
          </cell>
          <cell r="AH1570" t="str">
            <v>Subdir. Siniestros CDMX y Sureste</v>
          </cell>
          <cell r="AI1570" t="str">
            <v>C9208</v>
          </cell>
          <cell r="AJ1570" t="str">
            <v>Lasa Estrada Antxon</v>
          </cell>
          <cell r="AK1570" t="str">
            <v>Tlalnepantla</v>
          </cell>
          <cell r="AL1570" t="str">
            <v>Tlalnepantla</v>
          </cell>
          <cell r="AM1570" t="str">
            <v>81617 / 80824</v>
          </cell>
          <cell r="AN1570" t="str">
            <v>carlos.garciagomez@gnp.com.mx</v>
          </cell>
          <cell r="AO1570" t="str">
            <v>carlos.garciagomez@gnp.com.mx</v>
          </cell>
          <cell r="AP1570" t="str">
            <v>ajustes062gnp@gmail.com</v>
          </cell>
          <cell r="AQ1570">
            <v>5535229114</v>
          </cell>
          <cell r="AR1570" t="str">
            <v>6363180010377859</v>
          </cell>
          <cell r="AS1570" t="str">
            <v>CANCELADO</v>
          </cell>
          <cell r="AT1570" t="str">
            <v>2275</v>
          </cell>
          <cell r="AU1570" t="str">
            <v>694</v>
          </cell>
          <cell r="AV1570" t="str">
            <v>05/26</v>
          </cell>
          <cell r="AW1570" t="str">
            <v>IMDM20552435..</v>
          </cell>
          <cell r="AX1570" t="str">
            <v>Inactivo</v>
          </cell>
          <cell r="AY1570" t="str">
            <v>Si</v>
          </cell>
          <cell r="AZ1570">
            <v>1229.17</v>
          </cell>
          <cell r="BA1570">
            <v>43708</v>
          </cell>
          <cell r="BB1570">
            <v>7375.02</v>
          </cell>
          <cell r="BC1570" t="str">
            <v>-</v>
          </cell>
          <cell r="BD1570">
            <v>118000</v>
          </cell>
          <cell r="BE1570">
            <v>43631</v>
          </cell>
          <cell r="BF1570">
            <v>45076</v>
          </cell>
          <cell r="BG1570">
            <v>3</v>
          </cell>
          <cell r="BH1570" t="str">
            <v>-</v>
          </cell>
          <cell r="BI1570" t="str">
            <v>-</v>
          </cell>
          <cell r="BJ1570" t="str">
            <v>Propio</v>
          </cell>
          <cell r="BL1570" t="str">
            <v>El Trébol Automotriz Ermita, S.A. de C.V.</v>
          </cell>
          <cell r="BN1570">
            <v>0</v>
          </cell>
          <cell r="BO1570">
            <v>0</v>
          </cell>
          <cell r="BP1570" t="str">
            <v>-</v>
          </cell>
          <cell r="BQ1570" t="str">
            <v>-</v>
          </cell>
          <cell r="BR1570" t="str">
            <v>-</v>
          </cell>
          <cell r="BS1570" t="str">
            <v>-</v>
          </cell>
          <cell r="BT1570" t="str">
            <v>-</v>
          </cell>
          <cell r="BU1570" t="str">
            <v>-</v>
          </cell>
          <cell r="BV1570" t="str">
            <v>-</v>
          </cell>
          <cell r="BW1570" t="str">
            <v>-</v>
          </cell>
          <cell r="BX1570" t="str">
            <v>-</v>
          </cell>
          <cell r="BY1570" t="str">
            <v>-</v>
          </cell>
          <cell r="BZ1570" t="str">
            <v>-</v>
          </cell>
          <cell r="CA1570" t="str">
            <v>-</v>
          </cell>
          <cell r="CB1570" t="str">
            <v>-</v>
          </cell>
          <cell r="CC1570" t="str">
            <v>Lunes</v>
          </cell>
          <cell r="CD1570" t="str">
            <v>55</v>
          </cell>
          <cell r="CE1570" t="str">
            <v>5</v>
          </cell>
          <cell r="CF1570" t="str">
            <v>Amarillo</v>
          </cell>
          <cell r="CG1570" t="str">
            <v>1er Sábado</v>
          </cell>
          <cell r="CH1570" t="str">
            <v>Ene y Feb</v>
          </cell>
          <cell r="CI1570" t="str">
            <v>Jul y Ago</v>
          </cell>
          <cell r="CJ1570" t="str">
            <v>Ajustador</v>
          </cell>
          <cell r="CK1570">
            <v>90</v>
          </cell>
          <cell r="CL1570" t="str">
            <v>101 - MAGNA</v>
          </cell>
          <cell r="CM1570" t="str">
            <v>15189</v>
          </cell>
          <cell r="CP1570" t="str">
            <v>-</v>
          </cell>
        </row>
        <row r="1571">
          <cell r="A1571" t="str">
            <v>15190</v>
          </cell>
          <cell r="B1571" t="str">
            <v>X35AEU</v>
          </cell>
          <cell r="C1571" t="str">
            <v>Distrito Federal</v>
          </cell>
          <cell r="D1571" t="str">
            <v>No aplica</v>
          </cell>
          <cell r="E1571" t="str">
            <v>Aveo</v>
          </cell>
          <cell r="F1571" t="str">
            <v>Automóvil</v>
          </cell>
          <cell r="G1571" t="str">
            <v>Chevrolet</v>
          </cell>
          <cell r="H1571" t="str">
            <v>Aveo LT 4 puertas T/M, D/H, A/A, B/A, ABS, CD, Paquete F</v>
          </cell>
          <cell r="I1571" t="str">
            <v>3G1TB5CF8GL105699</v>
          </cell>
          <cell r="J1571" t="str">
            <v>Hecho en México</v>
          </cell>
          <cell r="K1571" t="str">
            <v>Magna</v>
          </cell>
          <cell r="L1571">
            <v>4</v>
          </cell>
          <cell r="M1571">
            <v>45</v>
          </cell>
          <cell r="N1571">
            <v>2016</v>
          </cell>
          <cell r="O1571" t="str">
            <v>Veracruz</v>
          </cell>
          <cell r="P1571" t="str">
            <v>Veracruz</v>
          </cell>
          <cell r="Q1571" t="str">
            <v>Sureste</v>
          </cell>
          <cell r="R1571" t="str">
            <v>Baja</v>
          </cell>
          <cell r="S1571" t="str">
            <v>PT por Siniestro</v>
          </cell>
          <cell r="T1571" t="str">
            <v>GNP</v>
          </cell>
          <cell r="U1571" t="str">
            <v>Grupo Nacional Provincial, S.A.B.</v>
          </cell>
          <cell r="V1571" t="str">
            <v>Asesor de Servicio</v>
          </cell>
          <cell r="W1571" t="str">
            <v>6604</v>
          </cell>
          <cell r="X1571" t="str">
            <v>Supervisoria</v>
          </cell>
          <cell r="Y1571" t="str">
            <v>Asignado</v>
          </cell>
          <cell r="Z1571" t="str">
            <v>S06285</v>
          </cell>
          <cell r="AA1571" t="str">
            <v>Ortiz Nolasco Cristian Roberto</v>
          </cell>
          <cell r="AB1571" t="str">
            <v>Servicios Administrativos en Reclamaciones, S.A. de C.V.</v>
          </cell>
          <cell r="AC1571" t="str">
            <v>OINC920701417</v>
          </cell>
          <cell r="AD1571" t="str">
            <v>Operativo</v>
          </cell>
          <cell r="AE1571" t="str">
            <v>Asesor de Servicio</v>
          </cell>
          <cell r="AF1571" t="str">
            <v>Unidad Operativa</v>
          </cell>
          <cell r="AG1571" t="str">
            <v>Dirección Servicio y Operaciones</v>
          </cell>
          <cell r="AH1571" t="str">
            <v>Subdir. Siniestros CDMX y Sureste</v>
          </cell>
          <cell r="AI1571" t="str">
            <v>C9208</v>
          </cell>
          <cell r="AJ1571" t="str">
            <v>Lasa Estrada Antxon</v>
          </cell>
          <cell r="AK1571" t="str">
            <v>Paseo Jardin</v>
          </cell>
          <cell r="AL1571" t="str">
            <v>Veracruz</v>
          </cell>
          <cell r="AM1571">
            <v>0</v>
          </cell>
          <cell r="AN1571" t="str">
            <v>cristian.ortiz@gnp.com.mx</v>
          </cell>
          <cell r="AO1571" t="str">
            <v>cristian.ortiz@gnp.com.mx</v>
          </cell>
          <cell r="AP1571" t="str">
            <v>cristian.ortiz@gnp.com.mx</v>
          </cell>
          <cell r="AQ1571">
            <v>2291595036</v>
          </cell>
          <cell r="AR1571" t="str">
            <v>-</v>
          </cell>
          <cell r="AS1571" t="str">
            <v>-</v>
          </cell>
          <cell r="AT1571" t="str">
            <v>-</v>
          </cell>
          <cell r="AU1571" t="str">
            <v>-</v>
          </cell>
          <cell r="AV1571" t="str">
            <v>-</v>
          </cell>
          <cell r="AW1571" t="str">
            <v>IMDM20552442..</v>
          </cell>
          <cell r="AX1571" t="str">
            <v>Inactivo</v>
          </cell>
          <cell r="AY1571" t="str">
            <v>Si</v>
          </cell>
          <cell r="AZ1571">
            <v>847.22</v>
          </cell>
          <cell r="BA1571">
            <v>43631</v>
          </cell>
          <cell r="BB1571">
            <v>22027.72</v>
          </cell>
          <cell r="BC1571">
            <v>38972.28</v>
          </cell>
          <cell r="BD1571">
            <v>61000</v>
          </cell>
          <cell r="BE1571">
            <v>43251</v>
          </cell>
          <cell r="BF1571">
            <v>44331</v>
          </cell>
          <cell r="BG1571">
            <v>3</v>
          </cell>
          <cell r="BH1571" t="str">
            <v>-</v>
          </cell>
          <cell r="BI1571" t="str">
            <v>-</v>
          </cell>
          <cell r="BJ1571" t="str">
            <v>Propio</v>
          </cell>
          <cell r="BL1571" t="str">
            <v>El Trébol Automotriz Ermita, S.A. de C.V.</v>
          </cell>
          <cell r="BN1571">
            <v>0</v>
          </cell>
          <cell r="BO1571">
            <v>0</v>
          </cell>
          <cell r="BP1571" t="str">
            <v>-</v>
          </cell>
          <cell r="BQ1571" t="str">
            <v>-</v>
          </cell>
          <cell r="BR1571" t="str">
            <v>-</v>
          </cell>
          <cell r="BS1571" t="str">
            <v>-</v>
          </cell>
          <cell r="BT1571" t="str">
            <v>-</v>
          </cell>
          <cell r="BU1571" t="str">
            <v>-</v>
          </cell>
          <cell r="BV1571" t="str">
            <v>-</v>
          </cell>
          <cell r="BW1571" t="str">
            <v>-</v>
          </cell>
          <cell r="BX1571" t="str">
            <v>-</v>
          </cell>
          <cell r="BY1571" t="str">
            <v>-</v>
          </cell>
          <cell r="BZ1571" t="str">
            <v>-</v>
          </cell>
          <cell r="CA1571" t="str">
            <v>-</v>
          </cell>
          <cell r="CB1571" t="str">
            <v>-</v>
          </cell>
          <cell r="CC1571" t="str">
            <v>Lunes</v>
          </cell>
          <cell r="CD1571" t="str">
            <v>35</v>
          </cell>
          <cell r="CE1571" t="str">
            <v>5</v>
          </cell>
          <cell r="CF1571" t="str">
            <v>Amarillo</v>
          </cell>
          <cell r="CG1571" t="str">
            <v>1er Sábado</v>
          </cell>
          <cell r="CH1571" t="str">
            <v>Ene y Feb</v>
          </cell>
          <cell r="CI1571" t="str">
            <v>Jul y Ago</v>
          </cell>
          <cell r="CJ1571" t="str">
            <v>-</v>
          </cell>
          <cell r="CK1571">
            <v>90</v>
          </cell>
          <cell r="CL1571" t="str">
            <v>101 - MAGNA</v>
          </cell>
          <cell r="CM1571" t="str">
            <v>15190</v>
          </cell>
          <cell r="CP1571" t="str">
            <v>-</v>
          </cell>
        </row>
        <row r="1572">
          <cell r="A1572" t="str">
            <v>15191</v>
          </cell>
          <cell r="B1572" t="str">
            <v>Z81AEU</v>
          </cell>
          <cell r="C1572" t="str">
            <v>Distrito Federal</v>
          </cell>
          <cell r="D1572" t="str">
            <v>No aplica</v>
          </cell>
          <cell r="E1572" t="str">
            <v>Aveo</v>
          </cell>
          <cell r="F1572" t="str">
            <v>Automóvil</v>
          </cell>
          <cell r="G1572" t="str">
            <v>Chevrolet</v>
          </cell>
          <cell r="H1572" t="str">
            <v>Aveo LT 4 puertas T/M, D/H, A/A, B/A, ABS, CD, Paquete F</v>
          </cell>
          <cell r="I1572" t="str">
            <v>3G1TB5CF9GL105646</v>
          </cell>
          <cell r="J1572" t="str">
            <v>Hecho en México</v>
          </cell>
          <cell r="K1572" t="str">
            <v>Magna</v>
          </cell>
          <cell r="L1572">
            <v>4</v>
          </cell>
          <cell r="M1572">
            <v>45</v>
          </cell>
          <cell r="N1572">
            <v>2016</v>
          </cell>
          <cell r="O1572" t="str">
            <v>San Luis Potosí</v>
          </cell>
          <cell r="P1572" t="str">
            <v>San Luis Potosí</v>
          </cell>
          <cell r="Q1572" t="str">
            <v>Occidente</v>
          </cell>
          <cell r="R1572" t="str">
            <v>Baja</v>
          </cell>
          <cell r="S1572" t="str">
            <v>Devolución Valmex</v>
          </cell>
          <cell r="T1572" t="str">
            <v>GNP</v>
          </cell>
          <cell r="U1572" t="str">
            <v>Grupo Nacional Provincial, S.A.B.</v>
          </cell>
          <cell r="V1572" t="str">
            <v>Asesor de Servicio</v>
          </cell>
          <cell r="W1572" t="str">
            <v>5704</v>
          </cell>
          <cell r="X1572" t="str">
            <v>Supervisoria</v>
          </cell>
          <cell r="Y1572" t="str">
            <v>Asignado</v>
          </cell>
          <cell r="Z1572" t="str">
            <v>S05177</v>
          </cell>
          <cell r="AA1572" t="str">
            <v>Ayala Lara Manuel</v>
          </cell>
          <cell r="AB1572" t="str">
            <v>Servicios Administrativos en Reclamaciones, S.A. de C.V.</v>
          </cell>
          <cell r="AC1572" t="str">
            <v>AALM811106UIA</v>
          </cell>
          <cell r="AD1572" t="str">
            <v>Operativo</v>
          </cell>
          <cell r="AE1572" t="str">
            <v>Asesor de Servicio</v>
          </cell>
          <cell r="AF1572" t="str">
            <v>Unidad Operativa</v>
          </cell>
          <cell r="AG1572" t="str">
            <v>Dirección Servicio y Operaciones</v>
          </cell>
          <cell r="AH1572" t="str">
            <v>Subdirección Siniestros Norte y Occidente</v>
          </cell>
          <cell r="AI1572" t="str">
            <v>C9212</v>
          </cell>
          <cell r="AJ1572" t="str">
            <v>Colome Pineda Juan Del Carmen</v>
          </cell>
          <cell r="AK1572" t="str">
            <v>Oficina de servicio Queretaro</v>
          </cell>
          <cell r="AL1572" t="str">
            <v>Queretaro</v>
          </cell>
          <cell r="AM1572">
            <v>5961</v>
          </cell>
          <cell r="AN1572" t="str">
            <v>manuel.ayala@gnp.com.mx</v>
          </cell>
          <cell r="AO1572" t="str">
            <v>manuel.ayala@gnp.com.mx</v>
          </cell>
          <cell r="AQ1572">
            <v>4441195611</v>
          </cell>
          <cell r="AR1572" t="str">
            <v>6363180010377867</v>
          </cell>
          <cell r="AS1572" t="str">
            <v>CANCELADO</v>
          </cell>
          <cell r="AT1572" t="str">
            <v>3487</v>
          </cell>
          <cell r="AU1572" t="str">
            <v>304</v>
          </cell>
          <cell r="AV1572" t="str">
            <v>05/26</v>
          </cell>
          <cell r="AW1572" t="str">
            <v>IMDM20552444..</v>
          </cell>
          <cell r="AX1572" t="str">
            <v>Inactivo</v>
          </cell>
          <cell r="AY1572" t="str">
            <v>No</v>
          </cell>
          <cell r="AZ1572" t="str">
            <v>-</v>
          </cell>
          <cell r="BA1572" t="str">
            <v>-</v>
          </cell>
          <cell r="BB1572" t="str">
            <v>-</v>
          </cell>
          <cell r="BC1572" t="str">
            <v>-</v>
          </cell>
          <cell r="BD1572" t="str">
            <v>-</v>
          </cell>
          <cell r="BE1572" t="str">
            <v>-</v>
          </cell>
          <cell r="BF1572" t="str">
            <v>-</v>
          </cell>
          <cell r="BG1572">
            <v>3</v>
          </cell>
          <cell r="BH1572" t="str">
            <v>-</v>
          </cell>
          <cell r="BI1572" t="str">
            <v>-</v>
          </cell>
          <cell r="BJ1572" t="str">
            <v>Propio</v>
          </cell>
          <cell r="BL1572" t="str">
            <v>El Trébol Automotriz Ermita, S.A. de C.V.</v>
          </cell>
          <cell r="BN1572">
            <v>0</v>
          </cell>
          <cell r="BO1572">
            <v>0</v>
          </cell>
          <cell r="BP1572" t="str">
            <v>-</v>
          </cell>
          <cell r="BQ1572" t="str">
            <v>-</v>
          </cell>
          <cell r="BR1572" t="str">
            <v>-</v>
          </cell>
          <cell r="BS1572" t="str">
            <v>-</v>
          </cell>
          <cell r="BT1572" t="str">
            <v>-</v>
          </cell>
          <cell r="BU1572" t="str">
            <v>-</v>
          </cell>
          <cell r="BV1572" t="str">
            <v>-</v>
          </cell>
          <cell r="BW1572" t="str">
            <v>-</v>
          </cell>
          <cell r="BX1572" t="str">
            <v>-</v>
          </cell>
          <cell r="BY1572" t="str">
            <v>-</v>
          </cell>
          <cell r="BZ1572" t="str">
            <v>-</v>
          </cell>
          <cell r="CA1572" t="str">
            <v>-</v>
          </cell>
          <cell r="CB1572" t="str">
            <v>-</v>
          </cell>
          <cell r="CC1572" t="str">
            <v>Jueves</v>
          </cell>
          <cell r="CD1572" t="str">
            <v>81</v>
          </cell>
          <cell r="CE1572" t="str">
            <v>1</v>
          </cell>
          <cell r="CF1572" t="str">
            <v>Verde</v>
          </cell>
          <cell r="CG1572" t="str">
            <v>4o Sábado</v>
          </cell>
          <cell r="CH1572" t="str">
            <v>Abr y May</v>
          </cell>
          <cell r="CI1572" t="str">
            <v>Oct y Nov</v>
          </cell>
          <cell r="CJ1572" t="str">
            <v>Ajustador</v>
          </cell>
          <cell r="CK1572">
            <v>90</v>
          </cell>
          <cell r="CL1572" t="str">
            <v>101 - MAGNA</v>
          </cell>
          <cell r="CM1572" t="str">
            <v>15191</v>
          </cell>
          <cell r="CP1572" t="str">
            <v>-</v>
          </cell>
        </row>
        <row r="1573">
          <cell r="A1573" t="str">
            <v>15192</v>
          </cell>
          <cell r="B1573" t="str">
            <v>Y22AEV</v>
          </cell>
          <cell r="C1573" t="str">
            <v>Distrito Federal</v>
          </cell>
          <cell r="D1573" t="str">
            <v>No aplica</v>
          </cell>
          <cell r="E1573" t="str">
            <v>Aveo</v>
          </cell>
          <cell r="F1573" t="str">
            <v>Automóvil</v>
          </cell>
          <cell r="G1573" t="str">
            <v>Chevrolet</v>
          </cell>
          <cell r="H1573" t="str">
            <v>Aveo LT 4 puertas T/M, D/H, A/A, B/A, ABS, CD, Paquete F</v>
          </cell>
          <cell r="I1573" t="str">
            <v>3G1TB5CF2GL107058</v>
          </cell>
          <cell r="J1573" t="str">
            <v>Hecho en México</v>
          </cell>
          <cell r="K1573" t="str">
            <v>Magna</v>
          </cell>
          <cell r="L1573">
            <v>4</v>
          </cell>
          <cell r="M1573">
            <v>45</v>
          </cell>
          <cell r="N1573">
            <v>2016</v>
          </cell>
          <cell r="O1573" t="str">
            <v>León</v>
          </cell>
          <cell r="P1573" t="str">
            <v>Guanajuato</v>
          </cell>
          <cell r="Q1573" t="str">
            <v>Occidente</v>
          </cell>
          <cell r="R1573" t="str">
            <v>Baja</v>
          </cell>
          <cell r="S1573" t="str">
            <v>Devolución Salvamentos</v>
          </cell>
          <cell r="T1573" t="str">
            <v>GNP</v>
          </cell>
          <cell r="U1573" t="str">
            <v>Grupo Nacional Provincial, S.A.B.</v>
          </cell>
          <cell r="V1573" t="str">
            <v>Asesor de Servicio</v>
          </cell>
          <cell r="W1573" t="str">
            <v>-</v>
          </cell>
          <cell r="X1573" t="str">
            <v>Supervisoria</v>
          </cell>
          <cell r="Y1573" t="str">
            <v>Asignado</v>
          </cell>
          <cell r="Z1573" t="str">
            <v>S04351</v>
          </cell>
          <cell r="AA1573" t="str">
            <v>Garcia Suarez Luis Gustavo</v>
          </cell>
          <cell r="AB1573" t="str">
            <v>Servicios Administrativos en Reclamaciones, S.A. de C.V.</v>
          </cell>
          <cell r="AC1573" t="str">
            <v>GASL660712DK7</v>
          </cell>
          <cell r="AD1573" t="str">
            <v>Operativo</v>
          </cell>
          <cell r="AE1573" t="str">
            <v>Asesor de Servicio</v>
          </cell>
          <cell r="AF1573" t="str">
            <v>Unidad Operativa</v>
          </cell>
          <cell r="AG1573" t="str">
            <v>Dirección Servicio y Operaciones</v>
          </cell>
          <cell r="AH1573" t="str">
            <v>Subdirección Siniestros Norte y Occidente</v>
          </cell>
          <cell r="AI1573" t="str">
            <v>C9212</v>
          </cell>
          <cell r="AJ1573" t="str">
            <v>Colome Pineda Juan Del Carmen</v>
          </cell>
          <cell r="AK1573" t="str">
            <v>Oficina de servicio Leon P1</v>
          </cell>
          <cell r="AL1573" t="str">
            <v>León</v>
          </cell>
          <cell r="AM1573">
            <v>0</v>
          </cell>
          <cell r="AN1573" t="str">
            <v>luis.garciasuarez@gnp.com.mx</v>
          </cell>
          <cell r="AO1573" t="str">
            <v>luis.garciasuarez@gnp.com.mx</v>
          </cell>
          <cell r="AP1573" t="str">
            <v>luis.garciasuarez@gnp.com.mx</v>
          </cell>
          <cell r="AQ1573">
            <v>4773929381</v>
          </cell>
          <cell r="AR1573" t="str">
            <v>6363180010377875</v>
          </cell>
          <cell r="AS1573" t="str">
            <v>CANCELADO</v>
          </cell>
          <cell r="AT1573" t="str">
            <v>4712</v>
          </cell>
          <cell r="AU1573" t="str">
            <v>943</v>
          </cell>
          <cell r="AV1573" t="str">
            <v>05/26</v>
          </cell>
          <cell r="AW1573" t="str">
            <v>IMDM20552450..</v>
          </cell>
          <cell r="AX1573" t="str">
            <v>Inactivo</v>
          </cell>
          <cell r="AY1573" t="str">
            <v>No</v>
          </cell>
          <cell r="AZ1573" t="str">
            <v>-</v>
          </cell>
          <cell r="BA1573" t="str">
            <v>-</v>
          </cell>
          <cell r="BB1573" t="str">
            <v>-</v>
          </cell>
          <cell r="BC1573" t="str">
            <v>-</v>
          </cell>
          <cell r="BD1573" t="str">
            <v>-</v>
          </cell>
          <cell r="BE1573" t="str">
            <v>-</v>
          </cell>
          <cell r="BF1573" t="str">
            <v>-</v>
          </cell>
          <cell r="BG1573">
            <v>3</v>
          </cell>
          <cell r="BH1573" t="str">
            <v>-</v>
          </cell>
          <cell r="BI1573" t="str">
            <v>-</v>
          </cell>
          <cell r="BJ1573" t="str">
            <v>Propio</v>
          </cell>
          <cell r="BL1573" t="str">
            <v>El Trébol Automotriz Ermita, S.A. de C.V.</v>
          </cell>
          <cell r="BN1573">
            <v>0</v>
          </cell>
          <cell r="BO1573">
            <v>0</v>
          </cell>
          <cell r="BP1573" t="str">
            <v>-</v>
          </cell>
          <cell r="BQ1573" t="str">
            <v>-</v>
          </cell>
          <cell r="BR1573" t="str">
            <v>-</v>
          </cell>
          <cell r="BS1573" t="str">
            <v>-</v>
          </cell>
          <cell r="BT1573" t="str">
            <v>-</v>
          </cell>
          <cell r="BU1573" t="str">
            <v>-</v>
          </cell>
          <cell r="BV1573" t="str">
            <v>-</v>
          </cell>
          <cell r="BW1573" t="str">
            <v>-</v>
          </cell>
          <cell r="BX1573" t="str">
            <v>-</v>
          </cell>
          <cell r="BY1573" t="str">
            <v>-</v>
          </cell>
          <cell r="BZ1573" t="str">
            <v>-</v>
          </cell>
          <cell r="CA1573" t="str">
            <v>-</v>
          </cell>
          <cell r="CB1573" t="str">
            <v>-</v>
          </cell>
          <cell r="CC1573" t="str">
            <v>Jueves</v>
          </cell>
          <cell r="CD1573" t="str">
            <v>22</v>
          </cell>
          <cell r="CE1573" t="str">
            <v>2</v>
          </cell>
          <cell r="CF1573" t="str">
            <v>Verde</v>
          </cell>
          <cell r="CG1573" t="str">
            <v>4o Sábado</v>
          </cell>
          <cell r="CH1573" t="str">
            <v>Abr y May</v>
          </cell>
          <cell r="CI1573" t="str">
            <v>Oct y Nov</v>
          </cell>
          <cell r="CJ1573" t="str">
            <v>Ajustador</v>
          </cell>
          <cell r="CK1573">
            <v>90</v>
          </cell>
          <cell r="CL1573" t="str">
            <v>101 - MAGNA</v>
          </cell>
          <cell r="CM1573" t="str">
            <v>15192</v>
          </cell>
          <cell r="CP1573" t="str">
            <v>-</v>
          </cell>
        </row>
        <row r="1574">
          <cell r="A1574" t="str">
            <v>15193</v>
          </cell>
          <cell r="B1574" t="str">
            <v>X03AEV</v>
          </cell>
          <cell r="C1574" t="str">
            <v>Distrito Federal</v>
          </cell>
          <cell r="D1574" t="str">
            <v>No aplica</v>
          </cell>
          <cell r="E1574" t="str">
            <v>Aveo</v>
          </cell>
          <cell r="F1574" t="str">
            <v>Automóvil</v>
          </cell>
          <cell r="G1574" t="str">
            <v>Chevrolet</v>
          </cell>
          <cell r="H1574" t="str">
            <v>Aveo LT 4 puertas T/M, D/H, A/A, B/A, ABS, CD, Paquete F</v>
          </cell>
          <cell r="I1574" t="str">
            <v>3G1TB5CF6GL105961</v>
          </cell>
          <cell r="J1574" t="str">
            <v>Hecho en México</v>
          </cell>
          <cell r="K1574" t="str">
            <v>Magna</v>
          </cell>
          <cell r="L1574">
            <v>4</v>
          </cell>
          <cell r="M1574">
            <v>45</v>
          </cell>
          <cell r="N1574">
            <v>2016</v>
          </cell>
          <cell r="O1574" t="str">
            <v>Zacatecas</v>
          </cell>
          <cell r="P1574" t="str">
            <v>Zacatecas</v>
          </cell>
          <cell r="Q1574" t="str">
            <v>Occidente</v>
          </cell>
          <cell r="R1574" t="str">
            <v>Baja</v>
          </cell>
          <cell r="S1574" t="str">
            <v>Subasta interna</v>
          </cell>
          <cell r="T1574" t="str">
            <v>GNP</v>
          </cell>
          <cell r="U1574" t="str">
            <v>Grupo Nacional Provincial, S.A.B.</v>
          </cell>
          <cell r="V1574" t="str">
            <v>Asesor de Servicio</v>
          </cell>
          <cell r="W1574" t="str">
            <v>7804</v>
          </cell>
          <cell r="X1574" t="str">
            <v>Supervisoria</v>
          </cell>
          <cell r="Y1574" t="str">
            <v>Asignado</v>
          </cell>
          <cell r="Z1574" t="str">
            <v>S04521</v>
          </cell>
          <cell r="AA1574" t="str">
            <v>Landeros Medrano Luis Gerardo</v>
          </cell>
          <cell r="AB1574" t="str">
            <v>Servicios Administrativos en Reclamaciones, S.A. de C.V.</v>
          </cell>
          <cell r="AC1574" t="str">
            <v>LAML771007S97</v>
          </cell>
          <cell r="AD1574" t="str">
            <v>Operativo</v>
          </cell>
          <cell r="AE1574" t="str">
            <v>Asesor de Servicio</v>
          </cell>
          <cell r="AF1574" t="str">
            <v>Unidad Operativa</v>
          </cell>
          <cell r="AG1574" t="str">
            <v>Dirección Servicio y Operaciones</v>
          </cell>
          <cell r="AH1574" t="str">
            <v>Subdirección Siniestros Norte y Occidente</v>
          </cell>
          <cell r="AI1574" t="str">
            <v>C9212</v>
          </cell>
          <cell r="AJ1574" t="str">
            <v>Colome Pineda Juan Del Carmen</v>
          </cell>
          <cell r="AK1574" t="str">
            <v>Oficina de servicio Leon P1</v>
          </cell>
          <cell r="AL1574" t="str">
            <v>León</v>
          </cell>
          <cell r="AM1574">
            <v>0</v>
          </cell>
          <cell r="AN1574" t="str">
            <v>gerardo.landeros@gnp.com.mx</v>
          </cell>
          <cell r="AO1574" t="str">
            <v>gerardo.landeros@gnp.com.mx</v>
          </cell>
          <cell r="AP1574" t="str">
            <v>lgerardolm@hotmail.com</v>
          </cell>
          <cell r="AQ1574">
            <v>5540028692</v>
          </cell>
          <cell r="AR1574" t="str">
            <v>-</v>
          </cell>
          <cell r="AS1574" t="str">
            <v>-</v>
          </cell>
          <cell r="AT1574" t="str">
            <v>-</v>
          </cell>
          <cell r="AU1574" t="str">
            <v>-</v>
          </cell>
          <cell r="AV1574" t="str">
            <v>-</v>
          </cell>
          <cell r="AW1574" t="str">
            <v>-</v>
          </cell>
          <cell r="AX1574" t="str">
            <v>-</v>
          </cell>
          <cell r="AY1574" t="str">
            <v>No</v>
          </cell>
          <cell r="AZ1574" t="str">
            <v>-</v>
          </cell>
          <cell r="BA1574" t="str">
            <v>-</v>
          </cell>
          <cell r="BB1574" t="str">
            <v>-</v>
          </cell>
          <cell r="BC1574" t="str">
            <v>-</v>
          </cell>
          <cell r="BD1574" t="str">
            <v>-</v>
          </cell>
          <cell r="BE1574" t="str">
            <v>-</v>
          </cell>
          <cell r="BF1574" t="str">
            <v>-</v>
          </cell>
          <cell r="BG1574" t="str">
            <v>-</v>
          </cell>
          <cell r="BH1574" t="str">
            <v>-</v>
          </cell>
          <cell r="BI1574" t="str">
            <v>-</v>
          </cell>
          <cell r="BJ1574" t="str">
            <v>Propio</v>
          </cell>
          <cell r="BL1574" t="str">
            <v>El Trébol Automotriz Ermita, S.A. de C.V.</v>
          </cell>
          <cell r="BN1574">
            <v>0</v>
          </cell>
          <cell r="BO1574">
            <v>0</v>
          </cell>
          <cell r="BP1574" t="str">
            <v>-</v>
          </cell>
          <cell r="BQ1574" t="str">
            <v>-</v>
          </cell>
          <cell r="BR1574" t="str">
            <v>-</v>
          </cell>
          <cell r="BS1574" t="str">
            <v>-</v>
          </cell>
          <cell r="BT1574" t="str">
            <v>-</v>
          </cell>
          <cell r="BU1574" t="str">
            <v>-</v>
          </cell>
          <cell r="BV1574" t="str">
            <v>-</v>
          </cell>
          <cell r="BW1574" t="str">
            <v>-</v>
          </cell>
          <cell r="BX1574" t="str">
            <v>-</v>
          </cell>
          <cell r="BY1574" t="str">
            <v>-</v>
          </cell>
          <cell r="BZ1574" t="str">
            <v>-</v>
          </cell>
          <cell r="CA1574" t="str">
            <v>-</v>
          </cell>
          <cell r="CB1574" t="str">
            <v>-</v>
          </cell>
          <cell r="CC1574" t="str">
            <v>Miércoles</v>
          </cell>
          <cell r="CD1574" t="str">
            <v>03</v>
          </cell>
          <cell r="CE1574" t="str">
            <v>3</v>
          </cell>
          <cell r="CF1574" t="str">
            <v>Rojo</v>
          </cell>
          <cell r="CG1574" t="str">
            <v>3er Sábado</v>
          </cell>
          <cell r="CH1574" t="str">
            <v>Mzo y Abr</v>
          </cell>
          <cell r="CI1574" t="str">
            <v>Sep y Oct</v>
          </cell>
          <cell r="CJ1574" t="str">
            <v>-</v>
          </cell>
          <cell r="CK1574">
            <v>90</v>
          </cell>
          <cell r="CL1574" t="str">
            <v>101 - MAGNA</v>
          </cell>
          <cell r="CM1574" t="str">
            <v>15193</v>
          </cell>
          <cell r="CP1574" t="str">
            <v>-</v>
          </cell>
        </row>
        <row r="1575">
          <cell r="A1575" t="str">
            <v>15194</v>
          </cell>
          <cell r="B1575" t="str">
            <v>W05AEV</v>
          </cell>
          <cell r="C1575" t="str">
            <v>Distrito Federal</v>
          </cell>
          <cell r="D1575" t="str">
            <v>No aplica</v>
          </cell>
          <cell r="E1575" t="str">
            <v>Aveo</v>
          </cell>
          <cell r="F1575" t="str">
            <v>Automóvil</v>
          </cell>
          <cell r="G1575" t="str">
            <v>Chevrolet</v>
          </cell>
          <cell r="H1575" t="str">
            <v>Aveo LT 4 puertas T/M, D/H, A/A, B/A, ABS, CD, Paquete F</v>
          </cell>
          <cell r="I1575" t="str">
            <v>3G1TB5CF7GL106231</v>
          </cell>
          <cell r="J1575" t="str">
            <v>Hecho en México</v>
          </cell>
          <cell r="K1575" t="str">
            <v>Magna</v>
          </cell>
          <cell r="L1575">
            <v>4</v>
          </cell>
          <cell r="M1575">
            <v>45</v>
          </cell>
          <cell r="N1575">
            <v>2016</v>
          </cell>
          <cell r="O1575" t="str">
            <v>Toluca</v>
          </cell>
          <cell r="P1575" t="str">
            <v>Estado de México</v>
          </cell>
          <cell r="Q1575" t="str">
            <v>Centro</v>
          </cell>
          <cell r="R1575" t="str">
            <v>Baja</v>
          </cell>
          <cell r="S1575" t="str">
            <v>Devolución Salvamentos</v>
          </cell>
          <cell r="T1575" t="str">
            <v>GNP</v>
          </cell>
          <cell r="U1575" t="str">
            <v>Grupo Nacional Provincial, S.A.B.</v>
          </cell>
          <cell r="V1575" t="str">
            <v>Asesor de Servicio</v>
          </cell>
          <cell r="W1575" t="str">
            <v>6507</v>
          </cell>
          <cell r="X1575" t="str">
            <v>Supervisoria</v>
          </cell>
          <cell r="Y1575" t="str">
            <v>Asignado</v>
          </cell>
          <cell r="Z1575" t="str">
            <v>S06545</v>
          </cell>
          <cell r="AA1575" t="str">
            <v>Garcia Fuentes Jorge Arturo</v>
          </cell>
          <cell r="AB1575" t="str">
            <v>Servicios Administrativos en Reclamaciones, S.A. de C.V.</v>
          </cell>
          <cell r="AC1575" t="str">
            <v>GAFJ781121Q14</v>
          </cell>
          <cell r="AD1575" t="str">
            <v>Operativo</v>
          </cell>
          <cell r="AE1575" t="str">
            <v>Asesor de Servicio</v>
          </cell>
          <cell r="AF1575" t="str">
            <v>Unidad Operativa</v>
          </cell>
          <cell r="AG1575" t="str">
            <v>Dirección Servicio y Operaciones</v>
          </cell>
          <cell r="AH1575" t="str">
            <v>Subdir. Siniestros CDMX y Sureste</v>
          </cell>
          <cell r="AI1575" t="str">
            <v>C9208</v>
          </cell>
          <cell r="AJ1575" t="str">
            <v>Lasa Estrada Antxon</v>
          </cell>
          <cell r="AK1575" t="str">
            <v>Toluca</v>
          </cell>
          <cell r="AL1575" t="str">
            <v>Toluca</v>
          </cell>
          <cell r="AM1575">
            <v>0</v>
          </cell>
          <cell r="AN1575" t="str">
            <v>jorgea.garcia@gnp.com.mx</v>
          </cell>
          <cell r="AO1575" t="str">
            <v>jorgea.garcia@gnp.com.mx</v>
          </cell>
          <cell r="AP1575" t="str">
            <v>jorgea.garcia@gnp.com.mx</v>
          </cell>
          <cell r="AQ1575">
            <v>7224435193</v>
          </cell>
          <cell r="AR1575" t="str">
            <v>6363180010377883</v>
          </cell>
          <cell r="AS1575" t="str">
            <v>CANCELADO</v>
          </cell>
          <cell r="AT1575" t="str">
            <v>3880</v>
          </cell>
          <cell r="AU1575" t="str">
            <v>424</v>
          </cell>
          <cell r="AV1575" t="str">
            <v>05/26</v>
          </cell>
          <cell r="AW1575" t="str">
            <v>IMDM20579079..</v>
          </cell>
          <cell r="AX1575" t="str">
            <v>Inactivo</v>
          </cell>
          <cell r="AY1575" t="str">
            <v>No</v>
          </cell>
          <cell r="AZ1575" t="str">
            <v>-</v>
          </cell>
          <cell r="BA1575" t="str">
            <v>-</v>
          </cell>
          <cell r="BB1575" t="str">
            <v>-</v>
          </cell>
          <cell r="BC1575" t="str">
            <v>-</v>
          </cell>
          <cell r="BD1575" t="str">
            <v>-</v>
          </cell>
          <cell r="BE1575" t="str">
            <v>-</v>
          </cell>
          <cell r="BF1575" t="str">
            <v>-</v>
          </cell>
          <cell r="BG1575">
            <v>3</v>
          </cell>
          <cell r="BH1575" t="str">
            <v>-</v>
          </cell>
          <cell r="BI1575" t="str">
            <v>-</v>
          </cell>
          <cell r="BJ1575" t="str">
            <v>Propio</v>
          </cell>
          <cell r="BL1575" t="str">
            <v>El Trébol Automotriz Ermita, S.A. de C.V.</v>
          </cell>
          <cell r="BN1575">
            <v>0</v>
          </cell>
          <cell r="BO1575">
            <v>0</v>
          </cell>
          <cell r="BP1575" t="str">
            <v>-</v>
          </cell>
          <cell r="BQ1575" t="str">
            <v>-</v>
          </cell>
          <cell r="BR1575" t="str">
            <v>-</v>
          </cell>
          <cell r="BS1575" t="str">
            <v>-</v>
          </cell>
          <cell r="BT1575" t="str">
            <v>-</v>
          </cell>
          <cell r="BU1575" t="str">
            <v>-</v>
          </cell>
          <cell r="BV1575" t="str">
            <v>-</v>
          </cell>
          <cell r="BW1575" t="str">
            <v>-</v>
          </cell>
          <cell r="BX1575" t="str">
            <v>-</v>
          </cell>
          <cell r="BY1575" t="str">
            <v>-</v>
          </cell>
          <cell r="BZ1575" t="str">
            <v>-</v>
          </cell>
          <cell r="CA1575" t="str">
            <v>-</v>
          </cell>
          <cell r="CB1575" t="str">
            <v>-</v>
          </cell>
          <cell r="CC1575" t="str">
            <v>Lunes</v>
          </cell>
          <cell r="CD1575" t="str">
            <v>05</v>
          </cell>
          <cell r="CE1575" t="str">
            <v>5</v>
          </cell>
          <cell r="CF1575" t="str">
            <v>Amarillo</v>
          </cell>
          <cell r="CG1575" t="str">
            <v>1er Sábado</v>
          </cell>
          <cell r="CH1575" t="str">
            <v>Ene y Feb</v>
          </cell>
          <cell r="CI1575" t="str">
            <v>Jul y Ago</v>
          </cell>
          <cell r="CJ1575" t="str">
            <v>Ajustador</v>
          </cell>
          <cell r="CK1575">
            <v>90</v>
          </cell>
          <cell r="CL1575" t="str">
            <v>101 - MAGNA</v>
          </cell>
          <cell r="CM1575" t="str">
            <v>15194</v>
          </cell>
          <cell r="CP1575" t="str">
            <v>-</v>
          </cell>
        </row>
        <row r="1576">
          <cell r="A1576" t="str">
            <v>15195</v>
          </cell>
          <cell r="B1576" t="str">
            <v>V32AEV</v>
          </cell>
          <cell r="C1576" t="str">
            <v>Distrito Federal</v>
          </cell>
          <cell r="D1576" t="str">
            <v>No aplica</v>
          </cell>
          <cell r="E1576" t="str">
            <v>Aveo</v>
          </cell>
          <cell r="F1576" t="str">
            <v>Automóvil</v>
          </cell>
          <cell r="G1576" t="str">
            <v>Chevrolet</v>
          </cell>
          <cell r="H1576" t="str">
            <v>Aveo LT 4 puertas T/M, D/H, A/A, B/A, ABS, CD, Paquete F</v>
          </cell>
          <cell r="I1576" t="str">
            <v>3G1TB5CF9GL106179</v>
          </cell>
          <cell r="J1576" t="str">
            <v>Hecho en México</v>
          </cell>
          <cell r="K1576" t="str">
            <v>Magna</v>
          </cell>
          <cell r="L1576">
            <v>4</v>
          </cell>
          <cell r="M1576">
            <v>45</v>
          </cell>
          <cell r="N1576">
            <v>2016</v>
          </cell>
          <cell r="O1576" t="str">
            <v>Toluca</v>
          </cell>
          <cell r="P1576" t="str">
            <v>Estado de México</v>
          </cell>
          <cell r="Q1576" t="str">
            <v>Centro</v>
          </cell>
          <cell r="R1576" t="str">
            <v>Baja</v>
          </cell>
          <cell r="S1576" t="str">
            <v>Devolución Salvamentos</v>
          </cell>
          <cell r="T1576" t="str">
            <v>GNP</v>
          </cell>
          <cell r="U1576" t="str">
            <v>Grupo Nacional Provincial, S.A.B.</v>
          </cell>
          <cell r="V1576" t="str">
            <v>Asesor de Servicio</v>
          </cell>
          <cell r="W1576" t="str">
            <v>-</v>
          </cell>
          <cell r="X1576" t="str">
            <v>Supervisoria</v>
          </cell>
          <cell r="Y1576" t="str">
            <v>Asignado</v>
          </cell>
          <cell r="Z1576" t="str">
            <v>S04347</v>
          </cell>
          <cell r="AA1576" t="str">
            <v>-</v>
          </cell>
          <cell r="AB1576" t="str">
            <v>-</v>
          </cell>
          <cell r="AC1576" t="str">
            <v>-</v>
          </cell>
          <cell r="AD1576" t="str">
            <v>-</v>
          </cell>
          <cell r="AE1576" t="str">
            <v>-</v>
          </cell>
          <cell r="AF1576" t="str">
            <v>-</v>
          </cell>
          <cell r="AG1576" t="str">
            <v>-</v>
          </cell>
          <cell r="AH1576" t="str">
            <v>-</v>
          </cell>
          <cell r="AI1576" t="str">
            <v>C6705</v>
          </cell>
          <cell r="AJ1576" t="str">
            <v>Ramirez Granados Arturo</v>
          </cell>
          <cell r="AK1576" t="str">
            <v>-</v>
          </cell>
          <cell r="AL1576" t="str">
            <v>-</v>
          </cell>
          <cell r="AM1576" t="str">
            <v>-</v>
          </cell>
          <cell r="AN1576" t="str">
            <v>salazar_dm16@hotmail.com</v>
          </cell>
          <cell r="AO1576" t="str">
            <v>-</v>
          </cell>
          <cell r="AP1576" t="str">
            <v>salazar_dm16@hotmail.com</v>
          </cell>
          <cell r="AQ1576">
            <v>7225471887</v>
          </cell>
          <cell r="AR1576" t="str">
            <v>6363180010377891</v>
          </cell>
          <cell r="AS1576" t="str">
            <v>CANCELADO</v>
          </cell>
          <cell r="AT1576" t="str">
            <v>1673</v>
          </cell>
          <cell r="AU1576" t="str">
            <v>931</v>
          </cell>
          <cell r="AV1576" t="str">
            <v>05/26</v>
          </cell>
          <cell r="AW1576" t="str">
            <v>IMDM20552506..</v>
          </cell>
          <cell r="AX1576" t="str">
            <v>Inactivo</v>
          </cell>
          <cell r="AY1576" t="str">
            <v>No</v>
          </cell>
          <cell r="AZ1576" t="str">
            <v>-</v>
          </cell>
          <cell r="BA1576" t="str">
            <v>-</v>
          </cell>
          <cell r="BB1576" t="str">
            <v>-</v>
          </cell>
          <cell r="BC1576" t="str">
            <v>-</v>
          </cell>
          <cell r="BD1576" t="str">
            <v>-</v>
          </cell>
          <cell r="BE1576" t="str">
            <v>-</v>
          </cell>
          <cell r="BF1576" t="str">
            <v>-</v>
          </cell>
          <cell r="BG1576">
            <v>3</v>
          </cell>
          <cell r="BH1576" t="str">
            <v>-</v>
          </cell>
          <cell r="BI1576" t="str">
            <v>-</v>
          </cell>
          <cell r="BJ1576" t="str">
            <v>Propio</v>
          </cell>
          <cell r="BL1576" t="str">
            <v>El Trébol Automotriz Ermita, S.A. de C.V.</v>
          </cell>
          <cell r="BN1576">
            <v>0</v>
          </cell>
          <cell r="BO1576">
            <v>0</v>
          </cell>
          <cell r="BP1576" t="str">
            <v>-</v>
          </cell>
          <cell r="BQ1576" t="str">
            <v>-</v>
          </cell>
          <cell r="BR1576" t="str">
            <v>-</v>
          </cell>
          <cell r="BS1576" t="str">
            <v>-</v>
          </cell>
          <cell r="BT1576" t="str">
            <v>-</v>
          </cell>
          <cell r="BU1576" t="str">
            <v>-</v>
          </cell>
          <cell r="BV1576" t="str">
            <v>-</v>
          </cell>
          <cell r="BW1576" t="str">
            <v>-</v>
          </cell>
          <cell r="BX1576" t="str">
            <v>-</v>
          </cell>
          <cell r="BY1576" t="str">
            <v>-</v>
          </cell>
          <cell r="BZ1576" t="str">
            <v>-</v>
          </cell>
          <cell r="CA1576" t="str">
            <v>-</v>
          </cell>
          <cell r="CB1576" t="str">
            <v>-</v>
          </cell>
          <cell r="CC1576" t="str">
            <v>Jueves</v>
          </cell>
          <cell r="CD1576" t="str">
            <v>32</v>
          </cell>
          <cell r="CE1576" t="str">
            <v>2</v>
          </cell>
          <cell r="CF1576" t="str">
            <v>Verde</v>
          </cell>
          <cell r="CG1576" t="str">
            <v>4o Sábado</v>
          </cell>
          <cell r="CH1576" t="str">
            <v>Abr y May</v>
          </cell>
          <cell r="CI1576" t="str">
            <v>Oct y Nov</v>
          </cell>
          <cell r="CJ1576" t="str">
            <v>Ajustador</v>
          </cell>
          <cell r="CK1576">
            <v>90</v>
          </cell>
          <cell r="CL1576" t="str">
            <v>101 - MAGNA</v>
          </cell>
          <cell r="CM1576" t="str">
            <v>15195</v>
          </cell>
          <cell r="CP1576" t="str">
            <v>-</v>
          </cell>
        </row>
        <row r="1577">
          <cell r="A1577" t="str">
            <v>15196</v>
          </cell>
          <cell r="B1577" t="str">
            <v>X79AEV</v>
          </cell>
          <cell r="C1577" t="str">
            <v>Distrito Federal</v>
          </cell>
          <cell r="D1577" t="str">
            <v>No aplica</v>
          </cell>
          <cell r="E1577" t="str">
            <v>Aveo</v>
          </cell>
          <cell r="F1577" t="str">
            <v>Automóvil</v>
          </cell>
          <cell r="G1577" t="str">
            <v>Chevrolet</v>
          </cell>
          <cell r="H1577" t="str">
            <v>Aveo LT 4 puertas T/M, D/H, A/A, B/A, ABS, CD, Paquete F</v>
          </cell>
          <cell r="I1577" t="str">
            <v>3G1TB5CF9GL106991</v>
          </cell>
          <cell r="J1577" t="str">
            <v>Hecho en México</v>
          </cell>
          <cell r="K1577" t="str">
            <v>Magna</v>
          </cell>
          <cell r="L1577">
            <v>4</v>
          </cell>
          <cell r="M1577">
            <v>45</v>
          </cell>
          <cell r="N1577">
            <v>2016</v>
          </cell>
          <cell r="O1577" t="str">
            <v>Villahermosa</v>
          </cell>
          <cell r="P1577" t="str">
            <v>Tabasco</v>
          </cell>
          <cell r="Q1577" t="str">
            <v>Sureste</v>
          </cell>
          <cell r="R1577" t="str">
            <v>Baja</v>
          </cell>
          <cell r="S1577" t="str">
            <v>Devolución Salvamentos</v>
          </cell>
          <cell r="T1577" t="str">
            <v>GNP</v>
          </cell>
          <cell r="U1577" t="str">
            <v>Grupo Nacional Provincial, S.A.B.</v>
          </cell>
          <cell r="V1577" t="str">
            <v>Asesor de Servicio</v>
          </cell>
          <cell r="W1577" t="str">
            <v>1907</v>
          </cell>
          <cell r="X1577" t="str">
            <v>Supervisoria</v>
          </cell>
          <cell r="Y1577" t="str">
            <v>Asignado</v>
          </cell>
          <cell r="Z1577" t="str">
            <v>S04177</v>
          </cell>
          <cell r="AA1577" t="str">
            <v>-</v>
          </cell>
          <cell r="AB1577" t="str">
            <v>-</v>
          </cell>
          <cell r="AC1577" t="str">
            <v>-</v>
          </cell>
          <cell r="AD1577" t="str">
            <v>-</v>
          </cell>
          <cell r="AE1577" t="str">
            <v>-</v>
          </cell>
          <cell r="AF1577" t="str">
            <v>-</v>
          </cell>
          <cell r="AG1577" t="str">
            <v>-</v>
          </cell>
          <cell r="AH1577" t="str">
            <v>-</v>
          </cell>
          <cell r="AI1577" t="str">
            <v>C6705</v>
          </cell>
          <cell r="AJ1577" t="str">
            <v>Ramirez Granados Arturo</v>
          </cell>
          <cell r="AK1577" t="str">
            <v>-</v>
          </cell>
          <cell r="AL1577" t="str">
            <v>-</v>
          </cell>
          <cell r="AM1577" t="str">
            <v>-</v>
          </cell>
          <cell r="AN1577" t="str">
            <v>ajustes407gnp@gmail.com</v>
          </cell>
          <cell r="AO1577" t="str">
            <v>-</v>
          </cell>
          <cell r="AP1577" t="str">
            <v>ajustes407gnp@gmail.com</v>
          </cell>
          <cell r="AQ1577">
            <v>9933428245</v>
          </cell>
          <cell r="AR1577" t="str">
            <v>6363180010377909</v>
          </cell>
          <cell r="AS1577" t="str">
            <v>CANCELADO</v>
          </cell>
          <cell r="AT1577" t="str">
            <v>3277</v>
          </cell>
          <cell r="AU1577" t="str">
            <v>190</v>
          </cell>
          <cell r="AV1577" t="str">
            <v>05/26</v>
          </cell>
          <cell r="AW1577" t="str">
            <v>IMDM20552543..</v>
          </cell>
          <cell r="AX1577" t="str">
            <v>Inactivo</v>
          </cell>
          <cell r="AY1577" t="str">
            <v>No</v>
          </cell>
          <cell r="AZ1577" t="str">
            <v>-</v>
          </cell>
          <cell r="BA1577" t="str">
            <v>-</v>
          </cell>
          <cell r="BB1577" t="str">
            <v>-</v>
          </cell>
          <cell r="BC1577" t="str">
            <v>-</v>
          </cell>
          <cell r="BD1577" t="str">
            <v>-</v>
          </cell>
          <cell r="BE1577" t="str">
            <v>-</v>
          </cell>
          <cell r="BF1577" t="str">
            <v>-</v>
          </cell>
          <cell r="BG1577">
            <v>3</v>
          </cell>
          <cell r="BH1577" t="str">
            <v>-</v>
          </cell>
          <cell r="BI1577" t="str">
            <v>-</v>
          </cell>
          <cell r="BJ1577" t="str">
            <v>Propio</v>
          </cell>
          <cell r="BL1577" t="str">
            <v>El Trébol Automotriz Ermita, S.A. de C.V.</v>
          </cell>
          <cell r="BN1577">
            <v>0</v>
          </cell>
          <cell r="BO1577">
            <v>0</v>
          </cell>
          <cell r="BP1577" t="str">
            <v>-</v>
          </cell>
          <cell r="BQ1577" t="str">
            <v>-</v>
          </cell>
          <cell r="BR1577" t="str">
            <v>-</v>
          </cell>
          <cell r="BS1577" t="str">
            <v>-</v>
          </cell>
          <cell r="BT1577" t="str">
            <v>-</v>
          </cell>
          <cell r="BU1577" t="str">
            <v>-</v>
          </cell>
          <cell r="BV1577" t="str">
            <v>-</v>
          </cell>
          <cell r="BW1577" t="str">
            <v>-</v>
          </cell>
          <cell r="BX1577" t="str">
            <v>-</v>
          </cell>
          <cell r="BY1577" t="str">
            <v>-</v>
          </cell>
          <cell r="BZ1577" t="str">
            <v>-</v>
          </cell>
          <cell r="CA1577" t="str">
            <v>-</v>
          </cell>
          <cell r="CB1577" t="str">
            <v>-</v>
          </cell>
          <cell r="CC1577" t="str">
            <v>Viernes</v>
          </cell>
          <cell r="CD1577" t="str">
            <v>79</v>
          </cell>
          <cell r="CE1577" t="str">
            <v>9</v>
          </cell>
          <cell r="CF1577" t="str">
            <v>Azul</v>
          </cell>
          <cell r="CG1577" t="str">
            <v>5o Sábado</v>
          </cell>
          <cell r="CH1577" t="str">
            <v>May y Jun</v>
          </cell>
          <cell r="CI1577" t="str">
            <v>Nov y Dic</v>
          </cell>
          <cell r="CJ1577" t="str">
            <v>Ajustador</v>
          </cell>
          <cell r="CK1577">
            <v>90</v>
          </cell>
          <cell r="CL1577" t="str">
            <v>101 - MAGNA</v>
          </cell>
          <cell r="CM1577" t="str">
            <v>15196</v>
          </cell>
          <cell r="CP1577" t="str">
            <v>-</v>
          </cell>
        </row>
        <row r="1578">
          <cell r="A1578" t="str">
            <v>15197</v>
          </cell>
          <cell r="B1578" t="str">
            <v>Y79AEV</v>
          </cell>
          <cell r="C1578" t="str">
            <v>Distrito Federal</v>
          </cell>
          <cell r="D1578" t="str">
            <v>No aplica</v>
          </cell>
          <cell r="E1578" t="str">
            <v>Aveo</v>
          </cell>
          <cell r="F1578" t="str">
            <v>Automóvil</v>
          </cell>
          <cell r="G1578" t="str">
            <v>Chevrolet</v>
          </cell>
          <cell r="H1578" t="str">
            <v>Aveo LT 4 puertas T/M, D/H, A/A, B/A, ABS, CD, Paquete F</v>
          </cell>
          <cell r="I1578" t="str">
            <v>3G1TB5CF9GL107199</v>
          </cell>
          <cell r="J1578" t="str">
            <v>Hecho en México</v>
          </cell>
          <cell r="K1578" t="str">
            <v>Magna</v>
          </cell>
          <cell r="L1578">
            <v>4</v>
          </cell>
          <cell r="M1578">
            <v>45</v>
          </cell>
          <cell r="N1578">
            <v>2016</v>
          </cell>
          <cell r="O1578" t="str">
            <v>Villahermosa</v>
          </cell>
          <cell r="P1578" t="str">
            <v>Tabasco</v>
          </cell>
          <cell r="Q1578" t="str">
            <v>Sureste</v>
          </cell>
          <cell r="R1578" t="str">
            <v>Baja</v>
          </cell>
          <cell r="S1578" t="str">
            <v>Venta a empleado</v>
          </cell>
          <cell r="T1578" t="str">
            <v>GNP</v>
          </cell>
          <cell r="U1578" t="str">
            <v>Grupo Nacional Provincial, S.A.B.</v>
          </cell>
          <cell r="V1578" t="str">
            <v>Asesor de Servicio</v>
          </cell>
          <cell r="W1578" t="str">
            <v>1908</v>
          </cell>
          <cell r="X1578" t="str">
            <v>Supervisoria</v>
          </cell>
          <cell r="Y1578" t="str">
            <v>Asignado</v>
          </cell>
          <cell r="Z1578" t="str">
            <v>S04283</v>
          </cell>
          <cell r="AA1578" t="str">
            <v>Lopez De La Cruz Angel Alberto</v>
          </cell>
          <cell r="AB1578" t="str">
            <v>Servicios Administrativos en Reclamaciones, S.A. de C.V.</v>
          </cell>
          <cell r="AC1578" t="str">
            <v>LOCA740414KZ1</v>
          </cell>
          <cell r="AD1578" t="str">
            <v>Operativo</v>
          </cell>
          <cell r="AE1578" t="str">
            <v>Asesor de Servicio</v>
          </cell>
          <cell r="AF1578" t="str">
            <v>Unidad Operativa</v>
          </cell>
          <cell r="AG1578" t="str">
            <v>Dirección Servicio y Operaciones</v>
          </cell>
          <cell r="AH1578" t="str">
            <v>Subdir. Siniestros CDMX y Sureste</v>
          </cell>
          <cell r="AI1578" t="str">
            <v>C9208</v>
          </cell>
          <cell r="AJ1578" t="str">
            <v>Lasa Estrada Antxon</v>
          </cell>
          <cell r="AK1578" t="str">
            <v>Paseo Tabasco</v>
          </cell>
          <cell r="AL1578" t="str">
            <v>Villahermosa</v>
          </cell>
          <cell r="AM1578">
            <v>80494</v>
          </cell>
          <cell r="AN1578" t="str">
            <v>angel.lopez@gnp.com.mx</v>
          </cell>
          <cell r="AO1578" t="str">
            <v>angel.lopez@gnp.com.mx</v>
          </cell>
          <cell r="AP1578" t="str">
            <v>angelo_mp3@hotmail.com</v>
          </cell>
          <cell r="AQ1578">
            <v>9933428772</v>
          </cell>
          <cell r="AR1578" t="str">
            <v>6363180010377917</v>
          </cell>
          <cell r="AS1578" t="str">
            <v>CANCELADO</v>
          </cell>
          <cell r="AT1578" t="str">
            <v>0322</v>
          </cell>
          <cell r="AU1578" t="str">
            <v>998</v>
          </cell>
          <cell r="AV1578" t="str">
            <v>05/26</v>
          </cell>
          <cell r="AW1578" t="str">
            <v>IMDM20552545..</v>
          </cell>
          <cell r="AX1578" t="str">
            <v>Inactivo</v>
          </cell>
          <cell r="AY1578" t="str">
            <v>No</v>
          </cell>
          <cell r="AZ1578" t="str">
            <v>-</v>
          </cell>
          <cell r="BA1578" t="str">
            <v>-</v>
          </cell>
          <cell r="BB1578" t="str">
            <v>-</v>
          </cell>
          <cell r="BC1578" t="str">
            <v>-</v>
          </cell>
          <cell r="BD1578" t="str">
            <v>-</v>
          </cell>
          <cell r="BE1578" t="str">
            <v>-</v>
          </cell>
          <cell r="BF1578" t="str">
            <v>-</v>
          </cell>
          <cell r="BG1578">
            <v>3</v>
          </cell>
          <cell r="BH1578" t="str">
            <v>-</v>
          </cell>
          <cell r="BI1578" t="str">
            <v>-</v>
          </cell>
          <cell r="BJ1578" t="str">
            <v>Propio</v>
          </cell>
          <cell r="BL1578" t="str">
            <v>El Trébol Automotriz Ermita, S.A. de C.V.</v>
          </cell>
          <cell r="BN1578">
            <v>0</v>
          </cell>
          <cell r="BO1578">
            <v>0</v>
          </cell>
          <cell r="BP1578" t="str">
            <v>-</v>
          </cell>
          <cell r="BQ1578" t="str">
            <v>-</v>
          </cell>
          <cell r="BR1578" t="str">
            <v>-</v>
          </cell>
          <cell r="BS1578" t="str">
            <v>-</v>
          </cell>
          <cell r="BT1578" t="str">
            <v>-</v>
          </cell>
          <cell r="BU1578" t="str">
            <v>-</v>
          </cell>
          <cell r="BV1578" t="str">
            <v>-</v>
          </cell>
          <cell r="BW1578" t="str">
            <v>-</v>
          </cell>
          <cell r="BX1578" t="str">
            <v>-</v>
          </cell>
          <cell r="BY1578" t="str">
            <v>-</v>
          </cell>
          <cell r="BZ1578" t="str">
            <v>-</v>
          </cell>
          <cell r="CA1578" t="str">
            <v>-</v>
          </cell>
          <cell r="CB1578" t="str">
            <v>-</v>
          </cell>
          <cell r="CC1578" t="str">
            <v>Viernes</v>
          </cell>
          <cell r="CD1578" t="str">
            <v>79</v>
          </cell>
          <cell r="CE1578" t="str">
            <v>9</v>
          </cell>
          <cell r="CF1578" t="str">
            <v>Azul</v>
          </cell>
          <cell r="CG1578" t="str">
            <v>5o Sábado</v>
          </cell>
          <cell r="CH1578" t="str">
            <v>May y Jun</v>
          </cell>
          <cell r="CI1578" t="str">
            <v>Nov y Dic</v>
          </cell>
          <cell r="CJ1578" t="str">
            <v>Ajustador</v>
          </cell>
          <cell r="CK1578">
            <v>90</v>
          </cell>
          <cell r="CL1578" t="str">
            <v>101 - MAGNA</v>
          </cell>
          <cell r="CM1578" t="str">
            <v>15197</v>
          </cell>
          <cell r="CP1578" t="str">
            <v>-</v>
          </cell>
        </row>
        <row r="1579">
          <cell r="A1579" t="str">
            <v>15198</v>
          </cell>
          <cell r="B1579" t="str">
            <v>V87AEV</v>
          </cell>
          <cell r="C1579" t="str">
            <v>Distrito Federal</v>
          </cell>
          <cell r="D1579" t="str">
            <v>No aplica</v>
          </cell>
          <cell r="E1579" t="str">
            <v>Aveo</v>
          </cell>
          <cell r="F1579" t="str">
            <v>Automóvil</v>
          </cell>
          <cell r="G1579" t="str">
            <v>Chevrolet</v>
          </cell>
          <cell r="H1579" t="str">
            <v>Aveo LT 4 puertas T/M, D/H, A/A, B/A, ABS, CD, Paquete F</v>
          </cell>
          <cell r="I1579" t="str">
            <v>3G1TB5CF6GL107113</v>
          </cell>
          <cell r="J1579" t="str">
            <v>Hecho en México</v>
          </cell>
          <cell r="K1579" t="str">
            <v>Magna</v>
          </cell>
          <cell r="L1579">
            <v>4</v>
          </cell>
          <cell r="M1579">
            <v>45</v>
          </cell>
          <cell r="N1579">
            <v>2016</v>
          </cell>
          <cell r="O1579" t="str">
            <v>Ciudad de México</v>
          </cell>
          <cell r="P1579" t="str">
            <v>Ciudad de México</v>
          </cell>
          <cell r="Q1579" t="str">
            <v>Zona Metropolitana</v>
          </cell>
          <cell r="R1579" t="str">
            <v>Baja</v>
          </cell>
          <cell r="S1579" t="str">
            <v>Venta a empleado</v>
          </cell>
          <cell r="T1579" t="str">
            <v>GNP</v>
          </cell>
          <cell r="U1579" t="str">
            <v>Grupo Nacional Provincial, S.A.B.</v>
          </cell>
          <cell r="V1579" t="str">
            <v>Asesor de Servicio</v>
          </cell>
          <cell r="W1579" t="str">
            <v>502</v>
          </cell>
          <cell r="X1579" t="str">
            <v>Célula 7</v>
          </cell>
          <cell r="Y1579" t="str">
            <v>Asignado</v>
          </cell>
          <cell r="Z1579" t="str">
            <v>N94721</v>
          </cell>
          <cell r="AA1579" t="str">
            <v>Martínez Valdez Alberto</v>
          </cell>
          <cell r="AB1579" t="str">
            <v>Grupo Nacional Provincial, S.A.B.</v>
          </cell>
          <cell r="AC1579" t="str">
            <v>MAVA7306027V4</v>
          </cell>
          <cell r="AD1579" t="str">
            <v>Operativo</v>
          </cell>
          <cell r="AE1579" t="str">
            <v>Asesor de Servicio Automovil</v>
          </cell>
          <cell r="AF1579" t="str">
            <v>Unidad Operativa</v>
          </cell>
          <cell r="AG1579" t="str">
            <v>Dirección Servicio y Operaciones</v>
          </cell>
          <cell r="AH1579" t="str">
            <v>Subdir. Siniestros CDMX y Sureste</v>
          </cell>
          <cell r="AI1579" t="str">
            <v>C9208</v>
          </cell>
          <cell r="AJ1579" t="str">
            <v>Lasa Estrada Antxon</v>
          </cell>
          <cell r="AK1579" t="str">
            <v>Tlalnepantla</v>
          </cell>
          <cell r="AL1579" t="str">
            <v>Tlalnepantla</v>
          </cell>
          <cell r="AM1579">
            <v>81617</v>
          </cell>
          <cell r="AN1579" t="str">
            <v>alberto.martinezvaldez@gnp.com.mx</v>
          </cell>
          <cell r="AO1579" t="str">
            <v>alberto.martinezvaldez@gnp.com.mx</v>
          </cell>
          <cell r="AQ1579">
            <v>5535228437</v>
          </cell>
          <cell r="AR1579" t="str">
            <v>6363180010377925</v>
          </cell>
          <cell r="AS1579" t="str">
            <v>CANCELADO</v>
          </cell>
          <cell r="AT1579" t="str">
            <v>8800</v>
          </cell>
          <cell r="AU1579" t="str">
            <v>778</v>
          </cell>
          <cell r="AV1579" t="str">
            <v>05/26</v>
          </cell>
          <cell r="AW1579" t="str">
            <v>IMDM20552547..</v>
          </cell>
          <cell r="AX1579" t="str">
            <v>Inactivo</v>
          </cell>
          <cell r="AY1579" t="str">
            <v>No</v>
          </cell>
          <cell r="AZ1579" t="str">
            <v>-</v>
          </cell>
          <cell r="BA1579" t="str">
            <v>-</v>
          </cell>
          <cell r="BB1579" t="str">
            <v>-</v>
          </cell>
          <cell r="BC1579" t="str">
            <v>-</v>
          </cell>
          <cell r="BD1579" t="str">
            <v>-</v>
          </cell>
          <cell r="BE1579" t="str">
            <v>-</v>
          </cell>
          <cell r="BF1579" t="str">
            <v>-</v>
          </cell>
          <cell r="BG1579">
            <v>3</v>
          </cell>
          <cell r="BH1579" t="str">
            <v>-</v>
          </cell>
          <cell r="BI1579" t="str">
            <v>-</v>
          </cell>
          <cell r="BJ1579" t="str">
            <v>Propio</v>
          </cell>
          <cell r="BL1579" t="str">
            <v>El Trébol Automotriz Ermita, S.A. de C.V.</v>
          </cell>
          <cell r="BN1579">
            <v>0</v>
          </cell>
          <cell r="BO1579">
            <v>0</v>
          </cell>
          <cell r="BP1579" t="str">
            <v>-</v>
          </cell>
          <cell r="BQ1579" t="str">
            <v>-</v>
          </cell>
          <cell r="BR1579" t="str">
            <v>-</v>
          </cell>
          <cell r="BS1579" t="str">
            <v>-</v>
          </cell>
          <cell r="BT1579" t="str">
            <v>-</v>
          </cell>
          <cell r="BU1579" t="str">
            <v>-</v>
          </cell>
          <cell r="BV1579" t="str">
            <v>-</v>
          </cell>
          <cell r="BW1579" t="str">
            <v>-</v>
          </cell>
          <cell r="BX1579" t="str">
            <v>-</v>
          </cell>
          <cell r="BY1579" t="str">
            <v>-</v>
          </cell>
          <cell r="BZ1579" t="str">
            <v>-</v>
          </cell>
          <cell r="CA1579" t="str">
            <v>-</v>
          </cell>
          <cell r="CB1579" t="str">
            <v>-</v>
          </cell>
          <cell r="CC1579" t="str">
            <v>Martes</v>
          </cell>
          <cell r="CD1579" t="str">
            <v>87</v>
          </cell>
          <cell r="CE1579" t="str">
            <v>7</v>
          </cell>
          <cell r="CF1579" t="str">
            <v>Rosa</v>
          </cell>
          <cell r="CG1579" t="str">
            <v>2o Sábado</v>
          </cell>
          <cell r="CH1579" t="str">
            <v>Feb y Mzo</v>
          </cell>
          <cell r="CI1579" t="str">
            <v>Ago y Sep</v>
          </cell>
          <cell r="CJ1579" t="str">
            <v>Ajustador</v>
          </cell>
          <cell r="CK1579">
            <v>90</v>
          </cell>
          <cell r="CL1579" t="str">
            <v>101 - MAGNA</v>
          </cell>
          <cell r="CM1579" t="str">
            <v>15198</v>
          </cell>
          <cell r="CP1579" t="str">
            <v>-</v>
          </cell>
        </row>
        <row r="1580">
          <cell r="A1580" t="str">
            <v>15199</v>
          </cell>
          <cell r="B1580" t="str">
            <v>Y06AEV</v>
          </cell>
          <cell r="C1580" t="str">
            <v>Distrito Federal</v>
          </cell>
          <cell r="D1580" t="str">
            <v>No aplica</v>
          </cell>
          <cell r="E1580" t="str">
            <v>Aveo</v>
          </cell>
          <cell r="F1580" t="str">
            <v>Automóvil</v>
          </cell>
          <cell r="G1580" t="str">
            <v>Chevrolet</v>
          </cell>
          <cell r="H1580" t="str">
            <v>Aveo LT 4 puertas T/M, D/H, A/A, B/A, ABS, CD, Paquete F</v>
          </cell>
          <cell r="I1580" t="str">
            <v>3G1TB5CF2GL106055</v>
          </cell>
          <cell r="J1580" t="str">
            <v>Hecho en México</v>
          </cell>
          <cell r="K1580" t="str">
            <v>Magna</v>
          </cell>
          <cell r="L1580">
            <v>4</v>
          </cell>
          <cell r="M1580">
            <v>45</v>
          </cell>
          <cell r="N1580">
            <v>2016</v>
          </cell>
          <cell r="O1580" t="str">
            <v>Xalapa</v>
          </cell>
          <cell r="P1580" t="str">
            <v>Veracruz</v>
          </cell>
          <cell r="Q1580" t="str">
            <v>Sureste</v>
          </cell>
          <cell r="R1580" t="str">
            <v>Baja</v>
          </cell>
          <cell r="S1580" t="str">
            <v>Devolución Salvamentos</v>
          </cell>
          <cell r="T1580" t="str">
            <v>GNP</v>
          </cell>
          <cell r="U1580" t="str">
            <v>Grupo Nacional Provincial, S.A.B.</v>
          </cell>
          <cell r="V1580" t="str">
            <v>Asesor de Servicio</v>
          </cell>
          <cell r="W1580" t="str">
            <v>7604</v>
          </cell>
          <cell r="X1580" t="str">
            <v>Supervisoria</v>
          </cell>
          <cell r="Y1580" t="str">
            <v>Asignado</v>
          </cell>
          <cell r="Z1580" t="str">
            <v>S04407</v>
          </cell>
          <cell r="AA1580" t="str">
            <v>Lorenzo Francisco Joel</v>
          </cell>
          <cell r="AB1580" t="str">
            <v>Servicios Administrativos en Reclamaciones, S.A. de C.V.</v>
          </cell>
          <cell r="AC1580" t="str">
            <v>LOFJ7705133I5</v>
          </cell>
          <cell r="AD1580" t="str">
            <v>Operativo</v>
          </cell>
          <cell r="AE1580" t="str">
            <v>Asesor de Servicio</v>
          </cell>
          <cell r="AF1580" t="str">
            <v>Unidad Operativa</v>
          </cell>
          <cell r="AG1580" t="str">
            <v>Dirección Servicio y Operaciones</v>
          </cell>
          <cell r="AH1580" t="str">
            <v>Subdir. Siniestros CDMX y Sureste</v>
          </cell>
          <cell r="AI1580" t="str">
            <v>C9208</v>
          </cell>
          <cell r="AJ1580" t="str">
            <v>Lasa Estrada Antxon</v>
          </cell>
          <cell r="AK1580" t="str">
            <v>Jalapa</v>
          </cell>
          <cell r="AL1580" t="str">
            <v>Jalapa</v>
          </cell>
          <cell r="AM1580">
            <v>0</v>
          </cell>
          <cell r="AN1580" t="str">
            <v>joel.lorenzo@gnp.com.mx</v>
          </cell>
          <cell r="AO1580" t="str">
            <v>joel.lorenzo@gnp.com.mx</v>
          </cell>
          <cell r="AQ1580">
            <v>2289791340</v>
          </cell>
          <cell r="AR1580" t="str">
            <v>6363180010377933</v>
          </cell>
          <cell r="AS1580" t="str">
            <v>CANCELADO</v>
          </cell>
          <cell r="AT1580" t="str">
            <v>3292</v>
          </cell>
          <cell r="AU1580" t="str">
            <v>718</v>
          </cell>
          <cell r="AV1580" t="str">
            <v>05/26</v>
          </cell>
          <cell r="AW1580" t="str">
            <v>IMDM20552556..</v>
          </cell>
          <cell r="AX1580" t="str">
            <v>Inactivo</v>
          </cell>
          <cell r="AY1580" t="str">
            <v>No</v>
          </cell>
          <cell r="AZ1580" t="str">
            <v>-</v>
          </cell>
          <cell r="BA1580" t="str">
            <v>-</v>
          </cell>
          <cell r="BB1580" t="str">
            <v>-</v>
          </cell>
          <cell r="BC1580" t="str">
            <v>-</v>
          </cell>
          <cell r="BD1580" t="str">
            <v>-</v>
          </cell>
          <cell r="BE1580" t="str">
            <v>-</v>
          </cell>
          <cell r="BF1580" t="str">
            <v>-</v>
          </cell>
          <cell r="BG1580">
            <v>3</v>
          </cell>
          <cell r="BH1580" t="str">
            <v>-</v>
          </cell>
          <cell r="BI1580" t="str">
            <v>-</v>
          </cell>
          <cell r="BJ1580" t="str">
            <v>Propio</v>
          </cell>
          <cell r="BL1580" t="str">
            <v>El Trébol Automotriz Ermita, S.A. de C.V.</v>
          </cell>
          <cell r="BN1580">
            <v>0</v>
          </cell>
          <cell r="BO1580">
            <v>0</v>
          </cell>
          <cell r="BP1580" t="str">
            <v>-</v>
          </cell>
          <cell r="BQ1580" t="str">
            <v>-</v>
          </cell>
          <cell r="BR1580" t="str">
            <v>-</v>
          </cell>
          <cell r="BS1580" t="str">
            <v>-</v>
          </cell>
          <cell r="BT1580" t="str">
            <v>-</v>
          </cell>
          <cell r="BU1580" t="str">
            <v>-</v>
          </cell>
          <cell r="BV1580" t="str">
            <v>-</v>
          </cell>
          <cell r="BW1580" t="str">
            <v>-</v>
          </cell>
          <cell r="BX1580" t="str">
            <v>-</v>
          </cell>
          <cell r="BY1580" t="str">
            <v>-</v>
          </cell>
          <cell r="BZ1580" t="str">
            <v>-</v>
          </cell>
          <cell r="CA1580" t="str">
            <v>-</v>
          </cell>
          <cell r="CB1580" t="str">
            <v>-</v>
          </cell>
          <cell r="CC1580" t="str">
            <v>Lunes</v>
          </cell>
          <cell r="CD1580" t="str">
            <v>06</v>
          </cell>
          <cell r="CE1580" t="str">
            <v>6</v>
          </cell>
          <cell r="CF1580" t="str">
            <v>Amarillo</v>
          </cell>
          <cell r="CG1580" t="str">
            <v>1er Sábado</v>
          </cell>
          <cell r="CH1580" t="str">
            <v>Ene y Feb</v>
          </cell>
          <cell r="CI1580" t="str">
            <v>Jul y Ago</v>
          </cell>
          <cell r="CJ1580" t="str">
            <v>Ajustador</v>
          </cell>
          <cell r="CK1580">
            <v>90</v>
          </cell>
          <cell r="CL1580" t="str">
            <v>101 - MAGNA</v>
          </cell>
          <cell r="CM1580" t="str">
            <v>15199</v>
          </cell>
          <cell r="CP1580" t="str">
            <v>-</v>
          </cell>
        </row>
        <row r="1581">
          <cell r="A1581" t="str">
            <v>15200</v>
          </cell>
          <cell r="B1581" t="str">
            <v>Y12AEV</v>
          </cell>
          <cell r="C1581" t="str">
            <v>Distrito Federal</v>
          </cell>
          <cell r="D1581" t="str">
            <v>No aplica</v>
          </cell>
          <cell r="E1581" t="str">
            <v>Aveo</v>
          </cell>
          <cell r="F1581" t="str">
            <v>Automóvil</v>
          </cell>
          <cell r="G1581" t="str">
            <v>Chevrolet</v>
          </cell>
          <cell r="H1581" t="str">
            <v>Aveo LT 4 puertas T/M, D/H, A/A, B/A, ABS, CD, Paquete F</v>
          </cell>
          <cell r="I1581" t="str">
            <v>3G1TB5CF4GL106817</v>
          </cell>
          <cell r="J1581" t="str">
            <v>Hecho en México</v>
          </cell>
          <cell r="K1581" t="str">
            <v>Magna</v>
          </cell>
          <cell r="L1581">
            <v>4</v>
          </cell>
          <cell r="M1581">
            <v>45</v>
          </cell>
          <cell r="N1581">
            <v>2016</v>
          </cell>
          <cell r="O1581" t="str">
            <v>Xalapa</v>
          </cell>
          <cell r="P1581" t="str">
            <v>Veracruz</v>
          </cell>
          <cell r="Q1581" t="str">
            <v>Sureste</v>
          </cell>
          <cell r="R1581" t="str">
            <v>Baja</v>
          </cell>
          <cell r="S1581" t="str">
            <v>Devolución Salvamentos</v>
          </cell>
          <cell r="T1581" t="str">
            <v>GNP</v>
          </cell>
          <cell r="U1581" t="str">
            <v>Grupo Nacional Provincial, S.A.B.</v>
          </cell>
          <cell r="V1581" t="str">
            <v>Asesor de Servicio</v>
          </cell>
          <cell r="W1581" t="str">
            <v>-</v>
          </cell>
          <cell r="X1581" t="str">
            <v>Supervisoria</v>
          </cell>
          <cell r="Y1581" t="str">
            <v>Asignado</v>
          </cell>
          <cell r="Z1581" t="str">
            <v>S04982</v>
          </cell>
          <cell r="AA1581" t="str">
            <v>Domínguez Perez Isidro</v>
          </cell>
          <cell r="AB1581" t="str">
            <v>Servicios Administrativos en Reclamaciones, S.A. de C.V.</v>
          </cell>
          <cell r="AC1581" t="str">
            <v>DOPI890515476</v>
          </cell>
          <cell r="AD1581" t="str">
            <v>Operativo</v>
          </cell>
          <cell r="AE1581" t="str">
            <v>Asesor de Servicio</v>
          </cell>
          <cell r="AF1581" t="str">
            <v>Unidad Operativa</v>
          </cell>
          <cell r="AG1581" t="str">
            <v>Dirección Servicio y Operaciones</v>
          </cell>
          <cell r="AH1581" t="str">
            <v>Subdir. Siniestros CDMX y Sureste</v>
          </cell>
          <cell r="AI1581" t="str">
            <v>C9208</v>
          </cell>
          <cell r="AJ1581" t="str">
            <v>Lasa Estrada Antxon</v>
          </cell>
          <cell r="AK1581" t="str">
            <v>Jalapa</v>
          </cell>
          <cell r="AL1581" t="str">
            <v>Jalapa</v>
          </cell>
          <cell r="AM1581">
            <v>80824</v>
          </cell>
          <cell r="AN1581" t="str">
            <v>isidro.dominguez@gnp.com.mx</v>
          </cell>
          <cell r="AO1581" t="str">
            <v>isidro.dominguez@gnp.com.mx</v>
          </cell>
          <cell r="AQ1581" t="str">
            <v> 2282361294</v>
          </cell>
          <cell r="AR1581" t="str">
            <v>6363180010377941</v>
          </cell>
          <cell r="AS1581" t="str">
            <v>CANCELADO</v>
          </cell>
          <cell r="AT1581" t="str">
            <v>8137</v>
          </cell>
          <cell r="AU1581" t="str">
            <v>308</v>
          </cell>
          <cell r="AV1581" t="str">
            <v>05/26</v>
          </cell>
          <cell r="AW1581" t="str">
            <v>-</v>
          </cell>
          <cell r="AX1581" t="str">
            <v>-</v>
          </cell>
          <cell r="AY1581" t="str">
            <v>No</v>
          </cell>
          <cell r="AZ1581" t="str">
            <v>-</v>
          </cell>
          <cell r="BA1581" t="str">
            <v>-</v>
          </cell>
          <cell r="BB1581" t="str">
            <v>-</v>
          </cell>
          <cell r="BC1581" t="str">
            <v>-</v>
          </cell>
          <cell r="BD1581" t="str">
            <v>-</v>
          </cell>
          <cell r="BE1581" t="str">
            <v>-</v>
          </cell>
          <cell r="BF1581" t="str">
            <v>-</v>
          </cell>
          <cell r="BG1581">
            <v>3</v>
          </cell>
          <cell r="BH1581" t="str">
            <v>-</v>
          </cell>
          <cell r="BI1581" t="str">
            <v>-</v>
          </cell>
          <cell r="BJ1581" t="str">
            <v>Propio</v>
          </cell>
          <cell r="BL1581" t="str">
            <v>El Trébol Automotriz Ermita, S.A. de C.V.</v>
          </cell>
          <cell r="BN1581">
            <v>0</v>
          </cell>
          <cell r="BO1581">
            <v>0</v>
          </cell>
          <cell r="BP1581" t="str">
            <v>-</v>
          </cell>
          <cell r="BQ1581" t="str">
            <v>-</v>
          </cell>
          <cell r="BR1581" t="str">
            <v>-</v>
          </cell>
          <cell r="BS1581" t="str">
            <v>-</v>
          </cell>
          <cell r="BT1581" t="str">
            <v>-</v>
          </cell>
          <cell r="BU1581" t="str">
            <v>-</v>
          </cell>
          <cell r="BV1581" t="str">
            <v>-</v>
          </cell>
          <cell r="BW1581" t="str">
            <v>-</v>
          </cell>
          <cell r="BX1581" t="str">
            <v>-</v>
          </cell>
          <cell r="BY1581" t="str">
            <v>-</v>
          </cell>
          <cell r="BZ1581" t="str">
            <v>-</v>
          </cell>
          <cell r="CA1581" t="str">
            <v>-</v>
          </cell>
          <cell r="CB1581" t="str">
            <v>-</v>
          </cell>
          <cell r="CC1581" t="str">
            <v>Jueves</v>
          </cell>
          <cell r="CD1581" t="str">
            <v>12</v>
          </cell>
          <cell r="CE1581" t="str">
            <v>2</v>
          </cell>
          <cell r="CF1581" t="str">
            <v>Verde</v>
          </cell>
          <cell r="CG1581" t="str">
            <v>4o Sábado</v>
          </cell>
          <cell r="CH1581" t="str">
            <v>Abr y May</v>
          </cell>
          <cell r="CI1581" t="str">
            <v>Oct y Nov</v>
          </cell>
          <cell r="CJ1581" t="str">
            <v>Ajustador</v>
          </cell>
          <cell r="CK1581">
            <v>90</v>
          </cell>
          <cell r="CL1581" t="str">
            <v>101 - MAGNA</v>
          </cell>
          <cell r="CM1581" t="str">
            <v>15200</v>
          </cell>
          <cell r="CP1581" t="str">
            <v>-</v>
          </cell>
        </row>
        <row r="1582">
          <cell r="A1582" t="str">
            <v>15201</v>
          </cell>
          <cell r="B1582" t="str">
            <v>N86AEW</v>
          </cell>
          <cell r="C1582" t="str">
            <v>Distrito Federal</v>
          </cell>
          <cell r="D1582" t="str">
            <v>No aplica</v>
          </cell>
          <cell r="E1582" t="str">
            <v>Aveo</v>
          </cell>
          <cell r="F1582" t="str">
            <v>Automóvil</v>
          </cell>
          <cell r="G1582" t="str">
            <v>Chevrolet</v>
          </cell>
          <cell r="H1582" t="str">
            <v>Aveo LT 4 puertas T/M, D/H, A/A, B/A, ABS, CD, Paquete F</v>
          </cell>
          <cell r="I1582" t="str">
            <v>3G1TB5CF0GL134386</v>
          </cell>
          <cell r="J1582" t="str">
            <v>Hecho en México</v>
          </cell>
          <cell r="K1582" t="str">
            <v>Magna</v>
          </cell>
          <cell r="L1582">
            <v>4</v>
          </cell>
          <cell r="M1582">
            <v>45</v>
          </cell>
          <cell r="N1582">
            <v>2016</v>
          </cell>
          <cell r="O1582" t="str">
            <v>Manzanillo</v>
          </cell>
          <cell r="P1582" t="str">
            <v>Colima</v>
          </cell>
          <cell r="Q1582" t="str">
            <v>Occidente</v>
          </cell>
          <cell r="R1582" t="str">
            <v>Baja</v>
          </cell>
          <cell r="S1582" t="str">
            <v>Venta a empleado</v>
          </cell>
          <cell r="T1582" t="str">
            <v>GNP</v>
          </cell>
          <cell r="U1582" t="str">
            <v>Grupo Nacional Provincial, S.A.B.</v>
          </cell>
          <cell r="V1582" t="str">
            <v>Asesor de Servicio</v>
          </cell>
          <cell r="W1582" t="str">
            <v>-</v>
          </cell>
          <cell r="X1582" t="str">
            <v>Supervisoria</v>
          </cell>
          <cell r="Y1582" t="str">
            <v>Asignado</v>
          </cell>
          <cell r="Z1582" t="str">
            <v>S04335</v>
          </cell>
          <cell r="AA1582" t="str">
            <v>Machuca Ruiz Eliezer Guillermo</v>
          </cell>
          <cell r="AB1582" t="str">
            <v>Servicios Administrativos en Reclamaciones, S.A. de C.V.</v>
          </cell>
          <cell r="AC1582" t="str">
            <v>MARE8302044S8</v>
          </cell>
          <cell r="AD1582" t="str">
            <v>Operativo</v>
          </cell>
          <cell r="AE1582" t="str">
            <v>Asesor de Servicio</v>
          </cell>
          <cell r="AF1582" t="str">
            <v>Unidad Operativa</v>
          </cell>
          <cell r="AG1582" t="str">
            <v>Dirección Servicio y Operaciones</v>
          </cell>
          <cell r="AH1582" t="str">
            <v>Subdirección Siniestros Norte y Occidente</v>
          </cell>
          <cell r="AI1582" t="str">
            <v>C9179</v>
          </cell>
          <cell r="AJ1582" t="str">
            <v>Moya Urdiales Idalia Leticia</v>
          </cell>
          <cell r="AK1582" t="str">
            <v>Oficina de servicio Leon P1</v>
          </cell>
          <cell r="AL1582" t="str">
            <v>León</v>
          </cell>
          <cell r="AM1582">
            <v>0</v>
          </cell>
          <cell r="AN1582" t="str">
            <v>eliezer.machuca@gnp.com.mx</v>
          </cell>
          <cell r="AO1582" t="str">
            <v>eliezer.machuca@gnp.com.mx</v>
          </cell>
          <cell r="AP1582" t="str">
            <v>nemo_1604@hotmail.com</v>
          </cell>
          <cell r="AQ1582">
            <v>3334662605</v>
          </cell>
          <cell r="AR1582" t="str">
            <v>6363180010377958</v>
          </cell>
          <cell r="AS1582" t="str">
            <v>CANCELADO</v>
          </cell>
          <cell r="AT1582" t="str">
            <v>5771</v>
          </cell>
          <cell r="AU1582" t="str">
            <v>650</v>
          </cell>
          <cell r="AV1582" t="str">
            <v>05/26</v>
          </cell>
          <cell r="AW1582" t="str">
            <v>IMDM20552312..</v>
          </cell>
          <cell r="AX1582" t="str">
            <v>Inactivo</v>
          </cell>
          <cell r="AY1582" t="str">
            <v>No</v>
          </cell>
          <cell r="AZ1582" t="str">
            <v>-</v>
          </cell>
          <cell r="BA1582" t="str">
            <v>-</v>
          </cell>
          <cell r="BB1582" t="str">
            <v>-</v>
          </cell>
          <cell r="BC1582" t="str">
            <v>-</v>
          </cell>
          <cell r="BD1582" t="str">
            <v>-</v>
          </cell>
          <cell r="BE1582" t="str">
            <v>-</v>
          </cell>
          <cell r="BF1582" t="str">
            <v>-</v>
          </cell>
          <cell r="BG1582">
            <v>3</v>
          </cell>
          <cell r="BH1582" t="str">
            <v>-</v>
          </cell>
          <cell r="BI1582" t="str">
            <v>-</v>
          </cell>
          <cell r="BJ1582" t="str">
            <v>Propio</v>
          </cell>
          <cell r="BL1582" t="str">
            <v>El Trébol Automotriz Ermita, S.A. de C.V.</v>
          </cell>
          <cell r="BN1582">
            <v>0</v>
          </cell>
          <cell r="BO1582">
            <v>0</v>
          </cell>
          <cell r="BP1582" t="str">
            <v>-</v>
          </cell>
          <cell r="BQ1582" t="str">
            <v>-</v>
          </cell>
          <cell r="BR1582" t="str">
            <v>-</v>
          </cell>
          <cell r="BS1582" t="str">
            <v>-</v>
          </cell>
          <cell r="BT1582" t="str">
            <v>-</v>
          </cell>
          <cell r="BU1582" t="str">
            <v>-</v>
          </cell>
          <cell r="BV1582" t="str">
            <v>-</v>
          </cell>
          <cell r="BW1582" t="str">
            <v>-</v>
          </cell>
          <cell r="BX1582" t="str">
            <v>-</v>
          </cell>
          <cell r="BY1582" t="str">
            <v>-</v>
          </cell>
          <cell r="BZ1582" t="str">
            <v>-</v>
          </cell>
          <cell r="CA1582" t="str">
            <v>-</v>
          </cell>
          <cell r="CB1582" t="str">
            <v>-</v>
          </cell>
          <cell r="CC1582" t="str">
            <v>Lunes</v>
          </cell>
          <cell r="CD1582" t="str">
            <v>86</v>
          </cell>
          <cell r="CE1582" t="str">
            <v>6</v>
          </cell>
          <cell r="CF1582" t="str">
            <v>Amarillo</v>
          </cell>
          <cell r="CG1582" t="str">
            <v>1er Sábado</v>
          </cell>
          <cell r="CH1582" t="str">
            <v>Ene y Feb</v>
          </cell>
          <cell r="CI1582" t="str">
            <v>Jul y Ago</v>
          </cell>
          <cell r="CJ1582" t="str">
            <v>Ajustador</v>
          </cell>
          <cell r="CK1582">
            <v>90</v>
          </cell>
          <cell r="CL1582" t="str">
            <v>101 - MAGNA</v>
          </cell>
          <cell r="CM1582" t="str">
            <v>15201</v>
          </cell>
          <cell r="CP1582" t="str">
            <v>-</v>
          </cell>
        </row>
        <row r="1583">
          <cell r="A1583" t="str">
            <v>15202</v>
          </cell>
          <cell r="B1583" t="str">
            <v>J83AEW</v>
          </cell>
          <cell r="C1583" t="str">
            <v>Distrito Federal</v>
          </cell>
          <cell r="D1583" t="str">
            <v>No aplica</v>
          </cell>
          <cell r="E1583" t="str">
            <v>Aveo</v>
          </cell>
          <cell r="F1583" t="str">
            <v>Automóvil</v>
          </cell>
          <cell r="G1583" t="str">
            <v>Chevrolet</v>
          </cell>
          <cell r="H1583" t="str">
            <v>Aveo LT 4 puertas T/M, D/H, A/A, B/A, ABS, CD, Paquete F</v>
          </cell>
          <cell r="I1583" t="str">
            <v>3G1TB5CFXGL108801</v>
          </cell>
          <cell r="J1583" t="str">
            <v>Hecho en México</v>
          </cell>
          <cell r="K1583" t="str">
            <v>Magna</v>
          </cell>
          <cell r="L1583">
            <v>4</v>
          </cell>
          <cell r="M1583">
            <v>45</v>
          </cell>
          <cell r="N1583">
            <v>2016</v>
          </cell>
          <cell r="O1583" t="str">
            <v>Acapulco</v>
          </cell>
          <cell r="P1583" t="str">
            <v>Guerrero</v>
          </cell>
          <cell r="Q1583" t="str">
            <v>Centro</v>
          </cell>
          <cell r="R1583" t="str">
            <v>Baja</v>
          </cell>
          <cell r="S1583" t="str">
            <v>Venta a empleado</v>
          </cell>
          <cell r="T1583" t="str">
            <v>GNP</v>
          </cell>
          <cell r="U1583" t="str">
            <v>Grupo Nacional Provincial, S.A.B.</v>
          </cell>
          <cell r="V1583" t="str">
            <v>Asesor de Servicio</v>
          </cell>
          <cell r="W1583" t="str">
            <v>-</v>
          </cell>
          <cell r="X1583" t="str">
            <v>Supervisoria</v>
          </cell>
          <cell r="Y1583" t="str">
            <v>Asignado</v>
          </cell>
          <cell r="Z1583" t="str">
            <v>S06434</v>
          </cell>
          <cell r="AA1583" t="str">
            <v>Bello Duarte Saul</v>
          </cell>
          <cell r="AB1583" t="str">
            <v>Servicios Administrativos en Reclamaciones, S.A. de C.V.</v>
          </cell>
          <cell r="AC1583" t="str">
            <v>BEDS6110227KA</v>
          </cell>
          <cell r="AD1583" t="str">
            <v>Operativo</v>
          </cell>
          <cell r="AE1583" t="str">
            <v>Asesor de Servicio</v>
          </cell>
          <cell r="AF1583" t="str">
            <v>Unidad Operativa</v>
          </cell>
          <cell r="AG1583" t="str">
            <v>Dirección Servicio y Operaciones</v>
          </cell>
          <cell r="AH1583" t="str">
            <v>Subdir. Siniestros CDMX y Sureste</v>
          </cell>
          <cell r="AI1583" t="str">
            <v>C9208</v>
          </cell>
          <cell r="AJ1583" t="str">
            <v>Lasa Estrada Antxon</v>
          </cell>
          <cell r="AK1583" t="str">
            <v>Acapulco</v>
          </cell>
          <cell r="AL1583" t="str">
            <v>Acapulco</v>
          </cell>
          <cell r="AM1583">
            <v>0</v>
          </cell>
          <cell r="AN1583" t="str">
            <v>saul.bello@gnp.com.mx</v>
          </cell>
          <cell r="AO1583" t="str">
            <v>saul.bello@gnp.com.mx</v>
          </cell>
          <cell r="AQ1583">
            <v>7471028887</v>
          </cell>
          <cell r="AR1583" t="str">
            <v>6363180010377966</v>
          </cell>
          <cell r="AS1583" t="str">
            <v>CANCELADO</v>
          </cell>
          <cell r="AT1583" t="str">
            <v>8788</v>
          </cell>
          <cell r="AU1583" t="str">
            <v>403</v>
          </cell>
          <cell r="AV1583" t="str">
            <v>05/26</v>
          </cell>
          <cell r="AW1583" t="str">
            <v>IMDM22968888..</v>
          </cell>
          <cell r="AX1583" t="str">
            <v>Inactivo</v>
          </cell>
          <cell r="AY1583" t="str">
            <v>No</v>
          </cell>
          <cell r="AZ1583" t="str">
            <v>-</v>
          </cell>
          <cell r="BA1583" t="str">
            <v>-</v>
          </cell>
          <cell r="BB1583" t="str">
            <v>-</v>
          </cell>
          <cell r="BC1583" t="str">
            <v>-</v>
          </cell>
          <cell r="BD1583" t="str">
            <v>-</v>
          </cell>
          <cell r="BE1583" t="str">
            <v>-</v>
          </cell>
          <cell r="BF1583" t="str">
            <v>-</v>
          </cell>
          <cell r="BG1583">
            <v>3</v>
          </cell>
          <cell r="BH1583" t="str">
            <v>-</v>
          </cell>
          <cell r="BI1583" t="str">
            <v>-</v>
          </cell>
          <cell r="BJ1583" t="str">
            <v>Propio</v>
          </cell>
          <cell r="BL1583" t="str">
            <v>El Trébol Automotriz Ermita, S.A. de C.V.</v>
          </cell>
          <cell r="BN1583">
            <v>0</v>
          </cell>
          <cell r="BO1583">
            <v>0</v>
          </cell>
          <cell r="BP1583" t="str">
            <v>-</v>
          </cell>
          <cell r="BQ1583" t="str">
            <v>-</v>
          </cell>
          <cell r="BR1583" t="str">
            <v>-</v>
          </cell>
          <cell r="BS1583" t="str">
            <v>-</v>
          </cell>
          <cell r="BT1583" t="str">
            <v>-</v>
          </cell>
          <cell r="BU1583" t="str">
            <v>-</v>
          </cell>
          <cell r="BV1583" t="str">
            <v>-</v>
          </cell>
          <cell r="BW1583" t="str">
            <v>-</v>
          </cell>
          <cell r="BX1583" t="str">
            <v>-</v>
          </cell>
          <cell r="BY1583" t="str">
            <v>-</v>
          </cell>
          <cell r="BZ1583" t="str">
            <v>-</v>
          </cell>
          <cell r="CA1583" t="str">
            <v>-</v>
          </cell>
          <cell r="CB1583" t="str">
            <v>-</v>
          </cell>
          <cell r="CC1583" t="str">
            <v>Miércoles</v>
          </cell>
          <cell r="CD1583" t="str">
            <v>83</v>
          </cell>
          <cell r="CE1583" t="str">
            <v>3</v>
          </cell>
          <cell r="CF1583" t="str">
            <v>Rojo</v>
          </cell>
          <cell r="CG1583" t="str">
            <v>3er Sábado</v>
          </cell>
          <cell r="CH1583" t="str">
            <v>Mzo y Abr</v>
          </cell>
          <cell r="CI1583" t="str">
            <v>Sep y Oct</v>
          </cell>
          <cell r="CJ1583" t="str">
            <v>Ajustador</v>
          </cell>
          <cell r="CK1583">
            <v>90</v>
          </cell>
          <cell r="CL1583" t="str">
            <v>101 - MAGNA</v>
          </cell>
          <cell r="CM1583" t="str">
            <v>15202</v>
          </cell>
          <cell r="CP1583" t="str">
            <v>-</v>
          </cell>
        </row>
        <row r="1584">
          <cell r="A1584" t="str">
            <v>15203</v>
          </cell>
          <cell r="B1584" t="str">
            <v>J88AEW</v>
          </cell>
          <cell r="C1584" t="str">
            <v>Distrito Federal</v>
          </cell>
          <cell r="D1584" t="str">
            <v>No aplica</v>
          </cell>
          <cell r="E1584" t="str">
            <v>Aveo</v>
          </cell>
          <cell r="F1584" t="str">
            <v>Automóvil</v>
          </cell>
          <cell r="G1584" t="str">
            <v>Chevrolet</v>
          </cell>
          <cell r="H1584" t="str">
            <v>Aveo LT 4 puertas T/M, D/H, A/A, B/A, ABS, CD, Paquete F</v>
          </cell>
          <cell r="I1584" t="str">
            <v>3G1TB5CFXGL132936</v>
          </cell>
          <cell r="J1584" t="str">
            <v>Hecho en México</v>
          </cell>
          <cell r="K1584" t="str">
            <v>Magna</v>
          </cell>
          <cell r="L1584">
            <v>4</v>
          </cell>
          <cell r="M1584">
            <v>45</v>
          </cell>
          <cell r="N1584">
            <v>2016</v>
          </cell>
          <cell r="O1584" t="str">
            <v>Acapulco</v>
          </cell>
          <cell r="P1584" t="str">
            <v>Guerrero</v>
          </cell>
          <cell r="Q1584" t="str">
            <v>Centro</v>
          </cell>
          <cell r="R1584" t="str">
            <v>Baja</v>
          </cell>
          <cell r="S1584" t="str">
            <v>Venta a empleado</v>
          </cell>
          <cell r="T1584" t="str">
            <v>GNP</v>
          </cell>
          <cell r="U1584" t="str">
            <v>Grupo Nacional Provincial, S.A.B.</v>
          </cell>
          <cell r="V1584" t="str">
            <v>Asesor de Servicio</v>
          </cell>
          <cell r="W1584" t="str">
            <v>-</v>
          </cell>
          <cell r="X1584" t="str">
            <v>Supervisoria</v>
          </cell>
          <cell r="Y1584" t="str">
            <v>Asignado</v>
          </cell>
          <cell r="Z1584" t="str">
            <v>S05694</v>
          </cell>
          <cell r="AA1584" t="str">
            <v>Carranza Moyao Alejandro</v>
          </cell>
          <cell r="AB1584" t="str">
            <v>Servicios Administrativos en Reclamaciones, S.A. de C.V.</v>
          </cell>
          <cell r="AC1584" t="str">
            <v>CAMA6508303C6</v>
          </cell>
          <cell r="AD1584" t="str">
            <v>Operativo</v>
          </cell>
          <cell r="AE1584" t="str">
            <v>Asesor de Servicio</v>
          </cell>
          <cell r="AF1584" t="str">
            <v>Unidad Operativa</v>
          </cell>
          <cell r="AG1584" t="str">
            <v>Dirección Servicio y Operaciones</v>
          </cell>
          <cell r="AH1584" t="str">
            <v>Subdir. Siniestros CDMX y Sureste</v>
          </cell>
          <cell r="AI1584" t="str">
            <v>C9208</v>
          </cell>
          <cell r="AJ1584" t="str">
            <v>Lasa Estrada Antxon</v>
          </cell>
          <cell r="AK1584" t="str">
            <v>Acapulco</v>
          </cell>
          <cell r="AL1584" t="str">
            <v>Acapulco</v>
          </cell>
          <cell r="AM1584">
            <v>0</v>
          </cell>
          <cell r="AN1584" t="str">
            <v>alejandro.carranza@gnp.com.mx</v>
          </cell>
          <cell r="AO1584" t="str">
            <v>alejandro.carranza@gnp.com.mx</v>
          </cell>
          <cell r="AQ1584">
            <v>7445878342</v>
          </cell>
          <cell r="AR1584" t="str">
            <v>6363180010377974</v>
          </cell>
          <cell r="AS1584" t="str">
            <v>CANCELADO</v>
          </cell>
          <cell r="AT1584" t="str">
            <v>5925</v>
          </cell>
          <cell r="AU1584" t="str">
            <v>693</v>
          </cell>
          <cell r="AV1584" t="str">
            <v>05/26</v>
          </cell>
          <cell r="AW1584" t="str">
            <v>IMDM20552627..</v>
          </cell>
          <cell r="AX1584" t="str">
            <v>Inactivo</v>
          </cell>
          <cell r="AY1584" t="str">
            <v>No</v>
          </cell>
          <cell r="AZ1584" t="str">
            <v>-</v>
          </cell>
          <cell r="BA1584" t="str">
            <v>-</v>
          </cell>
          <cell r="BB1584" t="str">
            <v>-</v>
          </cell>
          <cell r="BC1584" t="str">
            <v>-</v>
          </cell>
          <cell r="BD1584" t="str">
            <v>-</v>
          </cell>
          <cell r="BE1584" t="str">
            <v>-</v>
          </cell>
          <cell r="BF1584" t="str">
            <v>-</v>
          </cell>
          <cell r="BG1584">
            <v>3</v>
          </cell>
          <cell r="BH1584" t="str">
            <v>-</v>
          </cell>
          <cell r="BI1584" t="str">
            <v>-</v>
          </cell>
          <cell r="BJ1584" t="str">
            <v>Propio</v>
          </cell>
          <cell r="BL1584" t="str">
            <v>El Trébol Automotriz Ermita, S.A. de C.V.</v>
          </cell>
          <cell r="BN1584">
            <v>0</v>
          </cell>
          <cell r="BO1584">
            <v>0</v>
          </cell>
          <cell r="BP1584" t="str">
            <v>-</v>
          </cell>
          <cell r="BQ1584" t="str">
            <v>-</v>
          </cell>
          <cell r="BR1584" t="str">
            <v>-</v>
          </cell>
          <cell r="BS1584" t="str">
            <v>-</v>
          </cell>
          <cell r="BT1584" t="str">
            <v>-</v>
          </cell>
          <cell r="BU1584" t="str">
            <v>-</v>
          </cell>
          <cell r="BV1584" t="str">
            <v>-</v>
          </cell>
          <cell r="BW1584" t="str">
            <v>-</v>
          </cell>
          <cell r="BX1584" t="str">
            <v>-</v>
          </cell>
          <cell r="BY1584" t="str">
            <v>-</v>
          </cell>
          <cell r="BZ1584" t="str">
            <v>-</v>
          </cell>
          <cell r="CA1584" t="str">
            <v>-</v>
          </cell>
          <cell r="CB1584" t="str">
            <v>-</v>
          </cell>
          <cell r="CC1584" t="str">
            <v>Martes</v>
          </cell>
          <cell r="CD1584" t="str">
            <v>88</v>
          </cell>
          <cell r="CE1584" t="str">
            <v>8</v>
          </cell>
          <cell r="CF1584" t="str">
            <v>Rosa</v>
          </cell>
          <cell r="CG1584" t="str">
            <v>2o Sábado</v>
          </cell>
          <cell r="CH1584" t="str">
            <v>Feb y Mzo</v>
          </cell>
          <cell r="CI1584" t="str">
            <v>Ago y Sep</v>
          </cell>
          <cell r="CJ1584" t="str">
            <v>Ajustador</v>
          </cell>
          <cell r="CK1584">
            <v>90</v>
          </cell>
          <cell r="CL1584" t="str">
            <v>101 - MAGNA</v>
          </cell>
          <cell r="CM1584" t="str">
            <v>15203</v>
          </cell>
          <cell r="CP1584" t="str">
            <v>-</v>
          </cell>
        </row>
        <row r="1585">
          <cell r="A1585" t="str">
            <v>15204</v>
          </cell>
          <cell r="B1585" t="str">
            <v>J19AEW</v>
          </cell>
          <cell r="C1585" t="str">
            <v>Distrito Federal</v>
          </cell>
          <cell r="D1585" t="str">
            <v>No aplica</v>
          </cell>
          <cell r="E1585" t="str">
            <v>Aveo</v>
          </cell>
          <cell r="F1585" t="str">
            <v>Automóvil</v>
          </cell>
          <cell r="G1585" t="str">
            <v>Chevrolet</v>
          </cell>
          <cell r="H1585" t="str">
            <v>Aveo LT 4 puertas T/M, D/H, A/A, B/A, ABS, CD, Paquete F</v>
          </cell>
          <cell r="I1585" t="str">
            <v>3G1TB5CFXGL135822</v>
          </cell>
          <cell r="J1585" t="str">
            <v>Hecho en México</v>
          </cell>
          <cell r="K1585" t="str">
            <v>Magna</v>
          </cell>
          <cell r="L1585">
            <v>4</v>
          </cell>
          <cell r="M1585">
            <v>45</v>
          </cell>
          <cell r="N1585">
            <v>2016</v>
          </cell>
          <cell r="O1585" t="str">
            <v>Reynosa</v>
          </cell>
          <cell r="P1585" t="str">
            <v>Tamaulipas</v>
          </cell>
          <cell r="Q1585" t="str">
            <v>Noreste</v>
          </cell>
          <cell r="R1585" t="str">
            <v>Baja</v>
          </cell>
          <cell r="S1585" t="str">
            <v>Venta a empleado</v>
          </cell>
          <cell r="T1585" t="str">
            <v>GNP</v>
          </cell>
          <cell r="U1585" t="str">
            <v>Grupo Nacional Provincial, S.A.B.</v>
          </cell>
          <cell r="V1585" t="str">
            <v>Asesor de Servicio</v>
          </cell>
          <cell r="W1585" t="str">
            <v>8504</v>
          </cell>
          <cell r="X1585" t="str">
            <v>Supervisoria</v>
          </cell>
          <cell r="Y1585" t="str">
            <v>Asignado</v>
          </cell>
          <cell r="Z1585" t="str">
            <v>S04436</v>
          </cell>
          <cell r="AA1585" t="str">
            <v>Yeverino Gonzalez Ivan</v>
          </cell>
          <cell r="AB1585" t="str">
            <v>Servicios Administrativos en Reclamaciones, S.A. de C.V.</v>
          </cell>
          <cell r="AC1585" t="str">
            <v>YEGI760419U14</v>
          </cell>
          <cell r="AD1585" t="str">
            <v>Operativo</v>
          </cell>
          <cell r="AE1585" t="str">
            <v>Asesor de Servicio</v>
          </cell>
          <cell r="AF1585" t="str">
            <v>Unidad Operativa</v>
          </cell>
          <cell r="AG1585" t="str">
            <v>Dirección Servicio y Operaciones</v>
          </cell>
          <cell r="AH1585" t="str">
            <v>Subdirección Siniestros Norte y Occidente</v>
          </cell>
          <cell r="AI1585" t="str">
            <v>C9212</v>
          </cell>
          <cell r="AJ1585" t="str">
            <v>Colome Pineda Juan Del Carmen</v>
          </cell>
          <cell r="AK1585" t="str">
            <v>Reynosa</v>
          </cell>
          <cell r="AL1585" t="str">
            <v>Reynosa</v>
          </cell>
          <cell r="AM1585">
            <v>5699</v>
          </cell>
          <cell r="AN1585" t="str">
            <v>ivan.yeverino@gnp.com.mx</v>
          </cell>
          <cell r="AO1585" t="str">
            <v>ivan.yeverino@gnp.com.mx</v>
          </cell>
          <cell r="AQ1585">
            <v>8991684579</v>
          </cell>
          <cell r="AR1585" t="str">
            <v>6363180010377982</v>
          </cell>
          <cell r="AS1585" t="str">
            <v>CANCELADO</v>
          </cell>
          <cell r="AT1585" t="str">
            <v>2783</v>
          </cell>
          <cell r="AU1585" t="str">
            <v>974</v>
          </cell>
          <cell r="AV1585" t="str">
            <v>05/26</v>
          </cell>
          <cell r="AW1585" t="str">
            <v>IMDM20552655..</v>
          </cell>
          <cell r="AX1585" t="str">
            <v>Inactivo</v>
          </cell>
          <cell r="AY1585" t="str">
            <v>No</v>
          </cell>
          <cell r="AZ1585" t="str">
            <v>-</v>
          </cell>
          <cell r="BA1585" t="str">
            <v>-</v>
          </cell>
          <cell r="BB1585" t="str">
            <v>-</v>
          </cell>
          <cell r="BC1585" t="str">
            <v>-</v>
          </cell>
          <cell r="BD1585" t="str">
            <v>-</v>
          </cell>
          <cell r="BE1585" t="str">
            <v>-</v>
          </cell>
          <cell r="BF1585" t="str">
            <v>-</v>
          </cell>
          <cell r="BG1585">
            <v>3</v>
          </cell>
          <cell r="BH1585" t="str">
            <v>-</v>
          </cell>
          <cell r="BI1585" t="str">
            <v>-</v>
          </cell>
          <cell r="BJ1585" t="str">
            <v>Propio</v>
          </cell>
          <cell r="BL1585" t="str">
            <v>El Trébol Automotriz Ermita, S.A. de C.V.</v>
          </cell>
          <cell r="BN1585">
            <v>0</v>
          </cell>
          <cell r="BO1585">
            <v>0</v>
          </cell>
          <cell r="BP1585" t="str">
            <v>-</v>
          </cell>
          <cell r="BQ1585" t="str">
            <v>-</v>
          </cell>
          <cell r="BR1585" t="str">
            <v>-</v>
          </cell>
          <cell r="BS1585" t="str">
            <v>-</v>
          </cell>
          <cell r="BT1585" t="str">
            <v>-</v>
          </cell>
          <cell r="BU1585" t="str">
            <v>-</v>
          </cell>
          <cell r="BV1585" t="str">
            <v>-</v>
          </cell>
          <cell r="BW1585" t="str">
            <v>-</v>
          </cell>
          <cell r="BX1585" t="str">
            <v>-</v>
          </cell>
          <cell r="BY1585" t="str">
            <v>-</v>
          </cell>
          <cell r="BZ1585" t="str">
            <v>-</v>
          </cell>
          <cell r="CA1585" t="str">
            <v>-</v>
          </cell>
          <cell r="CB1585" t="str">
            <v>-</v>
          </cell>
          <cell r="CC1585" t="str">
            <v>Viernes</v>
          </cell>
          <cell r="CD1585" t="str">
            <v>19</v>
          </cell>
          <cell r="CE1585" t="str">
            <v>9</v>
          </cell>
          <cell r="CF1585" t="str">
            <v>Azul</v>
          </cell>
          <cell r="CG1585" t="str">
            <v>5o Sábado</v>
          </cell>
          <cell r="CH1585" t="str">
            <v>May y Jun</v>
          </cell>
          <cell r="CI1585" t="str">
            <v>Nov y Dic</v>
          </cell>
          <cell r="CJ1585" t="str">
            <v>Ajustador</v>
          </cell>
          <cell r="CK1585">
            <v>90</v>
          </cell>
          <cell r="CL1585" t="str">
            <v>101 - MAGNA</v>
          </cell>
          <cell r="CM1585" t="str">
            <v>15204</v>
          </cell>
          <cell r="CP1585" t="str">
            <v>-</v>
          </cell>
        </row>
        <row r="1586">
          <cell r="A1586" t="str">
            <v>15205</v>
          </cell>
          <cell r="B1586" t="str">
            <v>N96AEW</v>
          </cell>
          <cell r="C1586" t="str">
            <v>Distrito Federal</v>
          </cell>
          <cell r="D1586" t="str">
            <v>No aplica</v>
          </cell>
          <cell r="E1586" t="str">
            <v>Aveo</v>
          </cell>
          <cell r="F1586" t="str">
            <v>Automóvil</v>
          </cell>
          <cell r="G1586" t="str">
            <v>Chevrolet</v>
          </cell>
          <cell r="H1586" t="str">
            <v>Aveo LT 4 puertas T/M, D/H, A/A, B/A, ABS, CD, Paquete F</v>
          </cell>
          <cell r="I1586" t="str">
            <v>3G1TB5CF0GL135733</v>
          </cell>
          <cell r="J1586" t="str">
            <v>Hecho en México</v>
          </cell>
          <cell r="K1586" t="str">
            <v>Magna</v>
          </cell>
          <cell r="L1586">
            <v>4</v>
          </cell>
          <cell r="M1586">
            <v>45</v>
          </cell>
          <cell r="N1586">
            <v>2016</v>
          </cell>
          <cell r="O1586" t="str">
            <v>Chihuahua</v>
          </cell>
          <cell r="P1586" t="str">
            <v>Chihuahua</v>
          </cell>
          <cell r="Q1586" t="str">
            <v>Noroeste</v>
          </cell>
          <cell r="R1586" t="str">
            <v>Baja</v>
          </cell>
          <cell r="S1586" t="str">
            <v>Devolución Salvamentos</v>
          </cell>
          <cell r="T1586" t="str">
            <v>GNP</v>
          </cell>
          <cell r="U1586" t="str">
            <v>Grupo Nacional Provincial, S.A.B.</v>
          </cell>
          <cell r="V1586" t="str">
            <v>Asesor de Servicio</v>
          </cell>
          <cell r="W1586" t="str">
            <v>5805</v>
          </cell>
          <cell r="X1586" t="str">
            <v>Supervisoria</v>
          </cell>
          <cell r="Y1586" t="str">
            <v>Asignado</v>
          </cell>
          <cell r="Z1586" t="str">
            <v>S04631</v>
          </cell>
          <cell r="AA1586" t="str">
            <v>Garcia Rubio Erick</v>
          </cell>
          <cell r="AB1586" t="str">
            <v>Servicios Administrativos en Reclamaciones, S.A. de C.V.</v>
          </cell>
          <cell r="AC1586" t="str">
            <v>GARE830217546</v>
          </cell>
          <cell r="AD1586" t="str">
            <v>Operativo</v>
          </cell>
          <cell r="AE1586" t="str">
            <v>Asesor de Servicio</v>
          </cell>
          <cell r="AF1586" t="str">
            <v>Unidad Operativa</v>
          </cell>
          <cell r="AG1586" t="str">
            <v>Dirección Servicio y Operaciones</v>
          </cell>
          <cell r="AH1586" t="str">
            <v>Subdirección Siniestros Norte y Occidente</v>
          </cell>
          <cell r="AI1586" t="str">
            <v>C9212</v>
          </cell>
          <cell r="AJ1586" t="str">
            <v>Colome Pineda Juan Del Carmen</v>
          </cell>
          <cell r="AK1586" t="str">
            <v>Chihuahua</v>
          </cell>
          <cell r="AL1586" t="str">
            <v>Chihuahua</v>
          </cell>
          <cell r="AM1586">
            <v>7889</v>
          </cell>
          <cell r="AN1586" t="str">
            <v>erick.garcia@gnp.com.mx</v>
          </cell>
          <cell r="AO1586" t="str">
            <v>erick.garcia@gnp.com.mx</v>
          </cell>
          <cell r="AP1586" t="str">
            <v>garesaf17@hotmail.com</v>
          </cell>
          <cell r="AQ1586">
            <v>5548113652</v>
          </cell>
          <cell r="AR1586" t="str">
            <v>6363180010377990</v>
          </cell>
          <cell r="AS1586" t="str">
            <v>CANCELADO</v>
          </cell>
          <cell r="AT1586" t="str">
            <v>9782</v>
          </cell>
          <cell r="AU1586" t="str">
            <v>330</v>
          </cell>
          <cell r="AV1586" t="str">
            <v>05/26</v>
          </cell>
          <cell r="AW1586" t="str">
            <v>-</v>
          </cell>
          <cell r="AX1586" t="str">
            <v>-</v>
          </cell>
          <cell r="AY1586" t="str">
            <v>Si</v>
          </cell>
          <cell r="AZ1586">
            <v>819.45</v>
          </cell>
          <cell r="BA1586">
            <v>43631</v>
          </cell>
          <cell r="BB1586">
            <v>18027.900000000001</v>
          </cell>
          <cell r="BC1586">
            <v>40972.1</v>
          </cell>
          <cell r="BD1586">
            <v>59000</v>
          </cell>
          <cell r="BE1586">
            <v>43312</v>
          </cell>
          <cell r="BF1586">
            <v>44392</v>
          </cell>
          <cell r="BG1586">
            <v>3</v>
          </cell>
          <cell r="BH1586" t="str">
            <v>-</v>
          </cell>
          <cell r="BI1586" t="str">
            <v>-</v>
          </cell>
          <cell r="BJ1586" t="str">
            <v>Propio</v>
          </cell>
          <cell r="BL1586" t="str">
            <v>El Trébol Automotriz Ermita, S.A. de C.V.</v>
          </cell>
          <cell r="BN1586">
            <v>0</v>
          </cell>
          <cell r="BO1586">
            <v>0</v>
          </cell>
          <cell r="BP1586" t="str">
            <v>-</v>
          </cell>
          <cell r="BQ1586" t="str">
            <v>-</v>
          </cell>
          <cell r="BR1586" t="str">
            <v>-</v>
          </cell>
          <cell r="BS1586" t="str">
            <v>-</v>
          </cell>
          <cell r="BT1586" t="str">
            <v>-</v>
          </cell>
          <cell r="BU1586" t="str">
            <v>-</v>
          </cell>
          <cell r="BV1586" t="str">
            <v>-</v>
          </cell>
          <cell r="BW1586" t="str">
            <v>-</v>
          </cell>
          <cell r="BX1586" t="str">
            <v>-</v>
          </cell>
          <cell r="BY1586" t="str">
            <v>-</v>
          </cell>
          <cell r="BZ1586" t="str">
            <v>-</v>
          </cell>
          <cell r="CA1586" t="str">
            <v>-</v>
          </cell>
          <cell r="CB1586" t="str">
            <v>-</v>
          </cell>
          <cell r="CC1586" t="str">
            <v>Lunes</v>
          </cell>
          <cell r="CD1586" t="str">
            <v>96</v>
          </cell>
          <cell r="CE1586" t="str">
            <v>6</v>
          </cell>
          <cell r="CF1586" t="str">
            <v>Amarillo</v>
          </cell>
          <cell r="CG1586" t="str">
            <v>1er Sábado</v>
          </cell>
          <cell r="CH1586" t="str">
            <v>Ene y Feb</v>
          </cell>
          <cell r="CI1586" t="str">
            <v>Jul y Ago</v>
          </cell>
          <cell r="CJ1586" t="str">
            <v>Ajustador</v>
          </cell>
          <cell r="CK1586">
            <v>90</v>
          </cell>
          <cell r="CL1586" t="str">
            <v>101 - MAGNA</v>
          </cell>
          <cell r="CM1586" t="str">
            <v>15205</v>
          </cell>
          <cell r="CP1586" t="str">
            <v>-</v>
          </cell>
        </row>
        <row r="1587">
          <cell r="A1587" t="str">
            <v>15206</v>
          </cell>
          <cell r="B1587" t="str">
            <v>J46AEW</v>
          </cell>
          <cell r="C1587" t="str">
            <v>Distrito Federal</v>
          </cell>
          <cell r="D1587" t="str">
            <v>No aplica</v>
          </cell>
          <cell r="E1587" t="str">
            <v>Aveo</v>
          </cell>
          <cell r="F1587" t="str">
            <v>Automóvil</v>
          </cell>
          <cell r="G1587" t="str">
            <v>Chevrolet</v>
          </cell>
          <cell r="H1587" t="str">
            <v>Aveo LT 4 puertas T/M, D/H, A/A, B/A, ABS, CD, Paquete F</v>
          </cell>
          <cell r="I1587" t="str">
            <v>3G1TB5CF2GL108355</v>
          </cell>
          <cell r="J1587" t="str">
            <v>Hecho en México</v>
          </cell>
          <cell r="K1587" t="str">
            <v>Magna</v>
          </cell>
          <cell r="L1587">
            <v>4</v>
          </cell>
          <cell r="M1587">
            <v>45</v>
          </cell>
          <cell r="N1587">
            <v>2016</v>
          </cell>
          <cell r="O1587" t="str">
            <v>Ciudad Juárez</v>
          </cell>
          <cell r="P1587" t="str">
            <v>Chihuahua</v>
          </cell>
          <cell r="Q1587" t="str">
            <v>Noroeste</v>
          </cell>
          <cell r="R1587" t="str">
            <v>Baja</v>
          </cell>
          <cell r="S1587" t="str">
            <v>PT por Siniestro</v>
          </cell>
          <cell r="T1587" t="str">
            <v>GNP</v>
          </cell>
          <cell r="U1587" t="str">
            <v>Grupo Nacional Provincial, S.A.B.</v>
          </cell>
          <cell r="V1587" t="str">
            <v>Asesor de Servicio</v>
          </cell>
          <cell r="W1587" t="str">
            <v>-</v>
          </cell>
          <cell r="X1587" t="str">
            <v>Supervisoria</v>
          </cell>
          <cell r="Y1587" t="str">
            <v>Asignado</v>
          </cell>
          <cell r="Z1587" t="str">
            <v>S04195</v>
          </cell>
          <cell r="AA1587" t="str">
            <v>-</v>
          </cell>
          <cell r="AB1587" t="str">
            <v>-</v>
          </cell>
          <cell r="AC1587" t="str">
            <v>-</v>
          </cell>
          <cell r="AD1587" t="str">
            <v>-</v>
          </cell>
          <cell r="AE1587" t="str">
            <v>-</v>
          </cell>
          <cell r="AF1587" t="str">
            <v>-</v>
          </cell>
          <cell r="AG1587" t="str">
            <v>-</v>
          </cell>
          <cell r="AH1587" t="str">
            <v>-</v>
          </cell>
          <cell r="AI1587" t="str">
            <v>C6705</v>
          </cell>
          <cell r="AJ1587" t="str">
            <v>Ramirez Granados Arturo</v>
          </cell>
          <cell r="AK1587" t="str">
            <v>-</v>
          </cell>
          <cell r="AL1587" t="str">
            <v>-</v>
          </cell>
          <cell r="AM1587" t="str">
            <v>-</v>
          </cell>
          <cell r="AN1587" t="str">
            <v>ffabiend76@gmail.com</v>
          </cell>
          <cell r="AO1587" t="str">
            <v>-</v>
          </cell>
          <cell r="AP1587" t="str">
            <v>ffabiend76@gmail.com</v>
          </cell>
          <cell r="AQ1587">
            <v>6565627613</v>
          </cell>
          <cell r="AR1587" t="str">
            <v>-</v>
          </cell>
          <cell r="AS1587" t="str">
            <v>-</v>
          </cell>
          <cell r="AT1587" t="str">
            <v>-</v>
          </cell>
          <cell r="AU1587" t="str">
            <v>-</v>
          </cell>
          <cell r="AV1587" t="str">
            <v>-</v>
          </cell>
          <cell r="AW1587" t="str">
            <v>-</v>
          </cell>
          <cell r="AX1587" t="str">
            <v>-</v>
          </cell>
          <cell r="AY1587" t="str">
            <v>No</v>
          </cell>
          <cell r="AZ1587" t="str">
            <v>-</v>
          </cell>
          <cell r="BA1587" t="str">
            <v>-</v>
          </cell>
          <cell r="BB1587" t="str">
            <v>-</v>
          </cell>
          <cell r="BC1587" t="str">
            <v>-</v>
          </cell>
          <cell r="BD1587" t="str">
            <v>-</v>
          </cell>
          <cell r="BE1587" t="str">
            <v>-</v>
          </cell>
          <cell r="BF1587" t="str">
            <v>-</v>
          </cell>
          <cell r="BG1587">
            <v>3</v>
          </cell>
          <cell r="BH1587" t="str">
            <v>-</v>
          </cell>
          <cell r="BI1587" t="str">
            <v>-</v>
          </cell>
          <cell r="BJ1587" t="str">
            <v>Propio</v>
          </cell>
          <cell r="BL1587" t="str">
            <v>El Trébol Automotriz Ermita, S.A. de C.V.</v>
          </cell>
          <cell r="BN1587">
            <v>0</v>
          </cell>
          <cell r="BO1587">
            <v>0</v>
          </cell>
          <cell r="BP1587" t="str">
            <v>-</v>
          </cell>
          <cell r="BQ1587" t="str">
            <v>-</v>
          </cell>
          <cell r="BR1587" t="str">
            <v>-</v>
          </cell>
          <cell r="BS1587" t="str">
            <v>-</v>
          </cell>
          <cell r="BT1587" t="str">
            <v>-</v>
          </cell>
          <cell r="BU1587" t="str">
            <v>-</v>
          </cell>
          <cell r="BV1587" t="str">
            <v>-</v>
          </cell>
          <cell r="BW1587" t="str">
            <v>-</v>
          </cell>
          <cell r="BX1587" t="str">
            <v>-</v>
          </cell>
          <cell r="BY1587" t="str">
            <v>-</v>
          </cell>
          <cell r="BZ1587" t="str">
            <v>-</v>
          </cell>
          <cell r="CA1587" t="str">
            <v>-</v>
          </cell>
          <cell r="CB1587" t="str">
            <v>-</v>
          </cell>
          <cell r="CC1587" t="str">
            <v>Lunes</v>
          </cell>
          <cell r="CD1587" t="str">
            <v>46</v>
          </cell>
          <cell r="CE1587" t="str">
            <v>6</v>
          </cell>
          <cell r="CF1587" t="str">
            <v>Amarillo</v>
          </cell>
          <cell r="CG1587" t="str">
            <v>1er Sábado</v>
          </cell>
          <cell r="CH1587" t="str">
            <v>Ene y Feb</v>
          </cell>
          <cell r="CI1587" t="str">
            <v>Jul y Ago</v>
          </cell>
          <cell r="CJ1587" t="str">
            <v>-</v>
          </cell>
          <cell r="CK1587">
            <v>90</v>
          </cell>
          <cell r="CL1587" t="str">
            <v>101 - MAGNA</v>
          </cell>
          <cell r="CM1587" t="str">
            <v>15206</v>
          </cell>
          <cell r="CP1587" t="str">
            <v>-</v>
          </cell>
        </row>
        <row r="1588">
          <cell r="A1588" t="str">
            <v>15207</v>
          </cell>
          <cell r="B1588" t="str">
            <v>Z21AEV</v>
          </cell>
          <cell r="C1588" t="str">
            <v>Distrito Federal</v>
          </cell>
          <cell r="D1588" t="str">
            <v>No aplica</v>
          </cell>
          <cell r="E1588" t="str">
            <v>Aveo</v>
          </cell>
          <cell r="F1588" t="str">
            <v>Automóvil</v>
          </cell>
          <cell r="G1588" t="str">
            <v>Chevrolet</v>
          </cell>
          <cell r="H1588" t="str">
            <v>Aveo LT 4 puertas T/M, D/H, A/A, B/A, ABS, CD, Paquete F</v>
          </cell>
          <cell r="I1588" t="str">
            <v>3G1TB5CF3GL118523</v>
          </cell>
          <cell r="J1588" t="str">
            <v>Hecho en México</v>
          </cell>
          <cell r="K1588" t="str">
            <v>Magna</v>
          </cell>
          <cell r="L1588">
            <v>4</v>
          </cell>
          <cell r="M1588">
            <v>45</v>
          </cell>
          <cell r="N1588">
            <v>2016</v>
          </cell>
          <cell r="O1588" t="str">
            <v>Cuautla</v>
          </cell>
          <cell r="P1588" t="str">
            <v>Morelos</v>
          </cell>
          <cell r="Q1588" t="str">
            <v>Centro</v>
          </cell>
          <cell r="R1588" t="str">
            <v>Baja</v>
          </cell>
          <cell r="S1588" t="str">
            <v>Subasta interna</v>
          </cell>
          <cell r="T1588" t="str">
            <v>GNP</v>
          </cell>
          <cell r="U1588" t="str">
            <v>Grupo Nacional Provincial, S.A.B.</v>
          </cell>
          <cell r="V1588" t="str">
            <v>Asesor de Servicio</v>
          </cell>
          <cell r="W1588" t="str">
            <v>-</v>
          </cell>
          <cell r="X1588" t="str">
            <v>Supervisoria</v>
          </cell>
          <cell r="Y1588" t="str">
            <v>Asignado</v>
          </cell>
          <cell r="Z1588" t="str">
            <v>S04373</v>
          </cell>
          <cell r="AA1588" t="str">
            <v>Garduño Domínguez Oscar Antonio</v>
          </cell>
          <cell r="AB1588" t="str">
            <v>Servicios Administrativos en Reclamaciones, S.A. de C.V.</v>
          </cell>
          <cell r="AC1588" t="str">
            <v>GADO800613KU0</v>
          </cell>
          <cell r="AD1588" t="str">
            <v>Operativo</v>
          </cell>
          <cell r="AE1588" t="str">
            <v>Asesor de Servicio</v>
          </cell>
          <cell r="AF1588" t="str">
            <v>Unidad Operativa</v>
          </cell>
          <cell r="AG1588" t="str">
            <v>Dirección Servicio y Operaciones</v>
          </cell>
          <cell r="AH1588" t="str">
            <v>Subdir. Siniestros CDMX y Sureste</v>
          </cell>
          <cell r="AI1588" t="str">
            <v>C9208</v>
          </cell>
          <cell r="AJ1588" t="str">
            <v>Lasa Estrada Antxon</v>
          </cell>
          <cell r="AK1588" t="str">
            <v>Cuernavaca</v>
          </cell>
          <cell r="AL1588" t="str">
            <v>Cuernavaca</v>
          </cell>
          <cell r="AM1588" t="str">
            <v>81617 / 80824</v>
          </cell>
          <cell r="AN1588" t="str">
            <v>oscar.garduno@gnp.com.mx</v>
          </cell>
          <cell r="AO1588" t="str">
            <v>oscar.garduno@gnp.com.mx</v>
          </cell>
          <cell r="AP1588" t="str">
            <v>oscargar2008@hotmail.com</v>
          </cell>
          <cell r="AQ1588">
            <v>7773285358</v>
          </cell>
          <cell r="AR1588" t="str">
            <v>6363180010378006</v>
          </cell>
          <cell r="AS1588" t="str">
            <v>CANCELADO</v>
          </cell>
          <cell r="AT1588" t="str">
            <v>0257</v>
          </cell>
          <cell r="AU1588" t="str">
            <v>396</v>
          </cell>
          <cell r="AV1588" t="str">
            <v>05/26</v>
          </cell>
          <cell r="AW1588" t="str">
            <v>IMDM20552682..</v>
          </cell>
          <cell r="AX1588" t="str">
            <v>Inactivo</v>
          </cell>
          <cell r="AY1588" t="str">
            <v>No</v>
          </cell>
          <cell r="AZ1588" t="str">
            <v>-</v>
          </cell>
          <cell r="BA1588" t="str">
            <v>-</v>
          </cell>
          <cell r="BB1588" t="str">
            <v>-</v>
          </cell>
          <cell r="BC1588" t="str">
            <v>-</v>
          </cell>
          <cell r="BD1588" t="str">
            <v>-</v>
          </cell>
          <cell r="BE1588" t="str">
            <v>-</v>
          </cell>
          <cell r="BF1588" t="str">
            <v>-</v>
          </cell>
          <cell r="BG1588">
            <v>3</v>
          </cell>
          <cell r="BH1588" t="str">
            <v>-</v>
          </cell>
          <cell r="BI1588" t="str">
            <v>-</v>
          </cell>
          <cell r="BJ1588" t="str">
            <v>Propio</v>
          </cell>
          <cell r="BL1588" t="str">
            <v>El Trébol Automotriz Ermita, S.A. de C.V.</v>
          </cell>
          <cell r="BN1588">
            <v>0</v>
          </cell>
          <cell r="BO1588">
            <v>0</v>
          </cell>
          <cell r="BP1588" t="str">
            <v>-</v>
          </cell>
          <cell r="BQ1588" t="str">
            <v>-</v>
          </cell>
          <cell r="BR1588" t="str">
            <v>-</v>
          </cell>
          <cell r="BS1588" t="str">
            <v>-</v>
          </cell>
          <cell r="BT1588" t="str">
            <v>-</v>
          </cell>
          <cell r="BU1588" t="str">
            <v>-</v>
          </cell>
          <cell r="BV1588" t="str">
            <v>-</v>
          </cell>
          <cell r="BW1588" t="str">
            <v>-</v>
          </cell>
          <cell r="BX1588" t="str">
            <v>-</v>
          </cell>
          <cell r="BY1588" t="str">
            <v>-</v>
          </cell>
          <cell r="BZ1588" t="str">
            <v>-</v>
          </cell>
          <cell r="CA1588" t="str">
            <v>-</v>
          </cell>
          <cell r="CB1588" t="str">
            <v>-</v>
          </cell>
          <cell r="CC1588" t="str">
            <v>Jueves</v>
          </cell>
          <cell r="CD1588" t="str">
            <v>21</v>
          </cell>
          <cell r="CE1588" t="str">
            <v>1</v>
          </cell>
          <cell r="CF1588" t="str">
            <v>Verde</v>
          </cell>
          <cell r="CG1588" t="str">
            <v>4o Sábado</v>
          </cell>
          <cell r="CH1588" t="str">
            <v>Abr y May</v>
          </cell>
          <cell r="CI1588" t="str">
            <v>Oct y Nov</v>
          </cell>
          <cell r="CJ1588" t="str">
            <v>Ajustador</v>
          </cell>
          <cell r="CK1588">
            <v>90</v>
          </cell>
          <cell r="CL1588" t="str">
            <v>101 - MAGNA</v>
          </cell>
          <cell r="CM1588" t="str">
            <v>15207</v>
          </cell>
          <cell r="CP1588" t="str">
            <v>-</v>
          </cell>
        </row>
        <row r="1589">
          <cell r="A1589" t="str">
            <v>15208</v>
          </cell>
          <cell r="B1589" t="str">
            <v>N48AEW</v>
          </cell>
          <cell r="C1589" t="str">
            <v>Distrito Federal</v>
          </cell>
          <cell r="D1589" t="str">
            <v>No aplica</v>
          </cell>
          <cell r="E1589" t="str">
            <v>Aveo</v>
          </cell>
          <cell r="F1589" t="str">
            <v>Automóvil</v>
          </cell>
          <cell r="G1589" t="str">
            <v>Chevrolet</v>
          </cell>
          <cell r="H1589" t="str">
            <v>Aveo LT 4 puertas T/M, D/H, A/A, B/A, ABS, CD, Paquete F</v>
          </cell>
          <cell r="I1589" t="str">
            <v>3G1TB5CF3GL134155</v>
          </cell>
          <cell r="J1589" t="str">
            <v>Hecho en México</v>
          </cell>
          <cell r="K1589" t="str">
            <v>Magna</v>
          </cell>
          <cell r="L1589">
            <v>4</v>
          </cell>
          <cell r="M1589">
            <v>45</v>
          </cell>
          <cell r="N1589">
            <v>2016</v>
          </cell>
          <cell r="O1589" t="str">
            <v>Ciudad de México</v>
          </cell>
          <cell r="P1589" t="str">
            <v>Ciudad de México</v>
          </cell>
          <cell r="Q1589" t="str">
            <v>Zona Metropolitana</v>
          </cell>
          <cell r="R1589" t="str">
            <v>Baja</v>
          </cell>
          <cell r="S1589" t="str">
            <v>Subasta interna</v>
          </cell>
          <cell r="T1589" t="str">
            <v>GNP</v>
          </cell>
          <cell r="U1589" t="str">
            <v>Grupo Nacional Provincial, S.A.B.</v>
          </cell>
          <cell r="V1589" t="str">
            <v>Supervisor de Taller</v>
          </cell>
          <cell r="W1589" t="str">
            <v>Pool Administrativo</v>
          </cell>
          <cell r="X1589" t="str">
            <v>Plaza GNP</v>
          </cell>
          <cell r="Y1589" t="str">
            <v>Pool</v>
          </cell>
          <cell r="Z1589" t="str">
            <v>N93698</v>
          </cell>
          <cell r="AA1589" t="str">
            <v>Granados Guillén José Carlos</v>
          </cell>
          <cell r="AB1589" t="str">
            <v>Grupo Nacional Provincial, S.A.B.</v>
          </cell>
          <cell r="AC1589" t="str">
            <v>GAGC910216EC5</v>
          </cell>
          <cell r="AD1589" t="str">
            <v>Operativo</v>
          </cell>
          <cell r="AE1589" t="str">
            <v>Analista G</v>
          </cell>
          <cell r="AF1589" t="str">
            <v>Unidad Staff</v>
          </cell>
          <cell r="AG1589" t="str">
            <v>Dirección Recursos Humanos y Servicios Administrativos</v>
          </cell>
          <cell r="AH1589" t="str">
            <v>Subdir. Servicios Generales</v>
          </cell>
          <cell r="AI1589" t="str">
            <v>C6705</v>
          </cell>
          <cell r="AJ1589" t="str">
            <v>Ramirez Granados Arturo</v>
          </cell>
          <cell r="AK1589" t="str">
            <v>Sur P2 C-4</v>
          </cell>
          <cell r="AL1589" t="str">
            <v>Plaza GNP</v>
          </cell>
          <cell r="AM1589">
            <v>84033</v>
          </cell>
          <cell r="AN1589" t="str">
            <v>carlos.granados@gnp.com.mx</v>
          </cell>
          <cell r="AO1589" t="str">
            <v>carlos.granados@gnp.com.mx</v>
          </cell>
          <cell r="AQ1589">
            <v>5528582944</v>
          </cell>
          <cell r="AR1589" t="str">
            <v>6363180010378014</v>
          </cell>
          <cell r="AS1589" t="str">
            <v>BLOQUEADO</v>
          </cell>
          <cell r="AT1589" t="str">
            <v>7516</v>
          </cell>
          <cell r="AU1589" t="str">
            <v>088</v>
          </cell>
          <cell r="AV1589" t="str">
            <v>05/26</v>
          </cell>
          <cell r="AW1589" t="str">
            <v>-</v>
          </cell>
          <cell r="AX1589" t="str">
            <v>-</v>
          </cell>
          <cell r="AY1589" t="str">
            <v>No</v>
          </cell>
          <cell r="AZ1589" t="str">
            <v>-</v>
          </cell>
          <cell r="BA1589" t="str">
            <v>-</v>
          </cell>
          <cell r="BB1589" t="str">
            <v>-</v>
          </cell>
          <cell r="BC1589" t="str">
            <v>-</v>
          </cell>
          <cell r="BD1589" t="str">
            <v>-</v>
          </cell>
          <cell r="BE1589" t="str">
            <v>-</v>
          </cell>
          <cell r="BF1589" t="str">
            <v>-</v>
          </cell>
          <cell r="BG1589" t="str">
            <v>-</v>
          </cell>
          <cell r="BH1589" t="str">
            <v>-</v>
          </cell>
          <cell r="BI1589" t="str">
            <v>-</v>
          </cell>
          <cell r="BJ1589" t="str">
            <v>Propio</v>
          </cell>
          <cell r="BL1589" t="str">
            <v>El Trébol Automotriz Ermita, S.A. de C.V.</v>
          </cell>
          <cell r="BN1589">
            <v>0</v>
          </cell>
          <cell r="BO1589">
            <v>0</v>
          </cell>
          <cell r="BP1589" t="str">
            <v>-</v>
          </cell>
          <cell r="BQ1589" t="str">
            <v>-</v>
          </cell>
          <cell r="BR1589" t="str">
            <v>-</v>
          </cell>
          <cell r="BS1589" t="str">
            <v>-</v>
          </cell>
          <cell r="BT1589" t="str">
            <v>-</v>
          </cell>
          <cell r="BU1589" t="str">
            <v>-</v>
          </cell>
          <cell r="BV1589" t="str">
            <v>-</v>
          </cell>
          <cell r="BW1589" t="str">
            <v>-</v>
          </cell>
          <cell r="BX1589" t="str">
            <v>-</v>
          </cell>
          <cell r="BY1589" t="str">
            <v>-</v>
          </cell>
          <cell r="BZ1589" t="str">
            <v>-</v>
          </cell>
          <cell r="CA1589" t="str">
            <v>-</v>
          </cell>
          <cell r="CB1589" t="str">
            <v>-</v>
          </cell>
          <cell r="CC1589" t="str">
            <v>Martes</v>
          </cell>
          <cell r="CD1589" t="str">
            <v>48</v>
          </cell>
          <cell r="CE1589" t="str">
            <v>8</v>
          </cell>
          <cell r="CF1589" t="str">
            <v>Rosa</v>
          </cell>
          <cell r="CG1589" t="str">
            <v>2o Sábado</v>
          </cell>
          <cell r="CH1589" t="str">
            <v>Feb y Mzo</v>
          </cell>
          <cell r="CI1589" t="str">
            <v>Ago y Sep</v>
          </cell>
          <cell r="CJ1589" t="str">
            <v>SupTaller</v>
          </cell>
          <cell r="CK1589">
            <v>90</v>
          </cell>
          <cell r="CL1589" t="str">
            <v>101 - MAGNA</v>
          </cell>
          <cell r="CM1589" t="str">
            <v>15208</v>
          </cell>
          <cell r="CP1589" t="str">
            <v>-</v>
          </cell>
        </row>
        <row r="1590">
          <cell r="A1590" t="str">
            <v>15209</v>
          </cell>
          <cell r="B1590" t="str">
            <v>K70AEW</v>
          </cell>
          <cell r="C1590" t="str">
            <v>Distrito Federal</v>
          </cell>
          <cell r="D1590" t="str">
            <v>No aplica</v>
          </cell>
          <cell r="E1590" t="str">
            <v>Aveo</v>
          </cell>
          <cell r="F1590" t="str">
            <v>Automóvil</v>
          </cell>
          <cell r="G1590" t="str">
            <v>Chevrolet</v>
          </cell>
          <cell r="H1590" t="str">
            <v>Aveo LT 4 puertas T/M, D/H, A/A, B/A, ABS, CD, Paquete F</v>
          </cell>
          <cell r="I1590" t="str">
            <v>3G1TB5CF4GL108793</v>
          </cell>
          <cell r="J1590" t="str">
            <v>Hecho en México</v>
          </cell>
          <cell r="K1590" t="str">
            <v>Magna</v>
          </cell>
          <cell r="L1590">
            <v>4</v>
          </cell>
          <cell r="M1590">
            <v>45</v>
          </cell>
          <cell r="N1590">
            <v>2016</v>
          </cell>
          <cell r="O1590" t="str">
            <v>León</v>
          </cell>
          <cell r="P1590" t="str">
            <v>Guanajuato</v>
          </cell>
          <cell r="Q1590" t="str">
            <v>Occidente</v>
          </cell>
          <cell r="R1590" t="str">
            <v>Activo</v>
          </cell>
          <cell r="S1590" t="str">
            <v>En operación</v>
          </cell>
          <cell r="T1590" t="str">
            <v>GNP</v>
          </cell>
          <cell r="U1590" t="str">
            <v>Grupo Nacional Provincial, S.A.B.</v>
          </cell>
          <cell r="V1590" t="str">
            <v>Supervisor Ajustes</v>
          </cell>
          <cell r="W1590" t="str">
            <v>-</v>
          </cell>
          <cell r="X1590" t="str">
            <v>Plaza GNP</v>
          </cell>
          <cell r="Y1590" t="str">
            <v>Asignado</v>
          </cell>
          <cell r="Z1590" t="str">
            <v>N93836</v>
          </cell>
          <cell r="AA1590" t="str">
            <v>Cabañas Baltazar Luis Antonio</v>
          </cell>
          <cell r="AB1590" t="str">
            <v>Grupo Nacional Provincial, S.A.B.</v>
          </cell>
          <cell r="AC1590" t="str">
            <v>CABL880310PJ9</v>
          </cell>
          <cell r="AD1590" t="str">
            <v>Jefe de departamento</v>
          </cell>
          <cell r="AE1590" t="str">
            <v>Supervisor de Ajustes</v>
          </cell>
          <cell r="AF1590" t="str">
            <v>Unidad Operativa</v>
          </cell>
          <cell r="AG1590" t="str">
            <v>Dirección Servicio y Operaciones</v>
          </cell>
          <cell r="AH1590" t="str">
            <v>Subdirección Siniestros Norte y Occidente</v>
          </cell>
          <cell r="AI1590" t="str">
            <v>C9212</v>
          </cell>
          <cell r="AJ1590" t="str">
            <v>Colome Pineda Juan Del Carmen</v>
          </cell>
          <cell r="AK1590" t="str">
            <v>Oficina de servicio Leon P1</v>
          </cell>
          <cell r="AL1590" t="str">
            <v>León</v>
          </cell>
          <cell r="AM1590">
            <v>7739</v>
          </cell>
          <cell r="AN1590" t="str">
            <v>luis.cabanas@gnp.com.mx</v>
          </cell>
          <cell r="AO1590" t="str">
            <v>luis.cabanas@gnp.com.mx</v>
          </cell>
          <cell r="AQ1590">
            <v>4771423301</v>
          </cell>
          <cell r="AR1590" t="str">
            <v>6363180010378022</v>
          </cell>
          <cell r="AS1590" t="str">
            <v>ACTIVO</v>
          </cell>
          <cell r="AT1590" t="str">
            <v>5251</v>
          </cell>
          <cell r="AU1590" t="str">
            <v>332</v>
          </cell>
          <cell r="AV1590" t="str">
            <v>05/26</v>
          </cell>
          <cell r="AW1590" t="str">
            <v>-</v>
          </cell>
          <cell r="AX1590" t="str">
            <v>-</v>
          </cell>
          <cell r="AY1590" t="str">
            <v>Si</v>
          </cell>
          <cell r="AZ1590">
            <v>819.45</v>
          </cell>
          <cell r="BA1590">
            <v>43708</v>
          </cell>
          <cell r="BB1590">
            <v>22944.600000000002</v>
          </cell>
          <cell r="BC1590" t="str">
            <v>-</v>
          </cell>
          <cell r="BD1590">
            <v>59000</v>
          </cell>
          <cell r="BE1590">
            <v>43296</v>
          </cell>
          <cell r="BF1590">
            <v>44377</v>
          </cell>
          <cell r="BG1590" t="str">
            <v>-</v>
          </cell>
          <cell r="BH1590">
            <v>2020</v>
          </cell>
          <cell r="BI1590">
            <v>3</v>
          </cell>
          <cell r="BJ1590" t="str">
            <v>Propio</v>
          </cell>
          <cell r="BL1590" t="str">
            <v>El Trébol Automotriz Ermita, S.A. de C.V.</v>
          </cell>
          <cell r="BN1590">
            <v>0</v>
          </cell>
          <cell r="BO1590">
            <v>0</v>
          </cell>
          <cell r="BP1590" t="str">
            <v>-</v>
          </cell>
          <cell r="BQ1590" t="str">
            <v>-</v>
          </cell>
          <cell r="BR1590" t="str">
            <v>-</v>
          </cell>
          <cell r="BS1590" t="str">
            <v>-</v>
          </cell>
          <cell r="BT1590" t="str">
            <v>-</v>
          </cell>
          <cell r="BU1590" t="str">
            <v>-</v>
          </cell>
          <cell r="BV1590" t="str">
            <v>-</v>
          </cell>
          <cell r="BW1590" t="str">
            <v>-</v>
          </cell>
          <cell r="BX1590" t="str">
            <v>-</v>
          </cell>
          <cell r="BY1590" t="str">
            <v>-</v>
          </cell>
          <cell r="BZ1590" t="str">
            <v>-</v>
          </cell>
          <cell r="CA1590" t="str">
            <v>-</v>
          </cell>
          <cell r="CB1590" t="str">
            <v>-</v>
          </cell>
          <cell r="CC1590" t="str">
            <v>Viernes</v>
          </cell>
          <cell r="CD1590" t="str">
            <v>70</v>
          </cell>
          <cell r="CE1590" t="str">
            <v>0</v>
          </cell>
          <cell r="CF1590" t="str">
            <v>Azul</v>
          </cell>
          <cell r="CG1590" t="str">
            <v>5o Sábado</v>
          </cell>
          <cell r="CH1590" t="str">
            <v>May y Jun</v>
          </cell>
          <cell r="CI1590" t="str">
            <v>Nov y Dic</v>
          </cell>
          <cell r="CJ1590" t="str">
            <v>SupTaller</v>
          </cell>
          <cell r="CK1590">
            <v>90</v>
          </cell>
          <cell r="CL1590" t="str">
            <v>101 - MAGNA</v>
          </cell>
          <cell r="CM1590" t="str">
            <v>15209</v>
          </cell>
          <cell r="CP1590" t="str">
            <v>4018868</v>
          </cell>
        </row>
        <row r="1591">
          <cell r="A1591" t="str">
            <v>15210</v>
          </cell>
          <cell r="B1591" t="str">
            <v>L08AEW</v>
          </cell>
          <cell r="C1591" t="str">
            <v>Distrito Federal</v>
          </cell>
          <cell r="D1591" t="str">
            <v>No aplica</v>
          </cell>
          <cell r="E1591" t="str">
            <v>Aveo</v>
          </cell>
          <cell r="F1591" t="str">
            <v>Automóvil</v>
          </cell>
          <cell r="G1591" t="str">
            <v>Chevrolet</v>
          </cell>
          <cell r="H1591" t="str">
            <v>Aveo LT 4 puertas T/M, D/H, A/A, B/A, ABS, CD, Paquete F</v>
          </cell>
          <cell r="I1591" t="str">
            <v>3G1TB5CF7GL108576</v>
          </cell>
          <cell r="J1591" t="str">
            <v>Hecho en México</v>
          </cell>
          <cell r="K1591" t="str">
            <v>Magna</v>
          </cell>
          <cell r="L1591">
            <v>4</v>
          </cell>
          <cell r="M1591">
            <v>45</v>
          </cell>
          <cell r="N1591">
            <v>2016</v>
          </cell>
          <cell r="O1591" t="str">
            <v>Guadalajara</v>
          </cell>
          <cell r="P1591" t="str">
            <v>Jalisco</v>
          </cell>
          <cell r="Q1591" t="str">
            <v>Occidente</v>
          </cell>
          <cell r="R1591" t="str">
            <v>Baja</v>
          </cell>
          <cell r="S1591" t="str">
            <v>Venta a empleado</v>
          </cell>
          <cell r="T1591" t="str">
            <v>GNP</v>
          </cell>
          <cell r="U1591" t="str">
            <v>Grupo Nacional Provincial, S.A.B.</v>
          </cell>
          <cell r="V1591" t="str">
            <v>Supervisor de Taller</v>
          </cell>
          <cell r="W1591" t="str">
            <v>-</v>
          </cell>
          <cell r="X1591" t="str">
            <v>Supervisoria</v>
          </cell>
          <cell r="Y1591" t="str">
            <v>Asignado</v>
          </cell>
          <cell r="Z1591" t="str">
            <v>N94392</v>
          </cell>
          <cell r="AA1591" t="str">
            <v>-</v>
          </cell>
          <cell r="AB1591" t="str">
            <v>-</v>
          </cell>
          <cell r="AC1591" t="str">
            <v>-</v>
          </cell>
          <cell r="AD1591" t="str">
            <v>-</v>
          </cell>
          <cell r="AE1591" t="str">
            <v>-</v>
          </cell>
          <cell r="AF1591" t="str">
            <v>-</v>
          </cell>
          <cell r="AG1591" t="str">
            <v>-</v>
          </cell>
          <cell r="AH1591" t="str">
            <v>-</v>
          </cell>
          <cell r="AI1591" t="str">
            <v>C6705</v>
          </cell>
          <cell r="AJ1591" t="str">
            <v>Ramirez Granados Arturo</v>
          </cell>
          <cell r="AK1591" t="str">
            <v>-</v>
          </cell>
          <cell r="AL1591" t="str">
            <v>-</v>
          </cell>
          <cell r="AM1591" t="str">
            <v>-</v>
          </cell>
          <cell r="AN1591">
            <v>0</v>
          </cell>
          <cell r="AO1591" t="str">
            <v>-</v>
          </cell>
          <cell r="AQ1591">
            <v>3316013675</v>
          </cell>
          <cell r="AR1591" t="str">
            <v>6363180010378030</v>
          </cell>
          <cell r="AS1591" t="str">
            <v>CANCELADO</v>
          </cell>
          <cell r="AT1591" t="str">
            <v>5723</v>
          </cell>
          <cell r="AU1591" t="str">
            <v>530</v>
          </cell>
          <cell r="AV1591" t="str">
            <v>05/26</v>
          </cell>
          <cell r="AW1591" t="str">
            <v>-</v>
          </cell>
          <cell r="AX1591" t="str">
            <v>-</v>
          </cell>
          <cell r="AY1591" t="str">
            <v>No</v>
          </cell>
          <cell r="AZ1591" t="str">
            <v>-</v>
          </cell>
          <cell r="BA1591" t="str">
            <v>-</v>
          </cell>
          <cell r="BB1591" t="str">
            <v>-</v>
          </cell>
          <cell r="BC1591" t="str">
            <v>-</v>
          </cell>
          <cell r="BD1591" t="str">
            <v>-</v>
          </cell>
          <cell r="BE1591" t="str">
            <v>-</v>
          </cell>
          <cell r="BF1591" t="str">
            <v>-</v>
          </cell>
          <cell r="BG1591">
            <v>4</v>
          </cell>
          <cell r="BH1591" t="str">
            <v>-</v>
          </cell>
          <cell r="BI1591" t="str">
            <v>-</v>
          </cell>
          <cell r="BJ1591" t="str">
            <v>Propio</v>
          </cell>
          <cell r="BL1591" t="str">
            <v>El Trébol Automotriz Ermita, S.A. de C.V.</v>
          </cell>
          <cell r="BN1591">
            <v>0</v>
          </cell>
          <cell r="BO1591">
            <v>0</v>
          </cell>
          <cell r="BP1591" t="str">
            <v>-</v>
          </cell>
          <cell r="BQ1591" t="str">
            <v>-</v>
          </cell>
          <cell r="BR1591" t="str">
            <v>-</v>
          </cell>
          <cell r="BS1591" t="str">
            <v>-</v>
          </cell>
          <cell r="BT1591" t="str">
            <v>-</v>
          </cell>
          <cell r="BU1591" t="str">
            <v>-</v>
          </cell>
          <cell r="BV1591" t="str">
            <v>-</v>
          </cell>
          <cell r="BW1591" t="str">
            <v>-</v>
          </cell>
          <cell r="BX1591" t="str">
            <v>-</v>
          </cell>
          <cell r="BY1591" t="str">
            <v>-</v>
          </cell>
          <cell r="BZ1591" t="str">
            <v>-</v>
          </cell>
          <cell r="CA1591" t="str">
            <v>-</v>
          </cell>
          <cell r="CB1591" t="str">
            <v>-</v>
          </cell>
          <cell r="CC1591" t="str">
            <v>Martes</v>
          </cell>
          <cell r="CD1591" t="str">
            <v>08</v>
          </cell>
          <cell r="CE1591" t="str">
            <v>8</v>
          </cell>
          <cell r="CF1591" t="str">
            <v>Rosa</v>
          </cell>
          <cell r="CG1591" t="str">
            <v>2o Sábado</v>
          </cell>
          <cell r="CH1591" t="str">
            <v>Feb y Mzo</v>
          </cell>
          <cell r="CI1591" t="str">
            <v>Ago y Sep</v>
          </cell>
          <cell r="CJ1591" t="str">
            <v>SupTaller</v>
          </cell>
          <cell r="CK1591">
            <v>90</v>
          </cell>
          <cell r="CL1591" t="str">
            <v>101 - MAGNA</v>
          </cell>
          <cell r="CM1591" t="str">
            <v>15210</v>
          </cell>
          <cell r="CP1591" t="str">
            <v>-</v>
          </cell>
        </row>
        <row r="1592">
          <cell r="A1592" t="str">
            <v>15211</v>
          </cell>
          <cell r="B1592" t="str">
            <v>N73AEW</v>
          </cell>
          <cell r="C1592" t="str">
            <v>Distrito Federal</v>
          </cell>
          <cell r="D1592" t="str">
            <v>No aplica</v>
          </cell>
          <cell r="E1592" t="str">
            <v>Aveo</v>
          </cell>
          <cell r="F1592" t="str">
            <v>Automóvil</v>
          </cell>
          <cell r="G1592" t="str">
            <v>Chevrolet</v>
          </cell>
          <cell r="H1592" t="str">
            <v>Aveo LT 4 puertas T/M, D/H, A/A, B/A, ABS, CD, Paquete F</v>
          </cell>
          <cell r="I1592" t="str">
            <v>3G1TB5CF7GL134515</v>
          </cell>
          <cell r="J1592" t="str">
            <v>Hecho en México</v>
          </cell>
          <cell r="K1592" t="str">
            <v>Magna</v>
          </cell>
          <cell r="L1592">
            <v>4</v>
          </cell>
          <cell r="M1592">
            <v>45</v>
          </cell>
          <cell r="N1592">
            <v>2016</v>
          </cell>
          <cell r="O1592" t="str">
            <v>Villahermosa</v>
          </cell>
          <cell r="P1592" t="str">
            <v>Tabasco</v>
          </cell>
          <cell r="Q1592" t="str">
            <v>Sureste</v>
          </cell>
          <cell r="R1592" t="str">
            <v>Baja</v>
          </cell>
          <cell r="S1592" t="str">
            <v>Venta a empleado</v>
          </cell>
          <cell r="T1592" t="str">
            <v>GNP</v>
          </cell>
          <cell r="U1592" t="str">
            <v>Grupo Nacional Provincial, S.A.B.</v>
          </cell>
          <cell r="V1592" t="str">
            <v>Supervisor de Taller</v>
          </cell>
          <cell r="W1592" t="str">
            <v>-</v>
          </cell>
          <cell r="X1592" t="str">
            <v>Supervisoria</v>
          </cell>
          <cell r="Y1592" t="str">
            <v>Asignado</v>
          </cell>
          <cell r="Z1592" t="str">
            <v>N94286</v>
          </cell>
          <cell r="AA1592" t="str">
            <v>Cordova Gonzalez Adan Eduardo</v>
          </cell>
          <cell r="AB1592" t="str">
            <v>Grupo Nacional Provincial, S.A.B.</v>
          </cell>
          <cell r="AC1592" t="str">
            <v>COGA920512SH8</v>
          </cell>
          <cell r="AD1592" t="str">
            <v>Operativo</v>
          </cell>
          <cell r="AE1592" t="str">
            <v>Visitador de Taller</v>
          </cell>
          <cell r="AF1592" t="str">
            <v>Unidad Operativa</v>
          </cell>
          <cell r="AG1592" t="str">
            <v>Dirección Servicio y Operaciones</v>
          </cell>
          <cell r="AH1592" t="str">
            <v>Subdir. Siniestros CDMX y Sureste</v>
          </cell>
          <cell r="AI1592" t="str">
            <v>C9208</v>
          </cell>
          <cell r="AJ1592" t="str">
            <v>Lasa Estrada Antxon</v>
          </cell>
          <cell r="AK1592" t="str">
            <v>Paseo Tabasco</v>
          </cell>
          <cell r="AL1592" t="str">
            <v>Villahermosa</v>
          </cell>
          <cell r="AM1592">
            <v>7927</v>
          </cell>
          <cell r="AN1592" t="str">
            <v>adan.cordova@gnp.com.mx</v>
          </cell>
          <cell r="AO1592" t="str">
            <v>adan.cordova@gnp.com.mx</v>
          </cell>
          <cell r="AQ1592">
            <v>9933428648</v>
          </cell>
          <cell r="AR1592" t="str">
            <v>6363180010378048</v>
          </cell>
          <cell r="AS1592" t="str">
            <v>CANCELADO</v>
          </cell>
          <cell r="AT1592" t="str">
            <v>0417</v>
          </cell>
          <cell r="AU1592" t="str">
            <v>092</v>
          </cell>
          <cell r="AV1592" t="str">
            <v>05/26</v>
          </cell>
          <cell r="AW1592" t="str">
            <v>-</v>
          </cell>
          <cell r="AX1592" t="str">
            <v>-</v>
          </cell>
          <cell r="AY1592" t="str">
            <v>Si</v>
          </cell>
          <cell r="AZ1592">
            <v>614.58000000000004</v>
          </cell>
          <cell r="BA1592">
            <v>43708</v>
          </cell>
          <cell r="BB1592">
            <v>2458.3200000000002</v>
          </cell>
          <cell r="BC1592" t="str">
            <v>-</v>
          </cell>
          <cell r="BD1592">
            <v>59000</v>
          </cell>
          <cell r="BE1592">
            <v>43661</v>
          </cell>
          <cell r="BF1592">
            <v>45107</v>
          </cell>
          <cell r="BG1592" t="str">
            <v>-</v>
          </cell>
          <cell r="BH1592" t="str">
            <v>-</v>
          </cell>
          <cell r="BI1592" t="str">
            <v>-</v>
          </cell>
          <cell r="BJ1592" t="str">
            <v>Propio</v>
          </cell>
          <cell r="BL1592" t="str">
            <v>El Trébol Automotriz Ermita, S.A. de C.V.</v>
          </cell>
          <cell r="BN1592">
            <v>0</v>
          </cell>
          <cell r="BO1592">
            <v>0</v>
          </cell>
          <cell r="BP1592" t="str">
            <v>-</v>
          </cell>
          <cell r="BQ1592" t="str">
            <v>-</v>
          </cell>
          <cell r="BR1592" t="str">
            <v>-</v>
          </cell>
          <cell r="BS1592" t="str">
            <v>-</v>
          </cell>
          <cell r="BT1592" t="str">
            <v>-</v>
          </cell>
          <cell r="BU1592" t="str">
            <v>-</v>
          </cell>
          <cell r="BV1592" t="str">
            <v>-</v>
          </cell>
          <cell r="BW1592" t="str">
            <v>-</v>
          </cell>
          <cell r="BX1592" t="str">
            <v>-</v>
          </cell>
          <cell r="BY1592" t="str">
            <v>-</v>
          </cell>
          <cell r="BZ1592" t="str">
            <v>-</v>
          </cell>
          <cell r="CA1592" t="str">
            <v>-</v>
          </cell>
          <cell r="CB1592" t="str">
            <v>-</v>
          </cell>
          <cell r="CC1592" t="str">
            <v>Miércoles</v>
          </cell>
          <cell r="CD1592" t="str">
            <v>73</v>
          </cell>
          <cell r="CE1592" t="str">
            <v>3</v>
          </cell>
          <cell r="CF1592" t="str">
            <v>Rojo</v>
          </cell>
          <cell r="CG1592" t="str">
            <v>3er Sábado</v>
          </cell>
          <cell r="CH1592" t="str">
            <v>Mzo y Abr</v>
          </cell>
          <cell r="CI1592" t="str">
            <v>Sep y Oct</v>
          </cell>
          <cell r="CJ1592" t="str">
            <v>SupTaller</v>
          </cell>
          <cell r="CK1592">
            <v>90</v>
          </cell>
          <cell r="CL1592" t="str">
            <v>101 - MAGNA</v>
          </cell>
          <cell r="CM1592" t="str">
            <v>15211</v>
          </cell>
          <cell r="CP1592" t="str">
            <v>-</v>
          </cell>
        </row>
        <row r="1593">
          <cell r="A1593" t="str">
            <v>15212</v>
          </cell>
          <cell r="B1593" t="str">
            <v>D52AEX</v>
          </cell>
          <cell r="C1593" t="str">
            <v>Distrito Federal</v>
          </cell>
          <cell r="D1593" t="str">
            <v>No aplica</v>
          </cell>
          <cell r="E1593" t="str">
            <v>Aveo</v>
          </cell>
          <cell r="F1593" t="str">
            <v>Automóvil</v>
          </cell>
          <cell r="G1593" t="str">
            <v>Chevrolet</v>
          </cell>
          <cell r="H1593" t="str">
            <v>Aveo LT 4 puertas T/M, D/H, A/A, B/A, ABS, CD, Paquete F</v>
          </cell>
          <cell r="I1593" t="str">
            <v>3G1TB5CF9GL107784</v>
          </cell>
          <cell r="J1593" t="str">
            <v>Hecho en México</v>
          </cell>
          <cell r="K1593" t="str">
            <v>Magna</v>
          </cell>
          <cell r="L1593">
            <v>4</v>
          </cell>
          <cell r="M1593">
            <v>45</v>
          </cell>
          <cell r="N1593">
            <v>2016</v>
          </cell>
          <cell r="O1593" t="str">
            <v>Oaxaca</v>
          </cell>
          <cell r="P1593" t="str">
            <v>Oaxaca</v>
          </cell>
          <cell r="Q1593" t="str">
            <v>Sureste</v>
          </cell>
          <cell r="R1593" t="str">
            <v>Baja</v>
          </cell>
          <cell r="S1593" t="str">
            <v>Devolución Salvamentos</v>
          </cell>
          <cell r="T1593" t="str">
            <v>GNP</v>
          </cell>
          <cell r="U1593" t="str">
            <v>Grupo Nacional Provincial, S.A.B.</v>
          </cell>
          <cell r="V1593" t="str">
            <v>Agente Empleado</v>
          </cell>
          <cell r="W1593" t="str">
            <v>-</v>
          </cell>
          <cell r="X1593" t="str">
            <v>Oficina de Ventas</v>
          </cell>
          <cell r="Y1593" t="str">
            <v>Asignado</v>
          </cell>
          <cell r="Z1593" t="str">
            <v>V05969</v>
          </cell>
          <cell r="AA1593" t="str">
            <v>Jímenez Bolaños Sandy</v>
          </cell>
          <cell r="AB1593" t="str">
            <v>GNP Administración de Venta Masiva, S.A. de C.V.</v>
          </cell>
          <cell r="AC1593" t="str">
            <v>JIBS8304266MA</v>
          </cell>
          <cell r="AD1593" t="str">
            <v>Jefe de departamento</v>
          </cell>
          <cell r="AE1593" t="str">
            <v>Gerente Comercial</v>
          </cell>
          <cell r="AF1593" t="str">
            <v>Unidad de Negocio</v>
          </cell>
          <cell r="AG1593" t="str">
            <v>Dirección Canal Masivo</v>
          </cell>
          <cell r="AH1593" t="str">
            <v>Subdirección Comercial Agentes y Empleados</v>
          </cell>
          <cell r="AI1593" t="str">
            <v>C2041</v>
          </cell>
          <cell r="AJ1593" t="str">
            <v>Cabrera Zúñiga Saúl</v>
          </cell>
          <cell r="AK1593" t="str">
            <v>Oficina Agente Empleados Oaxaca</v>
          </cell>
          <cell r="AL1593" t="str">
            <v>Oaxaca</v>
          </cell>
          <cell r="AM1593">
            <v>0</v>
          </cell>
          <cell r="AN1593" t="str">
            <v>sandy.jimenez@gnp.com.mx</v>
          </cell>
          <cell r="AO1593" t="str">
            <v>sandy.jimenez@gnp.com.mx</v>
          </cell>
          <cell r="AQ1593">
            <v>9512442258</v>
          </cell>
          <cell r="AR1593" t="str">
            <v>6363180010378055</v>
          </cell>
          <cell r="AS1593" t="str">
            <v>CANCELADO</v>
          </cell>
          <cell r="AT1593" t="str">
            <v>3944</v>
          </cell>
          <cell r="AU1593" t="str">
            <v>564</v>
          </cell>
          <cell r="AV1593" t="str">
            <v>05/26</v>
          </cell>
          <cell r="AW1593" t="str">
            <v>IMDM22968816..</v>
          </cell>
          <cell r="AX1593" t="str">
            <v>Inactivo</v>
          </cell>
          <cell r="AY1593" t="str">
            <v>No</v>
          </cell>
          <cell r="AZ1593" t="str">
            <v>-</v>
          </cell>
          <cell r="BA1593" t="str">
            <v>-</v>
          </cell>
          <cell r="BB1593" t="str">
            <v>-</v>
          </cell>
          <cell r="BC1593" t="str">
            <v>-</v>
          </cell>
          <cell r="BD1593" t="str">
            <v>-</v>
          </cell>
          <cell r="BE1593" t="str">
            <v>-</v>
          </cell>
          <cell r="BF1593" t="str">
            <v>-</v>
          </cell>
          <cell r="BG1593" t="str">
            <v>-</v>
          </cell>
          <cell r="BH1593" t="str">
            <v>-</v>
          </cell>
          <cell r="BI1593" t="str">
            <v>-</v>
          </cell>
          <cell r="BJ1593" t="str">
            <v>Propio</v>
          </cell>
          <cell r="BL1593" t="str">
            <v>El Trébol Automotriz Ermita, S.A. de C.V.</v>
          </cell>
          <cell r="BN1593">
            <v>0</v>
          </cell>
          <cell r="BO1593">
            <v>0</v>
          </cell>
          <cell r="BP1593" t="str">
            <v>-</v>
          </cell>
          <cell r="BQ1593" t="str">
            <v>-</v>
          </cell>
          <cell r="BR1593" t="str">
            <v>-</v>
          </cell>
          <cell r="BS1593" t="str">
            <v>-</v>
          </cell>
          <cell r="BT1593" t="str">
            <v>-</v>
          </cell>
          <cell r="BU1593" t="str">
            <v>-</v>
          </cell>
          <cell r="BV1593" t="str">
            <v>-</v>
          </cell>
          <cell r="BW1593" t="str">
            <v>-</v>
          </cell>
          <cell r="BX1593" t="str">
            <v>-</v>
          </cell>
          <cell r="BY1593" t="str">
            <v>-</v>
          </cell>
          <cell r="BZ1593" t="str">
            <v>-</v>
          </cell>
          <cell r="CA1593" t="str">
            <v>-</v>
          </cell>
          <cell r="CB1593" t="str">
            <v>-</v>
          </cell>
          <cell r="CC1593" t="str">
            <v>Jueves</v>
          </cell>
          <cell r="CD1593" t="str">
            <v>52</v>
          </cell>
          <cell r="CE1593" t="str">
            <v>2</v>
          </cell>
          <cell r="CF1593" t="str">
            <v>Verde</v>
          </cell>
          <cell r="CG1593" t="str">
            <v>4o Sábado</v>
          </cell>
          <cell r="CH1593" t="str">
            <v>Abr y May</v>
          </cell>
          <cell r="CI1593" t="str">
            <v>Oct y Nov</v>
          </cell>
          <cell r="CJ1593" t="str">
            <v>AgenteEmp</v>
          </cell>
          <cell r="CK1593">
            <v>90</v>
          </cell>
          <cell r="CL1593" t="str">
            <v>101 - MAGNA</v>
          </cell>
          <cell r="CM1593" t="str">
            <v>15212</v>
          </cell>
          <cell r="CP1593" t="str">
            <v>-</v>
          </cell>
        </row>
        <row r="1594">
          <cell r="A1594" t="str">
            <v>15213</v>
          </cell>
          <cell r="B1594" t="str">
            <v>D03AEX</v>
          </cell>
          <cell r="C1594" t="str">
            <v>Distrito Federal</v>
          </cell>
          <cell r="D1594" t="str">
            <v>No aplica</v>
          </cell>
          <cell r="E1594" t="str">
            <v>Aveo</v>
          </cell>
          <cell r="F1594" t="str">
            <v>Automóvil</v>
          </cell>
          <cell r="G1594" t="str">
            <v>Chevrolet</v>
          </cell>
          <cell r="H1594" t="str">
            <v>Aveo LT 4 puertas T/M, D/H, A/A, B/A, ABS, CD, Paquete F</v>
          </cell>
          <cell r="I1594" t="str">
            <v>3G1TB5CF9GL121815</v>
          </cell>
          <cell r="J1594" t="str">
            <v>Hecho en México</v>
          </cell>
          <cell r="K1594" t="str">
            <v>Magna</v>
          </cell>
          <cell r="L1594">
            <v>4</v>
          </cell>
          <cell r="M1594">
            <v>45</v>
          </cell>
          <cell r="N1594">
            <v>2016</v>
          </cell>
          <cell r="O1594" t="str">
            <v>Querétaro</v>
          </cell>
          <cell r="P1594" t="str">
            <v>Querétaro</v>
          </cell>
          <cell r="Q1594" t="str">
            <v>Occidente</v>
          </cell>
          <cell r="R1594" t="str">
            <v>Baja</v>
          </cell>
          <cell r="S1594" t="str">
            <v>Subasta interna</v>
          </cell>
          <cell r="T1594" t="str">
            <v>GNP</v>
          </cell>
          <cell r="U1594" t="str">
            <v>Grupo Nacional Provincial, S.A.B.</v>
          </cell>
          <cell r="V1594" t="str">
            <v>Supervisor de Taller</v>
          </cell>
          <cell r="W1594" t="str">
            <v>-</v>
          </cell>
          <cell r="X1594" t="str">
            <v>Supervisoria</v>
          </cell>
          <cell r="Y1594" t="str">
            <v>Asignado</v>
          </cell>
          <cell r="AA1594" t="str">
            <v>-</v>
          </cell>
          <cell r="AB1594" t="str">
            <v>-</v>
          </cell>
          <cell r="AC1594" t="str">
            <v>-</v>
          </cell>
          <cell r="AD1594" t="str">
            <v>-</v>
          </cell>
          <cell r="AE1594" t="str">
            <v>-</v>
          </cell>
          <cell r="AF1594" t="str">
            <v>-</v>
          </cell>
          <cell r="AG1594" t="str">
            <v>-</v>
          </cell>
          <cell r="AH1594" t="str">
            <v>-</v>
          </cell>
          <cell r="AI1594" t="str">
            <v>C6705</v>
          </cell>
          <cell r="AJ1594" t="str">
            <v>Ramirez Granados Arturo</v>
          </cell>
          <cell r="AK1594" t="str">
            <v>-</v>
          </cell>
          <cell r="AL1594" t="str">
            <v>-</v>
          </cell>
          <cell r="AM1594" t="str">
            <v>-</v>
          </cell>
          <cell r="AN1594">
            <v>0</v>
          </cell>
          <cell r="AO1594" t="str">
            <v>-</v>
          </cell>
          <cell r="AQ1594">
            <v>4422497061</v>
          </cell>
          <cell r="AR1594" t="str">
            <v>6363180010378063</v>
          </cell>
          <cell r="AS1594" t="str">
            <v>CANCELADO</v>
          </cell>
          <cell r="AT1594" t="str">
            <v>1823</v>
          </cell>
          <cell r="AU1594" t="str">
            <v>592</v>
          </cell>
          <cell r="AV1594" t="str">
            <v>05/26</v>
          </cell>
          <cell r="AW1594" t="str">
            <v>-</v>
          </cell>
          <cell r="AX1594" t="str">
            <v>-</v>
          </cell>
          <cell r="AY1594" t="str">
            <v>No</v>
          </cell>
          <cell r="AZ1594" t="str">
            <v>-</v>
          </cell>
          <cell r="BA1594" t="str">
            <v>-</v>
          </cell>
          <cell r="BB1594" t="str">
            <v>-</v>
          </cell>
          <cell r="BC1594" t="str">
            <v>-</v>
          </cell>
          <cell r="BD1594" t="str">
            <v>-</v>
          </cell>
          <cell r="BE1594" t="str">
            <v>-</v>
          </cell>
          <cell r="BF1594" t="str">
            <v>-</v>
          </cell>
          <cell r="BG1594">
            <v>4</v>
          </cell>
          <cell r="BH1594" t="str">
            <v>-</v>
          </cell>
          <cell r="BI1594" t="str">
            <v>-</v>
          </cell>
          <cell r="BJ1594" t="str">
            <v>Propio</v>
          </cell>
          <cell r="BL1594" t="str">
            <v>El Trébol Automotriz Ermita, S.A. de C.V.</v>
          </cell>
          <cell r="BN1594">
            <v>0</v>
          </cell>
          <cell r="BO1594">
            <v>0</v>
          </cell>
          <cell r="BP1594" t="str">
            <v>-</v>
          </cell>
          <cell r="BQ1594" t="str">
            <v>-</v>
          </cell>
          <cell r="BR1594" t="str">
            <v>-</v>
          </cell>
          <cell r="BS1594" t="str">
            <v>-</v>
          </cell>
          <cell r="BT1594" t="str">
            <v>-</v>
          </cell>
          <cell r="BU1594" t="str">
            <v>-</v>
          </cell>
          <cell r="BV1594" t="str">
            <v>-</v>
          </cell>
          <cell r="BW1594" t="str">
            <v>-</v>
          </cell>
          <cell r="BX1594" t="str">
            <v>-</v>
          </cell>
          <cell r="BY1594" t="str">
            <v>-</v>
          </cell>
          <cell r="BZ1594" t="str">
            <v>-</v>
          </cell>
          <cell r="CA1594" t="str">
            <v>-</v>
          </cell>
          <cell r="CB1594" t="str">
            <v>-</v>
          </cell>
          <cell r="CC1594" t="str">
            <v>Miércoles</v>
          </cell>
          <cell r="CD1594" t="str">
            <v>03</v>
          </cell>
          <cell r="CE1594" t="str">
            <v>3</v>
          </cell>
          <cell r="CF1594" t="str">
            <v>Rojo</v>
          </cell>
          <cell r="CG1594" t="str">
            <v>3er Sábado</v>
          </cell>
          <cell r="CH1594" t="str">
            <v>Mzo y Abr</v>
          </cell>
          <cell r="CI1594" t="str">
            <v>Sep y Oct</v>
          </cell>
          <cell r="CJ1594" t="str">
            <v>SupTaller</v>
          </cell>
          <cell r="CK1594">
            <v>90</v>
          </cell>
          <cell r="CL1594" t="str">
            <v>101 - MAGNA</v>
          </cell>
          <cell r="CM1594" t="str">
            <v>15213</v>
          </cell>
          <cell r="CP1594" t="str">
            <v>-</v>
          </cell>
        </row>
        <row r="1595">
          <cell r="A1595" t="str">
            <v>15214</v>
          </cell>
          <cell r="B1595" t="str">
            <v>D96AEX</v>
          </cell>
          <cell r="C1595" t="str">
            <v>Distrito Federal</v>
          </cell>
          <cell r="D1595" t="str">
            <v>No aplica</v>
          </cell>
          <cell r="E1595" t="str">
            <v>Aveo</v>
          </cell>
          <cell r="F1595" t="str">
            <v>Automóvil</v>
          </cell>
          <cell r="G1595" t="str">
            <v>Chevrolet</v>
          </cell>
          <cell r="H1595" t="str">
            <v>Aveo LT 4 puertas T/M, D/H, A/A, B/A, ABS, CD, Paquete F</v>
          </cell>
          <cell r="I1595" t="str">
            <v>3G1TB5CF4GL115579</v>
          </cell>
          <cell r="J1595" t="str">
            <v>Hecho en México</v>
          </cell>
          <cell r="K1595" t="str">
            <v>Magna</v>
          </cell>
          <cell r="L1595">
            <v>4</v>
          </cell>
          <cell r="M1595">
            <v>45</v>
          </cell>
          <cell r="N1595">
            <v>2016</v>
          </cell>
          <cell r="O1595" t="str">
            <v>Puebla</v>
          </cell>
          <cell r="P1595" t="str">
            <v>Puebla</v>
          </cell>
          <cell r="Q1595" t="str">
            <v>Sureste</v>
          </cell>
          <cell r="R1595" t="str">
            <v>Baja</v>
          </cell>
          <cell r="S1595" t="str">
            <v>Venta a empleado</v>
          </cell>
          <cell r="T1595" t="str">
            <v>GNP</v>
          </cell>
          <cell r="U1595" t="str">
            <v>Grupo Nacional Provincial, S.A.B.</v>
          </cell>
          <cell r="V1595" t="str">
            <v>Supervisor de Taller</v>
          </cell>
          <cell r="W1595" t="str">
            <v>-</v>
          </cell>
          <cell r="X1595" t="str">
            <v>Supervisoria</v>
          </cell>
          <cell r="Y1595" t="str">
            <v>Asignado</v>
          </cell>
          <cell r="Z1595" t="str">
            <v>N94155</v>
          </cell>
          <cell r="AA1595" t="str">
            <v>Castrejon Aguilar Abraham</v>
          </cell>
          <cell r="AB1595" t="str">
            <v>Grupo Nacional Provincial, S.A.B.</v>
          </cell>
          <cell r="AC1595" t="str">
            <v>CAAA920316FY3</v>
          </cell>
          <cell r="AD1595" t="str">
            <v>Operativo</v>
          </cell>
          <cell r="AE1595" t="str">
            <v>Visitador de Taller</v>
          </cell>
          <cell r="AF1595" t="str">
            <v>Unidad Operativa</v>
          </cell>
          <cell r="AG1595" t="str">
            <v>Dirección Servicio y Operaciones</v>
          </cell>
          <cell r="AH1595" t="str">
            <v>Subdir. Siniestros CDMX y Sureste</v>
          </cell>
          <cell r="AI1595" t="str">
            <v>C9208</v>
          </cell>
          <cell r="AJ1595" t="str">
            <v>Lasa Estrada Antxon</v>
          </cell>
          <cell r="AK1595" t="str">
            <v>Paseo Opera</v>
          </cell>
          <cell r="AL1595" t="str">
            <v>Puebla</v>
          </cell>
          <cell r="AM1595" t="str">
            <v>-</v>
          </cell>
          <cell r="AN1595" t="str">
            <v>abraham.castrejon@gnp.com.mx</v>
          </cell>
          <cell r="AO1595" t="str">
            <v>abraham.castrejon@gnp.com.mx</v>
          </cell>
          <cell r="AP1595" t="str">
            <v>abraham.castrejon@gnp.com.mx</v>
          </cell>
          <cell r="AQ1595">
            <v>2227106444</v>
          </cell>
          <cell r="AR1595" t="str">
            <v>6363180010378071</v>
          </cell>
          <cell r="AS1595" t="str">
            <v>CANCELADO</v>
          </cell>
          <cell r="AT1595" t="str">
            <v>7827</v>
          </cell>
          <cell r="AU1595" t="str">
            <v>732</v>
          </cell>
          <cell r="AV1595" t="str">
            <v>05/26</v>
          </cell>
          <cell r="AW1595" t="str">
            <v>IMDM22968885..</v>
          </cell>
          <cell r="AX1595" t="str">
            <v>Inactivo</v>
          </cell>
          <cell r="AY1595" t="str">
            <v>Si</v>
          </cell>
          <cell r="AZ1595">
            <v>736.11</v>
          </cell>
          <cell r="BA1595">
            <v>43708</v>
          </cell>
          <cell r="BB1595">
            <v>2944.44</v>
          </cell>
          <cell r="BC1595" t="str">
            <v>-</v>
          </cell>
          <cell r="BD1595">
            <v>53000</v>
          </cell>
          <cell r="BE1595">
            <v>43661</v>
          </cell>
          <cell r="BF1595">
            <v>44742</v>
          </cell>
          <cell r="BG1595">
            <v>4</v>
          </cell>
          <cell r="BH1595" t="str">
            <v>-</v>
          </cell>
          <cell r="BI1595" t="str">
            <v>-</v>
          </cell>
          <cell r="BJ1595" t="str">
            <v>Propio</v>
          </cell>
          <cell r="BL1595" t="str">
            <v>El Trébol Automotriz Ermita, S.A. de C.V.</v>
          </cell>
          <cell r="BN1595">
            <v>0</v>
          </cell>
          <cell r="BO1595">
            <v>0</v>
          </cell>
          <cell r="BP1595" t="str">
            <v>-</v>
          </cell>
          <cell r="BQ1595" t="str">
            <v>-</v>
          </cell>
          <cell r="BR1595" t="str">
            <v>-</v>
          </cell>
          <cell r="BS1595" t="str">
            <v>-</v>
          </cell>
          <cell r="BT1595" t="str">
            <v>-</v>
          </cell>
          <cell r="BU1595" t="str">
            <v>-</v>
          </cell>
          <cell r="BV1595" t="str">
            <v>-</v>
          </cell>
          <cell r="BW1595" t="str">
            <v>-</v>
          </cell>
          <cell r="BX1595" t="str">
            <v>-</v>
          </cell>
          <cell r="BY1595" t="str">
            <v>-</v>
          </cell>
          <cell r="BZ1595" t="str">
            <v>-</v>
          </cell>
          <cell r="CA1595" t="str">
            <v>-</v>
          </cell>
          <cell r="CB1595" t="str">
            <v>-</v>
          </cell>
          <cell r="CC1595" t="str">
            <v>Lunes</v>
          </cell>
          <cell r="CD1595" t="str">
            <v>96</v>
          </cell>
          <cell r="CE1595" t="str">
            <v>6</v>
          </cell>
          <cell r="CF1595" t="str">
            <v>Amarillo</v>
          </cell>
          <cell r="CG1595" t="str">
            <v>1er Sábado</v>
          </cell>
          <cell r="CH1595" t="str">
            <v>Ene y Feb</v>
          </cell>
          <cell r="CI1595" t="str">
            <v>Jul y Ago</v>
          </cell>
          <cell r="CJ1595" t="str">
            <v>SupTaller</v>
          </cell>
          <cell r="CK1595">
            <v>90</v>
          </cell>
          <cell r="CL1595" t="str">
            <v>101 - MAGNA</v>
          </cell>
          <cell r="CM1595" t="str">
            <v>15214</v>
          </cell>
          <cell r="CP1595" t="str">
            <v>-</v>
          </cell>
        </row>
        <row r="1596">
          <cell r="A1596" t="str">
            <v>15215</v>
          </cell>
          <cell r="B1596" t="str">
            <v>D23AEX</v>
          </cell>
          <cell r="C1596" t="str">
            <v>Distrito Federal</v>
          </cell>
          <cell r="D1596" t="str">
            <v>No aplica</v>
          </cell>
          <cell r="E1596" t="str">
            <v>Aveo</v>
          </cell>
          <cell r="F1596" t="str">
            <v>Automóvil</v>
          </cell>
          <cell r="G1596" t="str">
            <v>Chevrolet</v>
          </cell>
          <cell r="H1596" t="str">
            <v>Aveo LT 4 puertas T/M, D/H, A/A, B/A, ABS, CD, Paquete F</v>
          </cell>
          <cell r="I1596" t="str">
            <v>3G1TB5CF6GL116734</v>
          </cell>
          <cell r="J1596" t="str">
            <v>Hecho en México</v>
          </cell>
          <cell r="K1596" t="str">
            <v>Magna</v>
          </cell>
          <cell r="L1596">
            <v>4</v>
          </cell>
          <cell r="M1596">
            <v>45</v>
          </cell>
          <cell r="N1596">
            <v>2016</v>
          </cell>
          <cell r="O1596" t="str">
            <v>Ciudad de México</v>
          </cell>
          <cell r="P1596" t="str">
            <v>Ciudad de México</v>
          </cell>
          <cell r="Q1596" t="str">
            <v>Zona Metropolitana</v>
          </cell>
          <cell r="R1596" t="str">
            <v>Baja</v>
          </cell>
          <cell r="S1596" t="str">
            <v>Devolución Salvamentos</v>
          </cell>
          <cell r="T1596" t="str">
            <v>GNP</v>
          </cell>
          <cell r="U1596" t="str">
            <v>Grupo Nacional Provincial, S.A.B.</v>
          </cell>
          <cell r="V1596" t="str">
            <v>Asesor de Servicio</v>
          </cell>
          <cell r="W1596" t="str">
            <v>507</v>
          </cell>
          <cell r="X1596" t="str">
            <v>Célula 2</v>
          </cell>
          <cell r="Y1596" t="str">
            <v>Asignado</v>
          </cell>
          <cell r="Z1596" t="str">
            <v>N93448</v>
          </cell>
          <cell r="AA1596" t="str">
            <v>Jiménez Maya Juan Carlos</v>
          </cell>
          <cell r="AB1596" t="str">
            <v>Grupo Nacional Provincial, S.A.B.</v>
          </cell>
          <cell r="AC1596" t="str">
            <v>JIMJ830106H65</v>
          </cell>
          <cell r="AD1596" t="str">
            <v>Operativo</v>
          </cell>
          <cell r="AE1596" t="str">
            <v>Asesor de Servicio Automovil</v>
          </cell>
          <cell r="AF1596" t="str">
            <v>Unidad Operativa</v>
          </cell>
          <cell r="AG1596" t="str">
            <v>Dirección Servicio y Operaciones</v>
          </cell>
          <cell r="AH1596" t="str">
            <v>Subdir. Siniestros CDMX y Sureste</v>
          </cell>
          <cell r="AI1596" t="str">
            <v>C9215</v>
          </cell>
          <cell r="AJ1596" t="str">
            <v>Moreno Alvárez Elvia Citlalli</v>
          </cell>
          <cell r="AK1596" t="str">
            <v>Tlalnepantla</v>
          </cell>
          <cell r="AL1596" t="str">
            <v>Tlalnepantla</v>
          </cell>
          <cell r="AM1596">
            <v>0</v>
          </cell>
          <cell r="AN1596" t="str">
            <v>juancarlos.jimenezmaya@gnp.com.mx</v>
          </cell>
          <cell r="AO1596" t="str">
            <v>juancarlos.jimenezmaya@gnp.com.mx</v>
          </cell>
          <cell r="AP1596" t="str">
            <v>ajustes360gnp@gmail.com</v>
          </cell>
          <cell r="AQ1596">
            <v>5543380616</v>
          </cell>
          <cell r="AR1596" t="str">
            <v>6363180010378089</v>
          </cell>
          <cell r="AS1596" t="str">
            <v>CANCELADO</v>
          </cell>
          <cell r="AT1596" t="str">
            <v>4924</v>
          </cell>
          <cell r="AU1596" t="str">
            <v>886</v>
          </cell>
          <cell r="AV1596" t="str">
            <v>05/26</v>
          </cell>
          <cell r="AW1596" t="str">
            <v>IMDM20552725..</v>
          </cell>
          <cell r="AX1596" t="str">
            <v>Inactivo</v>
          </cell>
          <cell r="AY1596" t="str">
            <v>Si</v>
          </cell>
          <cell r="AZ1596">
            <v>1229.17</v>
          </cell>
          <cell r="BA1596">
            <v>43708</v>
          </cell>
          <cell r="BB1596">
            <v>7375.02</v>
          </cell>
          <cell r="BC1596" t="str">
            <v>-</v>
          </cell>
          <cell r="BD1596">
            <v>118000</v>
          </cell>
          <cell r="BE1596">
            <v>43631</v>
          </cell>
          <cell r="BF1596">
            <v>45076</v>
          </cell>
          <cell r="BG1596">
            <v>3</v>
          </cell>
          <cell r="BH1596" t="str">
            <v>-</v>
          </cell>
          <cell r="BI1596" t="str">
            <v>-</v>
          </cell>
          <cell r="BJ1596" t="str">
            <v>Propio</v>
          </cell>
          <cell r="BL1596" t="str">
            <v>El Trébol Automotriz Ermita, S.A. de C.V.</v>
          </cell>
          <cell r="BN1596">
            <v>0</v>
          </cell>
          <cell r="BO1596">
            <v>0</v>
          </cell>
          <cell r="BP1596" t="str">
            <v>-</v>
          </cell>
          <cell r="BQ1596" t="str">
            <v>-</v>
          </cell>
          <cell r="BR1596" t="str">
            <v>-</v>
          </cell>
          <cell r="BS1596" t="str">
            <v>-</v>
          </cell>
          <cell r="BT1596" t="str">
            <v>-</v>
          </cell>
          <cell r="BU1596" t="str">
            <v>-</v>
          </cell>
          <cell r="BV1596" t="str">
            <v>-</v>
          </cell>
          <cell r="BW1596" t="str">
            <v>-</v>
          </cell>
          <cell r="BX1596" t="str">
            <v>-</v>
          </cell>
          <cell r="BY1596" t="str">
            <v>-</v>
          </cell>
          <cell r="BZ1596" t="str">
            <v>-</v>
          </cell>
          <cell r="CA1596" t="str">
            <v>-</v>
          </cell>
          <cell r="CB1596" t="str">
            <v>-</v>
          </cell>
          <cell r="CC1596" t="str">
            <v>Miércoles</v>
          </cell>
          <cell r="CD1596" t="str">
            <v>23</v>
          </cell>
          <cell r="CE1596" t="str">
            <v>3</v>
          </cell>
          <cell r="CF1596" t="str">
            <v>Rojo</v>
          </cell>
          <cell r="CG1596" t="str">
            <v>3er Sábado</v>
          </cell>
          <cell r="CH1596" t="str">
            <v>Mzo y Abr</v>
          </cell>
          <cell r="CI1596" t="str">
            <v>Sep y Oct</v>
          </cell>
          <cell r="CJ1596" t="str">
            <v>Ajustador</v>
          </cell>
          <cell r="CK1596">
            <v>90</v>
          </cell>
          <cell r="CL1596" t="str">
            <v>101 - MAGNA</v>
          </cell>
          <cell r="CM1596" t="str">
            <v>15215</v>
          </cell>
          <cell r="CP1596" t="str">
            <v>-</v>
          </cell>
        </row>
        <row r="1597">
          <cell r="A1597" t="str">
            <v>15216</v>
          </cell>
          <cell r="B1597" t="str">
            <v>G03ART</v>
          </cell>
          <cell r="C1597" t="str">
            <v>Distrito Federal</v>
          </cell>
          <cell r="D1597" t="str">
            <v>R95AFH</v>
          </cell>
          <cell r="E1597" t="str">
            <v>Aveo</v>
          </cell>
          <cell r="F1597" t="str">
            <v>Automóvil</v>
          </cell>
          <cell r="G1597" t="str">
            <v>Chevrolet</v>
          </cell>
          <cell r="H1597" t="str">
            <v>Aveo LT 4 puertas T/M, D/H, A/A, B/A, ABS, CD, Paquete F</v>
          </cell>
          <cell r="I1597" t="str">
            <v>3G1TB5CF1GL159183</v>
          </cell>
          <cell r="J1597" t="str">
            <v>Hecho en México</v>
          </cell>
          <cell r="K1597" t="str">
            <v>Magna</v>
          </cell>
          <cell r="L1597">
            <v>4</v>
          </cell>
          <cell r="M1597">
            <v>45</v>
          </cell>
          <cell r="N1597">
            <v>2016</v>
          </cell>
          <cell r="O1597" t="str">
            <v>Cancún</v>
          </cell>
          <cell r="P1597" t="str">
            <v>Quintana Roo</v>
          </cell>
          <cell r="Q1597" t="str">
            <v>Sureste</v>
          </cell>
          <cell r="R1597" t="str">
            <v>Baja</v>
          </cell>
          <cell r="S1597" t="str">
            <v>Devolución Salvamentos</v>
          </cell>
          <cell r="T1597" t="str">
            <v>GNP</v>
          </cell>
          <cell r="U1597" t="str">
            <v>Grupo Nacional Provincial, S.A.B.</v>
          </cell>
          <cell r="V1597" t="str">
            <v>Asesor de Servicio</v>
          </cell>
          <cell r="W1597" t="str">
            <v>-</v>
          </cell>
          <cell r="X1597" t="str">
            <v>Supervisoria</v>
          </cell>
          <cell r="Y1597" t="str">
            <v>Asignado</v>
          </cell>
          <cell r="Z1597" t="str">
            <v>S05209</v>
          </cell>
          <cell r="AA1597" t="str">
            <v>Diaz Estrella Jose Ruben</v>
          </cell>
          <cell r="AB1597" t="str">
            <v>Servicios Administrativos en Reclamaciones, S.A. de C.V.</v>
          </cell>
          <cell r="AC1597" t="str">
            <v>DIER860606LC3</v>
          </cell>
          <cell r="AD1597" t="str">
            <v>Operativo</v>
          </cell>
          <cell r="AE1597" t="str">
            <v>Asesor de Servicio</v>
          </cell>
          <cell r="AF1597" t="str">
            <v>Unidad Operativa</v>
          </cell>
          <cell r="AG1597" t="str">
            <v>Dirección Servicio y Operaciones</v>
          </cell>
          <cell r="AH1597" t="str">
            <v>Subdir. Siniestros CDMX y Sureste</v>
          </cell>
          <cell r="AI1597" t="str">
            <v>C9208</v>
          </cell>
          <cell r="AJ1597" t="str">
            <v>Lasa Estrada Antxon</v>
          </cell>
          <cell r="AK1597" t="str">
            <v>Cancun</v>
          </cell>
          <cell r="AL1597" t="str">
            <v>Cancún</v>
          </cell>
          <cell r="AM1597">
            <v>80824</v>
          </cell>
          <cell r="AN1597" t="str">
            <v>jose.diaz@gnp.com.mx</v>
          </cell>
          <cell r="AO1597" t="str">
            <v>jose.diaz@gnp.com.mx</v>
          </cell>
          <cell r="AQ1597">
            <v>9981470793</v>
          </cell>
          <cell r="AR1597" t="str">
            <v>6363180010378097</v>
          </cell>
          <cell r="AS1597" t="str">
            <v>CANCELADO</v>
          </cell>
          <cell r="AT1597" t="str">
            <v>1348</v>
          </cell>
          <cell r="AU1597" t="str">
            <v>989</v>
          </cell>
          <cell r="AV1597" t="str">
            <v>05/26</v>
          </cell>
          <cell r="AW1597" t="str">
            <v>-</v>
          </cell>
          <cell r="AX1597" t="str">
            <v>-</v>
          </cell>
          <cell r="AY1597" t="str">
            <v>No</v>
          </cell>
          <cell r="AZ1597" t="str">
            <v>-</v>
          </cell>
          <cell r="BA1597" t="str">
            <v>-</v>
          </cell>
          <cell r="BB1597" t="str">
            <v>-</v>
          </cell>
          <cell r="BC1597" t="str">
            <v>-</v>
          </cell>
          <cell r="BD1597" t="str">
            <v>-</v>
          </cell>
          <cell r="BE1597" t="str">
            <v>-</v>
          </cell>
          <cell r="BF1597" t="str">
            <v>-</v>
          </cell>
          <cell r="BG1597">
            <v>3</v>
          </cell>
          <cell r="BH1597" t="str">
            <v>-</v>
          </cell>
          <cell r="BI1597" t="str">
            <v>-</v>
          </cell>
          <cell r="BJ1597" t="str">
            <v>Propio</v>
          </cell>
          <cell r="BL1597" t="str">
            <v>El Trébol Automotriz Ermita, S.A. de C.V.</v>
          </cell>
          <cell r="BN1597">
            <v>0</v>
          </cell>
          <cell r="BO1597">
            <v>0</v>
          </cell>
          <cell r="BP1597" t="str">
            <v>-</v>
          </cell>
          <cell r="BQ1597" t="str">
            <v>-</v>
          </cell>
          <cell r="BR1597" t="str">
            <v>-</v>
          </cell>
          <cell r="BS1597" t="str">
            <v>-</v>
          </cell>
          <cell r="BT1597" t="str">
            <v>-</v>
          </cell>
          <cell r="BU1597" t="str">
            <v>-</v>
          </cell>
          <cell r="BV1597" t="str">
            <v>-</v>
          </cell>
          <cell r="BW1597" t="str">
            <v>-</v>
          </cell>
          <cell r="BX1597" t="str">
            <v>-</v>
          </cell>
          <cell r="BY1597" t="str">
            <v>-</v>
          </cell>
          <cell r="BZ1597" t="str">
            <v>-</v>
          </cell>
          <cell r="CA1597" t="str">
            <v>-</v>
          </cell>
          <cell r="CB1597" t="str">
            <v>-</v>
          </cell>
          <cell r="CC1597" t="str">
            <v>Miércoles</v>
          </cell>
          <cell r="CD1597" t="str">
            <v>03</v>
          </cell>
          <cell r="CE1597" t="str">
            <v>3</v>
          </cell>
          <cell r="CF1597" t="str">
            <v>Rojo</v>
          </cell>
          <cell r="CG1597" t="str">
            <v>3er Sábado</v>
          </cell>
          <cell r="CH1597" t="str">
            <v>Mzo y Abr</v>
          </cell>
          <cell r="CI1597" t="str">
            <v>Sep y Oct</v>
          </cell>
          <cell r="CJ1597" t="str">
            <v>Ajustador</v>
          </cell>
          <cell r="CK1597">
            <v>90</v>
          </cell>
          <cell r="CL1597" t="str">
            <v>101 - MAGNA</v>
          </cell>
          <cell r="CM1597" t="str">
            <v>15216</v>
          </cell>
          <cell r="CP1597" t="str">
            <v>-</v>
          </cell>
        </row>
        <row r="1598">
          <cell r="A1598" t="str">
            <v>15217</v>
          </cell>
          <cell r="B1598" t="str">
            <v>R87AKX</v>
          </cell>
          <cell r="C1598" t="str">
            <v>Distrito Federal</v>
          </cell>
          <cell r="D1598" t="str">
            <v>N36AFH</v>
          </cell>
          <cell r="E1598" t="str">
            <v>Aveo</v>
          </cell>
          <cell r="F1598" t="str">
            <v>Automóvil</v>
          </cell>
          <cell r="G1598" t="str">
            <v>Chevrolet</v>
          </cell>
          <cell r="H1598" t="str">
            <v>Aveo LT 4 puertas T/M, D/H, A/A, B/A, ABS, CD, Paquete F</v>
          </cell>
          <cell r="I1598" t="str">
            <v>3G1TB5CF1GL159796</v>
          </cell>
          <cell r="J1598" t="str">
            <v>Hecho en México</v>
          </cell>
          <cell r="K1598" t="str">
            <v>Magna</v>
          </cell>
          <cell r="L1598">
            <v>4</v>
          </cell>
          <cell r="M1598">
            <v>45</v>
          </cell>
          <cell r="N1598">
            <v>2016</v>
          </cell>
          <cell r="O1598" t="str">
            <v>Culiacán</v>
          </cell>
          <cell r="P1598" t="str">
            <v>Sinaloa</v>
          </cell>
          <cell r="Q1598" t="str">
            <v>Occidente</v>
          </cell>
          <cell r="R1598" t="str">
            <v>Baja</v>
          </cell>
          <cell r="S1598" t="str">
            <v>Venta a empleado</v>
          </cell>
          <cell r="T1598" t="str">
            <v>GNP</v>
          </cell>
          <cell r="U1598" t="str">
            <v>Grupo Nacional Provincial, S.A.B.</v>
          </cell>
          <cell r="V1598" t="str">
            <v>Asesor de Servicio</v>
          </cell>
          <cell r="W1598" t="str">
            <v>C8</v>
          </cell>
          <cell r="X1598" t="str">
            <v>Supervisoria</v>
          </cell>
          <cell r="Y1598" t="str">
            <v>Asignado</v>
          </cell>
          <cell r="Z1598" t="str">
            <v>S03009</v>
          </cell>
          <cell r="AA1598" t="str">
            <v>Marín Rojas José Santos</v>
          </cell>
          <cell r="AB1598" t="str">
            <v>Servicios Administrativos en Reclamaciones, S.A. de C.V.</v>
          </cell>
          <cell r="AC1598" t="str">
            <v>MARS780824DF2</v>
          </cell>
          <cell r="AD1598" t="str">
            <v>Operativo</v>
          </cell>
          <cell r="AE1598" t="str">
            <v>Asesor de Servicio</v>
          </cell>
          <cell r="AF1598" t="str">
            <v>Unidad Operativa</v>
          </cell>
          <cell r="AG1598" t="str">
            <v>Dirección Servicio y Operaciones</v>
          </cell>
          <cell r="AH1598" t="str">
            <v>Subdirección Siniestros Norte y Occidente</v>
          </cell>
          <cell r="AI1598" t="str">
            <v>C9178</v>
          </cell>
          <cell r="AJ1598" t="str">
            <v>Cárdenas Guzmán Adriel</v>
          </cell>
          <cell r="AK1598" t="str">
            <v>Culiacan</v>
          </cell>
          <cell r="AL1598" t="str">
            <v>Culiacan</v>
          </cell>
          <cell r="AM1598">
            <v>6287</v>
          </cell>
          <cell r="AN1598" t="str">
            <v>jose.marin@gnp.com.mx</v>
          </cell>
          <cell r="AO1598" t="str">
            <v>jose.marin@gnp.com.mx</v>
          </cell>
          <cell r="AP1598" t="str">
            <v>ajustes428gnp@gmail.com</v>
          </cell>
          <cell r="AQ1598">
            <v>6672368738</v>
          </cell>
          <cell r="AR1598" t="str">
            <v>6363180010378105</v>
          </cell>
          <cell r="AS1598" t="str">
            <v>CANCELADO</v>
          </cell>
          <cell r="AT1598" t="str">
            <v>6074</v>
          </cell>
          <cell r="AU1598" t="str">
            <v>048</v>
          </cell>
          <cell r="AV1598" t="str">
            <v>05/26</v>
          </cell>
          <cell r="AW1598" t="str">
            <v>IMDM20552719..</v>
          </cell>
          <cell r="AX1598" t="str">
            <v>Inactivo</v>
          </cell>
          <cell r="AY1598" t="str">
            <v>No</v>
          </cell>
          <cell r="AZ1598" t="str">
            <v>-</v>
          </cell>
          <cell r="BA1598" t="str">
            <v>-</v>
          </cell>
          <cell r="BB1598" t="str">
            <v>-</v>
          </cell>
          <cell r="BC1598" t="str">
            <v>-</v>
          </cell>
          <cell r="BD1598" t="str">
            <v>-</v>
          </cell>
          <cell r="BE1598" t="str">
            <v>-</v>
          </cell>
          <cell r="BF1598" t="str">
            <v>-</v>
          </cell>
          <cell r="BG1598">
            <v>3</v>
          </cell>
          <cell r="BH1598" t="str">
            <v>-</v>
          </cell>
          <cell r="BI1598" t="str">
            <v>-</v>
          </cell>
          <cell r="BJ1598" t="str">
            <v>Propio</v>
          </cell>
          <cell r="BL1598" t="str">
            <v>El Trébol Automotriz Ermita, S.A. de C.V.</v>
          </cell>
          <cell r="BN1598">
            <v>0</v>
          </cell>
          <cell r="BO1598">
            <v>0</v>
          </cell>
          <cell r="BP1598" t="str">
            <v>-</v>
          </cell>
          <cell r="BQ1598" t="str">
            <v>-</v>
          </cell>
          <cell r="BR1598" t="str">
            <v>-</v>
          </cell>
          <cell r="BS1598" t="str">
            <v>-</v>
          </cell>
          <cell r="BT1598" t="str">
            <v>-</v>
          </cell>
          <cell r="BU1598" t="str">
            <v>-</v>
          </cell>
          <cell r="BV1598" t="str">
            <v>-</v>
          </cell>
          <cell r="BW1598" t="str">
            <v>-</v>
          </cell>
          <cell r="BX1598" t="str">
            <v>-</v>
          </cell>
          <cell r="BY1598" t="str">
            <v>-</v>
          </cell>
          <cell r="BZ1598" t="str">
            <v>-</v>
          </cell>
          <cell r="CA1598" t="str">
            <v>-</v>
          </cell>
          <cell r="CB1598" t="str">
            <v>-</v>
          </cell>
          <cell r="CC1598" t="str">
            <v>Martes</v>
          </cell>
          <cell r="CD1598" t="str">
            <v>87</v>
          </cell>
          <cell r="CE1598" t="str">
            <v>7</v>
          </cell>
          <cell r="CF1598" t="str">
            <v>Rosa</v>
          </cell>
          <cell r="CG1598" t="str">
            <v>2o Sábado</v>
          </cell>
          <cell r="CH1598" t="str">
            <v>Feb y Mzo</v>
          </cell>
          <cell r="CI1598" t="str">
            <v>Ago y Sep</v>
          </cell>
          <cell r="CJ1598" t="str">
            <v>Ajustador</v>
          </cell>
          <cell r="CK1598">
            <v>90</v>
          </cell>
          <cell r="CL1598" t="str">
            <v>101 - MAGNA</v>
          </cell>
          <cell r="CM1598" t="str">
            <v>15217</v>
          </cell>
          <cell r="CP1598" t="str">
            <v>-</v>
          </cell>
        </row>
        <row r="1599">
          <cell r="A1599" t="str">
            <v>15218</v>
          </cell>
          <cell r="B1599" t="str">
            <v>R63AFH</v>
          </cell>
          <cell r="C1599" t="str">
            <v>Distrito Federal</v>
          </cell>
          <cell r="D1599" t="str">
            <v>No aplica</v>
          </cell>
          <cell r="E1599" t="str">
            <v>Aveo</v>
          </cell>
          <cell r="F1599" t="str">
            <v>Automóvil</v>
          </cell>
          <cell r="G1599" t="str">
            <v>Chevrolet</v>
          </cell>
          <cell r="H1599" t="str">
            <v>Aveo LT 4 puertas T/M, D/H, A/A, B/A, ABS, CD, Paquete F</v>
          </cell>
          <cell r="I1599" t="str">
            <v>3G1TB5CF4GL158481</v>
          </cell>
          <cell r="J1599" t="str">
            <v>Hecho en México</v>
          </cell>
          <cell r="K1599" t="str">
            <v>Magna</v>
          </cell>
          <cell r="L1599">
            <v>4</v>
          </cell>
          <cell r="M1599">
            <v>45</v>
          </cell>
          <cell r="N1599">
            <v>2016</v>
          </cell>
          <cell r="O1599" t="str">
            <v>Culiacán</v>
          </cell>
          <cell r="P1599" t="str">
            <v>Sinaloa</v>
          </cell>
          <cell r="Q1599" t="str">
            <v>Occidente</v>
          </cell>
          <cell r="R1599" t="str">
            <v>Baja</v>
          </cell>
          <cell r="S1599" t="str">
            <v>Venta a empleado</v>
          </cell>
          <cell r="T1599" t="str">
            <v>GNP</v>
          </cell>
          <cell r="U1599" t="str">
            <v>Grupo Nacional Provincial, S.A.B.</v>
          </cell>
          <cell r="V1599" t="str">
            <v>Supervisor de Taller</v>
          </cell>
          <cell r="W1599" t="str">
            <v>-</v>
          </cell>
          <cell r="X1599" t="str">
            <v>Supervisoria</v>
          </cell>
          <cell r="Y1599" t="str">
            <v>Asignado</v>
          </cell>
          <cell r="Z1599" t="str">
            <v>N94416</v>
          </cell>
          <cell r="AA1599" t="str">
            <v>Barajas Alcantar Manuel Salvador</v>
          </cell>
          <cell r="AB1599" t="str">
            <v>Grupo Nacional Provincial, S.A.B.</v>
          </cell>
          <cell r="AC1599" t="str">
            <v>BAAM840703KW3</v>
          </cell>
          <cell r="AD1599" t="str">
            <v>Operativo</v>
          </cell>
          <cell r="AE1599" t="str">
            <v>Visitador de Taller</v>
          </cell>
          <cell r="AF1599" t="str">
            <v>Unidad Operativa</v>
          </cell>
          <cell r="AG1599" t="str">
            <v>Dirección Servicio y Operaciones</v>
          </cell>
          <cell r="AH1599" t="str">
            <v>Subdirección Siniestros Norte y Occidente</v>
          </cell>
          <cell r="AI1599" t="str">
            <v>C9178</v>
          </cell>
          <cell r="AJ1599" t="str">
            <v>Cárdenas Guzmán Adriel</v>
          </cell>
          <cell r="AK1599" t="str">
            <v>Culiacan</v>
          </cell>
          <cell r="AL1599" t="str">
            <v>Culiacan</v>
          </cell>
          <cell r="AM1599">
            <v>6297</v>
          </cell>
          <cell r="AN1599" t="str">
            <v>manuel.barajas@gnp.com.mx</v>
          </cell>
          <cell r="AO1599" t="str">
            <v>manuel.barajas@gnp.com.mx</v>
          </cell>
          <cell r="AP1599" t="str">
            <v>supertalleresgnp@gmail.com</v>
          </cell>
          <cell r="AQ1599">
            <v>6671260643</v>
          </cell>
          <cell r="AR1599" t="str">
            <v>6363180010378113</v>
          </cell>
          <cell r="AS1599" t="str">
            <v>CANCELADO</v>
          </cell>
          <cell r="AT1599" t="str">
            <v>3282</v>
          </cell>
          <cell r="AU1599" t="str">
            <v>981</v>
          </cell>
          <cell r="AV1599" t="str">
            <v>05/26</v>
          </cell>
          <cell r="AW1599" t="str">
            <v>-</v>
          </cell>
          <cell r="AX1599" t="str">
            <v>-</v>
          </cell>
          <cell r="AY1599" t="str">
            <v>Si</v>
          </cell>
          <cell r="AZ1599">
            <v>614.58000000000004</v>
          </cell>
          <cell r="BA1599">
            <v>43708</v>
          </cell>
          <cell r="BB1599">
            <v>2458.3200000000002</v>
          </cell>
          <cell r="BC1599" t="str">
            <v>-</v>
          </cell>
          <cell r="BD1599">
            <v>59000</v>
          </cell>
          <cell r="BE1599">
            <v>43661</v>
          </cell>
          <cell r="BF1599">
            <v>45107</v>
          </cell>
          <cell r="BG1599">
            <v>4</v>
          </cell>
          <cell r="BH1599" t="str">
            <v>-</v>
          </cell>
          <cell r="BI1599" t="str">
            <v>-</v>
          </cell>
          <cell r="BJ1599" t="str">
            <v>Propio</v>
          </cell>
          <cell r="BL1599" t="str">
            <v>El Trébol Automotriz Ermita, S.A. de C.V.</v>
          </cell>
          <cell r="BN1599">
            <v>0</v>
          </cell>
          <cell r="BO1599">
            <v>0</v>
          </cell>
          <cell r="BP1599" t="str">
            <v>-</v>
          </cell>
          <cell r="BQ1599" t="str">
            <v>-</v>
          </cell>
          <cell r="BR1599" t="str">
            <v>-</v>
          </cell>
          <cell r="BS1599" t="str">
            <v>-</v>
          </cell>
          <cell r="BT1599" t="str">
            <v>-</v>
          </cell>
          <cell r="BU1599" t="str">
            <v>-</v>
          </cell>
          <cell r="BV1599" t="str">
            <v>-</v>
          </cell>
          <cell r="BW1599" t="str">
            <v>-</v>
          </cell>
          <cell r="BX1599" t="str">
            <v>-</v>
          </cell>
          <cell r="BY1599" t="str">
            <v>-</v>
          </cell>
          <cell r="BZ1599" t="str">
            <v>-</v>
          </cell>
          <cell r="CA1599" t="str">
            <v>-</v>
          </cell>
          <cell r="CB1599" t="str">
            <v>-</v>
          </cell>
          <cell r="CC1599" t="str">
            <v>Miércoles</v>
          </cell>
          <cell r="CD1599" t="str">
            <v>63</v>
          </cell>
          <cell r="CE1599" t="str">
            <v>3</v>
          </cell>
          <cell r="CF1599" t="str">
            <v>Rojo</v>
          </cell>
          <cell r="CG1599" t="str">
            <v>3er Sábado</v>
          </cell>
          <cell r="CH1599" t="str">
            <v>Mzo y Abr</v>
          </cell>
          <cell r="CI1599" t="str">
            <v>Sep y Oct</v>
          </cell>
          <cell r="CJ1599" t="str">
            <v>SupTaller</v>
          </cell>
          <cell r="CK1599">
            <v>90</v>
          </cell>
          <cell r="CL1599" t="str">
            <v>101 - MAGNA</v>
          </cell>
          <cell r="CM1599" t="str">
            <v>15218</v>
          </cell>
          <cell r="CP1599" t="str">
            <v>-</v>
          </cell>
        </row>
        <row r="1600">
          <cell r="A1600" t="str">
            <v>15219</v>
          </cell>
          <cell r="B1600" t="str">
            <v>R44AFH</v>
          </cell>
          <cell r="C1600" t="str">
            <v>Distrito Federal</v>
          </cell>
          <cell r="D1600" t="str">
            <v>No aplica</v>
          </cell>
          <cell r="E1600" t="str">
            <v>Aveo</v>
          </cell>
          <cell r="F1600" t="str">
            <v>Automóvil</v>
          </cell>
          <cell r="G1600" t="str">
            <v>Chevrolet</v>
          </cell>
          <cell r="H1600" t="str">
            <v>Aveo LT 4 puertas T/M, D/H, A/A, B/A, ABS, CD, Paquete F</v>
          </cell>
          <cell r="I1600" t="str">
            <v>3G1TB5CF7GL157535</v>
          </cell>
          <cell r="J1600" t="str">
            <v>Hecho en México</v>
          </cell>
          <cell r="K1600" t="str">
            <v>Magna</v>
          </cell>
          <cell r="L1600">
            <v>4</v>
          </cell>
          <cell r="M1600">
            <v>45</v>
          </cell>
          <cell r="N1600">
            <v>2016</v>
          </cell>
          <cell r="O1600" t="str">
            <v>Ciudad de México</v>
          </cell>
          <cell r="P1600" t="str">
            <v>Ciudad de México</v>
          </cell>
          <cell r="Q1600" t="str">
            <v>Zona Metropolitana</v>
          </cell>
          <cell r="R1600" t="str">
            <v>Baja</v>
          </cell>
          <cell r="S1600" t="str">
            <v>PT por Siniestro</v>
          </cell>
          <cell r="T1600" t="str">
            <v>GNP</v>
          </cell>
          <cell r="U1600" t="str">
            <v>Grupo Nacional Provincial, S.A.B.</v>
          </cell>
          <cell r="V1600" t="str">
            <v>Asesor de Servicio</v>
          </cell>
          <cell r="W1600" t="str">
            <v>575</v>
          </cell>
          <cell r="X1600" t="str">
            <v>Célula 8</v>
          </cell>
          <cell r="Y1600" t="str">
            <v>Asignado</v>
          </cell>
          <cell r="Z1600" t="str">
            <v>N94141</v>
          </cell>
          <cell r="AA1600" t="str">
            <v>Cruz Martinez Daniel Antonio</v>
          </cell>
          <cell r="AB1600" t="str">
            <v>Grupo Nacional Provincial, S.A.B.</v>
          </cell>
          <cell r="AC1600" t="str">
            <v>CUMD881119FGA</v>
          </cell>
          <cell r="AD1600" t="str">
            <v>Operativo</v>
          </cell>
          <cell r="AE1600" t="str">
            <v>Asesor de Servicio Automovil</v>
          </cell>
          <cell r="AF1600" t="str">
            <v>Unidad Operativa</v>
          </cell>
          <cell r="AG1600" t="str">
            <v>Dirección Servicio y Operaciones</v>
          </cell>
          <cell r="AH1600" t="str">
            <v>Subdir. Siniestros CDMX y Sureste</v>
          </cell>
          <cell r="AI1600" t="str">
            <v>C9208</v>
          </cell>
          <cell r="AJ1600" t="str">
            <v>Lasa Estrada Antxon</v>
          </cell>
          <cell r="AK1600" t="str">
            <v>Tlalnepantla</v>
          </cell>
          <cell r="AL1600" t="str">
            <v>Tlalnepantla</v>
          </cell>
          <cell r="AM1600">
            <v>0</v>
          </cell>
          <cell r="AN1600" t="str">
            <v>antonio.cruz@gnp.com.mx</v>
          </cell>
          <cell r="AO1600" t="str">
            <v>antonio.cruz@gnp.com.mx</v>
          </cell>
          <cell r="AP1600" t="str">
            <v>ajustes058gnp@gmail.com</v>
          </cell>
          <cell r="AQ1600">
            <v>5535229073</v>
          </cell>
          <cell r="AR1600" t="str">
            <v>-</v>
          </cell>
          <cell r="AS1600" t="str">
            <v>-</v>
          </cell>
          <cell r="AT1600" t="str">
            <v>-</v>
          </cell>
          <cell r="AU1600" t="str">
            <v>-</v>
          </cell>
          <cell r="AV1600" t="str">
            <v>-</v>
          </cell>
          <cell r="AW1600" t="str">
            <v>IMDM20552853..</v>
          </cell>
          <cell r="AX1600" t="str">
            <v>Inactivo</v>
          </cell>
          <cell r="AY1600" t="str">
            <v>Si</v>
          </cell>
          <cell r="AZ1600">
            <v>1229.17</v>
          </cell>
          <cell r="BA1600">
            <v>43708</v>
          </cell>
          <cell r="BB1600">
            <v>7375.02</v>
          </cell>
          <cell r="BC1600" t="str">
            <v>-</v>
          </cell>
          <cell r="BD1600">
            <v>118000</v>
          </cell>
          <cell r="BE1600">
            <v>43631</v>
          </cell>
          <cell r="BF1600">
            <v>45076</v>
          </cell>
          <cell r="BG1600">
            <v>3</v>
          </cell>
          <cell r="BH1600" t="str">
            <v>-</v>
          </cell>
          <cell r="BI1600" t="str">
            <v>-</v>
          </cell>
          <cell r="BJ1600" t="str">
            <v>Propio</v>
          </cell>
          <cell r="BL1600" t="str">
            <v>El Trébol Automotriz Ermita, S.A. de C.V.</v>
          </cell>
          <cell r="BN1600">
            <v>0</v>
          </cell>
          <cell r="BO1600">
            <v>0</v>
          </cell>
          <cell r="BP1600" t="str">
            <v>-</v>
          </cell>
          <cell r="BQ1600" t="str">
            <v>-</v>
          </cell>
          <cell r="BR1600" t="str">
            <v>-</v>
          </cell>
          <cell r="BS1600" t="str">
            <v>-</v>
          </cell>
          <cell r="BT1600" t="str">
            <v>-</v>
          </cell>
          <cell r="BU1600" t="str">
            <v>-</v>
          </cell>
          <cell r="BV1600" t="str">
            <v>-</v>
          </cell>
          <cell r="BW1600" t="str">
            <v>-</v>
          </cell>
          <cell r="BX1600" t="str">
            <v>-</v>
          </cell>
          <cell r="BY1600" t="str">
            <v>-</v>
          </cell>
          <cell r="BZ1600" t="str">
            <v>-</v>
          </cell>
          <cell r="CA1600" t="str">
            <v>-</v>
          </cell>
          <cell r="CB1600" t="str">
            <v>-</v>
          </cell>
          <cell r="CC1600" t="str">
            <v>Miércoles</v>
          </cell>
          <cell r="CD1600" t="str">
            <v>44</v>
          </cell>
          <cell r="CE1600" t="str">
            <v>4</v>
          </cell>
          <cell r="CF1600" t="str">
            <v>Rojo</v>
          </cell>
          <cell r="CG1600" t="str">
            <v>3er Sábado</v>
          </cell>
          <cell r="CH1600" t="str">
            <v>Mzo y Abr</v>
          </cell>
          <cell r="CI1600" t="str">
            <v>Sep y Oct</v>
          </cell>
          <cell r="CJ1600" t="str">
            <v>-</v>
          </cell>
          <cell r="CK1600">
            <v>90</v>
          </cell>
          <cell r="CL1600" t="str">
            <v>101 - MAGNA</v>
          </cell>
          <cell r="CM1600" t="str">
            <v>15219</v>
          </cell>
          <cell r="CP1600" t="str">
            <v>-</v>
          </cell>
        </row>
        <row r="1601">
          <cell r="A1601" t="str">
            <v>16001</v>
          </cell>
          <cell r="B1601" t="str">
            <v>V65AHK</v>
          </cell>
          <cell r="C1601" t="str">
            <v>Distrito Federal</v>
          </cell>
          <cell r="D1601" t="str">
            <v>No aplica</v>
          </cell>
          <cell r="E1601" t="str">
            <v>Aveo</v>
          </cell>
          <cell r="F1601" t="str">
            <v>Automóvil</v>
          </cell>
          <cell r="G1601" t="str">
            <v>Chevrolet</v>
          </cell>
          <cell r="H1601" t="str">
            <v>Aveo LT 4 puertas T/M, D/H, A/A, B/A, ABS, CD, Paquete F</v>
          </cell>
          <cell r="I1601" t="str">
            <v>3G1TB5CF8GL195064</v>
          </cell>
          <cell r="J1601" t="str">
            <v>Hecho en México</v>
          </cell>
          <cell r="K1601" t="str">
            <v>Magna</v>
          </cell>
          <cell r="L1601">
            <v>4</v>
          </cell>
          <cell r="M1601">
            <v>45</v>
          </cell>
          <cell r="N1601">
            <v>2016</v>
          </cell>
          <cell r="O1601" t="str">
            <v>Acapulco</v>
          </cell>
          <cell r="P1601" t="str">
            <v>Guerrero</v>
          </cell>
          <cell r="Q1601" t="str">
            <v>Centro</v>
          </cell>
          <cell r="R1601" t="str">
            <v>Baja</v>
          </cell>
          <cell r="S1601" t="str">
            <v>Venta a empleado</v>
          </cell>
          <cell r="T1601" t="str">
            <v>GNP</v>
          </cell>
          <cell r="U1601" t="str">
            <v>Grupo Nacional Provincial, S.A.B.</v>
          </cell>
          <cell r="V1601" t="str">
            <v>Supervisor Ajustes</v>
          </cell>
          <cell r="W1601" t="str">
            <v>-</v>
          </cell>
          <cell r="X1601" t="str">
            <v>Supervisoria</v>
          </cell>
          <cell r="Y1601" t="str">
            <v>Asignado</v>
          </cell>
          <cell r="Z1601" t="str">
            <v>N74743</v>
          </cell>
          <cell r="AA1601" t="str">
            <v>Carmona Applebee Juan Jaime</v>
          </cell>
          <cell r="AB1601" t="str">
            <v>Grupo Nacional Provincial, S.A.B.</v>
          </cell>
          <cell r="AC1601" t="str">
            <v>CAAJ660528CQ7</v>
          </cell>
          <cell r="AD1601" t="str">
            <v>Jefe de departamento</v>
          </cell>
          <cell r="AE1601" t="str">
            <v>Supervisor Siniestros Autos</v>
          </cell>
          <cell r="AF1601" t="str">
            <v>Unidad Operativa</v>
          </cell>
          <cell r="AG1601" t="str">
            <v>Dirección Servicio y Operaciones</v>
          </cell>
          <cell r="AH1601" t="str">
            <v>Subdir. Siniestros CDMX y Sureste</v>
          </cell>
          <cell r="AI1601" t="str">
            <v>C9208</v>
          </cell>
          <cell r="AJ1601" t="str">
            <v>Lasa Estrada Antxon</v>
          </cell>
          <cell r="AK1601" t="str">
            <v>Acapulco</v>
          </cell>
          <cell r="AL1601" t="str">
            <v>Acapulco</v>
          </cell>
          <cell r="AM1601" t="str">
            <v>2982 / 2983</v>
          </cell>
          <cell r="AN1601" t="str">
            <v>juan.carmona@gnp.com.mx</v>
          </cell>
          <cell r="AO1601" t="str">
            <v>juan.carmona@gnp.com.mx</v>
          </cell>
          <cell r="AQ1601">
            <v>7441818618</v>
          </cell>
          <cell r="AR1601" t="str">
            <v>6363180010378121</v>
          </cell>
          <cell r="AS1601" t="str">
            <v>CANCELADO</v>
          </cell>
          <cell r="AT1601" t="str">
            <v>2342</v>
          </cell>
          <cell r="AU1601" t="str">
            <v>186</v>
          </cell>
          <cell r="AV1601" t="str">
            <v>05/26</v>
          </cell>
          <cell r="AW1601" t="str">
            <v>IMDM20552913..</v>
          </cell>
          <cell r="AX1601" t="str">
            <v>Inactivo</v>
          </cell>
          <cell r="AY1601" t="str">
            <v>No</v>
          </cell>
          <cell r="AZ1601" t="str">
            <v>-</v>
          </cell>
          <cell r="BA1601" t="str">
            <v>-</v>
          </cell>
          <cell r="BB1601" t="str">
            <v>-</v>
          </cell>
          <cell r="BC1601" t="str">
            <v>-</v>
          </cell>
          <cell r="BD1601" t="str">
            <v>-</v>
          </cell>
          <cell r="BE1601" t="str">
            <v>-</v>
          </cell>
          <cell r="BF1601" t="str">
            <v>-</v>
          </cell>
          <cell r="BG1601">
            <v>3</v>
          </cell>
          <cell r="BH1601" t="str">
            <v>-</v>
          </cell>
          <cell r="BI1601" t="str">
            <v>-</v>
          </cell>
          <cell r="BJ1601" t="str">
            <v>Arrendado</v>
          </cell>
          <cell r="BK1601" t="str">
            <v>AA4523</v>
          </cell>
          <cell r="BL1601" t="str">
            <v>Surman Anzures, S.A. de C.V.</v>
          </cell>
          <cell r="BM1601">
            <v>129925</v>
          </cell>
          <cell r="BN1601">
            <v>20788</v>
          </cell>
          <cell r="BO1601">
            <v>150713</v>
          </cell>
          <cell r="BP1601" t="str">
            <v>-</v>
          </cell>
          <cell r="BQ1601" t="str">
            <v>-</v>
          </cell>
          <cell r="BR1601" t="str">
            <v>-</v>
          </cell>
          <cell r="BS1601" t="str">
            <v>-</v>
          </cell>
          <cell r="BT1601" t="str">
            <v>-</v>
          </cell>
          <cell r="BU1601" t="str">
            <v>-</v>
          </cell>
          <cell r="BV1601" t="str">
            <v>-</v>
          </cell>
          <cell r="BW1601" t="str">
            <v>-</v>
          </cell>
          <cell r="BX1601" t="str">
            <v>-</v>
          </cell>
          <cell r="BY1601" t="str">
            <v>-</v>
          </cell>
          <cell r="BZ1601" t="str">
            <v>-</v>
          </cell>
          <cell r="CA1601" t="str">
            <v>-</v>
          </cell>
          <cell r="CB1601" t="str">
            <v>-</v>
          </cell>
          <cell r="CC1601" t="str">
            <v>Lunes</v>
          </cell>
          <cell r="CD1601" t="str">
            <v>65</v>
          </cell>
          <cell r="CE1601" t="str">
            <v>5</v>
          </cell>
          <cell r="CF1601" t="str">
            <v>Amarillo</v>
          </cell>
          <cell r="CG1601" t="str">
            <v>1er Sábado</v>
          </cell>
          <cell r="CH1601" t="str">
            <v>Ene y Feb</v>
          </cell>
          <cell r="CI1601" t="str">
            <v>Jul y Ago</v>
          </cell>
          <cell r="CJ1601" t="str">
            <v>SupAjustes</v>
          </cell>
          <cell r="CK1601">
            <v>90</v>
          </cell>
          <cell r="CL1601" t="str">
            <v>101 - MAGNA</v>
          </cell>
          <cell r="CM1601" t="str">
            <v>16001</v>
          </cell>
          <cell r="CP1601" t="str">
            <v>-</v>
          </cell>
        </row>
        <row r="1602">
          <cell r="A1602" t="str">
            <v>16002</v>
          </cell>
          <cell r="B1602" t="str">
            <v>R94AHK</v>
          </cell>
          <cell r="C1602" t="str">
            <v>Distrito Federal</v>
          </cell>
          <cell r="D1602" t="str">
            <v>No aplica</v>
          </cell>
          <cell r="E1602" t="str">
            <v>Aveo</v>
          </cell>
          <cell r="F1602" t="str">
            <v>Automóvil</v>
          </cell>
          <cell r="G1602" t="str">
            <v>Chevrolet</v>
          </cell>
          <cell r="H1602" t="str">
            <v>Aveo LT 4 puertas T/M, D/H, A/A, B/A, ABS, CD, Paquete F</v>
          </cell>
          <cell r="I1602" t="str">
            <v>3G1TB5CF3GL194484</v>
          </cell>
          <cell r="J1602" t="str">
            <v>Hecho en México</v>
          </cell>
          <cell r="K1602" t="str">
            <v>Magna</v>
          </cell>
          <cell r="L1602">
            <v>4</v>
          </cell>
          <cell r="M1602">
            <v>45</v>
          </cell>
          <cell r="N1602">
            <v>2016</v>
          </cell>
          <cell r="O1602" t="str">
            <v>Coatzacoalcos</v>
          </cell>
          <cell r="P1602" t="str">
            <v>Veracruz</v>
          </cell>
          <cell r="Q1602" t="str">
            <v>Sureste</v>
          </cell>
          <cell r="R1602" t="str">
            <v>Baja</v>
          </cell>
          <cell r="S1602" t="str">
            <v>Subasta interna</v>
          </cell>
          <cell r="T1602" t="str">
            <v>GNP</v>
          </cell>
          <cell r="U1602" t="str">
            <v>Grupo Nacional Provincial, S.A.B.</v>
          </cell>
          <cell r="V1602" t="str">
            <v>Asesor de Servicio</v>
          </cell>
          <cell r="W1602" t="str">
            <v>-</v>
          </cell>
          <cell r="X1602" t="str">
            <v>Supervisoria</v>
          </cell>
          <cell r="Y1602" t="str">
            <v>Asignado</v>
          </cell>
          <cell r="Z1602" t="str">
            <v>S07585</v>
          </cell>
          <cell r="AA1602" t="str">
            <v>Contreras Fuentes Cesar</v>
          </cell>
          <cell r="AB1602" t="str">
            <v>Servicios Administrativos en Reclamaciones, S.A. de C.V.</v>
          </cell>
          <cell r="AC1602" t="str">
            <v>COFC840131RJ9</v>
          </cell>
          <cell r="AD1602" t="str">
            <v>Operativo</v>
          </cell>
          <cell r="AE1602" t="str">
            <v>Asesor de Servicio</v>
          </cell>
          <cell r="AF1602" t="str">
            <v>Unidad Operativa</v>
          </cell>
          <cell r="AG1602" t="str">
            <v>Dirección Servicio y Operaciones</v>
          </cell>
          <cell r="AH1602" t="str">
            <v>Subdir. Siniestros CDMX y Sureste</v>
          </cell>
          <cell r="AI1602" t="str">
            <v>C9208</v>
          </cell>
          <cell r="AJ1602" t="str">
            <v>Lasa Estrada Antxon</v>
          </cell>
          <cell r="AK1602" t="str">
            <v>Coatzacoalcos</v>
          </cell>
          <cell r="AL1602" t="str">
            <v>Coatzacoalcos</v>
          </cell>
          <cell r="AM1602">
            <v>0</v>
          </cell>
          <cell r="AN1602" t="str">
            <v>cesar.contreras@gnp.com.mx</v>
          </cell>
          <cell r="AO1602" t="str">
            <v>cesar.contreras@gnp.com.mx</v>
          </cell>
          <cell r="AP1602" t="str">
            <v>cesar.contreras@gnp.com.mx</v>
          </cell>
          <cell r="AQ1602">
            <v>9212273914</v>
          </cell>
          <cell r="AR1602" t="str">
            <v>6363180010378139</v>
          </cell>
          <cell r="AS1602" t="str">
            <v>CANCELADO</v>
          </cell>
          <cell r="AT1602" t="str">
            <v>8503</v>
          </cell>
          <cell r="AU1602" t="str">
            <v>572</v>
          </cell>
          <cell r="AV1602" t="str">
            <v>05/26</v>
          </cell>
          <cell r="AW1602" t="str">
            <v>IMDM24204068..</v>
          </cell>
          <cell r="AX1602" t="str">
            <v>Inactivo</v>
          </cell>
          <cell r="AY1602" t="str">
            <v>No</v>
          </cell>
          <cell r="AZ1602" t="str">
            <v>-</v>
          </cell>
          <cell r="BA1602" t="str">
            <v>-</v>
          </cell>
          <cell r="BB1602" t="str">
            <v>-</v>
          </cell>
          <cell r="BC1602" t="str">
            <v>-</v>
          </cell>
          <cell r="BD1602" t="str">
            <v>-</v>
          </cell>
          <cell r="BE1602" t="str">
            <v>-</v>
          </cell>
          <cell r="BF1602" t="str">
            <v>-</v>
          </cell>
          <cell r="BG1602">
            <v>3</v>
          </cell>
          <cell r="BH1602" t="str">
            <v>-</v>
          </cell>
          <cell r="BI1602" t="str">
            <v>-</v>
          </cell>
          <cell r="BJ1602" t="str">
            <v>Arrendado</v>
          </cell>
          <cell r="BK1602" t="str">
            <v>AA4547</v>
          </cell>
          <cell r="BL1602" t="str">
            <v>Surman Anzures, S.A. de C.V.</v>
          </cell>
          <cell r="BM1602">
            <v>129925</v>
          </cell>
          <cell r="BN1602">
            <v>20788</v>
          </cell>
          <cell r="BO1602">
            <v>150713</v>
          </cell>
          <cell r="BP1602" t="str">
            <v>-</v>
          </cell>
          <cell r="BQ1602" t="str">
            <v>-</v>
          </cell>
          <cell r="BR1602" t="str">
            <v>-</v>
          </cell>
          <cell r="BS1602" t="str">
            <v>-</v>
          </cell>
          <cell r="BT1602" t="str">
            <v>-</v>
          </cell>
          <cell r="BU1602" t="str">
            <v>-</v>
          </cell>
          <cell r="BV1602" t="str">
            <v>-</v>
          </cell>
          <cell r="BW1602" t="str">
            <v>-</v>
          </cell>
          <cell r="BX1602" t="str">
            <v>-</v>
          </cell>
          <cell r="BY1602" t="str">
            <v>-</v>
          </cell>
          <cell r="BZ1602" t="str">
            <v>-</v>
          </cell>
          <cell r="CA1602" t="str">
            <v>-</v>
          </cell>
          <cell r="CB1602" t="str">
            <v>-</v>
          </cell>
          <cell r="CC1602" t="str">
            <v>Miércoles</v>
          </cell>
          <cell r="CD1602" t="str">
            <v>94</v>
          </cell>
          <cell r="CE1602" t="str">
            <v>4</v>
          </cell>
          <cell r="CF1602" t="str">
            <v>Rojo</v>
          </cell>
          <cell r="CG1602" t="str">
            <v>3er Sábado</v>
          </cell>
          <cell r="CH1602" t="str">
            <v>Mzo y Abr</v>
          </cell>
          <cell r="CI1602" t="str">
            <v>Sep y Oct</v>
          </cell>
          <cell r="CJ1602" t="str">
            <v>Ajustador</v>
          </cell>
          <cell r="CK1602">
            <v>90</v>
          </cell>
          <cell r="CL1602" t="str">
            <v>101 - MAGNA</v>
          </cell>
          <cell r="CM1602" t="str">
            <v>16002</v>
          </cell>
          <cell r="CP1602" t="str">
            <v>-</v>
          </cell>
        </row>
        <row r="1603">
          <cell r="A1603" t="str">
            <v>16003</v>
          </cell>
          <cell r="B1603" t="str">
            <v>T07AHK</v>
          </cell>
          <cell r="C1603" t="str">
            <v>Distrito Federal</v>
          </cell>
          <cell r="D1603" t="str">
            <v>No aplica</v>
          </cell>
          <cell r="E1603" t="str">
            <v>Aveo</v>
          </cell>
          <cell r="F1603" t="str">
            <v>Automóvil</v>
          </cell>
          <cell r="G1603" t="str">
            <v>Chevrolet</v>
          </cell>
          <cell r="H1603" t="str">
            <v>Aveo LT 4 puertas T/M, D/H, A/A, B/A, ABS, CD, Paquete F</v>
          </cell>
          <cell r="I1603" t="str">
            <v>3G1TB5CFXGL195969</v>
          </cell>
          <cell r="J1603" t="str">
            <v>Hecho en México</v>
          </cell>
          <cell r="K1603" t="str">
            <v>Magna</v>
          </cell>
          <cell r="L1603">
            <v>4</v>
          </cell>
          <cell r="M1603">
            <v>45</v>
          </cell>
          <cell r="N1603">
            <v>2016</v>
          </cell>
          <cell r="O1603" t="str">
            <v>Aguascalientes</v>
          </cell>
          <cell r="P1603" t="str">
            <v>Aguascalientes</v>
          </cell>
          <cell r="Q1603" t="str">
            <v>Occidente</v>
          </cell>
          <cell r="R1603" t="str">
            <v>Baja</v>
          </cell>
          <cell r="S1603" t="str">
            <v>Venta a empleado</v>
          </cell>
          <cell r="T1603" t="str">
            <v>GNP</v>
          </cell>
          <cell r="U1603" t="str">
            <v>Grupo Nacional Provincial, S.A.B.</v>
          </cell>
          <cell r="V1603" t="str">
            <v>Asesor de Servicio</v>
          </cell>
          <cell r="W1603" t="str">
            <v>A10</v>
          </cell>
          <cell r="X1603" t="str">
            <v>Supervisoria</v>
          </cell>
          <cell r="Y1603" t="str">
            <v>Asignado</v>
          </cell>
          <cell r="Z1603">
            <v>40200001</v>
          </cell>
          <cell r="AA1603" t="str">
            <v>Garcia Ramirez Luis Fernando</v>
          </cell>
          <cell r="AB1603" t="str">
            <v>Servicios Administrativos en Reclamaciones, S.A. de C.V.</v>
          </cell>
          <cell r="AC1603" t="str">
            <v>GARL750923327</v>
          </cell>
          <cell r="AD1603" t="str">
            <v>Operativo</v>
          </cell>
          <cell r="AE1603" t="str">
            <v>Asesor de Servicio</v>
          </cell>
          <cell r="AF1603" t="str">
            <v>Unidad Operativa</v>
          </cell>
          <cell r="AG1603" t="str">
            <v>Dirección Servicio y Operaciones</v>
          </cell>
          <cell r="AH1603" t="str">
            <v>Subdirección Siniestros Norte y Occidente</v>
          </cell>
          <cell r="AI1603" t="str">
            <v>C9212</v>
          </cell>
          <cell r="AJ1603" t="str">
            <v>Colome Pineda Juan Del Carmen</v>
          </cell>
          <cell r="AK1603" t="str">
            <v>Supervisoria Aguascalientes</v>
          </cell>
          <cell r="AL1603" t="str">
            <v>Aguascalientes</v>
          </cell>
          <cell r="AM1603">
            <v>5904</v>
          </cell>
          <cell r="AN1603" t="str">
            <v>luis.garciaramirez@gnp.com.mx</v>
          </cell>
          <cell r="AO1603" t="str">
            <v>luis.garciaramirez@gnp.com.mx</v>
          </cell>
          <cell r="AQ1603">
            <v>4491280617</v>
          </cell>
          <cell r="AR1603" t="str">
            <v>6363180010378147</v>
          </cell>
          <cell r="AS1603" t="str">
            <v>CANCELADO</v>
          </cell>
          <cell r="AT1603" t="str">
            <v>6896</v>
          </cell>
          <cell r="AU1603" t="str">
            <v>472</v>
          </cell>
          <cell r="AV1603" t="str">
            <v>05/26</v>
          </cell>
          <cell r="AW1603" t="str">
            <v>-</v>
          </cell>
          <cell r="AX1603" t="str">
            <v>-</v>
          </cell>
          <cell r="AY1603" t="str">
            <v>No</v>
          </cell>
          <cell r="AZ1603" t="str">
            <v>-</v>
          </cell>
          <cell r="BA1603" t="str">
            <v>-</v>
          </cell>
          <cell r="BB1603" t="str">
            <v>-</v>
          </cell>
          <cell r="BC1603" t="str">
            <v>-</v>
          </cell>
          <cell r="BD1603" t="str">
            <v>-</v>
          </cell>
          <cell r="BE1603" t="str">
            <v>-</v>
          </cell>
          <cell r="BF1603" t="str">
            <v>-</v>
          </cell>
          <cell r="BG1603">
            <v>3</v>
          </cell>
          <cell r="BH1603" t="str">
            <v>-</v>
          </cell>
          <cell r="BI1603" t="str">
            <v>-</v>
          </cell>
          <cell r="BJ1603" t="str">
            <v>Arrendado</v>
          </cell>
          <cell r="BK1603" t="str">
            <v>AA4516</v>
          </cell>
          <cell r="BL1603" t="str">
            <v>Surman Anzures, S.A. de C.V.</v>
          </cell>
          <cell r="BM1603">
            <v>129925</v>
          </cell>
          <cell r="BN1603">
            <v>20788</v>
          </cell>
          <cell r="BO1603">
            <v>150713</v>
          </cell>
          <cell r="BP1603" t="str">
            <v>-</v>
          </cell>
          <cell r="BQ1603" t="str">
            <v>-</v>
          </cell>
          <cell r="BR1603" t="str">
            <v>-</v>
          </cell>
          <cell r="BS1603" t="str">
            <v>-</v>
          </cell>
          <cell r="BT1603" t="str">
            <v>-</v>
          </cell>
          <cell r="BU1603" t="str">
            <v>-</v>
          </cell>
          <cell r="BV1603" t="str">
            <v>-</v>
          </cell>
          <cell r="BW1603" t="str">
            <v>-</v>
          </cell>
          <cell r="BX1603" t="str">
            <v>-</v>
          </cell>
          <cell r="BY1603" t="str">
            <v>-</v>
          </cell>
          <cell r="BZ1603" t="str">
            <v>-</v>
          </cell>
          <cell r="CA1603" t="str">
            <v>-</v>
          </cell>
          <cell r="CB1603" t="str">
            <v>-</v>
          </cell>
          <cell r="CC1603" t="str">
            <v>Martes</v>
          </cell>
          <cell r="CD1603" t="str">
            <v>07</v>
          </cell>
          <cell r="CE1603" t="str">
            <v>7</v>
          </cell>
          <cell r="CF1603" t="str">
            <v>Rosa</v>
          </cell>
          <cell r="CG1603" t="str">
            <v>2o Sábado</v>
          </cell>
          <cell r="CH1603" t="str">
            <v>Feb y Mzo</v>
          </cell>
          <cell r="CI1603" t="str">
            <v>Ago y Sep</v>
          </cell>
          <cell r="CJ1603" t="str">
            <v>Ajustador</v>
          </cell>
          <cell r="CK1603">
            <v>90</v>
          </cell>
          <cell r="CL1603" t="str">
            <v>101 - MAGNA</v>
          </cell>
          <cell r="CM1603" t="str">
            <v>16003</v>
          </cell>
          <cell r="CP1603" t="str">
            <v>-</v>
          </cell>
        </row>
        <row r="1604">
          <cell r="A1604" t="str">
            <v>16004</v>
          </cell>
          <cell r="B1604" t="str">
            <v>U27AHK</v>
          </cell>
          <cell r="C1604" t="str">
            <v>Distrito Federal</v>
          </cell>
          <cell r="D1604" t="str">
            <v>No aplica</v>
          </cell>
          <cell r="E1604" t="str">
            <v>Aveo</v>
          </cell>
          <cell r="F1604" t="str">
            <v>Automóvil</v>
          </cell>
          <cell r="G1604" t="str">
            <v>Chevrolet</v>
          </cell>
          <cell r="H1604" t="str">
            <v>Aveo LT 4 puertas T/M, D/H, A/A, B/A, ABS, CD, Paquete F</v>
          </cell>
          <cell r="I1604" t="str">
            <v>3G1TB5CF6GL193233</v>
          </cell>
          <cell r="J1604" t="str">
            <v>Hecho en México</v>
          </cell>
          <cell r="K1604" t="str">
            <v>Magna</v>
          </cell>
          <cell r="L1604">
            <v>4</v>
          </cell>
          <cell r="M1604">
            <v>45</v>
          </cell>
          <cell r="N1604">
            <v>2016</v>
          </cell>
          <cell r="O1604" t="str">
            <v>Aguascalientes</v>
          </cell>
          <cell r="P1604" t="str">
            <v>Aguascalientes</v>
          </cell>
          <cell r="Q1604" t="str">
            <v>Occidente</v>
          </cell>
          <cell r="R1604" t="str">
            <v>Baja</v>
          </cell>
          <cell r="S1604" t="str">
            <v>Venta a empleado</v>
          </cell>
          <cell r="T1604" t="str">
            <v>GNP</v>
          </cell>
          <cell r="U1604" t="str">
            <v>Grupo Nacional Provincial, S.A.B.</v>
          </cell>
          <cell r="V1604" t="str">
            <v>Asesor de Servicio</v>
          </cell>
          <cell r="W1604" t="str">
            <v>A7</v>
          </cell>
          <cell r="X1604" t="str">
            <v>Supervisoria</v>
          </cell>
          <cell r="Y1604" t="str">
            <v>Asignado</v>
          </cell>
          <cell r="Z1604" t="str">
            <v>S01526</v>
          </cell>
          <cell r="AA1604" t="str">
            <v>Villalobos Campos Daniel Alejandro</v>
          </cell>
          <cell r="AB1604" t="str">
            <v>Servicios Administrativos en Reclamaciones, S.A. de C.V.</v>
          </cell>
          <cell r="AC1604" t="str">
            <v>VICD880224QG7</v>
          </cell>
          <cell r="AD1604" t="str">
            <v>Operativo</v>
          </cell>
          <cell r="AE1604" t="str">
            <v>Asesor de Servicio</v>
          </cell>
          <cell r="AF1604" t="str">
            <v>Unidad Operativa</v>
          </cell>
          <cell r="AG1604" t="str">
            <v>Dirección Servicio y Operaciones</v>
          </cell>
          <cell r="AH1604" t="str">
            <v>Subdirección Siniestros Norte y Occidente</v>
          </cell>
          <cell r="AI1604" t="str">
            <v>C9212</v>
          </cell>
          <cell r="AJ1604" t="str">
            <v>Colome Pineda Juan Del Carmen</v>
          </cell>
          <cell r="AK1604" t="str">
            <v>Supervisoria Aguascalientes</v>
          </cell>
          <cell r="AL1604" t="str">
            <v>Aguascalientes</v>
          </cell>
          <cell r="AM1604">
            <v>5918</v>
          </cell>
          <cell r="AN1604" t="str">
            <v>daniel.villalobos@gnp.com.mx</v>
          </cell>
          <cell r="AO1604" t="str">
            <v>daniel.villalobos@gnp.com.mx</v>
          </cell>
          <cell r="AQ1604">
            <v>4491280621</v>
          </cell>
          <cell r="AR1604" t="str">
            <v>6363180010378154</v>
          </cell>
          <cell r="AS1604" t="str">
            <v>CANCELADO</v>
          </cell>
          <cell r="AT1604" t="str">
            <v>2872</v>
          </cell>
          <cell r="AU1604" t="str">
            <v>787</v>
          </cell>
          <cell r="AV1604" t="str">
            <v>05/26</v>
          </cell>
          <cell r="AW1604" t="str">
            <v>-</v>
          </cell>
          <cell r="AX1604" t="str">
            <v>-</v>
          </cell>
          <cell r="AY1604" t="str">
            <v>No</v>
          </cell>
          <cell r="AZ1604" t="str">
            <v>-</v>
          </cell>
          <cell r="BA1604" t="str">
            <v>-</v>
          </cell>
          <cell r="BB1604" t="str">
            <v>-</v>
          </cell>
          <cell r="BC1604" t="str">
            <v>-</v>
          </cell>
          <cell r="BD1604" t="str">
            <v>-</v>
          </cell>
          <cell r="BE1604" t="str">
            <v>-</v>
          </cell>
          <cell r="BF1604" t="str">
            <v>-</v>
          </cell>
          <cell r="BG1604">
            <v>3</v>
          </cell>
          <cell r="BH1604" t="str">
            <v>-</v>
          </cell>
          <cell r="BI1604" t="str">
            <v>-</v>
          </cell>
          <cell r="BJ1604" t="str">
            <v>Arrendado</v>
          </cell>
          <cell r="BK1604" t="str">
            <v>AA4517</v>
          </cell>
          <cell r="BL1604" t="str">
            <v>Surman Anzures, S.A. de C.V.</v>
          </cell>
          <cell r="BM1604">
            <v>129925</v>
          </cell>
          <cell r="BN1604">
            <v>20788</v>
          </cell>
          <cell r="BO1604">
            <v>150713</v>
          </cell>
          <cell r="BP1604" t="str">
            <v>-</v>
          </cell>
          <cell r="BQ1604" t="str">
            <v>-</v>
          </cell>
          <cell r="BR1604" t="str">
            <v>-</v>
          </cell>
          <cell r="BS1604" t="str">
            <v>-</v>
          </cell>
          <cell r="BT1604" t="str">
            <v>-</v>
          </cell>
          <cell r="BU1604" t="str">
            <v>-</v>
          </cell>
          <cell r="BV1604" t="str">
            <v>-</v>
          </cell>
          <cell r="BW1604" t="str">
            <v>-</v>
          </cell>
          <cell r="BX1604" t="str">
            <v>-</v>
          </cell>
          <cell r="BY1604" t="str">
            <v>-</v>
          </cell>
          <cell r="BZ1604" t="str">
            <v>-</v>
          </cell>
          <cell r="CA1604" t="str">
            <v>-</v>
          </cell>
          <cell r="CB1604" t="str">
            <v>-</v>
          </cell>
          <cell r="CC1604" t="str">
            <v>Martes</v>
          </cell>
          <cell r="CD1604" t="str">
            <v>27</v>
          </cell>
          <cell r="CE1604" t="str">
            <v>7</v>
          </cell>
          <cell r="CF1604" t="str">
            <v>Rosa</v>
          </cell>
          <cell r="CG1604" t="str">
            <v>2o Sábado</v>
          </cell>
          <cell r="CH1604" t="str">
            <v>Feb y Mzo</v>
          </cell>
          <cell r="CI1604" t="str">
            <v>Ago y Sep</v>
          </cell>
          <cell r="CJ1604" t="str">
            <v>Ajustador</v>
          </cell>
          <cell r="CK1604">
            <v>90</v>
          </cell>
          <cell r="CL1604" t="str">
            <v>101 - MAGNA</v>
          </cell>
          <cell r="CM1604" t="str">
            <v>16004</v>
          </cell>
          <cell r="CP1604" t="str">
            <v>-</v>
          </cell>
        </row>
        <row r="1605">
          <cell r="A1605" t="str">
            <v>16005</v>
          </cell>
          <cell r="B1605" t="str">
            <v>U45AHK</v>
          </cell>
          <cell r="C1605" t="str">
            <v>Distrito Federal</v>
          </cell>
          <cell r="D1605" t="str">
            <v>No aplica</v>
          </cell>
          <cell r="E1605" t="str">
            <v>Aveo</v>
          </cell>
          <cell r="F1605" t="str">
            <v>Automóvil</v>
          </cell>
          <cell r="G1605" t="str">
            <v>Chevrolet</v>
          </cell>
          <cell r="H1605" t="str">
            <v>Aveo LT 4 puertas T/M, D/H, A/A, B/A, ABS, CD, Paquete F</v>
          </cell>
          <cell r="I1605" t="str">
            <v>3G1TB5CF8GL194965</v>
          </cell>
          <cell r="J1605" t="str">
            <v>Hecho en México</v>
          </cell>
          <cell r="K1605" t="str">
            <v>Magna</v>
          </cell>
          <cell r="L1605">
            <v>4</v>
          </cell>
          <cell r="M1605">
            <v>45</v>
          </cell>
          <cell r="N1605">
            <v>2016</v>
          </cell>
          <cell r="O1605" t="str">
            <v>Aguascalientes</v>
          </cell>
          <cell r="P1605" t="str">
            <v>Aguascalientes</v>
          </cell>
          <cell r="Q1605" t="str">
            <v>Occidente</v>
          </cell>
          <cell r="R1605" t="str">
            <v>Baja</v>
          </cell>
          <cell r="S1605" t="str">
            <v>Venta a empleado</v>
          </cell>
          <cell r="T1605" t="str">
            <v>GNP</v>
          </cell>
          <cell r="U1605" t="str">
            <v>Grupo Nacional Provincial, S.A.B.</v>
          </cell>
          <cell r="V1605" t="str">
            <v>Asesor de Servicio</v>
          </cell>
          <cell r="W1605" t="str">
            <v>A1</v>
          </cell>
          <cell r="X1605" t="str">
            <v>Supervisoria</v>
          </cell>
          <cell r="Y1605" t="str">
            <v>Asignado</v>
          </cell>
          <cell r="Z1605">
            <v>40214001</v>
          </cell>
          <cell r="AA1605" t="str">
            <v>Siguenza Gonzalez Edgar Edmundo</v>
          </cell>
          <cell r="AB1605" t="str">
            <v>Servicios Administrativos en Reclamaciones, S.A. de C.V.</v>
          </cell>
          <cell r="AC1605" t="str">
            <v>SIGE760522KR4</v>
          </cell>
          <cell r="AD1605" t="str">
            <v>Operativo</v>
          </cell>
          <cell r="AE1605" t="str">
            <v>Asesor de Servicio</v>
          </cell>
          <cell r="AF1605" t="str">
            <v>Unidad Operativa</v>
          </cell>
          <cell r="AG1605" t="str">
            <v>Dirección Servicio y Operaciones</v>
          </cell>
          <cell r="AH1605" t="str">
            <v>Subdirección Siniestros Norte y Occidente</v>
          </cell>
          <cell r="AI1605" t="str">
            <v>C9212</v>
          </cell>
          <cell r="AJ1605" t="str">
            <v>Colome Pineda Juan Del Carmen</v>
          </cell>
          <cell r="AK1605" t="str">
            <v>Supervisoria Aguascalientes</v>
          </cell>
          <cell r="AL1605" t="str">
            <v>Aguascalientes</v>
          </cell>
          <cell r="AM1605">
            <v>0</v>
          </cell>
          <cell r="AN1605" t="str">
            <v>edgar.siguenza@gnp.com.mx</v>
          </cell>
          <cell r="AO1605" t="str">
            <v>edgar.siguenza@gnp.com.mx</v>
          </cell>
          <cell r="AP1605" t="str">
            <v>edgar.siguenza@gnp.com.mx</v>
          </cell>
          <cell r="AQ1605">
            <v>4491280619</v>
          </cell>
          <cell r="AR1605" t="str">
            <v>6363180010378162</v>
          </cell>
          <cell r="AS1605" t="str">
            <v>CANCELADO</v>
          </cell>
          <cell r="AT1605" t="str">
            <v>1246</v>
          </cell>
          <cell r="AU1605" t="str">
            <v>827</v>
          </cell>
          <cell r="AV1605" t="str">
            <v>05/26</v>
          </cell>
          <cell r="AW1605" t="str">
            <v>-</v>
          </cell>
          <cell r="AX1605" t="str">
            <v>-</v>
          </cell>
          <cell r="AY1605" t="str">
            <v>No</v>
          </cell>
          <cell r="AZ1605" t="str">
            <v>-</v>
          </cell>
          <cell r="BA1605" t="str">
            <v>-</v>
          </cell>
          <cell r="BB1605" t="str">
            <v>-</v>
          </cell>
          <cell r="BC1605" t="str">
            <v>-</v>
          </cell>
          <cell r="BD1605" t="str">
            <v>-</v>
          </cell>
          <cell r="BE1605" t="str">
            <v>-</v>
          </cell>
          <cell r="BF1605" t="str">
            <v>-</v>
          </cell>
          <cell r="BG1605">
            <v>3</v>
          </cell>
          <cell r="BH1605" t="str">
            <v>-</v>
          </cell>
          <cell r="BI1605" t="str">
            <v>-</v>
          </cell>
          <cell r="BJ1605" t="str">
            <v>Arrendado</v>
          </cell>
          <cell r="BK1605" t="str">
            <v>AA4518</v>
          </cell>
          <cell r="BL1605" t="str">
            <v>Surman Anzures, S.A. de C.V.</v>
          </cell>
          <cell r="BM1605">
            <v>129925</v>
          </cell>
          <cell r="BN1605">
            <v>20788</v>
          </cell>
          <cell r="BO1605">
            <v>150713</v>
          </cell>
          <cell r="BP1605" t="str">
            <v>-</v>
          </cell>
          <cell r="BQ1605" t="str">
            <v>-</v>
          </cell>
          <cell r="BR1605" t="str">
            <v>-</v>
          </cell>
          <cell r="BS1605" t="str">
            <v>-</v>
          </cell>
          <cell r="BT1605" t="str">
            <v>-</v>
          </cell>
          <cell r="BU1605" t="str">
            <v>-</v>
          </cell>
          <cell r="BV1605" t="str">
            <v>-</v>
          </cell>
          <cell r="BW1605" t="str">
            <v>-</v>
          </cell>
          <cell r="BX1605" t="str">
            <v>-</v>
          </cell>
          <cell r="BY1605" t="str">
            <v>-</v>
          </cell>
          <cell r="BZ1605" t="str">
            <v>-</v>
          </cell>
          <cell r="CA1605" t="str">
            <v>-</v>
          </cell>
          <cell r="CB1605" t="str">
            <v>-</v>
          </cell>
          <cell r="CC1605" t="str">
            <v>Lunes</v>
          </cell>
          <cell r="CD1605" t="str">
            <v>45</v>
          </cell>
          <cell r="CE1605" t="str">
            <v>5</v>
          </cell>
          <cell r="CF1605" t="str">
            <v>Amarillo</v>
          </cell>
          <cell r="CG1605" t="str">
            <v>1er Sábado</v>
          </cell>
          <cell r="CH1605" t="str">
            <v>Ene y Feb</v>
          </cell>
          <cell r="CI1605" t="str">
            <v>Jul y Ago</v>
          </cell>
          <cell r="CJ1605" t="str">
            <v>Ajustador</v>
          </cell>
          <cell r="CK1605">
            <v>90</v>
          </cell>
          <cell r="CL1605" t="str">
            <v>101 - MAGNA</v>
          </cell>
          <cell r="CM1605" t="str">
            <v>16005</v>
          </cell>
          <cell r="CP1605" t="str">
            <v>-</v>
          </cell>
        </row>
        <row r="1606">
          <cell r="A1606" t="str">
            <v>16006</v>
          </cell>
          <cell r="B1606" t="str">
            <v>Y10AHK</v>
          </cell>
          <cell r="C1606" t="str">
            <v>Distrito Federal</v>
          </cell>
          <cell r="D1606" t="str">
            <v>No aplica</v>
          </cell>
          <cell r="E1606" t="str">
            <v>Aveo</v>
          </cell>
          <cell r="F1606" t="str">
            <v>Automóvil</v>
          </cell>
          <cell r="G1606" t="str">
            <v>Chevrolet</v>
          </cell>
          <cell r="H1606" t="str">
            <v>Aveo LT 4 puertas T/M, D/H, A/A, B/A, ABS, CD, Paquete F</v>
          </cell>
          <cell r="I1606" t="str">
            <v>3G1TB5CF9GL196336</v>
          </cell>
          <cell r="J1606" t="str">
            <v>Hecho en México</v>
          </cell>
          <cell r="K1606" t="str">
            <v>Magna</v>
          </cell>
          <cell r="L1606">
            <v>4</v>
          </cell>
          <cell r="M1606">
            <v>45</v>
          </cell>
          <cell r="N1606">
            <v>2016</v>
          </cell>
          <cell r="O1606" t="str">
            <v>Morelia</v>
          </cell>
          <cell r="P1606" t="str">
            <v>Michoacán</v>
          </cell>
          <cell r="Q1606" t="str">
            <v>Occidente</v>
          </cell>
          <cell r="R1606" t="str">
            <v>Baja</v>
          </cell>
          <cell r="S1606" t="str">
            <v>Venta a empleado</v>
          </cell>
          <cell r="T1606" t="str">
            <v>GNP</v>
          </cell>
          <cell r="U1606" t="str">
            <v>Grupo Nacional Provincial, S.A.B.</v>
          </cell>
          <cell r="V1606" t="str">
            <v>Asesor de Servicio</v>
          </cell>
          <cell r="W1606" t="str">
            <v>MR6</v>
          </cell>
          <cell r="X1606" t="str">
            <v>Supervisoria</v>
          </cell>
          <cell r="Y1606" t="str">
            <v>Asignado</v>
          </cell>
          <cell r="Z1606">
            <v>40241001</v>
          </cell>
          <cell r="AA1606" t="str">
            <v>Lira Alvárez Fernando</v>
          </cell>
          <cell r="AB1606" t="str">
            <v>Servicios Administrativos en Reclamaciones, S.A. de C.V.</v>
          </cell>
          <cell r="AC1606" t="str">
            <v>LIAF671118LA9</v>
          </cell>
          <cell r="AD1606" t="str">
            <v>Operativo</v>
          </cell>
          <cell r="AE1606" t="str">
            <v>Asesor de Servicio</v>
          </cell>
          <cell r="AF1606" t="str">
            <v>Unidad Operativa</v>
          </cell>
          <cell r="AG1606" t="str">
            <v>Dirección Servicio y Operaciones</v>
          </cell>
          <cell r="AH1606" t="str">
            <v>Subdirección Siniestros Norte y Occidente</v>
          </cell>
          <cell r="AI1606" t="str">
            <v>C9212</v>
          </cell>
          <cell r="AJ1606" t="str">
            <v>Colome Pineda Juan Del Carmen</v>
          </cell>
          <cell r="AK1606" t="str">
            <v>Supervisoria Morelia</v>
          </cell>
          <cell r="AL1606" t="str">
            <v>Morelia</v>
          </cell>
          <cell r="AM1606">
            <v>0</v>
          </cell>
          <cell r="AN1606" t="str">
            <v>fernando.lira@gnp.com.mx</v>
          </cell>
          <cell r="AO1606" t="str">
            <v>fernando.lira@gnp.com.mx</v>
          </cell>
          <cell r="AQ1606">
            <v>4433684358</v>
          </cell>
          <cell r="AR1606" t="str">
            <v>6363180010378170</v>
          </cell>
          <cell r="AS1606" t="str">
            <v>CANCELADO</v>
          </cell>
          <cell r="AT1606" t="str">
            <v>9957</v>
          </cell>
          <cell r="AU1606" t="str">
            <v>476</v>
          </cell>
          <cell r="AV1606" t="str">
            <v>05/26</v>
          </cell>
          <cell r="AW1606" t="str">
            <v>IMDM20552916..</v>
          </cell>
          <cell r="AX1606" t="str">
            <v>Inactivo</v>
          </cell>
          <cell r="AY1606" t="str">
            <v>No</v>
          </cell>
          <cell r="AZ1606" t="str">
            <v>-</v>
          </cell>
          <cell r="BA1606" t="str">
            <v>-</v>
          </cell>
          <cell r="BB1606" t="str">
            <v>-</v>
          </cell>
          <cell r="BC1606" t="str">
            <v>-</v>
          </cell>
          <cell r="BD1606" t="str">
            <v>-</v>
          </cell>
          <cell r="BE1606" t="str">
            <v>-</v>
          </cell>
          <cell r="BF1606" t="str">
            <v>-</v>
          </cell>
          <cell r="BG1606">
            <v>3</v>
          </cell>
          <cell r="BH1606" t="str">
            <v>-</v>
          </cell>
          <cell r="BI1606" t="str">
            <v>-</v>
          </cell>
          <cell r="BJ1606" t="str">
            <v>Arrendado</v>
          </cell>
          <cell r="BK1606" t="str">
            <v>AA4524</v>
          </cell>
          <cell r="BL1606" t="str">
            <v>Surman Anzures, S.A. de C.V.</v>
          </cell>
          <cell r="BM1606">
            <v>129925</v>
          </cell>
          <cell r="BN1606">
            <v>20788</v>
          </cell>
          <cell r="BO1606">
            <v>150713</v>
          </cell>
          <cell r="BP1606" t="str">
            <v>-</v>
          </cell>
          <cell r="BQ1606" t="str">
            <v>-</v>
          </cell>
          <cell r="BR1606" t="str">
            <v>-</v>
          </cell>
          <cell r="BS1606" t="str">
            <v>-</v>
          </cell>
          <cell r="BT1606" t="str">
            <v>-</v>
          </cell>
          <cell r="BU1606" t="str">
            <v>-</v>
          </cell>
          <cell r="BV1606" t="str">
            <v>-</v>
          </cell>
          <cell r="BW1606" t="str">
            <v>-</v>
          </cell>
          <cell r="BX1606" t="str">
            <v>-</v>
          </cell>
          <cell r="BY1606" t="str">
            <v>-</v>
          </cell>
          <cell r="BZ1606" t="str">
            <v>-</v>
          </cell>
          <cell r="CA1606" t="str">
            <v>-</v>
          </cell>
          <cell r="CB1606" t="str">
            <v>-</v>
          </cell>
          <cell r="CC1606" t="str">
            <v>Viernes</v>
          </cell>
          <cell r="CD1606" t="str">
            <v>10</v>
          </cell>
          <cell r="CE1606" t="str">
            <v>0</v>
          </cell>
          <cell r="CF1606" t="str">
            <v>Azul</v>
          </cell>
          <cell r="CG1606" t="str">
            <v>5o Sábado</v>
          </cell>
          <cell r="CH1606" t="str">
            <v>May y Jun</v>
          </cell>
          <cell r="CI1606" t="str">
            <v>Nov y Dic</v>
          </cell>
          <cell r="CJ1606" t="str">
            <v>Ajustador</v>
          </cell>
          <cell r="CK1606">
            <v>90</v>
          </cell>
          <cell r="CL1606" t="str">
            <v>101 - MAGNA</v>
          </cell>
          <cell r="CM1606" t="str">
            <v>16006</v>
          </cell>
          <cell r="CP1606" t="str">
            <v>-</v>
          </cell>
        </row>
        <row r="1607">
          <cell r="A1607" t="str">
            <v>16007</v>
          </cell>
          <cell r="B1607" t="str">
            <v>G71ART</v>
          </cell>
          <cell r="C1607" t="str">
            <v>Distrito Federal</v>
          </cell>
          <cell r="D1607" t="str">
            <v>Y72AHK</v>
          </cell>
          <cell r="E1607" t="str">
            <v>Aveo</v>
          </cell>
          <cell r="F1607" t="str">
            <v>Automóvil</v>
          </cell>
          <cell r="G1607" t="str">
            <v>Chevrolet</v>
          </cell>
          <cell r="H1607" t="str">
            <v>Aveo LT 4 puertas T/M, D/H, A/A, B/A, ABS, CD, Paquete F</v>
          </cell>
          <cell r="I1607" t="str">
            <v>3G1TB5CF8GL194240</v>
          </cell>
          <cell r="J1607" t="str">
            <v>Hecho en México</v>
          </cell>
          <cell r="K1607" t="str">
            <v>Magna</v>
          </cell>
          <cell r="L1607">
            <v>4</v>
          </cell>
          <cell r="M1607">
            <v>45</v>
          </cell>
          <cell r="N1607">
            <v>2016</v>
          </cell>
          <cell r="O1607" t="str">
            <v>Cancún</v>
          </cell>
          <cell r="P1607" t="str">
            <v>Quintana Roo</v>
          </cell>
          <cell r="Q1607" t="str">
            <v>Sureste</v>
          </cell>
          <cell r="R1607" t="str">
            <v>Baja</v>
          </cell>
          <cell r="S1607" t="str">
            <v>Venta a empleado</v>
          </cell>
          <cell r="T1607" t="str">
            <v>GNP</v>
          </cell>
          <cell r="U1607" t="str">
            <v>Grupo Nacional Provincial, S.A.B.</v>
          </cell>
          <cell r="V1607" t="str">
            <v>Asesor de Servicio</v>
          </cell>
          <cell r="W1607" t="str">
            <v>Q2</v>
          </cell>
          <cell r="X1607" t="str">
            <v>Supervisoria</v>
          </cell>
          <cell r="Y1607" t="str">
            <v>Asignado</v>
          </cell>
          <cell r="Z1607">
            <v>40254001</v>
          </cell>
          <cell r="AA1607" t="str">
            <v>Hernandez Rodriguez Fernando</v>
          </cell>
          <cell r="AB1607" t="str">
            <v>Servicios Administrativos en Reclamaciones, S.A. de C.V.</v>
          </cell>
          <cell r="AC1607" t="str">
            <v>HERF711018SL9</v>
          </cell>
          <cell r="AD1607" t="str">
            <v>Operativo</v>
          </cell>
          <cell r="AE1607" t="str">
            <v>Asesor de Servicio</v>
          </cell>
          <cell r="AF1607" t="str">
            <v>Unidad Operativa</v>
          </cell>
          <cell r="AG1607" t="str">
            <v>Dirección Servicio y Operaciones</v>
          </cell>
          <cell r="AH1607" t="str">
            <v>Subdir. Siniestros CDMX y Sureste</v>
          </cell>
          <cell r="AI1607" t="str">
            <v>C9208</v>
          </cell>
          <cell r="AJ1607" t="str">
            <v>Lasa Estrada Antxon</v>
          </cell>
          <cell r="AK1607" t="str">
            <v>Cancun</v>
          </cell>
          <cell r="AL1607" t="str">
            <v>Cancún</v>
          </cell>
          <cell r="AM1607">
            <v>7787</v>
          </cell>
          <cell r="AN1607" t="str">
            <v>fernando.hernandezrodriguez@gnp.com.mx</v>
          </cell>
          <cell r="AO1607" t="str">
            <v>fernando.hernandezrodriguez@gnp.com.mx</v>
          </cell>
          <cell r="AQ1607">
            <v>9981379531</v>
          </cell>
          <cell r="AR1607" t="str">
            <v>6363180010378188</v>
          </cell>
          <cell r="AS1607" t="str">
            <v>CANCELADO</v>
          </cell>
          <cell r="AT1607" t="str">
            <v>8345</v>
          </cell>
          <cell r="AU1607" t="str">
            <v>210</v>
          </cell>
          <cell r="AV1607" t="str">
            <v>05/26</v>
          </cell>
          <cell r="AW1607" t="str">
            <v>-</v>
          </cell>
          <cell r="AX1607" t="str">
            <v>-</v>
          </cell>
          <cell r="AY1607" t="str">
            <v>No</v>
          </cell>
          <cell r="AZ1607" t="str">
            <v>-</v>
          </cell>
          <cell r="BA1607" t="str">
            <v>-</v>
          </cell>
          <cell r="BB1607" t="str">
            <v>-</v>
          </cell>
          <cell r="BC1607" t="str">
            <v>-</v>
          </cell>
          <cell r="BD1607" t="str">
            <v>-</v>
          </cell>
          <cell r="BE1607" t="str">
            <v>-</v>
          </cell>
          <cell r="BF1607" t="str">
            <v>-</v>
          </cell>
          <cell r="BG1607">
            <v>3</v>
          </cell>
          <cell r="BH1607" t="str">
            <v>-</v>
          </cell>
          <cell r="BI1607" t="str">
            <v>-</v>
          </cell>
          <cell r="BJ1607" t="str">
            <v>Arrendado</v>
          </cell>
          <cell r="BK1607" t="str">
            <v>AA4519</v>
          </cell>
          <cell r="BL1607" t="str">
            <v>Surman Anzures, S.A. de C.V.</v>
          </cell>
          <cell r="BM1607">
            <v>129925</v>
          </cell>
          <cell r="BN1607">
            <v>20788</v>
          </cell>
          <cell r="BO1607">
            <v>150713</v>
          </cell>
          <cell r="BP1607" t="str">
            <v>-</v>
          </cell>
          <cell r="BQ1607" t="str">
            <v>-</v>
          </cell>
          <cell r="BR1607" t="str">
            <v>-</v>
          </cell>
          <cell r="BS1607" t="str">
            <v>-</v>
          </cell>
          <cell r="BT1607" t="str">
            <v>-</v>
          </cell>
          <cell r="BU1607" t="str">
            <v>-</v>
          </cell>
          <cell r="BV1607" t="str">
            <v>-</v>
          </cell>
          <cell r="BW1607" t="str">
            <v>-</v>
          </cell>
          <cell r="BX1607" t="str">
            <v>-</v>
          </cell>
          <cell r="BY1607" t="str">
            <v>-</v>
          </cell>
          <cell r="BZ1607" t="str">
            <v>-</v>
          </cell>
          <cell r="CA1607" t="str">
            <v>-</v>
          </cell>
          <cell r="CB1607" t="str">
            <v>-</v>
          </cell>
          <cell r="CC1607" t="str">
            <v>Jueves</v>
          </cell>
          <cell r="CD1607" t="str">
            <v>71</v>
          </cell>
          <cell r="CE1607" t="str">
            <v>1</v>
          </cell>
          <cell r="CF1607" t="str">
            <v>Verde</v>
          </cell>
          <cell r="CG1607" t="str">
            <v>4o Sábado</v>
          </cell>
          <cell r="CH1607" t="str">
            <v>Abr y May</v>
          </cell>
          <cell r="CI1607" t="str">
            <v>Oct y Nov</v>
          </cell>
          <cell r="CJ1607" t="str">
            <v>Ajustador</v>
          </cell>
          <cell r="CK1607">
            <v>90</v>
          </cell>
          <cell r="CL1607" t="str">
            <v>101 - MAGNA</v>
          </cell>
          <cell r="CM1607" t="str">
            <v>16007</v>
          </cell>
          <cell r="CP1607" t="str">
            <v>-</v>
          </cell>
        </row>
        <row r="1608">
          <cell r="A1608" t="str">
            <v>16008</v>
          </cell>
          <cell r="B1608" t="str">
            <v>S06AHK</v>
          </cell>
          <cell r="C1608" t="str">
            <v>Distrito Federal</v>
          </cell>
          <cell r="D1608" t="str">
            <v>No aplica</v>
          </cell>
          <cell r="E1608" t="str">
            <v>Aveo</v>
          </cell>
          <cell r="F1608" t="str">
            <v>Automóvil</v>
          </cell>
          <cell r="G1608" t="str">
            <v>Chevrolet</v>
          </cell>
          <cell r="H1608" t="str">
            <v>Aveo LT 4 puertas T/M, D/H, A/A, B/A, ABS, CD, Paquete F</v>
          </cell>
          <cell r="I1608" t="str">
            <v>3G1TB5CF0GL192031</v>
          </cell>
          <cell r="J1608" t="str">
            <v>Hecho en México</v>
          </cell>
          <cell r="K1608" t="str">
            <v>Magna</v>
          </cell>
          <cell r="L1608">
            <v>4</v>
          </cell>
          <cell r="M1608">
            <v>45</v>
          </cell>
          <cell r="N1608">
            <v>2016</v>
          </cell>
          <cell r="O1608" t="str">
            <v>Chihuahua</v>
          </cell>
          <cell r="P1608" t="str">
            <v>Chihuahua</v>
          </cell>
          <cell r="Q1608" t="str">
            <v>Noroeste</v>
          </cell>
          <cell r="R1608" t="str">
            <v>Baja</v>
          </cell>
          <cell r="S1608" t="str">
            <v>Venta a empleado</v>
          </cell>
          <cell r="T1608" t="str">
            <v>GNP</v>
          </cell>
          <cell r="U1608" t="str">
            <v>Grupo Nacional Provincial, S.A.B.</v>
          </cell>
          <cell r="V1608" t="str">
            <v>Asesor de Servicio</v>
          </cell>
          <cell r="W1608" t="str">
            <v>-</v>
          </cell>
          <cell r="X1608" t="str">
            <v>Supervisoria</v>
          </cell>
          <cell r="Y1608" t="str">
            <v>Asignado</v>
          </cell>
          <cell r="Z1608" t="str">
            <v>S01072</v>
          </cell>
          <cell r="AA1608" t="str">
            <v>Mota Villa Valentino</v>
          </cell>
          <cell r="AB1608" t="str">
            <v>Servicios Administrativos en Reclamaciones, S.A. de C.V.</v>
          </cell>
          <cell r="AC1608" t="str">
            <v>MOVV880318747</v>
          </cell>
          <cell r="AD1608" t="str">
            <v>Operativo</v>
          </cell>
          <cell r="AE1608" t="str">
            <v>Asesor de Servicio</v>
          </cell>
          <cell r="AF1608" t="str">
            <v>Unidad Operativa</v>
          </cell>
          <cell r="AG1608" t="str">
            <v>Dirección Servicio y Operaciones</v>
          </cell>
          <cell r="AH1608" t="str">
            <v>Subdirección Siniestros Norte y Occidente</v>
          </cell>
          <cell r="AI1608" t="str">
            <v>C9212</v>
          </cell>
          <cell r="AJ1608" t="str">
            <v>Colome Pineda Juan Del Carmen</v>
          </cell>
          <cell r="AK1608" t="str">
            <v>Chihuahua</v>
          </cell>
          <cell r="AL1608" t="str">
            <v>Chihuahua</v>
          </cell>
          <cell r="AM1608">
            <v>7888</v>
          </cell>
          <cell r="AN1608" t="str">
            <v>valentino.mota@gnp.com.mx</v>
          </cell>
          <cell r="AO1608" t="str">
            <v>valentino.mota@gnp.com.mx</v>
          </cell>
          <cell r="AQ1608">
            <v>6141780029</v>
          </cell>
          <cell r="AR1608" t="str">
            <v>6363180010378196</v>
          </cell>
          <cell r="AS1608" t="str">
            <v>CANCELADO</v>
          </cell>
          <cell r="AT1608" t="str">
            <v>3470</v>
          </cell>
          <cell r="AU1608" t="str">
            <v>870</v>
          </cell>
          <cell r="AV1608" t="str">
            <v>05/26</v>
          </cell>
          <cell r="AW1608" t="str">
            <v>IMDM20552921..</v>
          </cell>
          <cell r="AX1608" t="str">
            <v>Inactivo</v>
          </cell>
          <cell r="AY1608" t="str">
            <v>No</v>
          </cell>
          <cell r="AZ1608" t="str">
            <v>-</v>
          </cell>
          <cell r="BA1608" t="str">
            <v>-</v>
          </cell>
          <cell r="BB1608" t="str">
            <v>-</v>
          </cell>
          <cell r="BC1608" t="str">
            <v>-</v>
          </cell>
          <cell r="BD1608" t="str">
            <v>-</v>
          </cell>
          <cell r="BE1608" t="str">
            <v>-</v>
          </cell>
          <cell r="BF1608" t="str">
            <v>-</v>
          </cell>
          <cell r="BG1608">
            <v>3</v>
          </cell>
          <cell r="BH1608" t="str">
            <v>-</v>
          </cell>
          <cell r="BI1608" t="str">
            <v>-</v>
          </cell>
          <cell r="BJ1608" t="str">
            <v>Arrendado</v>
          </cell>
          <cell r="BK1608" t="str">
            <v>AA4489</v>
          </cell>
          <cell r="BL1608" t="str">
            <v>Surman Anzures, S.A. de C.V.</v>
          </cell>
          <cell r="BM1608">
            <v>129925</v>
          </cell>
          <cell r="BN1608">
            <v>20788</v>
          </cell>
          <cell r="BO1608">
            <v>150713</v>
          </cell>
          <cell r="BP1608" t="str">
            <v>-</v>
          </cell>
          <cell r="BQ1608" t="str">
            <v>-</v>
          </cell>
          <cell r="BR1608" t="str">
            <v>-</v>
          </cell>
          <cell r="BS1608" t="str">
            <v>-</v>
          </cell>
          <cell r="BT1608" t="str">
            <v>-</v>
          </cell>
          <cell r="BU1608" t="str">
            <v>-</v>
          </cell>
          <cell r="BV1608" t="str">
            <v>-</v>
          </cell>
          <cell r="BW1608" t="str">
            <v>-</v>
          </cell>
          <cell r="BX1608" t="str">
            <v>-</v>
          </cell>
          <cell r="BY1608" t="str">
            <v>-</v>
          </cell>
          <cell r="BZ1608" t="str">
            <v>-</v>
          </cell>
          <cell r="CA1608" t="str">
            <v>-</v>
          </cell>
          <cell r="CB1608" t="str">
            <v>-</v>
          </cell>
          <cell r="CC1608" t="str">
            <v>Lunes</v>
          </cell>
          <cell r="CD1608" t="str">
            <v>06</v>
          </cell>
          <cell r="CE1608" t="str">
            <v>6</v>
          </cell>
          <cell r="CF1608" t="str">
            <v>Amarillo</v>
          </cell>
          <cell r="CG1608" t="str">
            <v>1er Sábado</v>
          </cell>
          <cell r="CH1608" t="str">
            <v>Ene y Feb</v>
          </cell>
          <cell r="CI1608" t="str">
            <v>Jul y Ago</v>
          </cell>
          <cell r="CJ1608" t="str">
            <v>Ajustador</v>
          </cell>
          <cell r="CK1608">
            <v>90</v>
          </cell>
          <cell r="CL1608" t="str">
            <v>101 - MAGNA</v>
          </cell>
          <cell r="CM1608" t="str">
            <v>16008</v>
          </cell>
          <cell r="CP1608" t="str">
            <v>-</v>
          </cell>
        </row>
        <row r="1609">
          <cell r="A1609" t="str">
            <v>16009</v>
          </cell>
          <cell r="B1609" t="str">
            <v>L05AHK</v>
          </cell>
          <cell r="C1609" t="str">
            <v>Distrito Federal</v>
          </cell>
          <cell r="D1609" t="str">
            <v>No aplica</v>
          </cell>
          <cell r="E1609" t="str">
            <v>Aveo</v>
          </cell>
          <cell r="F1609" t="str">
            <v>Automóvil</v>
          </cell>
          <cell r="G1609" t="str">
            <v>Chevrolet</v>
          </cell>
          <cell r="H1609" t="str">
            <v>Aveo LT 4 puertas T/M, D/H, A/A, B/A, ABS, CD, Paquete F</v>
          </cell>
          <cell r="I1609" t="str">
            <v>3G1TB5CF0GL194829</v>
          </cell>
          <cell r="J1609" t="str">
            <v>Hecho en México</v>
          </cell>
          <cell r="K1609" t="str">
            <v>Magna</v>
          </cell>
          <cell r="L1609">
            <v>4</v>
          </cell>
          <cell r="M1609">
            <v>45</v>
          </cell>
          <cell r="N1609">
            <v>2016</v>
          </cell>
          <cell r="O1609" t="str">
            <v>Monterrey</v>
          </cell>
          <cell r="P1609" t="str">
            <v>Nuevo León</v>
          </cell>
          <cell r="Q1609" t="str">
            <v>Noreste</v>
          </cell>
          <cell r="R1609" t="str">
            <v>Activo</v>
          </cell>
          <cell r="S1609" t="str">
            <v>En operación</v>
          </cell>
          <cell r="T1609" t="str">
            <v>GNP</v>
          </cell>
          <cell r="U1609" t="str">
            <v>Grupo Nacional Provincial, S.A.B.</v>
          </cell>
          <cell r="V1609" t="str">
            <v>Supervisor de Taller</v>
          </cell>
          <cell r="W1609" t="str">
            <v>-</v>
          </cell>
          <cell r="X1609" t="str">
            <v>Plaza GNP</v>
          </cell>
          <cell r="Y1609" t="str">
            <v>Asignado</v>
          </cell>
          <cell r="Z1609" t="str">
            <v>N96241</v>
          </cell>
          <cell r="AA1609" t="str">
            <v>Rico Gutierrez David Israel</v>
          </cell>
          <cell r="AB1609" t="str">
            <v>Grupo Nacional Provincial, S.A.B.</v>
          </cell>
          <cell r="AC1609" t="str">
            <v>RIGD900221A27</v>
          </cell>
          <cell r="AD1609" t="str">
            <v>Operativo</v>
          </cell>
          <cell r="AE1609" t="str">
            <v>Visitador de Taller Sr.</v>
          </cell>
          <cell r="AF1609" t="str">
            <v>Unidad Operativa</v>
          </cell>
          <cell r="AG1609" t="str">
            <v>Dirección Servicio y Operaciones</v>
          </cell>
          <cell r="AH1609" t="str">
            <v>Subdirección Siniestros Norte y Occidente</v>
          </cell>
          <cell r="AI1609" t="str">
            <v>C9212</v>
          </cell>
          <cell r="AJ1609" t="str">
            <v>Colome Pineda Juan Del Carmen</v>
          </cell>
          <cell r="AK1609" t="str">
            <v>Oficina de Servicio Monterrey</v>
          </cell>
          <cell r="AL1609" t="str">
            <v>Monterrey</v>
          </cell>
          <cell r="AM1609">
            <v>0</v>
          </cell>
          <cell r="AN1609" t="str">
            <v>david.rico@gnp.com.mx</v>
          </cell>
          <cell r="AO1609" t="str">
            <v>david.rico@gnp.com.mx</v>
          </cell>
          <cell r="AQ1609">
            <v>8110766490</v>
          </cell>
          <cell r="AR1609" t="str">
            <v>6363180010378204</v>
          </cell>
          <cell r="AS1609" t="str">
            <v>ACTIVO</v>
          </cell>
          <cell r="AT1609" t="str">
            <v>3811</v>
          </cell>
          <cell r="AU1609" t="str">
            <v>555</v>
          </cell>
          <cell r="AV1609" t="str">
            <v>05/26</v>
          </cell>
          <cell r="AW1609" t="str">
            <v>IMDM22968818..</v>
          </cell>
          <cell r="AX1609" t="str">
            <v>Activo</v>
          </cell>
          <cell r="AY1609" t="str">
            <v>Si</v>
          </cell>
          <cell r="AZ1609">
            <v>489.58</v>
          </cell>
          <cell r="BA1609">
            <v>43708</v>
          </cell>
          <cell r="BB1609">
            <v>979.16</v>
          </cell>
          <cell r="BC1609" t="str">
            <v>-</v>
          </cell>
          <cell r="BD1609">
            <v>47000</v>
          </cell>
          <cell r="BE1609">
            <v>43692</v>
          </cell>
          <cell r="BF1609">
            <v>45153</v>
          </cell>
          <cell r="BG1609">
            <v>4</v>
          </cell>
          <cell r="BH1609">
            <v>2020</v>
          </cell>
          <cell r="BI1609">
            <v>3</v>
          </cell>
          <cell r="BJ1609" t="str">
            <v>Arrendado</v>
          </cell>
          <cell r="BK1609" t="str">
            <v>AA4549</v>
          </cell>
          <cell r="BL1609" t="str">
            <v>Surman Anzures, S.A. de C.V.</v>
          </cell>
          <cell r="BM1609">
            <v>129925</v>
          </cell>
          <cell r="BN1609">
            <v>20788</v>
          </cell>
          <cell r="BO1609">
            <v>150713</v>
          </cell>
          <cell r="BP1609" t="str">
            <v>-</v>
          </cell>
          <cell r="BQ1609">
            <v>43652</v>
          </cell>
          <cell r="BR1609" t="str">
            <v>AP-20160331-0614</v>
          </cell>
          <cell r="BS1609" t="str">
            <v>62</v>
          </cell>
          <cell r="BT1609" t="str">
            <v>39/48</v>
          </cell>
          <cell r="BU1609">
            <v>1950.62</v>
          </cell>
          <cell r="BV1609">
            <v>710.88</v>
          </cell>
          <cell r="BW1609">
            <v>2661.5</v>
          </cell>
          <cell r="BX1609">
            <v>425.84</v>
          </cell>
          <cell r="BY1609">
            <v>3087.34</v>
          </cell>
          <cell r="BZ1609">
            <v>63597.279999999992</v>
          </cell>
          <cell r="CA1609" t="str">
            <v>31/03/2016</v>
          </cell>
          <cell r="CB1609" t="str">
            <v>06/04/2020</v>
          </cell>
          <cell r="CC1609" t="str">
            <v>Lunes</v>
          </cell>
          <cell r="CD1609" t="str">
            <v>05</v>
          </cell>
          <cell r="CE1609" t="str">
            <v>5</v>
          </cell>
          <cell r="CF1609" t="str">
            <v>Amarillo</v>
          </cell>
          <cell r="CG1609" t="str">
            <v>1er Sábado</v>
          </cell>
          <cell r="CH1609" t="str">
            <v>Ene y Feb</v>
          </cell>
          <cell r="CI1609" t="str">
            <v>Jul y Ago</v>
          </cell>
          <cell r="CJ1609" t="str">
            <v>PAdmvo</v>
          </cell>
          <cell r="CK1609">
            <v>90</v>
          </cell>
          <cell r="CL1609" t="str">
            <v>101 - MAGNA</v>
          </cell>
          <cell r="CM1609" t="str">
            <v>16009</v>
          </cell>
          <cell r="CP1609" t="str">
            <v>4015182</v>
          </cell>
        </row>
        <row r="1610">
          <cell r="A1610" t="str">
            <v>16010</v>
          </cell>
          <cell r="B1610" t="str">
            <v>S78AHK</v>
          </cell>
          <cell r="C1610" t="str">
            <v>Distrito Federal</v>
          </cell>
          <cell r="D1610" t="str">
            <v>No aplica</v>
          </cell>
          <cell r="E1610" t="str">
            <v>Aveo</v>
          </cell>
          <cell r="F1610" t="str">
            <v>Automóvil</v>
          </cell>
          <cell r="G1610" t="str">
            <v>Chevrolet</v>
          </cell>
          <cell r="H1610" t="str">
            <v>Aveo LT 4 puertas T/M, D/H, A/A, B/A, ABS, CD, Paquete F</v>
          </cell>
          <cell r="I1610" t="str">
            <v>3G1TB5CF1GL196878</v>
          </cell>
          <cell r="J1610" t="str">
            <v>Hecho en México</v>
          </cell>
          <cell r="K1610" t="str">
            <v>Magna</v>
          </cell>
          <cell r="L1610">
            <v>4</v>
          </cell>
          <cell r="M1610">
            <v>45</v>
          </cell>
          <cell r="N1610">
            <v>2016</v>
          </cell>
          <cell r="O1610" t="str">
            <v>Puebla</v>
          </cell>
          <cell r="P1610" t="str">
            <v>Puebla</v>
          </cell>
          <cell r="Q1610" t="str">
            <v>Sureste</v>
          </cell>
          <cell r="R1610" t="str">
            <v>Activo</v>
          </cell>
          <cell r="S1610" t="str">
            <v>En operación</v>
          </cell>
          <cell r="T1610" t="str">
            <v>GNP</v>
          </cell>
          <cell r="U1610" t="str">
            <v>Grupo Nacional Provincial, S.A.B.</v>
          </cell>
          <cell r="V1610" t="str">
            <v>Asesor de Servicio</v>
          </cell>
          <cell r="W1610" t="str">
            <v>-</v>
          </cell>
          <cell r="X1610" t="str">
            <v>Plaza GNP</v>
          </cell>
          <cell r="Y1610" t="str">
            <v>Asignado</v>
          </cell>
          <cell r="Z1610" t="str">
            <v>N94155</v>
          </cell>
          <cell r="AA1610" t="str">
            <v>Castrejon Aguilar Abraham</v>
          </cell>
          <cell r="AB1610" t="str">
            <v>Grupo Nacional Provincial, S.A.B.</v>
          </cell>
          <cell r="AC1610" t="str">
            <v>CAAA920316FY3</v>
          </cell>
          <cell r="AD1610" t="str">
            <v>Operativo</v>
          </cell>
          <cell r="AE1610" t="str">
            <v>Visitador de Taller</v>
          </cell>
          <cell r="AF1610" t="str">
            <v>Unidad Operativa</v>
          </cell>
          <cell r="AG1610" t="str">
            <v>Dirección Servicio y Operaciones</v>
          </cell>
          <cell r="AH1610" t="str">
            <v>Subdir. Siniestros CDMX y Sureste</v>
          </cell>
          <cell r="AI1610" t="str">
            <v>C9208</v>
          </cell>
          <cell r="AJ1610" t="str">
            <v>Lasa Estrada Antxon</v>
          </cell>
          <cell r="AK1610" t="str">
            <v>Paseo Opera</v>
          </cell>
          <cell r="AL1610" t="str">
            <v>Puebla</v>
          </cell>
          <cell r="AM1610" t="str">
            <v>-</v>
          </cell>
          <cell r="AN1610" t="str">
            <v>abraham.castrejon@gnp.com.mx</v>
          </cell>
          <cell r="AO1610" t="str">
            <v>abraham.castrejon@gnp.com.mx</v>
          </cell>
          <cell r="AQ1610">
            <v>2227106444</v>
          </cell>
          <cell r="AR1610" t="str">
            <v>6363180010378212</v>
          </cell>
          <cell r="AS1610" t="str">
            <v>ACTIVO</v>
          </cell>
          <cell r="AT1610" t="str">
            <v>4533</v>
          </cell>
          <cell r="AU1610" t="str">
            <v>833</v>
          </cell>
          <cell r="AV1610" t="str">
            <v>05/26</v>
          </cell>
          <cell r="AW1610" t="str">
            <v>IMDM24204317..</v>
          </cell>
          <cell r="AX1610" t="str">
            <v>Activo</v>
          </cell>
          <cell r="AY1610" t="str">
            <v>Si</v>
          </cell>
          <cell r="AZ1610">
            <v>736.11</v>
          </cell>
          <cell r="BA1610">
            <v>43708</v>
          </cell>
          <cell r="BB1610">
            <v>2944.44</v>
          </cell>
          <cell r="BC1610" t="str">
            <v>-</v>
          </cell>
          <cell r="BD1610">
            <v>53000</v>
          </cell>
          <cell r="BE1610">
            <v>43661</v>
          </cell>
          <cell r="BF1610">
            <v>44742</v>
          </cell>
          <cell r="BG1610">
            <v>3</v>
          </cell>
          <cell r="BH1610">
            <v>2019</v>
          </cell>
          <cell r="BI1610">
            <v>3</v>
          </cell>
          <cell r="BJ1610" t="str">
            <v>Arrendado</v>
          </cell>
          <cell r="BK1610" t="str">
            <v>AA4590</v>
          </cell>
          <cell r="BL1610" t="str">
            <v>Surman Anzures, S.A. de C.V.</v>
          </cell>
          <cell r="BM1610">
            <v>129925</v>
          </cell>
          <cell r="BN1610">
            <v>20788</v>
          </cell>
          <cell r="BO1610">
            <v>150713</v>
          </cell>
          <cell r="BP1610" t="str">
            <v>-</v>
          </cell>
          <cell r="BQ1610" t="str">
            <v>-</v>
          </cell>
          <cell r="BR1610" t="str">
            <v>-</v>
          </cell>
          <cell r="BS1610" t="str">
            <v>-</v>
          </cell>
          <cell r="BT1610" t="str">
            <v>-</v>
          </cell>
          <cell r="BU1610" t="str">
            <v>-</v>
          </cell>
          <cell r="BV1610" t="str">
            <v>-</v>
          </cell>
          <cell r="BW1610" t="str">
            <v>-</v>
          </cell>
          <cell r="BX1610" t="str">
            <v>-</v>
          </cell>
          <cell r="BY1610" t="str">
            <v>-</v>
          </cell>
          <cell r="BZ1610" t="str">
            <v>-</v>
          </cell>
          <cell r="CA1610" t="str">
            <v>-</v>
          </cell>
          <cell r="CB1610" t="str">
            <v>-</v>
          </cell>
          <cell r="CC1610" t="str">
            <v>Martes</v>
          </cell>
          <cell r="CD1610" t="str">
            <v>78</v>
          </cell>
          <cell r="CE1610" t="str">
            <v>8</v>
          </cell>
          <cell r="CF1610" t="str">
            <v>Rosa</v>
          </cell>
          <cell r="CG1610" t="str">
            <v>2o Sábado</v>
          </cell>
          <cell r="CH1610" t="str">
            <v>Feb y Mzo</v>
          </cell>
          <cell r="CI1610" t="str">
            <v>Ago y Sep</v>
          </cell>
          <cell r="CJ1610" t="str">
            <v>SupTaller</v>
          </cell>
          <cell r="CK1610">
            <v>90</v>
          </cell>
          <cell r="CL1610" t="str">
            <v>101 - MAGNA</v>
          </cell>
          <cell r="CM1610" t="str">
            <v>16010</v>
          </cell>
          <cell r="CP1610" t="str">
            <v>4018886</v>
          </cell>
        </row>
        <row r="1611">
          <cell r="A1611" t="str">
            <v>16011</v>
          </cell>
          <cell r="B1611" t="str">
            <v>U95AHK</v>
          </cell>
          <cell r="C1611" t="str">
            <v>Distrito Federal</v>
          </cell>
          <cell r="D1611" t="str">
            <v>No aplica</v>
          </cell>
          <cell r="E1611" t="str">
            <v>Aveo</v>
          </cell>
          <cell r="F1611" t="str">
            <v>Automóvil</v>
          </cell>
          <cell r="G1611" t="str">
            <v>Chevrolet</v>
          </cell>
          <cell r="H1611" t="str">
            <v>Aveo LT 4 puertas T/M, D/H, A/A, B/A, ABS, CD, Paquete F</v>
          </cell>
          <cell r="I1611" t="str">
            <v>3G1TB5CF6GL194334</v>
          </cell>
          <cell r="J1611" t="str">
            <v>Hecho en México</v>
          </cell>
          <cell r="K1611" t="str">
            <v>Magna</v>
          </cell>
          <cell r="L1611">
            <v>4</v>
          </cell>
          <cell r="M1611">
            <v>45</v>
          </cell>
          <cell r="N1611">
            <v>2016</v>
          </cell>
          <cell r="O1611" t="str">
            <v>Ciudad de México</v>
          </cell>
          <cell r="P1611" t="str">
            <v>Ciudad de México</v>
          </cell>
          <cell r="Q1611" t="str">
            <v>Zona Metropolitana</v>
          </cell>
          <cell r="R1611" t="str">
            <v>Baja</v>
          </cell>
          <cell r="S1611" t="str">
            <v>Subasta interna</v>
          </cell>
          <cell r="T1611" t="str">
            <v>GNP</v>
          </cell>
          <cell r="U1611" t="str">
            <v>Grupo Nacional Provincial, S.A.B.</v>
          </cell>
          <cell r="V1611" t="str">
            <v>Supervisor de Taller</v>
          </cell>
          <cell r="W1611" t="str">
            <v>-</v>
          </cell>
          <cell r="X1611" t="str">
            <v>Plaza GNP</v>
          </cell>
          <cell r="Y1611" t="str">
            <v>Asignado</v>
          </cell>
          <cell r="Z1611" t="str">
            <v>N91641</v>
          </cell>
          <cell r="AA1611" t="str">
            <v>Millán Morales Jesús Alberto</v>
          </cell>
          <cell r="AB1611" t="str">
            <v>Grupo Nacional Provincial, S.A.B.</v>
          </cell>
          <cell r="AC1611" t="str">
            <v>MIMJ8407173M0</v>
          </cell>
          <cell r="AD1611" t="str">
            <v>Operativo</v>
          </cell>
          <cell r="AE1611" t="str">
            <v>Visitador de Taller</v>
          </cell>
          <cell r="AF1611" t="str">
            <v>Unidad Operativa</v>
          </cell>
          <cell r="AG1611" t="str">
            <v>Dirección Servicio y Operaciones</v>
          </cell>
          <cell r="AH1611" t="str">
            <v>Subdir. Siniestros CDMX y Sureste</v>
          </cell>
          <cell r="AI1611" t="str">
            <v>C9208</v>
          </cell>
          <cell r="AJ1611" t="str">
            <v>Lasa Estrada Antxon</v>
          </cell>
          <cell r="AK1611" t="str">
            <v>Poniente PB</v>
          </cell>
          <cell r="AL1611" t="str">
            <v>Plaza GNP</v>
          </cell>
          <cell r="AM1611">
            <v>80734</v>
          </cell>
          <cell r="AN1611" t="str">
            <v>jesusalberto.millan@gnp.com.mx</v>
          </cell>
          <cell r="AO1611" t="str">
            <v>jesusalberto.millan@gnp.com.mx</v>
          </cell>
          <cell r="AQ1611">
            <v>5545304093</v>
          </cell>
          <cell r="AR1611" t="str">
            <v>6363180010378220</v>
          </cell>
          <cell r="AS1611" t="str">
            <v>BLOQUEADO</v>
          </cell>
          <cell r="AT1611" t="str">
            <v>7233</v>
          </cell>
          <cell r="AU1611" t="str">
            <v>904</v>
          </cell>
          <cell r="AV1611" t="str">
            <v>05/26</v>
          </cell>
          <cell r="AW1611" t="str">
            <v>-</v>
          </cell>
          <cell r="AX1611" t="str">
            <v>-</v>
          </cell>
          <cell r="AY1611" t="str">
            <v>No</v>
          </cell>
          <cell r="AZ1611" t="str">
            <v>-</v>
          </cell>
          <cell r="BA1611" t="str">
            <v>-</v>
          </cell>
          <cell r="BB1611" t="str">
            <v>-</v>
          </cell>
          <cell r="BC1611" t="str">
            <v>-</v>
          </cell>
          <cell r="BD1611" t="str">
            <v>-</v>
          </cell>
          <cell r="BE1611" t="str">
            <v>-</v>
          </cell>
          <cell r="BF1611" t="str">
            <v>-</v>
          </cell>
          <cell r="BG1611" t="str">
            <v>-</v>
          </cell>
          <cell r="BH1611" t="str">
            <v>-</v>
          </cell>
          <cell r="BI1611" t="str">
            <v>-</v>
          </cell>
          <cell r="BJ1611" t="str">
            <v>Arrendado</v>
          </cell>
          <cell r="BK1611" t="str">
            <v>AA4591</v>
          </cell>
          <cell r="BL1611" t="str">
            <v>Surman Anzures, S.A. de C.V.</v>
          </cell>
          <cell r="BM1611">
            <v>129925</v>
          </cell>
          <cell r="BN1611">
            <v>20788</v>
          </cell>
          <cell r="BO1611">
            <v>150713</v>
          </cell>
          <cell r="BP1611" t="str">
            <v>-</v>
          </cell>
          <cell r="BQ1611" t="str">
            <v>-</v>
          </cell>
          <cell r="BR1611" t="str">
            <v>-</v>
          </cell>
          <cell r="BS1611" t="str">
            <v>-</v>
          </cell>
          <cell r="BT1611" t="str">
            <v>-</v>
          </cell>
          <cell r="BU1611" t="str">
            <v>-</v>
          </cell>
          <cell r="BV1611" t="str">
            <v>-</v>
          </cell>
          <cell r="BW1611" t="str">
            <v>-</v>
          </cell>
          <cell r="BX1611" t="str">
            <v>-</v>
          </cell>
          <cell r="BY1611" t="str">
            <v>-</v>
          </cell>
          <cell r="BZ1611" t="str">
            <v>-</v>
          </cell>
          <cell r="CA1611" t="str">
            <v>-</v>
          </cell>
          <cell r="CB1611" t="str">
            <v>-</v>
          </cell>
          <cell r="CC1611" t="str">
            <v>Lunes</v>
          </cell>
          <cell r="CD1611" t="str">
            <v>95</v>
          </cell>
          <cell r="CE1611" t="str">
            <v>5</v>
          </cell>
          <cell r="CF1611" t="str">
            <v>Amarillo</v>
          </cell>
          <cell r="CG1611" t="str">
            <v>1er Sábado</v>
          </cell>
          <cell r="CH1611" t="str">
            <v>Ene y Feb</v>
          </cell>
          <cell r="CI1611" t="str">
            <v>Jul y Ago</v>
          </cell>
          <cell r="CJ1611" t="str">
            <v>SupTaller</v>
          </cell>
          <cell r="CK1611">
            <v>90</v>
          </cell>
          <cell r="CL1611" t="str">
            <v>101 - MAGNA</v>
          </cell>
          <cell r="CM1611" t="str">
            <v>16011</v>
          </cell>
          <cell r="CP1611" t="str">
            <v>-</v>
          </cell>
        </row>
        <row r="1612">
          <cell r="A1612" t="str">
            <v>16012</v>
          </cell>
          <cell r="B1612" t="str">
            <v>S59AHK</v>
          </cell>
          <cell r="C1612" t="str">
            <v>Distrito Federal</v>
          </cell>
          <cell r="D1612" t="str">
            <v>No aplica</v>
          </cell>
          <cell r="E1612" t="str">
            <v>Aveo</v>
          </cell>
          <cell r="F1612" t="str">
            <v>Automóvil</v>
          </cell>
          <cell r="G1612" t="str">
            <v>Chevrolet</v>
          </cell>
          <cell r="H1612" t="str">
            <v>Aveo LT 4 puertas T/M, D/H, A/A, B/A, ABS, CD, Paquete F</v>
          </cell>
          <cell r="I1612" t="str">
            <v>3G1TB5CF7GL194617</v>
          </cell>
          <cell r="J1612" t="str">
            <v>Hecho en México</v>
          </cell>
          <cell r="K1612" t="str">
            <v>Magna</v>
          </cell>
          <cell r="L1612">
            <v>4</v>
          </cell>
          <cell r="M1612">
            <v>45</v>
          </cell>
          <cell r="N1612">
            <v>2016</v>
          </cell>
          <cell r="O1612" t="str">
            <v>Querétaro</v>
          </cell>
          <cell r="P1612" t="str">
            <v>Querétaro</v>
          </cell>
          <cell r="Q1612" t="str">
            <v>Occidente</v>
          </cell>
          <cell r="R1612" t="str">
            <v>Proceso baja</v>
          </cell>
          <cell r="S1612" t="str">
            <v>En operación</v>
          </cell>
          <cell r="T1612" t="str">
            <v>GNP</v>
          </cell>
          <cell r="U1612" t="str">
            <v>Grupo Nacional Provincial, S.A.B.</v>
          </cell>
          <cell r="V1612" t="str">
            <v>Asesor de Servicio</v>
          </cell>
          <cell r="W1612" t="str">
            <v>-</v>
          </cell>
          <cell r="X1612" t="str">
            <v>Plaza GNP</v>
          </cell>
          <cell r="Y1612" t="str">
            <v>Asignado</v>
          </cell>
          <cell r="Z1612">
            <v>40373001</v>
          </cell>
          <cell r="AA1612" t="str">
            <v>Velazquez Rivera Victor Manuel</v>
          </cell>
          <cell r="AB1612" t="str">
            <v>Servicios Administrativos en Reclamaciones, S.A. de C.V.</v>
          </cell>
          <cell r="AC1612" t="str">
            <v>VERV7402204W1</v>
          </cell>
          <cell r="AD1612" t="str">
            <v>Operativo</v>
          </cell>
          <cell r="AE1612" t="str">
            <v>Asesor de Servicio</v>
          </cell>
          <cell r="AF1612" t="str">
            <v>Unidad Operativa</v>
          </cell>
          <cell r="AG1612" t="str">
            <v>Dirección Servicio y Operaciones</v>
          </cell>
          <cell r="AH1612" t="str">
            <v>Subdirección Siniestros Norte y Occidente</v>
          </cell>
          <cell r="AI1612" t="str">
            <v>C9212</v>
          </cell>
          <cell r="AJ1612" t="str">
            <v>Colome Pineda Juan Del Carmen</v>
          </cell>
          <cell r="AK1612" t="str">
            <v>Oficina de servicio Queretaro</v>
          </cell>
          <cell r="AL1612" t="str">
            <v>Queretaro</v>
          </cell>
          <cell r="AM1612">
            <v>5806</v>
          </cell>
          <cell r="AN1612" t="str">
            <v>victor.velazquez@gnp.com.mx</v>
          </cell>
          <cell r="AO1612" t="str">
            <v>victor.velazquez@gnp.com.mx</v>
          </cell>
          <cell r="AQ1612">
            <v>4423691193</v>
          </cell>
          <cell r="AR1612" t="str">
            <v>6363180010378238</v>
          </cell>
          <cell r="AS1612" t="str">
            <v>ACTIVO</v>
          </cell>
          <cell r="AT1612" t="str">
            <v>2173</v>
          </cell>
          <cell r="AU1612" t="str">
            <v>369</v>
          </cell>
          <cell r="AV1612" t="str">
            <v>05/26</v>
          </cell>
          <cell r="AW1612" t="str">
            <v>-</v>
          </cell>
          <cell r="AX1612" t="str">
            <v>-</v>
          </cell>
          <cell r="AY1612" t="str">
            <v>No</v>
          </cell>
          <cell r="AZ1612" t="str">
            <v>-</v>
          </cell>
          <cell r="BA1612" t="str">
            <v>-</v>
          </cell>
          <cell r="BB1612" t="str">
            <v>-</v>
          </cell>
          <cell r="BC1612" t="str">
            <v>-</v>
          </cell>
          <cell r="BD1612" t="str">
            <v>-</v>
          </cell>
          <cell r="BE1612" t="str">
            <v>-</v>
          </cell>
          <cell r="BF1612" t="str">
            <v>-</v>
          </cell>
          <cell r="BG1612">
            <v>3</v>
          </cell>
          <cell r="BH1612">
            <v>2019</v>
          </cell>
          <cell r="BI1612">
            <v>3</v>
          </cell>
          <cell r="BJ1612" t="str">
            <v>Arrendado</v>
          </cell>
          <cell r="BK1612" t="str">
            <v>AA4592</v>
          </cell>
          <cell r="BL1612" t="str">
            <v>Surman Anzures, S.A. de C.V.</v>
          </cell>
          <cell r="BM1612">
            <v>129925</v>
          </cell>
          <cell r="BN1612">
            <v>20788</v>
          </cell>
          <cell r="BO1612">
            <v>150713</v>
          </cell>
          <cell r="BP1612" t="str">
            <v>-</v>
          </cell>
          <cell r="BQ1612">
            <v>43652</v>
          </cell>
          <cell r="BR1612" t="str">
            <v>AP-20160331-0614</v>
          </cell>
          <cell r="BS1612" t="str">
            <v>100</v>
          </cell>
          <cell r="BT1612" t="str">
            <v>39/48</v>
          </cell>
          <cell r="BU1612">
            <v>1950.62</v>
          </cell>
          <cell r="BV1612">
            <v>710.88</v>
          </cell>
          <cell r="BW1612">
            <v>2661.5</v>
          </cell>
          <cell r="BX1612">
            <v>425.84</v>
          </cell>
          <cell r="BY1612">
            <v>3087.34</v>
          </cell>
          <cell r="BZ1612">
            <v>63597.279999999992</v>
          </cell>
          <cell r="CA1612" t="str">
            <v>31/03/2016</v>
          </cell>
          <cell r="CB1612" t="str">
            <v>06/04/2020</v>
          </cell>
          <cell r="CC1612" t="str">
            <v>Viernes</v>
          </cell>
          <cell r="CD1612" t="str">
            <v>59</v>
          </cell>
          <cell r="CE1612" t="str">
            <v>9</v>
          </cell>
          <cell r="CF1612" t="str">
            <v>Azul</v>
          </cell>
          <cell r="CG1612" t="str">
            <v>5o Sábado</v>
          </cell>
          <cell r="CH1612" t="str">
            <v>May y Jun</v>
          </cell>
          <cell r="CI1612" t="str">
            <v>Nov y Dic</v>
          </cell>
          <cell r="CJ1612" t="str">
            <v>SupTaller</v>
          </cell>
          <cell r="CK1612">
            <v>90</v>
          </cell>
          <cell r="CL1612" t="str">
            <v>101 - MAGNA</v>
          </cell>
          <cell r="CM1612" t="str">
            <v>16012</v>
          </cell>
          <cell r="CP1612" t="str">
            <v>-</v>
          </cell>
        </row>
        <row r="1613">
          <cell r="A1613" t="str">
            <v>16013</v>
          </cell>
          <cell r="B1613" t="str">
            <v>S50AHK</v>
          </cell>
          <cell r="C1613" t="str">
            <v>Distrito Federal</v>
          </cell>
          <cell r="D1613" t="str">
            <v>No aplica</v>
          </cell>
          <cell r="E1613" t="str">
            <v>Aveo</v>
          </cell>
          <cell r="F1613" t="str">
            <v>Automóvil</v>
          </cell>
          <cell r="G1613" t="str">
            <v>Chevrolet</v>
          </cell>
          <cell r="H1613" t="str">
            <v>Aveo LT 4 puertas T/M, D/H, A/A, B/A, ABS, CD, Paquete F</v>
          </cell>
          <cell r="I1613" t="str">
            <v>3G1TB5CF4GL196860</v>
          </cell>
          <cell r="J1613" t="str">
            <v>Hecho en México</v>
          </cell>
          <cell r="K1613" t="str">
            <v>Magna</v>
          </cell>
          <cell r="L1613">
            <v>4</v>
          </cell>
          <cell r="M1613">
            <v>45</v>
          </cell>
          <cell r="N1613">
            <v>2016</v>
          </cell>
          <cell r="O1613" t="str">
            <v>Ciudad de México</v>
          </cell>
          <cell r="P1613" t="str">
            <v>Ciudad de México</v>
          </cell>
          <cell r="Q1613" t="str">
            <v>Zona Metropolitana</v>
          </cell>
          <cell r="R1613" t="str">
            <v>Baja</v>
          </cell>
          <cell r="S1613" t="str">
            <v>Subasta interna</v>
          </cell>
          <cell r="T1613" t="str">
            <v>GNP</v>
          </cell>
          <cell r="U1613" t="str">
            <v>Grupo Nacional Provincial, S.A.B.</v>
          </cell>
          <cell r="V1613" t="str">
            <v>Supervisor de Taller</v>
          </cell>
          <cell r="W1613" t="str">
            <v>Pool Administrativo</v>
          </cell>
          <cell r="X1613" t="str">
            <v>Plaza GNP</v>
          </cell>
          <cell r="Y1613" t="str">
            <v>Pool</v>
          </cell>
          <cell r="Z1613" t="str">
            <v>N93698</v>
          </cell>
          <cell r="AA1613" t="str">
            <v>Granados Guillén José Carlos</v>
          </cell>
          <cell r="AB1613" t="str">
            <v>Grupo Nacional Provincial, S.A.B.</v>
          </cell>
          <cell r="AC1613" t="str">
            <v>GAGC910216EC5</v>
          </cell>
          <cell r="AD1613" t="str">
            <v>Operativo</v>
          </cell>
          <cell r="AE1613" t="str">
            <v>Analista G</v>
          </cell>
          <cell r="AF1613" t="str">
            <v>Unidad Staff</v>
          </cell>
          <cell r="AG1613" t="str">
            <v>Dirección Recursos Humanos y Servicios Administrativos</v>
          </cell>
          <cell r="AH1613" t="str">
            <v>Subdir. Servicios Generales</v>
          </cell>
          <cell r="AI1613" t="str">
            <v>C6705</v>
          </cell>
          <cell r="AJ1613" t="str">
            <v>Ramirez Granados Arturo</v>
          </cell>
          <cell r="AK1613" t="str">
            <v>Sur P2 C-4</v>
          </cell>
          <cell r="AL1613" t="str">
            <v>Plaza GNP</v>
          </cell>
          <cell r="AM1613">
            <v>84033</v>
          </cell>
          <cell r="AN1613" t="str">
            <v>carlos.granados@gnp.com.mx</v>
          </cell>
          <cell r="AO1613" t="str">
            <v>carlos.granados@gnp.com.mx</v>
          </cell>
          <cell r="AQ1613">
            <v>5528582944</v>
          </cell>
          <cell r="AR1613" t="str">
            <v>6363180010378246</v>
          </cell>
          <cell r="AS1613" t="str">
            <v>CANCELADO</v>
          </cell>
          <cell r="AT1613" t="str">
            <v>8526</v>
          </cell>
          <cell r="AU1613" t="str">
            <v>171</v>
          </cell>
          <cell r="AV1613" t="str">
            <v>05/26</v>
          </cell>
          <cell r="AW1613" t="str">
            <v>-</v>
          </cell>
          <cell r="AX1613" t="str">
            <v>-</v>
          </cell>
          <cell r="AY1613" t="str">
            <v>No</v>
          </cell>
          <cell r="AZ1613" t="str">
            <v>-</v>
          </cell>
          <cell r="BA1613" t="str">
            <v>-</v>
          </cell>
          <cell r="BB1613" t="str">
            <v>-</v>
          </cell>
          <cell r="BC1613" t="str">
            <v>-</v>
          </cell>
          <cell r="BD1613" t="str">
            <v>-</v>
          </cell>
          <cell r="BE1613" t="str">
            <v>-</v>
          </cell>
          <cell r="BF1613" t="str">
            <v>-</v>
          </cell>
          <cell r="BG1613" t="str">
            <v>-</v>
          </cell>
          <cell r="BH1613" t="str">
            <v>-</v>
          </cell>
          <cell r="BI1613" t="str">
            <v>-</v>
          </cell>
          <cell r="BJ1613" t="str">
            <v>Arrendado</v>
          </cell>
          <cell r="BK1613" t="str">
            <v>AA4593</v>
          </cell>
          <cell r="BL1613" t="str">
            <v>Surman Anzures, S.A. de C.V.</v>
          </cell>
          <cell r="BM1613">
            <v>129925</v>
          </cell>
          <cell r="BN1613">
            <v>20788</v>
          </cell>
          <cell r="BO1613">
            <v>150713</v>
          </cell>
          <cell r="BP1613" t="str">
            <v>-</v>
          </cell>
          <cell r="BQ1613" t="str">
            <v>-</v>
          </cell>
          <cell r="BR1613" t="str">
            <v>-</v>
          </cell>
          <cell r="BS1613" t="str">
            <v>-</v>
          </cell>
          <cell r="BT1613" t="str">
            <v>-</v>
          </cell>
          <cell r="BU1613" t="str">
            <v>-</v>
          </cell>
          <cell r="BV1613" t="str">
            <v>-</v>
          </cell>
          <cell r="BW1613" t="str">
            <v>-</v>
          </cell>
          <cell r="BX1613" t="str">
            <v>-</v>
          </cell>
          <cell r="BY1613" t="str">
            <v>-</v>
          </cell>
          <cell r="BZ1613" t="str">
            <v>-</v>
          </cell>
          <cell r="CA1613" t="str">
            <v>-</v>
          </cell>
          <cell r="CB1613" t="str">
            <v>-</v>
          </cell>
          <cell r="CC1613" t="str">
            <v>Viernes</v>
          </cell>
          <cell r="CD1613" t="str">
            <v>50</v>
          </cell>
          <cell r="CE1613" t="str">
            <v>0</v>
          </cell>
          <cell r="CF1613" t="str">
            <v>Azul</v>
          </cell>
          <cell r="CG1613" t="str">
            <v>5o Sábado</v>
          </cell>
          <cell r="CH1613" t="str">
            <v>May y Jun</v>
          </cell>
          <cell r="CI1613" t="str">
            <v>Nov y Dic</v>
          </cell>
          <cell r="CJ1613" t="str">
            <v>SupTaller</v>
          </cell>
          <cell r="CK1613">
            <v>90</v>
          </cell>
          <cell r="CL1613" t="str">
            <v>101 - MAGNA</v>
          </cell>
          <cell r="CM1613" t="str">
            <v>16013</v>
          </cell>
          <cell r="CP1613" t="str">
            <v>-</v>
          </cell>
        </row>
        <row r="1614">
          <cell r="A1614" t="str">
            <v>16014</v>
          </cell>
          <cell r="B1614" t="str">
            <v>S64AHK</v>
          </cell>
          <cell r="C1614" t="str">
            <v>Distrito Federal</v>
          </cell>
          <cell r="D1614" t="str">
            <v>No aplica</v>
          </cell>
          <cell r="E1614" t="str">
            <v>Aveo</v>
          </cell>
          <cell r="F1614" t="str">
            <v>Automóvil</v>
          </cell>
          <cell r="G1614" t="str">
            <v>Chevrolet</v>
          </cell>
          <cell r="H1614" t="str">
            <v>Aveo LT 4 puertas T/M, D/H, A/A, B/A, ABS, CD, Paquete F</v>
          </cell>
          <cell r="I1614" t="str">
            <v>3G1TB5CF6GL196696</v>
          </cell>
          <cell r="J1614" t="str">
            <v>Hecho en México</v>
          </cell>
          <cell r="K1614" t="str">
            <v>Magna</v>
          </cell>
          <cell r="L1614">
            <v>4</v>
          </cell>
          <cell r="M1614">
            <v>45</v>
          </cell>
          <cell r="N1614">
            <v>2016</v>
          </cell>
          <cell r="O1614" t="str">
            <v>Ciudad de México</v>
          </cell>
          <cell r="P1614" t="str">
            <v>Ciudad de México</v>
          </cell>
          <cell r="Q1614" t="str">
            <v>Zona Metropolitana</v>
          </cell>
          <cell r="R1614" t="str">
            <v>Baja</v>
          </cell>
          <cell r="S1614" t="str">
            <v>Subasta interna</v>
          </cell>
          <cell r="T1614" t="str">
            <v>GNP</v>
          </cell>
          <cell r="U1614" t="str">
            <v>Grupo Nacional Provincial, S.A.B.</v>
          </cell>
          <cell r="V1614" t="str">
            <v>Supervisor de Taller</v>
          </cell>
          <cell r="W1614" t="str">
            <v>Pool Administrativo</v>
          </cell>
          <cell r="X1614" t="str">
            <v>Plaza GNP</v>
          </cell>
          <cell r="Y1614" t="str">
            <v>Pool</v>
          </cell>
          <cell r="Z1614" t="str">
            <v>N93698</v>
          </cell>
          <cell r="AA1614" t="str">
            <v>Granados Guillén José Carlos</v>
          </cell>
          <cell r="AB1614" t="str">
            <v>Grupo Nacional Provincial, S.A.B.</v>
          </cell>
          <cell r="AC1614" t="str">
            <v>GAGC910216EC5</v>
          </cell>
          <cell r="AD1614" t="str">
            <v>Operativo</v>
          </cell>
          <cell r="AE1614" t="str">
            <v>Analista G</v>
          </cell>
          <cell r="AF1614" t="str">
            <v>Unidad Staff</v>
          </cell>
          <cell r="AG1614" t="str">
            <v>Dirección Recursos Humanos y Servicios Administrativos</v>
          </cell>
          <cell r="AH1614" t="str">
            <v>Subdir. Servicios Generales</v>
          </cell>
          <cell r="AI1614" t="str">
            <v>C6705</v>
          </cell>
          <cell r="AJ1614" t="str">
            <v>Ramirez Granados Arturo</v>
          </cell>
          <cell r="AK1614" t="str">
            <v>Sur P2 C-4</v>
          </cell>
          <cell r="AL1614" t="str">
            <v>Plaza GNP</v>
          </cell>
          <cell r="AM1614">
            <v>84033</v>
          </cell>
          <cell r="AN1614" t="str">
            <v>carlos.granados@gnp.com.mx</v>
          </cell>
          <cell r="AO1614" t="str">
            <v>carlos.granados@gnp.com.mx</v>
          </cell>
          <cell r="AQ1614">
            <v>5528582944</v>
          </cell>
          <cell r="AR1614" t="str">
            <v>6363180010378253</v>
          </cell>
          <cell r="AS1614" t="str">
            <v>CANCELADO</v>
          </cell>
          <cell r="AT1614" t="str">
            <v>8183</v>
          </cell>
          <cell r="AU1614" t="str">
            <v>388</v>
          </cell>
          <cell r="AV1614" t="str">
            <v>05/26</v>
          </cell>
          <cell r="AW1614" t="str">
            <v>IMDM22968890..</v>
          </cell>
          <cell r="AX1614" t="str">
            <v>Inactivo</v>
          </cell>
          <cell r="AY1614" t="str">
            <v>No</v>
          </cell>
          <cell r="AZ1614" t="str">
            <v>-</v>
          </cell>
          <cell r="BA1614" t="str">
            <v>-</v>
          </cell>
          <cell r="BB1614" t="str">
            <v>-</v>
          </cell>
          <cell r="BC1614" t="str">
            <v>-</v>
          </cell>
          <cell r="BD1614" t="str">
            <v>-</v>
          </cell>
          <cell r="BE1614" t="str">
            <v>-</v>
          </cell>
          <cell r="BF1614" t="str">
            <v>-</v>
          </cell>
          <cell r="BG1614" t="str">
            <v>-</v>
          </cell>
          <cell r="BH1614" t="str">
            <v>-</v>
          </cell>
          <cell r="BI1614" t="str">
            <v>-</v>
          </cell>
          <cell r="BJ1614" t="str">
            <v>Arrendado</v>
          </cell>
          <cell r="BK1614" t="str">
            <v>AA4594</v>
          </cell>
          <cell r="BL1614" t="str">
            <v>Surman Anzures, S.A. de C.V.</v>
          </cell>
          <cell r="BM1614">
            <v>129925</v>
          </cell>
          <cell r="BN1614">
            <v>20788</v>
          </cell>
          <cell r="BO1614">
            <v>150713</v>
          </cell>
          <cell r="BP1614" t="str">
            <v>-</v>
          </cell>
          <cell r="BQ1614" t="str">
            <v>-</v>
          </cell>
          <cell r="BR1614" t="str">
            <v>-</v>
          </cell>
          <cell r="BS1614" t="str">
            <v>-</v>
          </cell>
          <cell r="BT1614" t="str">
            <v>-</v>
          </cell>
          <cell r="BU1614" t="str">
            <v>-</v>
          </cell>
          <cell r="BV1614" t="str">
            <v>-</v>
          </cell>
          <cell r="BW1614" t="str">
            <v>-</v>
          </cell>
          <cell r="BX1614" t="str">
            <v>-</v>
          </cell>
          <cell r="BY1614" t="str">
            <v>-</v>
          </cell>
          <cell r="BZ1614" t="str">
            <v>-</v>
          </cell>
          <cell r="CA1614" t="str">
            <v>-</v>
          </cell>
          <cell r="CB1614" t="str">
            <v>-</v>
          </cell>
          <cell r="CC1614" t="str">
            <v>Miércoles</v>
          </cell>
          <cell r="CD1614" t="str">
            <v>64</v>
          </cell>
          <cell r="CE1614" t="str">
            <v>4</v>
          </cell>
          <cell r="CF1614" t="str">
            <v>Rojo</v>
          </cell>
          <cell r="CG1614" t="str">
            <v>3er Sábado</v>
          </cell>
          <cell r="CH1614" t="str">
            <v>Mzo y Abr</v>
          </cell>
          <cell r="CI1614" t="str">
            <v>Sep y Oct</v>
          </cell>
          <cell r="CJ1614" t="str">
            <v>SupTaller</v>
          </cell>
          <cell r="CK1614">
            <v>90</v>
          </cell>
          <cell r="CL1614" t="str">
            <v>101 - MAGNA</v>
          </cell>
          <cell r="CM1614" t="str">
            <v>16014</v>
          </cell>
          <cell r="CP1614" t="str">
            <v>-</v>
          </cell>
        </row>
        <row r="1615">
          <cell r="A1615" t="str">
            <v>16015</v>
          </cell>
          <cell r="B1615" t="str">
            <v>S43AHK</v>
          </cell>
          <cell r="C1615" t="str">
            <v>Distrito Federal</v>
          </cell>
          <cell r="D1615" t="str">
            <v>No aplica</v>
          </cell>
          <cell r="E1615" t="str">
            <v>Aveo</v>
          </cell>
          <cell r="F1615" t="str">
            <v>Automóvil</v>
          </cell>
          <cell r="G1615" t="str">
            <v>Chevrolet</v>
          </cell>
          <cell r="H1615" t="str">
            <v>Aveo LT 4 puertas T/M, D/H, A/A, B/A, ABS, CD, Paquete F</v>
          </cell>
          <cell r="I1615" t="str">
            <v>3G1TB5CF0GL197374</v>
          </cell>
          <cell r="J1615" t="str">
            <v>Hecho en México</v>
          </cell>
          <cell r="K1615" t="str">
            <v>Magna</v>
          </cell>
          <cell r="L1615">
            <v>4</v>
          </cell>
          <cell r="M1615">
            <v>45</v>
          </cell>
          <cell r="N1615">
            <v>2016</v>
          </cell>
          <cell r="O1615" t="str">
            <v>Ciudad de México</v>
          </cell>
          <cell r="P1615" t="str">
            <v>Ciudad de México</v>
          </cell>
          <cell r="Q1615" t="str">
            <v>Zona Metropolitana</v>
          </cell>
          <cell r="R1615" t="str">
            <v>Baja</v>
          </cell>
          <cell r="S1615" t="str">
            <v>PT por Siniestro</v>
          </cell>
          <cell r="T1615" t="str">
            <v>GNP</v>
          </cell>
          <cell r="U1615" t="str">
            <v>Grupo Nacional Provincial, S.A.B.</v>
          </cell>
          <cell r="V1615" t="str">
            <v>Supervisor de Taller</v>
          </cell>
          <cell r="W1615" t="str">
            <v>Pool Semiasignado</v>
          </cell>
          <cell r="X1615" t="str">
            <v>Plaza GNP</v>
          </cell>
          <cell r="Y1615" t="str">
            <v>Pool</v>
          </cell>
          <cell r="Z1615" t="str">
            <v>N92637</v>
          </cell>
          <cell r="AA1615" t="str">
            <v>Pacheco Vásquez Javier</v>
          </cell>
          <cell r="AB1615" t="str">
            <v>Grupo Nacional Provincial, S.A.B.</v>
          </cell>
          <cell r="AC1615" t="str">
            <v>PAVJ890702IW6</v>
          </cell>
          <cell r="AD1615" t="str">
            <v>Jefe de departamento</v>
          </cell>
          <cell r="AE1615" t="str">
            <v>Supervisor de Ajustes</v>
          </cell>
          <cell r="AF1615" t="str">
            <v>Unidad Operativa</v>
          </cell>
          <cell r="AG1615" t="str">
            <v>Dirección Servicio y Operaciones</v>
          </cell>
          <cell r="AH1615" t="str">
            <v>Subdir. Siniestros CDMX y Sureste</v>
          </cell>
          <cell r="AI1615" t="str">
            <v>C9215</v>
          </cell>
          <cell r="AJ1615" t="str">
            <v>Moreno Alvárez Elvia Citlalli</v>
          </cell>
          <cell r="AK1615" t="str">
            <v>Pachuca</v>
          </cell>
          <cell r="AL1615" t="str">
            <v>Pachuca</v>
          </cell>
          <cell r="AM1615">
            <v>80734</v>
          </cell>
          <cell r="AN1615" t="str">
            <v>javier.pacheco@gnp.com.mx</v>
          </cell>
          <cell r="AO1615" t="str">
            <v>javier.pacheco@gnp.com.mx</v>
          </cell>
          <cell r="AQ1615">
            <v>5545304092</v>
          </cell>
          <cell r="AR1615" t="str">
            <v>-</v>
          </cell>
          <cell r="AS1615" t="str">
            <v>-</v>
          </cell>
          <cell r="AT1615" t="str">
            <v>-</v>
          </cell>
          <cell r="AU1615" t="str">
            <v>-</v>
          </cell>
          <cell r="AV1615" t="str">
            <v>-</v>
          </cell>
          <cell r="AW1615" t="str">
            <v>-</v>
          </cell>
          <cell r="AX1615" t="str">
            <v>-</v>
          </cell>
          <cell r="AY1615" t="str">
            <v>Si</v>
          </cell>
          <cell r="AZ1615">
            <v>847.22</v>
          </cell>
          <cell r="BA1615">
            <v>43708</v>
          </cell>
          <cell r="BB1615">
            <v>1694.44</v>
          </cell>
          <cell r="BC1615" t="str">
            <v>-</v>
          </cell>
          <cell r="BD1615">
            <v>61000</v>
          </cell>
          <cell r="BE1615">
            <v>43692</v>
          </cell>
          <cell r="BF1615">
            <v>44772</v>
          </cell>
          <cell r="BG1615" t="str">
            <v>-</v>
          </cell>
          <cell r="BH1615" t="str">
            <v>-</v>
          </cell>
          <cell r="BI1615" t="str">
            <v>-</v>
          </cell>
          <cell r="BJ1615" t="str">
            <v>Arrendado</v>
          </cell>
          <cell r="BK1615" t="str">
            <v>AA4595</v>
          </cell>
          <cell r="BL1615" t="str">
            <v>Surman Anzures, S.A. de C.V.</v>
          </cell>
          <cell r="BM1615">
            <v>129925</v>
          </cell>
          <cell r="BN1615">
            <v>20788</v>
          </cell>
          <cell r="BO1615">
            <v>150713</v>
          </cell>
          <cell r="BP1615" t="str">
            <v>-</v>
          </cell>
          <cell r="BQ1615" t="str">
            <v>-</v>
          </cell>
          <cell r="BR1615" t="str">
            <v>-</v>
          </cell>
          <cell r="BS1615" t="str">
            <v>-</v>
          </cell>
          <cell r="BT1615" t="str">
            <v>-</v>
          </cell>
          <cell r="BU1615" t="str">
            <v>-</v>
          </cell>
          <cell r="BV1615" t="str">
            <v>-</v>
          </cell>
          <cell r="BW1615" t="str">
            <v>-</v>
          </cell>
          <cell r="BX1615" t="str">
            <v>-</v>
          </cell>
          <cell r="BY1615" t="str">
            <v>-</v>
          </cell>
          <cell r="BZ1615" t="str">
            <v>-</v>
          </cell>
          <cell r="CA1615" t="str">
            <v>-</v>
          </cell>
          <cell r="CB1615" t="str">
            <v>-</v>
          </cell>
          <cell r="CC1615" t="str">
            <v>Miércoles</v>
          </cell>
          <cell r="CD1615" t="str">
            <v>43</v>
          </cell>
          <cell r="CE1615" t="str">
            <v>3</v>
          </cell>
          <cell r="CF1615" t="str">
            <v>Rojo</v>
          </cell>
          <cell r="CG1615" t="str">
            <v>3er Sábado</v>
          </cell>
          <cell r="CH1615" t="str">
            <v>Mzo y Abr</v>
          </cell>
          <cell r="CI1615" t="str">
            <v>Sep y Oct</v>
          </cell>
          <cell r="CJ1615" t="str">
            <v>-</v>
          </cell>
          <cell r="CK1615">
            <v>90</v>
          </cell>
          <cell r="CL1615" t="str">
            <v>101 - MAGNA</v>
          </cell>
          <cell r="CM1615" t="str">
            <v>16015</v>
          </cell>
          <cell r="CP1615" t="str">
            <v>-</v>
          </cell>
        </row>
        <row r="1616">
          <cell r="A1616" t="str">
            <v>16016</v>
          </cell>
          <cell r="B1616" t="str">
            <v>K36AHR</v>
          </cell>
          <cell r="C1616" t="str">
            <v>Distrito Federal</v>
          </cell>
          <cell r="D1616" t="str">
            <v>No aplica</v>
          </cell>
          <cell r="E1616" t="str">
            <v>Aveo</v>
          </cell>
          <cell r="F1616" t="str">
            <v>Automóvil</v>
          </cell>
          <cell r="G1616" t="str">
            <v>Chevrolet</v>
          </cell>
          <cell r="H1616" t="str">
            <v>Aveo LT 4 puertas T/M, D/H, A/A, B/A, ABS, CD, Paquete F</v>
          </cell>
          <cell r="I1616" t="str">
            <v>3G1TB5CFXGL197091</v>
          </cell>
          <cell r="J1616" t="str">
            <v>Hecho en México</v>
          </cell>
          <cell r="K1616" t="str">
            <v>Magna</v>
          </cell>
          <cell r="L1616">
            <v>4</v>
          </cell>
          <cell r="M1616">
            <v>45</v>
          </cell>
          <cell r="N1616">
            <v>2016</v>
          </cell>
          <cell r="O1616" t="str">
            <v>San Luis Potosí</v>
          </cell>
          <cell r="P1616" t="str">
            <v>San Luis Potosí</v>
          </cell>
          <cell r="Q1616" t="str">
            <v>Occidente</v>
          </cell>
          <cell r="R1616" t="str">
            <v>Activo</v>
          </cell>
          <cell r="S1616" t="str">
            <v>En operación</v>
          </cell>
          <cell r="T1616" t="str">
            <v>GNP</v>
          </cell>
          <cell r="U1616" t="str">
            <v>Grupo Nacional Provincial, S.A.B.</v>
          </cell>
          <cell r="V1616" t="str">
            <v>Agente Empleado</v>
          </cell>
          <cell r="W1616" t="str">
            <v>-</v>
          </cell>
          <cell r="X1616" t="str">
            <v>Plaza GNP</v>
          </cell>
          <cell r="Y1616" t="str">
            <v>Asignado</v>
          </cell>
          <cell r="Z1616" t="str">
            <v>V05457</v>
          </cell>
          <cell r="AA1616" t="str">
            <v>Gámez Zavala Sunyase</v>
          </cell>
          <cell r="AB1616" t="str">
            <v>GNP Administración de Venta Masiva, S.A. de C.V.</v>
          </cell>
          <cell r="AC1616" t="str">
            <v>GAZS8605052U2</v>
          </cell>
          <cell r="AD1616" t="str">
            <v>Operativo</v>
          </cell>
          <cell r="AE1616" t="str">
            <v>Promotor Vida y Salud</v>
          </cell>
          <cell r="AF1616" t="str">
            <v>Unidad de Negocio</v>
          </cell>
          <cell r="AG1616" t="str">
            <v>Dirección Canal Masivo</v>
          </cell>
          <cell r="AH1616" t="str">
            <v>Subdirección Comercial Agentes y Empleados</v>
          </cell>
          <cell r="AI1616" t="str">
            <v>C2041</v>
          </cell>
          <cell r="AJ1616" t="str">
            <v>Cabrera Zúñiga Saúl</v>
          </cell>
          <cell r="AK1616" t="str">
            <v>Oficina Agentes Empleados San Luis Potosi</v>
          </cell>
          <cell r="AL1616" t="str">
            <v>San Luis Potosí</v>
          </cell>
          <cell r="AM1616">
            <v>0</v>
          </cell>
          <cell r="AN1616" t="str">
            <v>sunyasegamezz@gmail.com  </v>
          </cell>
          <cell r="AO1616">
            <v>0</v>
          </cell>
          <cell r="AP1616" t="str">
            <v>sunyasegamezz@gmail.com  </v>
          </cell>
          <cell r="AQ1616">
            <v>4442162941</v>
          </cell>
          <cell r="AR1616" t="str">
            <v>6363180010378261</v>
          </cell>
          <cell r="AS1616" t="str">
            <v>ACTIVO</v>
          </cell>
          <cell r="AT1616" t="str">
            <v>7426</v>
          </cell>
          <cell r="AU1616" t="str">
            <v>522</v>
          </cell>
          <cell r="AV1616" t="str">
            <v>05/26</v>
          </cell>
          <cell r="AW1616" t="str">
            <v>IMDM24204351..</v>
          </cell>
          <cell r="AX1616" t="str">
            <v>Activo</v>
          </cell>
          <cell r="AY1616" t="str">
            <v>No</v>
          </cell>
          <cell r="AZ1616" t="str">
            <v>-</v>
          </cell>
          <cell r="BA1616" t="str">
            <v>-</v>
          </cell>
          <cell r="BB1616" t="str">
            <v>-</v>
          </cell>
          <cell r="BC1616" t="str">
            <v>-</v>
          </cell>
          <cell r="BD1616" t="str">
            <v>-</v>
          </cell>
          <cell r="BE1616" t="str">
            <v>-</v>
          </cell>
          <cell r="BF1616" t="str">
            <v>-</v>
          </cell>
          <cell r="BG1616" t="str">
            <v>-</v>
          </cell>
          <cell r="BH1616">
            <v>2020</v>
          </cell>
          <cell r="BI1616">
            <v>3</v>
          </cell>
          <cell r="BJ1616" t="str">
            <v>Arrendado</v>
          </cell>
          <cell r="BK1616" t="str">
            <v>A24172</v>
          </cell>
          <cell r="BL1616" t="str">
            <v>Surman Anzures, S.A. de C.V.</v>
          </cell>
          <cell r="BM1616">
            <v>129925</v>
          </cell>
          <cell r="BN1616">
            <v>20788</v>
          </cell>
          <cell r="BO1616">
            <v>150713</v>
          </cell>
          <cell r="BP1616" t="str">
            <v>-</v>
          </cell>
          <cell r="BQ1616">
            <v>43652</v>
          </cell>
          <cell r="BR1616" t="str">
            <v>AP-20160331-0614</v>
          </cell>
          <cell r="BS1616" t="str">
            <v>104</v>
          </cell>
          <cell r="BT1616" t="str">
            <v>39/48</v>
          </cell>
          <cell r="BU1616">
            <v>1950.62</v>
          </cell>
          <cell r="BV1616">
            <v>710.88</v>
          </cell>
          <cell r="BW1616">
            <v>2661.5</v>
          </cell>
          <cell r="BX1616">
            <v>425.84</v>
          </cell>
          <cell r="BY1616">
            <v>3087.34</v>
          </cell>
          <cell r="BZ1616">
            <v>63597.409999999996</v>
          </cell>
          <cell r="CA1616" t="str">
            <v>06/04/2016</v>
          </cell>
          <cell r="CB1616" t="str">
            <v>06/04/2020</v>
          </cell>
          <cell r="CC1616" t="str">
            <v>Lunes</v>
          </cell>
          <cell r="CD1616" t="str">
            <v>36</v>
          </cell>
          <cell r="CE1616" t="str">
            <v>6</v>
          </cell>
          <cell r="CF1616" t="str">
            <v>Amarillo</v>
          </cell>
          <cell r="CG1616" t="str">
            <v>1er Sábado</v>
          </cell>
          <cell r="CH1616" t="str">
            <v>Ene y Feb</v>
          </cell>
          <cell r="CI1616" t="str">
            <v>Jul y Ago</v>
          </cell>
          <cell r="CJ1616" t="str">
            <v>SupTaller</v>
          </cell>
          <cell r="CK1616">
            <v>90</v>
          </cell>
          <cell r="CL1616" t="str">
            <v>101 - MAGNA</v>
          </cell>
          <cell r="CM1616" t="str">
            <v>16016</v>
          </cell>
          <cell r="CP1616" t="str">
            <v>4018846</v>
          </cell>
        </row>
        <row r="1617">
          <cell r="A1617" t="str">
            <v>16017</v>
          </cell>
          <cell r="B1617" t="str">
            <v>E84AHR</v>
          </cell>
          <cell r="C1617" t="str">
            <v>Distrito Federal</v>
          </cell>
          <cell r="D1617" t="str">
            <v>No aplica</v>
          </cell>
          <cell r="E1617" t="str">
            <v>Aveo</v>
          </cell>
          <cell r="F1617" t="str">
            <v>Automóvil</v>
          </cell>
          <cell r="G1617" t="str">
            <v>Chevrolet</v>
          </cell>
          <cell r="H1617" t="str">
            <v>Aveo LT 4 puertas T/M, D/H, A/A, B/A, ABS, CD, Paquete F</v>
          </cell>
          <cell r="I1617" t="str">
            <v>3G1TB5CFXGL201009</v>
          </cell>
          <cell r="J1617" t="str">
            <v>Hecho en México</v>
          </cell>
          <cell r="K1617" t="str">
            <v>Magna</v>
          </cell>
          <cell r="L1617">
            <v>4</v>
          </cell>
          <cell r="M1617">
            <v>45</v>
          </cell>
          <cell r="N1617">
            <v>2016</v>
          </cell>
          <cell r="O1617" t="str">
            <v>Reynosa</v>
          </cell>
          <cell r="P1617" t="str">
            <v>Tamaulipas</v>
          </cell>
          <cell r="Q1617" t="str">
            <v>Noreste</v>
          </cell>
          <cell r="R1617" t="str">
            <v>Activo</v>
          </cell>
          <cell r="S1617" t="str">
            <v>En operación</v>
          </cell>
          <cell r="T1617" t="str">
            <v>GNP</v>
          </cell>
          <cell r="U1617" t="str">
            <v>Grupo Nacional Provincial, S.A.B.</v>
          </cell>
          <cell r="V1617" t="str">
            <v>Agente Empleado</v>
          </cell>
          <cell r="W1617" t="str">
            <v>-</v>
          </cell>
          <cell r="X1617" t="str">
            <v>Plaza GNP</v>
          </cell>
          <cell r="Y1617" t="str">
            <v>Asignado</v>
          </cell>
          <cell r="Z1617" t="str">
            <v>V04262</v>
          </cell>
          <cell r="AA1617" t="str">
            <v>Ramírez Silva Mónica Abigail</v>
          </cell>
          <cell r="AB1617" t="str">
            <v>GNP Administración de Venta Masiva, S.A. de C.V.</v>
          </cell>
          <cell r="AC1617" t="str">
            <v>RASM890914JC8</v>
          </cell>
          <cell r="AD1617" t="str">
            <v>Jefe de departamento</v>
          </cell>
          <cell r="AE1617" t="str">
            <v>Gerente Comercial</v>
          </cell>
          <cell r="AF1617" t="str">
            <v>Unidad de Negocio</v>
          </cell>
          <cell r="AG1617" t="str">
            <v>Dirección Canal Masivo</v>
          </cell>
          <cell r="AH1617" t="str">
            <v>Subdirección Comercial Agentes y Empleados</v>
          </cell>
          <cell r="AI1617" t="str">
            <v>C2041</v>
          </cell>
          <cell r="AJ1617" t="str">
            <v>Cabrera Zúñiga Saúl</v>
          </cell>
          <cell r="AK1617" t="str">
            <v>Reynosa</v>
          </cell>
          <cell r="AL1617" t="str">
            <v>Reynosa</v>
          </cell>
          <cell r="AM1617">
            <v>5675</v>
          </cell>
          <cell r="AN1617" t="str">
            <v>monica.ramirez@gnp.com.mx</v>
          </cell>
          <cell r="AO1617" t="str">
            <v>monica.ramirez@gnp.com.mx</v>
          </cell>
          <cell r="AQ1617">
            <v>8991681238</v>
          </cell>
          <cell r="AR1617" t="str">
            <v>6363180010378279</v>
          </cell>
          <cell r="AS1617" t="str">
            <v>ACTIVO</v>
          </cell>
          <cell r="AT1617" t="str">
            <v>2327</v>
          </cell>
          <cell r="AU1617" t="str">
            <v>553</v>
          </cell>
          <cell r="AV1617" t="str">
            <v>05/26</v>
          </cell>
          <cell r="AW1617" t="str">
            <v>IMDM24204314..</v>
          </cell>
          <cell r="AX1617" t="str">
            <v>Activo</v>
          </cell>
          <cell r="AY1617" t="str">
            <v>No</v>
          </cell>
          <cell r="AZ1617" t="str">
            <v>-</v>
          </cell>
          <cell r="BA1617" t="str">
            <v>-</v>
          </cell>
          <cell r="BB1617" t="str">
            <v>-</v>
          </cell>
          <cell r="BC1617" t="str">
            <v>-</v>
          </cell>
          <cell r="BD1617" t="str">
            <v>-</v>
          </cell>
          <cell r="BE1617" t="str">
            <v>-</v>
          </cell>
          <cell r="BF1617" t="str">
            <v>-</v>
          </cell>
          <cell r="BG1617" t="str">
            <v>-</v>
          </cell>
          <cell r="BH1617">
            <v>2020</v>
          </cell>
          <cell r="BI1617">
            <v>3</v>
          </cell>
          <cell r="BJ1617" t="str">
            <v>Arrendado</v>
          </cell>
          <cell r="BK1617" t="str">
            <v>A24173</v>
          </cell>
          <cell r="BL1617" t="str">
            <v>Surman Anzures, S.A. de C.V.</v>
          </cell>
          <cell r="BM1617">
            <v>129925</v>
          </cell>
          <cell r="BN1617">
            <v>20788</v>
          </cell>
          <cell r="BO1617">
            <v>150713</v>
          </cell>
          <cell r="BP1617" t="str">
            <v>-</v>
          </cell>
          <cell r="BQ1617">
            <v>43652</v>
          </cell>
          <cell r="BR1617" t="str">
            <v>AP-20160331-0614</v>
          </cell>
          <cell r="BS1617" t="str">
            <v>105</v>
          </cell>
          <cell r="BT1617" t="str">
            <v>39/48</v>
          </cell>
          <cell r="BU1617">
            <v>1950.62</v>
          </cell>
          <cell r="BV1617">
            <v>710.88</v>
          </cell>
          <cell r="BW1617">
            <v>2661.5</v>
          </cell>
          <cell r="BX1617">
            <v>425.84</v>
          </cell>
          <cell r="BY1617">
            <v>3087.34</v>
          </cell>
          <cell r="BZ1617">
            <v>63597.409999999996</v>
          </cell>
          <cell r="CA1617" t="str">
            <v>06/04/2016</v>
          </cell>
          <cell r="CB1617" t="str">
            <v>06/04/2020</v>
          </cell>
          <cell r="CC1617" t="str">
            <v>Miércoles</v>
          </cell>
          <cell r="CD1617" t="str">
            <v>84</v>
          </cell>
          <cell r="CE1617" t="str">
            <v>4</v>
          </cell>
          <cell r="CF1617" t="str">
            <v>Rojo</v>
          </cell>
          <cell r="CG1617" t="str">
            <v>3er Sábado</v>
          </cell>
          <cell r="CH1617" t="str">
            <v>Mzo y Abr</v>
          </cell>
          <cell r="CI1617" t="str">
            <v>Sep y Oct</v>
          </cell>
          <cell r="CJ1617" t="str">
            <v>AgenteEmp</v>
          </cell>
          <cell r="CK1617">
            <v>90</v>
          </cell>
          <cell r="CL1617" t="str">
            <v>101 - MAGNA</v>
          </cell>
          <cell r="CM1617" t="str">
            <v>16017</v>
          </cell>
          <cell r="CP1617" t="str">
            <v>-</v>
          </cell>
        </row>
        <row r="1618">
          <cell r="A1618" t="str">
            <v>16018</v>
          </cell>
          <cell r="B1618" t="str">
            <v>E96AHR</v>
          </cell>
          <cell r="C1618" t="str">
            <v>Distrito Federal</v>
          </cell>
          <cell r="D1618" t="str">
            <v>No aplica</v>
          </cell>
          <cell r="E1618" t="str">
            <v>Aveo</v>
          </cell>
          <cell r="F1618" t="str">
            <v>Automóvil</v>
          </cell>
          <cell r="G1618" t="str">
            <v>Chevrolet</v>
          </cell>
          <cell r="H1618" t="str">
            <v>Aveo LT 4 puertas T/M, D/H, A/A, B/A, ABS, CD, Paquete F</v>
          </cell>
          <cell r="I1618" t="str">
            <v>3G1TB5CF1GL195522</v>
          </cell>
          <cell r="J1618" t="str">
            <v>Hecho en México</v>
          </cell>
          <cell r="K1618" t="str">
            <v>Magna</v>
          </cell>
          <cell r="L1618">
            <v>4</v>
          </cell>
          <cell r="M1618">
            <v>45</v>
          </cell>
          <cell r="N1618">
            <v>2016</v>
          </cell>
          <cell r="O1618" t="str">
            <v>Ciudad de México</v>
          </cell>
          <cell r="P1618" t="str">
            <v>Ciudad de México</v>
          </cell>
          <cell r="Q1618" t="str">
            <v>Zona Metropolitana</v>
          </cell>
          <cell r="R1618" t="str">
            <v>Baja</v>
          </cell>
          <cell r="S1618" t="str">
            <v>Venta a empleado</v>
          </cell>
          <cell r="T1618" t="str">
            <v>GNP</v>
          </cell>
          <cell r="U1618" t="str">
            <v>Grupo Nacional Provincial, S.A.B.</v>
          </cell>
          <cell r="V1618" t="str">
            <v>Asesor de Servicio</v>
          </cell>
          <cell r="W1618" t="str">
            <v>400</v>
          </cell>
          <cell r="X1618" t="str">
            <v>Célula 5</v>
          </cell>
          <cell r="Y1618" t="str">
            <v>Asignado</v>
          </cell>
          <cell r="Z1618" t="str">
            <v>N95160</v>
          </cell>
          <cell r="AA1618" t="str">
            <v>Velázquez Osorno José Guadalupe</v>
          </cell>
          <cell r="AB1618" t="str">
            <v>Grupo Nacional Provincial, S.A.B.</v>
          </cell>
          <cell r="AC1618" t="str">
            <v>VEOG870502QY6</v>
          </cell>
          <cell r="AD1618" t="str">
            <v>Operativo</v>
          </cell>
          <cell r="AE1618" t="str">
            <v>Asesor de Servicio Automovil</v>
          </cell>
          <cell r="AF1618" t="str">
            <v>Unidad Operativa</v>
          </cell>
          <cell r="AG1618" t="str">
            <v>Dirección Servicio y Operaciones</v>
          </cell>
          <cell r="AH1618" t="str">
            <v>Subdir. Siniestros CDMX y Sureste</v>
          </cell>
          <cell r="AI1618" t="str">
            <v>C9208</v>
          </cell>
          <cell r="AJ1618" t="str">
            <v>Lasa Estrada Antxon</v>
          </cell>
          <cell r="AK1618" t="str">
            <v>Tlalnepantla</v>
          </cell>
          <cell r="AL1618" t="str">
            <v>Tlalnepantla</v>
          </cell>
          <cell r="AM1618">
            <v>0</v>
          </cell>
          <cell r="AN1618" t="str">
            <v>jose.velazquez@gnp.com.mx</v>
          </cell>
          <cell r="AO1618" t="str">
            <v>jose.velazquez@gnp.com.mx</v>
          </cell>
          <cell r="AP1618" t="str">
            <v>jose.velazquez@gnp.com.mx</v>
          </cell>
          <cell r="AQ1618">
            <v>5565783357</v>
          </cell>
          <cell r="AR1618" t="str">
            <v>6363180010378287</v>
          </cell>
          <cell r="AS1618" t="str">
            <v>CANCELADO</v>
          </cell>
          <cell r="AT1618" t="str">
            <v>0710</v>
          </cell>
          <cell r="AU1618" t="str">
            <v>004</v>
          </cell>
          <cell r="AV1618" t="str">
            <v>05/26</v>
          </cell>
          <cell r="AW1618" t="str">
            <v>IMDM22968892..</v>
          </cell>
          <cell r="AX1618" t="str">
            <v>Inactivo</v>
          </cell>
          <cell r="AY1618" t="str">
            <v>Si</v>
          </cell>
          <cell r="AZ1618">
            <v>1229.17</v>
          </cell>
          <cell r="BA1618">
            <v>43708</v>
          </cell>
          <cell r="BB1618">
            <v>7375.02</v>
          </cell>
          <cell r="BC1618" t="str">
            <v>-</v>
          </cell>
          <cell r="BD1618">
            <v>118000</v>
          </cell>
          <cell r="BE1618">
            <v>43631</v>
          </cell>
          <cell r="BF1618">
            <v>45076</v>
          </cell>
          <cell r="BG1618">
            <v>3</v>
          </cell>
          <cell r="BH1618" t="str">
            <v>-</v>
          </cell>
          <cell r="BI1618" t="str">
            <v>-</v>
          </cell>
          <cell r="BJ1618" t="str">
            <v>Arrendado</v>
          </cell>
          <cell r="BK1618" t="str">
            <v>A24174</v>
          </cell>
          <cell r="BL1618" t="str">
            <v>Surman Anzures, S.A. de C.V.</v>
          </cell>
          <cell r="BM1618">
            <v>129925</v>
          </cell>
          <cell r="BN1618">
            <v>20788</v>
          </cell>
          <cell r="BO1618">
            <v>150713</v>
          </cell>
          <cell r="BP1618" t="str">
            <v>-</v>
          </cell>
          <cell r="BQ1618" t="str">
            <v>-</v>
          </cell>
          <cell r="BR1618" t="str">
            <v>-</v>
          </cell>
          <cell r="BS1618" t="str">
            <v>-</v>
          </cell>
          <cell r="BT1618" t="str">
            <v>-</v>
          </cell>
          <cell r="BU1618" t="str">
            <v>-</v>
          </cell>
          <cell r="BV1618" t="str">
            <v>-</v>
          </cell>
          <cell r="BW1618" t="str">
            <v>-</v>
          </cell>
          <cell r="BX1618" t="str">
            <v>-</v>
          </cell>
          <cell r="BY1618" t="str">
            <v>-</v>
          </cell>
          <cell r="BZ1618" t="str">
            <v>-</v>
          </cell>
          <cell r="CA1618" t="str">
            <v>-</v>
          </cell>
          <cell r="CB1618" t="str">
            <v>-</v>
          </cell>
          <cell r="CC1618" t="str">
            <v>Lunes</v>
          </cell>
          <cell r="CD1618" t="str">
            <v>96</v>
          </cell>
          <cell r="CE1618" t="str">
            <v>6</v>
          </cell>
          <cell r="CF1618" t="str">
            <v>Amarillo</v>
          </cell>
          <cell r="CG1618" t="str">
            <v>1er Sábado</v>
          </cell>
          <cell r="CH1618" t="str">
            <v>Ene y Feb</v>
          </cell>
          <cell r="CI1618" t="str">
            <v>Jul y Ago</v>
          </cell>
          <cell r="CJ1618" t="str">
            <v>Ajustador</v>
          </cell>
          <cell r="CK1618">
            <v>90</v>
          </cell>
          <cell r="CL1618" t="str">
            <v>101 - MAGNA</v>
          </cell>
          <cell r="CM1618" t="str">
            <v>16018</v>
          </cell>
          <cell r="CP1618" t="str">
            <v>-</v>
          </cell>
        </row>
        <row r="1619">
          <cell r="A1619" t="str">
            <v>16019</v>
          </cell>
          <cell r="B1619" t="str">
            <v>E68AHR</v>
          </cell>
          <cell r="C1619" t="str">
            <v>Distrito Federal</v>
          </cell>
          <cell r="D1619" t="str">
            <v>No aplica</v>
          </cell>
          <cell r="E1619" t="str">
            <v>Aveo</v>
          </cell>
          <cell r="F1619" t="str">
            <v>Automóvil</v>
          </cell>
          <cell r="G1619" t="str">
            <v>Chevrolet</v>
          </cell>
          <cell r="H1619" t="str">
            <v>Aveo LT 4 puertas T/M, D/H, A/A, B/A, ABS, CD, Paquete F</v>
          </cell>
          <cell r="I1619" t="str">
            <v>3G1TB5CF1GL197156</v>
          </cell>
          <cell r="J1619" t="str">
            <v>Hecho en México</v>
          </cell>
          <cell r="K1619" t="str">
            <v>Magna</v>
          </cell>
          <cell r="L1619">
            <v>4</v>
          </cell>
          <cell r="M1619">
            <v>45</v>
          </cell>
          <cell r="N1619">
            <v>2016</v>
          </cell>
          <cell r="O1619" t="str">
            <v>Ciudad de México</v>
          </cell>
          <cell r="P1619" t="str">
            <v>Ciudad de México</v>
          </cell>
          <cell r="Q1619" t="str">
            <v>Zona Metropolitana</v>
          </cell>
          <cell r="R1619" t="str">
            <v>Baja</v>
          </cell>
          <cell r="S1619" t="str">
            <v>Subasta interna</v>
          </cell>
          <cell r="T1619" t="str">
            <v>GNP</v>
          </cell>
          <cell r="U1619" t="str">
            <v>Grupo Nacional Provincial, S.A.B.</v>
          </cell>
          <cell r="V1619" t="str">
            <v>Supervisor de Taller</v>
          </cell>
          <cell r="W1619" t="str">
            <v>-</v>
          </cell>
          <cell r="X1619" t="str">
            <v>Plaza GNP</v>
          </cell>
          <cell r="Y1619" t="str">
            <v>Asignado</v>
          </cell>
          <cell r="Z1619" t="str">
            <v>N93235</v>
          </cell>
          <cell r="AA1619" t="str">
            <v>Romero Oramas Emmanuel</v>
          </cell>
          <cell r="AB1619" t="str">
            <v>Grupo Nacional Provincial, S.A.B.</v>
          </cell>
          <cell r="AC1619" t="str">
            <v>ROOE831211PT1</v>
          </cell>
          <cell r="AD1619" t="str">
            <v>Operativo</v>
          </cell>
          <cell r="AE1619" t="str">
            <v>Visitador de Taller</v>
          </cell>
          <cell r="AF1619" t="str">
            <v>Unidad Operativa</v>
          </cell>
          <cell r="AG1619" t="str">
            <v>Dirección Servicio y Operaciones</v>
          </cell>
          <cell r="AH1619" t="str">
            <v>Subdir. Siniestros CDMX y Sureste</v>
          </cell>
          <cell r="AI1619" t="str">
            <v>C9208</v>
          </cell>
          <cell r="AJ1619" t="str">
            <v>Lasa Estrada Antxon</v>
          </cell>
          <cell r="AK1619" t="str">
            <v>Poniente Anexo</v>
          </cell>
          <cell r="AL1619" t="str">
            <v>Plaza GNP</v>
          </cell>
          <cell r="AM1619">
            <v>80734</v>
          </cell>
          <cell r="AN1619" t="str">
            <v>emmanuel.romero@gnp.com.mx</v>
          </cell>
          <cell r="AO1619" t="str">
            <v>emmanuel.romero@gnp.com.mx</v>
          </cell>
          <cell r="AQ1619">
            <v>5543420481</v>
          </cell>
          <cell r="AR1619" t="str">
            <v>6363180010378295</v>
          </cell>
          <cell r="AS1619" t="str">
            <v>BLOQUEADO</v>
          </cell>
          <cell r="AT1619" t="str">
            <v>7774</v>
          </cell>
          <cell r="AU1619" t="str">
            <v>503</v>
          </cell>
          <cell r="AV1619" t="str">
            <v>05/26</v>
          </cell>
          <cell r="AW1619" t="str">
            <v>-</v>
          </cell>
          <cell r="AX1619" t="str">
            <v>-</v>
          </cell>
          <cell r="AY1619" t="str">
            <v>No</v>
          </cell>
          <cell r="AZ1619" t="str">
            <v>-</v>
          </cell>
          <cell r="BA1619" t="str">
            <v>-</v>
          </cell>
          <cell r="BB1619" t="str">
            <v>-</v>
          </cell>
          <cell r="BC1619" t="str">
            <v>-</v>
          </cell>
          <cell r="BD1619" t="str">
            <v>-</v>
          </cell>
          <cell r="BE1619" t="str">
            <v>-</v>
          </cell>
          <cell r="BF1619" t="str">
            <v>-</v>
          </cell>
          <cell r="BG1619" t="str">
            <v>-</v>
          </cell>
          <cell r="BH1619" t="str">
            <v>-</v>
          </cell>
          <cell r="BI1619" t="str">
            <v>-</v>
          </cell>
          <cell r="BJ1619" t="str">
            <v>Arrendado</v>
          </cell>
          <cell r="BK1619" t="str">
            <v>A24175</v>
          </cell>
          <cell r="BL1619" t="str">
            <v>Surman Anzures, S.A. de C.V.</v>
          </cell>
          <cell r="BM1619">
            <v>129925</v>
          </cell>
          <cell r="BN1619">
            <v>20788</v>
          </cell>
          <cell r="BO1619">
            <v>150713</v>
          </cell>
          <cell r="BP1619" t="str">
            <v>-</v>
          </cell>
          <cell r="BQ1619" t="str">
            <v>-</v>
          </cell>
          <cell r="BR1619" t="str">
            <v>-</v>
          </cell>
          <cell r="BS1619" t="str">
            <v>-</v>
          </cell>
          <cell r="BT1619" t="str">
            <v>-</v>
          </cell>
          <cell r="BU1619" t="str">
            <v>-</v>
          </cell>
          <cell r="BV1619" t="str">
            <v>-</v>
          </cell>
          <cell r="BW1619" t="str">
            <v>-</v>
          </cell>
          <cell r="BX1619" t="str">
            <v>-</v>
          </cell>
          <cell r="BY1619" t="str">
            <v>-</v>
          </cell>
          <cell r="BZ1619" t="str">
            <v>-</v>
          </cell>
          <cell r="CA1619" t="str">
            <v>-</v>
          </cell>
          <cell r="CB1619" t="str">
            <v>-</v>
          </cell>
          <cell r="CC1619" t="str">
            <v>Martes</v>
          </cell>
          <cell r="CD1619" t="str">
            <v>68</v>
          </cell>
          <cell r="CE1619" t="str">
            <v>8</v>
          </cell>
          <cell r="CF1619" t="str">
            <v>Rosa</v>
          </cell>
          <cell r="CG1619" t="str">
            <v>2o Sábado</v>
          </cell>
          <cell r="CH1619" t="str">
            <v>Feb y Mzo</v>
          </cell>
          <cell r="CI1619" t="str">
            <v>Ago y Sep</v>
          </cell>
          <cell r="CJ1619" t="str">
            <v>SupTaller</v>
          </cell>
          <cell r="CK1619">
            <v>90</v>
          </cell>
          <cell r="CL1619" t="str">
            <v>101 - MAGNA</v>
          </cell>
          <cell r="CM1619" t="str">
            <v>16019</v>
          </cell>
          <cell r="CP1619" t="str">
            <v>-</v>
          </cell>
        </row>
        <row r="1620">
          <cell r="A1620" t="str">
            <v>16020</v>
          </cell>
          <cell r="B1620" t="str">
            <v>E42AHR</v>
          </cell>
          <cell r="C1620" t="str">
            <v>Distrito Federal</v>
          </cell>
          <cell r="D1620" t="str">
            <v>No aplica</v>
          </cell>
          <cell r="E1620" t="str">
            <v>Aveo</v>
          </cell>
          <cell r="F1620" t="str">
            <v>Automóvil</v>
          </cell>
          <cell r="G1620" t="str">
            <v>Chevrolet</v>
          </cell>
          <cell r="H1620" t="str">
            <v>Aveo LT 4 puertas T/M, D/H, A/A, B/A, ABS, CD, Paquete F</v>
          </cell>
          <cell r="I1620" t="str">
            <v>3G1TB5CF2GL194783</v>
          </cell>
          <cell r="J1620" t="str">
            <v>Hecho en México</v>
          </cell>
          <cell r="K1620" t="str">
            <v>Magna</v>
          </cell>
          <cell r="L1620">
            <v>4</v>
          </cell>
          <cell r="M1620">
            <v>45</v>
          </cell>
          <cell r="N1620">
            <v>2016</v>
          </cell>
          <cell r="O1620" t="str">
            <v>Ciudad de México</v>
          </cell>
          <cell r="P1620" t="str">
            <v>Ciudad de México</v>
          </cell>
          <cell r="Q1620" t="str">
            <v>Zona Metropolitana</v>
          </cell>
          <cell r="R1620" t="str">
            <v>Baja</v>
          </cell>
          <cell r="S1620" t="str">
            <v>En operación</v>
          </cell>
          <cell r="T1620" t="str">
            <v>GNP</v>
          </cell>
          <cell r="U1620" t="str">
            <v>Grupo Nacional Provincial, S.A.B.</v>
          </cell>
          <cell r="V1620" t="str">
            <v>Sindicato</v>
          </cell>
          <cell r="W1620" t="str">
            <v>-</v>
          </cell>
          <cell r="X1620" t="str">
            <v>Amacuzac</v>
          </cell>
          <cell r="Y1620" t="str">
            <v>Asignado</v>
          </cell>
          <cell r="Z1620" t="str">
            <v>N87472</v>
          </cell>
          <cell r="AA1620" t="str">
            <v>Rivera Lopez Benito</v>
          </cell>
          <cell r="AB1620" t="str">
            <v>Grupo Nacional Provincial, S.A.B.</v>
          </cell>
          <cell r="AC1620" t="str">
            <v>RILB600319175</v>
          </cell>
          <cell r="AD1620" t="str">
            <v>Operativo</v>
          </cell>
          <cell r="AE1620" t="str">
            <v>Sindicato</v>
          </cell>
          <cell r="AF1620" t="str">
            <v>Unidad Staff</v>
          </cell>
          <cell r="AG1620" t="str">
            <v>Dirección Recursos Humanos y Servicios Administrativos</v>
          </cell>
          <cell r="AH1620" t="str">
            <v>Subdir. Relaciones Laborales</v>
          </cell>
          <cell r="AI1620" t="str">
            <v>C6706</v>
          </cell>
          <cell r="AJ1620" t="str">
            <v>Mendoza Claudio Jorge</v>
          </cell>
          <cell r="AK1620" t="str">
            <v>Sindicato</v>
          </cell>
          <cell r="AL1620" t="str">
            <v>Plaza GNP</v>
          </cell>
          <cell r="AM1620">
            <v>2419</v>
          </cell>
          <cell r="AN1620" t="str">
            <v>benito.rivera@gnp.com.mx</v>
          </cell>
          <cell r="AO1620" t="str">
            <v>benito.rivera@gnp.com.mx</v>
          </cell>
          <cell r="AQ1620">
            <v>5535667113</v>
          </cell>
          <cell r="AR1620" t="str">
            <v>6363180010378303</v>
          </cell>
          <cell r="AS1620" t="str">
            <v>CANCELADO</v>
          </cell>
          <cell r="AT1620" t="str">
            <v>2619</v>
          </cell>
          <cell r="AU1620" t="str">
            <v>851</v>
          </cell>
          <cell r="AV1620" t="str">
            <v>05/26</v>
          </cell>
          <cell r="AW1620" t="str">
            <v>-</v>
          </cell>
          <cell r="AX1620" t="str">
            <v>-</v>
          </cell>
          <cell r="AY1620" t="str">
            <v>Si</v>
          </cell>
          <cell r="AZ1620">
            <v>1229.17</v>
          </cell>
          <cell r="BA1620">
            <v>43708</v>
          </cell>
          <cell r="BB1620">
            <v>7375.02</v>
          </cell>
          <cell r="BC1620">
            <v>110624.98</v>
          </cell>
          <cell r="BD1620">
            <v>118000</v>
          </cell>
          <cell r="BE1620">
            <v>43631</v>
          </cell>
          <cell r="BF1620">
            <v>45076</v>
          </cell>
          <cell r="BG1620" t="str">
            <v>-</v>
          </cell>
          <cell r="BH1620" t="str">
            <v>-</v>
          </cell>
          <cell r="BI1620" t="str">
            <v>-</v>
          </cell>
          <cell r="BJ1620" t="str">
            <v>Arrendado</v>
          </cell>
          <cell r="BK1620" t="str">
            <v>A24176</v>
          </cell>
          <cell r="BL1620" t="str">
            <v>Surman Anzures, S.A. de C.V.</v>
          </cell>
          <cell r="BM1620">
            <v>129925</v>
          </cell>
          <cell r="BN1620">
            <v>20788</v>
          </cell>
          <cell r="BO1620">
            <v>150713</v>
          </cell>
          <cell r="BP1620" t="str">
            <v>-</v>
          </cell>
          <cell r="BQ1620" t="str">
            <v>-</v>
          </cell>
          <cell r="BR1620" t="str">
            <v>-</v>
          </cell>
          <cell r="BS1620" t="str">
            <v>-</v>
          </cell>
          <cell r="BT1620" t="str">
            <v>-</v>
          </cell>
          <cell r="BU1620" t="str">
            <v>-</v>
          </cell>
          <cell r="BV1620" t="str">
            <v>-</v>
          </cell>
          <cell r="BW1620" t="str">
            <v>-</v>
          </cell>
          <cell r="BX1620" t="str">
            <v>-</v>
          </cell>
          <cell r="BY1620" t="str">
            <v>-</v>
          </cell>
          <cell r="BZ1620" t="str">
            <v>-</v>
          </cell>
          <cell r="CA1620" t="str">
            <v>-</v>
          </cell>
          <cell r="CB1620" t="str">
            <v>-</v>
          </cell>
          <cell r="CC1620" t="str">
            <v>Jueves</v>
          </cell>
          <cell r="CD1620" t="str">
            <v>42</v>
          </cell>
          <cell r="CE1620" t="str">
            <v>2</v>
          </cell>
          <cell r="CF1620" t="str">
            <v>Verde</v>
          </cell>
          <cell r="CG1620" t="str">
            <v>4o Sábado</v>
          </cell>
          <cell r="CH1620" t="str">
            <v>Abr y May</v>
          </cell>
          <cell r="CI1620" t="str">
            <v>Oct y Nov</v>
          </cell>
          <cell r="CJ1620" t="str">
            <v>Sindicato</v>
          </cell>
          <cell r="CK1620">
            <v>90</v>
          </cell>
          <cell r="CL1620" t="str">
            <v>101 - MAGNA</v>
          </cell>
          <cell r="CM1620" t="str">
            <v>16020</v>
          </cell>
          <cell r="CP1620" t="str">
            <v>-</v>
          </cell>
        </row>
        <row r="1621">
          <cell r="A1621" t="str">
            <v>16021</v>
          </cell>
          <cell r="B1621" t="str">
            <v>E12AHR</v>
          </cell>
          <cell r="C1621" t="str">
            <v>Distrito Federal</v>
          </cell>
          <cell r="D1621" t="str">
            <v>No aplica</v>
          </cell>
          <cell r="E1621" t="str">
            <v>Aveo</v>
          </cell>
          <cell r="F1621" t="str">
            <v>Automóvil</v>
          </cell>
          <cell r="G1621" t="str">
            <v>Chevrolet</v>
          </cell>
          <cell r="H1621" t="str">
            <v>Aveo LT 4 puertas T/M, D/H, A/A, B/A, ABS, CD, Paquete F</v>
          </cell>
          <cell r="I1621" t="str">
            <v>3G1TB5CF2GL195447</v>
          </cell>
          <cell r="J1621" t="str">
            <v>Hecho en México</v>
          </cell>
          <cell r="K1621" t="str">
            <v>Magna</v>
          </cell>
          <cell r="L1621">
            <v>4</v>
          </cell>
          <cell r="M1621">
            <v>45</v>
          </cell>
          <cell r="N1621">
            <v>2016</v>
          </cell>
          <cell r="O1621" t="str">
            <v>Ciudad de México</v>
          </cell>
          <cell r="P1621" t="str">
            <v>Ciudad de México</v>
          </cell>
          <cell r="Q1621" t="str">
            <v>Zona Metropolitana</v>
          </cell>
          <cell r="R1621" t="str">
            <v>Baja</v>
          </cell>
          <cell r="S1621" t="str">
            <v>Subasta interna</v>
          </cell>
          <cell r="T1621" t="str">
            <v>GNP</v>
          </cell>
          <cell r="U1621" t="str">
            <v>Grupo Nacional Provincial, S.A.B.</v>
          </cell>
          <cell r="V1621" t="str">
            <v>Supervisor de Taller</v>
          </cell>
          <cell r="W1621" t="str">
            <v>Pool Administrativo</v>
          </cell>
          <cell r="X1621" t="str">
            <v>Plaza GNP</v>
          </cell>
          <cell r="Y1621" t="str">
            <v>Pool</v>
          </cell>
          <cell r="Z1621" t="str">
            <v>N93698</v>
          </cell>
          <cell r="AA1621" t="str">
            <v>Granados Guillén José Carlos</v>
          </cell>
          <cell r="AB1621" t="str">
            <v>Grupo Nacional Provincial, S.A.B.</v>
          </cell>
          <cell r="AC1621" t="str">
            <v>GAGC910216EC5</v>
          </cell>
          <cell r="AD1621" t="str">
            <v>Operativo</v>
          </cell>
          <cell r="AE1621" t="str">
            <v>Analista G</v>
          </cell>
          <cell r="AF1621" t="str">
            <v>Unidad Staff</v>
          </cell>
          <cell r="AG1621" t="str">
            <v>Dirección Recursos Humanos y Servicios Administrativos</v>
          </cell>
          <cell r="AH1621" t="str">
            <v>Subdir. Servicios Generales</v>
          </cell>
          <cell r="AI1621" t="str">
            <v>C6705</v>
          </cell>
          <cell r="AJ1621" t="str">
            <v>Ramirez Granados Arturo</v>
          </cell>
          <cell r="AK1621" t="str">
            <v>Sur P2 C-4</v>
          </cell>
          <cell r="AL1621" t="str">
            <v>Plaza GNP</v>
          </cell>
          <cell r="AM1621">
            <v>84033</v>
          </cell>
          <cell r="AN1621" t="str">
            <v>carlos.granados@gnp.com.mx</v>
          </cell>
          <cell r="AO1621" t="str">
            <v>carlos.granados@gnp.com.mx</v>
          </cell>
          <cell r="AQ1621">
            <v>5528582944</v>
          </cell>
          <cell r="AR1621" t="str">
            <v>6363180010378311</v>
          </cell>
          <cell r="AS1621" t="str">
            <v>CANCELADO</v>
          </cell>
          <cell r="AT1621" t="str">
            <v>2752</v>
          </cell>
          <cell r="AU1621" t="str">
            <v>656</v>
          </cell>
          <cell r="AV1621" t="str">
            <v>05/26</v>
          </cell>
          <cell r="AW1621" t="str">
            <v>-</v>
          </cell>
          <cell r="AX1621" t="str">
            <v>-</v>
          </cell>
          <cell r="AY1621" t="str">
            <v>No</v>
          </cell>
          <cell r="AZ1621" t="str">
            <v>-</v>
          </cell>
          <cell r="BA1621" t="str">
            <v>-</v>
          </cell>
          <cell r="BB1621" t="str">
            <v>-</v>
          </cell>
          <cell r="BC1621" t="str">
            <v>-</v>
          </cell>
          <cell r="BD1621" t="str">
            <v>-</v>
          </cell>
          <cell r="BE1621" t="str">
            <v>-</v>
          </cell>
          <cell r="BF1621" t="str">
            <v>-</v>
          </cell>
          <cell r="BG1621" t="str">
            <v>-</v>
          </cell>
          <cell r="BH1621" t="str">
            <v>-</v>
          </cell>
          <cell r="BI1621" t="str">
            <v>-</v>
          </cell>
          <cell r="BJ1621" t="str">
            <v>Arrendado</v>
          </cell>
          <cell r="BK1621" t="str">
            <v>A24177</v>
          </cell>
          <cell r="BL1621" t="str">
            <v>Surman Anzures, S.A. de C.V.</v>
          </cell>
          <cell r="BM1621">
            <v>129925</v>
          </cell>
          <cell r="BN1621">
            <v>20788</v>
          </cell>
          <cell r="BO1621">
            <v>150713</v>
          </cell>
          <cell r="BP1621" t="str">
            <v>-</v>
          </cell>
          <cell r="BQ1621" t="str">
            <v>-</v>
          </cell>
          <cell r="BR1621" t="str">
            <v>-</v>
          </cell>
          <cell r="BS1621" t="str">
            <v>-</v>
          </cell>
          <cell r="BT1621" t="str">
            <v>-</v>
          </cell>
          <cell r="BU1621" t="str">
            <v>-</v>
          </cell>
          <cell r="BV1621" t="str">
            <v>-</v>
          </cell>
          <cell r="BW1621" t="str">
            <v>-</v>
          </cell>
          <cell r="BX1621" t="str">
            <v>-</v>
          </cell>
          <cell r="BY1621" t="str">
            <v>-</v>
          </cell>
          <cell r="BZ1621" t="str">
            <v>-</v>
          </cell>
          <cell r="CA1621" t="str">
            <v>-</v>
          </cell>
          <cell r="CB1621" t="str">
            <v>-</v>
          </cell>
          <cell r="CC1621" t="str">
            <v>Jueves</v>
          </cell>
          <cell r="CD1621" t="str">
            <v>12</v>
          </cell>
          <cell r="CE1621" t="str">
            <v>2</v>
          </cell>
          <cell r="CF1621" t="str">
            <v>Verde</v>
          </cell>
          <cell r="CG1621" t="str">
            <v>4o Sábado</v>
          </cell>
          <cell r="CH1621" t="str">
            <v>Abr y May</v>
          </cell>
          <cell r="CI1621" t="str">
            <v>Oct y Nov</v>
          </cell>
          <cell r="CJ1621" t="str">
            <v>SupTaller</v>
          </cell>
          <cell r="CK1621">
            <v>90</v>
          </cell>
          <cell r="CL1621" t="str">
            <v>101 - MAGNA</v>
          </cell>
          <cell r="CM1621" t="str">
            <v>16021</v>
          </cell>
          <cell r="CP1621" t="str">
            <v>-</v>
          </cell>
        </row>
        <row r="1622">
          <cell r="A1622" t="str">
            <v>16022</v>
          </cell>
          <cell r="B1622" t="str">
            <v>D19AHR</v>
          </cell>
          <cell r="C1622" t="str">
            <v>Distrito Federal</v>
          </cell>
          <cell r="D1622" t="str">
            <v>No aplica</v>
          </cell>
          <cell r="E1622" t="str">
            <v>Aveo</v>
          </cell>
          <cell r="F1622" t="str">
            <v>Automóvil</v>
          </cell>
          <cell r="G1622" t="str">
            <v>Chevrolet</v>
          </cell>
          <cell r="H1622" t="str">
            <v>Aveo LT 4 puertas T/M, D/H, A/A, B/A, ABS, CD, Paquete F</v>
          </cell>
          <cell r="I1622" t="str">
            <v>3G1TB5CF2GL197117</v>
          </cell>
          <cell r="J1622" t="str">
            <v>Hecho en México</v>
          </cell>
          <cell r="K1622" t="str">
            <v>Magna</v>
          </cell>
          <cell r="L1622">
            <v>4</v>
          </cell>
          <cell r="M1622">
            <v>45</v>
          </cell>
          <cell r="N1622">
            <v>2016</v>
          </cell>
          <cell r="O1622" t="str">
            <v>Ciudad de México</v>
          </cell>
          <cell r="P1622" t="str">
            <v>Ciudad de México</v>
          </cell>
          <cell r="Q1622" t="str">
            <v>Zona Metropolitana</v>
          </cell>
          <cell r="R1622" t="str">
            <v>Baja</v>
          </cell>
          <cell r="S1622" t="str">
            <v>En operación</v>
          </cell>
          <cell r="T1622" t="str">
            <v>GNP</v>
          </cell>
          <cell r="U1622" t="str">
            <v>Grupo Nacional Provincial, S.A.B.</v>
          </cell>
          <cell r="V1622" t="str">
            <v>Sindicato</v>
          </cell>
          <cell r="W1622" t="str">
            <v>-</v>
          </cell>
          <cell r="X1622" t="str">
            <v>Amacuzac</v>
          </cell>
          <cell r="Y1622" t="str">
            <v>Asignado</v>
          </cell>
          <cell r="Z1622" t="str">
            <v>P76484</v>
          </cell>
          <cell r="AA1622" t="str">
            <v>Escobar Diaz María Eugenia</v>
          </cell>
          <cell r="AB1622" t="str">
            <v>Grupo Nacional Provincial, S.A.B.</v>
          </cell>
          <cell r="AC1622" t="str">
            <v>EODE690402NR8</v>
          </cell>
          <cell r="AD1622" t="str">
            <v>Gerente</v>
          </cell>
          <cell r="AE1622" t="str">
            <v>Sindicato</v>
          </cell>
          <cell r="AF1622" t="str">
            <v>Unidad Staff</v>
          </cell>
          <cell r="AG1622" t="str">
            <v>Dirección Recursos Humanos y Servicios Administrativos</v>
          </cell>
          <cell r="AH1622" t="str">
            <v>Subdir. Relaciones Laborales</v>
          </cell>
          <cell r="AI1622" t="str">
            <v>C6706</v>
          </cell>
          <cell r="AJ1622" t="str">
            <v>Mendoza Claudio Jorge</v>
          </cell>
          <cell r="AK1622" t="str">
            <v>Sindicato</v>
          </cell>
          <cell r="AL1622" t="str">
            <v>Plaza GNP</v>
          </cell>
          <cell r="AM1622">
            <v>2419</v>
          </cell>
          <cell r="AN1622" t="str">
            <v>mariaeugenia.escobar@gnp.com.mx</v>
          </cell>
          <cell r="AO1622" t="str">
            <v>mariaeugenia.escobar@gnp.com.mx</v>
          </cell>
          <cell r="AQ1622">
            <v>5510687925</v>
          </cell>
          <cell r="AR1622" t="str">
            <v>6363180010378329</v>
          </cell>
          <cell r="AS1622" t="str">
            <v>CANCELADO</v>
          </cell>
          <cell r="AT1622" t="str">
            <v>7763</v>
          </cell>
          <cell r="AU1622" t="str">
            <v>233</v>
          </cell>
          <cell r="AV1622" t="str">
            <v>05/26</v>
          </cell>
          <cell r="AW1622" t="str">
            <v>-</v>
          </cell>
          <cell r="AX1622" t="str">
            <v>-</v>
          </cell>
          <cell r="AY1622" t="str">
            <v>No</v>
          </cell>
          <cell r="AZ1622" t="str">
            <v>-</v>
          </cell>
          <cell r="BA1622" t="str">
            <v>-</v>
          </cell>
          <cell r="BB1622" t="str">
            <v>-</v>
          </cell>
          <cell r="BC1622" t="str">
            <v>-</v>
          </cell>
          <cell r="BD1622" t="str">
            <v>-</v>
          </cell>
          <cell r="BE1622" t="str">
            <v>-</v>
          </cell>
          <cell r="BF1622" t="str">
            <v>-</v>
          </cell>
          <cell r="BG1622" t="str">
            <v>-</v>
          </cell>
          <cell r="BH1622" t="str">
            <v>-</v>
          </cell>
          <cell r="BI1622" t="str">
            <v>-</v>
          </cell>
          <cell r="BJ1622" t="str">
            <v>Arrendado</v>
          </cell>
          <cell r="BK1622" t="str">
            <v>A24178</v>
          </cell>
          <cell r="BL1622" t="str">
            <v>Surman Anzures, S.A. de C.V.</v>
          </cell>
          <cell r="BM1622">
            <v>129925</v>
          </cell>
          <cell r="BN1622">
            <v>20788</v>
          </cell>
          <cell r="BO1622">
            <v>150713</v>
          </cell>
          <cell r="BP1622" t="str">
            <v>-</v>
          </cell>
          <cell r="BQ1622" t="str">
            <v>-</v>
          </cell>
          <cell r="BR1622" t="str">
            <v>-</v>
          </cell>
          <cell r="BS1622" t="str">
            <v>-</v>
          </cell>
          <cell r="BT1622" t="str">
            <v>-</v>
          </cell>
          <cell r="BU1622" t="str">
            <v>-</v>
          </cell>
          <cell r="BV1622" t="str">
            <v>-</v>
          </cell>
          <cell r="BW1622" t="str">
            <v>-</v>
          </cell>
          <cell r="BX1622" t="str">
            <v>-</v>
          </cell>
          <cell r="BY1622" t="str">
            <v>-</v>
          </cell>
          <cell r="BZ1622" t="str">
            <v>-</v>
          </cell>
          <cell r="CA1622" t="str">
            <v>-</v>
          </cell>
          <cell r="CB1622" t="str">
            <v>-</v>
          </cell>
          <cell r="CC1622" t="str">
            <v>Viernes</v>
          </cell>
          <cell r="CD1622" t="str">
            <v>19</v>
          </cell>
          <cell r="CE1622" t="str">
            <v>9</v>
          </cell>
          <cell r="CF1622" t="str">
            <v>Azul</v>
          </cell>
          <cell r="CG1622" t="str">
            <v>5o Sábado</v>
          </cell>
          <cell r="CH1622" t="str">
            <v>May y Jun</v>
          </cell>
          <cell r="CI1622" t="str">
            <v>Nov y Dic</v>
          </cell>
          <cell r="CJ1622" t="str">
            <v>Sindicato</v>
          </cell>
          <cell r="CK1622">
            <v>90</v>
          </cell>
          <cell r="CL1622" t="str">
            <v>101 - MAGNA</v>
          </cell>
          <cell r="CM1622" t="str">
            <v>16022</v>
          </cell>
          <cell r="CP1622" t="str">
            <v>-</v>
          </cell>
        </row>
        <row r="1623">
          <cell r="A1623" t="str">
            <v>16023</v>
          </cell>
          <cell r="B1623" t="str">
            <v>F65AHR</v>
          </cell>
          <cell r="C1623" t="str">
            <v>Distrito Federal</v>
          </cell>
          <cell r="D1623" t="str">
            <v>No aplica</v>
          </cell>
          <cell r="E1623" t="str">
            <v>Aveo</v>
          </cell>
          <cell r="F1623" t="str">
            <v>Automóvil</v>
          </cell>
          <cell r="G1623" t="str">
            <v>Chevrolet</v>
          </cell>
          <cell r="H1623" t="str">
            <v>Aveo LT 4 puertas T/M, D/H, A/A, B/A, ABS, CD, Paquete F</v>
          </cell>
          <cell r="I1623" t="str">
            <v>3G1TB5CF3GL193643</v>
          </cell>
          <cell r="J1623" t="str">
            <v>Hecho en México</v>
          </cell>
          <cell r="K1623" t="str">
            <v>Magna</v>
          </cell>
          <cell r="L1623">
            <v>4</v>
          </cell>
          <cell r="M1623">
            <v>45</v>
          </cell>
          <cell r="N1623">
            <v>2016</v>
          </cell>
          <cell r="O1623" t="str">
            <v>Pachuca</v>
          </cell>
          <cell r="P1623" t="str">
            <v>Hidalgo</v>
          </cell>
          <cell r="Q1623" t="str">
            <v>Centro</v>
          </cell>
          <cell r="R1623" t="str">
            <v>Baja</v>
          </cell>
          <cell r="S1623" t="str">
            <v>En operación</v>
          </cell>
          <cell r="T1623" t="str">
            <v>GNP</v>
          </cell>
          <cell r="U1623" t="str">
            <v>Grupo Nacional Provincial, S.A.B.</v>
          </cell>
          <cell r="V1623" t="str">
            <v>Agente Empleado</v>
          </cell>
          <cell r="W1623" t="str">
            <v>-</v>
          </cell>
          <cell r="X1623" t="str">
            <v>Oficina de Ventas</v>
          </cell>
          <cell r="Y1623" t="str">
            <v>Asignado</v>
          </cell>
          <cell r="Z1623" t="str">
            <v>V04814</v>
          </cell>
          <cell r="AA1623" t="str">
            <v>Trejo Reyna Sara Gisela</v>
          </cell>
          <cell r="AB1623" t="str">
            <v>GNP Administración de Venta Masiva, S.A. de C.V.</v>
          </cell>
          <cell r="AC1623" t="str">
            <v>TERS800507KC5</v>
          </cell>
          <cell r="AD1623" t="str">
            <v>Jefe de departamento</v>
          </cell>
          <cell r="AE1623" t="str">
            <v>Gerente Comercial</v>
          </cell>
          <cell r="AF1623" t="str">
            <v>Unidad de Negocio</v>
          </cell>
          <cell r="AG1623" t="str">
            <v>Dirección Canal Masivo</v>
          </cell>
          <cell r="AH1623" t="str">
            <v>Subdirección Comercial Agentes y Empleados</v>
          </cell>
          <cell r="AI1623" t="str">
            <v>C2041</v>
          </cell>
          <cell r="AJ1623" t="str">
            <v>Cabrera Zúñiga Saúl</v>
          </cell>
          <cell r="AK1623" t="str">
            <v>Tlalnepantla</v>
          </cell>
          <cell r="AL1623" t="str">
            <v>Tlalnepantla</v>
          </cell>
          <cell r="AM1623">
            <v>5837</v>
          </cell>
          <cell r="AN1623" t="str">
            <v>sara.trejo@gnp.com.mx</v>
          </cell>
          <cell r="AO1623" t="str">
            <v>sara.trejo@gnp.com.mx</v>
          </cell>
          <cell r="AQ1623">
            <v>5527028343</v>
          </cell>
          <cell r="AR1623" t="str">
            <v>6363180010378337</v>
          </cell>
          <cell r="AS1623" t="str">
            <v>CANCELADO</v>
          </cell>
          <cell r="AT1623" t="str">
            <v>7045</v>
          </cell>
          <cell r="AU1623" t="str">
            <v>371</v>
          </cell>
          <cell r="AV1623" t="str">
            <v>05/26</v>
          </cell>
          <cell r="AW1623" t="str">
            <v>IMDM20552927..</v>
          </cell>
          <cell r="AX1623" t="str">
            <v>Inactivo</v>
          </cell>
          <cell r="AY1623" t="str">
            <v>No</v>
          </cell>
          <cell r="AZ1623" t="str">
            <v>-</v>
          </cell>
          <cell r="BA1623" t="str">
            <v>-</v>
          </cell>
          <cell r="BB1623" t="str">
            <v>-</v>
          </cell>
          <cell r="BC1623" t="str">
            <v>-</v>
          </cell>
          <cell r="BD1623" t="str">
            <v>-</v>
          </cell>
          <cell r="BE1623" t="str">
            <v>-</v>
          </cell>
          <cell r="BF1623" t="str">
            <v>-</v>
          </cell>
          <cell r="BG1623" t="str">
            <v>-</v>
          </cell>
          <cell r="BH1623" t="str">
            <v>-</v>
          </cell>
          <cell r="BI1623" t="str">
            <v>-</v>
          </cell>
          <cell r="BJ1623" t="str">
            <v>Arrendado</v>
          </cell>
          <cell r="BK1623" t="str">
            <v>A24179</v>
          </cell>
          <cell r="BL1623" t="str">
            <v>Surman Anzures, S.A. de C.V.</v>
          </cell>
          <cell r="BM1623">
            <v>129925</v>
          </cell>
          <cell r="BN1623">
            <v>20788</v>
          </cell>
          <cell r="BO1623">
            <v>150713</v>
          </cell>
          <cell r="BP1623" t="str">
            <v>-</v>
          </cell>
          <cell r="BQ1623" t="str">
            <v>-</v>
          </cell>
          <cell r="BR1623" t="str">
            <v>-</v>
          </cell>
          <cell r="BS1623" t="str">
            <v>-</v>
          </cell>
          <cell r="BT1623" t="str">
            <v>-</v>
          </cell>
          <cell r="BU1623" t="str">
            <v>-</v>
          </cell>
          <cell r="BV1623" t="str">
            <v>-</v>
          </cell>
          <cell r="BW1623" t="str">
            <v>-</v>
          </cell>
          <cell r="BX1623" t="str">
            <v>-</v>
          </cell>
          <cell r="BY1623" t="str">
            <v>-</v>
          </cell>
          <cell r="BZ1623" t="str">
            <v>-</v>
          </cell>
          <cell r="CA1623" t="str">
            <v>-</v>
          </cell>
          <cell r="CB1623" t="str">
            <v>-</v>
          </cell>
          <cell r="CC1623" t="str">
            <v>Lunes</v>
          </cell>
          <cell r="CD1623" t="str">
            <v>65</v>
          </cell>
          <cell r="CE1623" t="str">
            <v>5</v>
          </cell>
          <cell r="CF1623" t="str">
            <v>Amarillo</v>
          </cell>
          <cell r="CG1623" t="str">
            <v>1er Sábado</v>
          </cell>
          <cell r="CH1623" t="str">
            <v>Ene y Feb</v>
          </cell>
          <cell r="CI1623" t="str">
            <v>Jul y Ago</v>
          </cell>
          <cell r="CJ1623" t="str">
            <v>AgenteEmp</v>
          </cell>
          <cell r="CK1623">
            <v>90</v>
          </cell>
          <cell r="CL1623" t="str">
            <v>101 - MAGNA</v>
          </cell>
          <cell r="CM1623" t="str">
            <v>16023</v>
          </cell>
          <cell r="CP1623" t="str">
            <v>-</v>
          </cell>
        </row>
        <row r="1624">
          <cell r="A1624" t="str">
            <v>16024</v>
          </cell>
          <cell r="B1624" t="str">
            <v>F23AHR</v>
          </cell>
          <cell r="C1624" t="str">
            <v>Distrito Federal</v>
          </cell>
          <cell r="D1624" t="str">
            <v>No aplica</v>
          </cell>
          <cell r="E1624" t="str">
            <v>Aveo</v>
          </cell>
          <cell r="F1624" t="str">
            <v>Automóvil</v>
          </cell>
          <cell r="G1624" t="str">
            <v>Chevrolet</v>
          </cell>
          <cell r="H1624" t="str">
            <v>Aveo LT 4 puertas T/M, D/H, A/A, B/A, ABS, CD, Paquete F</v>
          </cell>
          <cell r="I1624" t="str">
            <v>3G1TB5CF3GL195330</v>
          </cell>
          <cell r="J1624" t="str">
            <v>Hecho en México</v>
          </cell>
          <cell r="K1624" t="str">
            <v>Magna</v>
          </cell>
          <cell r="L1624">
            <v>4</v>
          </cell>
          <cell r="M1624">
            <v>45</v>
          </cell>
          <cell r="N1624">
            <v>2016</v>
          </cell>
          <cell r="O1624" t="str">
            <v>Monterrey</v>
          </cell>
          <cell r="P1624" t="str">
            <v>Nuevo León</v>
          </cell>
          <cell r="Q1624" t="str">
            <v>Noreste</v>
          </cell>
          <cell r="R1624" t="str">
            <v>Baja</v>
          </cell>
          <cell r="S1624" t="str">
            <v>Venta a empleado</v>
          </cell>
          <cell r="T1624" t="str">
            <v>GNP</v>
          </cell>
          <cell r="U1624" t="str">
            <v>Grupo Nacional Provincial, S.A.B.</v>
          </cell>
          <cell r="V1624" t="str">
            <v>Asesor de Servicio</v>
          </cell>
          <cell r="W1624" t="str">
            <v>1220</v>
          </cell>
          <cell r="X1624" t="str">
            <v>Guardia 1</v>
          </cell>
          <cell r="Y1624" t="str">
            <v>Asignado</v>
          </cell>
          <cell r="Z1624">
            <v>40027001</v>
          </cell>
          <cell r="AA1624" t="str">
            <v>Torres Hernandez Eliud</v>
          </cell>
          <cell r="AB1624" t="str">
            <v>Servicios Administrativos en Reclamaciones, S.A. de C.V.</v>
          </cell>
          <cell r="AC1624" t="str">
            <v>TOHE840220DM6</v>
          </cell>
          <cell r="AD1624" t="str">
            <v>Operativo</v>
          </cell>
          <cell r="AE1624" t="str">
            <v>Asesor de Servicio</v>
          </cell>
          <cell r="AF1624" t="str">
            <v>Unidad Operativa</v>
          </cell>
          <cell r="AG1624" t="str">
            <v>Dirección Servicio y Operaciones</v>
          </cell>
          <cell r="AH1624" t="str">
            <v>Subdirección Siniestros Norte y Occidente</v>
          </cell>
          <cell r="AI1624" t="str">
            <v>C9212</v>
          </cell>
          <cell r="AJ1624" t="str">
            <v>Colome Pineda Juan Del Carmen</v>
          </cell>
          <cell r="AK1624" t="str">
            <v>Oficina de Servicio Monterrey</v>
          </cell>
          <cell r="AL1624" t="str">
            <v>Monterrey</v>
          </cell>
          <cell r="AM1624">
            <v>0</v>
          </cell>
          <cell r="AN1624" t="str">
            <v>eliud.torres@gnp.com.mx</v>
          </cell>
          <cell r="AO1624" t="str">
            <v>eliud.torres@gnp.com.mx</v>
          </cell>
          <cell r="AP1624" t="str">
            <v>ajustes259gnp@gmail.com</v>
          </cell>
          <cell r="AQ1624">
            <v>8110294030</v>
          </cell>
          <cell r="AR1624" t="str">
            <v>6363180010378345</v>
          </cell>
          <cell r="AS1624" t="str">
            <v>CANCELADO</v>
          </cell>
          <cell r="AT1624" t="str">
            <v>2521</v>
          </cell>
          <cell r="AU1624" t="str">
            <v>664</v>
          </cell>
          <cell r="AV1624" t="str">
            <v>05/26</v>
          </cell>
          <cell r="AW1624" t="str">
            <v>IMDM20552932..</v>
          </cell>
          <cell r="AX1624" t="str">
            <v>Inactivo</v>
          </cell>
          <cell r="AY1624" t="str">
            <v>No</v>
          </cell>
          <cell r="AZ1624" t="str">
            <v>-</v>
          </cell>
          <cell r="BA1624" t="str">
            <v>-</v>
          </cell>
          <cell r="BB1624" t="str">
            <v>-</v>
          </cell>
          <cell r="BC1624" t="str">
            <v>-</v>
          </cell>
          <cell r="BD1624" t="str">
            <v>-</v>
          </cell>
          <cell r="BE1624" t="str">
            <v>-</v>
          </cell>
          <cell r="BF1624" t="str">
            <v>-</v>
          </cell>
          <cell r="BG1624">
            <v>3</v>
          </cell>
          <cell r="BH1624" t="str">
            <v>-</v>
          </cell>
          <cell r="BI1624" t="str">
            <v>-</v>
          </cell>
          <cell r="BJ1624" t="str">
            <v>Arrendado</v>
          </cell>
          <cell r="BK1624" t="str">
            <v>A24180</v>
          </cell>
          <cell r="BL1624" t="str">
            <v>Surman Anzures, S.A. de C.V.</v>
          </cell>
          <cell r="BM1624">
            <v>129925</v>
          </cell>
          <cell r="BN1624">
            <v>20788</v>
          </cell>
          <cell r="BO1624">
            <v>150713</v>
          </cell>
          <cell r="BP1624" t="str">
            <v>-</v>
          </cell>
          <cell r="BQ1624" t="str">
            <v>-</v>
          </cell>
          <cell r="BR1624" t="str">
            <v>-</v>
          </cell>
          <cell r="BS1624" t="str">
            <v>-</v>
          </cell>
          <cell r="BT1624" t="str">
            <v>-</v>
          </cell>
          <cell r="BU1624" t="str">
            <v>-</v>
          </cell>
          <cell r="BV1624" t="str">
            <v>-</v>
          </cell>
          <cell r="BW1624" t="str">
            <v>-</v>
          </cell>
          <cell r="BX1624" t="str">
            <v>-</v>
          </cell>
          <cell r="BY1624" t="str">
            <v>-</v>
          </cell>
          <cell r="BZ1624" t="str">
            <v>-</v>
          </cell>
          <cell r="CA1624" t="str">
            <v>-</v>
          </cell>
          <cell r="CB1624" t="str">
            <v>-</v>
          </cell>
          <cell r="CC1624" t="str">
            <v>Miércoles</v>
          </cell>
          <cell r="CD1624" t="str">
            <v>23</v>
          </cell>
          <cell r="CE1624" t="str">
            <v>3</v>
          </cell>
          <cell r="CF1624" t="str">
            <v>Rojo</v>
          </cell>
          <cell r="CG1624" t="str">
            <v>3er Sábado</v>
          </cell>
          <cell r="CH1624" t="str">
            <v>Mzo y Abr</v>
          </cell>
          <cell r="CI1624" t="str">
            <v>Sep y Oct</v>
          </cell>
          <cell r="CJ1624" t="str">
            <v>Ajustador</v>
          </cell>
          <cell r="CK1624">
            <v>90</v>
          </cell>
          <cell r="CL1624" t="str">
            <v>101 - MAGNA</v>
          </cell>
          <cell r="CM1624" t="str">
            <v>16024</v>
          </cell>
          <cell r="CP1624" t="str">
            <v>-</v>
          </cell>
        </row>
        <row r="1625">
          <cell r="A1625" t="str">
            <v>16025</v>
          </cell>
          <cell r="B1625" t="str">
            <v>D44AHR</v>
          </cell>
          <cell r="C1625" t="str">
            <v>Distrito Federal</v>
          </cell>
          <cell r="D1625" t="str">
            <v>No aplica</v>
          </cell>
          <cell r="E1625" t="str">
            <v>Aveo</v>
          </cell>
          <cell r="F1625" t="str">
            <v>Automóvil</v>
          </cell>
          <cell r="G1625" t="str">
            <v>Chevrolet</v>
          </cell>
          <cell r="H1625" t="str">
            <v>Aveo LT 4 puertas T/M, D/H, A/A, B/A, ABS, CD, Paquete F</v>
          </cell>
          <cell r="I1625" t="str">
            <v>3G1TB5CF3GL197157</v>
          </cell>
          <cell r="J1625" t="str">
            <v>Hecho en México</v>
          </cell>
          <cell r="K1625" t="str">
            <v>Magna</v>
          </cell>
          <cell r="L1625">
            <v>4</v>
          </cell>
          <cell r="M1625">
            <v>45</v>
          </cell>
          <cell r="N1625">
            <v>2016</v>
          </cell>
          <cell r="O1625" t="str">
            <v>Ciudad de México</v>
          </cell>
          <cell r="P1625" t="str">
            <v>Ciudad de México</v>
          </cell>
          <cell r="Q1625" t="str">
            <v>Zona Metropolitana</v>
          </cell>
          <cell r="R1625" t="str">
            <v>Baja</v>
          </cell>
          <cell r="S1625" t="str">
            <v>Venta a empleado</v>
          </cell>
          <cell r="T1625" t="str">
            <v>GNP</v>
          </cell>
          <cell r="U1625" t="str">
            <v>Grupo Nacional Provincial, S.A.B.</v>
          </cell>
          <cell r="V1625" t="str">
            <v>Asesor de Servicio</v>
          </cell>
          <cell r="W1625" t="str">
            <v>481</v>
          </cell>
          <cell r="X1625" t="str">
            <v>Célula 2</v>
          </cell>
          <cell r="Y1625" t="str">
            <v>Asignado</v>
          </cell>
          <cell r="Z1625" t="str">
            <v>N94930</v>
          </cell>
          <cell r="AA1625" t="str">
            <v>Villagomez Ávila Daniel</v>
          </cell>
          <cell r="AB1625" t="str">
            <v>Grupo Nacional Provincial, S.A.B.</v>
          </cell>
          <cell r="AC1625" t="str">
            <v>VIAD821220KS4</v>
          </cell>
          <cell r="AD1625" t="str">
            <v>Operativo</v>
          </cell>
          <cell r="AE1625" t="str">
            <v>Asesor de Servicio Automovil</v>
          </cell>
          <cell r="AF1625" t="str">
            <v>Unidad Operativa</v>
          </cell>
          <cell r="AG1625" t="str">
            <v>Dirección Servicio y Operaciones</v>
          </cell>
          <cell r="AH1625" t="str">
            <v>Subdir. Siniestros CDMX y Sureste</v>
          </cell>
          <cell r="AI1625" t="str">
            <v>C9215</v>
          </cell>
          <cell r="AJ1625" t="str">
            <v>Moreno Alvárez Elvia Citlalli</v>
          </cell>
          <cell r="AK1625" t="str">
            <v>Tlalnepantla</v>
          </cell>
          <cell r="AL1625" t="str">
            <v>Tlalnepantla</v>
          </cell>
          <cell r="AM1625">
            <v>0</v>
          </cell>
          <cell r="AN1625" t="str">
            <v>daniel.villagomez@gnp.com.mx</v>
          </cell>
          <cell r="AO1625" t="str">
            <v>daniel.villagomez@gnp.com.mx</v>
          </cell>
          <cell r="AP1625" t="str">
            <v>daniel.villagomez@gnp.com.mx</v>
          </cell>
          <cell r="AQ1625">
            <v>7712169341</v>
          </cell>
          <cell r="AR1625" t="str">
            <v>6363180010378352</v>
          </cell>
          <cell r="AS1625" t="str">
            <v>CANCELADO</v>
          </cell>
          <cell r="AT1625" t="str">
            <v>0344</v>
          </cell>
          <cell r="AU1625" t="str">
            <v>884</v>
          </cell>
          <cell r="AV1625" t="str">
            <v>05/26</v>
          </cell>
          <cell r="AW1625" t="str">
            <v>IMDM20552939..</v>
          </cell>
          <cell r="AX1625" t="str">
            <v>Inactivo</v>
          </cell>
          <cell r="AY1625" t="str">
            <v>Si</v>
          </cell>
          <cell r="AZ1625">
            <v>1229.17</v>
          </cell>
          <cell r="BA1625">
            <v>43708</v>
          </cell>
          <cell r="BB1625">
            <v>7375.02</v>
          </cell>
          <cell r="BC1625" t="str">
            <v>-</v>
          </cell>
          <cell r="BD1625">
            <v>118000</v>
          </cell>
          <cell r="BE1625">
            <v>43631</v>
          </cell>
          <cell r="BF1625">
            <v>45076</v>
          </cell>
          <cell r="BG1625">
            <v>3</v>
          </cell>
          <cell r="BH1625" t="str">
            <v>-</v>
          </cell>
          <cell r="BI1625" t="str">
            <v>-</v>
          </cell>
          <cell r="BJ1625" t="str">
            <v>Arrendado</v>
          </cell>
          <cell r="BK1625" t="str">
            <v>A24181</v>
          </cell>
          <cell r="BL1625" t="str">
            <v>Surman Anzures, S.A. de C.V.</v>
          </cell>
          <cell r="BM1625">
            <v>129925</v>
          </cell>
          <cell r="BN1625">
            <v>20788</v>
          </cell>
          <cell r="BO1625">
            <v>150713</v>
          </cell>
          <cell r="BP1625" t="str">
            <v>-</v>
          </cell>
          <cell r="BQ1625" t="str">
            <v>-</v>
          </cell>
          <cell r="BR1625" t="str">
            <v>-</v>
          </cell>
          <cell r="BS1625" t="str">
            <v>-</v>
          </cell>
          <cell r="BT1625" t="str">
            <v>-</v>
          </cell>
          <cell r="BU1625" t="str">
            <v>-</v>
          </cell>
          <cell r="BV1625" t="str">
            <v>-</v>
          </cell>
          <cell r="BW1625" t="str">
            <v>-</v>
          </cell>
          <cell r="BX1625" t="str">
            <v>-</v>
          </cell>
          <cell r="BY1625" t="str">
            <v>-</v>
          </cell>
          <cell r="BZ1625" t="str">
            <v>-</v>
          </cell>
          <cell r="CA1625" t="str">
            <v>-</v>
          </cell>
          <cell r="CB1625" t="str">
            <v>-</v>
          </cell>
          <cell r="CC1625" t="str">
            <v>Miércoles</v>
          </cell>
          <cell r="CD1625" t="str">
            <v>44</v>
          </cell>
          <cell r="CE1625" t="str">
            <v>4</v>
          </cell>
          <cell r="CF1625" t="str">
            <v>Rojo</v>
          </cell>
          <cell r="CG1625" t="str">
            <v>3er Sábado</v>
          </cell>
          <cell r="CH1625" t="str">
            <v>Mzo y Abr</v>
          </cell>
          <cell r="CI1625" t="str">
            <v>Sep y Oct</v>
          </cell>
          <cell r="CJ1625" t="str">
            <v>Ajustador</v>
          </cell>
          <cell r="CK1625">
            <v>90</v>
          </cell>
          <cell r="CL1625" t="str">
            <v>101 - MAGNA</v>
          </cell>
          <cell r="CM1625" t="str">
            <v>16025</v>
          </cell>
          <cell r="CP1625" t="str">
            <v>-</v>
          </cell>
        </row>
        <row r="1626">
          <cell r="A1626" t="str">
            <v>16026</v>
          </cell>
          <cell r="B1626" t="str">
            <v>K16AHR</v>
          </cell>
          <cell r="C1626" t="str">
            <v>Distrito Federal</v>
          </cell>
          <cell r="D1626" t="str">
            <v>No aplica</v>
          </cell>
          <cell r="E1626" t="str">
            <v>Aveo</v>
          </cell>
          <cell r="F1626" t="str">
            <v>Automóvil</v>
          </cell>
          <cell r="G1626" t="str">
            <v>Chevrolet</v>
          </cell>
          <cell r="H1626" t="str">
            <v>Aveo LT 4 puertas T/M, D/H, A/A, B/A, ABS, CD, Paquete F</v>
          </cell>
          <cell r="I1626" t="str">
            <v>3G1TB5CF3GL197174</v>
          </cell>
          <cell r="J1626" t="str">
            <v>Hecho en México</v>
          </cell>
          <cell r="K1626" t="str">
            <v>Magna</v>
          </cell>
          <cell r="L1626">
            <v>4</v>
          </cell>
          <cell r="M1626">
            <v>45</v>
          </cell>
          <cell r="N1626">
            <v>2016</v>
          </cell>
          <cell r="O1626" t="str">
            <v>Ciudad de México</v>
          </cell>
          <cell r="P1626" t="str">
            <v>Ciudad de México</v>
          </cell>
          <cell r="Q1626" t="str">
            <v>Zona Metropolitana</v>
          </cell>
          <cell r="R1626" t="str">
            <v>Baja</v>
          </cell>
          <cell r="S1626" t="str">
            <v>PT por Siniestro</v>
          </cell>
          <cell r="T1626" t="str">
            <v>GNP</v>
          </cell>
          <cell r="U1626" t="str">
            <v>Grupo Nacional Provincial, S.A.B.</v>
          </cell>
          <cell r="V1626" t="str">
            <v>Asesor de Servicio</v>
          </cell>
          <cell r="W1626" t="str">
            <v>592</v>
          </cell>
          <cell r="X1626" t="str">
            <v>Célula 1</v>
          </cell>
          <cell r="Y1626" t="str">
            <v>Asignado</v>
          </cell>
          <cell r="Z1626" t="str">
            <v>N94553</v>
          </cell>
          <cell r="AA1626" t="str">
            <v>Pérez Sánchez Jorge Joel</v>
          </cell>
          <cell r="AB1626" t="str">
            <v>Grupo Nacional Provincial, S.A.B.</v>
          </cell>
          <cell r="AC1626" t="str">
            <v>PESJ8008061R3</v>
          </cell>
          <cell r="AD1626" t="str">
            <v>Operativo</v>
          </cell>
          <cell r="AE1626" t="str">
            <v>Asesor de Servicio Automovil</v>
          </cell>
          <cell r="AF1626" t="str">
            <v>Unidad Operativa</v>
          </cell>
          <cell r="AG1626" t="str">
            <v>Dirección Servicio y Operaciones</v>
          </cell>
          <cell r="AH1626" t="str">
            <v>Subdir. Siniestros CDMX y Sureste</v>
          </cell>
          <cell r="AI1626" t="str">
            <v>C9215</v>
          </cell>
          <cell r="AJ1626" t="str">
            <v>Moreno Alvárez Elvia Citlalli</v>
          </cell>
          <cell r="AK1626" t="str">
            <v>Tlalnepantla</v>
          </cell>
          <cell r="AL1626" t="str">
            <v>Tlalnepantla</v>
          </cell>
          <cell r="AM1626">
            <v>0</v>
          </cell>
          <cell r="AN1626" t="str">
            <v>jorge.perez@gnp.com.mx</v>
          </cell>
          <cell r="AO1626" t="str">
            <v>jorge.perez@gnp.com.mx</v>
          </cell>
          <cell r="AP1626" t="str">
            <v xml:space="preserve"> j_j_perezf@hotmail.com.mx</v>
          </cell>
          <cell r="AQ1626">
            <v>5537668784</v>
          </cell>
          <cell r="AR1626" t="str">
            <v>-</v>
          </cell>
          <cell r="AS1626" t="str">
            <v>-</v>
          </cell>
          <cell r="AT1626" t="str">
            <v>-</v>
          </cell>
          <cell r="AU1626" t="str">
            <v>-</v>
          </cell>
          <cell r="AV1626" t="str">
            <v>-</v>
          </cell>
          <cell r="AW1626" t="str">
            <v>IMDM20552983..</v>
          </cell>
          <cell r="AX1626" t="str">
            <v>Inactivo</v>
          </cell>
          <cell r="AY1626" t="str">
            <v>No</v>
          </cell>
          <cell r="AZ1626" t="str">
            <v>-</v>
          </cell>
          <cell r="BA1626" t="str">
            <v>-</v>
          </cell>
          <cell r="BB1626" t="str">
            <v>-</v>
          </cell>
          <cell r="BC1626" t="str">
            <v>-</v>
          </cell>
          <cell r="BD1626" t="str">
            <v>-</v>
          </cell>
          <cell r="BE1626" t="str">
            <v>-</v>
          </cell>
          <cell r="BF1626" t="str">
            <v>-</v>
          </cell>
          <cell r="BG1626">
            <v>3</v>
          </cell>
          <cell r="BH1626" t="str">
            <v>-</v>
          </cell>
          <cell r="BI1626" t="str">
            <v>-</v>
          </cell>
          <cell r="BJ1626" t="str">
            <v>Arrendado</v>
          </cell>
          <cell r="BK1626" t="str">
            <v>A24182</v>
          </cell>
          <cell r="BL1626" t="str">
            <v>Surman Anzures, S.A. de C.V.</v>
          </cell>
          <cell r="BM1626">
            <v>129925</v>
          </cell>
          <cell r="BN1626">
            <v>20788</v>
          </cell>
          <cell r="BO1626">
            <v>150713</v>
          </cell>
          <cell r="BP1626" t="str">
            <v>-</v>
          </cell>
          <cell r="BQ1626" t="str">
            <v>-</v>
          </cell>
          <cell r="BR1626" t="str">
            <v>-</v>
          </cell>
          <cell r="BS1626" t="str">
            <v>-</v>
          </cell>
          <cell r="BT1626" t="str">
            <v>-</v>
          </cell>
          <cell r="BU1626" t="str">
            <v>-</v>
          </cell>
          <cell r="BV1626" t="str">
            <v>-</v>
          </cell>
          <cell r="BW1626" t="str">
            <v>-</v>
          </cell>
          <cell r="BX1626" t="str">
            <v>-</v>
          </cell>
          <cell r="BY1626" t="str">
            <v>-</v>
          </cell>
          <cell r="BZ1626" t="str">
            <v>-</v>
          </cell>
          <cell r="CA1626" t="str">
            <v>-</v>
          </cell>
          <cell r="CB1626" t="str">
            <v>-</v>
          </cell>
          <cell r="CC1626" t="str">
            <v>Lunes</v>
          </cell>
          <cell r="CD1626" t="str">
            <v>16</v>
          </cell>
          <cell r="CE1626" t="str">
            <v>6</v>
          </cell>
          <cell r="CF1626" t="str">
            <v>Amarillo</v>
          </cell>
          <cell r="CG1626" t="str">
            <v>1er Sábado</v>
          </cell>
          <cell r="CH1626" t="str">
            <v>Ene y Feb</v>
          </cell>
          <cell r="CI1626" t="str">
            <v>Jul y Ago</v>
          </cell>
          <cell r="CJ1626" t="str">
            <v>-</v>
          </cell>
          <cell r="CK1626">
            <v>90</v>
          </cell>
          <cell r="CL1626" t="str">
            <v>101 - MAGNA</v>
          </cell>
          <cell r="CM1626" t="str">
            <v>16026</v>
          </cell>
          <cell r="CP1626" t="str">
            <v>-</v>
          </cell>
        </row>
        <row r="1627">
          <cell r="A1627" t="str">
            <v>16027</v>
          </cell>
          <cell r="B1627" t="str">
            <v>E36AHR</v>
          </cell>
          <cell r="C1627" t="str">
            <v>Distrito Federal</v>
          </cell>
          <cell r="D1627" t="str">
            <v>No aplica</v>
          </cell>
          <cell r="E1627" t="str">
            <v>Aveo</v>
          </cell>
          <cell r="F1627" t="str">
            <v>Automóvil</v>
          </cell>
          <cell r="G1627" t="str">
            <v>Chevrolet</v>
          </cell>
          <cell r="H1627" t="str">
            <v>Aveo LT 4 puertas T/M, D/H, A/A, B/A, ABS, CD, Paquete F</v>
          </cell>
          <cell r="I1627" t="str">
            <v>3G1TB5CF3GL197191</v>
          </cell>
          <cell r="J1627" t="str">
            <v>Hecho en México</v>
          </cell>
          <cell r="K1627" t="str">
            <v>Magna</v>
          </cell>
          <cell r="L1627">
            <v>4</v>
          </cell>
          <cell r="M1627">
            <v>45</v>
          </cell>
          <cell r="N1627">
            <v>2016</v>
          </cell>
          <cell r="O1627" t="str">
            <v>Ciudad de México</v>
          </cell>
          <cell r="P1627" t="str">
            <v>Ciudad de México</v>
          </cell>
          <cell r="Q1627" t="str">
            <v>Zona Metropolitana</v>
          </cell>
          <cell r="R1627" t="str">
            <v>Baja</v>
          </cell>
          <cell r="S1627" t="str">
            <v>Venta a empleado</v>
          </cell>
          <cell r="T1627" t="str">
            <v>GNP</v>
          </cell>
          <cell r="U1627" t="str">
            <v>Grupo Nacional Provincial, S.A.B.</v>
          </cell>
          <cell r="V1627" t="str">
            <v>Asesor de Servicio</v>
          </cell>
          <cell r="W1627" t="str">
            <v>411</v>
          </cell>
          <cell r="X1627" t="str">
            <v>Célula 5</v>
          </cell>
          <cell r="Y1627" t="str">
            <v>Asignado</v>
          </cell>
          <cell r="Z1627" t="str">
            <v>N94451</v>
          </cell>
          <cell r="AA1627" t="str">
            <v>Garduno Garcia Juan Andres</v>
          </cell>
          <cell r="AB1627" t="str">
            <v>Grupo Nacional Provincial, S.A.B.</v>
          </cell>
          <cell r="AC1627" t="str">
            <v>GAGJ740215DH3</v>
          </cell>
          <cell r="AD1627" t="str">
            <v>Operativo</v>
          </cell>
          <cell r="AE1627" t="str">
            <v>Asesor de Servicio Moto</v>
          </cell>
          <cell r="AF1627" t="str">
            <v>Unidad Operativa</v>
          </cell>
          <cell r="AG1627" t="str">
            <v>Dirección Servicio y Operaciones</v>
          </cell>
          <cell r="AH1627" t="str">
            <v>Subdir. Siniestros CDMX y Sureste</v>
          </cell>
          <cell r="AI1627" t="str">
            <v>C9208</v>
          </cell>
          <cell r="AJ1627" t="str">
            <v>Lasa Estrada Antxon</v>
          </cell>
          <cell r="AK1627" t="str">
            <v>Tlalnepantla</v>
          </cell>
          <cell r="AL1627" t="str">
            <v>Tlalnepantla</v>
          </cell>
          <cell r="AM1627">
            <v>0</v>
          </cell>
          <cell r="AN1627" t="str">
            <v>andres.garduno@gnp.com.mx</v>
          </cell>
          <cell r="AO1627" t="str">
            <v>andres.garduno@gnp.com.mx</v>
          </cell>
          <cell r="AP1627" t="str">
            <v>ajustes517gnp@gmail.com</v>
          </cell>
          <cell r="AQ1627">
            <v>5535228461</v>
          </cell>
          <cell r="AR1627" t="str">
            <v>6363180010378360</v>
          </cell>
          <cell r="AS1627" t="str">
            <v>CANCELADO</v>
          </cell>
          <cell r="AT1627" t="str">
            <v>2898</v>
          </cell>
          <cell r="AU1627" t="str">
            <v>885</v>
          </cell>
          <cell r="AV1627" t="str">
            <v>05/26</v>
          </cell>
          <cell r="AW1627" t="str">
            <v>IMDM22968829..</v>
          </cell>
          <cell r="AX1627" t="str">
            <v>Inactivo</v>
          </cell>
          <cell r="AY1627" t="str">
            <v>No</v>
          </cell>
          <cell r="AZ1627" t="str">
            <v>-</v>
          </cell>
          <cell r="BA1627" t="str">
            <v>-</v>
          </cell>
          <cell r="BB1627" t="str">
            <v>-</v>
          </cell>
          <cell r="BC1627" t="str">
            <v>-</v>
          </cell>
          <cell r="BD1627" t="str">
            <v>-</v>
          </cell>
          <cell r="BE1627" t="str">
            <v>-</v>
          </cell>
          <cell r="BF1627" t="str">
            <v>-</v>
          </cell>
          <cell r="BG1627">
            <v>3</v>
          </cell>
          <cell r="BH1627" t="str">
            <v>-</v>
          </cell>
          <cell r="BI1627" t="str">
            <v>-</v>
          </cell>
          <cell r="BJ1627" t="str">
            <v>Arrendado</v>
          </cell>
          <cell r="BK1627" t="str">
            <v>A24183</v>
          </cell>
          <cell r="BL1627" t="str">
            <v>Surman Anzures, S.A. de C.V.</v>
          </cell>
          <cell r="BM1627">
            <v>129925</v>
          </cell>
          <cell r="BN1627">
            <v>20788</v>
          </cell>
          <cell r="BO1627">
            <v>150713</v>
          </cell>
          <cell r="BP1627" t="str">
            <v>-</v>
          </cell>
          <cell r="BQ1627" t="str">
            <v>-</v>
          </cell>
          <cell r="BR1627" t="str">
            <v>-</v>
          </cell>
          <cell r="BS1627" t="str">
            <v>-</v>
          </cell>
          <cell r="BT1627" t="str">
            <v>-</v>
          </cell>
          <cell r="BU1627" t="str">
            <v>-</v>
          </cell>
          <cell r="BV1627" t="str">
            <v>-</v>
          </cell>
          <cell r="BW1627" t="str">
            <v>-</v>
          </cell>
          <cell r="BX1627" t="str">
            <v>-</v>
          </cell>
          <cell r="BY1627" t="str">
            <v>-</v>
          </cell>
          <cell r="BZ1627" t="str">
            <v>-</v>
          </cell>
          <cell r="CA1627" t="str">
            <v>-</v>
          </cell>
          <cell r="CB1627" t="str">
            <v>-</v>
          </cell>
          <cell r="CC1627" t="str">
            <v>Lunes</v>
          </cell>
          <cell r="CD1627" t="str">
            <v>36</v>
          </cell>
          <cell r="CE1627" t="str">
            <v>6</v>
          </cell>
          <cell r="CF1627" t="str">
            <v>Amarillo</v>
          </cell>
          <cell r="CG1627" t="str">
            <v>1er Sábado</v>
          </cell>
          <cell r="CH1627" t="str">
            <v>Ene y Feb</v>
          </cell>
          <cell r="CI1627" t="str">
            <v>Jul y Ago</v>
          </cell>
          <cell r="CJ1627" t="str">
            <v>Ajustador</v>
          </cell>
          <cell r="CK1627">
            <v>90</v>
          </cell>
          <cell r="CL1627" t="str">
            <v>101 - MAGNA</v>
          </cell>
          <cell r="CM1627" t="str">
            <v>16027</v>
          </cell>
          <cell r="CP1627" t="str">
            <v>-</v>
          </cell>
        </row>
        <row r="1628">
          <cell r="A1628" t="str">
            <v>16028</v>
          </cell>
          <cell r="B1628" t="str">
            <v>F53AHR</v>
          </cell>
          <cell r="C1628" t="str">
            <v>Distrito Federal</v>
          </cell>
          <cell r="D1628" t="str">
            <v>No aplica</v>
          </cell>
          <cell r="E1628" t="str">
            <v>Aveo</v>
          </cell>
          <cell r="F1628" t="str">
            <v>Automóvil</v>
          </cell>
          <cell r="G1628" t="str">
            <v>Chevrolet</v>
          </cell>
          <cell r="H1628" t="str">
            <v>Aveo LT 4 puertas T/M, D/H, A/A, B/A, ABS, CD, Paquete F</v>
          </cell>
          <cell r="I1628" t="str">
            <v>3G1TB5CF4GL194767</v>
          </cell>
          <cell r="J1628" t="str">
            <v>Hecho en México</v>
          </cell>
          <cell r="K1628" t="str">
            <v>Magna</v>
          </cell>
          <cell r="L1628">
            <v>4</v>
          </cell>
          <cell r="M1628">
            <v>45</v>
          </cell>
          <cell r="N1628">
            <v>2016</v>
          </cell>
          <cell r="O1628" t="str">
            <v>Monterrey</v>
          </cell>
          <cell r="P1628" t="str">
            <v>Nuevo León</v>
          </cell>
          <cell r="Q1628" t="str">
            <v>Noreste</v>
          </cell>
          <cell r="R1628" t="str">
            <v>Baja</v>
          </cell>
          <cell r="S1628" t="str">
            <v>Venta a empleado</v>
          </cell>
          <cell r="T1628" t="str">
            <v>GNP</v>
          </cell>
          <cell r="U1628" t="str">
            <v>Grupo Nacional Provincial, S.A.B.</v>
          </cell>
          <cell r="V1628" t="str">
            <v>Asesor de Servicio</v>
          </cell>
          <cell r="W1628" t="str">
            <v>1237</v>
          </cell>
          <cell r="X1628" t="str">
            <v>Guardia 1</v>
          </cell>
          <cell r="Y1628" t="str">
            <v>Asignado</v>
          </cell>
          <cell r="Z1628" t="str">
            <v>S07020</v>
          </cell>
          <cell r="AA1628" t="str">
            <v>Martinez Ramos Julio Ernesto</v>
          </cell>
          <cell r="AB1628" t="str">
            <v>Servicios Administrativos en Reclamaciones, S.A. de C.V.</v>
          </cell>
          <cell r="AC1628" t="str">
            <v>MARJ840503AJ4</v>
          </cell>
          <cell r="AD1628" t="str">
            <v>Operativo</v>
          </cell>
          <cell r="AE1628" t="str">
            <v>Asesor de Servicio</v>
          </cell>
          <cell r="AF1628" t="str">
            <v>Unidad Operativa</v>
          </cell>
          <cell r="AG1628" t="str">
            <v>Dirección Servicio y Operaciones</v>
          </cell>
          <cell r="AH1628" t="str">
            <v>Subdirección Siniestros Norte y Occidente</v>
          </cell>
          <cell r="AI1628" t="str">
            <v>C9212</v>
          </cell>
          <cell r="AJ1628" t="str">
            <v>Colome Pineda Juan Del Carmen</v>
          </cell>
          <cell r="AK1628" t="str">
            <v>Oficina de Servicio Monterrey</v>
          </cell>
          <cell r="AL1628" t="str">
            <v>Monterrey</v>
          </cell>
          <cell r="AM1628">
            <v>0</v>
          </cell>
          <cell r="AN1628" t="str">
            <v>julio.martinezramos@gnp.com.mx</v>
          </cell>
          <cell r="AO1628" t="str">
            <v>julio.martinezramos@gnp.com.mx</v>
          </cell>
          <cell r="AP1628" t="str">
            <v>julio.martinezramos@gnp.com.mx</v>
          </cell>
          <cell r="AQ1628">
            <v>8112444729</v>
          </cell>
          <cell r="AR1628" t="str">
            <v>6363180010378378</v>
          </cell>
          <cell r="AS1628" t="str">
            <v>CANCELADO</v>
          </cell>
          <cell r="AT1628" t="str">
            <v>7627</v>
          </cell>
          <cell r="AU1628" t="str">
            <v>958</v>
          </cell>
          <cell r="AV1628" t="str">
            <v>05/26</v>
          </cell>
          <cell r="AW1628" t="str">
            <v>IMDM20576121..</v>
          </cell>
          <cell r="AX1628" t="str">
            <v>Inactivo</v>
          </cell>
          <cell r="AY1628" t="str">
            <v>No</v>
          </cell>
          <cell r="AZ1628" t="str">
            <v>-</v>
          </cell>
          <cell r="BA1628" t="str">
            <v>-</v>
          </cell>
          <cell r="BB1628" t="str">
            <v>-</v>
          </cell>
          <cell r="BC1628" t="str">
            <v>-</v>
          </cell>
          <cell r="BD1628" t="str">
            <v>-</v>
          </cell>
          <cell r="BE1628" t="str">
            <v>-</v>
          </cell>
          <cell r="BF1628" t="str">
            <v>-</v>
          </cell>
          <cell r="BG1628">
            <v>3</v>
          </cell>
          <cell r="BH1628" t="str">
            <v>-</v>
          </cell>
          <cell r="BI1628" t="str">
            <v>-</v>
          </cell>
          <cell r="BJ1628" t="str">
            <v>Arrendado</v>
          </cell>
          <cell r="BK1628" t="str">
            <v>A24184</v>
          </cell>
          <cell r="BL1628" t="str">
            <v>Surman Anzures, S.A. de C.V.</v>
          </cell>
          <cell r="BM1628">
            <v>129925</v>
          </cell>
          <cell r="BN1628">
            <v>20788</v>
          </cell>
          <cell r="BO1628">
            <v>150713</v>
          </cell>
          <cell r="BP1628" t="str">
            <v>-</v>
          </cell>
          <cell r="BQ1628" t="str">
            <v>-</v>
          </cell>
          <cell r="BR1628" t="str">
            <v>-</v>
          </cell>
          <cell r="BS1628" t="str">
            <v>-</v>
          </cell>
          <cell r="BT1628" t="str">
            <v>-</v>
          </cell>
          <cell r="BU1628" t="str">
            <v>-</v>
          </cell>
          <cell r="BV1628" t="str">
            <v>-</v>
          </cell>
          <cell r="BW1628" t="str">
            <v>-</v>
          </cell>
          <cell r="BX1628" t="str">
            <v>-</v>
          </cell>
          <cell r="BY1628" t="str">
            <v>-</v>
          </cell>
          <cell r="BZ1628" t="str">
            <v>-</v>
          </cell>
          <cell r="CA1628" t="str">
            <v>-</v>
          </cell>
          <cell r="CB1628" t="str">
            <v>-</v>
          </cell>
          <cell r="CC1628" t="str">
            <v>Miércoles</v>
          </cell>
          <cell r="CD1628" t="str">
            <v>53</v>
          </cell>
          <cell r="CE1628" t="str">
            <v>3</v>
          </cell>
          <cell r="CF1628" t="str">
            <v>Rojo</v>
          </cell>
          <cell r="CG1628" t="str">
            <v>3er Sábado</v>
          </cell>
          <cell r="CH1628" t="str">
            <v>Mzo y Abr</v>
          </cell>
          <cell r="CI1628" t="str">
            <v>Sep y Oct</v>
          </cell>
          <cell r="CJ1628" t="str">
            <v>Ajustador</v>
          </cell>
          <cell r="CK1628">
            <v>90</v>
          </cell>
          <cell r="CL1628" t="str">
            <v>101 - MAGNA</v>
          </cell>
          <cell r="CM1628" t="str">
            <v>16028</v>
          </cell>
          <cell r="CP1628" t="str">
            <v>-</v>
          </cell>
        </row>
        <row r="1629">
          <cell r="A1629" t="str">
            <v>16029</v>
          </cell>
          <cell r="B1629" t="str">
            <v>D53AHR</v>
          </cell>
          <cell r="C1629" t="str">
            <v>Distrito Federal</v>
          </cell>
          <cell r="D1629" t="str">
            <v>No aplica</v>
          </cell>
          <cell r="E1629" t="str">
            <v>Aveo</v>
          </cell>
          <cell r="F1629" t="str">
            <v>Automóvil</v>
          </cell>
          <cell r="G1629" t="str">
            <v>Chevrolet</v>
          </cell>
          <cell r="H1629" t="str">
            <v>Aveo LT 4 puertas T/M, D/H, A/A, B/A, ABS, CD, Paquete F</v>
          </cell>
          <cell r="I1629" t="str">
            <v>3G1TB5CF4GL195465</v>
          </cell>
          <cell r="J1629" t="str">
            <v>Hecho en México</v>
          </cell>
          <cell r="K1629" t="str">
            <v>Magna</v>
          </cell>
          <cell r="L1629">
            <v>4</v>
          </cell>
          <cell r="M1629">
            <v>45</v>
          </cell>
          <cell r="N1629">
            <v>2016</v>
          </cell>
          <cell r="O1629" t="str">
            <v>Monterrey</v>
          </cell>
          <cell r="P1629" t="str">
            <v>Nuevo León</v>
          </cell>
          <cell r="Q1629" t="str">
            <v>Noreste</v>
          </cell>
          <cell r="R1629" t="str">
            <v>Baja</v>
          </cell>
          <cell r="S1629" t="str">
            <v>Venta a empleado</v>
          </cell>
          <cell r="T1629" t="str">
            <v>GNP</v>
          </cell>
          <cell r="U1629" t="str">
            <v>Grupo Nacional Provincial, S.A.B.</v>
          </cell>
          <cell r="V1629" t="str">
            <v>Asesor de Servicio</v>
          </cell>
          <cell r="W1629" t="str">
            <v>1218</v>
          </cell>
          <cell r="X1629" t="str">
            <v>Guardia 2</v>
          </cell>
          <cell r="Y1629" t="str">
            <v>Asignado</v>
          </cell>
          <cell r="Z1629">
            <v>40025001</v>
          </cell>
          <cell r="AA1629" t="str">
            <v>Sampayo Hernandez Francisco Javier</v>
          </cell>
          <cell r="AB1629" t="str">
            <v>Servicios Administrativos en Reclamaciones, S.A. de C.V.</v>
          </cell>
          <cell r="AC1629" t="str">
            <v>SAHF660915Q98</v>
          </cell>
          <cell r="AD1629" t="str">
            <v>Operativo</v>
          </cell>
          <cell r="AE1629" t="str">
            <v>Asesor de Servicio</v>
          </cell>
          <cell r="AF1629" t="str">
            <v>Unidad Operativa</v>
          </cell>
          <cell r="AG1629" t="str">
            <v>Dirección Servicio y Operaciones</v>
          </cell>
          <cell r="AH1629" t="str">
            <v>Subdirección Siniestros Norte y Occidente</v>
          </cell>
          <cell r="AI1629" t="str">
            <v>C9212</v>
          </cell>
          <cell r="AJ1629" t="str">
            <v>Colome Pineda Juan Del Carmen</v>
          </cell>
          <cell r="AK1629" t="str">
            <v>Oficina de Servicio Monterrey</v>
          </cell>
          <cell r="AL1629" t="str">
            <v>Monterrey</v>
          </cell>
          <cell r="AM1629">
            <v>0</v>
          </cell>
          <cell r="AN1629" t="str">
            <v>francisco.sampayo@gnp.com.mx</v>
          </cell>
          <cell r="AO1629" t="str">
            <v>francisco.sampayo@gnp.com.mx</v>
          </cell>
          <cell r="AP1629" t="str">
            <v>fcosampayo@gmail.com</v>
          </cell>
          <cell r="AQ1629">
            <v>8112444745</v>
          </cell>
          <cell r="AR1629" t="str">
            <v>6363180010378386</v>
          </cell>
          <cell r="AS1629" t="str">
            <v>CANCELADO</v>
          </cell>
          <cell r="AT1629" t="str">
            <v>5428</v>
          </cell>
          <cell r="AU1629" t="str">
            <v>549</v>
          </cell>
          <cell r="AV1629" t="str">
            <v>05/26</v>
          </cell>
          <cell r="AW1629" t="str">
            <v>IMDM20576122..</v>
          </cell>
          <cell r="AX1629" t="str">
            <v>Inactivo</v>
          </cell>
          <cell r="AY1629" t="str">
            <v>No</v>
          </cell>
          <cell r="AZ1629" t="str">
            <v>-</v>
          </cell>
          <cell r="BA1629" t="str">
            <v>-</v>
          </cell>
          <cell r="BB1629" t="str">
            <v>-</v>
          </cell>
          <cell r="BC1629" t="str">
            <v>-</v>
          </cell>
          <cell r="BD1629" t="str">
            <v>-</v>
          </cell>
          <cell r="BE1629" t="str">
            <v>-</v>
          </cell>
          <cell r="BF1629" t="str">
            <v>-</v>
          </cell>
          <cell r="BG1629">
            <v>3</v>
          </cell>
          <cell r="BH1629" t="str">
            <v>-</v>
          </cell>
          <cell r="BI1629" t="str">
            <v>-</v>
          </cell>
          <cell r="BJ1629" t="str">
            <v>Arrendado</v>
          </cell>
          <cell r="BK1629" t="str">
            <v>A24185</v>
          </cell>
          <cell r="BL1629" t="str">
            <v>Surman Anzures, S.A. de C.V.</v>
          </cell>
          <cell r="BM1629">
            <v>129925</v>
          </cell>
          <cell r="BN1629">
            <v>20788</v>
          </cell>
          <cell r="BO1629">
            <v>150713</v>
          </cell>
          <cell r="BP1629" t="str">
            <v>-</v>
          </cell>
          <cell r="BQ1629" t="str">
            <v>-</v>
          </cell>
          <cell r="BR1629" t="str">
            <v>-</v>
          </cell>
          <cell r="BS1629" t="str">
            <v>-</v>
          </cell>
          <cell r="BT1629" t="str">
            <v>-</v>
          </cell>
          <cell r="BU1629" t="str">
            <v>-</v>
          </cell>
          <cell r="BV1629" t="str">
            <v>-</v>
          </cell>
          <cell r="BW1629" t="str">
            <v>-</v>
          </cell>
          <cell r="BX1629" t="str">
            <v>-</v>
          </cell>
          <cell r="BY1629" t="str">
            <v>-</v>
          </cell>
          <cell r="BZ1629" t="str">
            <v>-</v>
          </cell>
          <cell r="CA1629" t="str">
            <v>-</v>
          </cell>
          <cell r="CB1629" t="str">
            <v>-</v>
          </cell>
          <cell r="CC1629" t="str">
            <v>Miércoles</v>
          </cell>
          <cell r="CD1629" t="str">
            <v>53</v>
          </cell>
          <cell r="CE1629" t="str">
            <v>3</v>
          </cell>
          <cell r="CF1629" t="str">
            <v>Rojo</v>
          </cell>
          <cell r="CG1629" t="str">
            <v>3er Sábado</v>
          </cell>
          <cell r="CH1629" t="str">
            <v>Mzo y Abr</v>
          </cell>
          <cell r="CI1629" t="str">
            <v>Sep y Oct</v>
          </cell>
          <cell r="CJ1629" t="str">
            <v>Ajustador</v>
          </cell>
          <cell r="CK1629">
            <v>90</v>
          </cell>
          <cell r="CL1629" t="str">
            <v>101 - MAGNA</v>
          </cell>
          <cell r="CM1629" t="str">
            <v>16029</v>
          </cell>
          <cell r="CP1629" t="str">
            <v>-</v>
          </cell>
        </row>
        <row r="1630">
          <cell r="A1630" t="str">
            <v>16030</v>
          </cell>
          <cell r="B1630" t="str">
            <v>F85AHR</v>
          </cell>
          <cell r="C1630" t="str">
            <v>Distrito Federal</v>
          </cell>
          <cell r="D1630" t="str">
            <v>No aplica</v>
          </cell>
          <cell r="E1630" t="str">
            <v>Aveo</v>
          </cell>
          <cell r="F1630" t="str">
            <v>Automóvil</v>
          </cell>
          <cell r="G1630" t="str">
            <v>Chevrolet</v>
          </cell>
          <cell r="H1630" t="str">
            <v>Aveo LT 4 puertas T/M, D/H, A/A, B/A, ABS, CD, Paquete F</v>
          </cell>
          <cell r="I1630" t="str">
            <v>3G1TB5CF4GL195563</v>
          </cell>
          <cell r="J1630" t="str">
            <v>Hecho en México</v>
          </cell>
          <cell r="K1630" t="str">
            <v>Magna</v>
          </cell>
          <cell r="L1630">
            <v>4</v>
          </cell>
          <cell r="M1630">
            <v>45</v>
          </cell>
          <cell r="N1630">
            <v>2016</v>
          </cell>
          <cell r="O1630" t="str">
            <v>Monterrey</v>
          </cell>
          <cell r="P1630" t="str">
            <v>Nuevo León</v>
          </cell>
          <cell r="Q1630" t="str">
            <v>Noreste</v>
          </cell>
          <cell r="R1630" t="str">
            <v>Baja</v>
          </cell>
          <cell r="S1630" t="str">
            <v>Venta a empleado</v>
          </cell>
          <cell r="T1630" t="str">
            <v>GNP</v>
          </cell>
          <cell r="U1630" t="str">
            <v>Grupo Nacional Provincial, S.A.B.</v>
          </cell>
          <cell r="V1630" t="str">
            <v>Asesor de Servicio</v>
          </cell>
          <cell r="W1630" t="str">
            <v>1213</v>
          </cell>
          <cell r="X1630" t="str">
            <v>Guardia 2</v>
          </cell>
          <cell r="Y1630" t="str">
            <v>Asignado</v>
          </cell>
          <cell r="Z1630">
            <v>40015001</v>
          </cell>
          <cell r="AA1630" t="str">
            <v>Mendoza Oviedo Joel</v>
          </cell>
          <cell r="AB1630" t="str">
            <v>Servicios Administrativos en Reclamaciones, S.A. de C.V.</v>
          </cell>
          <cell r="AC1630" t="str">
            <v>MEOJ600919743</v>
          </cell>
          <cell r="AD1630" t="str">
            <v>Operativo</v>
          </cell>
          <cell r="AE1630" t="str">
            <v>Asesor de Servicio</v>
          </cell>
          <cell r="AF1630" t="str">
            <v>Unidad Operativa</v>
          </cell>
          <cell r="AG1630" t="str">
            <v>Dirección Servicio y Operaciones</v>
          </cell>
          <cell r="AH1630" t="str">
            <v>Subdirección Siniestros Norte y Occidente</v>
          </cell>
          <cell r="AI1630" t="str">
            <v>C9212</v>
          </cell>
          <cell r="AJ1630" t="str">
            <v>Colome Pineda Juan Del Carmen</v>
          </cell>
          <cell r="AK1630" t="str">
            <v>Oficina de Servicio Monterrey</v>
          </cell>
          <cell r="AL1630" t="str">
            <v>Monterrey</v>
          </cell>
          <cell r="AM1630">
            <v>0</v>
          </cell>
          <cell r="AN1630" t="str">
            <v>joel.mendoza@gnp.com.mx</v>
          </cell>
          <cell r="AO1630" t="str">
            <v>joel.mendoza@gnp.com.mx</v>
          </cell>
          <cell r="AP1630" t="str">
            <v>118gnp@gmail.com</v>
          </cell>
          <cell r="AQ1630">
            <v>8112444735</v>
          </cell>
          <cell r="AR1630" t="str">
            <v>6363180010378394</v>
          </cell>
          <cell r="AS1630" t="str">
            <v>CANCELADO</v>
          </cell>
          <cell r="AT1630" t="str">
            <v>4158</v>
          </cell>
          <cell r="AU1630" t="str">
            <v>024</v>
          </cell>
          <cell r="AV1630" t="str">
            <v>05/26</v>
          </cell>
          <cell r="AW1630" t="str">
            <v>IMDM20576123..</v>
          </cell>
          <cell r="AX1630" t="str">
            <v>Inactivo</v>
          </cell>
          <cell r="AY1630" t="str">
            <v>No</v>
          </cell>
          <cell r="AZ1630" t="str">
            <v>-</v>
          </cell>
          <cell r="BA1630" t="str">
            <v>-</v>
          </cell>
          <cell r="BB1630" t="str">
            <v>-</v>
          </cell>
          <cell r="BC1630" t="str">
            <v>-</v>
          </cell>
          <cell r="BD1630" t="str">
            <v>-</v>
          </cell>
          <cell r="BE1630" t="str">
            <v>-</v>
          </cell>
          <cell r="BF1630" t="str">
            <v>-</v>
          </cell>
          <cell r="BG1630">
            <v>3</v>
          </cell>
          <cell r="BH1630" t="str">
            <v>-</v>
          </cell>
          <cell r="BI1630" t="str">
            <v>-</v>
          </cell>
          <cell r="BJ1630" t="str">
            <v>Arrendado</v>
          </cell>
          <cell r="BK1630" t="str">
            <v>A24186</v>
          </cell>
          <cell r="BL1630" t="str">
            <v>Surman Anzures, S.A. de C.V.</v>
          </cell>
          <cell r="BM1630">
            <v>129925</v>
          </cell>
          <cell r="BN1630">
            <v>20788</v>
          </cell>
          <cell r="BO1630">
            <v>150713</v>
          </cell>
          <cell r="BP1630" t="str">
            <v>-</v>
          </cell>
          <cell r="BQ1630" t="str">
            <v>-</v>
          </cell>
          <cell r="BR1630" t="str">
            <v>-</v>
          </cell>
          <cell r="BS1630" t="str">
            <v>-</v>
          </cell>
          <cell r="BT1630" t="str">
            <v>-</v>
          </cell>
          <cell r="BU1630" t="str">
            <v>-</v>
          </cell>
          <cell r="BV1630" t="str">
            <v>-</v>
          </cell>
          <cell r="BW1630" t="str">
            <v>-</v>
          </cell>
          <cell r="BX1630" t="str">
            <v>-</v>
          </cell>
          <cell r="BY1630" t="str">
            <v>-</v>
          </cell>
          <cell r="BZ1630" t="str">
            <v>-</v>
          </cell>
          <cell r="CA1630" t="str">
            <v>-</v>
          </cell>
          <cell r="CB1630" t="str">
            <v>-</v>
          </cell>
          <cell r="CC1630" t="str">
            <v>Lunes</v>
          </cell>
          <cell r="CD1630" t="str">
            <v>85</v>
          </cell>
          <cell r="CE1630" t="str">
            <v>5</v>
          </cell>
          <cell r="CF1630" t="str">
            <v>Amarillo</v>
          </cell>
          <cell r="CG1630" t="str">
            <v>1er Sábado</v>
          </cell>
          <cell r="CH1630" t="str">
            <v>Ene y Feb</v>
          </cell>
          <cell r="CI1630" t="str">
            <v>Jul y Ago</v>
          </cell>
          <cell r="CJ1630" t="str">
            <v>Ajustador</v>
          </cell>
          <cell r="CK1630">
            <v>90</v>
          </cell>
          <cell r="CL1630" t="str">
            <v>101 - MAGNA</v>
          </cell>
          <cell r="CM1630" t="str">
            <v>16030</v>
          </cell>
          <cell r="CP1630" t="str">
            <v>-</v>
          </cell>
        </row>
        <row r="1631">
          <cell r="A1631" t="str">
            <v>16031</v>
          </cell>
          <cell r="B1631" t="str">
            <v>E17AHR</v>
          </cell>
          <cell r="C1631" t="str">
            <v>Distrito Federal</v>
          </cell>
          <cell r="D1631" t="str">
            <v>No aplica</v>
          </cell>
          <cell r="E1631" t="str">
            <v>Aveo</v>
          </cell>
          <cell r="F1631" t="str">
            <v>Automóvil</v>
          </cell>
          <cell r="G1631" t="str">
            <v>Chevrolet</v>
          </cell>
          <cell r="H1631" t="str">
            <v>Aveo LT 4 puertas T/M, D/H, A/A, B/A, ABS, CD, Paquete F</v>
          </cell>
          <cell r="I1631" t="str">
            <v>3G1TB5CF4GL197233</v>
          </cell>
          <cell r="J1631" t="str">
            <v>Hecho en México</v>
          </cell>
          <cell r="K1631" t="str">
            <v>Magna</v>
          </cell>
          <cell r="L1631">
            <v>4</v>
          </cell>
          <cell r="M1631">
            <v>45</v>
          </cell>
          <cell r="N1631">
            <v>2016</v>
          </cell>
          <cell r="O1631" t="str">
            <v>Monterrey</v>
          </cell>
          <cell r="P1631" t="str">
            <v>Nuevo León</v>
          </cell>
          <cell r="Q1631" t="str">
            <v>Noreste</v>
          </cell>
          <cell r="R1631" t="str">
            <v>Baja</v>
          </cell>
          <cell r="S1631" t="str">
            <v>Devolución Valmex</v>
          </cell>
          <cell r="T1631" t="str">
            <v>GNP</v>
          </cell>
          <cell r="U1631" t="str">
            <v>Grupo Nacional Provincial, S.A.B.</v>
          </cell>
          <cell r="V1631" t="str">
            <v>Agente Empleado</v>
          </cell>
          <cell r="W1631" t="str">
            <v>-</v>
          </cell>
          <cell r="X1631" t="str">
            <v>Oficina de Ventas</v>
          </cell>
          <cell r="Y1631" t="str">
            <v>Asignado</v>
          </cell>
          <cell r="Z1631" t="str">
            <v>V01827</v>
          </cell>
          <cell r="AA1631" t="str">
            <v>-</v>
          </cell>
          <cell r="AB1631" t="str">
            <v>-</v>
          </cell>
          <cell r="AC1631" t="str">
            <v>-</v>
          </cell>
          <cell r="AD1631" t="str">
            <v>-</v>
          </cell>
          <cell r="AE1631" t="str">
            <v>-</v>
          </cell>
          <cell r="AF1631" t="str">
            <v>-</v>
          </cell>
          <cell r="AG1631" t="str">
            <v>-</v>
          </cell>
          <cell r="AH1631" t="str">
            <v>-</v>
          </cell>
          <cell r="AI1631" t="str">
            <v>C6705</v>
          </cell>
          <cell r="AJ1631" t="str">
            <v>Ramirez Granados Arturo</v>
          </cell>
          <cell r="AK1631" t="str">
            <v>-</v>
          </cell>
          <cell r="AL1631" t="str">
            <v>-</v>
          </cell>
          <cell r="AM1631" t="str">
            <v>-</v>
          </cell>
          <cell r="AN1631">
            <v>0</v>
          </cell>
          <cell r="AO1631" t="str">
            <v>-</v>
          </cell>
          <cell r="AQ1631">
            <v>8180230264</v>
          </cell>
          <cell r="AR1631" t="str">
            <v>6363180010378402</v>
          </cell>
          <cell r="AS1631" t="str">
            <v>CANCELADO</v>
          </cell>
          <cell r="AT1631" t="str">
            <v>2573</v>
          </cell>
          <cell r="AU1631" t="str">
            <v>182</v>
          </cell>
          <cell r="AV1631" t="str">
            <v>05/26</v>
          </cell>
          <cell r="AW1631" t="str">
            <v>IMDM22968859..</v>
          </cell>
          <cell r="AX1631" t="str">
            <v>Inactivo</v>
          </cell>
          <cell r="AY1631" t="str">
            <v>No</v>
          </cell>
          <cell r="AZ1631" t="str">
            <v>-</v>
          </cell>
          <cell r="BA1631" t="str">
            <v>-</v>
          </cell>
          <cell r="BB1631" t="str">
            <v>-</v>
          </cell>
          <cell r="BC1631" t="str">
            <v>-</v>
          </cell>
          <cell r="BD1631" t="str">
            <v>-</v>
          </cell>
          <cell r="BE1631" t="str">
            <v>-</v>
          </cell>
          <cell r="BF1631" t="str">
            <v>-</v>
          </cell>
          <cell r="BG1631" t="str">
            <v>-</v>
          </cell>
          <cell r="BH1631" t="str">
            <v>-</v>
          </cell>
          <cell r="BI1631" t="str">
            <v>-</v>
          </cell>
          <cell r="BJ1631" t="str">
            <v>Arrendado</v>
          </cell>
          <cell r="BK1631" t="str">
            <v>A24187</v>
          </cell>
          <cell r="BL1631" t="str">
            <v>Surman Anzures, S.A. de C.V.</v>
          </cell>
          <cell r="BM1631">
            <v>129925</v>
          </cell>
          <cell r="BN1631">
            <v>20788</v>
          </cell>
          <cell r="BO1631">
            <v>150713</v>
          </cell>
          <cell r="BP1631" t="str">
            <v>-</v>
          </cell>
          <cell r="BQ1631" t="str">
            <v>-</v>
          </cell>
          <cell r="BR1631" t="str">
            <v>-</v>
          </cell>
          <cell r="BS1631" t="str">
            <v>-</v>
          </cell>
          <cell r="BT1631" t="str">
            <v>-</v>
          </cell>
          <cell r="BU1631" t="str">
            <v>-</v>
          </cell>
          <cell r="BV1631" t="str">
            <v>-</v>
          </cell>
          <cell r="BW1631" t="str">
            <v>-</v>
          </cell>
          <cell r="BX1631" t="str">
            <v>-</v>
          </cell>
          <cell r="BY1631" t="str">
            <v>-</v>
          </cell>
          <cell r="BZ1631" t="str">
            <v>-</v>
          </cell>
          <cell r="CA1631" t="str">
            <v>-</v>
          </cell>
          <cell r="CB1631" t="str">
            <v>-</v>
          </cell>
          <cell r="CC1631" t="str">
            <v>Martes</v>
          </cell>
          <cell r="CD1631" t="str">
            <v>17</v>
          </cell>
          <cell r="CE1631" t="str">
            <v>7</v>
          </cell>
          <cell r="CF1631" t="str">
            <v>Rosa</v>
          </cell>
          <cell r="CG1631" t="str">
            <v>2o Sábado</v>
          </cell>
          <cell r="CH1631" t="str">
            <v>Feb y Mzo</v>
          </cell>
          <cell r="CI1631" t="str">
            <v>Ago y Sep</v>
          </cell>
          <cell r="CJ1631" t="str">
            <v>AgenteEmp</v>
          </cell>
          <cell r="CK1631">
            <v>90</v>
          </cell>
          <cell r="CL1631" t="str">
            <v>101 - MAGNA</v>
          </cell>
          <cell r="CM1631" t="str">
            <v>16031</v>
          </cell>
          <cell r="CP1631" t="str">
            <v>-</v>
          </cell>
        </row>
        <row r="1632">
          <cell r="A1632" t="str">
            <v>16032</v>
          </cell>
          <cell r="B1632" t="str">
            <v>D91AHR</v>
          </cell>
          <cell r="C1632" t="str">
            <v>Distrito Federal</v>
          </cell>
          <cell r="D1632" t="str">
            <v>No aplica</v>
          </cell>
          <cell r="E1632" t="str">
            <v>Aveo</v>
          </cell>
          <cell r="F1632" t="str">
            <v>Automóvil</v>
          </cell>
          <cell r="G1632" t="str">
            <v>Chevrolet</v>
          </cell>
          <cell r="H1632" t="str">
            <v>Aveo LT 4 puertas T/M, D/H, A/A, B/A, ABS, CD, Paquete F</v>
          </cell>
          <cell r="I1632" t="str">
            <v>3G1TB5CF5GL192235</v>
          </cell>
          <cell r="J1632" t="str">
            <v>Hecho en México</v>
          </cell>
          <cell r="K1632" t="str">
            <v>Magna</v>
          </cell>
          <cell r="L1632">
            <v>4</v>
          </cell>
          <cell r="M1632">
            <v>45</v>
          </cell>
          <cell r="N1632">
            <v>2016</v>
          </cell>
          <cell r="O1632" t="str">
            <v>Torreón</v>
          </cell>
          <cell r="P1632" t="str">
            <v>Coahuila</v>
          </cell>
          <cell r="Q1632" t="str">
            <v>Noreste</v>
          </cell>
          <cell r="R1632" t="str">
            <v>Baja</v>
          </cell>
          <cell r="S1632" t="str">
            <v>Devolución Valmex</v>
          </cell>
          <cell r="T1632" t="str">
            <v>GNP</v>
          </cell>
          <cell r="U1632" t="str">
            <v>Grupo Nacional Provincial, S.A.B.</v>
          </cell>
          <cell r="V1632" t="str">
            <v>Agente Empleado</v>
          </cell>
          <cell r="W1632" t="str">
            <v>Agente Empleado</v>
          </cell>
          <cell r="X1632" t="str">
            <v>Oficina de Ventas</v>
          </cell>
          <cell r="Y1632" t="str">
            <v>Asignado</v>
          </cell>
          <cell r="Z1632" t="str">
            <v>V04210</v>
          </cell>
          <cell r="AA1632" t="str">
            <v>-</v>
          </cell>
          <cell r="AB1632" t="str">
            <v>-</v>
          </cell>
          <cell r="AC1632" t="str">
            <v>-</v>
          </cell>
          <cell r="AD1632" t="str">
            <v>-</v>
          </cell>
          <cell r="AE1632" t="str">
            <v>-</v>
          </cell>
          <cell r="AF1632" t="str">
            <v>-</v>
          </cell>
          <cell r="AG1632" t="str">
            <v>-</v>
          </cell>
          <cell r="AH1632" t="str">
            <v>-</v>
          </cell>
          <cell r="AI1632" t="str">
            <v>C6705</v>
          </cell>
          <cell r="AJ1632" t="str">
            <v>Ramirez Granados Arturo</v>
          </cell>
          <cell r="AK1632" t="str">
            <v>-</v>
          </cell>
          <cell r="AL1632" t="str">
            <v>-</v>
          </cell>
          <cell r="AM1632" t="str">
            <v>-</v>
          </cell>
          <cell r="AN1632" t="str">
            <v>jose.martinezmartinez@gnp.com.mx</v>
          </cell>
          <cell r="AO1632" t="str">
            <v>-</v>
          </cell>
          <cell r="AP1632" t="str">
            <v>jose.martinezmartinez@gnp.com.mx</v>
          </cell>
          <cell r="AQ1632">
            <v>8717340697</v>
          </cell>
          <cell r="AR1632" t="str">
            <v>-</v>
          </cell>
          <cell r="AS1632" t="str">
            <v>-</v>
          </cell>
          <cell r="AT1632" t="str">
            <v>-</v>
          </cell>
          <cell r="AU1632" t="str">
            <v>-</v>
          </cell>
          <cell r="AV1632" t="str">
            <v>-</v>
          </cell>
          <cell r="AW1632" t="str">
            <v>IMDM22968662..</v>
          </cell>
          <cell r="AX1632" t="str">
            <v>Inactivo</v>
          </cell>
          <cell r="AY1632" t="str">
            <v>No</v>
          </cell>
          <cell r="AZ1632" t="str">
            <v>-</v>
          </cell>
          <cell r="BA1632" t="str">
            <v>-</v>
          </cell>
          <cell r="BB1632" t="str">
            <v>-</v>
          </cell>
          <cell r="BC1632" t="str">
            <v>-</v>
          </cell>
          <cell r="BD1632" t="str">
            <v>-</v>
          </cell>
          <cell r="BE1632" t="str">
            <v>-</v>
          </cell>
          <cell r="BF1632" t="str">
            <v>-</v>
          </cell>
          <cell r="BG1632" t="str">
            <v>-</v>
          </cell>
          <cell r="BH1632" t="str">
            <v>-</v>
          </cell>
          <cell r="BI1632" t="str">
            <v>-</v>
          </cell>
          <cell r="BJ1632" t="str">
            <v>Arrendado</v>
          </cell>
          <cell r="BK1632" t="str">
            <v>A24188</v>
          </cell>
          <cell r="BL1632" t="str">
            <v>Surman Anzures, S.A. de C.V.</v>
          </cell>
          <cell r="BM1632">
            <v>129925</v>
          </cell>
          <cell r="BN1632">
            <v>20788</v>
          </cell>
          <cell r="BO1632">
            <v>150713</v>
          </cell>
          <cell r="BP1632" t="str">
            <v>-</v>
          </cell>
          <cell r="BQ1632" t="str">
            <v>-</v>
          </cell>
          <cell r="BR1632" t="str">
            <v>-</v>
          </cell>
          <cell r="BS1632" t="str">
            <v>-</v>
          </cell>
          <cell r="BT1632" t="str">
            <v>-</v>
          </cell>
          <cell r="BU1632" t="str">
            <v>-</v>
          </cell>
          <cell r="BV1632" t="str">
            <v>-</v>
          </cell>
          <cell r="BW1632" t="str">
            <v>-</v>
          </cell>
          <cell r="BX1632" t="str">
            <v>-</v>
          </cell>
          <cell r="BY1632" t="str">
            <v>-</v>
          </cell>
          <cell r="BZ1632" t="str">
            <v>-</v>
          </cell>
          <cell r="CA1632" t="str">
            <v>-</v>
          </cell>
          <cell r="CB1632" t="str">
            <v>-</v>
          </cell>
          <cell r="CC1632" t="str">
            <v>Jueves</v>
          </cell>
          <cell r="CD1632" t="str">
            <v>91</v>
          </cell>
          <cell r="CE1632" t="str">
            <v>1</v>
          </cell>
          <cell r="CF1632" t="str">
            <v>Verde</v>
          </cell>
          <cell r="CG1632" t="str">
            <v>4o Sábado</v>
          </cell>
          <cell r="CH1632" t="str">
            <v>Abr y May</v>
          </cell>
          <cell r="CI1632" t="str">
            <v>Oct y Nov</v>
          </cell>
          <cell r="CJ1632" t="str">
            <v>-</v>
          </cell>
          <cell r="CK1632">
            <v>90</v>
          </cell>
          <cell r="CL1632" t="str">
            <v>101 - MAGNA</v>
          </cell>
          <cell r="CM1632" t="str">
            <v>16032</v>
          </cell>
          <cell r="CP1632" t="str">
            <v>-</v>
          </cell>
        </row>
        <row r="1633">
          <cell r="A1633" t="str">
            <v>16033</v>
          </cell>
          <cell r="B1633" t="str">
            <v>D74AHR</v>
          </cell>
          <cell r="C1633" t="str">
            <v>Distrito Federal</v>
          </cell>
          <cell r="D1633" t="str">
            <v>No aplica</v>
          </cell>
          <cell r="E1633" t="str">
            <v>Aveo</v>
          </cell>
          <cell r="F1633" t="str">
            <v>Automóvil</v>
          </cell>
          <cell r="G1633" t="str">
            <v>Chevrolet</v>
          </cell>
          <cell r="H1633" t="str">
            <v>Aveo LT 4 puertas T/M, D/H, A/A, B/A, ABS, CD, Paquete F</v>
          </cell>
          <cell r="I1633" t="str">
            <v>3G1TB5CF5GL197211</v>
          </cell>
          <cell r="J1633" t="str">
            <v>Hecho en México</v>
          </cell>
          <cell r="K1633" t="str">
            <v>Magna</v>
          </cell>
          <cell r="L1633">
            <v>4</v>
          </cell>
          <cell r="M1633">
            <v>45</v>
          </cell>
          <cell r="N1633">
            <v>2016</v>
          </cell>
          <cell r="O1633" t="str">
            <v>Ciudad de México</v>
          </cell>
          <cell r="P1633" t="str">
            <v>Ciudad de México</v>
          </cell>
          <cell r="Q1633" t="str">
            <v>Zona Metropolitana</v>
          </cell>
          <cell r="R1633" t="str">
            <v>Baja</v>
          </cell>
          <cell r="S1633" t="str">
            <v>Devolución Valmex</v>
          </cell>
          <cell r="T1633" t="str">
            <v>GNP</v>
          </cell>
          <cell r="U1633" t="str">
            <v>Grupo Nacional Provincial, S.A.B.</v>
          </cell>
          <cell r="V1633" t="str">
            <v>Asesor de Servicio</v>
          </cell>
          <cell r="W1633" t="str">
            <v>495</v>
          </cell>
          <cell r="X1633" t="str">
            <v>Célula 1</v>
          </cell>
          <cell r="Y1633" t="str">
            <v>Asignado</v>
          </cell>
          <cell r="Z1633" t="str">
            <v>N93212</v>
          </cell>
          <cell r="AA1633" t="str">
            <v>Carrasco Herrera Gerardo</v>
          </cell>
          <cell r="AB1633" t="str">
            <v>Grupo Nacional Provincial, S.A.B.</v>
          </cell>
          <cell r="AC1633" t="str">
            <v>CAHG860113E57</v>
          </cell>
          <cell r="AD1633" t="str">
            <v>Operativo</v>
          </cell>
          <cell r="AE1633" t="str">
            <v>Asesor de Servicio Automovil</v>
          </cell>
          <cell r="AF1633" t="str">
            <v>Unidad Operativa</v>
          </cell>
          <cell r="AG1633" t="str">
            <v>Dirección Servicio y Operaciones</v>
          </cell>
          <cell r="AH1633" t="str">
            <v>Subdir. Siniestros CDMX y Sureste</v>
          </cell>
          <cell r="AI1633" t="str">
            <v>C9215</v>
          </cell>
          <cell r="AJ1633" t="str">
            <v>Moreno Alvárez Elvia Citlalli</v>
          </cell>
          <cell r="AK1633" t="str">
            <v>Tlalnepantla</v>
          </cell>
          <cell r="AL1633" t="str">
            <v>Tlalnepantla</v>
          </cell>
          <cell r="AM1633">
            <v>0</v>
          </cell>
          <cell r="AN1633" t="str">
            <v>gerardo.carrasco@gnp.com.mx</v>
          </cell>
          <cell r="AO1633" t="str">
            <v>gerardo.carrasco@gnp.com.mx</v>
          </cell>
          <cell r="AP1633" t="str">
            <v>ajustes085gnp@gmail.com</v>
          </cell>
          <cell r="AQ1633">
            <v>5527028343</v>
          </cell>
          <cell r="AR1633" t="str">
            <v>6363180010378410</v>
          </cell>
          <cell r="AS1633" t="str">
            <v>CANCELADO</v>
          </cell>
          <cell r="AT1633" t="str">
            <v>2313</v>
          </cell>
          <cell r="AU1633" t="str">
            <v>695</v>
          </cell>
          <cell r="AV1633" t="str">
            <v>05/26</v>
          </cell>
          <cell r="AW1633" t="str">
            <v>IMDM20576126..</v>
          </cell>
          <cell r="AX1633" t="str">
            <v>Inactivo</v>
          </cell>
          <cell r="AY1633" t="str">
            <v>Si</v>
          </cell>
          <cell r="AZ1633">
            <v>1229.17</v>
          </cell>
          <cell r="BA1633">
            <v>43708</v>
          </cell>
          <cell r="BB1633">
            <v>7375.02</v>
          </cell>
          <cell r="BC1633" t="str">
            <v>-</v>
          </cell>
          <cell r="BD1633">
            <v>118000</v>
          </cell>
          <cell r="BE1633">
            <v>43631</v>
          </cell>
          <cell r="BF1633">
            <v>45076</v>
          </cell>
          <cell r="BG1633">
            <v>3</v>
          </cell>
          <cell r="BH1633" t="str">
            <v>-</v>
          </cell>
          <cell r="BI1633" t="str">
            <v>-</v>
          </cell>
          <cell r="BJ1633" t="str">
            <v>Arrendado</v>
          </cell>
          <cell r="BK1633" t="str">
            <v>A24189</v>
          </cell>
          <cell r="BL1633" t="str">
            <v>Surman Anzures, S.A. de C.V.</v>
          </cell>
          <cell r="BM1633">
            <v>129925</v>
          </cell>
          <cell r="BN1633">
            <v>20788</v>
          </cell>
          <cell r="BO1633">
            <v>150713</v>
          </cell>
          <cell r="BP1633" t="str">
            <v>-</v>
          </cell>
          <cell r="BQ1633" t="str">
            <v>-</v>
          </cell>
          <cell r="BR1633" t="str">
            <v>-</v>
          </cell>
          <cell r="BS1633" t="str">
            <v>-</v>
          </cell>
          <cell r="BT1633" t="str">
            <v>-</v>
          </cell>
          <cell r="BU1633" t="str">
            <v>-</v>
          </cell>
          <cell r="BV1633" t="str">
            <v>-</v>
          </cell>
          <cell r="BW1633" t="str">
            <v>-</v>
          </cell>
          <cell r="BX1633" t="str">
            <v>-</v>
          </cell>
          <cell r="BY1633" t="str">
            <v>-</v>
          </cell>
          <cell r="BZ1633" t="str">
            <v>-</v>
          </cell>
          <cell r="CA1633" t="str">
            <v>-</v>
          </cell>
          <cell r="CB1633" t="str">
            <v>-</v>
          </cell>
          <cell r="CC1633" t="str">
            <v>Miércoles</v>
          </cell>
          <cell r="CD1633" t="str">
            <v>74</v>
          </cell>
          <cell r="CE1633" t="str">
            <v>4</v>
          </cell>
          <cell r="CF1633" t="str">
            <v>Rojo</v>
          </cell>
          <cell r="CG1633" t="str">
            <v>3er Sábado</v>
          </cell>
          <cell r="CH1633" t="str">
            <v>Mzo y Abr</v>
          </cell>
          <cell r="CI1633" t="str">
            <v>Sep y Oct</v>
          </cell>
          <cell r="CJ1633" t="str">
            <v>Ajustador</v>
          </cell>
          <cell r="CK1633">
            <v>90</v>
          </cell>
          <cell r="CL1633" t="str">
            <v>101 - MAGNA</v>
          </cell>
          <cell r="CM1633" t="str">
            <v>16033</v>
          </cell>
          <cell r="CP1633" t="str">
            <v>-</v>
          </cell>
        </row>
        <row r="1634">
          <cell r="A1634" t="str">
            <v>16034</v>
          </cell>
          <cell r="B1634" t="str">
            <v>D13AHR</v>
          </cell>
          <cell r="C1634" t="str">
            <v>Distrito Federal</v>
          </cell>
          <cell r="D1634" t="str">
            <v>No aplica</v>
          </cell>
          <cell r="E1634" t="str">
            <v>Aveo</v>
          </cell>
          <cell r="F1634" t="str">
            <v>Automóvil</v>
          </cell>
          <cell r="G1634" t="str">
            <v>Chevrolet</v>
          </cell>
          <cell r="H1634" t="str">
            <v>Aveo LT 4 puertas T/M, D/H, A/A, B/A, ABS, CD, Paquete F</v>
          </cell>
          <cell r="I1634" t="str">
            <v>3G1TB5CF7GL195282</v>
          </cell>
          <cell r="J1634" t="str">
            <v>Hecho en México</v>
          </cell>
          <cell r="K1634" t="str">
            <v>Magna</v>
          </cell>
          <cell r="L1634">
            <v>4</v>
          </cell>
          <cell r="M1634">
            <v>45</v>
          </cell>
          <cell r="N1634">
            <v>2016</v>
          </cell>
          <cell r="O1634" t="str">
            <v>León</v>
          </cell>
          <cell r="P1634" t="str">
            <v>Guanajuato</v>
          </cell>
          <cell r="Q1634" t="str">
            <v>Occidente</v>
          </cell>
          <cell r="R1634" t="str">
            <v>Baja</v>
          </cell>
          <cell r="S1634" t="str">
            <v>Devolución Valmex</v>
          </cell>
          <cell r="T1634" t="str">
            <v>GNP</v>
          </cell>
          <cell r="U1634" t="str">
            <v>Grupo Nacional Provincial, S.A.B.</v>
          </cell>
          <cell r="V1634" t="str">
            <v>Asesor de Servicio</v>
          </cell>
          <cell r="W1634" t="str">
            <v>-</v>
          </cell>
          <cell r="X1634" t="str">
            <v>Supervisoria</v>
          </cell>
          <cell r="Y1634" t="str">
            <v>Asignado</v>
          </cell>
          <cell r="Z1634" t="str">
            <v>S01122</v>
          </cell>
          <cell r="AA1634" t="str">
            <v>Vargas Rivas Eduardo</v>
          </cell>
          <cell r="AB1634" t="str">
            <v>Servicios Administrativos en Reclamaciones, S.A. de C.V.</v>
          </cell>
          <cell r="AC1634" t="str">
            <v>VARE690509877</v>
          </cell>
          <cell r="AD1634" t="str">
            <v>Operativo</v>
          </cell>
          <cell r="AE1634" t="str">
            <v>Asesor de Servicio</v>
          </cell>
          <cell r="AF1634" t="str">
            <v>Unidad Operativa</v>
          </cell>
          <cell r="AG1634" t="str">
            <v>Dirección Servicio y Operaciones</v>
          </cell>
          <cell r="AH1634" t="str">
            <v>Subdirección Siniestros Norte y Occidente</v>
          </cell>
          <cell r="AI1634" t="str">
            <v>C9212</v>
          </cell>
          <cell r="AJ1634" t="str">
            <v>Colome Pineda Juan Del Carmen</v>
          </cell>
          <cell r="AK1634" t="str">
            <v>Oficina de servicio Leon P1</v>
          </cell>
          <cell r="AL1634" t="str">
            <v>León</v>
          </cell>
          <cell r="AM1634">
            <v>0</v>
          </cell>
          <cell r="AN1634" t="str">
            <v>eduardo.vargas@gnp.com.mx</v>
          </cell>
          <cell r="AO1634" t="str">
            <v>eduardo.vargas@gnp.com.mx</v>
          </cell>
          <cell r="AQ1634">
            <v>4621076201</v>
          </cell>
          <cell r="AR1634" t="str">
            <v>6363180010378428</v>
          </cell>
          <cell r="AS1634" t="str">
            <v>CANCELADO</v>
          </cell>
          <cell r="AT1634" t="str">
            <v>3085</v>
          </cell>
          <cell r="AU1634" t="str">
            <v>710</v>
          </cell>
          <cell r="AV1634" t="str">
            <v>05/26</v>
          </cell>
          <cell r="AW1634" t="str">
            <v>IMDM20552884..</v>
          </cell>
          <cell r="AX1634" t="str">
            <v>Inactivo</v>
          </cell>
          <cell r="AY1634" t="str">
            <v>No</v>
          </cell>
          <cell r="AZ1634" t="str">
            <v>-</v>
          </cell>
          <cell r="BA1634" t="str">
            <v>-</v>
          </cell>
          <cell r="BB1634" t="str">
            <v>-</v>
          </cell>
          <cell r="BC1634" t="str">
            <v>-</v>
          </cell>
          <cell r="BD1634" t="str">
            <v>-</v>
          </cell>
          <cell r="BE1634" t="str">
            <v>-</v>
          </cell>
          <cell r="BF1634" t="str">
            <v>-</v>
          </cell>
          <cell r="BG1634">
            <v>3</v>
          </cell>
          <cell r="BH1634" t="str">
            <v>-</v>
          </cell>
          <cell r="BI1634" t="str">
            <v>-</v>
          </cell>
          <cell r="BJ1634" t="str">
            <v>Arrendado</v>
          </cell>
          <cell r="BK1634" t="str">
            <v>A24190</v>
          </cell>
          <cell r="BL1634" t="str">
            <v>Surman Anzures, S.A. de C.V.</v>
          </cell>
          <cell r="BM1634">
            <v>129925</v>
          </cell>
          <cell r="BN1634">
            <v>20788</v>
          </cell>
          <cell r="BO1634">
            <v>150713</v>
          </cell>
          <cell r="BP1634" t="str">
            <v>-</v>
          </cell>
          <cell r="BQ1634" t="str">
            <v>-</v>
          </cell>
          <cell r="BR1634" t="str">
            <v>-</v>
          </cell>
          <cell r="BS1634" t="str">
            <v>-</v>
          </cell>
          <cell r="BT1634" t="str">
            <v>-</v>
          </cell>
          <cell r="BU1634" t="str">
            <v>-</v>
          </cell>
          <cell r="BV1634" t="str">
            <v>-</v>
          </cell>
          <cell r="BW1634" t="str">
            <v>-</v>
          </cell>
          <cell r="BX1634" t="str">
            <v>-</v>
          </cell>
          <cell r="BY1634" t="str">
            <v>-</v>
          </cell>
          <cell r="BZ1634" t="str">
            <v>-</v>
          </cell>
          <cell r="CA1634" t="str">
            <v>-</v>
          </cell>
          <cell r="CB1634" t="str">
            <v>-</v>
          </cell>
          <cell r="CC1634" t="str">
            <v>Miércoles</v>
          </cell>
          <cell r="CD1634" t="str">
            <v>13</v>
          </cell>
          <cell r="CE1634" t="str">
            <v>3</v>
          </cell>
          <cell r="CF1634" t="str">
            <v>Rojo</v>
          </cell>
          <cell r="CG1634" t="str">
            <v>3er Sábado</v>
          </cell>
          <cell r="CH1634" t="str">
            <v>Mzo y Abr</v>
          </cell>
          <cell r="CI1634" t="str">
            <v>Sep y Oct</v>
          </cell>
          <cell r="CJ1634" t="str">
            <v>Ajustador</v>
          </cell>
          <cell r="CK1634">
            <v>90</v>
          </cell>
          <cell r="CL1634" t="str">
            <v>101 - MAGNA</v>
          </cell>
          <cell r="CM1634" t="str">
            <v>16034</v>
          </cell>
          <cell r="CP1634" t="str">
            <v>-</v>
          </cell>
        </row>
        <row r="1635">
          <cell r="A1635" t="str">
            <v>16035</v>
          </cell>
          <cell r="B1635" t="str">
            <v>F42AHR</v>
          </cell>
          <cell r="C1635" t="str">
            <v>Distrito Federal</v>
          </cell>
          <cell r="D1635" t="str">
            <v>No aplica</v>
          </cell>
          <cell r="E1635" t="str">
            <v>Aveo</v>
          </cell>
          <cell r="F1635" t="str">
            <v>Automóvil</v>
          </cell>
          <cell r="G1635" t="str">
            <v>Chevrolet</v>
          </cell>
          <cell r="H1635" t="str">
            <v>Aveo LT 4 puertas T/M, D/H, A/A, B/A, ABS, CD, Paquete F</v>
          </cell>
          <cell r="I1635" t="str">
            <v>3G1TB5CF7GL195511</v>
          </cell>
          <cell r="J1635" t="str">
            <v>Hecho en México</v>
          </cell>
          <cell r="K1635" t="str">
            <v>Magna</v>
          </cell>
          <cell r="L1635">
            <v>4</v>
          </cell>
          <cell r="M1635">
            <v>45</v>
          </cell>
          <cell r="N1635">
            <v>2016</v>
          </cell>
          <cell r="O1635" t="str">
            <v>Saltillo</v>
          </cell>
          <cell r="P1635" t="str">
            <v>Coahuila</v>
          </cell>
          <cell r="Q1635" t="str">
            <v>Noreste</v>
          </cell>
          <cell r="R1635" t="str">
            <v>Baja</v>
          </cell>
          <cell r="S1635" t="str">
            <v>Venta a empleado</v>
          </cell>
          <cell r="T1635" t="str">
            <v>GNP</v>
          </cell>
          <cell r="U1635" t="str">
            <v>Grupo Nacional Provincial, S.A.B.</v>
          </cell>
          <cell r="V1635" t="str">
            <v>Supervisor Ajustes</v>
          </cell>
          <cell r="W1635" t="str">
            <v>1211</v>
          </cell>
          <cell r="X1635" t="str">
            <v>Guardia 1</v>
          </cell>
          <cell r="Y1635" t="str">
            <v>Asignado</v>
          </cell>
          <cell r="Z1635" t="str">
            <v>N95235</v>
          </cell>
          <cell r="AA1635" t="str">
            <v>Hernandez Alarcon Jair Salim</v>
          </cell>
          <cell r="AB1635" t="str">
            <v>Grupo Nacional Provincial, S.A.B.</v>
          </cell>
          <cell r="AC1635" t="str">
            <v>HEAJ7909219Y1</v>
          </cell>
          <cell r="AD1635" t="str">
            <v>Jefe de departamento</v>
          </cell>
          <cell r="AE1635" t="str">
            <v>Supervisor Siniestros Autos</v>
          </cell>
          <cell r="AF1635" t="str">
            <v>Unidad Operativa</v>
          </cell>
          <cell r="AG1635" t="str">
            <v>Dirección Servicio y Operaciones</v>
          </cell>
          <cell r="AH1635" t="str">
            <v>Subdirección Siniestros Norte y Occidente</v>
          </cell>
          <cell r="AI1635" t="str">
            <v>C9212</v>
          </cell>
          <cell r="AJ1635" t="str">
            <v>Colome Pineda Juan Del Carmen</v>
          </cell>
          <cell r="AK1635" t="str">
            <v>Saltillo</v>
          </cell>
          <cell r="AL1635" t="str">
            <v>Saltillo</v>
          </cell>
          <cell r="AM1635">
            <v>0</v>
          </cell>
          <cell r="AN1635" t="str">
            <v>jair.hernandez@gnp.com.mx</v>
          </cell>
          <cell r="AO1635" t="str">
            <v>jair.hernandez@gnp.com.mx</v>
          </cell>
          <cell r="AP1635" t="str">
            <v>gnpseguros208@gmail.com</v>
          </cell>
          <cell r="AQ1635">
            <v>8112444727</v>
          </cell>
          <cell r="AR1635" t="str">
            <v>6363180010378436</v>
          </cell>
          <cell r="AS1635" t="str">
            <v>CANCELADO</v>
          </cell>
          <cell r="AT1635" t="str">
            <v>5583</v>
          </cell>
          <cell r="AU1635" t="str">
            <v>517</v>
          </cell>
          <cell r="AV1635" t="str">
            <v>05/26</v>
          </cell>
          <cell r="AW1635" t="str">
            <v>IMDM20576127..</v>
          </cell>
          <cell r="AX1635" t="str">
            <v>Inactivo</v>
          </cell>
          <cell r="AY1635" t="str">
            <v>Si</v>
          </cell>
          <cell r="AZ1635">
            <v>819.44</v>
          </cell>
          <cell r="BA1635">
            <v>43708</v>
          </cell>
          <cell r="BB1635">
            <v>3277.76</v>
          </cell>
          <cell r="BC1635" t="str">
            <v>-</v>
          </cell>
          <cell r="BD1635">
            <v>59000</v>
          </cell>
          <cell r="BE1635">
            <v>43661</v>
          </cell>
          <cell r="BF1635">
            <v>44742</v>
          </cell>
          <cell r="BG1635">
            <v>3</v>
          </cell>
          <cell r="BH1635" t="str">
            <v>-</v>
          </cell>
          <cell r="BI1635" t="str">
            <v>-</v>
          </cell>
          <cell r="BJ1635" t="str">
            <v>Arrendado</v>
          </cell>
          <cell r="BK1635" t="str">
            <v>A24191</v>
          </cell>
          <cell r="BL1635" t="str">
            <v>Surman Anzures, S.A. de C.V.</v>
          </cell>
          <cell r="BM1635">
            <v>129925</v>
          </cell>
          <cell r="BN1635">
            <v>20788</v>
          </cell>
          <cell r="BO1635">
            <v>150713</v>
          </cell>
          <cell r="BP1635" t="str">
            <v>-</v>
          </cell>
          <cell r="BQ1635" t="str">
            <v>-</v>
          </cell>
          <cell r="BR1635" t="str">
            <v>-</v>
          </cell>
          <cell r="BS1635" t="str">
            <v>-</v>
          </cell>
          <cell r="BT1635" t="str">
            <v>-</v>
          </cell>
          <cell r="BU1635" t="str">
            <v>-</v>
          </cell>
          <cell r="BV1635" t="str">
            <v>-</v>
          </cell>
          <cell r="BW1635" t="str">
            <v>-</v>
          </cell>
          <cell r="BX1635" t="str">
            <v>-</v>
          </cell>
          <cell r="BY1635" t="str">
            <v>-</v>
          </cell>
          <cell r="BZ1635" t="str">
            <v>-</v>
          </cell>
          <cell r="CA1635" t="str">
            <v>-</v>
          </cell>
          <cell r="CB1635" t="str">
            <v>-</v>
          </cell>
          <cell r="CC1635" t="str">
            <v>Jueves</v>
          </cell>
          <cell r="CD1635" t="str">
            <v>42</v>
          </cell>
          <cell r="CE1635" t="str">
            <v>2</v>
          </cell>
          <cell r="CF1635" t="str">
            <v>Verde</v>
          </cell>
          <cell r="CG1635" t="str">
            <v>4o Sábado</v>
          </cell>
          <cell r="CH1635" t="str">
            <v>Abr y May</v>
          </cell>
          <cell r="CI1635" t="str">
            <v>Oct y Nov</v>
          </cell>
          <cell r="CJ1635" t="str">
            <v>SupAjustes</v>
          </cell>
          <cell r="CK1635">
            <v>90</v>
          </cell>
          <cell r="CL1635" t="str">
            <v>101 - MAGNA</v>
          </cell>
          <cell r="CM1635" t="str">
            <v>16035</v>
          </cell>
          <cell r="CP1635" t="str">
            <v>-</v>
          </cell>
        </row>
        <row r="1636">
          <cell r="A1636" t="str">
            <v>16036</v>
          </cell>
          <cell r="B1636" t="str">
            <v>K07AHR</v>
          </cell>
          <cell r="C1636" t="str">
            <v>Distrito Federal</v>
          </cell>
          <cell r="D1636" t="str">
            <v>No aplica</v>
          </cell>
          <cell r="E1636" t="str">
            <v>Aveo</v>
          </cell>
          <cell r="F1636" t="str">
            <v>Automóvil</v>
          </cell>
          <cell r="G1636" t="str">
            <v>Chevrolet</v>
          </cell>
          <cell r="H1636" t="str">
            <v>Aveo LT 4 puertas T/M, D/H, A/A, B/A, ABS, CD, Paquete F</v>
          </cell>
          <cell r="I1636" t="str">
            <v>3G1TB5CF7GL197193</v>
          </cell>
          <cell r="J1636" t="str">
            <v>Hecho en México</v>
          </cell>
          <cell r="K1636" t="str">
            <v>Magna</v>
          </cell>
          <cell r="L1636">
            <v>4</v>
          </cell>
          <cell r="M1636">
            <v>45</v>
          </cell>
          <cell r="N1636">
            <v>2016</v>
          </cell>
          <cell r="O1636" t="str">
            <v>Ciudad de México</v>
          </cell>
          <cell r="P1636" t="str">
            <v>Ciudad de México</v>
          </cell>
          <cell r="Q1636" t="str">
            <v>Zona Metropolitana</v>
          </cell>
          <cell r="R1636" t="str">
            <v>Baja</v>
          </cell>
          <cell r="S1636" t="str">
            <v>Venta a empleado</v>
          </cell>
          <cell r="T1636" t="str">
            <v>GNP</v>
          </cell>
          <cell r="U1636" t="str">
            <v>Grupo Nacional Provincial, S.A.B.</v>
          </cell>
          <cell r="V1636" t="str">
            <v>Asesor de Servicio</v>
          </cell>
          <cell r="W1636" t="str">
            <v>554</v>
          </cell>
          <cell r="X1636" t="str">
            <v>Célula 5</v>
          </cell>
          <cell r="Y1636" t="str">
            <v>Asignado</v>
          </cell>
          <cell r="Z1636" t="str">
            <v>N92137</v>
          </cell>
          <cell r="AA1636" t="str">
            <v>Ordoñez Martínez Alonso</v>
          </cell>
          <cell r="AB1636" t="str">
            <v>Grupo Nacional Provincial, S.A.B.</v>
          </cell>
          <cell r="AC1636" t="str">
            <v>OOMA850111MKA</v>
          </cell>
          <cell r="AD1636" t="str">
            <v>Operativo</v>
          </cell>
          <cell r="AE1636" t="str">
            <v>Asesor de Servicio Automovil</v>
          </cell>
          <cell r="AF1636" t="str">
            <v>Unidad Operativa</v>
          </cell>
          <cell r="AG1636" t="str">
            <v>Dirección Servicio y Operaciones</v>
          </cell>
          <cell r="AH1636" t="str">
            <v>Subdir. Siniestros CDMX y Sureste</v>
          </cell>
          <cell r="AI1636" t="str">
            <v>C9208</v>
          </cell>
          <cell r="AJ1636" t="str">
            <v>Lasa Estrada Antxon</v>
          </cell>
          <cell r="AK1636" t="str">
            <v>Tlalnepantla</v>
          </cell>
          <cell r="AL1636" t="str">
            <v>Tlalnepantla</v>
          </cell>
          <cell r="AM1636">
            <v>0</v>
          </cell>
          <cell r="AN1636" t="str">
            <v>alonso.ordonez@gnp.com.mx</v>
          </cell>
          <cell r="AO1636" t="str">
            <v>alonso.ordonez@gnp.com.mx</v>
          </cell>
          <cell r="AP1636" t="str">
            <v>ajustes105gnp@gmail.com</v>
          </cell>
          <cell r="AQ1636">
            <v>5535660119</v>
          </cell>
          <cell r="AR1636" t="str">
            <v>6363180010378444</v>
          </cell>
          <cell r="AS1636" t="str">
            <v>CANCELADO</v>
          </cell>
          <cell r="AT1636" t="str">
            <v>7084</v>
          </cell>
          <cell r="AU1636" t="str">
            <v>007</v>
          </cell>
          <cell r="AV1636" t="str">
            <v>05/26</v>
          </cell>
          <cell r="AW1636" t="str">
            <v>IMDM20576128..</v>
          </cell>
          <cell r="AX1636" t="str">
            <v>Inactivo</v>
          </cell>
          <cell r="AY1636" t="str">
            <v>Si</v>
          </cell>
          <cell r="AZ1636">
            <v>1229.17</v>
          </cell>
          <cell r="BA1636">
            <v>43708</v>
          </cell>
          <cell r="BB1636">
            <v>7375.02</v>
          </cell>
          <cell r="BC1636" t="str">
            <v>-</v>
          </cell>
          <cell r="BD1636">
            <v>118000</v>
          </cell>
          <cell r="BE1636">
            <v>43631</v>
          </cell>
          <cell r="BF1636">
            <v>45076</v>
          </cell>
          <cell r="BG1636">
            <v>3</v>
          </cell>
          <cell r="BH1636" t="str">
            <v>-</v>
          </cell>
          <cell r="BI1636" t="str">
            <v>-</v>
          </cell>
          <cell r="BJ1636" t="str">
            <v>Arrendado</v>
          </cell>
          <cell r="BK1636" t="str">
            <v>A24192</v>
          </cell>
          <cell r="BL1636" t="str">
            <v>Surman Anzures, S.A. de C.V.</v>
          </cell>
          <cell r="BM1636">
            <v>129925</v>
          </cell>
          <cell r="BN1636">
            <v>20788</v>
          </cell>
          <cell r="BO1636">
            <v>150713</v>
          </cell>
          <cell r="BP1636" t="str">
            <v>-</v>
          </cell>
          <cell r="BQ1636" t="str">
            <v>-</v>
          </cell>
          <cell r="BR1636" t="str">
            <v>-</v>
          </cell>
          <cell r="BS1636" t="str">
            <v>-</v>
          </cell>
          <cell r="BT1636" t="str">
            <v>-</v>
          </cell>
          <cell r="BU1636" t="str">
            <v>-</v>
          </cell>
          <cell r="BV1636" t="str">
            <v>-</v>
          </cell>
          <cell r="BW1636" t="str">
            <v>-</v>
          </cell>
          <cell r="BX1636" t="str">
            <v>-</v>
          </cell>
          <cell r="BY1636" t="str">
            <v>-</v>
          </cell>
          <cell r="BZ1636" t="str">
            <v>-</v>
          </cell>
          <cell r="CA1636" t="str">
            <v>-</v>
          </cell>
          <cell r="CB1636" t="str">
            <v>-</v>
          </cell>
          <cell r="CC1636" t="str">
            <v>Martes</v>
          </cell>
          <cell r="CD1636" t="str">
            <v>07</v>
          </cell>
          <cell r="CE1636" t="str">
            <v>7</v>
          </cell>
          <cell r="CF1636" t="str">
            <v>Rosa</v>
          </cell>
          <cell r="CG1636" t="str">
            <v>2o Sábado</v>
          </cell>
          <cell r="CH1636" t="str">
            <v>Feb y Mzo</v>
          </cell>
          <cell r="CI1636" t="str">
            <v>Ago y Sep</v>
          </cell>
          <cell r="CJ1636" t="str">
            <v>Ajustador</v>
          </cell>
          <cell r="CK1636">
            <v>90</v>
          </cell>
          <cell r="CL1636" t="str">
            <v>101 - MAGNA</v>
          </cell>
          <cell r="CM1636" t="str">
            <v>16036</v>
          </cell>
          <cell r="CP1636" t="str">
            <v>-</v>
          </cell>
        </row>
        <row r="1637">
          <cell r="A1637" t="str">
            <v>16037</v>
          </cell>
          <cell r="B1637" t="str">
            <v>F58AHR</v>
          </cell>
          <cell r="C1637" t="str">
            <v>Distrito Federal</v>
          </cell>
          <cell r="D1637" t="str">
            <v>No aplica</v>
          </cell>
          <cell r="E1637" t="str">
            <v>Aveo</v>
          </cell>
          <cell r="F1637" t="str">
            <v>Automóvil</v>
          </cell>
          <cell r="G1637" t="str">
            <v>Chevrolet</v>
          </cell>
          <cell r="H1637" t="str">
            <v>Aveo LT 4 puertas T/M, D/H, A/A, B/A, ABS, CD, Paquete F</v>
          </cell>
          <cell r="I1637" t="str">
            <v>3G1TB5CF8GL193718</v>
          </cell>
          <cell r="J1637" t="str">
            <v>Hecho en México</v>
          </cell>
          <cell r="K1637" t="str">
            <v>Magna</v>
          </cell>
          <cell r="L1637">
            <v>4</v>
          </cell>
          <cell r="M1637">
            <v>45</v>
          </cell>
          <cell r="N1637">
            <v>2016</v>
          </cell>
          <cell r="O1637" t="str">
            <v>Ciudad de México</v>
          </cell>
          <cell r="P1637" t="str">
            <v>Ciudad de México</v>
          </cell>
          <cell r="Q1637" t="str">
            <v>Zona Metropolitana</v>
          </cell>
          <cell r="R1637" t="str">
            <v>Baja</v>
          </cell>
          <cell r="S1637" t="str">
            <v>Venta a empleado</v>
          </cell>
          <cell r="T1637" t="str">
            <v>GNP</v>
          </cell>
          <cell r="U1637" t="str">
            <v>Grupo Nacional Provincial, S.A.B.</v>
          </cell>
          <cell r="V1637" t="str">
            <v>Asesor de Servicio</v>
          </cell>
          <cell r="W1637" t="str">
            <v>302</v>
          </cell>
          <cell r="X1637" t="str">
            <v>Célula 4</v>
          </cell>
          <cell r="Y1637" t="str">
            <v>Asignado</v>
          </cell>
          <cell r="Z1637" t="str">
            <v>N32639</v>
          </cell>
          <cell r="AA1637" t="str">
            <v>-</v>
          </cell>
          <cell r="AB1637" t="str">
            <v>-</v>
          </cell>
          <cell r="AC1637" t="str">
            <v>-</v>
          </cell>
          <cell r="AD1637" t="str">
            <v>-</v>
          </cell>
          <cell r="AE1637" t="str">
            <v>-</v>
          </cell>
          <cell r="AF1637" t="str">
            <v>-</v>
          </cell>
          <cell r="AG1637" t="str">
            <v>-</v>
          </cell>
          <cell r="AH1637" t="str">
            <v>-</v>
          </cell>
          <cell r="AI1637" t="str">
            <v>C6705</v>
          </cell>
          <cell r="AJ1637" t="str">
            <v>Ramirez Granados Arturo</v>
          </cell>
          <cell r="AK1637" t="str">
            <v>-</v>
          </cell>
          <cell r="AL1637" t="str">
            <v>-</v>
          </cell>
          <cell r="AM1637" t="str">
            <v>-</v>
          </cell>
          <cell r="AN1637" t="str">
            <v>ajustes009gnp@gmail.com</v>
          </cell>
          <cell r="AO1637" t="str">
            <v>-</v>
          </cell>
          <cell r="AP1637" t="str">
            <v>ajustes009gnp@gmail.com</v>
          </cell>
          <cell r="AQ1637">
            <v>5535228467</v>
          </cell>
          <cell r="AR1637" t="str">
            <v>6363180010378451</v>
          </cell>
          <cell r="AS1637" t="str">
            <v>CANCELADO</v>
          </cell>
          <cell r="AT1637" t="str">
            <v>7837</v>
          </cell>
          <cell r="AU1637" t="str">
            <v>219</v>
          </cell>
          <cell r="AV1637" t="str">
            <v>05/26</v>
          </cell>
          <cell r="AW1637" t="str">
            <v>IMDM20576129..</v>
          </cell>
          <cell r="AX1637" t="str">
            <v>Inactivo</v>
          </cell>
          <cell r="AY1637" t="str">
            <v>No</v>
          </cell>
          <cell r="AZ1637" t="str">
            <v>-</v>
          </cell>
          <cell r="BA1637" t="str">
            <v>-</v>
          </cell>
          <cell r="BB1637" t="str">
            <v>-</v>
          </cell>
          <cell r="BC1637" t="str">
            <v>-</v>
          </cell>
          <cell r="BD1637" t="str">
            <v>-</v>
          </cell>
          <cell r="BE1637" t="str">
            <v>-</v>
          </cell>
          <cell r="BF1637" t="str">
            <v>-</v>
          </cell>
          <cell r="BG1637">
            <v>3</v>
          </cell>
          <cell r="BH1637" t="str">
            <v>-</v>
          </cell>
          <cell r="BI1637" t="str">
            <v>-</v>
          </cell>
          <cell r="BJ1637" t="str">
            <v>Arrendado</v>
          </cell>
          <cell r="BK1637" t="str">
            <v>A24193</v>
          </cell>
          <cell r="BL1637" t="str">
            <v>Surman Anzures, S.A. de C.V.</v>
          </cell>
          <cell r="BM1637">
            <v>129925</v>
          </cell>
          <cell r="BN1637">
            <v>20788</v>
          </cell>
          <cell r="BO1637">
            <v>150713</v>
          </cell>
          <cell r="BP1637" t="str">
            <v>-</v>
          </cell>
          <cell r="BQ1637" t="str">
            <v>-</v>
          </cell>
          <cell r="BR1637" t="str">
            <v>-</v>
          </cell>
          <cell r="BS1637" t="str">
            <v>-</v>
          </cell>
          <cell r="BT1637" t="str">
            <v>-</v>
          </cell>
          <cell r="BU1637" t="str">
            <v>-</v>
          </cell>
          <cell r="BV1637" t="str">
            <v>-</v>
          </cell>
          <cell r="BW1637" t="str">
            <v>-</v>
          </cell>
          <cell r="BX1637" t="str">
            <v>-</v>
          </cell>
          <cell r="BY1637" t="str">
            <v>-</v>
          </cell>
          <cell r="BZ1637" t="str">
            <v>-</v>
          </cell>
          <cell r="CA1637" t="str">
            <v>-</v>
          </cell>
          <cell r="CB1637" t="str">
            <v>-</v>
          </cell>
          <cell r="CC1637" t="str">
            <v>Martes</v>
          </cell>
          <cell r="CD1637" t="str">
            <v>58</v>
          </cell>
          <cell r="CE1637" t="str">
            <v>8</v>
          </cell>
          <cell r="CF1637" t="str">
            <v>Rosa</v>
          </cell>
          <cell r="CG1637" t="str">
            <v>2o Sábado</v>
          </cell>
          <cell r="CH1637" t="str">
            <v>Feb y Mzo</v>
          </cell>
          <cell r="CI1637" t="str">
            <v>Ago y Sep</v>
          </cell>
          <cell r="CJ1637" t="str">
            <v>Ajustador</v>
          </cell>
          <cell r="CK1637">
            <v>90</v>
          </cell>
          <cell r="CL1637" t="str">
            <v>101 - MAGNA</v>
          </cell>
          <cell r="CM1637" t="str">
            <v>16037</v>
          </cell>
          <cell r="CP1637" t="str">
            <v>-</v>
          </cell>
        </row>
        <row r="1638">
          <cell r="A1638" t="str">
            <v>16038</v>
          </cell>
          <cell r="B1638" t="str">
            <v>F60AHR</v>
          </cell>
          <cell r="C1638" t="str">
            <v>Distrito Federal</v>
          </cell>
          <cell r="D1638" t="str">
            <v>No aplica</v>
          </cell>
          <cell r="E1638" t="str">
            <v>Aveo</v>
          </cell>
          <cell r="F1638" t="str">
            <v>Automóvil</v>
          </cell>
          <cell r="G1638" t="str">
            <v>Chevrolet</v>
          </cell>
          <cell r="H1638" t="str">
            <v>Aveo LT 4 puertas T/M, D/H, A/A, B/A, ABS, CD, Paquete F</v>
          </cell>
          <cell r="I1638" t="str">
            <v>3G1TB5CF8GL197106</v>
          </cell>
          <cell r="J1638" t="str">
            <v>Hecho en México</v>
          </cell>
          <cell r="K1638" t="str">
            <v>Magna</v>
          </cell>
          <cell r="L1638">
            <v>4</v>
          </cell>
          <cell r="M1638">
            <v>45</v>
          </cell>
          <cell r="N1638">
            <v>2016</v>
          </cell>
          <cell r="O1638" t="str">
            <v>Ciudad de México</v>
          </cell>
          <cell r="P1638" t="str">
            <v>Ciudad de México</v>
          </cell>
          <cell r="Q1638" t="str">
            <v>Zona Metropolitana</v>
          </cell>
          <cell r="R1638" t="str">
            <v>Baja</v>
          </cell>
          <cell r="S1638" t="str">
            <v>Venta a empleado</v>
          </cell>
          <cell r="T1638" t="str">
            <v>GNP</v>
          </cell>
          <cell r="U1638" t="str">
            <v>Grupo Nacional Provincial, S.A.B.</v>
          </cell>
          <cell r="V1638" t="str">
            <v>Asesor de Servicio</v>
          </cell>
          <cell r="W1638" t="str">
            <v>531</v>
          </cell>
          <cell r="X1638" t="str">
            <v>Célula 1</v>
          </cell>
          <cell r="Y1638" t="str">
            <v>Asignado</v>
          </cell>
          <cell r="Z1638" t="str">
            <v>N95059</v>
          </cell>
          <cell r="AA1638" t="str">
            <v>Flores Báez Marco Antonio</v>
          </cell>
          <cell r="AB1638" t="str">
            <v>Grupo Nacional Provincial, S.A.B.</v>
          </cell>
          <cell r="AC1638" t="str">
            <v>FOBM790417650</v>
          </cell>
          <cell r="AD1638" t="str">
            <v>Operativo</v>
          </cell>
          <cell r="AE1638" t="str">
            <v>Asesor de Servicio Automovil</v>
          </cell>
          <cell r="AF1638" t="str">
            <v>Unidad Operativa</v>
          </cell>
          <cell r="AG1638" t="str">
            <v>Dirección Servicio y Operaciones</v>
          </cell>
          <cell r="AH1638" t="str">
            <v>Subdir. Siniestros CDMX y Sureste</v>
          </cell>
          <cell r="AI1638" t="str">
            <v>C9208</v>
          </cell>
          <cell r="AJ1638" t="str">
            <v>Lasa Estrada Antxon</v>
          </cell>
          <cell r="AK1638" t="str">
            <v>Tlalnepantla</v>
          </cell>
          <cell r="AL1638" t="str">
            <v>Tlalnepantla</v>
          </cell>
          <cell r="AM1638">
            <v>0</v>
          </cell>
          <cell r="AN1638" t="str">
            <v>marco.flores@gnp.com.mx</v>
          </cell>
          <cell r="AO1638" t="str">
            <v>marco.flores@gnp.com.mx</v>
          </cell>
          <cell r="AP1638" t="str">
            <v>marckantonio31@gmail.com</v>
          </cell>
          <cell r="AQ1638">
            <v>5566809798</v>
          </cell>
          <cell r="AR1638" t="str">
            <v>6363180010378469</v>
          </cell>
          <cell r="AS1638" t="str">
            <v>CANCELADO</v>
          </cell>
          <cell r="AT1638" t="str">
            <v>5969</v>
          </cell>
          <cell r="AU1638" t="str">
            <v>449</v>
          </cell>
          <cell r="AV1638" t="str">
            <v>05/26</v>
          </cell>
          <cell r="AW1638" t="str">
            <v>IMDM20577303..</v>
          </cell>
          <cell r="AX1638" t="str">
            <v>Inactivo</v>
          </cell>
          <cell r="AY1638" t="str">
            <v>Si</v>
          </cell>
          <cell r="AZ1638">
            <v>1229.17</v>
          </cell>
          <cell r="BA1638">
            <v>43708</v>
          </cell>
          <cell r="BB1638">
            <v>7375.02</v>
          </cell>
          <cell r="BC1638" t="str">
            <v>-</v>
          </cell>
          <cell r="BD1638">
            <v>118000</v>
          </cell>
          <cell r="BE1638">
            <v>43631</v>
          </cell>
          <cell r="BF1638">
            <v>45076</v>
          </cell>
          <cell r="BG1638">
            <v>3</v>
          </cell>
          <cell r="BH1638" t="str">
            <v>-</v>
          </cell>
          <cell r="BI1638" t="str">
            <v>-</v>
          </cell>
          <cell r="BJ1638" t="str">
            <v>Arrendado</v>
          </cell>
          <cell r="BK1638" t="str">
            <v>A24194</v>
          </cell>
          <cell r="BL1638" t="str">
            <v>Surman Anzures, S.A. de C.V.</v>
          </cell>
          <cell r="BM1638">
            <v>129925</v>
          </cell>
          <cell r="BN1638">
            <v>20788</v>
          </cell>
          <cell r="BO1638">
            <v>150713</v>
          </cell>
          <cell r="BP1638" t="str">
            <v>-</v>
          </cell>
          <cell r="BQ1638" t="str">
            <v>-</v>
          </cell>
          <cell r="BR1638" t="str">
            <v>-</v>
          </cell>
          <cell r="BS1638" t="str">
            <v>-</v>
          </cell>
          <cell r="BT1638" t="str">
            <v>-</v>
          </cell>
          <cell r="BU1638" t="str">
            <v>-</v>
          </cell>
          <cell r="BV1638" t="str">
            <v>-</v>
          </cell>
          <cell r="BW1638" t="str">
            <v>-</v>
          </cell>
          <cell r="BX1638" t="str">
            <v>-</v>
          </cell>
          <cell r="BY1638" t="str">
            <v>-</v>
          </cell>
          <cell r="BZ1638" t="str">
            <v>-</v>
          </cell>
          <cell r="CA1638" t="str">
            <v>-</v>
          </cell>
          <cell r="CB1638" t="str">
            <v>-</v>
          </cell>
          <cell r="CC1638" t="str">
            <v>Viernes</v>
          </cell>
          <cell r="CD1638" t="str">
            <v>60</v>
          </cell>
          <cell r="CE1638" t="str">
            <v>0</v>
          </cell>
          <cell r="CF1638" t="str">
            <v>Azul</v>
          </cell>
          <cell r="CG1638" t="str">
            <v>5o Sábado</v>
          </cell>
          <cell r="CH1638" t="str">
            <v>May y Jun</v>
          </cell>
          <cell r="CI1638" t="str">
            <v>Nov y Dic</v>
          </cell>
          <cell r="CJ1638" t="str">
            <v>Ajustador</v>
          </cell>
          <cell r="CK1638">
            <v>90</v>
          </cell>
          <cell r="CL1638" t="str">
            <v>101 - MAGNA</v>
          </cell>
          <cell r="CM1638" t="str">
            <v>16038</v>
          </cell>
          <cell r="CP1638" t="str">
            <v>-</v>
          </cell>
        </row>
        <row r="1639">
          <cell r="A1639" t="str">
            <v>16039</v>
          </cell>
          <cell r="B1639" t="str">
            <v>F82AHR</v>
          </cell>
          <cell r="C1639" t="str">
            <v>Distrito Federal</v>
          </cell>
          <cell r="D1639" t="str">
            <v>No aplica</v>
          </cell>
          <cell r="E1639" t="str">
            <v>Aveo</v>
          </cell>
          <cell r="F1639" t="str">
            <v>Automóvil</v>
          </cell>
          <cell r="G1639" t="str">
            <v>Chevrolet</v>
          </cell>
          <cell r="H1639" t="str">
            <v>Aveo LT 4 puertas T/M, D/H, A/A, B/A, ABS, CD, Paquete F</v>
          </cell>
          <cell r="I1639" t="str">
            <v>3G1TB5CF7GL201114</v>
          </cell>
          <cell r="J1639" t="str">
            <v>Hecho en México</v>
          </cell>
          <cell r="K1639" t="str">
            <v>Magna</v>
          </cell>
          <cell r="L1639">
            <v>4</v>
          </cell>
          <cell r="M1639">
            <v>45</v>
          </cell>
          <cell r="N1639">
            <v>2016</v>
          </cell>
          <cell r="O1639" t="str">
            <v>Ciudad de México</v>
          </cell>
          <cell r="P1639" t="str">
            <v>Ciudad de México</v>
          </cell>
          <cell r="Q1639" t="str">
            <v>Zona Metropolitana</v>
          </cell>
          <cell r="R1639" t="str">
            <v>Baja</v>
          </cell>
          <cell r="S1639" t="str">
            <v>Venta a empleado</v>
          </cell>
          <cell r="T1639" t="str">
            <v>GNP</v>
          </cell>
          <cell r="U1639" t="str">
            <v>Grupo Nacional Provincial, S.A.B.</v>
          </cell>
          <cell r="V1639" t="str">
            <v>Asesor de Servicio</v>
          </cell>
          <cell r="W1639" t="str">
            <v>490</v>
          </cell>
          <cell r="X1639" t="str">
            <v>Célula 3</v>
          </cell>
          <cell r="Y1639" t="str">
            <v>Asignado</v>
          </cell>
          <cell r="Z1639" t="str">
            <v>N92136</v>
          </cell>
          <cell r="AA1639" t="str">
            <v>Meza Alvárez Oscar</v>
          </cell>
          <cell r="AB1639" t="str">
            <v>Grupo Nacional Provincial, S.A.B.</v>
          </cell>
          <cell r="AC1639" t="str">
            <v>MEAO8712221W8</v>
          </cell>
          <cell r="AD1639" t="str">
            <v>Operativo</v>
          </cell>
          <cell r="AE1639" t="str">
            <v>Asesor de Servicio Automovil</v>
          </cell>
          <cell r="AF1639" t="str">
            <v>Unidad Operativa</v>
          </cell>
          <cell r="AG1639" t="str">
            <v>Dirección Servicio y Operaciones</v>
          </cell>
          <cell r="AH1639" t="str">
            <v>Subdir. Siniestros CDMX y Sureste</v>
          </cell>
          <cell r="AI1639" t="str">
            <v>C9208</v>
          </cell>
          <cell r="AJ1639" t="str">
            <v>Lasa Estrada Antxon</v>
          </cell>
          <cell r="AK1639" t="str">
            <v>Tlalnepantla</v>
          </cell>
          <cell r="AL1639" t="str">
            <v>Tlalnepantla</v>
          </cell>
          <cell r="AM1639">
            <v>0</v>
          </cell>
          <cell r="AN1639" t="str">
            <v>oscar.alvarez@gnp.com.mx</v>
          </cell>
          <cell r="AO1639" t="str">
            <v>oscar.alvarez@gnp.com.mx</v>
          </cell>
          <cell r="AP1639" t="str">
            <v>ajustes082gnp@gmail.com</v>
          </cell>
          <cell r="AQ1639">
            <v>5535228375</v>
          </cell>
          <cell r="AR1639" t="str">
            <v>6363180010378477</v>
          </cell>
          <cell r="AS1639" t="str">
            <v>CANCELADO</v>
          </cell>
          <cell r="AT1639" t="str">
            <v>3704</v>
          </cell>
          <cell r="AU1639" t="str">
            <v>221</v>
          </cell>
          <cell r="AV1639" t="str">
            <v>05/26</v>
          </cell>
          <cell r="AW1639" t="str">
            <v>IMDM20577304..</v>
          </cell>
          <cell r="AX1639" t="str">
            <v>Inactivo</v>
          </cell>
          <cell r="AY1639" t="str">
            <v>No</v>
          </cell>
          <cell r="AZ1639" t="str">
            <v>-</v>
          </cell>
          <cell r="BA1639" t="str">
            <v>-</v>
          </cell>
          <cell r="BB1639" t="str">
            <v>-</v>
          </cell>
          <cell r="BC1639" t="str">
            <v>-</v>
          </cell>
          <cell r="BD1639" t="str">
            <v>-</v>
          </cell>
          <cell r="BE1639" t="str">
            <v>-</v>
          </cell>
          <cell r="BF1639" t="str">
            <v>-</v>
          </cell>
          <cell r="BG1639">
            <v>3</v>
          </cell>
          <cell r="BH1639" t="str">
            <v>-</v>
          </cell>
          <cell r="BI1639" t="str">
            <v>-</v>
          </cell>
          <cell r="BJ1639" t="str">
            <v>Arrendado</v>
          </cell>
          <cell r="BK1639" t="str">
            <v>A24207</v>
          </cell>
          <cell r="BL1639" t="str">
            <v>Surman Anzures, S.A. de C.V.</v>
          </cell>
          <cell r="BM1639">
            <v>129925</v>
          </cell>
          <cell r="BN1639">
            <v>20788</v>
          </cell>
          <cell r="BO1639">
            <v>150713</v>
          </cell>
          <cell r="BP1639" t="str">
            <v>-</v>
          </cell>
          <cell r="BQ1639" t="str">
            <v>-</v>
          </cell>
          <cell r="BR1639" t="str">
            <v>-</v>
          </cell>
          <cell r="BS1639" t="str">
            <v>-</v>
          </cell>
          <cell r="BT1639" t="str">
            <v>-</v>
          </cell>
          <cell r="BU1639" t="str">
            <v>-</v>
          </cell>
          <cell r="BV1639" t="str">
            <v>-</v>
          </cell>
          <cell r="BW1639" t="str">
            <v>-</v>
          </cell>
          <cell r="BX1639" t="str">
            <v>-</v>
          </cell>
          <cell r="BY1639" t="str">
            <v>-</v>
          </cell>
          <cell r="BZ1639" t="str">
            <v>-</v>
          </cell>
          <cell r="CA1639" t="str">
            <v>-</v>
          </cell>
          <cell r="CB1639" t="str">
            <v>-</v>
          </cell>
          <cell r="CC1639" t="str">
            <v>Jueves</v>
          </cell>
          <cell r="CD1639" t="str">
            <v>82</v>
          </cell>
          <cell r="CE1639" t="str">
            <v>2</v>
          </cell>
          <cell r="CF1639" t="str">
            <v>Verde</v>
          </cell>
          <cell r="CG1639" t="str">
            <v>4o Sábado</v>
          </cell>
          <cell r="CH1639" t="str">
            <v>Abr y May</v>
          </cell>
          <cell r="CI1639" t="str">
            <v>Oct y Nov</v>
          </cell>
          <cell r="CJ1639" t="str">
            <v>Ajustador</v>
          </cell>
          <cell r="CK1639">
            <v>90</v>
          </cell>
          <cell r="CL1639" t="str">
            <v>101 - MAGNA</v>
          </cell>
          <cell r="CM1639" t="str">
            <v>16039</v>
          </cell>
          <cell r="CP1639" t="str">
            <v>-</v>
          </cell>
        </row>
        <row r="1640">
          <cell r="A1640" t="str">
            <v>16040</v>
          </cell>
          <cell r="B1640" t="str">
            <v>F28AHR</v>
          </cell>
          <cell r="C1640" t="str">
            <v>Distrito Federal</v>
          </cell>
          <cell r="D1640" t="str">
            <v>No aplica</v>
          </cell>
          <cell r="E1640" t="str">
            <v>Aveo</v>
          </cell>
          <cell r="F1640" t="str">
            <v>Automóvil</v>
          </cell>
          <cell r="G1640" t="str">
            <v>Chevrolet</v>
          </cell>
          <cell r="H1640" t="str">
            <v>Aveo LT 4 puertas T/M, D/H, A/A, B/A, ABS, CD, Paquete F</v>
          </cell>
          <cell r="I1640" t="str">
            <v>3G1TB5CF9GL198166</v>
          </cell>
          <cell r="J1640" t="str">
            <v>Hecho en México</v>
          </cell>
          <cell r="K1640" t="str">
            <v>Magna</v>
          </cell>
          <cell r="L1640">
            <v>4</v>
          </cell>
          <cell r="M1640">
            <v>45</v>
          </cell>
          <cell r="N1640">
            <v>2016</v>
          </cell>
          <cell r="O1640" t="str">
            <v>Puebla</v>
          </cell>
          <cell r="P1640" t="str">
            <v>Puebla</v>
          </cell>
          <cell r="Q1640" t="str">
            <v>Sureste</v>
          </cell>
          <cell r="R1640" t="str">
            <v>Baja</v>
          </cell>
          <cell r="S1640" t="str">
            <v>Subasta interna</v>
          </cell>
          <cell r="T1640" t="str">
            <v>GNP</v>
          </cell>
          <cell r="U1640" t="str">
            <v>Grupo Nacional Provincial, S.A.B.</v>
          </cell>
          <cell r="V1640" t="str">
            <v>Asesor de Servicio</v>
          </cell>
          <cell r="W1640" t="str">
            <v>550</v>
          </cell>
          <cell r="X1640" t="str">
            <v>Célula 7</v>
          </cell>
          <cell r="Y1640" t="str">
            <v>Asignado</v>
          </cell>
          <cell r="Z1640" t="str">
            <v>N94528</v>
          </cell>
          <cell r="AA1640" t="str">
            <v>Fuentes Rodríguez Roberto Carlos</v>
          </cell>
          <cell r="AB1640" t="str">
            <v>Grupo Nacional Provincial, S.A.B.</v>
          </cell>
          <cell r="AC1640" t="str">
            <v>FURR840322M38</v>
          </cell>
          <cell r="AD1640" t="str">
            <v>Operativo</v>
          </cell>
          <cell r="AE1640" t="str">
            <v>Visitador de Taller Jr.</v>
          </cell>
          <cell r="AF1640" t="str">
            <v>Unidad Operativa</v>
          </cell>
          <cell r="AG1640" t="str">
            <v>Dirección Servicio y Operaciones</v>
          </cell>
          <cell r="AH1640" t="str">
            <v>Subdir. Siniestros CDMX y Sureste</v>
          </cell>
          <cell r="AI1640" t="str">
            <v>C9208</v>
          </cell>
          <cell r="AJ1640" t="str">
            <v>Lasa Estrada Antxon</v>
          </cell>
          <cell r="AK1640" t="str">
            <v>Paseo Opera</v>
          </cell>
          <cell r="AL1640" t="str">
            <v>Puebla</v>
          </cell>
          <cell r="AM1640">
            <v>0</v>
          </cell>
          <cell r="AN1640" t="str">
            <v>roberto.fuentes@gnp.com.mx</v>
          </cell>
          <cell r="AO1640" t="str">
            <v>roberto.fuentes@gnp.com.mx</v>
          </cell>
          <cell r="AP1640" t="str">
            <v>ajustes034gnp@gmail.com</v>
          </cell>
          <cell r="AQ1640">
            <v>5544888910</v>
          </cell>
          <cell r="AR1640" t="str">
            <v>6363180010378485</v>
          </cell>
          <cell r="AS1640" t="str">
            <v>CANCELADO</v>
          </cell>
          <cell r="AT1640" t="str">
            <v>9485</v>
          </cell>
          <cell r="AU1640" t="str">
            <v>321</v>
          </cell>
          <cell r="AV1640" t="str">
            <v>05/26</v>
          </cell>
          <cell r="AW1640" t="str">
            <v>IMDM20577305..</v>
          </cell>
          <cell r="AX1640" t="str">
            <v>Inactivo</v>
          </cell>
          <cell r="AY1640" t="str">
            <v>Si</v>
          </cell>
          <cell r="AZ1640">
            <v>847.22</v>
          </cell>
          <cell r="BA1640">
            <v>43708</v>
          </cell>
          <cell r="BB1640">
            <v>3388.88</v>
          </cell>
          <cell r="BC1640" t="str">
            <v>-</v>
          </cell>
          <cell r="BD1640">
            <v>61000</v>
          </cell>
          <cell r="BE1640">
            <v>43661</v>
          </cell>
          <cell r="BF1640">
            <v>44742</v>
          </cell>
          <cell r="BG1640">
            <v>3</v>
          </cell>
          <cell r="BH1640" t="str">
            <v>-</v>
          </cell>
          <cell r="BI1640" t="str">
            <v>-</v>
          </cell>
          <cell r="BJ1640" t="str">
            <v>Arrendado</v>
          </cell>
          <cell r="BK1640" t="str">
            <v>A24208</v>
          </cell>
          <cell r="BL1640" t="str">
            <v>Surman Anzures, S.A. de C.V.</v>
          </cell>
          <cell r="BM1640">
            <v>129925</v>
          </cell>
          <cell r="BN1640">
            <v>20788</v>
          </cell>
          <cell r="BO1640">
            <v>150713</v>
          </cell>
          <cell r="BP1640" t="str">
            <v>-</v>
          </cell>
          <cell r="BQ1640" t="str">
            <v>-</v>
          </cell>
          <cell r="BR1640" t="str">
            <v>-</v>
          </cell>
          <cell r="BS1640" t="str">
            <v>-</v>
          </cell>
          <cell r="BT1640" t="str">
            <v>-</v>
          </cell>
          <cell r="BU1640" t="str">
            <v>-</v>
          </cell>
          <cell r="BV1640" t="str">
            <v>-</v>
          </cell>
          <cell r="BW1640" t="str">
            <v>-</v>
          </cell>
          <cell r="BX1640" t="str">
            <v>-</v>
          </cell>
          <cell r="BY1640" t="str">
            <v>-</v>
          </cell>
          <cell r="BZ1640" t="str">
            <v>-</v>
          </cell>
          <cell r="CA1640" t="str">
            <v>-</v>
          </cell>
          <cell r="CB1640" t="str">
            <v>-</v>
          </cell>
          <cell r="CC1640" t="str">
            <v>Martes</v>
          </cell>
          <cell r="CD1640" t="str">
            <v>28</v>
          </cell>
          <cell r="CE1640" t="str">
            <v>8</v>
          </cell>
          <cell r="CF1640" t="str">
            <v>Rosa</v>
          </cell>
          <cell r="CG1640" t="str">
            <v>2o Sábado</v>
          </cell>
          <cell r="CH1640" t="str">
            <v>Feb y Mzo</v>
          </cell>
          <cell r="CI1640" t="str">
            <v>Ago y Sep</v>
          </cell>
          <cell r="CJ1640" t="str">
            <v>Ajustador</v>
          </cell>
          <cell r="CK1640">
            <v>90</v>
          </cell>
          <cell r="CL1640" t="str">
            <v>101 - MAGNA</v>
          </cell>
          <cell r="CM1640" t="str">
            <v>16040</v>
          </cell>
          <cell r="CP1640" t="str">
            <v>-</v>
          </cell>
        </row>
        <row r="1641">
          <cell r="A1641" t="str">
            <v>16041</v>
          </cell>
          <cell r="B1641" t="str">
            <v>H28BCJ</v>
          </cell>
          <cell r="C1641" t="str">
            <v>Distrito Federal</v>
          </cell>
          <cell r="D1641" t="str">
            <v>No aplica</v>
          </cell>
          <cell r="E1641" t="str">
            <v>Aveo</v>
          </cell>
          <cell r="F1641" t="str">
            <v>Automóvil</v>
          </cell>
          <cell r="G1641" t="str">
            <v>Chevrolet</v>
          </cell>
          <cell r="H1641" t="str">
            <v>Aveo LT 4 puertas T/M, D/H, A/A, B/A, ABS, CD, Paquete F</v>
          </cell>
          <cell r="I1641" t="str">
            <v>3G1TB5CFXGL192277</v>
          </cell>
          <cell r="J1641" t="str">
            <v>Hecho en México</v>
          </cell>
          <cell r="K1641" t="str">
            <v>Magna</v>
          </cell>
          <cell r="L1641">
            <v>4</v>
          </cell>
          <cell r="M1641">
            <v>45</v>
          </cell>
          <cell r="N1641">
            <v>2016</v>
          </cell>
          <cell r="O1641" t="str">
            <v>Ciudad de México</v>
          </cell>
          <cell r="P1641" t="str">
            <v>Ciudad de México</v>
          </cell>
          <cell r="Q1641" t="str">
            <v>Zona Metropolitana</v>
          </cell>
          <cell r="R1641" t="str">
            <v>Baja</v>
          </cell>
          <cell r="S1641" t="str">
            <v>Devolución Valmex</v>
          </cell>
          <cell r="T1641" t="str">
            <v>GNP</v>
          </cell>
          <cell r="U1641" t="str">
            <v>Grupo Nacional Provincial, S.A.B.</v>
          </cell>
          <cell r="V1641" t="str">
            <v>Asesor de Servicio</v>
          </cell>
          <cell r="W1641" t="str">
            <v>385</v>
          </cell>
          <cell r="X1641" t="str">
            <v>Célula 2</v>
          </cell>
          <cell r="Y1641" t="str">
            <v>Asignado</v>
          </cell>
          <cell r="Z1641" t="str">
            <v>N95435</v>
          </cell>
          <cell r="AA1641" t="str">
            <v>Trejo Suárez Rafael</v>
          </cell>
          <cell r="AB1641" t="str">
            <v>Grupo Nacional Provincial, S.A.B.</v>
          </cell>
          <cell r="AC1641" t="str">
            <v>TESR77062411A</v>
          </cell>
          <cell r="AD1641" t="str">
            <v>Operativo</v>
          </cell>
          <cell r="AE1641" t="str">
            <v>Asesor de Servicio Automovil</v>
          </cell>
          <cell r="AF1641" t="str">
            <v>Unidad Operativa</v>
          </cell>
          <cell r="AG1641" t="str">
            <v>Dirección Servicio y Operaciones</v>
          </cell>
          <cell r="AH1641" t="str">
            <v>Subdir. Siniestros CDMX y Sureste</v>
          </cell>
          <cell r="AI1641" t="str">
            <v>C9215</v>
          </cell>
          <cell r="AJ1641" t="str">
            <v>Moreno Alvárez Elvia Citlalli</v>
          </cell>
          <cell r="AK1641" t="str">
            <v>Tlalnepantla</v>
          </cell>
          <cell r="AL1641" t="str">
            <v>Tlalnepantla</v>
          </cell>
          <cell r="AM1641">
            <v>0</v>
          </cell>
          <cell r="AN1641" t="str">
            <v>rafael.trejo@gnp.com.mx</v>
          </cell>
          <cell r="AO1641" t="str">
            <v>rafael.trejo@gnp.com.mx</v>
          </cell>
          <cell r="AP1641" t="str">
            <v>rafael.trejo@gnp.com.mx</v>
          </cell>
          <cell r="AQ1641">
            <v>5535228436</v>
          </cell>
          <cell r="AR1641" t="str">
            <v>6363180010378493</v>
          </cell>
          <cell r="AS1641" t="str">
            <v>CANCELADO</v>
          </cell>
          <cell r="AT1641" t="str">
            <v>5844</v>
          </cell>
          <cell r="AU1641" t="str">
            <v>758</v>
          </cell>
          <cell r="AV1641" t="str">
            <v>05/26</v>
          </cell>
          <cell r="AW1641" t="str">
            <v>IMDM20577405..</v>
          </cell>
          <cell r="AX1641" t="str">
            <v>Inactivo</v>
          </cell>
          <cell r="AY1641" t="str">
            <v>Si</v>
          </cell>
          <cell r="AZ1641">
            <v>1229.17</v>
          </cell>
          <cell r="BA1641">
            <v>43708</v>
          </cell>
          <cell r="BB1641">
            <v>7375.02</v>
          </cell>
          <cell r="BC1641" t="str">
            <v>-</v>
          </cell>
          <cell r="BD1641">
            <v>118000</v>
          </cell>
          <cell r="BE1641">
            <v>43631</v>
          </cell>
          <cell r="BF1641">
            <v>45076</v>
          </cell>
          <cell r="BG1641">
            <v>3</v>
          </cell>
          <cell r="BH1641" t="str">
            <v>-</v>
          </cell>
          <cell r="BI1641" t="str">
            <v>-</v>
          </cell>
          <cell r="BJ1641" t="str">
            <v>Arrendado</v>
          </cell>
          <cell r="BK1641" t="str">
            <v>A24209</v>
          </cell>
          <cell r="BL1641" t="str">
            <v>Surman Anzures, S.A. de C.V.</v>
          </cell>
          <cell r="BM1641">
            <v>129925</v>
          </cell>
          <cell r="BN1641">
            <v>20788</v>
          </cell>
          <cell r="BO1641">
            <v>150713</v>
          </cell>
          <cell r="BP1641" t="str">
            <v>-</v>
          </cell>
          <cell r="BQ1641" t="str">
            <v>-</v>
          </cell>
          <cell r="BR1641" t="str">
            <v>-</v>
          </cell>
          <cell r="BS1641" t="str">
            <v>-</v>
          </cell>
          <cell r="BT1641" t="str">
            <v>-</v>
          </cell>
          <cell r="BU1641" t="str">
            <v>-</v>
          </cell>
          <cell r="BV1641" t="str">
            <v>-</v>
          </cell>
          <cell r="BW1641" t="str">
            <v>-</v>
          </cell>
          <cell r="BX1641" t="str">
            <v>-</v>
          </cell>
          <cell r="BY1641" t="str">
            <v>-</v>
          </cell>
          <cell r="BZ1641" t="str">
            <v>-</v>
          </cell>
          <cell r="CA1641" t="str">
            <v>-</v>
          </cell>
          <cell r="CB1641" t="str">
            <v>-</v>
          </cell>
          <cell r="CC1641" t="str">
            <v>Martes</v>
          </cell>
          <cell r="CD1641" t="str">
            <v>28</v>
          </cell>
          <cell r="CE1641" t="str">
            <v>8</v>
          </cell>
          <cell r="CF1641" t="str">
            <v>Rosa</v>
          </cell>
          <cell r="CG1641" t="str">
            <v>2o Sábado</v>
          </cell>
          <cell r="CH1641" t="str">
            <v>Feb y Mzo</v>
          </cell>
          <cell r="CI1641" t="str">
            <v>Ago y Sep</v>
          </cell>
          <cell r="CJ1641" t="str">
            <v>Ajustador</v>
          </cell>
          <cell r="CK1641">
            <v>90</v>
          </cell>
          <cell r="CL1641" t="str">
            <v>101 - MAGNA</v>
          </cell>
          <cell r="CM1641" t="str">
            <v>16041</v>
          </cell>
          <cell r="CP1641" t="str">
            <v>-</v>
          </cell>
        </row>
        <row r="1642">
          <cell r="A1642" t="str">
            <v>16042</v>
          </cell>
          <cell r="B1642" t="str">
            <v>D32AHR</v>
          </cell>
          <cell r="C1642" t="str">
            <v>Distrito Federal</v>
          </cell>
          <cell r="D1642" t="str">
            <v>No aplica</v>
          </cell>
          <cell r="E1642" t="str">
            <v>Aveo</v>
          </cell>
          <cell r="F1642" t="str">
            <v>Automóvil</v>
          </cell>
          <cell r="G1642" t="str">
            <v>Chevrolet</v>
          </cell>
          <cell r="H1642" t="str">
            <v>Aveo LT 4 puertas T/M, D/H, A/A, B/A, ABS, CD, Paquete F</v>
          </cell>
          <cell r="I1642" t="str">
            <v>3G1TB5CF0GL192269</v>
          </cell>
          <cell r="J1642" t="str">
            <v>Hecho en México</v>
          </cell>
          <cell r="K1642" t="str">
            <v>Magna</v>
          </cell>
          <cell r="L1642">
            <v>4</v>
          </cell>
          <cell r="M1642">
            <v>45</v>
          </cell>
          <cell r="N1642">
            <v>2016</v>
          </cell>
          <cell r="O1642" t="str">
            <v>Ciudad de México</v>
          </cell>
          <cell r="P1642" t="str">
            <v>Ciudad de México</v>
          </cell>
          <cell r="Q1642" t="str">
            <v>Zona Metropolitana</v>
          </cell>
          <cell r="R1642" t="str">
            <v>Baja</v>
          </cell>
          <cell r="S1642" t="str">
            <v>Venta a empleado</v>
          </cell>
          <cell r="T1642" t="str">
            <v>GNP</v>
          </cell>
          <cell r="U1642" t="str">
            <v>Grupo Nacional Provincial, S.A.B.</v>
          </cell>
          <cell r="V1642" t="str">
            <v>Asesor de Servicio</v>
          </cell>
          <cell r="W1642" t="str">
            <v>374</v>
          </cell>
          <cell r="X1642" t="str">
            <v>Célula 4</v>
          </cell>
          <cell r="Y1642" t="str">
            <v>Asignado</v>
          </cell>
          <cell r="Z1642" t="str">
            <v>N87486</v>
          </cell>
          <cell r="AA1642" t="str">
            <v>López Pérez José Luis</v>
          </cell>
          <cell r="AB1642" t="str">
            <v>Grupo Nacional Provincial, S.A.B.</v>
          </cell>
          <cell r="AC1642" t="str">
            <v>LOPL7105312R3</v>
          </cell>
          <cell r="AD1642" t="str">
            <v>Operativo</v>
          </cell>
          <cell r="AE1642" t="str">
            <v>Asesor de Servicio Automovil</v>
          </cell>
          <cell r="AF1642" t="str">
            <v>Unidad Operativa</v>
          </cell>
          <cell r="AG1642" t="str">
            <v>Dirección Servicio y Operaciones</v>
          </cell>
          <cell r="AH1642" t="str">
            <v>Subdir. Siniestros CDMX y Sureste</v>
          </cell>
          <cell r="AI1642" t="str">
            <v>C9208</v>
          </cell>
          <cell r="AJ1642" t="str">
            <v>Lasa Estrada Antxon</v>
          </cell>
          <cell r="AK1642" t="str">
            <v>Tlalnepantla</v>
          </cell>
          <cell r="AL1642" t="str">
            <v>Tlalnepantla</v>
          </cell>
          <cell r="AM1642">
            <v>0</v>
          </cell>
          <cell r="AN1642" t="str">
            <v>luis.lopez@gnp.com.mx</v>
          </cell>
          <cell r="AO1642" t="str">
            <v>luis.lopez@gnp.com.mx</v>
          </cell>
          <cell r="AP1642" t="str">
            <v>ajustes049gnp@gmail.com</v>
          </cell>
          <cell r="AQ1642">
            <v>5535228674</v>
          </cell>
          <cell r="AR1642" t="str">
            <v>6363180010378501</v>
          </cell>
          <cell r="AS1642" t="str">
            <v>CANCELADO</v>
          </cell>
          <cell r="AT1642" t="str">
            <v>7251</v>
          </cell>
          <cell r="AU1642" t="str">
            <v>710</v>
          </cell>
          <cell r="AV1642" t="str">
            <v>05/26</v>
          </cell>
          <cell r="AW1642" t="str">
            <v>IMDM20577407..</v>
          </cell>
          <cell r="AX1642" t="str">
            <v>Inactivo</v>
          </cell>
          <cell r="AY1642" t="str">
            <v>Si</v>
          </cell>
          <cell r="AZ1642">
            <v>1229.17</v>
          </cell>
          <cell r="BA1642">
            <v>43708</v>
          </cell>
          <cell r="BB1642">
            <v>7375.02</v>
          </cell>
          <cell r="BC1642">
            <v>110624.98</v>
          </cell>
          <cell r="BD1642">
            <v>118000</v>
          </cell>
          <cell r="BE1642">
            <v>43631</v>
          </cell>
          <cell r="BF1642">
            <v>45076</v>
          </cell>
          <cell r="BG1642">
            <v>3</v>
          </cell>
          <cell r="BH1642" t="str">
            <v>-</v>
          </cell>
          <cell r="BI1642" t="str">
            <v>-</v>
          </cell>
          <cell r="BJ1642" t="str">
            <v>Arrendado</v>
          </cell>
          <cell r="BK1642" t="str">
            <v>A24210</v>
          </cell>
          <cell r="BL1642" t="str">
            <v>Surman Anzures, S.A. de C.V.</v>
          </cell>
          <cell r="BM1642">
            <v>129925</v>
          </cell>
          <cell r="BN1642">
            <v>20788</v>
          </cell>
          <cell r="BO1642">
            <v>150713</v>
          </cell>
          <cell r="BP1642" t="str">
            <v>-</v>
          </cell>
          <cell r="BQ1642" t="str">
            <v>-</v>
          </cell>
          <cell r="BR1642" t="str">
            <v>-</v>
          </cell>
          <cell r="BS1642" t="str">
            <v>-</v>
          </cell>
          <cell r="BT1642" t="str">
            <v>-</v>
          </cell>
          <cell r="BU1642" t="str">
            <v>-</v>
          </cell>
          <cell r="BV1642" t="str">
            <v>-</v>
          </cell>
          <cell r="BW1642" t="str">
            <v>-</v>
          </cell>
          <cell r="BX1642" t="str">
            <v>-</v>
          </cell>
          <cell r="BY1642" t="str">
            <v>-</v>
          </cell>
          <cell r="BZ1642" t="str">
            <v>-</v>
          </cell>
          <cell r="CA1642" t="str">
            <v>-</v>
          </cell>
          <cell r="CB1642" t="str">
            <v>-</v>
          </cell>
          <cell r="CC1642" t="str">
            <v>Jueves</v>
          </cell>
          <cell r="CD1642" t="str">
            <v>32</v>
          </cell>
          <cell r="CE1642" t="str">
            <v>2</v>
          </cell>
          <cell r="CF1642" t="str">
            <v>Verde</v>
          </cell>
          <cell r="CG1642" t="str">
            <v>4o Sábado</v>
          </cell>
          <cell r="CH1642" t="str">
            <v>Abr y May</v>
          </cell>
          <cell r="CI1642" t="str">
            <v>Oct y Nov</v>
          </cell>
          <cell r="CJ1642" t="str">
            <v>Ajustador</v>
          </cell>
          <cell r="CK1642">
            <v>90</v>
          </cell>
          <cell r="CL1642" t="str">
            <v>101 - MAGNA</v>
          </cell>
          <cell r="CM1642" t="str">
            <v>16042</v>
          </cell>
          <cell r="CP1642" t="str">
            <v>-</v>
          </cell>
        </row>
        <row r="1643">
          <cell r="A1643" t="str">
            <v>16043</v>
          </cell>
          <cell r="B1643" t="str">
            <v>K79AHR</v>
          </cell>
          <cell r="C1643" t="str">
            <v>Distrito Federal</v>
          </cell>
          <cell r="D1643" t="str">
            <v>No aplica</v>
          </cell>
          <cell r="E1643" t="str">
            <v>Aveo</v>
          </cell>
          <cell r="F1643" t="str">
            <v>Automóvil</v>
          </cell>
          <cell r="G1643" t="str">
            <v>Chevrolet</v>
          </cell>
          <cell r="H1643" t="str">
            <v>Aveo LT 4 puertas T/M, D/H, A/A, B/A, ABS, CD, Paquete F</v>
          </cell>
          <cell r="I1643" t="str">
            <v>3G1TB5CF2GL192290</v>
          </cell>
          <cell r="J1643" t="str">
            <v>Hecho en México</v>
          </cell>
          <cell r="K1643" t="str">
            <v>Magna</v>
          </cell>
          <cell r="L1643">
            <v>4</v>
          </cell>
          <cell r="M1643">
            <v>45</v>
          </cell>
          <cell r="N1643">
            <v>2016</v>
          </cell>
          <cell r="O1643" t="str">
            <v>Ciudad de México</v>
          </cell>
          <cell r="P1643" t="str">
            <v>Ciudad de México</v>
          </cell>
          <cell r="Q1643" t="str">
            <v>Zona Metropolitana</v>
          </cell>
          <cell r="R1643" t="str">
            <v>Baja</v>
          </cell>
          <cell r="S1643" t="str">
            <v>Venta a empleado</v>
          </cell>
          <cell r="T1643" t="str">
            <v>GNP</v>
          </cell>
          <cell r="U1643" t="str">
            <v>Grupo Nacional Provincial, S.A.B.</v>
          </cell>
          <cell r="V1643" t="str">
            <v>Asesor de Servicio</v>
          </cell>
          <cell r="W1643" t="str">
            <v>556</v>
          </cell>
          <cell r="X1643" t="str">
            <v>Célula 1</v>
          </cell>
          <cell r="Y1643" t="str">
            <v>Asignado</v>
          </cell>
          <cell r="Z1643" t="str">
            <v>N94539</v>
          </cell>
          <cell r="AA1643" t="str">
            <v>Perez Martinez Aldo</v>
          </cell>
          <cell r="AB1643" t="str">
            <v>Grupo Nacional Provincial, S.A.B.</v>
          </cell>
          <cell r="AC1643" t="str">
            <v>PEMA851008NS7</v>
          </cell>
          <cell r="AD1643" t="str">
            <v>Operativo</v>
          </cell>
          <cell r="AE1643" t="str">
            <v>Asesor de Servicio Automovil</v>
          </cell>
          <cell r="AF1643" t="str">
            <v>Unidad Operativa</v>
          </cell>
          <cell r="AG1643" t="str">
            <v>Dirección Servicio y Operaciones</v>
          </cell>
          <cell r="AH1643" t="str">
            <v>Subdir. Siniestros CDMX y Sureste</v>
          </cell>
          <cell r="AI1643" t="str">
            <v>C9215</v>
          </cell>
          <cell r="AJ1643" t="str">
            <v>Moreno Alvárez Elvia Citlalli</v>
          </cell>
          <cell r="AK1643" t="str">
            <v>Tlalnepantla</v>
          </cell>
          <cell r="AL1643" t="str">
            <v>Tlalnepantla</v>
          </cell>
          <cell r="AM1643">
            <v>0</v>
          </cell>
          <cell r="AN1643" t="str">
            <v>aldo.perez@gnp.com.mx</v>
          </cell>
          <cell r="AO1643" t="str">
            <v>aldo.perez@gnp.com.mx</v>
          </cell>
          <cell r="AP1643" t="str">
            <v>ajustes413gnp@gmail.com</v>
          </cell>
          <cell r="AQ1643">
            <v>5543591863</v>
          </cell>
          <cell r="AR1643" t="str">
            <v>6363180010378519</v>
          </cell>
          <cell r="AS1643" t="str">
            <v>CANCELADO</v>
          </cell>
          <cell r="AT1643" t="str">
            <v>7855</v>
          </cell>
          <cell r="AU1643" t="str">
            <v>702</v>
          </cell>
          <cell r="AV1643" t="str">
            <v>05/26</v>
          </cell>
          <cell r="AW1643" t="str">
            <v>IMDM22968667..</v>
          </cell>
          <cell r="AX1643" t="str">
            <v>Inactivo</v>
          </cell>
          <cell r="AY1643" t="str">
            <v>Si</v>
          </cell>
          <cell r="AZ1643">
            <v>1229.17</v>
          </cell>
          <cell r="BA1643">
            <v>43708</v>
          </cell>
          <cell r="BB1643">
            <v>7375.02</v>
          </cell>
          <cell r="BC1643" t="str">
            <v>-</v>
          </cell>
          <cell r="BD1643">
            <v>118000</v>
          </cell>
          <cell r="BE1643">
            <v>43631</v>
          </cell>
          <cell r="BF1643">
            <v>45076</v>
          </cell>
          <cell r="BG1643">
            <v>3</v>
          </cell>
          <cell r="BH1643" t="str">
            <v>-</v>
          </cell>
          <cell r="BI1643" t="str">
            <v>-</v>
          </cell>
          <cell r="BJ1643" t="str">
            <v>Arrendado</v>
          </cell>
          <cell r="BK1643" t="str">
            <v>A24211</v>
          </cell>
          <cell r="BL1643" t="str">
            <v>Surman Anzures, S.A. de C.V.</v>
          </cell>
          <cell r="BM1643">
            <v>129925</v>
          </cell>
          <cell r="BN1643">
            <v>20788</v>
          </cell>
          <cell r="BO1643">
            <v>150713</v>
          </cell>
          <cell r="BP1643" t="str">
            <v>-</v>
          </cell>
          <cell r="BQ1643" t="str">
            <v>-</v>
          </cell>
          <cell r="BR1643" t="str">
            <v>-</v>
          </cell>
          <cell r="BS1643" t="str">
            <v>-</v>
          </cell>
          <cell r="BT1643" t="str">
            <v>-</v>
          </cell>
          <cell r="BU1643" t="str">
            <v>-</v>
          </cell>
          <cell r="BV1643" t="str">
            <v>-</v>
          </cell>
          <cell r="BW1643" t="str">
            <v>-</v>
          </cell>
          <cell r="BX1643" t="str">
            <v>-</v>
          </cell>
          <cell r="BY1643" t="str">
            <v>-</v>
          </cell>
          <cell r="BZ1643" t="str">
            <v>-</v>
          </cell>
          <cell r="CA1643" t="str">
            <v>-</v>
          </cell>
          <cell r="CB1643" t="str">
            <v>-</v>
          </cell>
          <cell r="CC1643" t="str">
            <v>Viernes</v>
          </cell>
          <cell r="CD1643" t="str">
            <v>79</v>
          </cell>
          <cell r="CE1643" t="str">
            <v>9</v>
          </cell>
          <cell r="CF1643" t="str">
            <v>Azul</v>
          </cell>
          <cell r="CG1643" t="str">
            <v>5o Sábado</v>
          </cell>
          <cell r="CH1643" t="str">
            <v>May y Jun</v>
          </cell>
          <cell r="CI1643" t="str">
            <v>Nov y Dic</v>
          </cell>
          <cell r="CJ1643" t="str">
            <v>Ajustador</v>
          </cell>
          <cell r="CK1643">
            <v>90</v>
          </cell>
          <cell r="CL1643" t="str">
            <v>101 - MAGNA</v>
          </cell>
          <cell r="CM1643" t="str">
            <v>16043</v>
          </cell>
          <cell r="CP1643" t="str">
            <v>-</v>
          </cell>
        </row>
        <row r="1644">
          <cell r="A1644" t="str">
            <v>16044</v>
          </cell>
          <cell r="B1644" t="str">
            <v>D54AHR</v>
          </cell>
          <cell r="C1644" t="str">
            <v>Distrito Federal</v>
          </cell>
          <cell r="D1644" t="str">
            <v>No aplica</v>
          </cell>
          <cell r="E1644" t="str">
            <v>Aveo</v>
          </cell>
          <cell r="F1644" t="str">
            <v>Automóvil</v>
          </cell>
          <cell r="G1644" t="str">
            <v>Chevrolet</v>
          </cell>
          <cell r="H1644" t="str">
            <v>Aveo LT 4 puertas T/M, D/H, A/A, B/A, ABS, CD, Paquete F</v>
          </cell>
          <cell r="I1644" t="str">
            <v>3G1TB5CF2GL195299</v>
          </cell>
          <cell r="J1644" t="str">
            <v>Hecho en México</v>
          </cell>
          <cell r="K1644" t="str">
            <v>Magna</v>
          </cell>
          <cell r="L1644">
            <v>4</v>
          </cell>
          <cell r="M1644">
            <v>45</v>
          </cell>
          <cell r="N1644">
            <v>2016</v>
          </cell>
          <cell r="O1644" t="str">
            <v>Ciudad Guzman</v>
          </cell>
          <cell r="P1644" t="str">
            <v>Jalisco</v>
          </cell>
          <cell r="Q1644" t="str">
            <v>Occidente</v>
          </cell>
          <cell r="R1644" t="str">
            <v>Baja</v>
          </cell>
          <cell r="S1644" t="str">
            <v>Venta a empleado</v>
          </cell>
          <cell r="T1644" t="str">
            <v>GNP</v>
          </cell>
          <cell r="U1644" t="str">
            <v>Grupo Nacional Provincial, S.A.B.</v>
          </cell>
          <cell r="V1644" t="str">
            <v>Asesor de Servicio</v>
          </cell>
          <cell r="W1644" t="str">
            <v>GFC10</v>
          </cell>
          <cell r="X1644" t="str">
            <v>Supervisoria</v>
          </cell>
          <cell r="Y1644" t="str">
            <v>Asignado</v>
          </cell>
          <cell r="Z1644">
            <v>40152001</v>
          </cell>
          <cell r="AA1644" t="str">
            <v>Hernandez Velasco Martin Eduardo</v>
          </cell>
          <cell r="AB1644" t="str">
            <v>Servicios Administrativos en Reclamaciones, S.A. de C.V.</v>
          </cell>
          <cell r="AC1644" t="str">
            <v>HEVM640830AK8</v>
          </cell>
          <cell r="AD1644" t="str">
            <v>Operativo</v>
          </cell>
          <cell r="AE1644" t="str">
            <v>Asesor de Servicio</v>
          </cell>
          <cell r="AF1644" t="str">
            <v>Unidad Operativa</v>
          </cell>
          <cell r="AG1644" t="str">
            <v>Dirección Servicio y Operaciones</v>
          </cell>
          <cell r="AH1644" t="str">
            <v>Subdirección Siniestros Norte y Occidente</v>
          </cell>
          <cell r="AI1644" t="str">
            <v>C9179</v>
          </cell>
          <cell r="AJ1644" t="str">
            <v>Moya Urdiales Idalia Leticia</v>
          </cell>
          <cell r="AK1644" t="str">
            <v>Oficina central Guadalajara</v>
          </cell>
          <cell r="AL1644" t="str">
            <v>Guadalajara</v>
          </cell>
          <cell r="AM1644">
            <v>0</v>
          </cell>
          <cell r="AN1644" t="str">
            <v>martineduardo.hernandez@gnp.com.mx</v>
          </cell>
          <cell r="AO1644" t="str">
            <v>martineduardo.hernandez@gnp.com.mx</v>
          </cell>
          <cell r="AP1644" t="str">
            <v>236gnp@gmail.com</v>
          </cell>
          <cell r="AQ1644">
            <v>3411076129</v>
          </cell>
          <cell r="AR1644" t="str">
            <v>6363180010378527</v>
          </cell>
          <cell r="AS1644" t="str">
            <v>CANCELADO</v>
          </cell>
          <cell r="AT1644" t="str">
            <v>6952</v>
          </cell>
          <cell r="AU1644" t="str">
            <v>790</v>
          </cell>
          <cell r="AV1644" t="str">
            <v>05/26</v>
          </cell>
          <cell r="AW1644" t="str">
            <v>IMDM20577409..</v>
          </cell>
          <cell r="AX1644" t="str">
            <v>Inactivo</v>
          </cell>
          <cell r="AY1644" t="str">
            <v>No</v>
          </cell>
          <cell r="AZ1644" t="str">
            <v>-</v>
          </cell>
          <cell r="BA1644" t="str">
            <v>-</v>
          </cell>
          <cell r="BB1644" t="str">
            <v>-</v>
          </cell>
          <cell r="BC1644" t="str">
            <v>-</v>
          </cell>
          <cell r="BD1644" t="str">
            <v>-</v>
          </cell>
          <cell r="BE1644" t="str">
            <v>-</v>
          </cell>
          <cell r="BF1644" t="str">
            <v>-</v>
          </cell>
          <cell r="BG1644">
            <v>3</v>
          </cell>
          <cell r="BH1644" t="str">
            <v>-</v>
          </cell>
          <cell r="BI1644" t="str">
            <v>-</v>
          </cell>
          <cell r="BJ1644" t="str">
            <v>Arrendado</v>
          </cell>
          <cell r="BK1644" t="str">
            <v>A24212</v>
          </cell>
          <cell r="BL1644" t="str">
            <v>Surman Anzures, S.A. de C.V.</v>
          </cell>
          <cell r="BM1644">
            <v>129925</v>
          </cell>
          <cell r="BN1644">
            <v>20788</v>
          </cell>
          <cell r="BO1644">
            <v>150713</v>
          </cell>
          <cell r="BP1644" t="str">
            <v>-</v>
          </cell>
          <cell r="BQ1644" t="str">
            <v>-</v>
          </cell>
          <cell r="BR1644" t="str">
            <v>-</v>
          </cell>
          <cell r="BS1644" t="str">
            <v>-</v>
          </cell>
          <cell r="BT1644" t="str">
            <v>-</v>
          </cell>
          <cell r="BU1644" t="str">
            <v>-</v>
          </cell>
          <cell r="BV1644" t="str">
            <v>-</v>
          </cell>
          <cell r="BW1644" t="str">
            <v>-</v>
          </cell>
          <cell r="BX1644" t="str">
            <v>-</v>
          </cell>
          <cell r="BY1644" t="str">
            <v>-</v>
          </cell>
          <cell r="BZ1644" t="str">
            <v>-</v>
          </cell>
          <cell r="CA1644" t="str">
            <v>-</v>
          </cell>
          <cell r="CB1644" t="str">
            <v>-</v>
          </cell>
          <cell r="CC1644" t="str">
            <v>Miércoles</v>
          </cell>
          <cell r="CD1644" t="str">
            <v>54</v>
          </cell>
          <cell r="CE1644" t="str">
            <v>4</v>
          </cell>
          <cell r="CF1644" t="str">
            <v>Rojo</v>
          </cell>
          <cell r="CG1644" t="str">
            <v>3er Sábado</v>
          </cell>
          <cell r="CH1644" t="str">
            <v>Mzo y Abr</v>
          </cell>
          <cell r="CI1644" t="str">
            <v>Sep y Oct</v>
          </cell>
          <cell r="CJ1644" t="str">
            <v>Ajustador</v>
          </cell>
          <cell r="CK1644">
            <v>90</v>
          </cell>
          <cell r="CL1644" t="str">
            <v>101 - MAGNA</v>
          </cell>
          <cell r="CM1644" t="str">
            <v>16044</v>
          </cell>
          <cell r="CP1644" t="str">
            <v>-</v>
          </cell>
        </row>
        <row r="1645">
          <cell r="A1645" t="str">
            <v>16045</v>
          </cell>
          <cell r="B1645" t="str">
            <v>U93AHK</v>
          </cell>
          <cell r="C1645" t="str">
            <v>Distrito Federal</v>
          </cell>
          <cell r="D1645" t="str">
            <v>No aplica</v>
          </cell>
          <cell r="E1645" t="str">
            <v>Aveo</v>
          </cell>
          <cell r="F1645" t="str">
            <v>Automóvil</v>
          </cell>
          <cell r="G1645" t="str">
            <v>Chevrolet</v>
          </cell>
          <cell r="H1645" t="str">
            <v>Aveo LT 4 puertas T/M, D/H, A/A, B/A, ABS, CD, Paquete F</v>
          </cell>
          <cell r="I1645" t="str">
            <v>3G1TB5CFXGL193557</v>
          </cell>
          <cell r="J1645" t="str">
            <v>Hecho en México</v>
          </cell>
          <cell r="K1645" t="str">
            <v>Magna</v>
          </cell>
          <cell r="L1645">
            <v>4</v>
          </cell>
          <cell r="M1645">
            <v>45</v>
          </cell>
          <cell r="N1645">
            <v>2016</v>
          </cell>
          <cell r="O1645" t="str">
            <v>Ciudad Juárez</v>
          </cell>
          <cell r="P1645" t="str">
            <v>Chihuahua</v>
          </cell>
          <cell r="Q1645" t="str">
            <v>Noroeste</v>
          </cell>
          <cell r="R1645" t="str">
            <v>Baja</v>
          </cell>
          <cell r="S1645" t="str">
            <v>Venta a empleado</v>
          </cell>
          <cell r="T1645" t="str">
            <v>GNP</v>
          </cell>
          <cell r="U1645" t="str">
            <v>Grupo Nacional Provincial, S.A.B.</v>
          </cell>
          <cell r="V1645" t="str">
            <v>Asesor de Servicio</v>
          </cell>
          <cell r="W1645" t="str">
            <v>-</v>
          </cell>
          <cell r="X1645" t="str">
            <v>Supervisoria</v>
          </cell>
          <cell r="Y1645" t="str">
            <v>Asignado</v>
          </cell>
          <cell r="Z1645">
            <v>40190001</v>
          </cell>
          <cell r="AA1645" t="str">
            <v>Solis Domínguez Juan Carlos</v>
          </cell>
          <cell r="AB1645" t="str">
            <v>Servicios Administrativos en Reclamaciones, S.A. de C.V.</v>
          </cell>
          <cell r="AC1645" t="str">
            <v>SODJ740115LF3</v>
          </cell>
          <cell r="AD1645" t="str">
            <v>Operativo</v>
          </cell>
          <cell r="AE1645" t="str">
            <v>Asesor de Servicio</v>
          </cell>
          <cell r="AF1645" t="str">
            <v>Unidad Operativa</v>
          </cell>
          <cell r="AG1645" t="str">
            <v>Dirección Servicio y Operaciones</v>
          </cell>
          <cell r="AH1645" t="str">
            <v>Subdirección Siniestros Norte y Occidente</v>
          </cell>
          <cell r="AI1645" t="str">
            <v>C9178</v>
          </cell>
          <cell r="AJ1645" t="str">
            <v>Cárdenas Guzmán Adriel</v>
          </cell>
          <cell r="AK1645" t="str">
            <v>Ciudad Juárez</v>
          </cell>
          <cell r="AL1645" t="str">
            <v>Ciudad Juárez</v>
          </cell>
          <cell r="AM1645">
            <v>7818</v>
          </cell>
          <cell r="AN1645" t="str">
            <v>juancarlos.solis@gnp.com.mx</v>
          </cell>
          <cell r="AO1645" t="str">
            <v>juancarlos.solis@gnp.com.mx</v>
          </cell>
          <cell r="AP1645" t="str">
            <v>204gnp@gmail.com</v>
          </cell>
          <cell r="AQ1645">
            <v>6561768134</v>
          </cell>
          <cell r="AR1645" t="str">
            <v>6363180010378535</v>
          </cell>
          <cell r="AS1645" t="str">
            <v>CANCELADO</v>
          </cell>
          <cell r="AT1645" t="str">
            <v>5222</v>
          </cell>
          <cell r="AU1645" t="str">
            <v>154</v>
          </cell>
          <cell r="AV1645" t="str">
            <v>05/26</v>
          </cell>
          <cell r="AW1645" t="str">
            <v>-</v>
          </cell>
          <cell r="AX1645" t="str">
            <v>-</v>
          </cell>
          <cell r="AY1645" t="str">
            <v>No</v>
          </cell>
          <cell r="AZ1645" t="str">
            <v>-</v>
          </cell>
          <cell r="BA1645" t="str">
            <v>-</v>
          </cell>
          <cell r="BB1645" t="str">
            <v>-</v>
          </cell>
          <cell r="BC1645" t="str">
            <v>-</v>
          </cell>
          <cell r="BD1645" t="str">
            <v>-</v>
          </cell>
          <cell r="BE1645" t="str">
            <v>-</v>
          </cell>
          <cell r="BF1645" t="str">
            <v>-</v>
          </cell>
          <cell r="BG1645">
            <v>3</v>
          </cell>
          <cell r="BH1645" t="str">
            <v>-</v>
          </cell>
          <cell r="BI1645" t="str">
            <v>-</v>
          </cell>
          <cell r="BJ1645" t="str">
            <v>Arrendado</v>
          </cell>
          <cell r="BK1645" t="str">
            <v>AA4490</v>
          </cell>
          <cell r="BL1645" t="str">
            <v>Surman Anzures, S.A. de C.V.</v>
          </cell>
          <cell r="BM1645">
            <v>129925</v>
          </cell>
          <cell r="BN1645">
            <v>20788</v>
          </cell>
          <cell r="BO1645">
            <v>150713</v>
          </cell>
          <cell r="BP1645" t="str">
            <v>-</v>
          </cell>
          <cell r="BQ1645" t="str">
            <v>-</v>
          </cell>
          <cell r="BR1645" t="str">
            <v>-</v>
          </cell>
          <cell r="BS1645" t="str">
            <v>-</v>
          </cell>
          <cell r="BT1645" t="str">
            <v>-</v>
          </cell>
          <cell r="BU1645" t="str">
            <v>-</v>
          </cell>
          <cell r="BV1645" t="str">
            <v>-</v>
          </cell>
          <cell r="BW1645" t="str">
            <v>-</v>
          </cell>
          <cell r="BX1645" t="str">
            <v>-</v>
          </cell>
          <cell r="BY1645" t="str">
            <v>-</v>
          </cell>
          <cell r="BZ1645" t="str">
            <v>-</v>
          </cell>
          <cell r="CA1645" t="str">
            <v>-</v>
          </cell>
          <cell r="CB1645" t="str">
            <v>-</v>
          </cell>
          <cell r="CC1645" t="str">
            <v>Miércoles</v>
          </cell>
          <cell r="CD1645" t="str">
            <v>93</v>
          </cell>
          <cell r="CE1645" t="str">
            <v>3</v>
          </cell>
          <cell r="CF1645" t="str">
            <v>Rojo</v>
          </cell>
          <cell r="CG1645" t="str">
            <v>3er Sábado</v>
          </cell>
          <cell r="CH1645" t="str">
            <v>Mzo y Abr</v>
          </cell>
          <cell r="CI1645" t="str">
            <v>Sep y Oct</v>
          </cell>
          <cell r="CJ1645" t="str">
            <v>Ajustador</v>
          </cell>
          <cell r="CK1645">
            <v>90</v>
          </cell>
          <cell r="CL1645" t="str">
            <v>101 - MAGNA</v>
          </cell>
          <cell r="CM1645" t="str">
            <v>16045</v>
          </cell>
          <cell r="CP1645" t="str">
            <v>-</v>
          </cell>
        </row>
        <row r="1646">
          <cell r="A1646" t="str">
            <v>16046</v>
          </cell>
          <cell r="B1646" t="str">
            <v>U03AHK</v>
          </cell>
          <cell r="C1646" t="str">
            <v>Distrito Federal</v>
          </cell>
          <cell r="D1646" t="str">
            <v>No aplica</v>
          </cell>
          <cell r="E1646" t="str">
            <v>Aveo</v>
          </cell>
          <cell r="F1646" t="str">
            <v>Automóvil</v>
          </cell>
          <cell r="G1646" t="str">
            <v>Chevrolet</v>
          </cell>
          <cell r="H1646" t="str">
            <v>Aveo LT 4 puertas T/M, D/H, A/A, B/A, ABS, CD, Paquete F</v>
          </cell>
          <cell r="I1646" t="str">
            <v>3G1TB5CF0GL192191</v>
          </cell>
          <cell r="J1646" t="str">
            <v>Hecho en México</v>
          </cell>
          <cell r="K1646" t="str">
            <v>Magna</v>
          </cell>
          <cell r="L1646">
            <v>4</v>
          </cell>
          <cell r="M1646">
            <v>45</v>
          </cell>
          <cell r="N1646">
            <v>2016</v>
          </cell>
          <cell r="O1646" t="str">
            <v>Ciudad Juárez</v>
          </cell>
          <cell r="P1646" t="str">
            <v>Chihuahua</v>
          </cell>
          <cell r="Q1646" t="str">
            <v>Noroeste</v>
          </cell>
          <cell r="R1646" t="str">
            <v>Baja</v>
          </cell>
          <cell r="S1646" t="str">
            <v>Venta a empleado</v>
          </cell>
          <cell r="T1646" t="str">
            <v>GNP</v>
          </cell>
          <cell r="U1646" t="str">
            <v>Grupo Nacional Provincial, S.A.B.</v>
          </cell>
          <cell r="V1646" t="str">
            <v>Asesor de Servicio</v>
          </cell>
          <cell r="W1646" t="str">
            <v>-</v>
          </cell>
          <cell r="X1646" t="str">
            <v>Supervisoria</v>
          </cell>
          <cell r="Y1646" t="str">
            <v>Asignado</v>
          </cell>
          <cell r="Z1646">
            <v>40188001</v>
          </cell>
          <cell r="AA1646" t="str">
            <v>Ramirez Valles Jorge Armando</v>
          </cell>
          <cell r="AB1646" t="str">
            <v>Servicios Administrativos en Reclamaciones, S.A. de C.V.</v>
          </cell>
          <cell r="AC1646" t="str">
            <v>RAVJ791102LD5</v>
          </cell>
          <cell r="AD1646" t="str">
            <v>Operativo</v>
          </cell>
          <cell r="AE1646" t="str">
            <v>Asesor de Servicio</v>
          </cell>
          <cell r="AF1646" t="str">
            <v>Unidad Operativa</v>
          </cell>
          <cell r="AG1646" t="str">
            <v>Dirección Servicio y Operaciones</v>
          </cell>
          <cell r="AH1646" t="str">
            <v>Subdirección Siniestros Norte y Occidente</v>
          </cell>
          <cell r="AI1646" t="str">
            <v>C9178</v>
          </cell>
          <cell r="AJ1646" t="str">
            <v>Cárdenas Guzmán Adriel</v>
          </cell>
          <cell r="AK1646" t="str">
            <v>Ciudad Juárez</v>
          </cell>
          <cell r="AL1646" t="str">
            <v>Ciudad Juárez</v>
          </cell>
          <cell r="AM1646">
            <v>0</v>
          </cell>
          <cell r="AN1646" t="str">
            <v>jorge.ramirezvalles@gnp.com.mx</v>
          </cell>
          <cell r="AO1646" t="str">
            <v>jorge.ramirezvalles@gnp.com.mx</v>
          </cell>
          <cell r="AP1646" t="str">
            <v>232.israel@gmail.com</v>
          </cell>
          <cell r="AQ1646">
            <v>6561768131</v>
          </cell>
          <cell r="AR1646" t="str">
            <v>6363180010378543</v>
          </cell>
          <cell r="AS1646" t="str">
            <v>CANCELADO</v>
          </cell>
          <cell r="AT1646" t="str">
            <v>6964</v>
          </cell>
          <cell r="AU1646" t="str">
            <v>894</v>
          </cell>
          <cell r="AV1646" t="str">
            <v>05/26</v>
          </cell>
          <cell r="AW1646" t="str">
            <v>-</v>
          </cell>
          <cell r="AX1646" t="str">
            <v>-</v>
          </cell>
          <cell r="AY1646" t="str">
            <v>No</v>
          </cell>
          <cell r="AZ1646" t="str">
            <v>-</v>
          </cell>
          <cell r="BA1646" t="str">
            <v>-</v>
          </cell>
          <cell r="BB1646" t="str">
            <v>-</v>
          </cell>
          <cell r="BC1646" t="str">
            <v>-</v>
          </cell>
          <cell r="BD1646" t="str">
            <v>-</v>
          </cell>
          <cell r="BE1646" t="str">
            <v>-</v>
          </cell>
          <cell r="BF1646" t="str">
            <v>-</v>
          </cell>
          <cell r="BG1646">
            <v>3</v>
          </cell>
          <cell r="BH1646" t="str">
            <v>-</v>
          </cell>
          <cell r="BI1646" t="str">
            <v>-</v>
          </cell>
          <cell r="BJ1646" t="str">
            <v>Arrendado</v>
          </cell>
          <cell r="BK1646" t="str">
            <v>AA4491</v>
          </cell>
          <cell r="BL1646" t="str">
            <v>Surman Anzures, S.A. de C.V.</v>
          </cell>
          <cell r="BM1646">
            <v>129925</v>
          </cell>
          <cell r="BN1646">
            <v>20788</v>
          </cell>
          <cell r="BO1646">
            <v>150713</v>
          </cell>
          <cell r="BP1646" t="str">
            <v>-</v>
          </cell>
          <cell r="BQ1646" t="str">
            <v>-</v>
          </cell>
          <cell r="BR1646" t="str">
            <v>-</v>
          </cell>
          <cell r="BS1646" t="str">
            <v>-</v>
          </cell>
          <cell r="BT1646" t="str">
            <v>-</v>
          </cell>
          <cell r="BU1646" t="str">
            <v>-</v>
          </cell>
          <cell r="BV1646" t="str">
            <v>-</v>
          </cell>
          <cell r="BW1646" t="str">
            <v>-</v>
          </cell>
          <cell r="BX1646" t="str">
            <v>-</v>
          </cell>
          <cell r="BY1646" t="str">
            <v>-</v>
          </cell>
          <cell r="BZ1646" t="str">
            <v>-</v>
          </cell>
          <cell r="CA1646" t="str">
            <v>-</v>
          </cell>
          <cell r="CB1646" t="str">
            <v>-</v>
          </cell>
          <cell r="CC1646" t="str">
            <v>Miércoles</v>
          </cell>
          <cell r="CD1646" t="str">
            <v>03</v>
          </cell>
          <cell r="CE1646" t="str">
            <v>3</v>
          </cell>
          <cell r="CF1646" t="str">
            <v>Rojo</v>
          </cell>
          <cell r="CG1646" t="str">
            <v>3er Sábado</v>
          </cell>
          <cell r="CH1646" t="str">
            <v>Mzo y Abr</v>
          </cell>
          <cell r="CI1646" t="str">
            <v>Sep y Oct</v>
          </cell>
          <cell r="CJ1646" t="str">
            <v>Ajustador</v>
          </cell>
          <cell r="CK1646">
            <v>90</v>
          </cell>
          <cell r="CL1646" t="str">
            <v>101 - MAGNA</v>
          </cell>
          <cell r="CM1646" t="str">
            <v>16046</v>
          </cell>
          <cell r="CP1646" t="str">
            <v>-</v>
          </cell>
        </row>
        <row r="1647">
          <cell r="A1647" t="str">
            <v>16047</v>
          </cell>
          <cell r="B1647" t="str">
            <v>G01AUA</v>
          </cell>
          <cell r="C1647" t="str">
            <v>Distrito Federal</v>
          </cell>
          <cell r="D1647" t="str">
            <v>S80AHK</v>
          </cell>
          <cell r="E1647" t="str">
            <v>Aveo</v>
          </cell>
          <cell r="F1647" t="str">
            <v>Automóvil</v>
          </cell>
          <cell r="G1647" t="str">
            <v>Chevrolet</v>
          </cell>
          <cell r="H1647" t="str">
            <v>Aveo LT 4 puertas T/M, D/H, A/A, B/A, ABS, CD, Paquete F</v>
          </cell>
          <cell r="I1647" t="str">
            <v>3G1TB5CF0GL191994</v>
          </cell>
          <cell r="J1647" t="str">
            <v>Hecho en México</v>
          </cell>
          <cell r="K1647" t="str">
            <v>Magna</v>
          </cell>
          <cell r="L1647">
            <v>4</v>
          </cell>
          <cell r="M1647">
            <v>45</v>
          </cell>
          <cell r="N1647">
            <v>2016</v>
          </cell>
          <cell r="O1647" t="str">
            <v>Ciudad Obregón</v>
          </cell>
          <cell r="P1647" t="str">
            <v>Sonora</v>
          </cell>
          <cell r="Q1647" t="str">
            <v>Noroeste</v>
          </cell>
          <cell r="R1647" t="str">
            <v>Baja</v>
          </cell>
          <cell r="S1647" t="str">
            <v>Venta a empleado</v>
          </cell>
          <cell r="T1647" t="str">
            <v>GNP</v>
          </cell>
          <cell r="U1647" t="str">
            <v>Grupo Nacional Provincial, S.A.B.</v>
          </cell>
          <cell r="V1647" t="str">
            <v>Asesor de Servicio</v>
          </cell>
          <cell r="W1647" t="str">
            <v>-</v>
          </cell>
          <cell r="X1647" t="str">
            <v>Supervisoria</v>
          </cell>
          <cell r="Y1647" t="str">
            <v>Asignado</v>
          </cell>
          <cell r="Z1647">
            <v>40106001</v>
          </cell>
          <cell r="AA1647" t="str">
            <v>Figueroa Montes Cristhian Ariel</v>
          </cell>
          <cell r="AB1647" t="str">
            <v>Servicios Administrativos en Reclamaciones, S.A. de C.V.</v>
          </cell>
          <cell r="AC1647" t="str">
            <v>FIMC791028KX4</v>
          </cell>
          <cell r="AD1647" t="str">
            <v>Operativo</v>
          </cell>
          <cell r="AE1647" t="str">
            <v>Asesor de Servicio</v>
          </cell>
          <cell r="AF1647" t="str">
            <v>Unidad Operativa</v>
          </cell>
          <cell r="AG1647" t="str">
            <v>Dirección Servicio y Operaciones</v>
          </cell>
          <cell r="AH1647" t="str">
            <v>Subdirección Siniestros Norte y Occidente</v>
          </cell>
          <cell r="AI1647" t="str">
            <v>C9178</v>
          </cell>
          <cell r="AJ1647" t="str">
            <v>Cárdenas Guzmán Adriel</v>
          </cell>
          <cell r="AK1647" t="str">
            <v>Ciudad Obregón</v>
          </cell>
          <cell r="AL1647" t="str">
            <v>Ciudad Obregón</v>
          </cell>
          <cell r="AM1647">
            <v>0</v>
          </cell>
          <cell r="AN1647" t="str">
            <v>cristhian.figueroa@gnp.com.mx</v>
          </cell>
          <cell r="AO1647" t="str">
            <v>cristhian.figueroa@gnp.com.mx</v>
          </cell>
          <cell r="AQ1647">
            <v>6441500144</v>
          </cell>
          <cell r="AR1647" t="str">
            <v>6363180010378550</v>
          </cell>
          <cell r="AS1647" t="str">
            <v>CANCELADO</v>
          </cell>
          <cell r="AT1647" t="str">
            <v>6865</v>
          </cell>
          <cell r="AU1647" t="str">
            <v>070</v>
          </cell>
          <cell r="AV1647" t="str">
            <v>05/26</v>
          </cell>
          <cell r="AW1647" t="str">
            <v>IMDM20577552..</v>
          </cell>
          <cell r="AX1647" t="str">
            <v>Inactivo</v>
          </cell>
          <cell r="AY1647" t="str">
            <v>No</v>
          </cell>
          <cell r="AZ1647" t="str">
            <v>-</v>
          </cell>
          <cell r="BA1647" t="str">
            <v>-</v>
          </cell>
          <cell r="BB1647" t="str">
            <v>-</v>
          </cell>
          <cell r="BC1647" t="str">
            <v>-</v>
          </cell>
          <cell r="BD1647" t="str">
            <v>-</v>
          </cell>
          <cell r="BE1647" t="str">
            <v>-</v>
          </cell>
          <cell r="BF1647" t="str">
            <v>-</v>
          </cell>
          <cell r="BG1647">
            <v>3</v>
          </cell>
          <cell r="BH1647" t="str">
            <v>-</v>
          </cell>
          <cell r="BI1647" t="str">
            <v>-</v>
          </cell>
          <cell r="BJ1647" t="str">
            <v>Arrendado</v>
          </cell>
          <cell r="BK1647" t="str">
            <v>AA4492</v>
          </cell>
          <cell r="BL1647" t="str">
            <v>Surman Anzures, S.A. de C.V.</v>
          </cell>
          <cell r="BM1647">
            <v>129925</v>
          </cell>
          <cell r="BN1647">
            <v>20788</v>
          </cell>
          <cell r="BO1647">
            <v>150713</v>
          </cell>
          <cell r="BP1647" t="str">
            <v>-</v>
          </cell>
          <cell r="BQ1647" t="str">
            <v>-</v>
          </cell>
          <cell r="BR1647" t="str">
            <v>-</v>
          </cell>
          <cell r="BS1647" t="str">
            <v>-</v>
          </cell>
          <cell r="BT1647" t="str">
            <v>-</v>
          </cell>
          <cell r="BU1647" t="str">
            <v>-</v>
          </cell>
          <cell r="BV1647" t="str">
            <v>-</v>
          </cell>
          <cell r="BW1647" t="str">
            <v>-</v>
          </cell>
          <cell r="BX1647" t="str">
            <v>-</v>
          </cell>
          <cell r="BY1647" t="str">
            <v>-</v>
          </cell>
          <cell r="BZ1647" t="str">
            <v>-</v>
          </cell>
          <cell r="CA1647" t="str">
            <v>-</v>
          </cell>
          <cell r="CB1647" t="str">
            <v>-</v>
          </cell>
          <cell r="CC1647" t="str">
            <v>Jueves</v>
          </cell>
          <cell r="CD1647" t="str">
            <v>01</v>
          </cell>
          <cell r="CE1647" t="str">
            <v>1</v>
          </cell>
          <cell r="CF1647" t="str">
            <v>Verde</v>
          </cell>
          <cell r="CG1647" t="str">
            <v>4o Sábado</v>
          </cell>
          <cell r="CH1647" t="str">
            <v>Abr y May</v>
          </cell>
          <cell r="CI1647" t="str">
            <v>Oct y Nov</v>
          </cell>
          <cell r="CJ1647" t="str">
            <v>Ajustador</v>
          </cell>
          <cell r="CK1647">
            <v>90</v>
          </cell>
          <cell r="CL1647" t="str">
            <v>101 - MAGNA</v>
          </cell>
          <cell r="CM1647" t="str">
            <v>16047</v>
          </cell>
          <cell r="CP1647" t="str">
            <v>-</v>
          </cell>
        </row>
        <row r="1648">
          <cell r="A1648" t="str">
            <v>16048</v>
          </cell>
          <cell r="B1648" t="str">
            <v>T20AHK</v>
          </cell>
          <cell r="C1648" t="str">
            <v>Distrito Federal</v>
          </cell>
          <cell r="D1648" t="str">
            <v>No aplica</v>
          </cell>
          <cell r="E1648" t="str">
            <v>Aveo</v>
          </cell>
          <cell r="F1648" t="str">
            <v>Automóvil</v>
          </cell>
          <cell r="G1648" t="str">
            <v>Chevrolet</v>
          </cell>
          <cell r="H1648" t="str">
            <v>Aveo LT 4 puertas T/M, D/H, A/A, B/A, ABS, CD, Paquete F</v>
          </cell>
          <cell r="I1648" t="str">
            <v>3G1TB5CFXGL194563</v>
          </cell>
          <cell r="J1648" t="str">
            <v>Hecho en México</v>
          </cell>
          <cell r="K1648" t="str">
            <v>Magna</v>
          </cell>
          <cell r="L1648">
            <v>4</v>
          </cell>
          <cell r="M1648">
            <v>45</v>
          </cell>
          <cell r="N1648">
            <v>2016</v>
          </cell>
          <cell r="O1648" t="str">
            <v>Querétaro</v>
          </cell>
          <cell r="P1648" t="str">
            <v>Querétaro</v>
          </cell>
          <cell r="Q1648" t="str">
            <v>Occidente</v>
          </cell>
          <cell r="R1648" t="str">
            <v>Baja</v>
          </cell>
          <cell r="S1648" t="str">
            <v>Venta a empleado</v>
          </cell>
          <cell r="T1648" t="str">
            <v>GNP</v>
          </cell>
          <cell r="U1648" t="str">
            <v>Grupo Nacional Provincial, S.A.B.</v>
          </cell>
          <cell r="V1648" t="str">
            <v>Asesor de Servicio</v>
          </cell>
          <cell r="W1648" t="str">
            <v>6007</v>
          </cell>
          <cell r="X1648" t="str">
            <v>Supervisoria</v>
          </cell>
          <cell r="Y1648" t="str">
            <v>Asignado</v>
          </cell>
          <cell r="Z1648" t="str">
            <v>S05016</v>
          </cell>
          <cell r="AA1648" t="str">
            <v>Gámez Osorio Oswaldo</v>
          </cell>
          <cell r="AB1648" t="str">
            <v>Servicios Administrativos en Reclamaciones, S.A. de C.V.</v>
          </cell>
          <cell r="AC1648" t="str">
            <v>GAOO760110MQ5</v>
          </cell>
          <cell r="AD1648" t="str">
            <v>Operativo</v>
          </cell>
          <cell r="AE1648" t="str">
            <v>Asesor de Servicio</v>
          </cell>
          <cell r="AF1648" t="str">
            <v>Unidad Operativa</v>
          </cell>
          <cell r="AG1648" t="str">
            <v>Dirección Servicio y Operaciones</v>
          </cell>
          <cell r="AH1648" t="str">
            <v>Subdirección Siniestros Norte y Occidente</v>
          </cell>
          <cell r="AI1648" t="str">
            <v>C9212</v>
          </cell>
          <cell r="AJ1648" t="str">
            <v>Colome Pineda Juan Del Carmen</v>
          </cell>
          <cell r="AK1648" t="str">
            <v>Oficina de servicio Queretaro</v>
          </cell>
          <cell r="AL1648" t="str">
            <v>Queretaro</v>
          </cell>
          <cell r="AM1648">
            <v>80494</v>
          </cell>
          <cell r="AN1648" t="str">
            <v>oswaldo.gamez@gnp.com.mx</v>
          </cell>
          <cell r="AO1648" t="str">
            <v>oswaldo.gamez@gnp.com.mx</v>
          </cell>
          <cell r="AQ1648">
            <v>4423838288</v>
          </cell>
          <cell r="AR1648" t="str">
            <v>6363180010378568</v>
          </cell>
          <cell r="AS1648" t="str">
            <v>CANCELADO</v>
          </cell>
          <cell r="AT1648" t="str">
            <v>9452</v>
          </cell>
          <cell r="AU1648" t="str">
            <v>608</v>
          </cell>
          <cell r="AV1648" t="str">
            <v>05/26</v>
          </cell>
          <cell r="AW1648" t="str">
            <v>-</v>
          </cell>
          <cell r="AX1648" t="str">
            <v>-</v>
          </cell>
          <cell r="AY1648" t="str">
            <v>No</v>
          </cell>
          <cell r="AZ1648" t="str">
            <v>-</v>
          </cell>
          <cell r="BA1648" t="str">
            <v>-</v>
          </cell>
          <cell r="BB1648" t="str">
            <v>-</v>
          </cell>
          <cell r="BC1648" t="str">
            <v>-</v>
          </cell>
          <cell r="BD1648" t="str">
            <v>-</v>
          </cell>
          <cell r="BE1648" t="str">
            <v>-</v>
          </cell>
          <cell r="BF1648" t="str">
            <v>-</v>
          </cell>
          <cell r="BG1648">
            <v>3</v>
          </cell>
          <cell r="BH1648" t="str">
            <v>-</v>
          </cell>
          <cell r="BI1648" t="str">
            <v>-</v>
          </cell>
          <cell r="BJ1648" t="str">
            <v>Arrendado</v>
          </cell>
          <cell r="BK1648" t="str">
            <v>AA4493</v>
          </cell>
          <cell r="BL1648" t="str">
            <v>Surman Anzures, S.A. de C.V.</v>
          </cell>
          <cell r="BM1648">
            <v>129925</v>
          </cell>
          <cell r="BN1648">
            <v>20788</v>
          </cell>
          <cell r="BO1648">
            <v>150713</v>
          </cell>
          <cell r="BP1648" t="str">
            <v>-</v>
          </cell>
          <cell r="BQ1648" t="str">
            <v>-</v>
          </cell>
          <cell r="BR1648" t="str">
            <v>-</v>
          </cell>
          <cell r="BS1648" t="str">
            <v>-</v>
          </cell>
          <cell r="BT1648" t="str">
            <v>-</v>
          </cell>
          <cell r="BU1648" t="str">
            <v>-</v>
          </cell>
          <cell r="BV1648" t="str">
            <v>-</v>
          </cell>
          <cell r="BW1648" t="str">
            <v>-</v>
          </cell>
          <cell r="BX1648" t="str">
            <v>-</v>
          </cell>
          <cell r="BY1648" t="str">
            <v>-</v>
          </cell>
          <cell r="BZ1648" t="str">
            <v>-</v>
          </cell>
          <cell r="CA1648" t="str">
            <v>-</v>
          </cell>
          <cell r="CB1648" t="str">
            <v>-</v>
          </cell>
          <cell r="CC1648" t="str">
            <v>Viernes</v>
          </cell>
          <cell r="CD1648" t="str">
            <v>20</v>
          </cell>
          <cell r="CE1648" t="str">
            <v>0</v>
          </cell>
          <cell r="CF1648" t="str">
            <v>Azul</v>
          </cell>
          <cell r="CG1648" t="str">
            <v>5o Sábado</v>
          </cell>
          <cell r="CH1648" t="str">
            <v>May y Jun</v>
          </cell>
          <cell r="CI1648" t="str">
            <v>Nov y Dic</v>
          </cell>
          <cell r="CJ1648" t="str">
            <v>Ajustador</v>
          </cell>
          <cell r="CK1648">
            <v>90</v>
          </cell>
          <cell r="CL1648" t="str">
            <v>101 - MAGNA</v>
          </cell>
          <cell r="CM1648" t="str">
            <v>16048</v>
          </cell>
          <cell r="CP1648" t="str">
            <v>-</v>
          </cell>
        </row>
        <row r="1649">
          <cell r="A1649" t="str">
            <v>16049</v>
          </cell>
          <cell r="B1649" t="str">
            <v>S25AHK</v>
          </cell>
          <cell r="C1649" t="str">
            <v>Distrito Federal</v>
          </cell>
          <cell r="D1649" t="str">
            <v>No aplica</v>
          </cell>
          <cell r="E1649" t="str">
            <v>Aveo</v>
          </cell>
          <cell r="F1649" t="str">
            <v>Automóvil</v>
          </cell>
          <cell r="G1649" t="str">
            <v>Chevrolet</v>
          </cell>
          <cell r="H1649" t="str">
            <v>Aveo LT 4 puertas T/M, D/H, A/A, B/A, ABS, CD, Paquete F</v>
          </cell>
          <cell r="I1649" t="str">
            <v>3G1TB5CF1GL196637</v>
          </cell>
          <cell r="J1649" t="str">
            <v>Hecho en México</v>
          </cell>
          <cell r="K1649" t="str">
            <v>Magna</v>
          </cell>
          <cell r="L1649">
            <v>4</v>
          </cell>
          <cell r="M1649">
            <v>45</v>
          </cell>
          <cell r="N1649">
            <v>2016</v>
          </cell>
          <cell r="O1649" t="str">
            <v>Ciudad Obregón</v>
          </cell>
          <cell r="P1649" t="str">
            <v>Sonora</v>
          </cell>
          <cell r="Q1649" t="str">
            <v>Noroeste</v>
          </cell>
          <cell r="R1649" t="str">
            <v>Baja</v>
          </cell>
          <cell r="S1649" t="str">
            <v>Venta a empleado</v>
          </cell>
          <cell r="T1649" t="str">
            <v>GNP</v>
          </cell>
          <cell r="U1649" t="str">
            <v>Grupo Nacional Provincial, S.A.B.</v>
          </cell>
          <cell r="V1649" t="str">
            <v>Asesor de Servicio</v>
          </cell>
          <cell r="W1649" t="str">
            <v>-</v>
          </cell>
          <cell r="X1649" t="str">
            <v>Supervisoria</v>
          </cell>
          <cell r="Y1649" t="str">
            <v>Asignado</v>
          </cell>
          <cell r="Z1649">
            <v>40109001</v>
          </cell>
          <cell r="AA1649" t="str">
            <v>Rodriguez Navarrete Adolfo</v>
          </cell>
          <cell r="AB1649" t="str">
            <v>Servicios Administrativos en Reclamaciones, S.A. de C.V.</v>
          </cell>
          <cell r="AC1649" t="str">
            <v>RONA7405205WA</v>
          </cell>
          <cell r="AD1649" t="str">
            <v>Operativo</v>
          </cell>
          <cell r="AE1649" t="str">
            <v>Asesor de Servicio</v>
          </cell>
          <cell r="AF1649" t="str">
            <v>Unidad Operativa</v>
          </cell>
          <cell r="AG1649" t="str">
            <v>Dirección Servicio y Operaciones</v>
          </cell>
          <cell r="AH1649" t="str">
            <v>Subdirección Siniestros Norte y Occidente</v>
          </cell>
          <cell r="AI1649" t="str">
            <v>C9178</v>
          </cell>
          <cell r="AJ1649" t="str">
            <v>Cárdenas Guzmán Adriel</v>
          </cell>
          <cell r="AK1649" t="str">
            <v>Ciudad Obregón</v>
          </cell>
          <cell r="AL1649" t="str">
            <v>Ciudad Obregón</v>
          </cell>
          <cell r="AM1649">
            <v>7442</v>
          </cell>
          <cell r="AN1649" t="str">
            <v>adolfo.rodriguez@gnp.com.mx</v>
          </cell>
          <cell r="AO1649" t="str">
            <v>adolfo.rodriguez@gnp.com.mx</v>
          </cell>
          <cell r="AQ1649">
            <v>6441101259</v>
          </cell>
          <cell r="AR1649" t="str">
            <v>6363180010378576</v>
          </cell>
          <cell r="AS1649" t="str">
            <v>CANCELADO</v>
          </cell>
          <cell r="AT1649" t="str">
            <v>8534</v>
          </cell>
          <cell r="AU1649" t="str">
            <v>387</v>
          </cell>
          <cell r="AV1649" t="str">
            <v>05/26</v>
          </cell>
          <cell r="AW1649" t="str">
            <v>IMDM20577554..</v>
          </cell>
          <cell r="AX1649" t="str">
            <v>Inactivo</v>
          </cell>
          <cell r="AY1649" t="str">
            <v>No</v>
          </cell>
          <cell r="AZ1649" t="str">
            <v>-</v>
          </cell>
          <cell r="BA1649" t="str">
            <v>-</v>
          </cell>
          <cell r="BB1649" t="str">
            <v>-</v>
          </cell>
          <cell r="BC1649" t="str">
            <v>-</v>
          </cell>
          <cell r="BD1649" t="str">
            <v>-</v>
          </cell>
          <cell r="BE1649" t="str">
            <v>-</v>
          </cell>
          <cell r="BF1649" t="str">
            <v>-</v>
          </cell>
          <cell r="BG1649">
            <v>3</v>
          </cell>
          <cell r="BH1649" t="str">
            <v>-</v>
          </cell>
          <cell r="BI1649" t="str">
            <v>-</v>
          </cell>
          <cell r="BJ1649" t="str">
            <v>Arrendado</v>
          </cell>
          <cell r="BK1649" t="str">
            <v>AA4494</v>
          </cell>
          <cell r="BL1649" t="str">
            <v>Surman Anzures, S.A. de C.V.</v>
          </cell>
          <cell r="BM1649">
            <v>129925</v>
          </cell>
          <cell r="BN1649">
            <v>20788</v>
          </cell>
          <cell r="BO1649">
            <v>150713</v>
          </cell>
          <cell r="BP1649" t="str">
            <v>-</v>
          </cell>
          <cell r="BQ1649" t="str">
            <v>-</v>
          </cell>
          <cell r="BR1649" t="str">
            <v>-</v>
          </cell>
          <cell r="BS1649" t="str">
            <v>-</v>
          </cell>
          <cell r="BT1649" t="str">
            <v>-</v>
          </cell>
          <cell r="BU1649" t="str">
            <v>-</v>
          </cell>
          <cell r="BV1649" t="str">
            <v>-</v>
          </cell>
          <cell r="BW1649" t="str">
            <v>-</v>
          </cell>
          <cell r="BX1649" t="str">
            <v>-</v>
          </cell>
          <cell r="BY1649" t="str">
            <v>-</v>
          </cell>
          <cell r="BZ1649" t="str">
            <v>-</v>
          </cell>
          <cell r="CA1649" t="str">
            <v>-</v>
          </cell>
          <cell r="CB1649" t="str">
            <v>-</v>
          </cell>
          <cell r="CC1649" t="str">
            <v>Lunes</v>
          </cell>
          <cell r="CD1649" t="str">
            <v>25</v>
          </cell>
          <cell r="CE1649" t="str">
            <v>5</v>
          </cell>
          <cell r="CF1649" t="str">
            <v>Amarillo</v>
          </cell>
          <cell r="CG1649" t="str">
            <v>1er Sábado</v>
          </cell>
          <cell r="CH1649" t="str">
            <v>Ene y Feb</v>
          </cell>
          <cell r="CI1649" t="str">
            <v>Jul y Ago</v>
          </cell>
          <cell r="CJ1649" t="str">
            <v>Ajustador</v>
          </cell>
          <cell r="CK1649">
            <v>90</v>
          </cell>
          <cell r="CL1649" t="str">
            <v>101 - MAGNA</v>
          </cell>
          <cell r="CM1649" t="str">
            <v>16049</v>
          </cell>
          <cell r="CP1649" t="str">
            <v>-</v>
          </cell>
        </row>
        <row r="1650">
          <cell r="A1650" t="str">
            <v>16050</v>
          </cell>
          <cell r="B1650" t="str">
            <v>U77AHK</v>
          </cell>
          <cell r="C1650" t="str">
            <v>Distrito Federal</v>
          </cell>
          <cell r="D1650" t="str">
            <v>No aplica</v>
          </cell>
          <cell r="E1650" t="str">
            <v>Aveo</v>
          </cell>
          <cell r="F1650" t="str">
            <v>Automóvil</v>
          </cell>
          <cell r="G1650" t="str">
            <v>Chevrolet</v>
          </cell>
          <cell r="H1650" t="str">
            <v>Aveo LT 4 puertas T/M, D/H, A/A, B/A, ABS, CD, Paquete F</v>
          </cell>
          <cell r="I1650" t="str">
            <v>3G1TB5CF0GL194166</v>
          </cell>
          <cell r="J1650" t="str">
            <v>Hecho en México</v>
          </cell>
          <cell r="K1650" t="str">
            <v>Magna</v>
          </cell>
          <cell r="L1650">
            <v>4</v>
          </cell>
          <cell r="M1650">
            <v>45</v>
          </cell>
          <cell r="N1650">
            <v>2016</v>
          </cell>
          <cell r="O1650" t="str">
            <v>Ciudad Victoria</v>
          </cell>
          <cell r="P1650" t="str">
            <v>Tamaulipas</v>
          </cell>
          <cell r="Q1650" t="str">
            <v>Noreste</v>
          </cell>
          <cell r="R1650" t="str">
            <v>Baja</v>
          </cell>
          <cell r="S1650" t="str">
            <v>Subasta interna</v>
          </cell>
          <cell r="T1650" t="str">
            <v>GNP</v>
          </cell>
          <cell r="U1650" t="str">
            <v>Grupo Nacional Provincial, S.A.B.</v>
          </cell>
          <cell r="V1650" t="str">
            <v>Asesor de Servicio</v>
          </cell>
          <cell r="W1650" t="str">
            <v>2706</v>
          </cell>
          <cell r="X1650" t="str">
            <v>Supervisoria</v>
          </cell>
          <cell r="Y1650" t="str">
            <v>Asignado</v>
          </cell>
          <cell r="Z1650" t="str">
            <v>S04984</v>
          </cell>
          <cell r="AA1650" t="str">
            <v>Chávez Adame Edgar</v>
          </cell>
          <cell r="AB1650" t="str">
            <v>Servicios Administrativos en Reclamaciones, S.A. de C.V.</v>
          </cell>
          <cell r="AC1650" t="str">
            <v>CAAE9011037W7</v>
          </cell>
          <cell r="AD1650" t="str">
            <v>Operativo</v>
          </cell>
          <cell r="AE1650" t="str">
            <v>Asesor de Servicio</v>
          </cell>
          <cell r="AF1650" t="str">
            <v>Unidad Operativa</v>
          </cell>
          <cell r="AG1650" t="str">
            <v>Dirección Servicio y Operaciones</v>
          </cell>
          <cell r="AH1650" t="str">
            <v>Subdirección Siniestros Norte y Occidente</v>
          </cell>
          <cell r="AI1650" t="str">
            <v>C9212</v>
          </cell>
          <cell r="AJ1650" t="str">
            <v>Colome Pineda Juan Del Carmen</v>
          </cell>
          <cell r="AK1650" t="str">
            <v>Oficina de Servicio Monterrey</v>
          </cell>
          <cell r="AL1650" t="str">
            <v>Monterrey</v>
          </cell>
          <cell r="AM1650">
            <v>5691</v>
          </cell>
          <cell r="AN1650" t="str">
            <v>edgar.chavezadame@gnp.com.mx</v>
          </cell>
          <cell r="AO1650" t="str">
            <v>edgar.chavezadame@gnp.com.mx</v>
          </cell>
          <cell r="AP1650" t="str">
            <v>ajustesvictoria@gmail.com</v>
          </cell>
          <cell r="AQ1650">
            <v>8341061064</v>
          </cell>
          <cell r="AR1650" t="str">
            <v>6363180010378584</v>
          </cell>
          <cell r="AS1650" t="str">
            <v>CANCELADO</v>
          </cell>
          <cell r="AT1650" t="str">
            <v>2374</v>
          </cell>
          <cell r="AU1650" t="str">
            <v>044</v>
          </cell>
          <cell r="AV1650" t="str">
            <v>05/26</v>
          </cell>
          <cell r="AW1650" t="str">
            <v>-</v>
          </cell>
          <cell r="AX1650" t="str">
            <v>-</v>
          </cell>
          <cell r="AY1650" t="str">
            <v>No</v>
          </cell>
          <cell r="AZ1650" t="str">
            <v>-</v>
          </cell>
          <cell r="BA1650" t="str">
            <v>-</v>
          </cell>
          <cell r="BB1650" t="str">
            <v>-</v>
          </cell>
          <cell r="BC1650" t="str">
            <v>-</v>
          </cell>
          <cell r="BD1650" t="str">
            <v>-</v>
          </cell>
          <cell r="BE1650" t="str">
            <v>-</v>
          </cell>
          <cell r="BF1650" t="str">
            <v>-</v>
          </cell>
          <cell r="BG1650">
            <v>3</v>
          </cell>
          <cell r="BH1650" t="str">
            <v>-</v>
          </cell>
          <cell r="BI1650" t="str">
            <v>-</v>
          </cell>
          <cell r="BJ1650" t="str">
            <v>Arrendado</v>
          </cell>
          <cell r="BK1650" t="str">
            <v>AA4495</v>
          </cell>
          <cell r="BL1650" t="str">
            <v>Surman Anzures, S.A. de C.V.</v>
          </cell>
          <cell r="BM1650">
            <v>129925</v>
          </cell>
          <cell r="BN1650">
            <v>20788</v>
          </cell>
          <cell r="BO1650">
            <v>150713</v>
          </cell>
          <cell r="BP1650" t="str">
            <v>-</v>
          </cell>
          <cell r="BQ1650" t="str">
            <v>-</v>
          </cell>
          <cell r="BR1650" t="str">
            <v>-</v>
          </cell>
          <cell r="BS1650" t="str">
            <v>-</v>
          </cell>
          <cell r="BT1650" t="str">
            <v>-</v>
          </cell>
          <cell r="BU1650" t="str">
            <v>-</v>
          </cell>
          <cell r="BV1650" t="str">
            <v>-</v>
          </cell>
          <cell r="BW1650" t="str">
            <v>-</v>
          </cell>
          <cell r="BX1650" t="str">
            <v>-</v>
          </cell>
          <cell r="BY1650" t="str">
            <v>-</v>
          </cell>
          <cell r="BZ1650" t="str">
            <v>-</v>
          </cell>
          <cell r="CA1650" t="str">
            <v>-</v>
          </cell>
          <cell r="CB1650" t="str">
            <v>-</v>
          </cell>
          <cell r="CC1650" t="str">
            <v>Martes</v>
          </cell>
          <cell r="CD1650" t="str">
            <v>77</v>
          </cell>
          <cell r="CE1650" t="str">
            <v>7</v>
          </cell>
          <cell r="CF1650" t="str">
            <v>Rosa</v>
          </cell>
          <cell r="CG1650" t="str">
            <v>2o Sábado</v>
          </cell>
          <cell r="CH1650" t="str">
            <v>Feb y Mzo</v>
          </cell>
          <cell r="CI1650" t="str">
            <v>Ago y Sep</v>
          </cell>
          <cell r="CJ1650" t="str">
            <v>Ajustador</v>
          </cell>
          <cell r="CK1650">
            <v>90</v>
          </cell>
          <cell r="CL1650" t="str">
            <v>101 - MAGNA</v>
          </cell>
          <cell r="CM1650" t="str">
            <v>16050</v>
          </cell>
          <cell r="CP1650" t="str">
            <v>-</v>
          </cell>
        </row>
        <row r="1651">
          <cell r="A1651" t="str">
            <v>16051</v>
          </cell>
          <cell r="B1651" t="str">
            <v>R29AHK</v>
          </cell>
          <cell r="C1651" t="str">
            <v>Distrito Federal</v>
          </cell>
          <cell r="D1651" t="str">
            <v>No aplica</v>
          </cell>
          <cell r="E1651" t="str">
            <v>Aveo</v>
          </cell>
          <cell r="F1651" t="str">
            <v>Automóvil</v>
          </cell>
          <cell r="G1651" t="str">
            <v>Chevrolet</v>
          </cell>
          <cell r="H1651" t="str">
            <v>Aveo LT 4 puertas T/M, D/H, A/A, B/A, ABS, CD, Paquete F</v>
          </cell>
          <cell r="I1651" t="str">
            <v>3G1TB5CF2GL192273</v>
          </cell>
          <cell r="J1651" t="str">
            <v>Hecho en México</v>
          </cell>
          <cell r="K1651" t="str">
            <v>Magna</v>
          </cell>
          <cell r="L1651">
            <v>4</v>
          </cell>
          <cell r="M1651">
            <v>45</v>
          </cell>
          <cell r="N1651">
            <v>2016</v>
          </cell>
          <cell r="O1651" t="str">
            <v>Coatzacoalcos</v>
          </cell>
          <cell r="P1651" t="str">
            <v>Veracruz</v>
          </cell>
          <cell r="Q1651" t="str">
            <v>Sureste</v>
          </cell>
          <cell r="R1651" t="str">
            <v>Baja</v>
          </cell>
          <cell r="S1651" t="str">
            <v>Subasta interna</v>
          </cell>
          <cell r="T1651" t="str">
            <v>GNP</v>
          </cell>
          <cell r="U1651" t="str">
            <v>Grupo Nacional Provincial, S.A.B.</v>
          </cell>
          <cell r="V1651" t="str">
            <v>Asesor de Servicio</v>
          </cell>
          <cell r="W1651" t="str">
            <v>-</v>
          </cell>
          <cell r="X1651" t="str">
            <v>Supervisoria</v>
          </cell>
          <cell r="Y1651" t="str">
            <v>Asignado</v>
          </cell>
          <cell r="Z1651" t="str">
            <v>S06409</v>
          </cell>
          <cell r="AA1651" t="str">
            <v>Ramos Velasco Hugo Enrique</v>
          </cell>
          <cell r="AB1651" t="str">
            <v>Servicios Administrativos en Reclamaciones, S.A. de C.V.</v>
          </cell>
          <cell r="AC1651" t="str">
            <v>RAVH770331M63</v>
          </cell>
          <cell r="AD1651" t="str">
            <v>Operativo</v>
          </cell>
          <cell r="AE1651" t="str">
            <v>Asesor de Servicio</v>
          </cell>
          <cell r="AF1651" t="str">
            <v>Unidad Operativa</v>
          </cell>
          <cell r="AG1651" t="str">
            <v>Dirección Servicio y Operaciones</v>
          </cell>
          <cell r="AH1651" t="str">
            <v>Subdir. Siniestros CDMX y Sureste</v>
          </cell>
          <cell r="AI1651" t="str">
            <v>C9208</v>
          </cell>
          <cell r="AJ1651" t="str">
            <v>Lasa Estrada Antxon</v>
          </cell>
          <cell r="AK1651" t="str">
            <v>Coatzacoalcos</v>
          </cell>
          <cell r="AL1651" t="str">
            <v>Coatzacoalcos</v>
          </cell>
          <cell r="AM1651">
            <v>0</v>
          </cell>
          <cell r="AN1651" t="str">
            <v>hugo.ramos@gnp.com.mx</v>
          </cell>
          <cell r="AO1651" t="str">
            <v>hugo.ramos@gnp.com.mx</v>
          </cell>
          <cell r="AP1651" t="str">
            <v>hugo_erv@hotmail.com</v>
          </cell>
          <cell r="AQ1651">
            <v>9211119900</v>
          </cell>
          <cell r="AR1651" t="str">
            <v>6363180010378592</v>
          </cell>
          <cell r="AS1651" t="str">
            <v>CANCELADO</v>
          </cell>
          <cell r="AT1651" t="str">
            <v>7578</v>
          </cell>
          <cell r="AU1651" t="str">
            <v>202</v>
          </cell>
          <cell r="AV1651" t="str">
            <v>05/26</v>
          </cell>
          <cell r="AW1651" t="str">
            <v>IMDM20577555..</v>
          </cell>
          <cell r="AX1651" t="str">
            <v>Inactivo</v>
          </cell>
          <cell r="AY1651" t="str">
            <v>No</v>
          </cell>
          <cell r="AZ1651" t="str">
            <v>-</v>
          </cell>
          <cell r="BA1651" t="str">
            <v>-</v>
          </cell>
          <cell r="BB1651" t="str">
            <v>-</v>
          </cell>
          <cell r="BC1651" t="str">
            <v>-</v>
          </cell>
          <cell r="BD1651" t="str">
            <v>-</v>
          </cell>
          <cell r="BE1651" t="str">
            <v>-</v>
          </cell>
          <cell r="BF1651" t="str">
            <v>-</v>
          </cell>
          <cell r="BG1651">
            <v>3</v>
          </cell>
          <cell r="BH1651" t="str">
            <v>-</v>
          </cell>
          <cell r="BI1651" t="str">
            <v>-</v>
          </cell>
          <cell r="BJ1651" t="str">
            <v>Arrendado</v>
          </cell>
          <cell r="BK1651" t="str">
            <v>AA4556</v>
          </cell>
          <cell r="BL1651" t="str">
            <v>Surman Anzures, S.A. de C.V.</v>
          </cell>
          <cell r="BM1651">
            <v>129925</v>
          </cell>
          <cell r="BN1651">
            <v>20788</v>
          </cell>
          <cell r="BO1651">
            <v>150713</v>
          </cell>
          <cell r="BP1651" t="str">
            <v>-</v>
          </cell>
          <cell r="BQ1651" t="str">
            <v>-</v>
          </cell>
          <cell r="BR1651" t="str">
            <v>-</v>
          </cell>
          <cell r="BS1651" t="str">
            <v>-</v>
          </cell>
          <cell r="BT1651" t="str">
            <v>-</v>
          </cell>
          <cell r="BU1651" t="str">
            <v>-</v>
          </cell>
          <cell r="BV1651" t="str">
            <v>-</v>
          </cell>
          <cell r="BW1651" t="str">
            <v>-</v>
          </cell>
          <cell r="BX1651" t="str">
            <v>-</v>
          </cell>
          <cell r="BY1651" t="str">
            <v>-</v>
          </cell>
          <cell r="BZ1651" t="str">
            <v>-</v>
          </cell>
          <cell r="CA1651" t="str">
            <v>-</v>
          </cell>
          <cell r="CB1651" t="str">
            <v>-</v>
          </cell>
          <cell r="CC1651" t="str">
            <v>Viernes</v>
          </cell>
          <cell r="CD1651" t="str">
            <v>29</v>
          </cell>
          <cell r="CE1651" t="str">
            <v>9</v>
          </cell>
          <cell r="CF1651" t="str">
            <v>Azul</v>
          </cell>
          <cell r="CG1651" t="str">
            <v>5o Sábado</v>
          </cell>
          <cell r="CH1651" t="str">
            <v>May y Jun</v>
          </cell>
          <cell r="CI1651" t="str">
            <v>Nov y Dic</v>
          </cell>
          <cell r="CJ1651" t="str">
            <v>Ajustador</v>
          </cell>
          <cell r="CK1651">
            <v>90</v>
          </cell>
          <cell r="CL1651" t="str">
            <v>101 - MAGNA</v>
          </cell>
          <cell r="CM1651" t="str">
            <v>16051</v>
          </cell>
          <cell r="CP1651" t="str">
            <v>-</v>
          </cell>
        </row>
        <row r="1652">
          <cell r="A1652" t="str">
            <v>16052</v>
          </cell>
          <cell r="B1652" t="str">
            <v>P87AHK</v>
          </cell>
          <cell r="C1652" t="str">
            <v>Distrito Federal</v>
          </cell>
          <cell r="D1652" t="str">
            <v>No aplica</v>
          </cell>
          <cell r="E1652" t="str">
            <v>Aveo</v>
          </cell>
          <cell r="F1652" t="str">
            <v>Automóvil</v>
          </cell>
          <cell r="G1652" t="str">
            <v>Chevrolet</v>
          </cell>
          <cell r="H1652" t="str">
            <v>Aveo LT 4 puertas T/M, D/H, A/A, B/A, ABS, CD, Paquete F</v>
          </cell>
          <cell r="I1652" t="str">
            <v>3G1TB5CFXGL192246</v>
          </cell>
          <cell r="J1652" t="str">
            <v>Hecho en México</v>
          </cell>
          <cell r="K1652" t="str">
            <v>Magna</v>
          </cell>
          <cell r="L1652">
            <v>4</v>
          </cell>
          <cell r="M1652">
            <v>45</v>
          </cell>
          <cell r="N1652">
            <v>2016</v>
          </cell>
          <cell r="O1652" t="str">
            <v>Coatzacoalcos</v>
          </cell>
          <cell r="P1652" t="str">
            <v>Veracruz</v>
          </cell>
          <cell r="Q1652" t="str">
            <v>Sureste</v>
          </cell>
          <cell r="R1652" t="str">
            <v>Baja</v>
          </cell>
          <cell r="S1652" t="str">
            <v>Subasta interna</v>
          </cell>
          <cell r="T1652" t="str">
            <v>GNP</v>
          </cell>
          <cell r="U1652" t="str">
            <v>Grupo Nacional Provincial, S.A.B.</v>
          </cell>
          <cell r="V1652" t="str">
            <v>Supervisor Ajustes</v>
          </cell>
          <cell r="W1652" t="str">
            <v>-</v>
          </cell>
          <cell r="X1652" t="str">
            <v>Supervisoria</v>
          </cell>
          <cell r="Y1652" t="str">
            <v>Asignado</v>
          </cell>
          <cell r="Z1652" t="str">
            <v>N95425</v>
          </cell>
          <cell r="AA1652" t="str">
            <v>Marquez Ordoñez Diego Ismael</v>
          </cell>
          <cell r="AB1652" t="str">
            <v>Grupo Nacional Provincial, S.A.B.</v>
          </cell>
          <cell r="AC1652" t="str">
            <v>MAOD870401FRA</v>
          </cell>
          <cell r="AD1652" t="str">
            <v>Jefe de departamento</v>
          </cell>
          <cell r="AE1652" t="str">
            <v>Supervisor Taller</v>
          </cell>
          <cell r="AF1652" t="str">
            <v>Unidad Operativa</v>
          </cell>
          <cell r="AG1652" t="str">
            <v>Dirección Servicio y Operaciones</v>
          </cell>
          <cell r="AH1652" t="str">
            <v>Subdir. Siniestros CDMX y Sureste</v>
          </cell>
          <cell r="AI1652" t="str">
            <v>C9208</v>
          </cell>
          <cell r="AJ1652" t="str">
            <v>Lasa Estrada Antxon</v>
          </cell>
          <cell r="AK1652" t="str">
            <v>Coatzacoalcos</v>
          </cell>
          <cell r="AL1652" t="str">
            <v>Coatzacoalcos</v>
          </cell>
          <cell r="AM1652">
            <v>0</v>
          </cell>
          <cell r="AN1652" t="str">
            <v>diego.marquez@gnp.com.mx</v>
          </cell>
          <cell r="AO1652" t="str">
            <v>diego.marquez@gnp.com.mx</v>
          </cell>
          <cell r="AP1652" t="str">
            <v>diego.marquez@gnp.com.mx</v>
          </cell>
          <cell r="AQ1652">
            <v>9211119908</v>
          </cell>
          <cell r="AR1652" t="str">
            <v>6363180010378600</v>
          </cell>
          <cell r="AS1652" t="str">
            <v>BLOQUEADO</v>
          </cell>
          <cell r="AT1652" t="str">
            <v>7123</v>
          </cell>
          <cell r="AU1652" t="str">
            <v>797</v>
          </cell>
          <cell r="AV1652" t="str">
            <v>05/26</v>
          </cell>
          <cell r="AW1652" t="str">
            <v>IMDM20577557..</v>
          </cell>
          <cell r="AX1652" t="str">
            <v>Inactivo</v>
          </cell>
          <cell r="AY1652" t="str">
            <v>Si</v>
          </cell>
          <cell r="AZ1652">
            <v>819.44</v>
          </cell>
          <cell r="BA1652">
            <v>43708</v>
          </cell>
          <cell r="BB1652">
            <v>3277.76</v>
          </cell>
          <cell r="BC1652" t="str">
            <v>-</v>
          </cell>
          <cell r="BD1652">
            <v>59000</v>
          </cell>
          <cell r="BE1652">
            <v>43661</v>
          </cell>
          <cell r="BF1652">
            <v>44742</v>
          </cell>
          <cell r="BG1652">
            <v>3</v>
          </cell>
          <cell r="BH1652" t="str">
            <v>-</v>
          </cell>
          <cell r="BI1652" t="str">
            <v>-</v>
          </cell>
          <cell r="BJ1652" t="str">
            <v>Arrendado</v>
          </cell>
          <cell r="BK1652" t="str">
            <v>AA4557</v>
          </cell>
          <cell r="BL1652" t="str">
            <v>Surman Anzures, S.A. de C.V.</v>
          </cell>
          <cell r="BM1652">
            <v>129925</v>
          </cell>
          <cell r="BN1652">
            <v>20788</v>
          </cell>
          <cell r="BO1652">
            <v>150713</v>
          </cell>
          <cell r="BP1652" t="str">
            <v>-</v>
          </cell>
          <cell r="BQ1652" t="str">
            <v>-</v>
          </cell>
          <cell r="BR1652" t="str">
            <v>-</v>
          </cell>
          <cell r="BS1652" t="str">
            <v>-</v>
          </cell>
          <cell r="BT1652" t="str">
            <v>-</v>
          </cell>
          <cell r="BU1652" t="str">
            <v>-</v>
          </cell>
          <cell r="BV1652" t="str">
            <v>-</v>
          </cell>
          <cell r="BW1652" t="str">
            <v>-</v>
          </cell>
          <cell r="BX1652" t="str">
            <v>-</v>
          </cell>
          <cell r="BY1652" t="str">
            <v>-</v>
          </cell>
          <cell r="BZ1652" t="str">
            <v>-</v>
          </cell>
          <cell r="CA1652" t="str">
            <v>-</v>
          </cell>
          <cell r="CB1652" t="str">
            <v>-</v>
          </cell>
          <cell r="CC1652" t="str">
            <v>Martes</v>
          </cell>
          <cell r="CD1652" t="str">
            <v>87</v>
          </cell>
          <cell r="CE1652" t="str">
            <v>7</v>
          </cell>
          <cell r="CF1652" t="str">
            <v>Rosa</v>
          </cell>
          <cell r="CG1652" t="str">
            <v>2o Sábado</v>
          </cell>
          <cell r="CH1652" t="str">
            <v>Feb y Mzo</v>
          </cell>
          <cell r="CI1652" t="str">
            <v>Ago y Sep</v>
          </cell>
          <cell r="CJ1652" t="str">
            <v>SupAjustes</v>
          </cell>
          <cell r="CK1652">
            <v>90</v>
          </cell>
          <cell r="CL1652" t="str">
            <v>101 - MAGNA</v>
          </cell>
          <cell r="CM1652" t="str">
            <v>16052</v>
          </cell>
          <cell r="CP1652" t="str">
            <v>-</v>
          </cell>
        </row>
        <row r="1653">
          <cell r="A1653" t="str">
            <v>16053</v>
          </cell>
          <cell r="B1653" t="str">
            <v>P92AHK</v>
          </cell>
          <cell r="C1653" t="str">
            <v>Distrito Federal</v>
          </cell>
          <cell r="D1653" t="str">
            <v>No aplica</v>
          </cell>
          <cell r="E1653" t="str">
            <v>Aveo</v>
          </cell>
          <cell r="F1653" t="str">
            <v>Automóvil</v>
          </cell>
          <cell r="G1653" t="str">
            <v>Chevrolet</v>
          </cell>
          <cell r="H1653" t="str">
            <v>Aveo LT 4 puertas T/M, D/H, A/A, B/A, ABS, CD, Paquete F</v>
          </cell>
          <cell r="I1653" t="str">
            <v>3G1TB5CF9GL192268</v>
          </cell>
          <cell r="J1653" t="str">
            <v>Hecho en México</v>
          </cell>
          <cell r="K1653" t="str">
            <v>Magna</v>
          </cell>
          <cell r="L1653">
            <v>4</v>
          </cell>
          <cell r="M1653">
            <v>45</v>
          </cell>
          <cell r="N1653">
            <v>2016</v>
          </cell>
          <cell r="O1653" t="str">
            <v>Colima</v>
          </cell>
          <cell r="P1653" t="str">
            <v>Colima</v>
          </cell>
          <cell r="Q1653" t="str">
            <v>Occidente</v>
          </cell>
          <cell r="R1653" t="str">
            <v>Baja</v>
          </cell>
          <cell r="S1653" t="str">
            <v>Venta a empleado</v>
          </cell>
          <cell r="T1653" t="str">
            <v>GNP</v>
          </cell>
          <cell r="U1653" t="str">
            <v>Grupo Nacional Provincial, S.A.B.</v>
          </cell>
          <cell r="V1653" t="str">
            <v>Asesor de Servicio</v>
          </cell>
          <cell r="W1653" t="str">
            <v>GFC9</v>
          </cell>
          <cell r="X1653" t="str">
            <v>Supervisoria</v>
          </cell>
          <cell r="Y1653" t="str">
            <v>Asignado</v>
          </cell>
          <cell r="Z1653">
            <v>40157001</v>
          </cell>
          <cell r="AA1653" t="str">
            <v>Robles Castañeda J. Jesús</v>
          </cell>
          <cell r="AB1653" t="str">
            <v>Servicios Administrativos en Reclamaciones, S.A. de C.V.</v>
          </cell>
          <cell r="AC1653" t="str">
            <v>ROCJ770110HX8</v>
          </cell>
          <cell r="AD1653" t="str">
            <v>Operativo</v>
          </cell>
          <cell r="AE1653" t="str">
            <v>Asesor de Servicio</v>
          </cell>
          <cell r="AF1653" t="str">
            <v>Unidad Operativa</v>
          </cell>
          <cell r="AG1653" t="str">
            <v>Dirección Servicio y Operaciones</v>
          </cell>
          <cell r="AH1653" t="str">
            <v>Subdirección Siniestros Norte y Occidente</v>
          </cell>
          <cell r="AI1653" t="str">
            <v>C9179</v>
          </cell>
          <cell r="AJ1653" t="str">
            <v>Moya Urdiales Idalia Leticia</v>
          </cell>
          <cell r="AK1653" t="str">
            <v>Oficina central Guadalajara</v>
          </cell>
          <cell r="AL1653" t="str">
            <v>Guadalajara</v>
          </cell>
          <cell r="AM1653">
            <v>0</v>
          </cell>
          <cell r="AN1653" t="str">
            <v>jesus.robles@gnp.com.mx</v>
          </cell>
          <cell r="AO1653" t="str">
            <v>jesus.robles@gnp.com.mx</v>
          </cell>
          <cell r="AP1653" t="str">
            <v>jjrobles77@hotmail.com</v>
          </cell>
          <cell r="AQ1653">
            <v>3121191163</v>
          </cell>
          <cell r="AR1653" t="str">
            <v>6363180010378618</v>
          </cell>
          <cell r="AS1653" t="str">
            <v>CANCELADO</v>
          </cell>
          <cell r="AT1653" t="str">
            <v>3788</v>
          </cell>
          <cell r="AU1653" t="str">
            <v>475</v>
          </cell>
          <cell r="AV1653" t="str">
            <v>05/26</v>
          </cell>
          <cell r="AW1653" t="str">
            <v>IMDM20578240..</v>
          </cell>
          <cell r="AX1653" t="str">
            <v>Inactivo</v>
          </cell>
          <cell r="AY1653" t="str">
            <v>No</v>
          </cell>
          <cell r="AZ1653" t="str">
            <v>-</v>
          </cell>
          <cell r="BA1653" t="str">
            <v>-</v>
          </cell>
          <cell r="BB1653" t="str">
            <v>-</v>
          </cell>
          <cell r="BC1653" t="str">
            <v>-</v>
          </cell>
          <cell r="BD1653" t="str">
            <v>-</v>
          </cell>
          <cell r="BE1653" t="str">
            <v>-</v>
          </cell>
          <cell r="BF1653" t="str">
            <v>-</v>
          </cell>
          <cell r="BG1653">
            <v>3</v>
          </cell>
          <cell r="BH1653" t="str">
            <v>-</v>
          </cell>
          <cell r="BI1653" t="str">
            <v>-</v>
          </cell>
          <cell r="BJ1653" t="str">
            <v>Arrendado</v>
          </cell>
          <cell r="BK1653" t="str">
            <v>AA4558</v>
          </cell>
          <cell r="BL1653" t="str">
            <v>Surman Anzures, S.A. de C.V.</v>
          </cell>
          <cell r="BM1653">
            <v>129925</v>
          </cell>
          <cell r="BN1653">
            <v>20788</v>
          </cell>
          <cell r="BO1653">
            <v>150713</v>
          </cell>
          <cell r="BP1653" t="str">
            <v>-</v>
          </cell>
          <cell r="BQ1653" t="str">
            <v>-</v>
          </cell>
          <cell r="BR1653" t="str">
            <v>-</v>
          </cell>
          <cell r="BS1653" t="str">
            <v>-</v>
          </cell>
          <cell r="BT1653" t="str">
            <v>-</v>
          </cell>
          <cell r="BU1653" t="str">
            <v>-</v>
          </cell>
          <cell r="BV1653" t="str">
            <v>-</v>
          </cell>
          <cell r="BW1653" t="str">
            <v>-</v>
          </cell>
          <cell r="BX1653" t="str">
            <v>-</v>
          </cell>
          <cell r="BY1653" t="str">
            <v>-</v>
          </cell>
          <cell r="BZ1653" t="str">
            <v>-</v>
          </cell>
          <cell r="CA1653" t="str">
            <v>-</v>
          </cell>
          <cell r="CB1653" t="str">
            <v>-</v>
          </cell>
          <cell r="CC1653" t="str">
            <v>Jueves</v>
          </cell>
          <cell r="CD1653" t="str">
            <v>92</v>
          </cell>
          <cell r="CE1653" t="str">
            <v>2</v>
          </cell>
          <cell r="CF1653" t="str">
            <v>Verde</v>
          </cell>
          <cell r="CG1653" t="str">
            <v>4o Sábado</v>
          </cell>
          <cell r="CH1653" t="str">
            <v>Abr y May</v>
          </cell>
          <cell r="CI1653" t="str">
            <v>Oct y Nov</v>
          </cell>
          <cell r="CJ1653" t="str">
            <v>Ajustador</v>
          </cell>
          <cell r="CK1653">
            <v>90</v>
          </cell>
          <cell r="CL1653" t="str">
            <v>101 - MAGNA</v>
          </cell>
          <cell r="CM1653" t="str">
            <v>16053</v>
          </cell>
          <cell r="CP1653" t="str">
            <v>-</v>
          </cell>
        </row>
        <row r="1654">
          <cell r="A1654" t="str">
            <v>16054</v>
          </cell>
          <cell r="B1654" t="str">
            <v>R69AHK</v>
          </cell>
          <cell r="C1654" t="str">
            <v>Distrito Federal</v>
          </cell>
          <cell r="D1654" t="str">
            <v>No aplica</v>
          </cell>
          <cell r="E1654" t="str">
            <v>Aveo</v>
          </cell>
          <cell r="F1654" t="str">
            <v>Automóvil</v>
          </cell>
          <cell r="G1654" t="str">
            <v>Chevrolet</v>
          </cell>
          <cell r="H1654" t="str">
            <v>Aveo LT 4 puertas T/M, D/H, A/A, B/A, ABS, CD, Paquete F</v>
          </cell>
          <cell r="I1654" t="str">
            <v>3G1TB5CF5GL192218</v>
          </cell>
          <cell r="J1654" t="str">
            <v>Hecho en México</v>
          </cell>
          <cell r="K1654" t="str">
            <v>Magna</v>
          </cell>
          <cell r="L1654">
            <v>4</v>
          </cell>
          <cell r="M1654">
            <v>45</v>
          </cell>
          <cell r="N1654">
            <v>2016</v>
          </cell>
          <cell r="O1654" t="str">
            <v>Culiacán</v>
          </cell>
          <cell r="P1654" t="str">
            <v>Sinaloa</v>
          </cell>
          <cell r="Q1654" t="str">
            <v>Occidente</v>
          </cell>
          <cell r="R1654" t="str">
            <v>Baja</v>
          </cell>
          <cell r="S1654" t="str">
            <v>Devolución Valmex</v>
          </cell>
          <cell r="T1654" t="str">
            <v>GNP</v>
          </cell>
          <cell r="U1654" t="str">
            <v>Grupo Nacional Provincial, S.A.B.</v>
          </cell>
          <cell r="V1654" t="str">
            <v>Agente Empleado</v>
          </cell>
          <cell r="W1654" t="str">
            <v>-</v>
          </cell>
          <cell r="X1654" t="str">
            <v>Oficina de Ventas</v>
          </cell>
          <cell r="Y1654" t="str">
            <v>Asignado</v>
          </cell>
          <cell r="Z1654" t="str">
            <v>V02792</v>
          </cell>
          <cell r="AA1654" t="str">
            <v>Gómez Meza Gloria Pamela</v>
          </cell>
          <cell r="AB1654" t="str">
            <v>GNP Administración de Venta Masiva, S.A. de C.V.</v>
          </cell>
          <cell r="AC1654" t="str">
            <v>GOMG8105244L0</v>
          </cell>
          <cell r="AD1654" t="str">
            <v>Jefe de departamento</v>
          </cell>
          <cell r="AE1654" t="str">
            <v>Gerente Comercial</v>
          </cell>
          <cell r="AF1654" t="str">
            <v>Unidad de Negocio</v>
          </cell>
          <cell r="AG1654" t="str">
            <v>Dirección Canal Masivo</v>
          </cell>
          <cell r="AH1654" t="str">
            <v>Subdirección Comercial Agentes y Empleados</v>
          </cell>
          <cell r="AI1654" t="str">
            <v>C2041</v>
          </cell>
          <cell r="AJ1654" t="str">
            <v>Cabrera Zúñiga Saúl</v>
          </cell>
          <cell r="AK1654" t="str">
            <v>Culiacan</v>
          </cell>
          <cell r="AL1654" t="str">
            <v>Culiacan</v>
          </cell>
          <cell r="AM1654">
            <v>6268</v>
          </cell>
          <cell r="AN1654" t="str">
            <v>pamela.gomez@gnp.com.mx</v>
          </cell>
          <cell r="AO1654" t="str">
            <v>pamela.gomez@gnp.com.mx</v>
          </cell>
          <cell r="AQ1654">
            <v>6673895328</v>
          </cell>
          <cell r="AR1654" t="str">
            <v>6363180010378626</v>
          </cell>
          <cell r="AS1654" t="str">
            <v>CANCELADO</v>
          </cell>
          <cell r="AT1654" t="str">
            <v>7399</v>
          </cell>
          <cell r="AU1654" t="str">
            <v>370</v>
          </cell>
          <cell r="AV1654" t="str">
            <v>05/26</v>
          </cell>
          <cell r="AW1654" t="str">
            <v>IMDM22968715..</v>
          </cell>
          <cell r="AX1654" t="str">
            <v>Inactivo</v>
          </cell>
          <cell r="AY1654" t="str">
            <v>No</v>
          </cell>
          <cell r="AZ1654" t="str">
            <v>-</v>
          </cell>
          <cell r="BA1654" t="str">
            <v>-</v>
          </cell>
          <cell r="BB1654" t="str">
            <v>-</v>
          </cell>
          <cell r="BC1654" t="str">
            <v>-</v>
          </cell>
          <cell r="BD1654" t="str">
            <v>-</v>
          </cell>
          <cell r="BE1654" t="str">
            <v>-</v>
          </cell>
          <cell r="BF1654" t="str">
            <v>-</v>
          </cell>
          <cell r="BG1654" t="str">
            <v>-</v>
          </cell>
          <cell r="BH1654" t="str">
            <v>-</v>
          </cell>
          <cell r="BI1654" t="str">
            <v>-</v>
          </cell>
          <cell r="BJ1654" t="str">
            <v>Arrendado</v>
          </cell>
          <cell r="BK1654" t="str">
            <v>AA4559</v>
          </cell>
          <cell r="BL1654" t="str">
            <v>Surman Anzures, S.A. de C.V.</v>
          </cell>
          <cell r="BM1654">
            <v>129925</v>
          </cell>
          <cell r="BN1654">
            <v>20788</v>
          </cell>
          <cell r="BO1654">
            <v>150713</v>
          </cell>
          <cell r="BP1654" t="str">
            <v>-</v>
          </cell>
          <cell r="BQ1654" t="str">
            <v>-</v>
          </cell>
          <cell r="BR1654" t="str">
            <v>-</v>
          </cell>
          <cell r="BS1654" t="str">
            <v>-</v>
          </cell>
          <cell r="BT1654" t="str">
            <v>-</v>
          </cell>
          <cell r="BU1654" t="str">
            <v>-</v>
          </cell>
          <cell r="BV1654" t="str">
            <v>-</v>
          </cell>
          <cell r="BW1654" t="str">
            <v>-</v>
          </cell>
          <cell r="BX1654" t="str">
            <v>-</v>
          </cell>
          <cell r="BY1654" t="str">
            <v>-</v>
          </cell>
          <cell r="BZ1654" t="str">
            <v>-</v>
          </cell>
          <cell r="CA1654" t="str">
            <v>-</v>
          </cell>
          <cell r="CB1654" t="str">
            <v>-</v>
          </cell>
          <cell r="CC1654" t="str">
            <v>Viernes</v>
          </cell>
          <cell r="CD1654" t="str">
            <v>69</v>
          </cell>
          <cell r="CE1654" t="str">
            <v>9</v>
          </cell>
          <cell r="CF1654" t="str">
            <v>Azul</v>
          </cell>
          <cell r="CG1654" t="str">
            <v>5o Sábado</v>
          </cell>
          <cell r="CH1654" t="str">
            <v>May y Jun</v>
          </cell>
          <cell r="CI1654" t="str">
            <v>Nov y Dic</v>
          </cell>
          <cell r="CJ1654" t="str">
            <v>AgenteEmp</v>
          </cell>
          <cell r="CK1654">
            <v>90</v>
          </cell>
          <cell r="CL1654" t="str">
            <v>101 - MAGNA</v>
          </cell>
          <cell r="CM1654" t="str">
            <v>16054</v>
          </cell>
          <cell r="CP1654" t="str">
            <v>-</v>
          </cell>
        </row>
        <row r="1655">
          <cell r="A1655" t="str">
            <v>16055</v>
          </cell>
          <cell r="B1655" t="str">
            <v>R80AHK</v>
          </cell>
          <cell r="C1655" t="str">
            <v>Distrito Federal</v>
          </cell>
          <cell r="D1655" t="str">
            <v>No aplica</v>
          </cell>
          <cell r="E1655" t="str">
            <v>Aveo</v>
          </cell>
          <cell r="F1655" t="str">
            <v>Automóvil</v>
          </cell>
          <cell r="G1655" t="str">
            <v>Chevrolet</v>
          </cell>
          <cell r="H1655" t="str">
            <v>Aveo LT 4 puertas T/M, D/H, A/A, B/A, ABS, CD, Paquete F</v>
          </cell>
          <cell r="I1655" t="str">
            <v>3G1TB5CF2GL196792</v>
          </cell>
          <cell r="J1655" t="str">
            <v>Hecho en México</v>
          </cell>
          <cell r="K1655" t="str">
            <v>Magna</v>
          </cell>
          <cell r="L1655">
            <v>4</v>
          </cell>
          <cell r="M1655">
            <v>45</v>
          </cell>
          <cell r="N1655">
            <v>2016</v>
          </cell>
          <cell r="O1655" t="str">
            <v>Veracruz</v>
          </cell>
          <cell r="P1655" t="str">
            <v>Veracruz</v>
          </cell>
          <cell r="Q1655" t="str">
            <v>Sureste</v>
          </cell>
          <cell r="R1655" t="str">
            <v>Proceso baja</v>
          </cell>
          <cell r="S1655" t="str">
            <v>Devolución Valmex</v>
          </cell>
          <cell r="T1655" t="str">
            <v>GNP</v>
          </cell>
          <cell r="U1655" t="str">
            <v>Grupo Nacional Provincial, S.A.B.</v>
          </cell>
          <cell r="V1655" t="str">
            <v>AVES</v>
          </cell>
          <cell r="W1655" t="str">
            <v>CRG</v>
          </cell>
          <cell r="X1655" t="str">
            <v>Despacho Externo</v>
          </cell>
          <cell r="Y1655" t="str">
            <v>Asignado</v>
          </cell>
          <cell r="Z1655" t="str">
            <v>N91812</v>
          </cell>
          <cell r="AA1655" t="str">
            <v>Rivera Torres Daniela Jazmín</v>
          </cell>
          <cell r="AB1655" t="str">
            <v>Grupo Nacional Provincial, S.A.B.</v>
          </cell>
          <cell r="AC1655" t="str">
            <v>RITD8611287H6</v>
          </cell>
          <cell r="AD1655" t="str">
            <v>Jefe de departamento</v>
          </cell>
          <cell r="AE1655" t="str">
            <v>Jefe de Departamento B</v>
          </cell>
          <cell r="AF1655" t="str">
            <v>Unidad de Negocio</v>
          </cell>
          <cell r="AG1655" t="str">
            <v>Dirección Canal Masivo</v>
          </cell>
          <cell r="AH1655" t="str">
            <v>Subdir. Integración Comercial Canal Masivo</v>
          </cell>
          <cell r="AI1655" t="str">
            <v>C2001</v>
          </cell>
          <cell r="AJ1655" t="str">
            <v>Ocampo Sosa Abel Francisco</v>
          </cell>
          <cell r="AK1655" t="str">
            <v>Central P2 C-D</v>
          </cell>
          <cell r="AL1655" t="str">
            <v>Plaza GNP</v>
          </cell>
          <cell r="AM1655">
            <v>81816</v>
          </cell>
          <cell r="AN1655" t="str">
            <v>yasmin.rivera@gnp.com.mx</v>
          </cell>
          <cell r="AO1655" t="str">
            <v>yasmin.rivera@gnp.com.mx</v>
          </cell>
          <cell r="AP1655" t="str">
            <v>marisol.gallardo@gnp.com.mx</v>
          </cell>
          <cell r="AQ1655">
            <v>5543677979</v>
          </cell>
          <cell r="AR1655" t="str">
            <v>6363180010378634</v>
          </cell>
          <cell r="AS1655" t="str">
            <v>CANCELADO</v>
          </cell>
          <cell r="AT1655" t="str">
            <v>8544</v>
          </cell>
          <cell r="AU1655" t="str">
            <v>071</v>
          </cell>
          <cell r="AV1655" t="str">
            <v>05/26</v>
          </cell>
          <cell r="AW1655" t="str">
            <v>-</v>
          </cell>
          <cell r="AX1655" t="str">
            <v>-</v>
          </cell>
          <cell r="AY1655" t="str">
            <v>No</v>
          </cell>
          <cell r="AZ1655" t="str">
            <v>-</v>
          </cell>
          <cell r="BA1655" t="str">
            <v>-</v>
          </cell>
          <cell r="BB1655" t="str">
            <v>-</v>
          </cell>
          <cell r="BC1655" t="str">
            <v>-</v>
          </cell>
          <cell r="BD1655" t="str">
            <v>-</v>
          </cell>
          <cell r="BE1655" t="str">
            <v>-</v>
          </cell>
          <cell r="BF1655" t="str">
            <v>-</v>
          </cell>
          <cell r="BG1655" t="str">
            <v>-</v>
          </cell>
          <cell r="BH1655">
            <v>2020</v>
          </cell>
          <cell r="BI1655">
            <v>3</v>
          </cell>
          <cell r="BJ1655" t="str">
            <v>Arrendado</v>
          </cell>
          <cell r="BK1655" t="str">
            <v>AA4560</v>
          </cell>
          <cell r="BL1655" t="str">
            <v>Surman Anzures, S.A. de C.V.</v>
          </cell>
          <cell r="BM1655">
            <v>129925</v>
          </cell>
          <cell r="BN1655">
            <v>20788</v>
          </cell>
          <cell r="BO1655">
            <v>150713</v>
          </cell>
          <cell r="BP1655" t="str">
            <v>-</v>
          </cell>
          <cell r="BQ1655" t="str">
            <v>-</v>
          </cell>
          <cell r="BR1655" t="str">
            <v>-</v>
          </cell>
          <cell r="BS1655" t="str">
            <v>-</v>
          </cell>
          <cell r="BT1655" t="str">
            <v>-</v>
          </cell>
          <cell r="BU1655" t="str">
            <v>-</v>
          </cell>
          <cell r="BV1655" t="str">
            <v>-</v>
          </cell>
          <cell r="BW1655" t="str">
            <v>-</v>
          </cell>
          <cell r="BX1655" t="str">
            <v>-</v>
          </cell>
          <cell r="BY1655" t="str">
            <v>-</v>
          </cell>
          <cell r="BZ1655" t="str">
            <v>-</v>
          </cell>
          <cell r="CA1655" t="str">
            <v>-</v>
          </cell>
          <cell r="CB1655" t="str">
            <v>-</v>
          </cell>
          <cell r="CC1655" t="str">
            <v>Viernes</v>
          </cell>
          <cell r="CD1655" t="str">
            <v>80</v>
          </cell>
          <cell r="CE1655" t="str">
            <v>0</v>
          </cell>
          <cell r="CF1655" t="str">
            <v>Azul</v>
          </cell>
          <cell r="CG1655" t="str">
            <v>5o Sábado</v>
          </cell>
          <cell r="CH1655" t="str">
            <v>May y Jun</v>
          </cell>
          <cell r="CI1655" t="str">
            <v>Nov y Dic</v>
          </cell>
          <cell r="CJ1655" t="str">
            <v>AVEs</v>
          </cell>
          <cell r="CK1655">
            <v>0</v>
          </cell>
          <cell r="CL1655" t="str">
            <v>101 - MAGNA</v>
          </cell>
          <cell r="CM1655" t="str">
            <v>16055</v>
          </cell>
          <cell r="CP1655" t="str">
            <v>-</v>
          </cell>
        </row>
        <row r="1656">
          <cell r="A1656" t="str">
            <v>16056</v>
          </cell>
          <cell r="B1656" t="str">
            <v>R98AHK</v>
          </cell>
          <cell r="C1656" t="str">
            <v>Distrito Federal</v>
          </cell>
          <cell r="D1656" t="str">
            <v>No aplica</v>
          </cell>
          <cell r="E1656" t="str">
            <v>Aveo</v>
          </cell>
          <cell r="F1656" t="str">
            <v>Automóvil</v>
          </cell>
          <cell r="G1656" t="str">
            <v>Chevrolet</v>
          </cell>
          <cell r="H1656" t="str">
            <v>Aveo LT 4 puertas T/M, D/H, A/A, B/A, ABS, CD, Paquete F</v>
          </cell>
          <cell r="I1656" t="str">
            <v>3G1TB5CF4GL194655</v>
          </cell>
          <cell r="J1656" t="str">
            <v>Hecho en México</v>
          </cell>
          <cell r="K1656" t="str">
            <v>Magna</v>
          </cell>
          <cell r="L1656">
            <v>4</v>
          </cell>
          <cell r="M1656">
            <v>45</v>
          </cell>
          <cell r="N1656">
            <v>2016</v>
          </cell>
          <cell r="O1656" t="str">
            <v>Guadalajara</v>
          </cell>
          <cell r="P1656" t="str">
            <v>Jalisco</v>
          </cell>
          <cell r="Q1656" t="str">
            <v>Occidente</v>
          </cell>
          <cell r="R1656" t="str">
            <v>Baja</v>
          </cell>
          <cell r="S1656" t="str">
            <v>Subasta interna</v>
          </cell>
          <cell r="T1656" t="str">
            <v>GNP</v>
          </cell>
          <cell r="U1656" t="str">
            <v>Grupo Nacional Provincial, S.A.B.</v>
          </cell>
          <cell r="V1656" t="str">
            <v>Supervisor de Taller</v>
          </cell>
          <cell r="W1656" t="str">
            <v>-</v>
          </cell>
          <cell r="X1656" t="str">
            <v>Supervisoria</v>
          </cell>
          <cell r="Y1656" t="str">
            <v>Asignado</v>
          </cell>
          <cell r="Z1656" t="str">
            <v>N94855</v>
          </cell>
          <cell r="AA1656" t="str">
            <v>TORRES ROSAS ALAN ADRIAN</v>
          </cell>
          <cell r="AB1656" t="str">
            <v>Grupo Nacional Provincial, S.A.B.</v>
          </cell>
          <cell r="AC1656" t="str">
            <v>TORA870123NR7</v>
          </cell>
          <cell r="AD1656" t="str">
            <v>Operativo</v>
          </cell>
          <cell r="AE1656" t="str">
            <v>Visitador de Taller Sr.</v>
          </cell>
          <cell r="AF1656" t="str">
            <v>Unidad Operativa</v>
          </cell>
          <cell r="AG1656" t="str">
            <v>Dirección Servicio y Operaciones</v>
          </cell>
          <cell r="AH1656" t="str">
            <v>Subdirección Siniestros Norte y Occidente</v>
          </cell>
          <cell r="AI1656" t="str">
            <v>C9179</v>
          </cell>
          <cell r="AJ1656" t="str">
            <v>Moya Urdiales Idalia Leticia</v>
          </cell>
          <cell r="AK1656" t="str">
            <v>Oficina central Guadalajara</v>
          </cell>
          <cell r="AL1656" t="str">
            <v>Guadalajara</v>
          </cell>
          <cell r="AM1656">
            <v>0</v>
          </cell>
          <cell r="AN1656" t="str">
            <v>alan.torres@gnp.com.mx</v>
          </cell>
          <cell r="AO1656" t="str">
            <v>alan.torres@gnp.com.mx</v>
          </cell>
          <cell r="AQ1656">
            <v>3316020215</v>
          </cell>
          <cell r="AR1656" t="str">
            <v>6363180010378642</v>
          </cell>
          <cell r="AS1656" t="str">
            <v>CANCELADO</v>
          </cell>
          <cell r="AT1656" t="str">
            <v>7248</v>
          </cell>
          <cell r="AU1656" t="str">
            <v>437</v>
          </cell>
          <cell r="AV1656" t="str">
            <v>05/26</v>
          </cell>
          <cell r="AW1656" t="str">
            <v>-</v>
          </cell>
          <cell r="AX1656" t="str">
            <v>-</v>
          </cell>
          <cell r="AY1656" t="str">
            <v>Si</v>
          </cell>
          <cell r="AZ1656">
            <v>572.91999999999996</v>
          </cell>
          <cell r="BA1656">
            <v>43708</v>
          </cell>
          <cell r="BB1656">
            <v>2291.6799999999998</v>
          </cell>
          <cell r="BC1656" t="str">
            <v>-</v>
          </cell>
          <cell r="BD1656">
            <v>55000</v>
          </cell>
          <cell r="BE1656">
            <v>43661</v>
          </cell>
          <cell r="BF1656">
            <v>45107</v>
          </cell>
          <cell r="BG1656" t="str">
            <v>-</v>
          </cell>
          <cell r="BH1656" t="str">
            <v>-</v>
          </cell>
          <cell r="BI1656" t="str">
            <v>-</v>
          </cell>
          <cell r="BJ1656" t="str">
            <v>Arrendado</v>
          </cell>
          <cell r="BK1656" t="str">
            <v>AA4561</v>
          </cell>
          <cell r="BL1656" t="str">
            <v>Surman Anzures, S.A. de C.V.</v>
          </cell>
          <cell r="BM1656">
            <v>129925</v>
          </cell>
          <cell r="BN1656">
            <v>20788</v>
          </cell>
          <cell r="BO1656">
            <v>150713</v>
          </cell>
          <cell r="BP1656" t="str">
            <v>-</v>
          </cell>
          <cell r="BQ1656" t="str">
            <v>-</v>
          </cell>
          <cell r="BR1656" t="str">
            <v>-</v>
          </cell>
          <cell r="BS1656" t="str">
            <v>-</v>
          </cell>
          <cell r="BT1656" t="str">
            <v>-</v>
          </cell>
          <cell r="BU1656" t="str">
            <v>-</v>
          </cell>
          <cell r="BV1656" t="str">
            <v>-</v>
          </cell>
          <cell r="BW1656" t="str">
            <v>-</v>
          </cell>
          <cell r="BX1656" t="str">
            <v>-</v>
          </cell>
          <cell r="BY1656" t="str">
            <v>-</v>
          </cell>
          <cell r="BZ1656" t="str">
            <v>-</v>
          </cell>
          <cell r="CA1656" t="str">
            <v>-</v>
          </cell>
          <cell r="CB1656" t="str">
            <v>-</v>
          </cell>
          <cell r="CC1656" t="str">
            <v>Martes</v>
          </cell>
          <cell r="CD1656" t="str">
            <v>98</v>
          </cell>
          <cell r="CE1656" t="str">
            <v>8</v>
          </cell>
          <cell r="CF1656" t="str">
            <v>Rosa</v>
          </cell>
          <cell r="CG1656" t="str">
            <v>2o Sábado</v>
          </cell>
          <cell r="CH1656" t="str">
            <v>Feb y Mzo</v>
          </cell>
          <cell r="CI1656" t="str">
            <v>Ago y Sep</v>
          </cell>
          <cell r="CJ1656" t="str">
            <v>SupTaller</v>
          </cell>
          <cell r="CK1656">
            <v>90</v>
          </cell>
          <cell r="CL1656" t="str">
            <v>101 - MAGNA</v>
          </cell>
          <cell r="CM1656" t="str">
            <v>16056</v>
          </cell>
          <cell r="CP1656" t="str">
            <v>-</v>
          </cell>
        </row>
        <row r="1657">
          <cell r="A1657" t="str">
            <v>16057</v>
          </cell>
          <cell r="B1657" t="str">
            <v>R32AHK</v>
          </cell>
          <cell r="C1657" t="str">
            <v>Distrito Federal</v>
          </cell>
          <cell r="D1657" t="str">
            <v>No aplica</v>
          </cell>
          <cell r="E1657" t="str">
            <v>Aveo</v>
          </cell>
          <cell r="F1657" t="str">
            <v>Automóvil</v>
          </cell>
          <cell r="G1657" t="str">
            <v>Chevrolet</v>
          </cell>
          <cell r="H1657" t="str">
            <v>Aveo LT 4 puertas T/M, D/H, A/A, B/A, ABS, CD, Paquete F</v>
          </cell>
          <cell r="I1657" t="str">
            <v>3G1TB5CF9GL197017</v>
          </cell>
          <cell r="J1657" t="str">
            <v>Hecho en México</v>
          </cell>
          <cell r="K1657" t="str">
            <v>Magna</v>
          </cell>
          <cell r="L1657">
            <v>4</v>
          </cell>
          <cell r="M1657">
            <v>45</v>
          </cell>
          <cell r="N1657">
            <v>2016</v>
          </cell>
          <cell r="O1657" t="str">
            <v>Guadalajara</v>
          </cell>
          <cell r="P1657" t="str">
            <v>Jalisco</v>
          </cell>
          <cell r="Q1657" t="str">
            <v>Occidente</v>
          </cell>
          <cell r="R1657" t="str">
            <v>Baja</v>
          </cell>
          <cell r="S1657" t="str">
            <v>Subasta interna</v>
          </cell>
          <cell r="T1657" t="str">
            <v>GNP</v>
          </cell>
          <cell r="U1657" t="str">
            <v>Grupo Nacional Provincial, S.A.B.</v>
          </cell>
          <cell r="V1657" t="str">
            <v>Supervisor de Taller</v>
          </cell>
          <cell r="W1657" t="str">
            <v>-</v>
          </cell>
          <cell r="X1657" t="str">
            <v>Supervisoria</v>
          </cell>
          <cell r="Y1657" t="str">
            <v>Asignado</v>
          </cell>
          <cell r="Z1657" t="str">
            <v>Por asignar</v>
          </cell>
          <cell r="AA1657" t="str">
            <v>-</v>
          </cell>
          <cell r="AB1657" t="str">
            <v>-</v>
          </cell>
          <cell r="AC1657" t="str">
            <v>-</v>
          </cell>
          <cell r="AD1657" t="str">
            <v>-</v>
          </cell>
          <cell r="AE1657" t="str">
            <v>-</v>
          </cell>
          <cell r="AF1657" t="str">
            <v>-</v>
          </cell>
          <cell r="AG1657" t="str">
            <v>-</v>
          </cell>
          <cell r="AH1657" t="str">
            <v>-</v>
          </cell>
          <cell r="AI1657" t="str">
            <v>C6705</v>
          </cell>
          <cell r="AJ1657" t="str">
            <v>Ramirez Granados Arturo</v>
          </cell>
          <cell r="AK1657" t="str">
            <v>-</v>
          </cell>
          <cell r="AL1657" t="str">
            <v>-</v>
          </cell>
          <cell r="AM1657" t="str">
            <v>-</v>
          </cell>
          <cell r="AN1657">
            <v>0</v>
          </cell>
          <cell r="AO1657" t="str">
            <v>-</v>
          </cell>
          <cell r="AQ1657">
            <v>3314112196</v>
          </cell>
          <cell r="AR1657" t="str">
            <v>6363180010378659</v>
          </cell>
          <cell r="AS1657" t="str">
            <v>CANCELADO</v>
          </cell>
          <cell r="AT1657" t="str">
            <v>7878</v>
          </cell>
          <cell r="AU1657" t="str">
            <v>910</v>
          </cell>
          <cell r="AV1657" t="str">
            <v>05/26</v>
          </cell>
          <cell r="AW1657" t="str">
            <v>-</v>
          </cell>
          <cell r="AX1657" t="str">
            <v>-</v>
          </cell>
          <cell r="AY1657" t="str">
            <v>No</v>
          </cell>
          <cell r="AZ1657" t="str">
            <v>-</v>
          </cell>
          <cell r="BA1657" t="str">
            <v>-</v>
          </cell>
          <cell r="BB1657" t="str">
            <v>-</v>
          </cell>
          <cell r="BC1657" t="str">
            <v>-</v>
          </cell>
          <cell r="BD1657" t="str">
            <v>-</v>
          </cell>
          <cell r="BE1657" t="str">
            <v>-</v>
          </cell>
          <cell r="BF1657" t="str">
            <v>-</v>
          </cell>
          <cell r="BG1657">
            <v>4</v>
          </cell>
          <cell r="BH1657" t="str">
            <v>-</v>
          </cell>
          <cell r="BI1657" t="str">
            <v>-</v>
          </cell>
          <cell r="BJ1657" t="str">
            <v>Arrendado</v>
          </cell>
          <cell r="BK1657" t="str">
            <v>AA4562</v>
          </cell>
          <cell r="BL1657" t="str">
            <v>Surman Anzures, S.A. de C.V.</v>
          </cell>
          <cell r="BM1657">
            <v>129925</v>
          </cell>
          <cell r="BN1657">
            <v>20788</v>
          </cell>
          <cell r="BO1657">
            <v>150713</v>
          </cell>
          <cell r="BP1657" t="str">
            <v>-</v>
          </cell>
          <cell r="BQ1657" t="str">
            <v>-</v>
          </cell>
          <cell r="BR1657" t="str">
            <v>-</v>
          </cell>
          <cell r="BS1657" t="str">
            <v>-</v>
          </cell>
          <cell r="BT1657" t="str">
            <v>-</v>
          </cell>
          <cell r="BU1657" t="str">
            <v>-</v>
          </cell>
          <cell r="BV1657" t="str">
            <v>-</v>
          </cell>
          <cell r="BW1657" t="str">
            <v>-</v>
          </cell>
          <cell r="BX1657" t="str">
            <v>-</v>
          </cell>
          <cell r="BY1657" t="str">
            <v>-</v>
          </cell>
          <cell r="BZ1657" t="str">
            <v>-</v>
          </cell>
          <cell r="CA1657" t="str">
            <v>-</v>
          </cell>
          <cell r="CB1657" t="str">
            <v>-</v>
          </cell>
          <cell r="CC1657" t="str">
            <v>Jueves</v>
          </cell>
          <cell r="CD1657" t="str">
            <v>32</v>
          </cell>
          <cell r="CE1657" t="str">
            <v>2</v>
          </cell>
          <cell r="CF1657" t="str">
            <v>Verde</v>
          </cell>
          <cell r="CG1657" t="str">
            <v>4o Sábado</v>
          </cell>
          <cell r="CH1657" t="str">
            <v>Abr y May</v>
          </cell>
          <cell r="CI1657" t="str">
            <v>Oct y Nov</v>
          </cell>
          <cell r="CJ1657" t="str">
            <v>SupTaller</v>
          </cell>
          <cell r="CK1657">
            <v>90</v>
          </cell>
          <cell r="CL1657" t="str">
            <v>101 - MAGNA</v>
          </cell>
          <cell r="CM1657" t="str">
            <v>16057</v>
          </cell>
          <cell r="CP1657" t="str">
            <v>-</v>
          </cell>
        </row>
        <row r="1658">
          <cell r="A1658" t="str">
            <v>16058</v>
          </cell>
          <cell r="B1658" t="str">
            <v>R31AHK</v>
          </cell>
          <cell r="C1658" t="str">
            <v>Distrito Federal</v>
          </cell>
          <cell r="D1658" t="str">
            <v>No aplica</v>
          </cell>
          <cell r="E1658" t="str">
            <v>Aveo</v>
          </cell>
          <cell r="F1658" t="str">
            <v>Automóvil</v>
          </cell>
          <cell r="G1658" t="str">
            <v>Chevrolet</v>
          </cell>
          <cell r="H1658" t="str">
            <v>Aveo LT 4 puertas T/M, D/H, A/A, B/A, ABS, CD, Paquete F</v>
          </cell>
          <cell r="I1658" t="str">
            <v>3G1TB5CF7GL196450</v>
          </cell>
          <cell r="J1658" t="str">
            <v>Hecho en México</v>
          </cell>
          <cell r="K1658" t="str">
            <v>Magna</v>
          </cell>
          <cell r="L1658">
            <v>4</v>
          </cell>
          <cell r="M1658">
            <v>45</v>
          </cell>
          <cell r="N1658">
            <v>2016</v>
          </cell>
          <cell r="O1658" t="str">
            <v>Guadalajara</v>
          </cell>
          <cell r="P1658" t="str">
            <v>Jalisco</v>
          </cell>
          <cell r="Q1658" t="str">
            <v>Occidente</v>
          </cell>
          <cell r="R1658" t="str">
            <v>Baja</v>
          </cell>
          <cell r="S1658" t="str">
            <v>Subasta interna</v>
          </cell>
          <cell r="T1658" t="str">
            <v>GNP</v>
          </cell>
          <cell r="U1658" t="str">
            <v>Grupo Nacional Provincial, S.A.B.</v>
          </cell>
          <cell r="V1658" t="str">
            <v>Supervisor de Taller</v>
          </cell>
          <cell r="X1658" t="str">
            <v>Supervisoria</v>
          </cell>
          <cell r="Y1658" t="str">
            <v>Asignado</v>
          </cell>
          <cell r="Z1658" t="str">
            <v>N95541</v>
          </cell>
          <cell r="AA1658" t="str">
            <v>LARA ESPINOZA MARIANA ZOE</v>
          </cell>
          <cell r="AB1658" t="str">
            <v>Grupo Nacional Provincial, S.A.B.</v>
          </cell>
          <cell r="AC1658" t="str">
            <v>LAEM921017AV3</v>
          </cell>
          <cell r="AD1658" t="str">
            <v>Operativo</v>
          </cell>
          <cell r="AE1658" t="str">
            <v>Visitador de Taller Jr.</v>
          </cell>
          <cell r="AF1658" t="str">
            <v>Unidad Operativa</v>
          </cell>
          <cell r="AG1658" t="str">
            <v>Dirección Servicio y Operaciones</v>
          </cell>
          <cell r="AH1658" t="str">
            <v>Subdirección Siniestros Norte y Occidente</v>
          </cell>
          <cell r="AI1658" t="str">
            <v>C9179</v>
          </cell>
          <cell r="AJ1658" t="str">
            <v>Moya Urdiales Idalia Leticia</v>
          </cell>
          <cell r="AK1658" t="str">
            <v>Oficina central Guadalajara</v>
          </cell>
          <cell r="AL1658" t="str">
            <v>Guadalajara</v>
          </cell>
          <cell r="AM1658">
            <v>0</v>
          </cell>
          <cell r="AN1658" t="str">
            <v>mariana.lara@gnp.com.mx</v>
          </cell>
          <cell r="AO1658" t="str">
            <v>mariana.lara@gnp.com.mx</v>
          </cell>
          <cell r="AP1658" t="str">
            <v>mariana.lara@gnp.com.mx</v>
          </cell>
          <cell r="AQ1658">
            <v>3328339542</v>
          </cell>
          <cell r="AR1658" t="str">
            <v>6363180010378667</v>
          </cell>
          <cell r="AS1658" t="str">
            <v>CANCELADO</v>
          </cell>
          <cell r="AT1658" t="str">
            <v>3722</v>
          </cell>
          <cell r="AU1658" t="str">
            <v>315</v>
          </cell>
          <cell r="AV1658" t="str">
            <v>05/26</v>
          </cell>
          <cell r="AW1658" t="str">
            <v>-</v>
          </cell>
          <cell r="AX1658" t="str">
            <v>-</v>
          </cell>
          <cell r="AY1658" t="str">
            <v>Si</v>
          </cell>
          <cell r="AZ1658">
            <v>614.58000000000004</v>
          </cell>
          <cell r="BA1658">
            <v>43708</v>
          </cell>
          <cell r="BB1658">
            <v>1229.1600000000001</v>
          </cell>
          <cell r="BC1658" t="str">
            <v>-</v>
          </cell>
          <cell r="BD1658">
            <v>59000</v>
          </cell>
          <cell r="BE1658">
            <v>43692</v>
          </cell>
          <cell r="BF1658">
            <v>45153</v>
          </cell>
          <cell r="BG1658">
            <v>4</v>
          </cell>
          <cell r="BH1658" t="str">
            <v>-</v>
          </cell>
          <cell r="BI1658" t="str">
            <v>-</v>
          </cell>
          <cell r="BJ1658" t="str">
            <v>Arrendado</v>
          </cell>
          <cell r="BK1658" t="str">
            <v>AA4563</v>
          </cell>
          <cell r="BL1658" t="str">
            <v>Surman Anzures, S.A. de C.V.</v>
          </cell>
          <cell r="BM1658">
            <v>129925</v>
          </cell>
          <cell r="BN1658">
            <v>20788</v>
          </cell>
          <cell r="BO1658">
            <v>150713</v>
          </cell>
          <cell r="BP1658" t="str">
            <v>-</v>
          </cell>
          <cell r="BQ1658" t="str">
            <v>-</v>
          </cell>
          <cell r="BR1658" t="str">
            <v>-</v>
          </cell>
          <cell r="BS1658" t="str">
            <v>-</v>
          </cell>
          <cell r="BT1658" t="str">
            <v>-</v>
          </cell>
          <cell r="BU1658" t="str">
            <v>-</v>
          </cell>
          <cell r="BV1658" t="str">
            <v>-</v>
          </cell>
          <cell r="BW1658" t="str">
            <v>-</v>
          </cell>
          <cell r="BX1658" t="str">
            <v>-</v>
          </cell>
          <cell r="BY1658" t="str">
            <v>-</v>
          </cell>
          <cell r="BZ1658" t="str">
            <v>-</v>
          </cell>
          <cell r="CA1658" t="str">
            <v>-</v>
          </cell>
          <cell r="CB1658" t="str">
            <v>-</v>
          </cell>
          <cell r="CC1658" t="str">
            <v>Jueves</v>
          </cell>
          <cell r="CD1658" t="str">
            <v>31</v>
          </cell>
          <cell r="CE1658" t="str">
            <v>1</v>
          </cell>
          <cell r="CF1658" t="str">
            <v>Verde</v>
          </cell>
          <cell r="CG1658" t="str">
            <v>4o Sábado</v>
          </cell>
          <cell r="CH1658" t="str">
            <v>Abr y May</v>
          </cell>
          <cell r="CI1658" t="str">
            <v>Oct y Nov</v>
          </cell>
          <cell r="CJ1658" t="str">
            <v>SupAjustes</v>
          </cell>
          <cell r="CK1658">
            <v>90</v>
          </cell>
          <cell r="CL1658" t="str">
            <v>101 - MAGNA</v>
          </cell>
          <cell r="CM1658" t="str">
            <v>16058</v>
          </cell>
          <cell r="CP1658" t="str">
            <v>-</v>
          </cell>
        </row>
        <row r="1659">
          <cell r="A1659" t="str">
            <v>16059</v>
          </cell>
          <cell r="B1659" t="str">
            <v>R89AHK</v>
          </cell>
          <cell r="C1659" t="str">
            <v>Distrito Federal</v>
          </cell>
          <cell r="D1659" t="str">
            <v>No aplica</v>
          </cell>
          <cell r="E1659" t="str">
            <v>Aveo</v>
          </cell>
          <cell r="F1659" t="str">
            <v>Automóvil</v>
          </cell>
          <cell r="G1659" t="str">
            <v>Chevrolet</v>
          </cell>
          <cell r="H1659" t="str">
            <v>Aveo LT 4 puertas T/M, D/H, A/A, B/A, ABS, CD, Paquete F</v>
          </cell>
          <cell r="I1659" t="str">
            <v>3G1TB5CF8GL197395</v>
          </cell>
          <cell r="J1659" t="str">
            <v>Hecho en México</v>
          </cell>
          <cell r="K1659" t="str">
            <v>Magna</v>
          </cell>
          <cell r="L1659">
            <v>4</v>
          </cell>
          <cell r="M1659">
            <v>45</v>
          </cell>
          <cell r="N1659">
            <v>2016</v>
          </cell>
          <cell r="O1659" t="str">
            <v>Guadalajara</v>
          </cell>
          <cell r="P1659" t="str">
            <v>Jalisco</v>
          </cell>
          <cell r="Q1659" t="str">
            <v>Occidente</v>
          </cell>
          <cell r="R1659" t="str">
            <v>Baja</v>
          </cell>
          <cell r="S1659" t="str">
            <v>Subasta interna</v>
          </cell>
          <cell r="T1659" t="str">
            <v>GNP</v>
          </cell>
          <cell r="U1659" t="str">
            <v>Grupo Nacional Provincial, S.A.B.</v>
          </cell>
          <cell r="V1659" t="str">
            <v>Supervisor de Taller</v>
          </cell>
          <cell r="W1659" t="str">
            <v>-</v>
          </cell>
          <cell r="X1659" t="str">
            <v>Supervisoria</v>
          </cell>
          <cell r="Y1659" t="str">
            <v>Asignado</v>
          </cell>
          <cell r="Z1659" t="str">
            <v>N93706</v>
          </cell>
          <cell r="AA1659" t="str">
            <v>Lares Dominguez José Eduardo</v>
          </cell>
          <cell r="AB1659" t="str">
            <v>Grupo Nacional Provincial, S.A.B.</v>
          </cell>
          <cell r="AC1659" t="str">
            <v>LADE881116LQ8</v>
          </cell>
          <cell r="AD1659" t="str">
            <v>Jefe de departamento</v>
          </cell>
          <cell r="AE1659" t="str">
            <v>Supervisor Reparaciones</v>
          </cell>
          <cell r="AF1659" t="str">
            <v>Unidad Operativa</v>
          </cell>
          <cell r="AG1659" t="str">
            <v>Dirección Servicio y Operaciones</v>
          </cell>
          <cell r="AH1659" t="str">
            <v>Subdirección Siniestros Norte y Occidente</v>
          </cell>
          <cell r="AI1659" t="str">
            <v>C9179</v>
          </cell>
          <cell r="AJ1659" t="str">
            <v>Moya Urdiales Idalia Leticia</v>
          </cell>
          <cell r="AK1659" t="str">
            <v>Oficina central Guadalajara</v>
          </cell>
          <cell r="AL1659" t="str">
            <v>Guadalajara</v>
          </cell>
          <cell r="AM1659">
            <v>81259</v>
          </cell>
          <cell r="AN1659" t="str">
            <v>eduardo.lares@gnp.com.mx</v>
          </cell>
          <cell r="AO1659" t="str">
            <v>eduardo.lares@gnp.com.mx</v>
          </cell>
          <cell r="AQ1659">
            <v>3334455891</v>
          </cell>
          <cell r="AR1659" t="str">
            <v>6363180010378675</v>
          </cell>
          <cell r="AS1659" t="str">
            <v>CANCELADO</v>
          </cell>
          <cell r="AT1659" t="str">
            <v>2243</v>
          </cell>
          <cell r="AU1659" t="str">
            <v>383</v>
          </cell>
          <cell r="AV1659" t="str">
            <v>05/26</v>
          </cell>
          <cell r="AW1659" t="str">
            <v>-</v>
          </cell>
          <cell r="AX1659" t="str">
            <v>-</v>
          </cell>
          <cell r="AY1659" t="str">
            <v>Si</v>
          </cell>
          <cell r="AZ1659">
            <v>572.91999999999996</v>
          </cell>
          <cell r="BA1659">
            <v>43708</v>
          </cell>
          <cell r="BB1659">
            <v>2291.6799999999998</v>
          </cell>
          <cell r="BC1659" t="str">
            <v>-</v>
          </cell>
          <cell r="BD1659">
            <v>55000</v>
          </cell>
          <cell r="BE1659">
            <v>43661</v>
          </cell>
          <cell r="BF1659">
            <v>45107</v>
          </cell>
          <cell r="BG1659">
            <v>4</v>
          </cell>
          <cell r="BH1659" t="str">
            <v>-</v>
          </cell>
          <cell r="BI1659" t="str">
            <v>-</v>
          </cell>
          <cell r="BJ1659" t="str">
            <v>Arrendado</v>
          </cell>
          <cell r="BK1659" t="str">
            <v>AA4564</v>
          </cell>
          <cell r="BL1659" t="str">
            <v>Surman Anzures, S.A. de C.V.</v>
          </cell>
          <cell r="BM1659">
            <v>129925</v>
          </cell>
          <cell r="BN1659">
            <v>20788</v>
          </cell>
          <cell r="BO1659">
            <v>150713</v>
          </cell>
          <cell r="BP1659" t="str">
            <v>-</v>
          </cell>
          <cell r="BQ1659" t="str">
            <v>-</v>
          </cell>
          <cell r="BR1659" t="str">
            <v>-</v>
          </cell>
          <cell r="BS1659" t="str">
            <v>-</v>
          </cell>
          <cell r="BT1659" t="str">
            <v>-</v>
          </cell>
          <cell r="BU1659" t="str">
            <v>-</v>
          </cell>
          <cell r="BV1659" t="str">
            <v>-</v>
          </cell>
          <cell r="BW1659" t="str">
            <v>-</v>
          </cell>
          <cell r="BX1659" t="str">
            <v>-</v>
          </cell>
          <cell r="BY1659" t="str">
            <v>-</v>
          </cell>
          <cell r="BZ1659" t="str">
            <v>-</v>
          </cell>
          <cell r="CA1659" t="str">
            <v>-</v>
          </cell>
          <cell r="CB1659" t="str">
            <v>-</v>
          </cell>
          <cell r="CC1659" t="str">
            <v>Viernes</v>
          </cell>
          <cell r="CD1659" t="str">
            <v>89</v>
          </cell>
          <cell r="CE1659" t="str">
            <v>9</v>
          </cell>
          <cell r="CF1659" t="str">
            <v>Azul</v>
          </cell>
          <cell r="CG1659" t="str">
            <v>5o Sábado</v>
          </cell>
          <cell r="CH1659" t="str">
            <v>May y Jun</v>
          </cell>
          <cell r="CI1659" t="str">
            <v>Nov y Dic</v>
          </cell>
          <cell r="CJ1659" t="str">
            <v>SupTaller</v>
          </cell>
          <cell r="CK1659">
            <v>90</v>
          </cell>
          <cell r="CL1659" t="str">
            <v>101 - MAGNA</v>
          </cell>
          <cell r="CM1659" t="str">
            <v>16059</v>
          </cell>
          <cell r="CP1659" t="str">
            <v>-</v>
          </cell>
        </row>
        <row r="1660">
          <cell r="A1660" t="str">
            <v>16060</v>
          </cell>
          <cell r="B1660" t="str">
            <v>R06AHK</v>
          </cell>
          <cell r="C1660" t="str">
            <v>Distrito Federal</v>
          </cell>
          <cell r="D1660" t="str">
            <v>No aplica</v>
          </cell>
          <cell r="E1660" t="str">
            <v>Aveo</v>
          </cell>
          <cell r="F1660" t="str">
            <v>Automóvil</v>
          </cell>
          <cell r="G1660" t="str">
            <v>Chevrolet</v>
          </cell>
          <cell r="H1660" t="str">
            <v>Aveo LT 4 puertas T/M, D/H, A/A, B/A, ABS, CD, Paquete F</v>
          </cell>
          <cell r="I1660" t="str">
            <v>3G1TB5CFXGL197057</v>
          </cell>
          <cell r="J1660" t="str">
            <v>Hecho en México</v>
          </cell>
          <cell r="K1660" t="str">
            <v>Magna</v>
          </cell>
          <cell r="L1660">
            <v>4</v>
          </cell>
          <cell r="M1660">
            <v>45</v>
          </cell>
          <cell r="N1660">
            <v>2016</v>
          </cell>
          <cell r="O1660" t="str">
            <v>Guadalajara</v>
          </cell>
          <cell r="P1660" t="str">
            <v>Jalisco</v>
          </cell>
          <cell r="Q1660" t="str">
            <v>Occidente</v>
          </cell>
          <cell r="R1660" t="str">
            <v>Baja</v>
          </cell>
          <cell r="S1660" t="str">
            <v>Venta a empleado</v>
          </cell>
          <cell r="T1660" t="str">
            <v>GNP</v>
          </cell>
          <cell r="U1660" t="str">
            <v>Grupo Nacional Provincial, S.A.B.</v>
          </cell>
          <cell r="V1660" t="str">
            <v>Asesor de Servicio</v>
          </cell>
          <cell r="W1660" t="str">
            <v>609</v>
          </cell>
          <cell r="X1660" t="str">
            <v>Célula AMIS</v>
          </cell>
          <cell r="Y1660" t="str">
            <v>Asignado</v>
          </cell>
          <cell r="Z1660" t="str">
            <v>S03386</v>
          </cell>
          <cell r="AA1660" t="str">
            <v>Esparza Serrano Saúl Alfredo</v>
          </cell>
          <cell r="AB1660" t="str">
            <v>Servicios Administrativos en Reclamaciones, S.A. de C.V.</v>
          </cell>
          <cell r="AC1660" t="str">
            <v>EASS810404L57</v>
          </cell>
          <cell r="AD1660" t="str">
            <v>Operativo</v>
          </cell>
          <cell r="AE1660" t="str">
            <v>Asesor de Servicio</v>
          </cell>
          <cell r="AF1660" t="str">
            <v>Unidad Operativa</v>
          </cell>
          <cell r="AG1660" t="str">
            <v>Dirección Servicio y Operaciones</v>
          </cell>
          <cell r="AH1660" t="str">
            <v>Subdirección Siniestros Norte y Occidente</v>
          </cell>
          <cell r="AI1660" t="str">
            <v>C9179</v>
          </cell>
          <cell r="AJ1660" t="str">
            <v>Moya Urdiales Idalia Leticia</v>
          </cell>
          <cell r="AK1660" t="str">
            <v>Oficina central Guadalajara</v>
          </cell>
          <cell r="AL1660" t="str">
            <v>Guadalajara</v>
          </cell>
          <cell r="AM1660">
            <v>0</v>
          </cell>
          <cell r="AN1660" t="str">
            <v>saul.esparza@gnp.com.mx</v>
          </cell>
          <cell r="AO1660" t="str">
            <v>saul.esparza@gnp.com.mx</v>
          </cell>
          <cell r="AP1660" t="str">
            <v>ajustes310gnp@gmail.com</v>
          </cell>
          <cell r="AQ1660">
            <v>3310204572</v>
          </cell>
          <cell r="AR1660" t="str">
            <v>6363180010378683</v>
          </cell>
          <cell r="AS1660" t="str">
            <v>CANCELADO</v>
          </cell>
          <cell r="AT1660" t="str">
            <v>3656</v>
          </cell>
          <cell r="AU1660" t="str">
            <v>574</v>
          </cell>
          <cell r="AV1660" t="str">
            <v>05/26</v>
          </cell>
          <cell r="AW1660" t="str">
            <v>-</v>
          </cell>
          <cell r="AX1660" t="str">
            <v>-</v>
          </cell>
          <cell r="AY1660" t="str">
            <v>No</v>
          </cell>
          <cell r="AZ1660" t="str">
            <v>-</v>
          </cell>
          <cell r="BA1660" t="str">
            <v>-</v>
          </cell>
          <cell r="BB1660" t="str">
            <v>-</v>
          </cell>
          <cell r="BC1660" t="str">
            <v>-</v>
          </cell>
          <cell r="BD1660" t="str">
            <v>-</v>
          </cell>
          <cell r="BE1660" t="str">
            <v>-</v>
          </cell>
          <cell r="BF1660" t="str">
            <v>-</v>
          </cell>
          <cell r="BG1660">
            <v>3</v>
          </cell>
          <cell r="BH1660" t="str">
            <v>-</v>
          </cell>
          <cell r="BI1660" t="str">
            <v>-</v>
          </cell>
          <cell r="BJ1660" t="str">
            <v>Arrendado</v>
          </cell>
          <cell r="BK1660" t="str">
            <v>AA4565</v>
          </cell>
          <cell r="BL1660" t="str">
            <v>Surman Anzures, S.A. de C.V.</v>
          </cell>
          <cell r="BM1660">
            <v>129925</v>
          </cell>
          <cell r="BN1660">
            <v>20788</v>
          </cell>
          <cell r="BO1660">
            <v>150713</v>
          </cell>
          <cell r="BP1660" t="str">
            <v>-</v>
          </cell>
          <cell r="BQ1660" t="str">
            <v>-</v>
          </cell>
          <cell r="BR1660" t="str">
            <v>-</v>
          </cell>
          <cell r="BS1660" t="str">
            <v>-</v>
          </cell>
          <cell r="BT1660" t="str">
            <v>-</v>
          </cell>
          <cell r="BU1660" t="str">
            <v>-</v>
          </cell>
          <cell r="BV1660" t="str">
            <v>-</v>
          </cell>
          <cell r="BW1660" t="str">
            <v>-</v>
          </cell>
          <cell r="BX1660" t="str">
            <v>-</v>
          </cell>
          <cell r="BY1660" t="str">
            <v>-</v>
          </cell>
          <cell r="BZ1660" t="str">
            <v>-</v>
          </cell>
          <cell r="CA1660" t="str">
            <v>-</v>
          </cell>
          <cell r="CB1660" t="str">
            <v>-</v>
          </cell>
          <cell r="CC1660" t="str">
            <v>Lunes</v>
          </cell>
          <cell r="CD1660" t="str">
            <v>06</v>
          </cell>
          <cell r="CE1660" t="str">
            <v>6</v>
          </cell>
          <cell r="CF1660" t="str">
            <v>Amarillo</v>
          </cell>
          <cell r="CG1660" t="str">
            <v>1er Sábado</v>
          </cell>
          <cell r="CH1660" t="str">
            <v>Ene y Feb</v>
          </cell>
          <cell r="CI1660" t="str">
            <v>Jul y Ago</v>
          </cell>
          <cell r="CJ1660" t="str">
            <v>Ajustador</v>
          </cell>
          <cell r="CK1660">
            <v>90</v>
          </cell>
          <cell r="CL1660" t="str">
            <v>101 - MAGNA</v>
          </cell>
          <cell r="CM1660" t="str">
            <v>16060</v>
          </cell>
          <cell r="CP1660" t="str">
            <v>-</v>
          </cell>
        </row>
        <row r="1661">
          <cell r="A1661" t="str">
            <v>16061</v>
          </cell>
          <cell r="B1661" t="str">
            <v>R25AHK</v>
          </cell>
          <cell r="C1661" t="str">
            <v>Distrito Federal</v>
          </cell>
          <cell r="D1661" t="str">
            <v>No aplica</v>
          </cell>
          <cell r="E1661" t="str">
            <v>Aveo</v>
          </cell>
          <cell r="F1661" t="str">
            <v>Automóvil</v>
          </cell>
          <cell r="G1661" t="str">
            <v>Chevrolet</v>
          </cell>
          <cell r="H1661" t="str">
            <v>Aveo LT 4 puertas T/M, D/H, A/A, B/A, ABS, CD, Paquete F</v>
          </cell>
          <cell r="I1661" t="str">
            <v>3G1TB5CF7GL197002</v>
          </cell>
          <cell r="J1661" t="str">
            <v>Hecho en México</v>
          </cell>
          <cell r="K1661" t="str">
            <v>Magna</v>
          </cell>
          <cell r="L1661">
            <v>4</v>
          </cell>
          <cell r="M1661">
            <v>45</v>
          </cell>
          <cell r="N1661">
            <v>2016</v>
          </cell>
          <cell r="O1661" t="str">
            <v>Guadalajara</v>
          </cell>
          <cell r="P1661" t="str">
            <v>Jalisco</v>
          </cell>
          <cell r="Q1661" t="str">
            <v>Occidente</v>
          </cell>
          <cell r="R1661" t="str">
            <v>Baja</v>
          </cell>
          <cell r="S1661" t="str">
            <v>Venta a empleado</v>
          </cell>
          <cell r="T1661" t="str">
            <v>GNP</v>
          </cell>
          <cell r="U1661" t="str">
            <v>Grupo Nacional Provincial, S.A.B.</v>
          </cell>
          <cell r="V1661" t="str">
            <v>Asesor de Servicio</v>
          </cell>
          <cell r="W1661" t="str">
            <v>602</v>
          </cell>
          <cell r="X1661" t="str">
            <v>Célula México</v>
          </cell>
          <cell r="Y1661" t="str">
            <v>Asignado</v>
          </cell>
          <cell r="Z1661">
            <v>40349001</v>
          </cell>
          <cell r="AA1661" t="str">
            <v>-</v>
          </cell>
          <cell r="AB1661" t="str">
            <v>-</v>
          </cell>
          <cell r="AC1661" t="str">
            <v>-</v>
          </cell>
          <cell r="AD1661" t="str">
            <v>-</v>
          </cell>
          <cell r="AE1661" t="str">
            <v>-</v>
          </cell>
          <cell r="AF1661" t="str">
            <v>-</v>
          </cell>
          <cell r="AG1661" t="str">
            <v>-</v>
          </cell>
          <cell r="AH1661" t="str">
            <v>-</v>
          </cell>
          <cell r="AI1661" t="str">
            <v>C6705</v>
          </cell>
          <cell r="AJ1661" t="str">
            <v>Ramirez Granados Arturo</v>
          </cell>
          <cell r="AK1661" t="str">
            <v>-</v>
          </cell>
          <cell r="AL1661" t="str">
            <v>-</v>
          </cell>
          <cell r="AM1661" t="str">
            <v>-</v>
          </cell>
          <cell r="AN1661" t="str">
            <v>ajustes324gnp@gmail.com</v>
          </cell>
          <cell r="AO1661" t="str">
            <v>-</v>
          </cell>
          <cell r="AP1661" t="str">
            <v>ajustes324gnp@gmail.com</v>
          </cell>
          <cell r="AQ1661">
            <v>3310204556</v>
          </cell>
          <cell r="AR1661" t="str">
            <v>6363180010378691</v>
          </cell>
          <cell r="AS1661" t="str">
            <v>CANCELADO</v>
          </cell>
          <cell r="AT1661" t="str">
            <v>1976</v>
          </cell>
          <cell r="AU1661" t="str">
            <v>561</v>
          </cell>
          <cell r="AV1661" t="str">
            <v>05/26</v>
          </cell>
          <cell r="AW1661" t="str">
            <v>-</v>
          </cell>
          <cell r="AX1661" t="str">
            <v>-</v>
          </cell>
          <cell r="AY1661" t="str">
            <v>No</v>
          </cell>
          <cell r="AZ1661" t="str">
            <v>-</v>
          </cell>
          <cell r="BA1661" t="str">
            <v>-</v>
          </cell>
          <cell r="BB1661" t="str">
            <v>-</v>
          </cell>
          <cell r="BC1661" t="str">
            <v>-</v>
          </cell>
          <cell r="BD1661" t="str">
            <v>-</v>
          </cell>
          <cell r="BE1661" t="str">
            <v>-</v>
          </cell>
          <cell r="BF1661" t="str">
            <v>-</v>
          </cell>
          <cell r="BG1661">
            <v>3</v>
          </cell>
          <cell r="BH1661" t="str">
            <v>-</v>
          </cell>
          <cell r="BI1661" t="str">
            <v>-</v>
          </cell>
          <cell r="BJ1661" t="str">
            <v>Arrendado</v>
          </cell>
          <cell r="BK1661" t="str">
            <v>AA4566</v>
          </cell>
          <cell r="BL1661" t="str">
            <v>Surman Anzures, S.A. de C.V.</v>
          </cell>
          <cell r="BM1661">
            <v>129925</v>
          </cell>
          <cell r="BN1661">
            <v>20788</v>
          </cell>
          <cell r="BO1661">
            <v>150713</v>
          </cell>
          <cell r="BP1661" t="str">
            <v>-</v>
          </cell>
          <cell r="BQ1661" t="str">
            <v>-</v>
          </cell>
          <cell r="BR1661" t="str">
            <v>-</v>
          </cell>
          <cell r="BS1661" t="str">
            <v>-</v>
          </cell>
          <cell r="BT1661" t="str">
            <v>-</v>
          </cell>
          <cell r="BU1661" t="str">
            <v>-</v>
          </cell>
          <cell r="BV1661" t="str">
            <v>-</v>
          </cell>
          <cell r="BW1661" t="str">
            <v>-</v>
          </cell>
          <cell r="BX1661" t="str">
            <v>-</v>
          </cell>
          <cell r="BY1661" t="str">
            <v>-</v>
          </cell>
          <cell r="BZ1661" t="str">
            <v>-</v>
          </cell>
          <cell r="CA1661" t="str">
            <v>-</v>
          </cell>
          <cell r="CB1661" t="str">
            <v>-</v>
          </cell>
          <cell r="CC1661" t="str">
            <v>Lunes</v>
          </cell>
          <cell r="CD1661" t="str">
            <v>25</v>
          </cell>
          <cell r="CE1661" t="str">
            <v>5</v>
          </cell>
          <cell r="CF1661" t="str">
            <v>Amarillo</v>
          </cell>
          <cell r="CG1661" t="str">
            <v>1er Sábado</v>
          </cell>
          <cell r="CH1661" t="str">
            <v>Ene y Feb</v>
          </cell>
          <cell r="CI1661" t="str">
            <v>Jul y Ago</v>
          </cell>
          <cell r="CJ1661" t="str">
            <v>Ajustador</v>
          </cell>
          <cell r="CK1661">
            <v>90</v>
          </cell>
          <cell r="CL1661" t="str">
            <v>101 - MAGNA</v>
          </cell>
          <cell r="CM1661" t="str">
            <v>16061</v>
          </cell>
          <cell r="CP1661" t="str">
            <v>-</v>
          </cell>
        </row>
        <row r="1662">
          <cell r="A1662" t="str">
            <v>16062</v>
          </cell>
          <cell r="B1662" t="str">
            <v>T39AHK</v>
          </cell>
          <cell r="C1662" t="str">
            <v>Distrito Federal</v>
          </cell>
          <cell r="D1662" t="str">
            <v>No aplica</v>
          </cell>
          <cell r="E1662" t="str">
            <v>Aveo</v>
          </cell>
          <cell r="F1662" t="str">
            <v>Automóvil</v>
          </cell>
          <cell r="G1662" t="str">
            <v>Chevrolet</v>
          </cell>
          <cell r="H1662" t="str">
            <v>Aveo LT 4 puertas T/M, D/H, A/A, B/A, ABS, CD, Paquete F</v>
          </cell>
          <cell r="I1662" t="str">
            <v>3G1TB5CFXGL194708</v>
          </cell>
          <cell r="J1662" t="str">
            <v>Hecho en México</v>
          </cell>
          <cell r="K1662" t="str">
            <v>Magna</v>
          </cell>
          <cell r="L1662">
            <v>4</v>
          </cell>
          <cell r="M1662">
            <v>45</v>
          </cell>
          <cell r="N1662">
            <v>2016</v>
          </cell>
          <cell r="O1662" t="str">
            <v>Hermosillo</v>
          </cell>
          <cell r="P1662" t="str">
            <v>Sonora</v>
          </cell>
          <cell r="Q1662" t="str">
            <v>Noroeste</v>
          </cell>
          <cell r="R1662" t="str">
            <v>Baja</v>
          </cell>
          <cell r="S1662" t="str">
            <v>Venta a empleado</v>
          </cell>
          <cell r="T1662" t="str">
            <v>GNP</v>
          </cell>
          <cell r="U1662" t="str">
            <v>Grupo Nacional Provincial, S.A.B.</v>
          </cell>
          <cell r="V1662" t="str">
            <v>Supervisor Ajustes</v>
          </cell>
          <cell r="W1662" t="str">
            <v>-</v>
          </cell>
          <cell r="X1662" t="str">
            <v>Supervisoria</v>
          </cell>
          <cell r="Y1662" t="str">
            <v>Asignado</v>
          </cell>
          <cell r="Z1662" t="str">
            <v>N91861</v>
          </cell>
          <cell r="AA1662" t="str">
            <v>-</v>
          </cell>
          <cell r="AB1662" t="str">
            <v>-</v>
          </cell>
          <cell r="AC1662" t="str">
            <v>-</v>
          </cell>
          <cell r="AD1662" t="str">
            <v>-</v>
          </cell>
          <cell r="AE1662" t="str">
            <v>-</v>
          </cell>
          <cell r="AF1662" t="str">
            <v>-</v>
          </cell>
          <cell r="AG1662" t="str">
            <v>-</v>
          </cell>
          <cell r="AH1662" t="str">
            <v>-</v>
          </cell>
          <cell r="AI1662" t="str">
            <v>C6705</v>
          </cell>
          <cell r="AJ1662" t="str">
            <v>Ramirez Granados Arturo</v>
          </cell>
          <cell r="AK1662" t="str">
            <v>-</v>
          </cell>
          <cell r="AL1662" t="str">
            <v>-</v>
          </cell>
          <cell r="AM1662" t="str">
            <v>-</v>
          </cell>
          <cell r="AN1662">
            <v>0</v>
          </cell>
          <cell r="AO1662" t="str">
            <v>-</v>
          </cell>
          <cell r="AQ1662">
            <v>6621202063</v>
          </cell>
          <cell r="AR1662" t="str">
            <v>6363180010378709</v>
          </cell>
          <cell r="AS1662" t="str">
            <v>CANCELADO</v>
          </cell>
          <cell r="AT1662" t="str">
            <v>3345</v>
          </cell>
          <cell r="AU1662" t="str">
            <v>016</v>
          </cell>
          <cell r="AV1662" t="str">
            <v>05/26</v>
          </cell>
          <cell r="AW1662" t="str">
            <v>-</v>
          </cell>
          <cell r="AX1662" t="str">
            <v>-</v>
          </cell>
          <cell r="AY1662" t="str">
            <v>No</v>
          </cell>
          <cell r="AZ1662" t="str">
            <v>-</v>
          </cell>
          <cell r="BA1662" t="str">
            <v>-</v>
          </cell>
          <cell r="BB1662" t="str">
            <v>-</v>
          </cell>
          <cell r="BC1662" t="str">
            <v>-</v>
          </cell>
          <cell r="BD1662" t="str">
            <v>-</v>
          </cell>
          <cell r="BE1662" t="str">
            <v>-</v>
          </cell>
          <cell r="BF1662" t="str">
            <v>-</v>
          </cell>
          <cell r="BG1662">
            <v>3</v>
          </cell>
          <cell r="BH1662" t="str">
            <v>-</v>
          </cell>
          <cell r="BI1662" t="str">
            <v>-</v>
          </cell>
          <cell r="BJ1662" t="str">
            <v>Arrendado</v>
          </cell>
          <cell r="BK1662" t="str">
            <v>AA4496</v>
          </cell>
          <cell r="BL1662" t="str">
            <v>Surman Anzures, S.A. de C.V.</v>
          </cell>
          <cell r="BM1662">
            <v>129925</v>
          </cell>
          <cell r="BN1662">
            <v>20788</v>
          </cell>
          <cell r="BO1662">
            <v>150713</v>
          </cell>
          <cell r="BP1662" t="str">
            <v>-</v>
          </cell>
          <cell r="BQ1662" t="str">
            <v>-</v>
          </cell>
          <cell r="BR1662" t="str">
            <v>-</v>
          </cell>
          <cell r="BS1662" t="str">
            <v>-</v>
          </cell>
          <cell r="BT1662" t="str">
            <v>-</v>
          </cell>
          <cell r="BU1662" t="str">
            <v>-</v>
          </cell>
          <cell r="BV1662" t="str">
            <v>-</v>
          </cell>
          <cell r="BW1662" t="str">
            <v>-</v>
          </cell>
          <cell r="BX1662" t="str">
            <v>-</v>
          </cell>
          <cell r="BY1662" t="str">
            <v>-</v>
          </cell>
          <cell r="BZ1662" t="str">
            <v>-</v>
          </cell>
          <cell r="CA1662" t="str">
            <v>-</v>
          </cell>
          <cell r="CB1662" t="str">
            <v>-</v>
          </cell>
          <cell r="CC1662" t="str">
            <v>Viernes</v>
          </cell>
          <cell r="CD1662" t="str">
            <v>39</v>
          </cell>
          <cell r="CE1662" t="str">
            <v>9</v>
          </cell>
          <cell r="CF1662" t="str">
            <v>Azul</v>
          </cell>
          <cell r="CG1662" t="str">
            <v>5o Sábado</v>
          </cell>
          <cell r="CH1662" t="str">
            <v>May y Jun</v>
          </cell>
          <cell r="CI1662" t="str">
            <v>Nov y Dic</v>
          </cell>
          <cell r="CJ1662" t="str">
            <v>SupAjustes</v>
          </cell>
          <cell r="CK1662">
            <v>90</v>
          </cell>
          <cell r="CL1662" t="str">
            <v>101 - MAGNA</v>
          </cell>
          <cell r="CM1662" t="str">
            <v>16062</v>
          </cell>
          <cell r="CP1662" t="str">
            <v>-</v>
          </cell>
        </row>
        <row r="1663">
          <cell r="A1663" t="str">
            <v>16063</v>
          </cell>
          <cell r="B1663" t="str">
            <v>U09AHK</v>
          </cell>
          <cell r="C1663" t="str">
            <v>Distrito Federal</v>
          </cell>
          <cell r="D1663" t="str">
            <v>No aplica</v>
          </cell>
          <cell r="E1663" t="str">
            <v>Aveo</v>
          </cell>
          <cell r="F1663" t="str">
            <v>Automóvil</v>
          </cell>
          <cell r="G1663" t="str">
            <v>Chevrolet</v>
          </cell>
          <cell r="H1663" t="str">
            <v>Aveo LT 4 puertas T/M, D/H, A/A, B/A, ABS, CD, Paquete F</v>
          </cell>
          <cell r="I1663" t="str">
            <v>3G1TB5CF1GL196010</v>
          </cell>
          <cell r="J1663" t="str">
            <v>Hecho en México</v>
          </cell>
          <cell r="K1663" t="str">
            <v>Magna</v>
          </cell>
          <cell r="L1663">
            <v>4</v>
          </cell>
          <cell r="M1663">
            <v>45</v>
          </cell>
          <cell r="N1663">
            <v>2016</v>
          </cell>
          <cell r="O1663" t="str">
            <v>Hermosillo</v>
          </cell>
          <cell r="P1663" t="str">
            <v>Sonora</v>
          </cell>
          <cell r="Q1663" t="str">
            <v>Noroeste</v>
          </cell>
          <cell r="R1663" t="str">
            <v>Baja</v>
          </cell>
          <cell r="S1663" t="str">
            <v>Venta a empleado</v>
          </cell>
          <cell r="T1663" t="str">
            <v>GNP</v>
          </cell>
          <cell r="U1663" t="str">
            <v>Grupo Nacional Provincial, S.A.B.</v>
          </cell>
          <cell r="V1663" t="str">
            <v>Supervisor de Taller</v>
          </cell>
          <cell r="W1663" t="str">
            <v>-</v>
          </cell>
          <cell r="X1663" t="str">
            <v>Supervisoria</v>
          </cell>
          <cell r="Y1663" t="str">
            <v>Asignado</v>
          </cell>
          <cell r="Z1663" t="str">
            <v>S06890</v>
          </cell>
          <cell r="AA1663" t="str">
            <v>-</v>
          </cell>
          <cell r="AB1663" t="str">
            <v>-</v>
          </cell>
          <cell r="AC1663" t="str">
            <v>-</v>
          </cell>
          <cell r="AD1663" t="str">
            <v>-</v>
          </cell>
          <cell r="AE1663" t="str">
            <v>-</v>
          </cell>
          <cell r="AF1663" t="str">
            <v>-</v>
          </cell>
          <cell r="AG1663" t="str">
            <v>-</v>
          </cell>
          <cell r="AH1663" t="str">
            <v>-</v>
          </cell>
          <cell r="AI1663" t="str">
            <v>C6705</v>
          </cell>
          <cell r="AJ1663" t="str">
            <v>Ramirez Granados Arturo</v>
          </cell>
          <cell r="AK1663" t="str">
            <v>-</v>
          </cell>
          <cell r="AL1663" t="str">
            <v>-</v>
          </cell>
          <cell r="AM1663" t="str">
            <v>-</v>
          </cell>
          <cell r="AN1663" t="str">
            <v>jlru_u@hotmail.com</v>
          </cell>
          <cell r="AO1663" t="str">
            <v>-</v>
          </cell>
          <cell r="AP1663" t="str">
            <v>jlru_u@hotmail.com</v>
          </cell>
          <cell r="AQ1663">
            <v>6621202066</v>
          </cell>
          <cell r="AR1663" t="str">
            <v>6363180010378717</v>
          </cell>
          <cell r="AS1663" t="str">
            <v>CANCELADO</v>
          </cell>
          <cell r="AT1663" t="str">
            <v>1550</v>
          </cell>
          <cell r="AU1663" t="str">
            <v>383</v>
          </cell>
          <cell r="AV1663" t="str">
            <v>05/26</v>
          </cell>
          <cell r="AW1663" t="str">
            <v>-</v>
          </cell>
          <cell r="AX1663" t="str">
            <v>-</v>
          </cell>
          <cell r="AY1663" t="str">
            <v>No</v>
          </cell>
          <cell r="AZ1663" t="str">
            <v>-</v>
          </cell>
          <cell r="BA1663" t="str">
            <v>-</v>
          </cell>
          <cell r="BB1663" t="str">
            <v>-</v>
          </cell>
          <cell r="BC1663" t="str">
            <v>-</v>
          </cell>
          <cell r="BD1663" t="str">
            <v>-</v>
          </cell>
          <cell r="BE1663" t="str">
            <v>-</v>
          </cell>
          <cell r="BF1663" t="str">
            <v>-</v>
          </cell>
          <cell r="BG1663">
            <v>4</v>
          </cell>
          <cell r="BH1663" t="str">
            <v>-</v>
          </cell>
          <cell r="BI1663" t="str">
            <v>-</v>
          </cell>
          <cell r="BJ1663" t="str">
            <v>Arrendado</v>
          </cell>
          <cell r="BK1663" t="str">
            <v>AA4497</v>
          </cell>
          <cell r="BL1663" t="str">
            <v>Surman Anzures, S.A. de C.V.</v>
          </cell>
          <cell r="BM1663">
            <v>129925</v>
          </cell>
          <cell r="BN1663">
            <v>20788</v>
          </cell>
          <cell r="BO1663">
            <v>150713</v>
          </cell>
          <cell r="BP1663" t="str">
            <v>-</v>
          </cell>
          <cell r="BQ1663" t="str">
            <v>-</v>
          </cell>
          <cell r="BR1663" t="str">
            <v>-</v>
          </cell>
          <cell r="BS1663" t="str">
            <v>-</v>
          </cell>
          <cell r="BT1663" t="str">
            <v>-</v>
          </cell>
          <cell r="BU1663" t="str">
            <v>-</v>
          </cell>
          <cell r="BV1663" t="str">
            <v>-</v>
          </cell>
          <cell r="BW1663" t="str">
            <v>-</v>
          </cell>
          <cell r="BX1663" t="str">
            <v>-</v>
          </cell>
          <cell r="BY1663" t="str">
            <v>-</v>
          </cell>
          <cell r="BZ1663" t="str">
            <v>-</v>
          </cell>
          <cell r="CA1663" t="str">
            <v>-</v>
          </cell>
          <cell r="CB1663" t="str">
            <v>-</v>
          </cell>
          <cell r="CC1663" t="str">
            <v>Viernes</v>
          </cell>
          <cell r="CD1663" t="str">
            <v>09</v>
          </cell>
          <cell r="CE1663" t="str">
            <v>9</v>
          </cell>
          <cell r="CF1663" t="str">
            <v>Azul</v>
          </cell>
          <cell r="CG1663" t="str">
            <v>5o Sábado</v>
          </cell>
          <cell r="CH1663" t="str">
            <v>May y Jun</v>
          </cell>
          <cell r="CI1663" t="str">
            <v>Nov y Dic</v>
          </cell>
          <cell r="CJ1663" t="str">
            <v>SupTaller</v>
          </cell>
          <cell r="CK1663">
            <v>90</v>
          </cell>
          <cell r="CL1663" t="str">
            <v>101 - MAGNA</v>
          </cell>
          <cell r="CM1663" t="str">
            <v>16063</v>
          </cell>
          <cell r="CP1663" t="str">
            <v>-</v>
          </cell>
        </row>
        <row r="1664">
          <cell r="A1664" t="str">
            <v>16064</v>
          </cell>
          <cell r="B1664" t="str">
            <v>T02AHK</v>
          </cell>
          <cell r="C1664" t="str">
            <v>Distrito Federal</v>
          </cell>
          <cell r="D1664" t="str">
            <v>No aplica</v>
          </cell>
          <cell r="E1664" t="str">
            <v>Aveo</v>
          </cell>
          <cell r="F1664" t="str">
            <v>Automóvil</v>
          </cell>
          <cell r="G1664" t="str">
            <v>Chevrolet</v>
          </cell>
          <cell r="H1664" t="str">
            <v>Aveo LT 4 puertas T/M, D/H, A/A, B/A, ABS, CD, Paquete F</v>
          </cell>
          <cell r="I1664" t="str">
            <v>3G1TB5CF6GL193197</v>
          </cell>
          <cell r="J1664" t="str">
            <v>Hecho en México</v>
          </cell>
          <cell r="K1664" t="str">
            <v>Magna</v>
          </cell>
          <cell r="L1664">
            <v>4</v>
          </cell>
          <cell r="M1664">
            <v>45</v>
          </cell>
          <cell r="N1664">
            <v>2016</v>
          </cell>
          <cell r="O1664" t="str">
            <v>Ciudad de México</v>
          </cell>
          <cell r="P1664" t="str">
            <v>Ciudad de México</v>
          </cell>
          <cell r="Q1664" t="str">
            <v>Zona Metropolitana</v>
          </cell>
          <cell r="R1664" t="str">
            <v>Baja</v>
          </cell>
          <cell r="S1664" t="str">
            <v>PT por Siniestro</v>
          </cell>
          <cell r="T1664" t="str">
            <v>GNP</v>
          </cell>
          <cell r="U1664" t="str">
            <v>Grupo Nacional Provincial, S.A.B.</v>
          </cell>
          <cell r="V1664" t="str">
            <v>Asesor de Servicio</v>
          </cell>
          <cell r="W1664" t="str">
            <v>587</v>
          </cell>
          <cell r="X1664" t="str">
            <v>Célula 9</v>
          </cell>
          <cell r="Y1664" t="str">
            <v>Asignado</v>
          </cell>
          <cell r="Z1664" t="str">
            <v>N94375</v>
          </cell>
          <cell r="AA1664" t="str">
            <v>Parra Jiménez Ruben Dario</v>
          </cell>
          <cell r="AB1664" t="str">
            <v>Grupo Nacional Provincial, S.A.B.</v>
          </cell>
          <cell r="AC1664" t="str">
            <v>PAJR750611JV5</v>
          </cell>
          <cell r="AD1664" t="str">
            <v>Operativo</v>
          </cell>
          <cell r="AE1664" t="str">
            <v>Asesor de Servicio Automovil</v>
          </cell>
          <cell r="AF1664" t="str">
            <v>Unidad Operativa</v>
          </cell>
          <cell r="AG1664" t="str">
            <v>Dirección Servicio y Operaciones</v>
          </cell>
          <cell r="AH1664" t="str">
            <v>Subdir. Siniestros CDMX y Sureste</v>
          </cell>
          <cell r="AI1664" t="str">
            <v>C9215</v>
          </cell>
          <cell r="AJ1664" t="str">
            <v>Moreno Alvárez Elvia Citlalli</v>
          </cell>
          <cell r="AK1664" t="str">
            <v>Tlalnepantla</v>
          </cell>
          <cell r="AL1664" t="str">
            <v>Tlalnepantla</v>
          </cell>
          <cell r="AM1664">
            <v>0</v>
          </cell>
          <cell r="AN1664" t="str">
            <v>ruben.parra@gnp.com.mx</v>
          </cell>
          <cell r="AO1664" t="str">
            <v>ruben.parra@gnp.com.mx</v>
          </cell>
          <cell r="AP1664" t="str">
            <v>ajustes444gnp@gmail.com.mx</v>
          </cell>
          <cell r="AQ1664">
            <v>5585818171</v>
          </cell>
          <cell r="AR1664" t="str">
            <v>-</v>
          </cell>
          <cell r="AS1664" t="str">
            <v>-</v>
          </cell>
          <cell r="AT1664" t="str">
            <v>-</v>
          </cell>
          <cell r="AU1664" t="str">
            <v>-</v>
          </cell>
          <cell r="AV1664" t="str">
            <v>-</v>
          </cell>
          <cell r="AW1664" t="str">
            <v>IMDM20579804..</v>
          </cell>
          <cell r="AX1664" t="str">
            <v>Inactivo</v>
          </cell>
          <cell r="AY1664" t="str">
            <v>No</v>
          </cell>
          <cell r="AZ1664" t="str">
            <v>-</v>
          </cell>
          <cell r="BA1664" t="str">
            <v>-</v>
          </cell>
          <cell r="BB1664" t="str">
            <v>-</v>
          </cell>
          <cell r="BC1664" t="str">
            <v>-</v>
          </cell>
          <cell r="BD1664" t="str">
            <v>-</v>
          </cell>
          <cell r="BE1664" t="str">
            <v>-</v>
          </cell>
          <cell r="BF1664" t="str">
            <v>-</v>
          </cell>
          <cell r="BG1664">
            <v>3</v>
          </cell>
          <cell r="BH1664" t="str">
            <v>-</v>
          </cell>
          <cell r="BI1664" t="str">
            <v>-</v>
          </cell>
          <cell r="BJ1664" t="str">
            <v>Arrendado</v>
          </cell>
          <cell r="BK1664" t="str">
            <v>AA4515</v>
          </cell>
          <cell r="BL1664" t="str">
            <v>Surman Anzures, S.A. de C.V.</v>
          </cell>
          <cell r="BM1664">
            <v>129925</v>
          </cell>
          <cell r="BN1664">
            <v>20788</v>
          </cell>
          <cell r="BO1664">
            <v>150713</v>
          </cell>
          <cell r="BP1664" t="str">
            <v>-</v>
          </cell>
          <cell r="BQ1664" t="str">
            <v>-</v>
          </cell>
          <cell r="BR1664" t="str">
            <v>-</v>
          </cell>
          <cell r="BS1664" t="str">
            <v>-</v>
          </cell>
          <cell r="BT1664" t="str">
            <v>-</v>
          </cell>
          <cell r="BU1664" t="str">
            <v>-</v>
          </cell>
          <cell r="BV1664" t="str">
            <v>-</v>
          </cell>
          <cell r="BW1664" t="str">
            <v>-</v>
          </cell>
          <cell r="BX1664" t="str">
            <v>-</v>
          </cell>
          <cell r="BY1664" t="str">
            <v>-</v>
          </cell>
          <cell r="BZ1664" t="str">
            <v>-</v>
          </cell>
          <cell r="CA1664" t="str">
            <v>-</v>
          </cell>
          <cell r="CB1664" t="str">
            <v>-</v>
          </cell>
          <cell r="CC1664" t="str">
            <v>Jueves</v>
          </cell>
          <cell r="CD1664" t="str">
            <v>02</v>
          </cell>
          <cell r="CE1664" t="str">
            <v>2</v>
          </cell>
          <cell r="CF1664" t="str">
            <v>Verde</v>
          </cell>
          <cell r="CG1664" t="str">
            <v>4o Sábado</v>
          </cell>
          <cell r="CH1664" t="str">
            <v>Abr y May</v>
          </cell>
          <cell r="CI1664" t="str">
            <v>Oct y Nov</v>
          </cell>
          <cell r="CJ1664" t="str">
            <v>-</v>
          </cell>
          <cell r="CK1664">
            <v>90</v>
          </cell>
          <cell r="CL1664" t="str">
            <v>101 - MAGNA</v>
          </cell>
          <cell r="CM1664" t="str">
            <v>16064</v>
          </cell>
          <cell r="CP1664" t="str">
            <v>-</v>
          </cell>
        </row>
        <row r="1665">
          <cell r="A1665" t="str">
            <v>16065</v>
          </cell>
          <cell r="B1665" t="str">
            <v>R96AHK</v>
          </cell>
          <cell r="C1665" t="str">
            <v>Distrito Federal</v>
          </cell>
          <cell r="D1665" t="str">
            <v>No aplica</v>
          </cell>
          <cell r="E1665" t="str">
            <v>Aveo</v>
          </cell>
          <cell r="F1665" t="str">
            <v>Automóvil</v>
          </cell>
          <cell r="G1665" t="str">
            <v>Chevrolet</v>
          </cell>
          <cell r="H1665" t="str">
            <v>Aveo LT 4 puertas T/M, D/H, A/A, B/A, ABS, CD, Paquete F</v>
          </cell>
          <cell r="I1665" t="str">
            <v>3G1TB5CF5GL196723</v>
          </cell>
          <cell r="J1665" t="str">
            <v>Hecho en México</v>
          </cell>
          <cell r="K1665" t="str">
            <v>Magna</v>
          </cell>
          <cell r="L1665">
            <v>4</v>
          </cell>
          <cell r="M1665">
            <v>45</v>
          </cell>
          <cell r="N1665">
            <v>2016</v>
          </cell>
          <cell r="O1665" t="str">
            <v>Monterrey</v>
          </cell>
          <cell r="P1665" t="str">
            <v>Nuevo León</v>
          </cell>
          <cell r="Q1665" t="str">
            <v>Noreste</v>
          </cell>
          <cell r="R1665" t="str">
            <v>Baja</v>
          </cell>
          <cell r="S1665" t="str">
            <v>Devolución Valmex</v>
          </cell>
          <cell r="T1665" t="str">
            <v>GNP</v>
          </cell>
          <cell r="U1665" t="str">
            <v>Grupo Nacional Provincial, S.A.B.</v>
          </cell>
          <cell r="V1665" t="str">
            <v>Pool Administrativo</v>
          </cell>
          <cell r="W1665" t="str">
            <v>Pool Administrativo</v>
          </cell>
          <cell r="X1665" t="str">
            <v>Oficina Regional</v>
          </cell>
          <cell r="Y1665" t="str">
            <v>Pool</v>
          </cell>
          <cell r="Z1665" t="str">
            <v>N94975</v>
          </cell>
          <cell r="AA1665" t="str">
            <v>-</v>
          </cell>
          <cell r="AB1665" t="str">
            <v>-</v>
          </cell>
          <cell r="AC1665" t="str">
            <v>-</v>
          </cell>
          <cell r="AD1665" t="str">
            <v>-</v>
          </cell>
          <cell r="AE1665" t="str">
            <v>-</v>
          </cell>
          <cell r="AF1665" t="str">
            <v>-</v>
          </cell>
          <cell r="AG1665" t="str">
            <v>-</v>
          </cell>
          <cell r="AH1665" t="str">
            <v>-</v>
          </cell>
          <cell r="AI1665" t="str">
            <v>C6705</v>
          </cell>
          <cell r="AJ1665" t="str">
            <v>Ramirez Granados Arturo</v>
          </cell>
          <cell r="AK1665" t="str">
            <v>-</v>
          </cell>
          <cell r="AL1665" t="str">
            <v>-</v>
          </cell>
          <cell r="AM1665" t="str">
            <v>-</v>
          </cell>
          <cell r="AN1665" t="str">
            <v>gustavo.arellano@gnp.com.mx</v>
          </cell>
          <cell r="AO1665" t="str">
            <v>-</v>
          </cell>
          <cell r="AP1665" t="str">
            <v>gustavo.arellano@gnp.com.mx</v>
          </cell>
          <cell r="AQ1665">
            <v>8115716768</v>
          </cell>
          <cell r="AR1665" t="str">
            <v>6363180010378725</v>
          </cell>
          <cell r="AS1665" t="str">
            <v>CANCELADO</v>
          </cell>
          <cell r="AT1665" t="str">
            <v>7443</v>
          </cell>
          <cell r="AU1665" t="str">
            <v>988</v>
          </cell>
          <cell r="AV1665" t="str">
            <v>05/26</v>
          </cell>
          <cell r="AW1665" t="str">
            <v>IMDM22968827..</v>
          </cell>
          <cell r="AX1665" t="str">
            <v>Inactivo</v>
          </cell>
          <cell r="AY1665" t="str">
            <v>No</v>
          </cell>
          <cell r="AZ1665" t="str">
            <v>-</v>
          </cell>
          <cell r="BA1665" t="str">
            <v>-</v>
          </cell>
          <cell r="BB1665" t="str">
            <v>-</v>
          </cell>
          <cell r="BC1665" t="str">
            <v>-</v>
          </cell>
          <cell r="BD1665" t="str">
            <v>-</v>
          </cell>
          <cell r="BE1665" t="str">
            <v>-</v>
          </cell>
          <cell r="BF1665" t="str">
            <v>-</v>
          </cell>
          <cell r="BG1665" t="str">
            <v>-</v>
          </cell>
          <cell r="BH1665" t="str">
            <v>-</v>
          </cell>
          <cell r="BI1665" t="str">
            <v>-</v>
          </cell>
          <cell r="BJ1665" t="str">
            <v>Arrendado</v>
          </cell>
          <cell r="BK1665" t="str">
            <v>AA4567</v>
          </cell>
          <cell r="BL1665" t="str">
            <v>Surman Anzures, S.A. de C.V.</v>
          </cell>
          <cell r="BM1665">
            <v>129925</v>
          </cell>
          <cell r="BN1665">
            <v>20788</v>
          </cell>
          <cell r="BO1665">
            <v>150713</v>
          </cell>
          <cell r="BP1665" t="str">
            <v>-</v>
          </cell>
          <cell r="BQ1665" t="str">
            <v>-</v>
          </cell>
          <cell r="BR1665" t="str">
            <v>-</v>
          </cell>
          <cell r="BS1665" t="str">
            <v>-</v>
          </cell>
          <cell r="BT1665" t="str">
            <v>-</v>
          </cell>
          <cell r="BU1665" t="str">
            <v>-</v>
          </cell>
          <cell r="BV1665" t="str">
            <v>-</v>
          </cell>
          <cell r="BW1665" t="str">
            <v>-</v>
          </cell>
          <cell r="BX1665" t="str">
            <v>-</v>
          </cell>
          <cell r="BY1665" t="str">
            <v>-</v>
          </cell>
          <cell r="BZ1665" t="str">
            <v>-</v>
          </cell>
          <cell r="CA1665" t="str">
            <v>-</v>
          </cell>
          <cell r="CB1665" t="str">
            <v>-</v>
          </cell>
          <cell r="CC1665" t="str">
            <v>Lunes</v>
          </cell>
          <cell r="CD1665" t="str">
            <v>96</v>
          </cell>
          <cell r="CE1665" t="str">
            <v>6</v>
          </cell>
          <cell r="CF1665" t="str">
            <v>Amarillo</v>
          </cell>
          <cell r="CG1665" t="str">
            <v>1er Sábado</v>
          </cell>
          <cell r="CH1665" t="str">
            <v>Ene y Feb</v>
          </cell>
          <cell r="CI1665" t="str">
            <v>Jul y Ago</v>
          </cell>
          <cell r="CJ1665" t="str">
            <v>PAdmvo</v>
          </cell>
          <cell r="CK1665">
            <v>90</v>
          </cell>
          <cell r="CL1665" t="str">
            <v>101 - MAGNA</v>
          </cell>
          <cell r="CM1665" t="str">
            <v>16065</v>
          </cell>
          <cell r="CP1665" t="str">
            <v>-</v>
          </cell>
        </row>
        <row r="1666">
          <cell r="A1666" t="str">
            <v>16066</v>
          </cell>
          <cell r="B1666" t="str">
            <v>R13AHK</v>
          </cell>
          <cell r="C1666" t="str">
            <v>Distrito Federal</v>
          </cell>
          <cell r="D1666" t="str">
            <v>No aplica</v>
          </cell>
          <cell r="E1666" t="str">
            <v>Aveo</v>
          </cell>
          <cell r="F1666" t="str">
            <v>Automóvil</v>
          </cell>
          <cell r="G1666" t="str">
            <v>Chevrolet</v>
          </cell>
          <cell r="H1666" t="str">
            <v>Aveo LT 4 puertas T/M, D/H, A/A, B/A, ABS, CD, Paquete F</v>
          </cell>
          <cell r="I1666" t="str">
            <v>3G1TB5CF7GL196223</v>
          </cell>
          <cell r="J1666" t="str">
            <v>Hecho en México</v>
          </cell>
          <cell r="K1666" t="str">
            <v>Magna</v>
          </cell>
          <cell r="L1666">
            <v>4</v>
          </cell>
          <cell r="M1666">
            <v>45</v>
          </cell>
          <cell r="N1666">
            <v>2016</v>
          </cell>
          <cell r="O1666" t="str">
            <v>Mérida</v>
          </cell>
          <cell r="P1666" t="str">
            <v>Yucatán</v>
          </cell>
          <cell r="Q1666" t="str">
            <v>Sureste</v>
          </cell>
          <cell r="R1666" t="str">
            <v>Baja</v>
          </cell>
          <cell r="S1666" t="str">
            <v>Venta a empleado</v>
          </cell>
          <cell r="T1666" t="str">
            <v>GNP</v>
          </cell>
          <cell r="U1666" t="str">
            <v>Grupo Nacional Provincial, S.A.B.</v>
          </cell>
          <cell r="V1666" t="str">
            <v>Supervisor Ajustes</v>
          </cell>
          <cell r="W1666" t="str">
            <v>-</v>
          </cell>
          <cell r="X1666" t="str">
            <v>Supervisoria</v>
          </cell>
          <cell r="Y1666" t="str">
            <v>Asignado</v>
          </cell>
          <cell r="Z1666" t="str">
            <v>N73681</v>
          </cell>
          <cell r="AA1666" t="str">
            <v>Rodríguez Cervera Miguel Francisco</v>
          </cell>
          <cell r="AB1666" t="str">
            <v>Grupo Nacional Provincial, S.A.B.</v>
          </cell>
          <cell r="AC1666" t="str">
            <v>ROCM760311S96</v>
          </cell>
          <cell r="AD1666" t="str">
            <v>Jefe de departamento</v>
          </cell>
          <cell r="AE1666" t="str">
            <v>Supervisor Siniestros Autos</v>
          </cell>
          <cell r="AF1666" t="str">
            <v>Unidad Operativa</v>
          </cell>
          <cell r="AG1666" t="str">
            <v>Dirección Servicio y Operaciones</v>
          </cell>
          <cell r="AH1666" t="str">
            <v>Subdir. Siniestros CDMX y Sureste</v>
          </cell>
          <cell r="AI1666" t="str">
            <v>C9208</v>
          </cell>
          <cell r="AJ1666" t="str">
            <v>Lasa Estrada Antxon</v>
          </cell>
          <cell r="AK1666" t="str">
            <v>Casona</v>
          </cell>
          <cell r="AL1666" t="str">
            <v>Mérida</v>
          </cell>
          <cell r="AM1666">
            <v>6832</v>
          </cell>
          <cell r="AN1666" t="str">
            <v>miguel.rodriguez@gnp.com.mx</v>
          </cell>
          <cell r="AO1666" t="str">
            <v>miguel.rodriguez@gnp.com.mx</v>
          </cell>
          <cell r="AQ1666">
            <v>9991839504</v>
          </cell>
          <cell r="AR1666" t="str">
            <v>6363180010378733</v>
          </cell>
          <cell r="AS1666" t="str">
            <v>CANCELADO</v>
          </cell>
          <cell r="AT1666" t="str">
            <v>7324</v>
          </cell>
          <cell r="AU1666" t="str">
            <v>095</v>
          </cell>
          <cell r="AV1666" t="str">
            <v>05/26</v>
          </cell>
          <cell r="AW1666" t="str">
            <v>-</v>
          </cell>
          <cell r="AX1666" t="str">
            <v>-</v>
          </cell>
          <cell r="AY1666" t="str">
            <v>Si</v>
          </cell>
          <cell r="AZ1666">
            <v>847.22</v>
          </cell>
          <cell r="BA1666">
            <v>43708</v>
          </cell>
          <cell r="BB1666">
            <v>3388.88</v>
          </cell>
          <cell r="BC1666">
            <v>57611.12</v>
          </cell>
          <cell r="BD1666">
            <v>61000</v>
          </cell>
          <cell r="BE1666">
            <v>43661</v>
          </cell>
          <cell r="BF1666">
            <v>44742</v>
          </cell>
          <cell r="BG1666">
            <v>3</v>
          </cell>
          <cell r="BH1666" t="str">
            <v>-</v>
          </cell>
          <cell r="BI1666" t="str">
            <v>-</v>
          </cell>
          <cell r="BJ1666" t="str">
            <v>Arrendado</v>
          </cell>
          <cell r="BK1666" t="str">
            <v>AA4568</v>
          </cell>
          <cell r="BL1666" t="str">
            <v>Surman Anzures, S.A. de C.V.</v>
          </cell>
          <cell r="BM1666">
            <v>129925</v>
          </cell>
          <cell r="BN1666">
            <v>20788</v>
          </cell>
          <cell r="BO1666">
            <v>150713</v>
          </cell>
          <cell r="BP1666" t="str">
            <v>-</v>
          </cell>
          <cell r="BQ1666" t="str">
            <v>-</v>
          </cell>
          <cell r="BR1666" t="str">
            <v>-</v>
          </cell>
          <cell r="BS1666" t="str">
            <v>-</v>
          </cell>
          <cell r="BT1666" t="str">
            <v>-</v>
          </cell>
          <cell r="BU1666" t="str">
            <v>-</v>
          </cell>
          <cell r="BV1666" t="str">
            <v>-</v>
          </cell>
          <cell r="BW1666" t="str">
            <v>-</v>
          </cell>
          <cell r="BX1666" t="str">
            <v>-</v>
          </cell>
          <cell r="BY1666" t="str">
            <v>-</v>
          </cell>
          <cell r="BZ1666" t="str">
            <v>-</v>
          </cell>
          <cell r="CA1666" t="str">
            <v>-</v>
          </cell>
          <cell r="CB1666" t="str">
            <v>-</v>
          </cell>
          <cell r="CC1666" t="str">
            <v>Miércoles</v>
          </cell>
          <cell r="CD1666" t="str">
            <v>13</v>
          </cell>
          <cell r="CE1666" t="str">
            <v>3</v>
          </cell>
          <cell r="CF1666" t="str">
            <v>Rojo</v>
          </cell>
          <cell r="CG1666" t="str">
            <v>3er Sábado</v>
          </cell>
          <cell r="CH1666" t="str">
            <v>Mzo y Abr</v>
          </cell>
          <cell r="CI1666" t="str">
            <v>Sep y Oct</v>
          </cell>
          <cell r="CJ1666" t="str">
            <v>SupAjustes</v>
          </cell>
          <cell r="CK1666">
            <v>90</v>
          </cell>
          <cell r="CL1666" t="str">
            <v>101 - MAGNA</v>
          </cell>
          <cell r="CM1666" t="str">
            <v>16066</v>
          </cell>
          <cell r="CP1666" t="str">
            <v>-</v>
          </cell>
        </row>
        <row r="1667">
          <cell r="A1667" t="str">
            <v>16067</v>
          </cell>
          <cell r="B1667" t="str">
            <v>R42AHK</v>
          </cell>
          <cell r="C1667" t="str">
            <v>Distrito Federal</v>
          </cell>
          <cell r="D1667" t="str">
            <v>No aplica</v>
          </cell>
          <cell r="E1667" t="str">
            <v>Aveo</v>
          </cell>
          <cell r="F1667" t="str">
            <v>Automóvil</v>
          </cell>
          <cell r="G1667" t="str">
            <v>Chevrolet</v>
          </cell>
          <cell r="H1667" t="str">
            <v>Aveo LT 4 puertas T/M, D/H, A/A, B/A, ABS, CD, Paquete F</v>
          </cell>
          <cell r="I1667" t="str">
            <v>3G1TB5CF1GL197349</v>
          </cell>
          <cell r="J1667" t="str">
            <v>Hecho en México</v>
          </cell>
          <cell r="K1667" t="str">
            <v>Magna</v>
          </cell>
          <cell r="L1667">
            <v>4</v>
          </cell>
          <cell r="M1667">
            <v>45</v>
          </cell>
          <cell r="N1667">
            <v>2016</v>
          </cell>
          <cell r="O1667" t="str">
            <v>Mérida</v>
          </cell>
          <cell r="P1667" t="str">
            <v>Yucatán</v>
          </cell>
          <cell r="Q1667" t="str">
            <v>Sureste</v>
          </cell>
          <cell r="R1667" t="str">
            <v>Baja</v>
          </cell>
          <cell r="S1667" t="str">
            <v>Venta a empleado</v>
          </cell>
          <cell r="T1667" t="str">
            <v>GNP</v>
          </cell>
          <cell r="U1667" t="str">
            <v>Grupo Nacional Provincial, S.A.B.</v>
          </cell>
          <cell r="V1667" t="str">
            <v>Supervisor de Taller</v>
          </cell>
          <cell r="W1667" t="str">
            <v>-</v>
          </cell>
          <cell r="X1667" t="str">
            <v>Supervisoria</v>
          </cell>
          <cell r="Y1667" t="str">
            <v>Asignado</v>
          </cell>
          <cell r="Z1667" t="str">
            <v>N95447</v>
          </cell>
          <cell r="AA1667" t="str">
            <v>Franco Cabrera Jesus Antonio</v>
          </cell>
          <cell r="AB1667" t="str">
            <v>Grupo Nacional Provincial, S.A.B.</v>
          </cell>
          <cell r="AC1667" t="str">
            <v>FACJ621213994</v>
          </cell>
          <cell r="AD1667" t="str">
            <v>Operativo</v>
          </cell>
          <cell r="AE1667" t="str">
            <v>Visitador de Taller Jr.</v>
          </cell>
          <cell r="AF1667" t="str">
            <v>Unidad Operativa</v>
          </cell>
          <cell r="AG1667" t="str">
            <v>Dirección Servicio y Operaciones</v>
          </cell>
          <cell r="AH1667" t="str">
            <v>Subdir. Siniestros CDMX y Sureste</v>
          </cell>
          <cell r="AI1667" t="str">
            <v>C9208</v>
          </cell>
          <cell r="AJ1667" t="str">
            <v>Lasa Estrada Antxon</v>
          </cell>
          <cell r="AK1667" t="str">
            <v>Casona</v>
          </cell>
          <cell r="AL1667" t="str">
            <v>Mérida</v>
          </cell>
          <cell r="AM1667">
            <v>0</v>
          </cell>
          <cell r="AN1667" t="str">
            <v>jesus.franco@gnp.com.mx</v>
          </cell>
          <cell r="AO1667" t="str">
            <v>jesus.franco@gnp.com.mx</v>
          </cell>
          <cell r="AQ1667">
            <v>9991838788</v>
          </cell>
          <cell r="AR1667" t="str">
            <v>6363180010378741</v>
          </cell>
          <cell r="AS1667" t="str">
            <v>CANCELADO</v>
          </cell>
          <cell r="AT1667" t="str">
            <v>1667</v>
          </cell>
          <cell r="AU1667" t="str">
            <v>643</v>
          </cell>
          <cell r="AV1667" t="str">
            <v>05/26</v>
          </cell>
          <cell r="AW1667" t="str">
            <v>-</v>
          </cell>
          <cell r="AX1667" t="str">
            <v>-</v>
          </cell>
          <cell r="AY1667" t="str">
            <v>Si</v>
          </cell>
          <cell r="AZ1667">
            <v>614.58000000000004</v>
          </cell>
          <cell r="BA1667">
            <v>43708</v>
          </cell>
          <cell r="BB1667">
            <v>2458.3200000000002</v>
          </cell>
          <cell r="BC1667" t="str">
            <v>-</v>
          </cell>
          <cell r="BD1667">
            <v>59000</v>
          </cell>
          <cell r="BE1667">
            <v>43661</v>
          </cell>
          <cell r="BF1667">
            <v>45107</v>
          </cell>
          <cell r="BG1667">
            <v>4</v>
          </cell>
          <cell r="BH1667" t="str">
            <v>-</v>
          </cell>
          <cell r="BI1667" t="str">
            <v>-</v>
          </cell>
          <cell r="BJ1667" t="str">
            <v>Arrendado</v>
          </cell>
          <cell r="BK1667" t="str">
            <v>AA4569</v>
          </cell>
          <cell r="BL1667" t="str">
            <v>Surman Anzures, S.A. de C.V.</v>
          </cell>
          <cell r="BM1667">
            <v>129925</v>
          </cell>
          <cell r="BN1667">
            <v>20788</v>
          </cell>
          <cell r="BO1667">
            <v>150713</v>
          </cell>
          <cell r="BP1667" t="str">
            <v>-</v>
          </cell>
          <cell r="BQ1667" t="str">
            <v>-</v>
          </cell>
          <cell r="BR1667" t="str">
            <v>-</v>
          </cell>
          <cell r="BS1667" t="str">
            <v>-</v>
          </cell>
          <cell r="BT1667" t="str">
            <v>-</v>
          </cell>
          <cell r="BU1667" t="str">
            <v>-</v>
          </cell>
          <cell r="BV1667" t="str">
            <v>-</v>
          </cell>
          <cell r="BW1667" t="str">
            <v>-</v>
          </cell>
          <cell r="BX1667" t="str">
            <v>-</v>
          </cell>
          <cell r="BY1667" t="str">
            <v>-</v>
          </cell>
          <cell r="BZ1667" t="str">
            <v>-</v>
          </cell>
          <cell r="CA1667" t="str">
            <v>-</v>
          </cell>
          <cell r="CB1667" t="str">
            <v>-</v>
          </cell>
          <cell r="CC1667" t="str">
            <v>Jueves</v>
          </cell>
          <cell r="CD1667" t="str">
            <v>42</v>
          </cell>
          <cell r="CE1667" t="str">
            <v>2</v>
          </cell>
          <cell r="CF1667" t="str">
            <v>Verde</v>
          </cell>
          <cell r="CG1667" t="str">
            <v>4o Sábado</v>
          </cell>
          <cell r="CH1667" t="str">
            <v>Abr y May</v>
          </cell>
          <cell r="CI1667" t="str">
            <v>Oct y Nov</v>
          </cell>
          <cell r="CJ1667" t="str">
            <v>SupTaller</v>
          </cell>
          <cell r="CK1667">
            <v>90</v>
          </cell>
          <cell r="CL1667" t="str">
            <v>101 - MAGNA</v>
          </cell>
          <cell r="CM1667" t="str">
            <v>16067</v>
          </cell>
          <cell r="CP1667" t="str">
            <v>-</v>
          </cell>
        </row>
        <row r="1668">
          <cell r="A1668" t="str">
            <v>16068</v>
          </cell>
          <cell r="B1668" t="str">
            <v>U67AHK</v>
          </cell>
          <cell r="C1668" t="str">
            <v>Distrito Federal</v>
          </cell>
          <cell r="D1668" t="str">
            <v>No aplica</v>
          </cell>
          <cell r="E1668" t="str">
            <v>Aveo</v>
          </cell>
          <cell r="F1668" t="str">
            <v>Automóvil</v>
          </cell>
          <cell r="G1668" t="str">
            <v>Chevrolet</v>
          </cell>
          <cell r="H1668" t="str">
            <v>Aveo LT 4 puertas T/M, D/H, A/A, B/A, ABS, CD, Paquete F</v>
          </cell>
          <cell r="I1668" t="str">
            <v>3G1TB5CFXGL194451</v>
          </cell>
          <cell r="J1668" t="str">
            <v>Hecho en México</v>
          </cell>
          <cell r="K1668" t="str">
            <v>Magna</v>
          </cell>
          <cell r="L1668">
            <v>4</v>
          </cell>
          <cell r="M1668">
            <v>45</v>
          </cell>
          <cell r="N1668">
            <v>2016</v>
          </cell>
          <cell r="O1668" t="str">
            <v>Mexicali</v>
          </cell>
          <cell r="P1668" t="str">
            <v>Baja California Norte</v>
          </cell>
          <cell r="Q1668" t="str">
            <v>Noroeste</v>
          </cell>
          <cell r="R1668" t="str">
            <v>Baja</v>
          </cell>
          <cell r="S1668" t="str">
            <v>Venta a empleado</v>
          </cell>
          <cell r="T1668" t="str">
            <v>GNP</v>
          </cell>
          <cell r="U1668" t="str">
            <v>Grupo Nacional Provincial, S.A.B.</v>
          </cell>
          <cell r="V1668" t="str">
            <v>Supervisor Ajustes</v>
          </cell>
          <cell r="W1668" t="str">
            <v>-</v>
          </cell>
          <cell r="X1668" t="str">
            <v>Supervisoria</v>
          </cell>
          <cell r="Y1668" t="str">
            <v>Asignado</v>
          </cell>
          <cell r="Z1668" t="str">
            <v>N93110</v>
          </cell>
          <cell r="AA1668" t="str">
            <v>Torres Mendez Gabriel</v>
          </cell>
          <cell r="AB1668" t="str">
            <v>Grupo Nacional Provincial, S.A.B.</v>
          </cell>
          <cell r="AC1668" t="str">
            <v>TOMG801129RJ8</v>
          </cell>
          <cell r="AD1668" t="str">
            <v>Jefe de departamento</v>
          </cell>
          <cell r="AE1668" t="str">
            <v>Supervisor Siniestros Autos</v>
          </cell>
          <cell r="AF1668" t="str">
            <v>Unidad Operativa</v>
          </cell>
          <cell r="AG1668" t="str">
            <v>Dirección Servicio y Operaciones</v>
          </cell>
          <cell r="AH1668" t="str">
            <v>Subdirección Siniestros Norte y Occidente</v>
          </cell>
          <cell r="AI1668" t="str">
            <v>C9178</v>
          </cell>
          <cell r="AJ1668" t="str">
            <v>Cárdenas Guzmán Adriel</v>
          </cell>
          <cell r="AK1668" t="str">
            <v>Mexicali</v>
          </cell>
          <cell r="AL1668" t="str">
            <v>Mexicalí</v>
          </cell>
          <cell r="AM1668">
            <v>7305</v>
          </cell>
          <cell r="AN1668" t="str">
            <v>gabriel.torres@gnp.com.mx</v>
          </cell>
          <cell r="AO1668" t="str">
            <v>gabriel.torres@gnp.com.mx</v>
          </cell>
          <cell r="AQ1668">
            <v>6861350292</v>
          </cell>
          <cell r="AR1668" t="str">
            <v>6363180010378758</v>
          </cell>
          <cell r="AS1668" t="str">
            <v>CANCELADO</v>
          </cell>
          <cell r="AT1668" t="str">
            <v>4855</v>
          </cell>
          <cell r="AU1668" t="str">
            <v>850</v>
          </cell>
          <cell r="AV1668" t="str">
            <v>05/26</v>
          </cell>
          <cell r="AW1668" t="str">
            <v>IMDM20578243..</v>
          </cell>
          <cell r="AX1668" t="str">
            <v>Inactivo</v>
          </cell>
          <cell r="AY1668" t="str">
            <v>Si</v>
          </cell>
          <cell r="AZ1668">
            <v>819.44</v>
          </cell>
          <cell r="BA1668">
            <v>43708</v>
          </cell>
          <cell r="BB1668">
            <v>3277.76</v>
          </cell>
          <cell r="BC1668" t="str">
            <v>-</v>
          </cell>
          <cell r="BD1668">
            <v>59000</v>
          </cell>
          <cell r="BE1668">
            <v>43661</v>
          </cell>
          <cell r="BF1668">
            <v>44742</v>
          </cell>
          <cell r="BG1668">
            <v>3</v>
          </cell>
          <cell r="BH1668" t="str">
            <v>-</v>
          </cell>
          <cell r="BI1668" t="str">
            <v>-</v>
          </cell>
          <cell r="BJ1668" t="str">
            <v>Arrendado</v>
          </cell>
          <cell r="BK1668" t="str">
            <v>AA4498</v>
          </cell>
          <cell r="BL1668" t="str">
            <v>Surman Anzures, S.A. de C.V.</v>
          </cell>
          <cell r="BM1668">
            <v>129925</v>
          </cell>
          <cell r="BN1668">
            <v>20788</v>
          </cell>
          <cell r="BO1668">
            <v>150713</v>
          </cell>
          <cell r="BP1668" t="str">
            <v>-</v>
          </cell>
          <cell r="BQ1668" t="str">
            <v>-</v>
          </cell>
          <cell r="BR1668" t="str">
            <v>-</v>
          </cell>
          <cell r="BS1668" t="str">
            <v>-</v>
          </cell>
          <cell r="BT1668" t="str">
            <v>-</v>
          </cell>
          <cell r="BU1668" t="str">
            <v>-</v>
          </cell>
          <cell r="BV1668" t="str">
            <v>-</v>
          </cell>
          <cell r="BW1668" t="str">
            <v>-</v>
          </cell>
          <cell r="BX1668" t="str">
            <v>-</v>
          </cell>
          <cell r="BY1668" t="str">
            <v>-</v>
          </cell>
          <cell r="BZ1668" t="str">
            <v>-</v>
          </cell>
          <cell r="CA1668" t="str">
            <v>-</v>
          </cell>
          <cell r="CB1668" t="str">
            <v>-</v>
          </cell>
          <cell r="CC1668" t="str">
            <v>Martes</v>
          </cell>
          <cell r="CD1668" t="str">
            <v>67</v>
          </cell>
          <cell r="CE1668" t="str">
            <v>7</v>
          </cell>
          <cell r="CF1668" t="str">
            <v>Rosa</v>
          </cell>
          <cell r="CG1668" t="str">
            <v>2o Sábado</v>
          </cell>
          <cell r="CH1668" t="str">
            <v>Feb y Mzo</v>
          </cell>
          <cell r="CI1668" t="str">
            <v>Ago y Sep</v>
          </cell>
          <cell r="CJ1668" t="str">
            <v>SupAjustes</v>
          </cell>
          <cell r="CK1668">
            <v>90</v>
          </cell>
          <cell r="CL1668" t="str">
            <v>101 - MAGNA</v>
          </cell>
          <cell r="CM1668" t="str">
            <v>16068</v>
          </cell>
          <cell r="CP1668" t="str">
            <v>-</v>
          </cell>
        </row>
        <row r="1669">
          <cell r="A1669" t="str">
            <v>16069</v>
          </cell>
          <cell r="B1669" t="str">
            <v>U10AHK</v>
          </cell>
          <cell r="C1669" t="str">
            <v>Distrito Federal</v>
          </cell>
          <cell r="D1669" t="str">
            <v>No aplica</v>
          </cell>
          <cell r="E1669" t="str">
            <v>Aveo</v>
          </cell>
          <cell r="F1669" t="str">
            <v>Automóvil</v>
          </cell>
          <cell r="G1669" t="str">
            <v>Chevrolet</v>
          </cell>
          <cell r="H1669" t="str">
            <v>Aveo LT 4 puertas T/M, D/H, A/A, B/A, ABS, CD, Paquete F</v>
          </cell>
          <cell r="I1669" t="str">
            <v>3G1TB5CF4GL194199</v>
          </cell>
          <cell r="J1669" t="str">
            <v>Hecho en México</v>
          </cell>
          <cell r="K1669" t="str">
            <v>Magna</v>
          </cell>
          <cell r="L1669">
            <v>4</v>
          </cell>
          <cell r="M1669">
            <v>45</v>
          </cell>
          <cell r="N1669">
            <v>2016</v>
          </cell>
          <cell r="O1669" t="str">
            <v>Monterrey</v>
          </cell>
          <cell r="P1669" t="str">
            <v>Nuevo León</v>
          </cell>
          <cell r="Q1669" t="str">
            <v>Noreste</v>
          </cell>
          <cell r="R1669" t="str">
            <v>Baja</v>
          </cell>
          <cell r="S1669" t="str">
            <v>Devolución Valmex</v>
          </cell>
          <cell r="T1669" t="str">
            <v>GNP</v>
          </cell>
          <cell r="U1669" t="str">
            <v>Grupo Nacional Provincial, S.A.B.</v>
          </cell>
          <cell r="V1669" t="str">
            <v>Pool Administrativo</v>
          </cell>
          <cell r="W1669" t="str">
            <v>Pool Administrativo</v>
          </cell>
          <cell r="X1669" t="str">
            <v>Oficina Regional</v>
          </cell>
          <cell r="Y1669" t="str">
            <v>Pool</v>
          </cell>
          <cell r="Z1669" t="str">
            <v>N94975</v>
          </cell>
          <cell r="AA1669" t="str">
            <v>-</v>
          </cell>
          <cell r="AB1669" t="str">
            <v>-</v>
          </cell>
          <cell r="AC1669" t="str">
            <v>-</v>
          </cell>
          <cell r="AD1669" t="str">
            <v>-</v>
          </cell>
          <cell r="AE1669" t="str">
            <v>-</v>
          </cell>
          <cell r="AF1669" t="str">
            <v>-</v>
          </cell>
          <cell r="AG1669" t="str">
            <v>-</v>
          </cell>
          <cell r="AH1669" t="str">
            <v>-</v>
          </cell>
          <cell r="AI1669" t="str">
            <v>C6705</v>
          </cell>
          <cell r="AJ1669" t="str">
            <v>Ramirez Granados Arturo</v>
          </cell>
          <cell r="AK1669" t="str">
            <v>-</v>
          </cell>
          <cell r="AL1669" t="str">
            <v>-</v>
          </cell>
          <cell r="AM1669" t="str">
            <v>-</v>
          </cell>
          <cell r="AN1669" t="str">
            <v>gustavo.arellano@gnp.com.mx</v>
          </cell>
          <cell r="AO1669" t="str">
            <v>-</v>
          </cell>
          <cell r="AP1669" t="str">
            <v>gustavo.arellano@gnp.com.mx</v>
          </cell>
          <cell r="AQ1669">
            <v>8115716768</v>
          </cell>
          <cell r="AR1669" t="str">
            <v>6363180010378766</v>
          </cell>
          <cell r="AS1669" t="str">
            <v>CANCELADO</v>
          </cell>
          <cell r="AT1669" t="str">
            <v>2878</v>
          </cell>
          <cell r="AU1669" t="str">
            <v>449</v>
          </cell>
          <cell r="AV1669" t="str">
            <v>05/26</v>
          </cell>
          <cell r="AW1669" t="str">
            <v>IMDM20578244..</v>
          </cell>
          <cell r="AX1669" t="str">
            <v>Inactivo</v>
          </cell>
          <cell r="AY1669" t="str">
            <v>No</v>
          </cell>
          <cell r="AZ1669" t="str">
            <v>-</v>
          </cell>
          <cell r="BA1669" t="str">
            <v>-</v>
          </cell>
          <cell r="BB1669" t="str">
            <v>-</v>
          </cell>
          <cell r="BC1669" t="str">
            <v>-</v>
          </cell>
          <cell r="BD1669" t="str">
            <v>-</v>
          </cell>
          <cell r="BE1669" t="str">
            <v>-</v>
          </cell>
          <cell r="BF1669" t="str">
            <v>-</v>
          </cell>
          <cell r="BG1669" t="str">
            <v>-</v>
          </cell>
          <cell r="BH1669" t="str">
            <v>-</v>
          </cell>
          <cell r="BI1669" t="str">
            <v>-</v>
          </cell>
          <cell r="BJ1669" t="str">
            <v>Arrendado</v>
          </cell>
          <cell r="BK1669" t="str">
            <v>AA4499</v>
          </cell>
          <cell r="BL1669" t="str">
            <v>Surman Anzures, S.A. de C.V.</v>
          </cell>
          <cell r="BM1669">
            <v>129925</v>
          </cell>
          <cell r="BN1669">
            <v>20788</v>
          </cell>
          <cell r="BO1669">
            <v>150713</v>
          </cell>
          <cell r="BP1669" t="str">
            <v>-</v>
          </cell>
          <cell r="BQ1669" t="str">
            <v>-</v>
          </cell>
          <cell r="BR1669" t="str">
            <v>-</v>
          </cell>
          <cell r="BS1669" t="str">
            <v>-</v>
          </cell>
          <cell r="BT1669" t="str">
            <v>-</v>
          </cell>
          <cell r="BU1669" t="str">
            <v>-</v>
          </cell>
          <cell r="BV1669" t="str">
            <v>-</v>
          </cell>
          <cell r="BW1669" t="str">
            <v>-</v>
          </cell>
          <cell r="BX1669" t="str">
            <v>-</v>
          </cell>
          <cell r="BY1669" t="str">
            <v>-</v>
          </cell>
          <cell r="BZ1669" t="str">
            <v>-</v>
          </cell>
          <cell r="CA1669" t="str">
            <v>-</v>
          </cell>
          <cell r="CB1669" t="str">
            <v>-</v>
          </cell>
          <cell r="CC1669" t="str">
            <v>Viernes</v>
          </cell>
          <cell r="CD1669" t="str">
            <v>10</v>
          </cell>
          <cell r="CE1669" t="str">
            <v>0</v>
          </cell>
          <cell r="CF1669" t="str">
            <v>Azul</v>
          </cell>
          <cell r="CG1669" t="str">
            <v>5o Sábado</v>
          </cell>
          <cell r="CH1669" t="str">
            <v>May y Jun</v>
          </cell>
          <cell r="CI1669" t="str">
            <v>Nov y Dic</v>
          </cell>
          <cell r="CJ1669" t="str">
            <v>PAdmvo</v>
          </cell>
          <cell r="CK1669">
            <v>90</v>
          </cell>
          <cell r="CL1669" t="str">
            <v>101 - MAGNA</v>
          </cell>
          <cell r="CM1669" t="str">
            <v>16069</v>
          </cell>
          <cell r="CP1669" t="str">
            <v>-</v>
          </cell>
        </row>
        <row r="1670">
          <cell r="A1670" t="str">
            <v>16070</v>
          </cell>
          <cell r="B1670" t="str">
            <v>N32ATD</v>
          </cell>
          <cell r="C1670" t="str">
            <v>Distrito Federal</v>
          </cell>
          <cell r="D1670" t="str">
            <v>U32AHK</v>
          </cell>
          <cell r="E1670" t="str">
            <v>Aveo</v>
          </cell>
          <cell r="F1670" t="str">
            <v>Automóvil</v>
          </cell>
          <cell r="G1670" t="str">
            <v>Chevrolet</v>
          </cell>
          <cell r="H1670" t="str">
            <v>Aveo LT 4 puertas T/M, D/H, A/A, B/A, ABS, CD, Paquete F</v>
          </cell>
          <cell r="I1670" t="str">
            <v>3G1TB5CF6GL195063</v>
          </cell>
          <cell r="J1670" t="str">
            <v>Hecho en México</v>
          </cell>
          <cell r="K1670" t="str">
            <v>Magna</v>
          </cell>
          <cell r="L1670">
            <v>4</v>
          </cell>
          <cell r="M1670">
            <v>45</v>
          </cell>
          <cell r="N1670">
            <v>2016</v>
          </cell>
          <cell r="O1670" t="str">
            <v>Monterrey</v>
          </cell>
          <cell r="P1670" t="str">
            <v>Nuevo León</v>
          </cell>
          <cell r="Q1670" t="str">
            <v>Noreste</v>
          </cell>
          <cell r="R1670" t="str">
            <v>Baja</v>
          </cell>
          <cell r="S1670" t="str">
            <v>Venta a empleado</v>
          </cell>
          <cell r="T1670" t="str">
            <v>GNP</v>
          </cell>
          <cell r="U1670" t="str">
            <v>Grupo Nacional Provincial, S.A.B.</v>
          </cell>
          <cell r="V1670" t="str">
            <v>Supervisor de Taller</v>
          </cell>
          <cell r="W1670" t="str">
            <v>-</v>
          </cell>
          <cell r="X1670" t="str">
            <v>Supervisoria</v>
          </cell>
          <cell r="Y1670" t="str">
            <v>Asignado</v>
          </cell>
          <cell r="Z1670" t="str">
            <v>N95132</v>
          </cell>
          <cell r="AA1670" t="str">
            <v>Aranda Iracheta Andrea Elizabeth</v>
          </cell>
          <cell r="AB1670" t="str">
            <v>Grupo Nacional Provincial, S.A.B.</v>
          </cell>
          <cell r="AC1670" t="str">
            <v>AAIA840109LG3</v>
          </cell>
          <cell r="AD1670" t="str">
            <v>Operativo</v>
          </cell>
          <cell r="AE1670" t="str">
            <v>Visitador de Taller</v>
          </cell>
          <cell r="AF1670" t="str">
            <v>Unidad Operativa</v>
          </cell>
          <cell r="AG1670" t="str">
            <v>Dirección Servicio y Operaciones</v>
          </cell>
          <cell r="AH1670" t="str">
            <v>Subdirección Siniestros Norte y Occidente</v>
          </cell>
          <cell r="AI1670" t="str">
            <v>C9212</v>
          </cell>
          <cell r="AJ1670" t="str">
            <v>Colome Pineda Juan Del Carmen</v>
          </cell>
          <cell r="AK1670" t="str">
            <v>Oficina de Servicio Monterrey</v>
          </cell>
          <cell r="AL1670" t="str">
            <v>Monterrey</v>
          </cell>
          <cell r="AM1670">
            <v>0</v>
          </cell>
          <cell r="AN1670" t="str">
            <v>andrea.aranda@gnp.com.mx</v>
          </cell>
          <cell r="AO1670" t="str">
            <v>andrea.aranda@gnp.com.mx</v>
          </cell>
          <cell r="AP1670" t="str">
            <v>aaranda.gnp@gmail.com</v>
          </cell>
          <cell r="AQ1670">
            <v>8112447163</v>
          </cell>
          <cell r="AR1670" t="str">
            <v>6363180010378774</v>
          </cell>
          <cell r="AS1670" t="str">
            <v>CANCELADO</v>
          </cell>
          <cell r="AT1670" t="str">
            <v>2534</v>
          </cell>
          <cell r="AU1670" t="str">
            <v>813</v>
          </cell>
          <cell r="AV1670" t="str">
            <v>05/26</v>
          </cell>
          <cell r="AW1670" t="str">
            <v>-</v>
          </cell>
          <cell r="AX1670" t="str">
            <v>-</v>
          </cell>
          <cell r="AY1670" t="str">
            <v>Si</v>
          </cell>
          <cell r="AZ1670">
            <v>572.91999999999996</v>
          </cell>
          <cell r="BA1670">
            <v>43708</v>
          </cell>
          <cell r="BB1670">
            <v>1145.8399999999999</v>
          </cell>
          <cell r="BC1670" t="str">
            <v>-</v>
          </cell>
          <cell r="BD1670">
            <v>55000</v>
          </cell>
          <cell r="BE1670">
            <v>43692</v>
          </cell>
          <cell r="BF1670">
            <v>45153</v>
          </cell>
          <cell r="BG1670">
            <v>4</v>
          </cell>
          <cell r="BH1670" t="str">
            <v>-</v>
          </cell>
          <cell r="BI1670" t="str">
            <v>-</v>
          </cell>
          <cell r="BJ1670" t="str">
            <v>Arrendado</v>
          </cell>
          <cell r="BK1670" t="str">
            <v>AA4500</v>
          </cell>
          <cell r="BL1670" t="str">
            <v>Surman Anzures, S.A. de C.V.</v>
          </cell>
          <cell r="BM1670">
            <v>129925</v>
          </cell>
          <cell r="BN1670">
            <v>20788</v>
          </cell>
          <cell r="BO1670">
            <v>150713</v>
          </cell>
          <cell r="BP1670" t="str">
            <v>-</v>
          </cell>
          <cell r="BQ1670" t="str">
            <v>-</v>
          </cell>
          <cell r="BR1670" t="str">
            <v>-</v>
          </cell>
          <cell r="BS1670" t="str">
            <v>-</v>
          </cell>
          <cell r="BT1670" t="str">
            <v>-</v>
          </cell>
          <cell r="BU1670" t="str">
            <v>-</v>
          </cell>
          <cell r="BV1670" t="str">
            <v>-</v>
          </cell>
          <cell r="BW1670" t="str">
            <v>-</v>
          </cell>
          <cell r="BX1670" t="str">
            <v>-</v>
          </cell>
          <cell r="BY1670" t="str">
            <v>-</v>
          </cell>
          <cell r="BZ1670" t="str">
            <v>-</v>
          </cell>
          <cell r="CA1670" t="str">
            <v>-</v>
          </cell>
          <cell r="CB1670" t="str">
            <v>-</v>
          </cell>
          <cell r="CC1670" t="str">
            <v>Jueves</v>
          </cell>
          <cell r="CD1670" t="str">
            <v>32</v>
          </cell>
          <cell r="CE1670" t="str">
            <v>2</v>
          </cell>
          <cell r="CF1670" t="str">
            <v>Verde</v>
          </cell>
          <cell r="CG1670" t="str">
            <v>4o Sábado</v>
          </cell>
          <cell r="CH1670" t="str">
            <v>Abr y May</v>
          </cell>
          <cell r="CI1670" t="str">
            <v>Oct y Nov</v>
          </cell>
          <cell r="CJ1670" t="str">
            <v>SupTaller</v>
          </cell>
          <cell r="CK1670">
            <v>90</v>
          </cell>
          <cell r="CL1670" t="str">
            <v>101 - MAGNA</v>
          </cell>
          <cell r="CM1670" t="str">
            <v>16070</v>
          </cell>
          <cell r="CP1670" t="str">
            <v>-</v>
          </cell>
        </row>
        <row r="1671">
          <cell r="A1671" t="str">
            <v>16071</v>
          </cell>
          <cell r="B1671" t="str">
            <v>W85AHK</v>
          </cell>
          <cell r="C1671" t="str">
            <v>Distrito Federal</v>
          </cell>
          <cell r="D1671" t="str">
            <v>No aplica</v>
          </cell>
          <cell r="E1671" t="str">
            <v>Aveo</v>
          </cell>
          <cell r="F1671" t="str">
            <v>Automóvil</v>
          </cell>
          <cell r="G1671" t="str">
            <v>Chevrolet</v>
          </cell>
          <cell r="H1671" t="str">
            <v>Aveo LT 4 puertas T/M, D/H, A/A, B/A, ABS, CD, Paquete F</v>
          </cell>
          <cell r="I1671" t="str">
            <v>3G1TB5CF2GL192032</v>
          </cell>
          <cell r="J1671" t="str">
            <v>Hecho en México</v>
          </cell>
          <cell r="K1671" t="str">
            <v>Magna</v>
          </cell>
          <cell r="L1671">
            <v>4</v>
          </cell>
          <cell r="M1671">
            <v>45</v>
          </cell>
          <cell r="N1671">
            <v>2016</v>
          </cell>
          <cell r="O1671" t="str">
            <v>Monterrey</v>
          </cell>
          <cell r="P1671" t="str">
            <v>Nuevo León</v>
          </cell>
          <cell r="Q1671" t="str">
            <v>Noreste</v>
          </cell>
          <cell r="R1671" t="str">
            <v>Baja</v>
          </cell>
          <cell r="S1671" t="str">
            <v>Subasta interna</v>
          </cell>
          <cell r="T1671" t="str">
            <v>GNP</v>
          </cell>
          <cell r="U1671" t="str">
            <v>Grupo Nacional Provincial, S.A.B.</v>
          </cell>
          <cell r="V1671" t="str">
            <v>Supervisor de Taller</v>
          </cell>
          <cell r="W1671" t="str">
            <v>-</v>
          </cell>
          <cell r="X1671" t="str">
            <v>Supervisoria</v>
          </cell>
          <cell r="Y1671" t="str">
            <v>Asignado</v>
          </cell>
          <cell r="Z1671" t="str">
            <v>Por asignar</v>
          </cell>
          <cell r="AA1671" t="str">
            <v>-</v>
          </cell>
          <cell r="AB1671" t="str">
            <v>-</v>
          </cell>
          <cell r="AC1671" t="str">
            <v>-</v>
          </cell>
          <cell r="AD1671" t="str">
            <v>-</v>
          </cell>
          <cell r="AE1671" t="str">
            <v>-</v>
          </cell>
          <cell r="AF1671" t="str">
            <v>-</v>
          </cell>
          <cell r="AG1671" t="str">
            <v>-</v>
          </cell>
          <cell r="AH1671" t="str">
            <v>-</v>
          </cell>
          <cell r="AI1671" t="str">
            <v>C6705</v>
          </cell>
          <cell r="AJ1671" t="str">
            <v>Ramirez Granados Arturo</v>
          </cell>
          <cell r="AK1671" t="str">
            <v>-</v>
          </cell>
          <cell r="AL1671" t="str">
            <v>-</v>
          </cell>
          <cell r="AM1671" t="str">
            <v>-</v>
          </cell>
          <cell r="AN1671" t="str">
            <v>mario.martinezherrera@gnp.com.mx</v>
          </cell>
          <cell r="AO1671" t="str">
            <v>-</v>
          </cell>
          <cell r="AP1671" t="str">
            <v>mario.martinezherrera@gnp.com.mx</v>
          </cell>
          <cell r="AQ1671">
            <v>8120003713</v>
          </cell>
          <cell r="AR1671" t="str">
            <v>6363180010378782</v>
          </cell>
          <cell r="AS1671" t="str">
            <v>CANCELADO</v>
          </cell>
          <cell r="AT1671" t="str">
            <v>2307</v>
          </cell>
          <cell r="AU1671" t="str">
            <v>657</v>
          </cell>
          <cell r="AV1671" t="str">
            <v>05/26</v>
          </cell>
          <cell r="AW1671" t="str">
            <v>-</v>
          </cell>
          <cell r="AX1671" t="str">
            <v>-</v>
          </cell>
          <cell r="AY1671" t="str">
            <v>No</v>
          </cell>
          <cell r="AZ1671" t="str">
            <v>-</v>
          </cell>
          <cell r="BA1671" t="str">
            <v>-</v>
          </cell>
          <cell r="BB1671" t="str">
            <v>-</v>
          </cell>
          <cell r="BC1671" t="str">
            <v>-</v>
          </cell>
          <cell r="BD1671" t="str">
            <v>-</v>
          </cell>
          <cell r="BE1671" t="str">
            <v>-</v>
          </cell>
          <cell r="BF1671" t="str">
            <v>-</v>
          </cell>
          <cell r="BG1671">
            <v>4</v>
          </cell>
          <cell r="BH1671" t="str">
            <v>-</v>
          </cell>
          <cell r="BI1671" t="str">
            <v>-</v>
          </cell>
          <cell r="BJ1671" t="str">
            <v>Arrendado</v>
          </cell>
          <cell r="BK1671" t="str">
            <v>AA4525</v>
          </cell>
          <cell r="BL1671" t="str">
            <v>Surman Anzures, S.A. de C.V.</v>
          </cell>
          <cell r="BM1671">
            <v>129925</v>
          </cell>
          <cell r="BN1671">
            <v>20788</v>
          </cell>
          <cell r="BO1671">
            <v>150713</v>
          </cell>
          <cell r="BP1671" t="str">
            <v>-</v>
          </cell>
          <cell r="BQ1671" t="str">
            <v>-</v>
          </cell>
          <cell r="BR1671" t="str">
            <v>-</v>
          </cell>
          <cell r="BS1671" t="str">
            <v>-</v>
          </cell>
          <cell r="BT1671" t="str">
            <v>-</v>
          </cell>
          <cell r="BU1671" t="str">
            <v>-</v>
          </cell>
          <cell r="BV1671" t="str">
            <v>-</v>
          </cell>
          <cell r="BW1671" t="str">
            <v>-</v>
          </cell>
          <cell r="BX1671" t="str">
            <v>-</v>
          </cell>
          <cell r="BY1671" t="str">
            <v>-</v>
          </cell>
          <cell r="BZ1671" t="str">
            <v>-</v>
          </cell>
          <cell r="CA1671" t="str">
            <v>-</v>
          </cell>
          <cell r="CB1671" t="str">
            <v>-</v>
          </cell>
          <cell r="CC1671" t="str">
            <v>Lunes</v>
          </cell>
          <cell r="CD1671" t="str">
            <v>85</v>
          </cell>
          <cell r="CE1671" t="str">
            <v>5</v>
          </cell>
          <cell r="CF1671" t="str">
            <v>Amarillo</v>
          </cell>
          <cell r="CG1671" t="str">
            <v>1er Sábado</v>
          </cell>
          <cell r="CH1671" t="str">
            <v>Ene y Feb</v>
          </cell>
          <cell r="CI1671" t="str">
            <v>Jul y Ago</v>
          </cell>
          <cell r="CJ1671" t="str">
            <v>SupTaller</v>
          </cell>
          <cell r="CK1671">
            <v>90</v>
          </cell>
          <cell r="CL1671" t="str">
            <v>101 - MAGNA</v>
          </cell>
          <cell r="CM1671" t="str">
            <v>16071</v>
          </cell>
          <cell r="CP1671" t="str">
            <v>-</v>
          </cell>
        </row>
        <row r="1672">
          <cell r="A1672" t="str">
            <v>16072</v>
          </cell>
          <cell r="B1672" t="str">
            <v>Z32AHK</v>
          </cell>
          <cell r="C1672" t="str">
            <v>Distrito Federal</v>
          </cell>
          <cell r="D1672" t="str">
            <v>No aplica</v>
          </cell>
          <cell r="E1672" t="str">
            <v>Aveo</v>
          </cell>
          <cell r="F1672" t="str">
            <v>Automóvil</v>
          </cell>
          <cell r="G1672" t="str">
            <v>Chevrolet</v>
          </cell>
          <cell r="H1672" t="str">
            <v>Aveo LT 4 puertas T/M, D/H, A/A, B/A, ABS, CD, Paquete F</v>
          </cell>
          <cell r="I1672" t="str">
            <v>3G1TB5CF3GL192038</v>
          </cell>
          <cell r="J1672" t="str">
            <v>Hecho en México</v>
          </cell>
          <cell r="K1672" t="str">
            <v>Magna</v>
          </cell>
          <cell r="L1672">
            <v>4</v>
          </cell>
          <cell r="M1672">
            <v>45</v>
          </cell>
          <cell r="N1672">
            <v>2016</v>
          </cell>
          <cell r="O1672" t="str">
            <v>Monterrey</v>
          </cell>
          <cell r="P1672" t="str">
            <v>Nuevo León</v>
          </cell>
          <cell r="Q1672" t="str">
            <v>Noreste</v>
          </cell>
          <cell r="R1672" t="str">
            <v>Baja</v>
          </cell>
          <cell r="S1672" t="str">
            <v>Venta a empleado</v>
          </cell>
          <cell r="T1672" t="str">
            <v>GNP</v>
          </cell>
          <cell r="U1672" t="str">
            <v>Grupo Nacional Provincial, S.A.B.</v>
          </cell>
          <cell r="V1672" t="str">
            <v>Supervisor de Taller</v>
          </cell>
          <cell r="W1672" t="str">
            <v>-</v>
          </cell>
          <cell r="X1672" t="str">
            <v>Supervisoria</v>
          </cell>
          <cell r="Y1672" t="str">
            <v>Asignado</v>
          </cell>
          <cell r="Z1672" t="str">
            <v>N95040</v>
          </cell>
          <cell r="AA1672" t="str">
            <v>Bustamante Rodriguez Tanya Mylene</v>
          </cell>
          <cell r="AB1672" t="str">
            <v>Grupo Nacional Provincial, S.A.B.</v>
          </cell>
          <cell r="AC1672" t="str">
            <v>BURT930920T20</v>
          </cell>
          <cell r="AD1672" t="str">
            <v>Operativo</v>
          </cell>
          <cell r="AE1672" t="str">
            <v>Visitador de Taller Jr.</v>
          </cell>
          <cell r="AF1672" t="str">
            <v>Unidad Operativa</v>
          </cell>
          <cell r="AG1672" t="str">
            <v>Dirección Servicio y Operaciones</v>
          </cell>
          <cell r="AH1672" t="str">
            <v>Subdirección Siniestros Norte y Occidente</v>
          </cell>
          <cell r="AI1672" t="str">
            <v>C9212</v>
          </cell>
          <cell r="AJ1672" t="str">
            <v>Colome Pineda Juan Del Carmen</v>
          </cell>
          <cell r="AK1672" t="str">
            <v>Santa Engracia B P5</v>
          </cell>
          <cell r="AL1672" t="str">
            <v>Monterrey</v>
          </cell>
          <cell r="AM1672">
            <v>0</v>
          </cell>
          <cell r="AN1672" t="str">
            <v>tanya.bustamante@gnp.com.mx</v>
          </cell>
          <cell r="AO1672" t="str">
            <v>tanya.bustamante@gnp.com.mx</v>
          </cell>
          <cell r="AQ1672">
            <v>8120021573</v>
          </cell>
          <cell r="AR1672" t="str">
            <v>6363180010378790</v>
          </cell>
          <cell r="AS1672" t="str">
            <v>CANCELADO</v>
          </cell>
          <cell r="AT1672" t="str">
            <v>4552</v>
          </cell>
          <cell r="AU1672" t="str">
            <v>992</v>
          </cell>
          <cell r="AV1672" t="str">
            <v>05/26</v>
          </cell>
          <cell r="AW1672" t="str">
            <v>-</v>
          </cell>
          <cell r="AX1672" t="str">
            <v>-</v>
          </cell>
          <cell r="AY1672" t="str">
            <v>Si</v>
          </cell>
          <cell r="AZ1672">
            <v>572.91999999999996</v>
          </cell>
          <cell r="BA1672">
            <v>43708</v>
          </cell>
          <cell r="BB1672">
            <v>1145.8399999999999</v>
          </cell>
          <cell r="BC1672" t="str">
            <v>-</v>
          </cell>
          <cell r="BD1672">
            <v>55000</v>
          </cell>
          <cell r="BE1672">
            <v>43692</v>
          </cell>
          <cell r="BF1672">
            <v>45153</v>
          </cell>
          <cell r="BG1672">
            <v>4</v>
          </cell>
          <cell r="BH1672" t="str">
            <v>-</v>
          </cell>
          <cell r="BI1672" t="str">
            <v>-</v>
          </cell>
          <cell r="BJ1672" t="str">
            <v>Arrendado</v>
          </cell>
          <cell r="BK1672" t="str">
            <v>AA4526</v>
          </cell>
          <cell r="BL1672" t="str">
            <v>Surman Anzures, S.A. de C.V.</v>
          </cell>
          <cell r="BM1672">
            <v>129925</v>
          </cell>
          <cell r="BN1672">
            <v>20788</v>
          </cell>
          <cell r="BO1672">
            <v>150713</v>
          </cell>
          <cell r="BP1672" t="str">
            <v>-</v>
          </cell>
          <cell r="BQ1672" t="str">
            <v>-</v>
          </cell>
          <cell r="BR1672" t="str">
            <v>-</v>
          </cell>
          <cell r="BS1672" t="str">
            <v>-</v>
          </cell>
          <cell r="BT1672" t="str">
            <v>-</v>
          </cell>
          <cell r="BU1672" t="str">
            <v>-</v>
          </cell>
          <cell r="BV1672" t="str">
            <v>-</v>
          </cell>
          <cell r="BW1672" t="str">
            <v>-</v>
          </cell>
          <cell r="BX1672" t="str">
            <v>-</v>
          </cell>
          <cell r="BY1672" t="str">
            <v>-</v>
          </cell>
          <cell r="BZ1672" t="str">
            <v>-</v>
          </cell>
          <cell r="CA1672" t="str">
            <v>-</v>
          </cell>
          <cell r="CB1672" t="str">
            <v>-</v>
          </cell>
          <cell r="CC1672" t="str">
            <v>Jueves</v>
          </cell>
          <cell r="CD1672" t="str">
            <v>32</v>
          </cell>
          <cell r="CE1672" t="str">
            <v>2</v>
          </cell>
          <cell r="CF1672" t="str">
            <v>Verde</v>
          </cell>
          <cell r="CG1672" t="str">
            <v>4o Sábado</v>
          </cell>
          <cell r="CH1672" t="str">
            <v>Abr y May</v>
          </cell>
          <cell r="CI1672" t="str">
            <v>Oct y Nov</v>
          </cell>
          <cell r="CJ1672" t="str">
            <v>SupTaller</v>
          </cell>
          <cell r="CK1672">
            <v>90</v>
          </cell>
          <cell r="CL1672" t="str">
            <v>101 - MAGNA</v>
          </cell>
          <cell r="CM1672" t="str">
            <v>16072</v>
          </cell>
          <cell r="CP1672" t="str">
            <v>-</v>
          </cell>
        </row>
        <row r="1673">
          <cell r="A1673" t="str">
            <v>16073</v>
          </cell>
          <cell r="B1673" t="str">
            <v>Y23AHK</v>
          </cell>
          <cell r="C1673" t="str">
            <v>Distrito Federal</v>
          </cell>
          <cell r="D1673" t="str">
            <v>No aplica</v>
          </cell>
          <cell r="E1673" t="str">
            <v>Aveo</v>
          </cell>
          <cell r="F1673" t="str">
            <v>Automóvil</v>
          </cell>
          <cell r="G1673" t="str">
            <v>Chevrolet</v>
          </cell>
          <cell r="H1673" t="str">
            <v>Aveo LT 4 puertas T/M, D/H, A/A, B/A, ABS, CD, Paquete F</v>
          </cell>
          <cell r="I1673" t="str">
            <v>3G1TB5CF9GL192030</v>
          </cell>
          <cell r="J1673" t="str">
            <v>Hecho en México</v>
          </cell>
          <cell r="K1673" t="str">
            <v>Magna</v>
          </cell>
          <cell r="L1673">
            <v>4</v>
          </cell>
          <cell r="M1673">
            <v>45</v>
          </cell>
          <cell r="N1673">
            <v>2016</v>
          </cell>
          <cell r="O1673" t="str">
            <v>Monterrey</v>
          </cell>
          <cell r="P1673" t="str">
            <v>Nuevo León</v>
          </cell>
          <cell r="Q1673" t="str">
            <v>Noreste</v>
          </cell>
          <cell r="R1673" t="str">
            <v>Baja</v>
          </cell>
          <cell r="S1673" t="str">
            <v>Devolución Valmex</v>
          </cell>
          <cell r="T1673" t="str">
            <v>GNP</v>
          </cell>
          <cell r="U1673" t="str">
            <v>Grupo Nacional Provincial, S.A.B.</v>
          </cell>
          <cell r="V1673" t="str">
            <v>Pool Ajustes</v>
          </cell>
          <cell r="W1673" t="str">
            <v>Pool Ajustes</v>
          </cell>
          <cell r="X1673" t="str">
            <v>Oficina Regional</v>
          </cell>
          <cell r="Y1673" t="str">
            <v>Pool</v>
          </cell>
          <cell r="Z1673" t="str">
            <v>N94975</v>
          </cell>
          <cell r="AA1673" t="str">
            <v>-</v>
          </cell>
          <cell r="AB1673" t="str">
            <v>-</v>
          </cell>
          <cell r="AC1673" t="str">
            <v>-</v>
          </cell>
          <cell r="AD1673" t="str">
            <v>-</v>
          </cell>
          <cell r="AE1673" t="str">
            <v>-</v>
          </cell>
          <cell r="AF1673" t="str">
            <v>-</v>
          </cell>
          <cell r="AG1673" t="str">
            <v>-</v>
          </cell>
          <cell r="AH1673" t="str">
            <v>-</v>
          </cell>
          <cell r="AI1673" t="str">
            <v>C6705</v>
          </cell>
          <cell r="AJ1673" t="str">
            <v>Ramirez Granados Arturo</v>
          </cell>
          <cell r="AK1673" t="str">
            <v>-</v>
          </cell>
          <cell r="AL1673" t="str">
            <v>-</v>
          </cell>
          <cell r="AM1673" t="str">
            <v>-</v>
          </cell>
          <cell r="AN1673" t="str">
            <v>gustavo.arellano@gnp.com.mx</v>
          </cell>
          <cell r="AO1673" t="str">
            <v>-</v>
          </cell>
          <cell r="AP1673" t="str">
            <v>gustavo.arellano@gnp.com.mx</v>
          </cell>
          <cell r="AQ1673">
            <v>8115716768</v>
          </cell>
          <cell r="AR1673" t="str">
            <v>6363180010378808</v>
          </cell>
          <cell r="AS1673" t="str">
            <v>CANCELADO</v>
          </cell>
          <cell r="AT1673" t="str">
            <v>7783</v>
          </cell>
          <cell r="AU1673" t="str">
            <v>259</v>
          </cell>
          <cell r="AV1673" t="str">
            <v>05/26</v>
          </cell>
          <cell r="AW1673" t="str">
            <v>-</v>
          </cell>
          <cell r="AX1673" t="str">
            <v>-</v>
          </cell>
          <cell r="AY1673" t="str">
            <v>No</v>
          </cell>
          <cell r="AZ1673" t="str">
            <v>-</v>
          </cell>
          <cell r="BA1673" t="str">
            <v>-</v>
          </cell>
          <cell r="BB1673" t="str">
            <v>-</v>
          </cell>
          <cell r="BC1673" t="str">
            <v>-</v>
          </cell>
          <cell r="BD1673" t="str">
            <v>-</v>
          </cell>
          <cell r="BE1673" t="str">
            <v>-</v>
          </cell>
          <cell r="BF1673" t="str">
            <v>-</v>
          </cell>
          <cell r="BG1673" t="str">
            <v>-</v>
          </cell>
          <cell r="BH1673" t="str">
            <v>-</v>
          </cell>
          <cell r="BI1673" t="str">
            <v>-</v>
          </cell>
          <cell r="BJ1673" t="str">
            <v>Arrendado</v>
          </cell>
          <cell r="BK1673" t="str">
            <v>AA4527</v>
          </cell>
          <cell r="BL1673" t="str">
            <v>Surman Anzures, S.A. de C.V.</v>
          </cell>
          <cell r="BM1673">
            <v>129925</v>
          </cell>
          <cell r="BN1673">
            <v>20788</v>
          </cell>
          <cell r="BO1673">
            <v>150713</v>
          </cell>
          <cell r="BP1673" t="str">
            <v>-</v>
          </cell>
          <cell r="BQ1673" t="str">
            <v>-</v>
          </cell>
          <cell r="BR1673" t="str">
            <v>-</v>
          </cell>
          <cell r="BS1673" t="str">
            <v>-</v>
          </cell>
          <cell r="BT1673" t="str">
            <v>-</v>
          </cell>
          <cell r="BU1673" t="str">
            <v>-</v>
          </cell>
          <cell r="BV1673" t="str">
            <v>-</v>
          </cell>
          <cell r="BW1673" t="str">
            <v>-</v>
          </cell>
          <cell r="BX1673" t="str">
            <v>-</v>
          </cell>
          <cell r="BY1673" t="str">
            <v>-</v>
          </cell>
          <cell r="BZ1673" t="str">
            <v>-</v>
          </cell>
          <cell r="CA1673" t="str">
            <v>-</v>
          </cell>
          <cell r="CB1673" t="str">
            <v>-</v>
          </cell>
          <cell r="CC1673" t="str">
            <v>Miércoles</v>
          </cell>
          <cell r="CD1673" t="str">
            <v>23</v>
          </cell>
          <cell r="CE1673" t="str">
            <v>3</v>
          </cell>
          <cell r="CF1673" t="str">
            <v>Rojo</v>
          </cell>
          <cell r="CG1673" t="str">
            <v>3er Sábado</v>
          </cell>
          <cell r="CH1673" t="str">
            <v>Mzo y Abr</v>
          </cell>
          <cell r="CI1673" t="str">
            <v>Sep y Oct</v>
          </cell>
          <cell r="CJ1673" t="str">
            <v>PAjustes</v>
          </cell>
          <cell r="CK1673">
            <v>90</v>
          </cell>
          <cell r="CL1673" t="str">
            <v>101 - MAGNA</v>
          </cell>
          <cell r="CM1673" t="str">
            <v>16073</v>
          </cell>
          <cell r="CP1673" t="str">
            <v>-</v>
          </cell>
        </row>
        <row r="1674">
          <cell r="A1674" t="str">
            <v>16074</v>
          </cell>
          <cell r="B1674" t="str">
            <v>Z11AHK</v>
          </cell>
          <cell r="C1674" t="str">
            <v>Distrito Federal</v>
          </cell>
          <cell r="D1674" t="str">
            <v>No aplica</v>
          </cell>
          <cell r="E1674" t="str">
            <v>Aveo</v>
          </cell>
          <cell r="F1674" t="str">
            <v>Automóvil</v>
          </cell>
          <cell r="G1674" t="str">
            <v>Chevrolet</v>
          </cell>
          <cell r="H1674" t="str">
            <v>Aveo LT 4 puertas T/M, D/H, A/A, B/A, ABS, CD, Paquete F</v>
          </cell>
          <cell r="I1674" t="str">
            <v>3G1TB5CF6GL191997</v>
          </cell>
          <cell r="J1674" t="str">
            <v>Hecho en México</v>
          </cell>
          <cell r="K1674" t="str">
            <v>Magna</v>
          </cell>
          <cell r="L1674">
            <v>4</v>
          </cell>
          <cell r="M1674">
            <v>45</v>
          </cell>
          <cell r="N1674">
            <v>2016</v>
          </cell>
          <cell r="O1674" t="str">
            <v>Mérida</v>
          </cell>
          <cell r="P1674" t="str">
            <v>Yucatán</v>
          </cell>
          <cell r="Q1674" t="str">
            <v>Sureste</v>
          </cell>
          <cell r="R1674" t="str">
            <v>Activo</v>
          </cell>
          <cell r="S1674" t="str">
            <v>En operación</v>
          </cell>
          <cell r="T1674" t="str">
            <v>GNP</v>
          </cell>
          <cell r="U1674" t="str">
            <v>Grupo Nacional Provincial, S.A.B.</v>
          </cell>
          <cell r="V1674" t="str">
            <v>AVES</v>
          </cell>
          <cell r="W1674" t="str">
            <v>-</v>
          </cell>
          <cell r="X1674" t="str">
            <v>Tlahuac</v>
          </cell>
          <cell r="Y1674" t="str">
            <v>Asignado</v>
          </cell>
          <cell r="Z1674" t="str">
            <v>-</v>
          </cell>
          <cell r="AA1674" t="str">
            <v>-</v>
          </cell>
          <cell r="AB1674" t="str">
            <v>-</v>
          </cell>
          <cell r="AC1674" t="str">
            <v>-</v>
          </cell>
          <cell r="AD1674" t="str">
            <v>-</v>
          </cell>
          <cell r="AE1674" t="str">
            <v>-</v>
          </cell>
          <cell r="AF1674" t="str">
            <v>-</v>
          </cell>
          <cell r="AG1674" t="str">
            <v>-</v>
          </cell>
          <cell r="AH1674" t="str">
            <v>-</v>
          </cell>
          <cell r="AI1674" t="str">
            <v>C6705</v>
          </cell>
          <cell r="AJ1674" t="str">
            <v>Ramirez Granados Arturo</v>
          </cell>
          <cell r="AK1674" t="str">
            <v>-</v>
          </cell>
          <cell r="AL1674" t="str">
            <v>-</v>
          </cell>
          <cell r="AM1674" t="str">
            <v>-</v>
          </cell>
          <cell r="AN1674" t="str">
            <v>garandia@oneplan.com.mx</v>
          </cell>
          <cell r="AO1674" t="str">
            <v>-</v>
          </cell>
          <cell r="AP1674" t="str">
            <v>garandia@oneplan.com.mx</v>
          </cell>
          <cell r="AQ1674">
            <v>9991218772</v>
          </cell>
          <cell r="AR1674" t="str">
            <v>6363180010378816</v>
          </cell>
          <cell r="AS1674" t="str">
            <v>CANCELADO</v>
          </cell>
          <cell r="AT1674" t="str">
            <v>5611</v>
          </cell>
          <cell r="AU1674" t="str">
            <v>045</v>
          </cell>
          <cell r="AV1674" t="str">
            <v>05/26</v>
          </cell>
          <cell r="AW1674" t="str">
            <v>-</v>
          </cell>
          <cell r="AX1674" t="str">
            <v>-</v>
          </cell>
          <cell r="AY1674" t="str">
            <v>No</v>
          </cell>
          <cell r="AZ1674" t="str">
            <v>-</v>
          </cell>
          <cell r="BA1674" t="str">
            <v>-</v>
          </cell>
          <cell r="BB1674" t="str">
            <v>-</v>
          </cell>
          <cell r="BC1674" t="str">
            <v>-</v>
          </cell>
          <cell r="BD1674" t="str">
            <v>-</v>
          </cell>
          <cell r="BE1674" t="str">
            <v>-</v>
          </cell>
          <cell r="BF1674" t="str">
            <v>-</v>
          </cell>
          <cell r="BG1674" t="str">
            <v>-</v>
          </cell>
          <cell r="BH1674">
            <v>2020</v>
          </cell>
          <cell r="BI1674">
            <v>3</v>
          </cell>
          <cell r="BJ1674" t="str">
            <v>Arrendado</v>
          </cell>
          <cell r="BK1674" t="str">
            <v>AA4528</v>
          </cell>
          <cell r="BL1674" t="str">
            <v>Surman Anzures, S.A. de C.V.</v>
          </cell>
          <cell r="BM1674">
            <v>129925</v>
          </cell>
          <cell r="BN1674">
            <v>20788</v>
          </cell>
          <cell r="BO1674">
            <v>150713</v>
          </cell>
          <cell r="BP1674" t="str">
            <v>-</v>
          </cell>
          <cell r="BQ1674">
            <v>43652</v>
          </cell>
          <cell r="BR1674" t="str">
            <v>AP-20160331-0614</v>
          </cell>
          <cell r="BS1674" t="str">
            <v>41</v>
          </cell>
          <cell r="BT1674" t="str">
            <v>39/48</v>
          </cell>
          <cell r="BU1674">
            <v>1950.62</v>
          </cell>
          <cell r="BV1674">
            <v>710.88</v>
          </cell>
          <cell r="BW1674">
            <v>2661.5</v>
          </cell>
          <cell r="BX1674">
            <v>425.84</v>
          </cell>
          <cell r="BY1674">
            <v>3087.34</v>
          </cell>
          <cell r="BZ1674">
            <v>63597.279999999992</v>
          </cell>
          <cell r="CA1674" t="str">
            <v>31/03/2016</v>
          </cell>
          <cell r="CB1674" t="str">
            <v>06/04/2020</v>
          </cell>
          <cell r="CC1674" t="str">
            <v>Jueves</v>
          </cell>
          <cell r="CD1674" t="str">
            <v>11</v>
          </cell>
          <cell r="CE1674" t="str">
            <v>1</v>
          </cell>
          <cell r="CF1674" t="str">
            <v>Verde</v>
          </cell>
          <cell r="CG1674" t="str">
            <v>4o Sábado</v>
          </cell>
          <cell r="CH1674" t="str">
            <v>Abr y May</v>
          </cell>
          <cell r="CI1674" t="str">
            <v>Oct y Nov</v>
          </cell>
          <cell r="CJ1674" t="str">
            <v>Salvamentos</v>
          </cell>
          <cell r="CK1674">
            <v>0</v>
          </cell>
          <cell r="CL1674" t="str">
            <v>101 - MAGNA</v>
          </cell>
          <cell r="CM1674" t="str">
            <v>16074</v>
          </cell>
          <cell r="CP1674" t="str">
            <v>4018859</v>
          </cell>
        </row>
        <row r="1675">
          <cell r="A1675" t="str">
            <v>16075</v>
          </cell>
          <cell r="B1675" t="str">
            <v>R24AHK</v>
          </cell>
          <cell r="C1675" t="str">
            <v>Distrito Federal</v>
          </cell>
          <cell r="D1675" t="str">
            <v>No aplica</v>
          </cell>
          <cell r="E1675" t="str">
            <v>Aveo</v>
          </cell>
          <cell r="F1675" t="str">
            <v>Automóvil</v>
          </cell>
          <cell r="G1675" t="str">
            <v>Chevrolet</v>
          </cell>
          <cell r="H1675" t="str">
            <v>Aveo LT 4 puertas T/M, D/H, A/A, B/A, ABS, CD, Paquete F</v>
          </cell>
          <cell r="I1675" t="str">
            <v>3G1TB5CF5GL192039</v>
          </cell>
          <cell r="J1675" t="str">
            <v>Hecho en México</v>
          </cell>
          <cell r="K1675" t="str">
            <v>Magna</v>
          </cell>
          <cell r="L1675">
            <v>4</v>
          </cell>
          <cell r="M1675">
            <v>45</v>
          </cell>
          <cell r="N1675">
            <v>2016</v>
          </cell>
          <cell r="O1675" t="str">
            <v>Monterrey</v>
          </cell>
          <cell r="P1675" t="str">
            <v>Nuevo León</v>
          </cell>
          <cell r="Q1675" t="str">
            <v>Noreste</v>
          </cell>
          <cell r="R1675" t="str">
            <v>Baja</v>
          </cell>
          <cell r="S1675" t="str">
            <v>Devolución Valmex</v>
          </cell>
          <cell r="T1675" t="str">
            <v>GNP</v>
          </cell>
          <cell r="U1675" t="str">
            <v>Grupo Nacional Provincial, S.A.B.</v>
          </cell>
          <cell r="V1675" t="str">
            <v>Asesor de Servicio</v>
          </cell>
          <cell r="W1675">
            <v>1238</v>
          </cell>
          <cell r="X1675" t="str">
            <v>Guardia 1</v>
          </cell>
          <cell r="Y1675" t="str">
            <v>Asignado</v>
          </cell>
          <cell r="Z1675">
            <v>40385001</v>
          </cell>
          <cell r="AA1675" t="str">
            <v>Villasana Garza Eduardo Alexander</v>
          </cell>
          <cell r="AB1675" t="str">
            <v>Servicios Administrativos en Reclamaciones, S.A. de C.V.</v>
          </cell>
          <cell r="AC1675" t="str">
            <v>VIGE8311261KA</v>
          </cell>
          <cell r="AD1675" t="str">
            <v>Operativo</v>
          </cell>
          <cell r="AE1675" t="str">
            <v>Asesor de Servicio</v>
          </cell>
          <cell r="AF1675" t="str">
            <v>Unidad Operativa</v>
          </cell>
          <cell r="AG1675" t="str">
            <v>Dirección Servicio y Operaciones</v>
          </cell>
          <cell r="AH1675" t="str">
            <v>Subdirección Siniestros Norte y Occidente</v>
          </cell>
          <cell r="AI1675" t="str">
            <v>C9212</v>
          </cell>
          <cell r="AJ1675" t="str">
            <v>Colome Pineda Juan Del Carmen</v>
          </cell>
          <cell r="AK1675" t="str">
            <v>Oficina de Servicio Monterrey</v>
          </cell>
          <cell r="AL1675" t="str">
            <v>Monterrey</v>
          </cell>
          <cell r="AM1675">
            <v>0</v>
          </cell>
          <cell r="AN1675" t="str">
            <v>eduardo.villasana@gnp.com.mx</v>
          </cell>
          <cell r="AO1675" t="str">
            <v>eduardo.villasana@gnp.com.mx</v>
          </cell>
          <cell r="AP1675" t="str">
            <v>joel.cazares@gnp.com.mx</v>
          </cell>
          <cell r="AQ1675">
            <v>8711001202</v>
          </cell>
          <cell r="AR1675" t="str">
            <v>6363180010378824</v>
          </cell>
          <cell r="AS1675" t="str">
            <v>CANCELADO</v>
          </cell>
          <cell r="AT1675" t="str">
            <v>5222</v>
          </cell>
          <cell r="AU1675" t="str">
            <v>948</v>
          </cell>
          <cell r="AV1675" t="str">
            <v>05/26</v>
          </cell>
          <cell r="AW1675" t="str">
            <v>IMDM20579987..</v>
          </cell>
          <cell r="AX1675" t="str">
            <v>Inactivo</v>
          </cell>
          <cell r="AY1675" t="str">
            <v>No</v>
          </cell>
          <cell r="AZ1675" t="str">
            <v>-</v>
          </cell>
          <cell r="BA1675" t="str">
            <v>-</v>
          </cell>
          <cell r="BB1675" t="str">
            <v>-</v>
          </cell>
          <cell r="BC1675" t="str">
            <v>-</v>
          </cell>
          <cell r="BD1675" t="str">
            <v>-</v>
          </cell>
          <cell r="BE1675" t="str">
            <v>-</v>
          </cell>
          <cell r="BF1675" t="str">
            <v>-</v>
          </cell>
          <cell r="BG1675">
            <v>3</v>
          </cell>
          <cell r="BH1675" t="str">
            <v>-</v>
          </cell>
          <cell r="BI1675" t="str">
            <v>-</v>
          </cell>
          <cell r="BJ1675" t="str">
            <v>Arrendado</v>
          </cell>
          <cell r="BK1675" t="str">
            <v>AA4529</v>
          </cell>
          <cell r="BL1675" t="str">
            <v>Surman Anzures, S.A. de C.V.</v>
          </cell>
          <cell r="BM1675">
            <v>129925</v>
          </cell>
          <cell r="BN1675">
            <v>20788</v>
          </cell>
          <cell r="BO1675">
            <v>150713</v>
          </cell>
          <cell r="BP1675" t="str">
            <v>-</v>
          </cell>
          <cell r="BQ1675" t="str">
            <v>-</v>
          </cell>
          <cell r="BR1675" t="str">
            <v>-</v>
          </cell>
          <cell r="BS1675" t="str">
            <v>-</v>
          </cell>
          <cell r="BT1675" t="str">
            <v>-</v>
          </cell>
          <cell r="BU1675" t="str">
            <v>-</v>
          </cell>
          <cell r="BV1675" t="str">
            <v>-</v>
          </cell>
          <cell r="BW1675" t="str">
            <v>-</v>
          </cell>
          <cell r="BX1675" t="str">
            <v>-</v>
          </cell>
          <cell r="BY1675" t="str">
            <v>-</v>
          </cell>
          <cell r="BZ1675" t="str">
            <v>-</v>
          </cell>
          <cell r="CA1675" t="str">
            <v>-</v>
          </cell>
          <cell r="CB1675" t="str">
            <v>-</v>
          </cell>
          <cell r="CC1675" t="str">
            <v>Miércoles</v>
          </cell>
          <cell r="CD1675" t="str">
            <v>24</v>
          </cell>
          <cell r="CE1675" t="str">
            <v>4</v>
          </cell>
          <cell r="CF1675" t="str">
            <v>Rojo</v>
          </cell>
          <cell r="CG1675" t="str">
            <v>3er Sábado</v>
          </cell>
          <cell r="CH1675" t="str">
            <v>Mzo y Abr</v>
          </cell>
          <cell r="CI1675" t="str">
            <v>Sep y Oct</v>
          </cell>
          <cell r="CJ1675" t="str">
            <v>Ajustador</v>
          </cell>
          <cell r="CK1675">
            <v>90</v>
          </cell>
          <cell r="CL1675" t="str">
            <v>101 - MAGNA</v>
          </cell>
          <cell r="CM1675" t="str">
            <v>16075</v>
          </cell>
          <cell r="CP1675" t="str">
            <v>-</v>
          </cell>
        </row>
        <row r="1676">
          <cell r="A1676" t="str">
            <v>16076</v>
          </cell>
          <cell r="B1676" t="str">
            <v>R44AHK</v>
          </cell>
          <cell r="C1676" t="str">
            <v>Distrito Federal</v>
          </cell>
          <cell r="D1676" t="str">
            <v>No aplica</v>
          </cell>
          <cell r="E1676" t="str">
            <v>Aveo</v>
          </cell>
          <cell r="F1676" t="str">
            <v>Automóvil</v>
          </cell>
          <cell r="G1676" t="str">
            <v>Chevrolet</v>
          </cell>
          <cell r="H1676" t="str">
            <v>Aveo LT 4 puertas T/M, D/H, A/A, B/A, ABS, CD, Paquete F</v>
          </cell>
          <cell r="I1676" t="str">
            <v>3G1TB5CF5GL192106</v>
          </cell>
          <cell r="J1676" t="str">
            <v>Hecho en México</v>
          </cell>
          <cell r="K1676" t="str">
            <v>Magna</v>
          </cell>
          <cell r="L1676">
            <v>4</v>
          </cell>
          <cell r="M1676">
            <v>45</v>
          </cell>
          <cell r="N1676">
            <v>2016</v>
          </cell>
          <cell r="O1676" t="str">
            <v>Monterrey</v>
          </cell>
          <cell r="P1676" t="str">
            <v>Nuevo León</v>
          </cell>
          <cell r="Q1676" t="str">
            <v>Noreste</v>
          </cell>
          <cell r="R1676" t="str">
            <v>Baja</v>
          </cell>
          <cell r="S1676" t="str">
            <v>Venta a empleado</v>
          </cell>
          <cell r="T1676" t="str">
            <v>GNP</v>
          </cell>
          <cell r="U1676" t="str">
            <v>Grupo Nacional Provincial, S.A.B.</v>
          </cell>
          <cell r="V1676" t="str">
            <v>Asesor de Servicio</v>
          </cell>
          <cell r="W1676" t="str">
            <v>1226</v>
          </cell>
          <cell r="X1676" t="str">
            <v>Guardia 1</v>
          </cell>
          <cell r="Y1676" t="str">
            <v>Asignado</v>
          </cell>
          <cell r="Z1676">
            <v>40385001</v>
          </cell>
          <cell r="AA1676" t="str">
            <v>Villasana Garza Eduardo Alexander</v>
          </cell>
          <cell r="AB1676" t="str">
            <v>Servicios Administrativos en Reclamaciones, S.A. de C.V.</v>
          </cell>
          <cell r="AC1676" t="str">
            <v>VIGE8311261KA</v>
          </cell>
          <cell r="AD1676" t="str">
            <v>Operativo</v>
          </cell>
          <cell r="AE1676" t="str">
            <v>Asesor de Servicio</v>
          </cell>
          <cell r="AF1676" t="str">
            <v>Unidad Operativa</v>
          </cell>
          <cell r="AG1676" t="str">
            <v>Dirección Servicio y Operaciones</v>
          </cell>
          <cell r="AH1676" t="str">
            <v>Subdirección Siniestros Norte y Occidente</v>
          </cell>
          <cell r="AI1676" t="str">
            <v>C9212</v>
          </cell>
          <cell r="AJ1676" t="str">
            <v>Colome Pineda Juan Del Carmen</v>
          </cell>
          <cell r="AK1676" t="str">
            <v>Oficina de Servicio Monterrey</v>
          </cell>
          <cell r="AL1676" t="str">
            <v>Monterrey</v>
          </cell>
          <cell r="AM1676">
            <v>0</v>
          </cell>
          <cell r="AN1676" t="str">
            <v>eduardo.villasana@gnp.com.mx</v>
          </cell>
          <cell r="AO1676" t="str">
            <v>eduardo.villasana@gnp.com.mx</v>
          </cell>
          <cell r="AP1676" t="str">
            <v>204gnp@gmail.com</v>
          </cell>
          <cell r="AQ1676">
            <v>8711001202</v>
          </cell>
          <cell r="AR1676" t="str">
            <v>6363180010378832</v>
          </cell>
          <cell r="AS1676" t="str">
            <v>CANCELADO</v>
          </cell>
          <cell r="AT1676" t="str">
            <v>4252</v>
          </cell>
          <cell r="AU1676" t="str">
            <v>930</v>
          </cell>
          <cell r="AV1676" t="str">
            <v>05/26</v>
          </cell>
          <cell r="AW1676" t="str">
            <v>-</v>
          </cell>
          <cell r="AX1676" t="str">
            <v>-</v>
          </cell>
          <cell r="AY1676" t="str">
            <v>No</v>
          </cell>
          <cell r="AZ1676" t="str">
            <v>-</v>
          </cell>
          <cell r="BA1676" t="str">
            <v>-</v>
          </cell>
          <cell r="BB1676" t="str">
            <v>-</v>
          </cell>
          <cell r="BC1676" t="str">
            <v>-</v>
          </cell>
          <cell r="BD1676" t="str">
            <v>-</v>
          </cell>
          <cell r="BE1676" t="str">
            <v>-</v>
          </cell>
          <cell r="BF1676" t="str">
            <v>-</v>
          </cell>
          <cell r="BG1676">
            <v>3</v>
          </cell>
          <cell r="BH1676" t="str">
            <v>-</v>
          </cell>
          <cell r="BI1676" t="str">
            <v>-</v>
          </cell>
          <cell r="BJ1676" t="str">
            <v>Arrendado</v>
          </cell>
          <cell r="BK1676" t="str">
            <v>AA4530</v>
          </cell>
          <cell r="BL1676" t="str">
            <v>Surman Anzures, S.A. de C.V.</v>
          </cell>
          <cell r="BM1676">
            <v>129925</v>
          </cell>
          <cell r="BN1676">
            <v>20788</v>
          </cell>
          <cell r="BO1676">
            <v>150713</v>
          </cell>
          <cell r="BP1676" t="str">
            <v>-</v>
          </cell>
          <cell r="BQ1676" t="str">
            <v>-</v>
          </cell>
          <cell r="BR1676" t="str">
            <v>-</v>
          </cell>
          <cell r="BS1676" t="str">
            <v>-</v>
          </cell>
          <cell r="BT1676" t="str">
            <v>-</v>
          </cell>
          <cell r="BU1676" t="str">
            <v>-</v>
          </cell>
          <cell r="BV1676" t="str">
            <v>-</v>
          </cell>
          <cell r="BW1676" t="str">
            <v>-</v>
          </cell>
          <cell r="BX1676" t="str">
            <v>-</v>
          </cell>
          <cell r="BY1676" t="str">
            <v>-</v>
          </cell>
          <cell r="BZ1676" t="str">
            <v>-</v>
          </cell>
          <cell r="CA1676" t="str">
            <v>-</v>
          </cell>
          <cell r="CB1676" t="str">
            <v>-</v>
          </cell>
          <cell r="CC1676" t="str">
            <v>Miércoles</v>
          </cell>
          <cell r="CD1676" t="str">
            <v>44</v>
          </cell>
          <cell r="CE1676" t="str">
            <v>4</v>
          </cell>
          <cell r="CF1676" t="str">
            <v>Rojo</v>
          </cell>
          <cell r="CG1676" t="str">
            <v>3er Sábado</v>
          </cell>
          <cell r="CH1676" t="str">
            <v>Mzo y Abr</v>
          </cell>
          <cell r="CI1676" t="str">
            <v>Sep y Oct</v>
          </cell>
          <cell r="CJ1676" t="str">
            <v>Ajustador</v>
          </cell>
          <cell r="CK1676">
            <v>90</v>
          </cell>
          <cell r="CL1676" t="str">
            <v>101 - MAGNA</v>
          </cell>
          <cell r="CM1676" t="str">
            <v>16076</v>
          </cell>
          <cell r="CP1676" t="str">
            <v>-</v>
          </cell>
        </row>
        <row r="1677">
          <cell r="A1677" t="str">
            <v>16077</v>
          </cell>
          <cell r="B1677" t="str">
            <v>R07AHK</v>
          </cell>
          <cell r="C1677" t="str">
            <v>Distrito Federal</v>
          </cell>
          <cell r="D1677" t="str">
            <v>No aplica</v>
          </cell>
          <cell r="E1677" t="str">
            <v>Aveo</v>
          </cell>
          <cell r="F1677" t="str">
            <v>Automóvil</v>
          </cell>
          <cell r="G1677" t="str">
            <v>Chevrolet</v>
          </cell>
          <cell r="H1677" t="str">
            <v>Aveo LT 4 puertas T/M, D/H, A/A, B/A, ABS, CD, Paquete F</v>
          </cell>
          <cell r="I1677" t="str">
            <v>3G1TB5CF7GL194424</v>
          </cell>
          <cell r="J1677" t="str">
            <v>Hecho en México</v>
          </cell>
          <cell r="K1677" t="str">
            <v>Magna</v>
          </cell>
          <cell r="L1677">
            <v>4</v>
          </cell>
          <cell r="M1677">
            <v>45</v>
          </cell>
          <cell r="N1677">
            <v>2016</v>
          </cell>
          <cell r="O1677" t="str">
            <v>Monterrey</v>
          </cell>
          <cell r="P1677" t="str">
            <v>Nuevo León</v>
          </cell>
          <cell r="Q1677" t="str">
            <v>Noreste</v>
          </cell>
          <cell r="R1677" t="str">
            <v>Baja</v>
          </cell>
          <cell r="S1677" t="str">
            <v>Devolución Valmex</v>
          </cell>
          <cell r="T1677" t="str">
            <v>GNP</v>
          </cell>
          <cell r="U1677" t="str">
            <v>Grupo Nacional Provincial, S.A.B.</v>
          </cell>
          <cell r="V1677" t="str">
            <v>Asesor de Servicio</v>
          </cell>
          <cell r="W1677" t="str">
            <v>1202</v>
          </cell>
          <cell r="X1677" t="str">
            <v>Guardia 2</v>
          </cell>
          <cell r="Y1677" t="str">
            <v>Asignado</v>
          </cell>
          <cell r="Z1677" t="str">
            <v>S01481</v>
          </cell>
          <cell r="AA1677" t="str">
            <v>-</v>
          </cell>
          <cell r="AB1677" t="str">
            <v>-</v>
          </cell>
          <cell r="AC1677" t="str">
            <v>-</v>
          </cell>
          <cell r="AD1677" t="str">
            <v>-</v>
          </cell>
          <cell r="AE1677" t="str">
            <v>-</v>
          </cell>
          <cell r="AF1677" t="str">
            <v>-</v>
          </cell>
          <cell r="AG1677" t="str">
            <v>-</v>
          </cell>
          <cell r="AH1677" t="str">
            <v>-</v>
          </cell>
          <cell r="AI1677" t="str">
            <v>C6705</v>
          </cell>
          <cell r="AJ1677" t="str">
            <v>Ramirez Granados Arturo</v>
          </cell>
          <cell r="AK1677" t="str">
            <v>-</v>
          </cell>
          <cell r="AL1677" t="str">
            <v>-</v>
          </cell>
          <cell r="AM1677" t="str">
            <v>-</v>
          </cell>
          <cell r="AN1677" t="str">
            <v>232.israel@gmail.com</v>
          </cell>
          <cell r="AO1677" t="str">
            <v>-</v>
          </cell>
          <cell r="AP1677" t="str">
            <v>232.israel@gmail.com</v>
          </cell>
          <cell r="AQ1677">
            <v>8112446216</v>
          </cell>
          <cell r="AR1677" t="str">
            <v>6363180010378840</v>
          </cell>
          <cell r="AS1677" t="str">
            <v>CANCELADO</v>
          </cell>
          <cell r="AT1677" t="str">
            <v>2026</v>
          </cell>
          <cell r="AU1677" t="str">
            <v>757</v>
          </cell>
          <cell r="AV1677" t="str">
            <v>05/26</v>
          </cell>
          <cell r="AW1677" t="str">
            <v>-</v>
          </cell>
          <cell r="AX1677" t="str">
            <v>-</v>
          </cell>
          <cell r="AY1677" t="str">
            <v>No</v>
          </cell>
          <cell r="AZ1677" t="str">
            <v>-</v>
          </cell>
          <cell r="BA1677" t="str">
            <v>-</v>
          </cell>
          <cell r="BB1677" t="str">
            <v>-</v>
          </cell>
          <cell r="BC1677" t="str">
            <v>-</v>
          </cell>
          <cell r="BD1677" t="str">
            <v>-</v>
          </cell>
          <cell r="BE1677" t="str">
            <v>-</v>
          </cell>
          <cell r="BF1677" t="str">
            <v>-</v>
          </cell>
          <cell r="BG1677">
            <v>3</v>
          </cell>
          <cell r="BH1677" t="str">
            <v>-</v>
          </cell>
          <cell r="BI1677" t="str">
            <v>-</v>
          </cell>
          <cell r="BJ1677" t="str">
            <v>Arrendado</v>
          </cell>
          <cell r="BK1677" t="str">
            <v>AA4531</v>
          </cell>
          <cell r="BL1677" t="str">
            <v>Surman Anzures, S.A. de C.V.</v>
          </cell>
          <cell r="BM1677">
            <v>129925</v>
          </cell>
          <cell r="BN1677">
            <v>20788</v>
          </cell>
          <cell r="BO1677">
            <v>150713</v>
          </cell>
          <cell r="BP1677" t="str">
            <v>-</v>
          </cell>
          <cell r="BQ1677" t="str">
            <v>-</v>
          </cell>
          <cell r="BR1677" t="str">
            <v>-</v>
          </cell>
          <cell r="BS1677" t="str">
            <v>-</v>
          </cell>
          <cell r="BT1677" t="str">
            <v>-</v>
          </cell>
          <cell r="BU1677" t="str">
            <v>-</v>
          </cell>
          <cell r="BV1677" t="str">
            <v>-</v>
          </cell>
          <cell r="BW1677" t="str">
            <v>-</v>
          </cell>
          <cell r="BX1677" t="str">
            <v>-</v>
          </cell>
          <cell r="BY1677" t="str">
            <v>-</v>
          </cell>
          <cell r="BZ1677" t="str">
            <v>-</v>
          </cell>
          <cell r="CA1677" t="str">
            <v>-</v>
          </cell>
          <cell r="CB1677" t="str">
            <v>-</v>
          </cell>
          <cell r="CC1677" t="str">
            <v>Martes</v>
          </cell>
          <cell r="CD1677" t="str">
            <v>07</v>
          </cell>
          <cell r="CE1677" t="str">
            <v>7</v>
          </cell>
          <cell r="CF1677" t="str">
            <v>Rosa</v>
          </cell>
          <cell r="CG1677" t="str">
            <v>2o Sábado</v>
          </cell>
          <cell r="CH1677" t="str">
            <v>Feb y Mzo</v>
          </cell>
          <cell r="CI1677" t="str">
            <v>Ago y Sep</v>
          </cell>
          <cell r="CJ1677" t="str">
            <v>Ajustador</v>
          </cell>
          <cell r="CK1677">
            <v>90</v>
          </cell>
          <cell r="CL1677" t="str">
            <v>101 - MAGNA</v>
          </cell>
          <cell r="CM1677" t="str">
            <v>16077</v>
          </cell>
          <cell r="CP1677" t="str">
            <v>-</v>
          </cell>
        </row>
        <row r="1678">
          <cell r="A1678" t="str">
            <v>16078</v>
          </cell>
          <cell r="B1678" t="str">
            <v>K26AHR</v>
          </cell>
          <cell r="C1678" t="str">
            <v>Distrito Federal</v>
          </cell>
          <cell r="D1678" t="str">
            <v>No aplica</v>
          </cell>
          <cell r="E1678" t="str">
            <v>Aveo</v>
          </cell>
          <cell r="F1678" t="str">
            <v>Automóvil</v>
          </cell>
          <cell r="G1678" t="str">
            <v>Chevrolet</v>
          </cell>
          <cell r="H1678" t="str">
            <v>Aveo LT 4 puertas T/M, D/H, A/A, B/A, ABS, CD, Paquete F</v>
          </cell>
          <cell r="I1678" t="str">
            <v>3G1TB5CF5GL197094</v>
          </cell>
          <cell r="J1678" t="str">
            <v>Hecho en México</v>
          </cell>
          <cell r="K1678" t="str">
            <v>Magna</v>
          </cell>
          <cell r="L1678">
            <v>4</v>
          </cell>
          <cell r="M1678">
            <v>45</v>
          </cell>
          <cell r="N1678">
            <v>2016</v>
          </cell>
          <cell r="O1678" t="str">
            <v>Morelia</v>
          </cell>
          <cell r="P1678" t="str">
            <v>Michoacán</v>
          </cell>
          <cell r="Q1678" t="str">
            <v>Occidente</v>
          </cell>
          <cell r="R1678" t="str">
            <v>Baja</v>
          </cell>
          <cell r="S1678" t="str">
            <v>Venta a empleado</v>
          </cell>
          <cell r="T1678" t="str">
            <v>GNP</v>
          </cell>
          <cell r="U1678" t="str">
            <v>Grupo Nacional Provincial, S.A.B.</v>
          </cell>
          <cell r="V1678" t="str">
            <v>Supervisor de Taller</v>
          </cell>
          <cell r="W1678" t="str">
            <v>-</v>
          </cell>
          <cell r="X1678" t="str">
            <v>Supervisoria</v>
          </cell>
          <cell r="Y1678" t="str">
            <v>Asignado</v>
          </cell>
          <cell r="Z1678" t="str">
            <v>N92705</v>
          </cell>
          <cell r="AA1678" t="str">
            <v>Estrada Bautista Juan Carlos</v>
          </cell>
          <cell r="AB1678" t="str">
            <v>Grupo Nacional Provincial, S.A.B.</v>
          </cell>
          <cell r="AC1678" t="str">
            <v>EABJ720309M96</v>
          </cell>
          <cell r="AD1678" t="str">
            <v>Operativo</v>
          </cell>
          <cell r="AE1678" t="str">
            <v>Visitador de Taller</v>
          </cell>
          <cell r="AF1678" t="str">
            <v>Unidad Operativa</v>
          </cell>
          <cell r="AG1678" t="str">
            <v>Dirección Servicio y Operaciones</v>
          </cell>
          <cell r="AH1678" t="str">
            <v>Subdirección Siniestros Norte y Occidente</v>
          </cell>
          <cell r="AI1678" t="str">
            <v>C9212</v>
          </cell>
          <cell r="AJ1678" t="str">
            <v>Colome Pineda Juan Del Carmen</v>
          </cell>
          <cell r="AK1678" t="str">
            <v>Supervisoria Morelia</v>
          </cell>
          <cell r="AL1678" t="str">
            <v>Morelia</v>
          </cell>
          <cell r="AM1678">
            <v>5930</v>
          </cell>
          <cell r="AN1678" t="str">
            <v>juan.estrada@gnp.com.mx</v>
          </cell>
          <cell r="AO1678" t="str">
            <v>juan.estrada@gnp.com.mx</v>
          </cell>
          <cell r="AQ1678">
            <v>4433686192</v>
          </cell>
          <cell r="AR1678" t="str">
            <v>6363180010378857</v>
          </cell>
          <cell r="AS1678" t="str">
            <v>CANCELADO</v>
          </cell>
          <cell r="AT1678" t="str">
            <v>5450</v>
          </cell>
          <cell r="AU1678" t="str">
            <v>138</v>
          </cell>
          <cell r="AV1678" t="str">
            <v>05/26</v>
          </cell>
          <cell r="AW1678" t="str">
            <v>IMDM20578247..</v>
          </cell>
          <cell r="AX1678" t="str">
            <v>Inactivo</v>
          </cell>
          <cell r="AY1678" t="str">
            <v>Si</v>
          </cell>
          <cell r="AZ1678">
            <v>614.58000000000004</v>
          </cell>
          <cell r="BA1678">
            <v>43708</v>
          </cell>
          <cell r="BB1678">
            <v>2458.3200000000002</v>
          </cell>
          <cell r="BC1678" t="str">
            <v>-</v>
          </cell>
          <cell r="BD1678">
            <v>59000</v>
          </cell>
          <cell r="BE1678">
            <v>43661</v>
          </cell>
          <cell r="BF1678">
            <v>45107</v>
          </cell>
          <cell r="BG1678">
            <v>4</v>
          </cell>
          <cell r="BH1678" t="str">
            <v>-</v>
          </cell>
          <cell r="BI1678" t="str">
            <v>-</v>
          </cell>
          <cell r="BJ1678" t="str">
            <v>Arrendado</v>
          </cell>
          <cell r="BK1678" t="str">
            <v>AA4570</v>
          </cell>
          <cell r="BL1678" t="str">
            <v>Surman Anzures, S.A. de C.V.</v>
          </cell>
          <cell r="BM1678">
            <v>129925</v>
          </cell>
          <cell r="BN1678">
            <v>20788</v>
          </cell>
          <cell r="BO1678">
            <v>150713</v>
          </cell>
          <cell r="BP1678" t="str">
            <v>-</v>
          </cell>
          <cell r="BQ1678" t="str">
            <v>-</v>
          </cell>
          <cell r="BR1678" t="str">
            <v>-</v>
          </cell>
          <cell r="BS1678" t="str">
            <v>-</v>
          </cell>
          <cell r="BT1678" t="str">
            <v>-</v>
          </cell>
          <cell r="BU1678" t="str">
            <v>-</v>
          </cell>
          <cell r="BV1678" t="str">
            <v>-</v>
          </cell>
          <cell r="BW1678" t="str">
            <v>-</v>
          </cell>
          <cell r="BX1678" t="str">
            <v>-</v>
          </cell>
          <cell r="BY1678" t="str">
            <v>-</v>
          </cell>
          <cell r="BZ1678" t="str">
            <v>-</v>
          </cell>
          <cell r="CA1678" t="str">
            <v>-</v>
          </cell>
          <cell r="CB1678" t="str">
            <v>-</v>
          </cell>
          <cell r="CC1678" t="str">
            <v>Lunes</v>
          </cell>
          <cell r="CD1678" t="str">
            <v>26</v>
          </cell>
          <cell r="CE1678" t="str">
            <v>6</v>
          </cell>
          <cell r="CF1678" t="str">
            <v>Amarillo</v>
          </cell>
          <cell r="CG1678" t="str">
            <v>1er Sábado</v>
          </cell>
          <cell r="CH1678" t="str">
            <v>Ene y Feb</v>
          </cell>
          <cell r="CI1678" t="str">
            <v>Jul y Ago</v>
          </cell>
          <cell r="CJ1678" t="str">
            <v>SupTaller</v>
          </cell>
          <cell r="CK1678">
            <v>90</v>
          </cell>
          <cell r="CL1678" t="str">
            <v>101 - MAGNA</v>
          </cell>
          <cell r="CM1678" t="str">
            <v>16078</v>
          </cell>
          <cell r="CP1678" t="str">
            <v>-</v>
          </cell>
        </row>
        <row r="1679">
          <cell r="A1679" t="str">
            <v>16079</v>
          </cell>
          <cell r="B1679" t="str">
            <v>R90AHK</v>
          </cell>
          <cell r="C1679" t="str">
            <v>Distrito Federal</v>
          </cell>
          <cell r="D1679" t="str">
            <v>No aplica</v>
          </cell>
          <cell r="E1679" t="str">
            <v>Aveo</v>
          </cell>
          <cell r="F1679" t="str">
            <v>Automóvil</v>
          </cell>
          <cell r="G1679" t="str">
            <v>Chevrolet</v>
          </cell>
          <cell r="H1679" t="str">
            <v>Aveo LT 4 puertas T/M, D/H, A/A, B/A, ABS, CD, Paquete F</v>
          </cell>
          <cell r="I1679" t="str">
            <v>3G1TB5CF7GL196982</v>
          </cell>
          <cell r="J1679" t="str">
            <v>Hecho en México</v>
          </cell>
          <cell r="K1679" t="str">
            <v>Magna</v>
          </cell>
          <cell r="L1679">
            <v>4</v>
          </cell>
          <cell r="M1679">
            <v>45</v>
          </cell>
          <cell r="N1679">
            <v>2016</v>
          </cell>
          <cell r="O1679" t="str">
            <v>Morelia</v>
          </cell>
          <cell r="P1679" t="str">
            <v>Michoacán</v>
          </cell>
          <cell r="Q1679" t="str">
            <v>Occidente</v>
          </cell>
          <cell r="R1679" t="str">
            <v>Baja</v>
          </cell>
          <cell r="S1679" t="str">
            <v>Venta a empleado</v>
          </cell>
          <cell r="T1679" t="str">
            <v>GNP</v>
          </cell>
          <cell r="U1679" t="str">
            <v>Grupo Nacional Provincial, S.A.B.</v>
          </cell>
          <cell r="V1679" t="str">
            <v>Asesor de Servicio</v>
          </cell>
          <cell r="W1679" t="str">
            <v>MR7</v>
          </cell>
          <cell r="X1679" t="str">
            <v>Supervisoria</v>
          </cell>
          <cell r="Y1679" t="str">
            <v>Asignado</v>
          </cell>
          <cell r="Z1679">
            <v>40103001</v>
          </cell>
          <cell r="AA1679" t="str">
            <v>Cortes Raya Omar Felipe</v>
          </cell>
          <cell r="AB1679" t="str">
            <v>Servicios Administrativos en Reclamaciones, S.A. de C.V.</v>
          </cell>
          <cell r="AC1679" t="str">
            <v>CORO720507VD3</v>
          </cell>
          <cell r="AD1679" t="str">
            <v>Operativo</v>
          </cell>
          <cell r="AE1679" t="str">
            <v>Asesor de Servicio</v>
          </cell>
          <cell r="AF1679" t="str">
            <v>Unidad Operativa</v>
          </cell>
          <cell r="AG1679" t="str">
            <v>Dirección Servicio y Operaciones</v>
          </cell>
          <cell r="AH1679" t="str">
            <v>Subdirección Siniestros Norte y Occidente</v>
          </cell>
          <cell r="AI1679" t="str">
            <v>C9212</v>
          </cell>
          <cell r="AJ1679" t="str">
            <v>Colome Pineda Juan Del Carmen</v>
          </cell>
          <cell r="AK1679" t="str">
            <v>Supervisoria Morelia</v>
          </cell>
          <cell r="AL1679" t="str">
            <v>Morelia</v>
          </cell>
          <cell r="AM1679">
            <v>5940</v>
          </cell>
          <cell r="AN1679" t="str">
            <v>omar.cortes@gnp.com.mx</v>
          </cell>
          <cell r="AO1679" t="str">
            <v>omar.cortes@gnp.com.mx</v>
          </cell>
          <cell r="AP1679" t="str">
            <v>ajustes187gnp@gmail.com</v>
          </cell>
          <cell r="AQ1679">
            <v>4431691804</v>
          </cell>
          <cell r="AR1679" t="str">
            <v>6363180010378865</v>
          </cell>
          <cell r="AS1679" t="str">
            <v>CANCELADO</v>
          </cell>
          <cell r="AT1679" t="str">
            <v>9130</v>
          </cell>
          <cell r="AU1679" t="str">
            <v>860</v>
          </cell>
          <cell r="AV1679" t="str">
            <v>05/26</v>
          </cell>
          <cell r="AW1679" t="str">
            <v>IMDM20581337..</v>
          </cell>
          <cell r="AX1679" t="str">
            <v>Inactivo</v>
          </cell>
          <cell r="AY1679" t="str">
            <v>No</v>
          </cell>
          <cell r="AZ1679" t="str">
            <v>-</v>
          </cell>
          <cell r="BA1679" t="str">
            <v>-</v>
          </cell>
          <cell r="BB1679" t="str">
            <v>-</v>
          </cell>
          <cell r="BC1679" t="str">
            <v>-</v>
          </cell>
          <cell r="BD1679" t="str">
            <v>-</v>
          </cell>
          <cell r="BE1679" t="str">
            <v>-</v>
          </cell>
          <cell r="BF1679" t="str">
            <v>-</v>
          </cell>
          <cell r="BG1679">
            <v>3</v>
          </cell>
          <cell r="BH1679" t="str">
            <v>-</v>
          </cell>
          <cell r="BI1679" t="str">
            <v>-</v>
          </cell>
          <cell r="BJ1679" t="str">
            <v>Arrendado</v>
          </cell>
          <cell r="BK1679" t="str">
            <v>AA4571</v>
          </cell>
          <cell r="BL1679" t="str">
            <v>Surman Anzures, S.A. de C.V.</v>
          </cell>
          <cell r="BM1679">
            <v>129925</v>
          </cell>
          <cell r="BN1679">
            <v>20788</v>
          </cell>
          <cell r="BO1679">
            <v>150713</v>
          </cell>
          <cell r="BP1679" t="str">
            <v>-</v>
          </cell>
          <cell r="BQ1679" t="str">
            <v>-</v>
          </cell>
          <cell r="BR1679" t="str">
            <v>-</v>
          </cell>
          <cell r="BS1679" t="str">
            <v>-</v>
          </cell>
          <cell r="BT1679" t="str">
            <v>-</v>
          </cell>
          <cell r="BU1679" t="str">
            <v>-</v>
          </cell>
          <cell r="BV1679" t="str">
            <v>-</v>
          </cell>
          <cell r="BW1679" t="str">
            <v>-</v>
          </cell>
          <cell r="BX1679" t="str">
            <v>-</v>
          </cell>
          <cell r="BY1679" t="str">
            <v>-</v>
          </cell>
          <cell r="BZ1679" t="str">
            <v>-</v>
          </cell>
          <cell r="CA1679" t="str">
            <v>-</v>
          </cell>
          <cell r="CB1679" t="str">
            <v>-</v>
          </cell>
          <cell r="CC1679" t="str">
            <v>Viernes</v>
          </cell>
          <cell r="CD1679" t="str">
            <v>90</v>
          </cell>
          <cell r="CE1679" t="str">
            <v>0</v>
          </cell>
          <cell r="CF1679" t="str">
            <v>Azul</v>
          </cell>
          <cell r="CG1679" t="str">
            <v>5o Sábado</v>
          </cell>
          <cell r="CH1679" t="str">
            <v>May y Jun</v>
          </cell>
          <cell r="CI1679" t="str">
            <v>Nov y Dic</v>
          </cell>
          <cell r="CJ1679" t="str">
            <v>Ajustador</v>
          </cell>
          <cell r="CK1679">
            <v>90</v>
          </cell>
          <cell r="CL1679" t="str">
            <v>101 - MAGNA</v>
          </cell>
          <cell r="CM1679" t="str">
            <v>16079</v>
          </cell>
          <cell r="CP1679" t="str">
            <v>-</v>
          </cell>
        </row>
        <row r="1680">
          <cell r="A1680" t="str">
            <v>16080</v>
          </cell>
          <cell r="B1680" t="str">
            <v>R15AHK</v>
          </cell>
          <cell r="C1680" t="str">
            <v>Distrito Federal</v>
          </cell>
          <cell r="D1680" t="str">
            <v>No aplica</v>
          </cell>
          <cell r="E1680" t="str">
            <v>Aveo</v>
          </cell>
          <cell r="F1680" t="str">
            <v>Automóvil</v>
          </cell>
          <cell r="G1680" t="str">
            <v>Chevrolet</v>
          </cell>
          <cell r="H1680" t="str">
            <v>Aveo LT 4 puertas T/M, D/H, A/A, B/A, ABS, CD, Paquete F</v>
          </cell>
          <cell r="I1680" t="str">
            <v>3G1TB5CF7GL193354</v>
          </cell>
          <cell r="J1680" t="str">
            <v>Hecho en México</v>
          </cell>
          <cell r="K1680" t="str">
            <v>Magna</v>
          </cell>
          <cell r="L1680">
            <v>4</v>
          </cell>
          <cell r="M1680">
            <v>45</v>
          </cell>
          <cell r="N1680">
            <v>2016</v>
          </cell>
          <cell r="O1680" t="str">
            <v>Nuevo Laredo</v>
          </cell>
          <cell r="P1680" t="str">
            <v>Tamaulipas</v>
          </cell>
          <cell r="Q1680" t="str">
            <v>Noreste</v>
          </cell>
          <cell r="R1680" t="str">
            <v>Baja</v>
          </cell>
          <cell r="S1680" t="str">
            <v>Venta a empleado</v>
          </cell>
          <cell r="T1680" t="str">
            <v>GNP</v>
          </cell>
          <cell r="U1680" t="str">
            <v>Grupo Nacional Provincial, S.A.B.</v>
          </cell>
          <cell r="V1680" t="str">
            <v>Asesor de Servicio</v>
          </cell>
          <cell r="W1680" t="str">
            <v>8505</v>
          </cell>
          <cell r="X1680" t="str">
            <v>Supervisoria</v>
          </cell>
          <cell r="Y1680" t="str">
            <v>Asignado</v>
          </cell>
          <cell r="Z1680" t="str">
            <v>S04561</v>
          </cell>
          <cell r="AA1680" t="str">
            <v>Banda Ortega Daniel Alberto</v>
          </cell>
          <cell r="AB1680" t="str">
            <v>Servicios Administrativos en Reclamaciones, S.A. de C.V.</v>
          </cell>
          <cell r="AC1680" t="str">
            <v>BAOD900623L50</v>
          </cell>
          <cell r="AD1680" t="str">
            <v>Operativo</v>
          </cell>
          <cell r="AE1680" t="str">
            <v>Asesor de Servicio</v>
          </cell>
          <cell r="AF1680" t="str">
            <v>Unidad Operativa</v>
          </cell>
          <cell r="AG1680" t="str">
            <v>Dirección Servicio y Operaciones</v>
          </cell>
          <cell r="AH1680" t="str">
            <v>Subdirección Siniestros Norte y Occidente</v>
          </cell>
          <cell r="AI1680" t="str">
            <v>C9212</v>
          </cell>
          <cell r="AJ1680" t="str">
            <v>Colome Pineda Juan Del Carmen</v>
          </cell>
          <cell r="AK1680" t="str">
            <v>Reynosa</v>
          </cell>
          <cell r="AL1680" t="str">
            <v>Reynosa</v>
          </cell>
          <cell r="AM1680">
            <v>5558</v>
          </cell>
          <cell r="AN1680" t="str">
            <v>daniel.banda@gnp.com.mx</v>
          </cell>
          <cell r="AO1680" t="str">
            <v>daniel.banda@gnp.com.mx</v>
          </cell>
          <cell r="AP1680" t="str">
            <v>danielbandaajuste@gmail.com</v>
          </cell>
          <cell r="AQ1680">
            <v>8671293642</v>
          </cell>
          <cell r="AR1680" t="str">
            <v>6363180010378873</v>
          </cell>
          <cell r="AS1680" t="str">
            <v>CANCELADO</v>
          </cell>
          <cell r="AT1680" t="str">
            <v>0592</v>
          </cell>
          <cell r="AU1680" t="str">
            <v>194</v>
          </cell>
          <cell r="AV1680" t="str">
            <v>05/26</v>
          </cell>
          <cell r="AW1680" t="str">
            <v>IMDM20578249..</v>
          </cell>
          <cell r="AX1680" t="str">
            <v>Inactivo</v>
          </cell>
          <cell r="AY1680" t="str">
            <v>No</v>
          </cell>
          <cell r="AZ1680" t="str">
            <v>-</v>
          </cell>
          <cell r="BA1680" t="str">
            <v>-</v>
          </cell>
          <cell r="BB1680" t="str">
            <v>-</v>
          </cell>
          <cell r="BC1680" t="str">
            <v>-</v>
          </cell>
          <cell r="BD1680" t="str">
            <v>-</v>
          </cell>
          <cell r="BE1680" t="str">
            <v>-</v>
          </cell>
          <cell r="BF1680" t="str">
            <v>-</v>
          </cell>
          <cell r="BG1680">
            <v>3</v>
          </cell>
          <cell r="BH1680" t="str">
            <v>-</v>
          </cell>
          <cell r="BI1680" t="str">
            <v>-</v>
          </cell>
          <cell r="BJ1680" t="str">
            <v>Arrendado</v>
          </cell>
          <cell r="BK1680" t="str">
            <v>AA4532</v>
          </cell>
          <cell r="BL1680" t="str">
            <v>Surman Anzures, S.A. de C.V.</v>
          </cell>
          <cell r="BM1680">
            <v>129925</v>
          </cell>
          <cell r="BN1680">
            <v>20788</v>
          </cell>
          <cell r="BO1680">
            <v>150713</v>
          </cell>
          <cell r="BP1680" t="str">
            <v>-</v>
          </cell>
          <cell r="BQ1680" t="str">
            <v>-</v>
          </cell>
          <cell r="BR1680" t="str">
            <v>-</v>
          </cell>
          <cell r="BS1680" t="str">
            <v>-</v>
          </cell>
          <cell r="BT1680" t="str">
            <v>-</v>
          </cell>
          <cell r="BU1680" t="str">
            <v>-</v>
          </cell>
          <cell r="BV1680" t="str">
            <v>-</v>
          </cell>
          <cell r="BW1680" t="str">
            <v>-</v>
          </cell>
          <cell r="BX1680" t="str">
            <v>-</v>
          </cell>
          <cell r="BY1680" t="str">
            <v>-</v>
          </cell>
          <cell r="BZ1680" t="str">
            <v>-</v>
          </cell>
          <cell r="CA1680" t="str">
            <v>-</v>
          </cell>
          <cell r="CB1680" t="str">
            <v>-</v>
          </cell>
          <cell r="CC1680" t="str">
            <v>Lunes</v>
          </cell>
          <cell r="CD1680" t="str">
            <v>15</v>
          </cell>
          <cell r="CE1680" t="str">
            <v>5</v>
          </cell>
          <cell r="CF1680" t="str">
            <v>Amarillo</v>
          </cell>
          <cell r="CG1680" t="str">
            <v>1er Sábado</v>
          </cell>
          <cell r="CH1680" t="str">
            <v>Ene y Feb</v>
          </cell>
          <cell r="CI1680" t="str">
            <v>Jul y Ago</v>
          </cell>
          <cell r="CJ1680" t="str">
            <v>Ajustador</v>
          </cell>
          <cell r="CK1680">
            <v>90</v>
          </cell>
          <cell r="CL1680" t="str">
            <v>101 - MAGNA</v>
          </cell>
          <cell r="CM1680" t="str">
            <v>16080</v>
          </cell>
          <cell r="CP1680" t="str">
            <v>-</v>
          </cell>
        </row>
        <row r="1681">
          <cell r="A1681" t="str">
            <v>16081</v>
          </cell>
          <cell r="B1681" t="str">
            <v>S87AWN</v>
          </cell>
          <cell r="C1681" t="str">
            <v>Distrito Federal</v>
          </cell>
          <cell r="D1681" t="str">
            <v>R75AHK</v>
          </cell>
          <cell r="E1681" t="str">
            <v>Aveo</v>
          </cell>
          <cell r="F1681" t="str">
            <v>Automóvil</v>
          </cell>
          <cell r="G1681" t="str">
            <v>Chevrolet</v>
          </cell>
          <cell r="H1681" t="str">
            <v>Aveo LT 4 puertas T/M, D/H, A/A, B/A, ABS, CD, Paquete F</v>
          </cell>
          <cell r="I1681" t="str">
            <v>3G1TB5CF8GL194092</v>
          </cell>
          <cell r="J1681" t="str">
            <v>Hecho en México</v>
          </cell>
          <cell r="K1681" t="str">
            <v>Magna</v>
          </cell>
          <cell r="L1681">
            <v>4</v>
          </cell>
          <cell r="M1681">
            <v>45</v>
          </cell>
          <cell r="N1681">
            <v>2016</v>
          </cell>
          <cell r="O1681" t="str">
            <v>Nuevo Laredo</v>
          </cell>
          <cell r="P1681" t="str">
            <v>Tamaulipas</v>
          </cell>
          <cell r="Q1681" t="str">
            <v>Noreste</v>
          </cell>
          <cell r="R1681" t="str">
            <v>Baja</v>
          </cell>
          <cell r="S1681" t="str">
            <v>Venta a empleado</v>
          </cell>
          <cell r="T1681" t="str">
            <v>GNP</v>
          </cell>
          <cell r="U1681" t="str">
            <v>Grupo Nacional Provincial, S.A.B.</v>
          </cell>
          <cell r="V1681" t="str">
            <v>Asesor de Servicio</v>
          </cell>
          <cell r="W1681" t="str">
            <v>-</v>
          </cell>
          <cell r="X1681" t="str">
            <v>Supervisoria</v>
          </cell>
          <cell r="Y1681" t="str">
            <v>Asignado</v>
          </cell>
          <cell r="Z1681" t="str">
            <v>N90651</v>
          </cell>
          <cell r="AA1681" t="str">
            <v>García Hernández Nabor</v>
          </cell>
          <cell r="AB1681" t="str">
            <v>Grupo Nacional Provincial, S.A.B.</v>
          </cell>
          <cell r="AC1681" t="str">
            <v>GAHN801002K69</v>
          </cell>
          <cell r="AD1681" t="str">
            <v>Operativo</v>
          </cell>
          <cell r="AE1681" t="str">
            <v>Ajustador D</v>
          </cell>
          <cell r="AF1681" t="str">
            <v>Unidad Operativa</v>
          </cell>
          <cell r="AG1681" t="str">
            <v>Dirección Servicio y Operaciones</v>
          </cell>
          <cell r="AH1681" t="str">
            <v>Subdirección Siniestros Norte y Occidente</v>
          </cell>
          <cell r="AI1681" t="str">
            <v>C9212</v>
          </cell>
          <cell r="AJ1681" t="str">
            <v>Colome Pineda Juan Del Carmen</v>
          </cell>
          <cell r="AK1681" t="str">
            <v>Nuevo Laredo</v>
          </cell>
          <cell r="AL1681" t="str">
            <v>Nuevo Laredo</v>
          </cell>
          <cell r="AM1681">
            <v>5555</v>
          </cell>
          <cell r="AN1681" t="str">
            <v>nabor.garcia@gnp.com.mx</v>
          </cell>
          <cell r="AO1681" t="str">
            <v>nabor.garcia@gnp.com.mx</v>
          </cell>
          <cell r="AQ1681">
            <v>8671179535</v>
          </cell>
          <cell r="AR1681" t="str">
            <v>6363180010378881</v>
          </cell>
          <cell r="AS1681" t="str">
            <v>CANCELADO</v>
          </cell>
          <cell r="AT1681" t="str">
            <v>7655</v>
          </cell>
          <cell r="AU1681" t="str">
            <v>135</v>
          </cell>
          <cell r="AV1681" t="str">
            <v>05/26</v>
          </cell>
          <cell r="AW1681" t="str">
            <v>-</v>
          </cell>
          <cell r="AX1681" t="str">
            <v>-</v>
          </cell>
          <cell r="AY1681" t="str">
            <v>No</v>
          </cell>
          <cell r="AZ1681" t="str">
            <v>-</v>
          </cell>
          <cell r="BA1681" t="str">
            <v>-</v>
          </cell>
          <cell r="BB1681" t="str">
            <v>-</v>
          </cell>
          <cell r="BC1681" t="str">
            <v>-</v>
          </cell>
          <cell r="BD1681" t="str">
            <v>-</v>
          </cell>
          <cell r="BE1681" t="str">
            <v>-</v>
          </cell>
          <cell r="BF1681" t="str">
            <v>-</v>
          </cell>
          <cell r="BG1681">
            <v>3</v>
          </cell>
          <cell r="BH1681" t="str">
            <v>-</v>
          </cell>
          <cell r="BI1681" t="str">
            <v>-</v>
          </cell>
          <cell r="BJ1681" t="str">
            <v>Arrendado</v>
          </cell>
          <cell r="BK1681" t="str">
            <v>AA4533</v>
          </cell>
          <cell r="BL1681" t="str">
            <v>Surman Anzures, S.A. de C.V.</v>
          </cell>
          <cell r="BM1681">
            <v>129925</v>
          </cell>
          <cell r="BN1681">
            <v>20788</v>
          </cell>
          <cell r="BO1681">
            <v>150713</v>
          </cell>
          <cell r="BP1681" t="str">
            <v>-</v>
          </cell>
          <cell r="BQ1681" t="str">
            <v>-</v>
          </cell>
          <cell r="BR1681" t="str">
            <v>-</v>
          </cell>
          <cell r="BS1681" t="str">
            <v>-</v>
          </cell>
          <cell r="BT1681" t="str">
            <v>-</v>
          </cell>
          <cell r="BU1681" t="str">
            <v>-</v>
          </cell>
          <cell r="BV1681" t="str">
            <v>-</v>
          </cell>
          <cell r="BW1681" t="str">
            <v>-</v>
          </cell>
          <cell r="BX1681" t="str">
            <v>-</v>
          </cell>
          <cell r="BY1681" t="str">
            <v>-</v>
          </cell>
          <cell r="BZ1681" t="str">
            <v>-</v>
          </cell>
          <cell r="CA1681" t="str">
            <v>-</v>
          </cell>
          <cell r="CB1681" t="str">
            <v>-</v>
          </cell>
          <cell r="CC1681" t="str">
            <v>Martes</v>
          </cell>
          <cell r="CD1681" t="str">
            <v>87</v>
          </cell>
          <cell r="CE1681" t="str">
            <v>7</v>
          </cell>
          <cell r="CF1681" t="str">
            <v>Rosa</v>
          </cell>
          <cell r="CG1681" t="str">
            <v>2o Sábado</v>
          </cell>
          <cell r="CH1681" t="str">
            <v>Feb y Mzo</v>
          </cell>
          <cell r="CI1681" t="str">
            <v>Ago y Sep</v>
          </cell>
          <cell r="CJ1681" t="str">
            <v>Ajustador</v>
          </cell>
          <cell r="CK1681">
            <v>90</v>
          </cell>
          <cell r="CL1681" t="str">
            <v>101 - MAGNA</v>
          </cell>
          <cell r="CM1681" t="str">
            <v>16081</v>
          </cell>
          <cell r="CP1681" t="str">
            <v>-</v>
          </cell>
        </row>
        <row r="1682">
          <cell r="A1682" t="str">
            <v>16082</v>
          </cell>
          <cell r="B1682" t="str">
            <v>R22AHK</v>
          </cell>
          <cell r="C1682" t="str">
            <v>Distrito Federal</v>
          </cell>
          <cell r="D1682" t="str">
            <v>No aplica</v>
          </cell>
          <cell r="E1682" t="str">
            <v>Aveo</v>
          </cell>
          <cell r="F1682" t="str">
            <v>Automóvil</v>
          </cell>
          <cell r="G1682" t="str">
            <v>Chevrolet</v>
          </cell>
          <cell r="H1682" t="str">
            <v>Aveo LT 4 puertas T/M, D/H, A/A, B/A, ABS, CD, Paquete F</v>
          </cell>
          <cell r="I1682" t="str">
            <v>3G1TB5CF7GL194634</v>
          </cell>
          <cell r="J1682" t="str">
            <v>Hecho en México</v>
          </cell>
          <cell r="K1682" t="str">
            <v>Magna</v>
          </cell>
          <cell r="L1682">
            <v>4</v>
          </cell>
          <cell r="M1682">
            <v>45</v>
          </cell>
          <cell r="N1682">
            <v>2016</v>
          </cell>
          <cell r="O1682" t="str">
            <v>Oaxaca</v>
          </cell>
          <cell r="P1682" t="str">
            <v>Oaxaca</v>
          </cell>
          <cell r="Q1682" t="str">
            <v>Sureste</v>
          </cell>
          <cell r="R1682" t="str">
            <v>Baja</v>
          </cell>
          <cell r="S1682" t="str">
            <v>Venta a empleado</v>
          </cell>
          <cell r="T1682" t="str">
            <v>GNP</v>
          </cell>
          <cell r="U1682" t="str">
            <v>Grupo Nacional Provincial, S.A.B.</v>
          </cell>
          <cell r="V1682" t="str">
            <v>Asesor de Servicio</v>
          </cell>
          <cell r="W1682" t="str">
            <v>-</v>
          </cell>
          <cell r="X1682" t="str">
            <v>Supervisoria</v>
          </cell>
          <cell r="Y1682" t="str">
            <v>Asignado</v>
          </cell>
          <cell r="Z1682" t="str">
            <v>S05212</v>
          </cell>
          <cell r="AA1682" t="str">
            <v>-</v>
          </cell>
          <cell r="AB1682" t="str">
            <v>-</v>
          </cell>
          <cell r="AC1682" t="str">
            <v>-</v>
          </cell>
          <cell r="AD1682" t="str">
            <v>-</v>
          </cell>
          <cell r="AE1682" t="str">
            <v>-</v>
          </cell>
          <cell r="AF1682" t="str">
            <v>-</v>
          </cell>
          <cell r="AG1682" t="str">
            <v>-</v>
          </cell>
          <cell r="AH1682" t="str">
            <v>-</v>
          </cell>
          <cell r="AI1682" t="str">
            <v>C6705</v>
          </cell>
          <cell r="AJ1682" t="str">
            <v>Ramirez Granados Arturo</v>
          </cell>
          <cell r="AK1682" t="str">
            <v>-</v>
          </cell>
          <cell r="AL1682" t="str">
            <v>-</v>
          </cell>
          <cell r="AM1682" t="str">
            <v>-</v>
          </cell>
          <cell r="AN1682" t="str">
            <v>santiago.jorge@hotmail.com</v>
          </cell>
          <cell r="AO1682" t="str">
            <v>-</v>
          </cell>
          <cell r="AP1682" t="str">
            <v>santiago.jorge@hotmail.com</v>
          </cell>
          <cell r="AQ1682">
            <v>9512441506</v>
          </cell>
          <cell r="AR1682" t="str">
            <v>6363180010378899</v>
          </cell>
          <cell r="AS1682" t="str">
            <v>CANCELADO</v>
          </cell>
          <cell r="AT1682" t="str">
            <v>7358</v>
          </cell>
          <cell r="AU1682" t="str">
            <v>188</v>
          </cell>
          <cell r="AV1682" t="str">
            <v>05/26</v>
          </cell>
          <cell r="AW1682" t="str">
            <v>-</v>
          </cell>
          <cell r="AX1682" t="str">
            <v>-</v>
          </cell>
          <cell r="AY1682" t="str">
            <v>No</v>
          </cell>
          <cell r="AZ1682" t="str">
            <v>-</v>
          </cell>
          <cell r="BA1682" t="str">
            <v>-</v>
          </cell>
          <cell r="BB1682" t="str">
            <v>-</v>
          </cell>
          <cell r="BC1682" t="str">
            <v>-</v>
          </cell>
          <cell r="BD1682" t="str">
            <v>-</v>
          </cell>
          <cell r="BE1682" t="str">
            <v>-</v>
          </cell>
          <cell r="BF1682" t="str">
            <v>-</v>
          </cell>
          <cell r="BG1682">
            <v>3</v>
          </cell>
          <cell r="BH1682" t="str">
            <v>-</v>
          </cell>
          <cell r="BI1682" t="str">
            <v>-</v>
          </cell>
          <cell r="BJ1682" t="str">
            <v>Arrendado</v>
          </cell>
          <cell r="BK1682" t="str">
            <v>AA4572</v>
          </cell>
          <cell r="BL1682" t="str">
            <v>Surman Anzures, S.A. de C.V.</v>
          </cell>
          <cell r="BM1682">
            <v>129925</v>
          </cell>
          <cell r="BN1682">
            <v>20788</v>
          </cell>
          <cell r="BO1682">
            <v>150713</v>
          </cell>
          <cell r="BP1682" t="str">
            <v>-</v>
          </cell>
          <cell r="BQ1682" t="str">
            <v>-</v>
          </cell>
          <cell r="BR1682" t="str">
            <v>-</v>
          </cell>
          <cell r="BS1682" t="str">
            <v>-</v>
          </cell>
          <cell r="BT1682" t="str">
            <v>-</v>
          </cell>
          <cell r="BU1682" t="str">
            <v>-</v>
          </cell>
          <cell r="BV1682" t="str">
            <v>-</v>
          </cell>
          <cell r="BW1682" t="str">
            <v>-</v>
          </cell>
          <cell r="BX1682" t="str">
            <v>-</v>
          </cell>
          <cell r="BY1682" t="str">
            <v>-</v>
          </cell>
          <cell r="BZ1682" t="str">
            <v>-</v>
          </cell>
          <cell r="CA1682" t="str">
            <v>-</v>
          </cell>
          <cell r="CB1682" t="str">
            <v>-</v>
          </cell>
          <cell r="CC1682" t="str">
            <v>Jueves</v>
          </cell>
          <cell r="CD1682" t="str">
            <v>22</v>
          </cell>
          <cell r="CE1682" t="str">
            <v>2</v>
          </cell>
          <cell r="CF1682" t="str">
            <v>Verde</v>
          </cell>
          <cell r="CG1682" t="str">
            <v>4o Sábado</v>
          </cell>
          <cell r="CH1682" t="str">
            <v>Abr y May</v>
          </cell>
          <cell r="CI1682" t="str">
            <v>Oct y Nov</v>
          </cell>
          <cell r="CJ1682" t="str">
            <v>Ajustador</v>
          </cell>
          <cell r="CK1682">
            <v>90</v>
          </cell>
          <cell r="CL1682" t="str">
            <v>101 - MAGNA</v>
          </cell>
          <cell r="CM1682" t="str">
            <v>16082</v>
          </cell>
          <cell r="CP1682" t="str">
            <v>-</v>
          </cell>
        </row>
        <row r="1683">
          <cell r="A1683" t="str">
            <v>16083</v>
          </cell>
          <cell r="B1683" t="str">
            <v>Y73AHK</v>
          </cell>
          <cell r="C1683" t="str">
            <v>Distrito Federal</v>
          </cell>
          <cell r="D1683" t="str">
            <v>No aplica</v>
          </cell>
          <cell r="E1683" t="str">
            <v>Aveo</v>
          </cell>
          <cell r="F1683" t="str">
            <v>Automóvil</v>
          </cell>
          <cell r="G1683" t="str">
            <v>Chevrolet</v>
          </cell>
          <cell r="H1683" t="str">
            <v>Aveo LT 4 puertas T/M, D/H, A/A, B/A, ABS, CD, Paquete F</v>
          </cell>
          <cell r="I1683" t="str">
            <v>3G1TB5CF1GL194869</v>
          </cell>
          <cell r="J1683" t="str">
            <v>Hecho en México</v>
          </cell>
          <cell r="K1683" t="str">
            <v>Magna</v>
          </cell>
          <cell r="L1683">
            <v>4</v>
          </cell>
          <cell r="M1683">
            <v>45</v>
          </cell>
          <cell r="N1683">
            <v>2016</v>
          </cell>
          <cell r="O1683" t="str">
            <v>Oaxaca</v>
          </cell>
          <cell r="P1683" t="str">
            <v>Oaxaca</v>
          </cell>
          <cell r="Q1683" t="str">
            <v>Sureste</v>
          </cell>
          <cell r="R1683" t="str">
            <v>Baja</v>
          </cell>
          <cell r="S1683" t="str">
            <v>Venta a empleado</v>
          </cell>
          <cell r="T1683" t="str">
            <v>GNP</v>
          </cell>
          <cell r="U1683" t="str">
            <v>Grupo Nacional Provincial, S.A.B.</v>
          </cell>
          <cell r="V1683" t="str">
            <v>Supervisor Ajustes</v>
          </cell>
          <cell r="W1683" t="str">
            <v>P3</v>
          </cell>
          <cell r="X1683" t="str">
            <v>Supervisoria</v>
          </cell>
          <cell r="Y1683" t="str">
            <v>Asignado</v>
          </cell>
          <cell r="Z1683" t="str">
            <v>N94475</v>
          </cell>
          <cell r="AA1683" t="str">
            <v>De la Paz De Jesus Rafael</v>
          </cell>
          <cell r="AB1683" t="str">
            <v>Grupo Nacional Provincial, S.A.B.</v>
          </cell>
          <cell r="AC1683" t="str">
            <v>PAJR821024KI2</v>
          </cell>
          <cell r="AD1683" t="str">
            <v>Jefe de departamento</v>
          </cell>
          <cell r="AE1683" t="str">
            <v>Supervisor Taller</v>
          </cell>
          <cell r="AF1683" t="str">
            <v>Unidad Operativa</v>
          </cell>
          <cell r="AG1683" t="str">
            <v>Dirección Servicio y Operaciones</v>
          </cell>
          <cell r="AH1683" t="str">
            <v>Subdir. Siniestros CDMX y Sureste</v>
          </cell>
          <cell r="AI1683" t="str">
            <v>C9208</v>
          </cell>
          <cell r="AJ1683" t="str">
            <v>Lasa Estrada Antxon</v>
          </cell>
          <cell r="AK1683" t="str">
            <v>Supervisoría Oaxaca</v>
          </cell>
          <cell r="AL1683" t="str">
            <v>Oaxaca</v>
          </cell>
          <cell r="AM1683">
            <v>7701</v>
          </cell>
          <cell r="AN1683" t="str">
            <v>rafael.delapaz@gnp.com.mx</v>
          </cell>
          <cell r="AO1683" t="str">
            <v>rafael.delapaz@gnp.com.mx</v>
          </cell>
          <cell r="AP1683" t="str">
            <v>rafaeldelapaz.gnp@gmail.com</v>
          </cell>
          <cell r="AQ1683">
            <v>9516691855</v>
          </cell>
          <cell r="AR1683" t="str">
            <v>6363180010378907</v>
          </cell>
          <cell r="AS1683" t="str">
            <v>CANCELADO</v>
          </cell>
          <cell r="AT1683" t="str">
            <v>7955</v>
          </cell>
          <cell r="AU1683" t="str">
            <v>269</v>
          </cell>
          <cell r="AV1683" t="str">
            <v>05/26</v>
          </cell>
          <cell r="AW1683" t="str">
            <v>IMDM20578250..</v>
          </cell>
          <cell r="AX1683" t="str">
            <v>Inactivo</v>
          </cell>
          <cell r="AY1683" t="str">
            <v>Si</v>
          </cell>
          <cell r="AZ1683">
            <v>819.44</v>
          </cell>
          <cell r="BA1683">
            <v>43708</v>
          </cell>
          <cell r="BB1683">
            <v>3277.76</v>
          </cell>
          <cell r="BC1683" t="str">
            <v>-</v>
          </cell>
          <cell r="BD1683">
            <v>59000</v>
          </cell>
          <cell r="BE1683">
            <v>43661</v>
          </cell>
          <cell r="BF1683">
            <v>44742</v>
          </cell>
          <cell r="BG1683">
            <v>3</v>
          </cell>
          <cell r="BH1683" t="str">
            <v>-</v>
          </cell>
          <cell r="BI1683" t="str">
            <v>-</v>
          </cell>
          <cell r="BJ1683" t="str">
            <v>Arrendado</v>
          </cell>
          <cell r="BK1683" t="str">
            <v>AA4520</v>
          </cell>
          <cell r="BL1683" t="str">
            <v>Surman Anzures, S.A. de C.V.</v>
          </cell>
          <cell r="BM1683">
            <v>129925</v>
          </cell>
          <cell r="BN1683">
            <v>20788</v>
          </cell>
          <cell r="BO1683">
            <v>150713</v>
          </cell>
          <cell r="BP1683" t="str">
            <v>-</v>
          </cell>
          <cell r="BQ1683" t="str">
            <v>-</v>
          </cell>
          <cell r="BR1683" t="str">
            <v>-</v>
          </cell>
          <cell r="BS1683" t="str">
            <v>-</v>
          </cell>
          <cell r="BT1683" t="str">
            <v>-</v>
          </cell>
          <cell r="BU1683" t="str">
            <v>-</v>
          </cell>
          <cell r="BV1683" t="str">
            <v>-</v>
          </cell>
          <cell r="BW1683" t="str">
            <v>-</v>
          </cell>
          <cell r="BX1683" t="str">
            <v>-</v>
          </cell>
          <cell r="BY1683" t="str">
            <v>-</v>
          </cell>
          <cell r="BZ1683" t="str">
            <v>-</v>
          </cell>
          <cell r="CA1683" t="str">
            <v>-</v>
          </cell>
          <cell r="CB1683" t="str">
            <v>-</v>
          </cell>
          <cell r="CC1683" t="str">
            <v>Miércoles</v>
          </cell>
          <cell r="CD1683" t="str">
            <v>73</v>
          </cell>
          <cell r="CE1683" t="str">
            <v>3</v>
          </cell>
          <cell r="CF1683" t="str">
            <v>Rojo</v>
          </cell>
          <cell r="CG1683" t="str">
            <v>3er Sábado</v>
          </cell>
          <cell r="CH1683" t="str">
            <v>Mzo y Abr</v>
          </cell>
          <cell r="CI1683" t="str">
            <v>Sep y Oct</v>
          </cell>
          <cell r="CJ1683" t="str">
            <v>SupAjustes</v>
          </cell>
          <cell r="CK1683">
            <v>90</v>
          </cell>
          <cell r="CL1683" t="str">
            <v>101 - MAGNA</v>
          </cell>
          <cell r="CM1683" t="str">
            <v>16083</v>
          </cell>
          <cell r="CP1683" t="str">
            <v>-</v>
          </cell>
        </row>
        <row r="1684">
          <cell r="A1684" t="str">
            <v>16084</v>
          </cell>
          <cell r="B1684" t="str">
            <v>Y45AHK</v>
          </cell>
          <cell r="C1684" t="str">
            <v>Distrito Federal</v>
          </cell>
          <cell r="D1684" t="str">
            <v>No aplica</v>
          </cell>
          <cell r="E1684" t="str">
            <v>Aveo</v>
          </cell>
          <cell r="F1684" t="str">
            <v>Automóvil</v>
          </cell>
          <cell r="G1684" t="str">
            <v>Chevrolet</v>
          </cell>
          <cell r="H1684" t="str">
            <v>Aveo LT 4 puertas T/M, D/H, A/A, B/A, ABS, CD, Paquete F</v>
          </cell>
          <cell r="I1684" t="str">
            <v>3G1TB5CF2GL194010</v>
          </cell>
          <cell r="J1684" t="str">
            <v>Hecho en México</v>
          </cell>
          <cell r="K1684" t="str">
            <v>Magna</v>
          </cell>
          <cell r="L1684">
            <v>4</v>
          </cell>
          <cell r="M1684">
            <v>45</v>
          </cell>
          <cell r="N1684">
            <v>2016</v>
          </cell>
          <cell r="O1684" t="str">
            <v>Pachuca</v>
          </cell>
          <cell r="P1684" t="str">
            <v>Hidalgo</v>
          </cell>
          <cell r="Q1684" t="str">
            <v>Centro</v>
          </cell>
          <cell r="R1684" t="str">
            <v>Baja</v>
          </cell>
          <cell r="S1684" t="str">
            <v>Subasta interna</v>
          </cell>
          <cell r="T1684" t="str">
            <v>GNP</v>
          </cell>
          <cell r="U1684" t="str">
            <v>Grupo Nacional Provincial, S.A.B.</v>
          </cell>
          <cell r="V1684" t="str">
            <v>Asesor de Servicio</v>
          </cell>
          <cell r="W1684" t="str">
            <v>P2</v>
          </cell>
          <cell r="X1684" t="str">
            <v>Supervisoria</v>
          </cell>
          <cell r="Y1684" t="str">
            <v>Asignado</v>
          </cell>
          <cell r="Z1684" t="str">
            <v>S06730</v>
          </cell>
          <cell r="AA1684" t="str">
            <v>Morfin Gonzalez Jose Miguel</v>
          </cell>
          <cell r="AB1684" t="str">
            <v>Servicios Administrativos en Reclamaciones, S.A. de C.V.</v>
          </cell>
          <cell r="AC1684" t="str">
            <v>MOGM9208195T0</v>
          </cell>
          <cell r="AD1684" t="str">
            <v>Operativo</v>
          </cell>
          <cell r="AE1684" t="str">
            <v>Asesor de Servicio</v>
          </cell>
          <cell r="AF1684" t="str">
            <v>Unidad Operativa</v>
          </cell>
          <cell r="AG1684" t="str">
            <v>Dirección Servicio y Operaciones</v>
          </cell>
          <cell r="AH1684" t="str">
            <v>Subdir. Siniestros CDMX y Sureste</v>
          </cell>
          <cell r="AI1684" t="str">
            <v>C9215</v>
          </cell>
          <cell r="AJ1684" t="str">
            <v>Moreno Alvárez Elvia Citlalli</v>
          </cell>
          <cell r="AK1684" t="str">
            <v>Pachuca</v>
          </cell>
          <cell r="AL1684" t="str">
            <v>Pachuca</v>
          </cell>
          <cell r="AM1684">
            <v>0</v>
          </cell>
          <cell r="AN1684" t="str">
            <v>jose.morfin@gnp.com.mx</v>
          </cell>
          <cell r="AO1684" t="str">
            <v>jose.morfin@gnp.com.mx</v>
          </cell>
          <cell r="AP1684" t="str">
            <v>correo.computo21@gmail.com</v>
          </cell>
          <cell r="AQ1684">
            <v>7711540939</v>
          </cell>
          <cell r="AR1684" t="str">
            <v>6363180010378915</v>
          </cell>
          <cell r="AS1684" t="str">
            <v>CANCELADO</v>
          </cell>
          <cell r="AT1684" t="str">
            <v>7133</v>
          </cell>
          <cell r="AU1684" t="str">
            <v>547</v>
          </cell>
          <cell r="AV1684" t="str">
            <v>05/26</v>
          </cell>
          <cell r="AW1684" t="str">
            <v>IMDM20578251..</v>
          </cell>
          <cell r="AX1684" t="str">
            <v>Inactivo</v>
          </cell>
          <cell r="AY1684" t="str">
            <v>No</v>
          </cell>
          <cell r="AZ1684" t="str">
            <v>-</v>
          </cell>
          <cell r="BA1684" t="str">
            <v>-</v>
          </cell>
          <cell r="BB1684" t="str">
            <v>-</v>
          </cell>
          <cell r="BC1684" t="str">
            <v>-</v>
          </cell>
          <cell r="BD1684" t="str">
            <v>-</v>
          </cell>
          <cell r="BE1684" t="str">
            <v>-</v>
          </cell>
          <cell r="BF1684" t="str">
            <v>-</v>
          </cell>
          <cell r="BG1684">
            <v>3</v>
          </cell>
          <cell r="BH1684" t="str">
            <v>-</v>
          </cell>
          <cell r="BI1684" t="str">
            <v>-</v>
          </cell>
          <cell r="BJ1684" t="str">
            <v>Arrendado</v>
          </cell>
          <cell r="BK1684" t="str">
            <v>AA4521</v>
          </cell>
          <cell r="BL1684" t="str">
            <v>Surman Anzures, S.A. de C.V.</v>
          </cell>
          <cell r="BM1684">
            <v>129925</v>
          </cell>
          <cell r="BN1684">
            <v>20788</v>
          </cell>
          <cell r="BO1684">
            <v>150713</v>
          </cell>
          <cell r="BP1684" t="str">
            <v>-</v>
          </cell>
          <cell r="BQ1684" t="str">
            <v>-</v>
          </cell>
          <cell r="BR1684" t="str">
            <v>-</v>
          </cell>
          <cell r="BS1684" t="str">
            <v>-</v>
          </cell>
          <cell r="BT1684" t="str">
            <v>-</v>
          </cell>
          <cell r="BU1684" t="str">
            <v>-</v>
          </cell>
          <cell r="BV1684" t="str">
            <v>-</v>
          </cell>
          <cell r="BW1684" t="str">
            <v>-</v>
          </cell>
          <cell r="BX1684" t="str">
            <v>-</v>
          </cell>
          <cell r="BY1684" t="str">
            <v>-</v>
          </cell>
          <cell r="BZ1684" t="str">
            <v>-</v>
          </cell>
          <cell r="CA1684" t="str">
            <v>-</v>
          </cell>
          <cell r="CB1684" t="str">
            <v>-</v>
          </cell>
          <cell r="CC1684" t="str">
            <v>Lunes</v>
          </cell>
          <cell r="CD1684" t="str">
            <v>45</v>
          </cell>
          <cell r="CE1684" t="str">
            <v>5</v>
          </cell>
          <cell r="CF1684" t="str">
            <v>Amarillo</v>
          </cell>
          <cell r="CG1684" t="str">
            <v>1er Sábado</v>
          </cell>
          <cell r="CH1684" t="str">
            <v>Ene y Feb</v>
          </cell>
          <cell r="CI1684" t="str">
            <v>Jul y Ago</v>
          </cell>
          <cell r="CJ1684" t="str">
            <v>Ajustador</v>
          </cell>
          <cell r="CK1684">
            <v>90</v>
          </cell>
          <cell r="CL1684" t="str">
            <v>101 - MAGNA</v>
          </cell>
          <cell r="CM1684" t="str">
            <v>16084</v>
          </cell>
          <cell r="CP1684" t="str">
            <v>-</v>
          </cell>
        </row>
        <row r="1685">
          <cell r="A1685" t="str">
            <v>16085</v>
          </cell>
          <cell r="B1685" t="str">
            <v>S16AHZ</v>
          </cell>
          <cell r="C1685" t="str">
            <v>Distrito Federal</v>
          </cell>
          <cell r="D1685" t="str">
            <v>W36AHK</v>
          </cell>
          <cell r="E1685" t="str">
            <v>Aveo</v>
          </cell>
          <cell r="F1685" t="str">
            <v>Automóvil</v>
          </cell>
          <cell r="G1685" t="str">
            <v>Chevrolet</v>
          </cell>
          <cell r="H1685" t="str">
            <v>Aveo LT 4 puertas T/M, D/H, A/A, B/A, ABS, CD, Paquete F</v>
          </cell>
          <cell r="I1685" t="str">
            <v>3G1TB5CF5GL194602</v>
          </cell>
          <cell r="J1685" t="str">
            <v>Hecho en México</v>
          </cell>
          <cell r="K1685" t="str">
            <v>Magna</v>
          </cell>
          <cell r="L1685">
            <v>4</v>
          </cell>
          <cell r="M1685">
            <v>45</v>
          </cell>
          <cell r="N1685">
            <v>2016</v>
          </cell>
          <cell r="O1685" t="str">
            <v>Pachuca</v>
          </cell>
          <cell r="P1685" t="str">
            <v>Hidalgo</v>
          </cell>
          <cell r="Q1685" t="str">
            <v>Centro</v>
          </cell>
          <cell r="R1685" t="str">
            <v>Baja</v>
          </cell>
          <cell r="S1685" t="str">
            <v>Venta a empleado</v>
          </cell>
          <cell r="T1685" t="str">
            <v>GNP</v>
          </cell>
          <cell r="U1685" t="str">
            <v>Grupo Nacional Provincial, S.A.B.</v>
          </cell>
          <cell r="V1685" t="str">
            <v>Asesor de Servicio</v>
          </cell>
          <cell r="W1685" t="str">
            <v>P1</v>
          </cell>
          <cell r="X1685" t="str">
            <v>Supervisoria</v>
          </cell>
          <cell r="Y1685" t="str">
            <v>Asignado</v>
          </cell>
          <cell r="Z1685" t="str">
            <v>S01077</v>
          </cell>
          <cell r="AA1685" t="str">
            <v>Pardo Muñiz Victor Manuel</v>
          </cell>
          <cell r="AB1685" t="str">
            <v>Servicios Administrativos en Reclamaciones, S.A. de C.V.</v>
          </cell>
          <cell r="AC1685" t="str">
            <v>PAMV671118C64</v>
          </cell>
          <cell r="AD1685" t="str">
            <v>Operativo</v>
          </cell>
          <cell r="AE1685" t="str">
            <v>Asesor de Servicio</v>
          </cell>
          <cell r="AF1685" t="str">
            <v>Unidad Operativa</v>
          </cell>
          <cell r="AG1685" t="str">
            <v>Dirección Servicio y Operaciones</v>
          </cell>
          <cell r="AH1685" t="str">
            <v>Subdir. Siniestros CDMX y Sureste</v>
          </cell>
          <cell r="AI1685" t="str">
            <v>C9215</v>
          </cell>
          <cell r="AJ1685" t="str">
            <v>Moreno Alvárez Elvia Citlalli</v>
          </cell>
          <cell r="AK1685" t="str">
            <v>Pachuca</v>
          </cell>
          <cell r="AL1685" t="str">
            <v>Pachuca</v>
          </cell>
          <cell r="AM1685">
            <v>0</v>
          </cell>
          <cell r="AN1685" t="str">
            <v>victor.pardo@gnp.com.mx</v>
          </cell>
          <cell r="AO1685" t="str">
            <v>victor.pardo@gnp.com.mx</v>
          </cell>
          <cell r="AP1685" t="str">
            <v>ajustes136gnp@gmail.com</v>
          </cell>
          <cell r="AQ1685">
            <v>7712202912</v>
          </cell>
          <cell r="AR1685" t="str">
            <v>6363180010378923</v>
          </cell>
          <cell r="AS1685" t="str">
            <v>CANCELADO</v>
          </cell>
          <cell r="AT1685" t="str">
            <v>5082</v>
          </cell>
          <cell r="AU1685" t="str">
            <v>349</v>
          </cell>
          <cell r="AV1685" t="str">
            <v>05/26</v>
          </cell>
          <cell r="AW1685" t="str">
            <v>IMDM20578252..</v>
          </cell>
          <cell r="AX1685" t="str">
            <v>Inactivo</v>
          </cell>
          <cell r="AY1685" t="str">
            <v>No</v>
          </cell>
          <cell r="AZ1685" t="str">
            <v>-</v>
          </cell>
          <cell r="BA1685" t="str">
            <v>-</v>
          </cell>
          <cell r="BB1685" t="str">
            <v>-</v>
          </cell>
          <cell r="BC1685" t="str">
            <v>-</v>
          </cell>
          <cell r="BD1685" t="str">
            <v>-</v>
          </cell>
          <cell r="BE1685" t="str">
            <v>-</v>
          </cell>
          <cell r="BF1685" t="str">
            <v>-</v>
          </cell>
          <cell r="BG1685">
            <v>3</v>
          </cell>
          <cell r="BH1685" t="str">
            <v>-</v>
          </cell>
          <cell r="BI1685" t="str">
            <v>-</v>
          </cell>
          <cell r="BJ1685" t="str">
            <v>Arrendado</v>
          </cell>
          <cell r="BK1685" t="str">
            <v>AA4522</v>
          </cell>
          <cell r="BL1685" t="str">
            <v>Surman Anzures, S.A. de C.V.</v>
          </cell>
          <cell r="BM1685">
            <v>129925</v>
          </cell>
          <cell r="BN1685">
            <v>20788</v>
          </cell>
          <cell r="BO1685">
            <v>150713</v>
          </cell>
          <cell r="BP1685" t="str">
            <v>-</v>
          </cell>
          <cell r="BQ1685" t="str">
            <v>-</v>
          </cell>
          <cell r="BR1685" t="str">
            <v>-</v>
          </cell>
          <cell r="BS1685" t="str">
            <v>-</v>
          </cell>
          <cell r="BT1685" t="str">
            <v>-</v>
          </cell>
          <cell r="BU1685" t="str">
            <v>-</v>
          </cell>
          <cell r="BV1685" t="str">
            <v>-</v>
          </cell>
          <cell r="BW1685" t="str">
            <v>-</v>
          </cell>
          <cell r="BX1685" t="str">
            <v>-</v>
          </cell>
          <cell r="BY1685" t="str">
            <v>-</v>
          </cell>
          <cell r="BZ1685" t="str">
            <v>-</v>
          </cell>
          <cell r="CA1685" t="str">
            <v>-</v>
          </cell>
          <cell r="CB1685" t="str">
            <v>-</v>
          </cell>
          <cell r="CC1685" t="str">
            <v>Lunes</v>
          </cell>
          <cell r="CD1685" t="str">
            <v>16</v>
          </cell>
          <cell r="CE1685" t="str">
            <v>6</v>
          </cell>
          <cell r="CF1685" t="str">
            <v>Amarillo</v>
          </cell>
          <cell r="CG1685" t="str">
            <v>1er Sábado</v>
          </cell>
          <cell r="CH1685" t="str">
            <v>Ene y Feb</v>
          </cell>
          <cell r="CI1685" t="str">
            <v>Jul y Ago</v>
          </cell>
          <cell r="CJ1685" t="str">
            <v>Ajustador</v>
          </cell>
          <cell r="CK1685">
            <v>90</v>
          </cell>
          <cell r="CL1685" t="str">
            <v>101 - MAGNA</v>
          </cell>
          <cell r="CM1685" t="str">
            <v>16085</v>
          </cell>
          <cell r="CP1685" t="str">
            <v>-</v>
          </cell>
        </row>
        <row r="1686">
          <cell r="A1686" t="str">
            <v>16086</v>
          </cell>
          <cell r="B1686" t="str">
            <v>R81AHK</v>
          </cell>
          <cell r="C1686" t="str">
            <v>Distrito Federal</v>
          </cell>
          <cell r="D1686" t="str">
            <v>No aplica</v>
          </cell>
          <cell r="E1686" t="str">
            <v>Aveo</v>
          </cell>
          <cell r="F1686" t="str">
            <v>Automóvil</v>
          </cell>
          <cell r="G1686" t="str">
            <v>Chevrolet</v>
          </cell>
          <cell r="H1686" t="str">
            <v>Aveo LT 4 puertas T/M, D/H, A/A, B/A, ABS, CD, Paquete F</v>
          </cell>
          <cell r="I1686" t="str">
            <v>3G1TB5CF9GL194540</v>
          </cell>
          <cell r="J1686" t="str">
            <v>Hecho en México</v>
          </cell>
          <cell r="K1686" t="str">
            <v>Magna</v>
          </cell>
          <cell r="L1686">
            <v>4</v>
          </cell>
          <cell r="M1686">
            <v>45</v>
          </cell>
          <cell r="N1686">
            <v>2016</v>
          </cell>
          <cell r="O1686" t="str">
            <v>Playa del Carmen</v>
          </cell>
          <cell r="P1686" t="str">
            <v>Quintana Roo</v>
          </cell>
          <cell r="Q1686" t="str">
            <v>Sureste</v>
          </cell>
          <cell r="R1686" t="str">
            <v>Baja</v>
          </cell>
          <cell r="S1686" t="str">
            <v>Subasta interna</v>
          </cell>
          <cell r="T1686" t="str">
            <v>GNP</v>
          </cell>
          <cell r="U1686" t="str">
            <v>Grupo Nacional Provincial, S.A.B.</v>
          </cell>
          <cell r="V1686" t="str">
            <v>Asesor de Servicio</v>
          </cell>
          <cell r="W1686" t="str">
            <v>QPL</v>
          </cell>
          <cell r="X1686" t="str">
            <v>Supervisoria</v>
          </cell>
          <cell r="Y1686" t="str">
            <v>Asignado</v>
          </cell>
          <cell r="Z1686" t="str">
            <v>S00210</v>
          </cell>
          <cell r="AA1686" t="str">
            <v>Vallejo Jardon Guillermo</v>
          </cell>
          <cell r="AB1686" t="str">
            <v>Servicios Administrativos en Reclamaciones, S.A. de C.V.</v>
          </cell>
          <cell r="AC1686" t="str">
            <v>VAJG580709SX7</v>
          </cell>
          <cell r="AD1686" t="str">
            <v>Operativo</v>
          </cell>
          <cell r="AE1686" t="str">
            <v>Asesor de Servicio</v>
          </cell>
          <cell r="AF1686" t="str">
            <v>Unidad Operativa</v>
          </cell>
          <cell r="AG1686" t="str">
            <v>Dirección Servicio y Operaciones</v>
          </cell>
          <cell r="AH1686" t="str">
            <v>Subdir. Siniestros CDMX y Sureste</v>
          </cell>
          <cell r="AI1686" t="str">
            <v>C9208</v>
          </cell>
          <cell r="AJ1686" t="str">
            <v>Lasa Estrada Antxon</v>
          </cell>
          <cell r="AK1686" t="str">
            <v>Cancun</v>
          </cell>
          <cell r="AL1686" t="str">
            <v>Cancún</v>
          </cell>
          <cell r="AM1686">
            <v>0</v>
          </cell>
          <cell r="AN1686" t="str">
            <v>guillermo.vallejo@gnp.com.mx</v>
          </cell>
          <cell r="AO1686" t="str">
            <v>guillermo.vallejo@gnp.com.mx</v>
          </cell>
          <cell r="AP1686" t="str">
            <v>ccunaut@gnp.com.mx</v>
          </cell>
          <cell r="AQ1686">
            <v>9847450556</v>
          </cell>
          <cell r="AR1686" t="str">
            <v>6363180010378931</v>
          </cell>
          <cell r="AS1686" t="str">
            <v>CANCELADO</v>
          </cell>
          <cell r="AT1686" t="str">
            <v>7813</v>
          </cell>
          <cell r="AU1686" t="str">
            <v>119</v>
          </cell>
          <cell r="AV1686" t="str">
            <v>05/26</v>
          </cell>
          <cell r="AW1686" t="str">
            <v>-</v>
          </cell>
          <cell r="AX1686" t="str">
            <v>-</v>
          </cell>
          <cell r="AY1686" t="str">
            <v>No</v>
          </cell>
          <cell r="AZ1686" t="str">
            <v>-</v>
          </cell>
          <cell r="BA1686" t="str">
            <v>-</v>
          </cell>
          <cell r="BB1686" t="str">
            <v>-</v>
          </cell>
          <cell r="BC1686" t="str">
            <v>-</v>
          </cell>
          <cell r="BD1686" t="str">
            <v>-</v>
          </cell>
          <cell r="BE1686" t="str">
            <v>-</v>
          </cell>
          <cell r="BF1686" t="str">
            <v>-</v>
          </cell>
          <cell r="BG1686">
            <v>3</v>
          </cell>
          <cell r="BH1686" t="str">
            <v>-</v>
          </cell>
          <cell r="BI1686" t="str">
            <v>-</v>
          </cell>
          <cell r="BJ1686" t="str">
            <v>Arrendado</v>
          </cell>
          <cell r="BK1686" t="str">
            <v>AA4573</v>
          </cell>
          <cell r="BL1686" t="str">
            <v>Surman Anzures, S.A. de C.V.</v>
          </cell>
          <cell r="BM1686">
            <v>129925</v>
          </cell>
          <cell r="BN1686">
            <v>20788</v>
          </cell>
          <cell r="BO1686">
            <v>150713</v>
          </cell>
          <cell r="BP1686" t="str">
            <v>-</v>
          </cell>
          <cell r="BQ1686" t="str">
            <v>-</v>
          </cell>
          <cell r="BR1686" t="str">
            <v>-</v>
          </cell>
          <cell r="BS1686" t="str">
            <v>-</v>
          </cell>
          <cell r="BT1686" t="str">
            <v>-</v>
          </cell>
          <cell r="BU1686" t="str">
            <v>-</v>
          </cell>
          <cell r="BV1686" t="str">
            <v>-</v>
          </cell>
          <cell r="BW1686" t="str">
            <v>-</v>
          </cell>
          <cell r="BX1686" t="str">
            <v>-</v>
          </cell>
          <cell r="BY1686" t="str">
            <v>-</v>
          </cell>
          <cell r="BZ1686" t="str">
            <v>-</v>
          </cell>
          <cell r="CA1686" t="str">
            <v>-</v>
          </cell>
          <cell r="CB1686" t="str">
            <v>-</v>
          </cell>
          <cell r="CC1686" t="str">
            <v>Jueves</v>
          </cell>
          <cell r="CD1686" t="str">
            <v>81</v>
          </cell>
          <cell r="CE1686" t="str">
            <v>1</v>
          </cell>
          <cell r="CF1686" t="str">
            <v>Verde</v>
          </cell>
          <cell r="CG1686" t="str">
            <v>4o Sábado</v>
          </cell>
          <cell r="CH1686" t="str">
            <v>Abr y May</v>
          </cell>
          <cell r="CI1686" t="str">
            <v>Oct y Nov</v>
          </cell>
          <cell r="CJ1686" t="str">
            <v>Ajustador</v>
          </cell>
          <cell r="CK1686">
            <v>90</v>
          </cell>
          <cell r="CL1686" t="str">
            <v>101 - MAGNA</v>
          </cell>
          <cell r="CM1686" t="str">
            <v>16086</v>
          </cell>
          <cell r="CP1686" t="str">
            <v>-</v>
          </cell>
        </row>
        <row r="1687">
          <cell r="A1687" t="str">
            <v>16087</v>
          </cell>
          <cell r="B1687" t="str">
            <v>E25AHR</v>
          </cell>
          <cell r="C1687" t="str">
            <v>Distrito Federal</v>
          </cell>
          <cell r="D1687" t="str">
            <v>No aplica</v>
          </cell>
          <cell r="E1687" t="str">
            <v>Aveo</v>
          </cell>
          <cell r="F1687" t="str">
            <v>Automóvil</v>
          </cell>
          <cell r="G1687" t="str">
            <v>Chevrolet</v>
          </cell>
          <cell r="H1687" t="str">
            <v>Aveo LT 4 puertas T/M, D/H, A/A, B/A, ABS, CD, Paquete F</v>
          </cell>
          <cell r="I1687" t="str">
            <v>3G1TB5CF6GL194298</v>
          </cell>
          <cell r="J1687" t="str">
            <v>Hecho en México</v>
          </cell>
          <cell r="K1687" t="str">
            <v>Magna</v>
          </cell>
          <cell r="L1687">
            <v>4</v>
          </cell>
          <cell r="M1687">
            <v>45</v>
          </cell>
          <cell r="N1687">
            <v>2016</v>
          </cell>
          <cell r="O1687" t="str">
            <v>Puebla</v>
          </cell>
          <cell r="P1687" t="str">
            <v>Puebla</v>
          </cell>
          <cell r="Q1687" t="str">
            <v>Sureste</v>
          </cell>
          <cell r="R1687" t="str">
            <v>Baja</v>
          </cell>
          <cell r="S1687" t="str">
            <v>Devolución Valmex</v>
          </cell>
          <cell r="T1687" t="str">
            <v>GNP</v>
          </cell>
          <cell r="U1687" t="str">
            <v>Grupo Nacional Provincial, S.A.B.</v>
          </cell>
          <cell r="V1687" t="str">
            <v>Agente Empleado</v>
          </cell>
          <cell r="W1687" t="str">
            <v>-</v>
          </cell>
          <cell r="X1687" t="str">
            <v>Oficina de Ventas</v>
          </cell>
          <cell r="Y1687" t="str">
            <v>Asignado</v>
          </cell>
          <cell r="Z1687" t="str">
            <v>V02870</v>
          </cell>
          <cell r="AA1687" t="str">
            <v>Agaton Sotelo David</v>
          </cell>
          <cell r="AB1687" t="str">
            <v>GNP Administración de Venta Masiva, S.A. de C.V.</v>
          </cell>
          <cell r="AC1687" t="str">
            <v>AASD880412I68</v>
          </cell>
          <cell r="AD1687" t="str">
            <v>Jefe de departamento</v>
          </cell>
          <cell r="AE1687" t="str">
            <v>Gerente Comercial</v>
          </cell>
          <cell r="AF1687" t="str">
            <v>Unidad de Negocio</v>
          </cell>
          <cell r="AG1687" t="str">
            <v>Dirección Canal Masivo</v>
          </cell>
          <cell r="AH1687" t="str">
            <v>Subdirección Comercial Agentes y Empleados</v>
          </cell>
          <cell r="AI1687" t="str">
            <v>C2041</v>
          </cell>
          <cell r="AJ1687" t="str">
            <v>Cabrera Zúñiga Saúl</v>
          </cell>
          <cell r="AK1687" t="str">
            <v>Paseo Opera</v>
          </cell>
          <cell r="AL1687" t="str">
            <v>Puebla</v>
          </cell>
          <cell r="AM1687">
            <v>0</v>
          </cell>
          <cell r="AN1687" t="str">
            <v>david.agaton@gnp.com.mx</v>
          </cell>
          <cell r="AO1687" t="str">
            <v>david.agaton@gnp.com.mx</v>
          </cell>
          <cell r="AQ1687">
            <v>2228121687</v>
          </cell>
          <cell r="AR1687" t="str">
            <v>6363180010378949</v>
          </cell>
          <cell r="AS1687" t="str">
            <v>CANCELADO</v>
          </cell>
          <cell r="AT1687" t="str">
            <v>2337</v>
          </cell>
          <cell r="AU1687" t="str">
            <v>921</v>
          </cell>
          <cell r="AV1687" t="str">
            <v>05/26</v>
          </cell>
          <cell r="AW1687" t="str">
            <v>IMDM20578253..</v>
          </cell>
          <cell r="AX1687" t="str">
            <v>Inactivo</v>
          </cell>
          <cell r="AY1687" t="str">
            <v>No</v>
          </cell>
          <cell r="AZ1687" t="str">
            <v>-</v>
          </cell>
          <cell r="BA1687" t="str">
            <v>-</v>
          </cell>
          <cell r="BB1687" t="str">
            <v>-</v>
          </cell>
          <cell r="BC1687" t="str">
            <v>-</v>
          </cell>
          <cell r="BD1687" t="str">
            <v>-</v>
          </cell>
          <cell r="BE1687" t="str">
            <v>-</v>
          </cell>
          <cell r="BF1687" t="str">
            <v>-</v>
          </cell>
          <cell r="BG1687" t="str">
            <v>-</v>
          </cell>
          <cell r="BH1687" t="str">
            <v>-</v>
          </cell>
          <cell r="BI1687" t="str">
            <v>-</v>
          </cell>
          <cell r="BJ1687" t="str">
            <v>Arrendado</v>
          </cell>
          <cell r="BK1687" t="str">
            <v>AA4574</v>
          </cell>
          <cell r="BL1687" t="str">
            <v>Surman Anzures, S.A. de C.V.</v>
          </cell>
          <cell r="BM1687">
            <v>129925</v>
          </cell>
          <cell r="BN1687">
            <v>20788</v>
          </cell>
          <cell r="BO1687">
            <v>150713</v>
          </cell>
          <cell r="BP1687" t="str">
            <v>-</v>
          </cell>
          <cell r="BQ1687" t="str">
            <v>-</v>
          </cell>
          <cell r="BR1687" t="str">
            <v>-</v>
          </cell>
          <cell r="BS1687" t="str">
            <v>-</v>
          </cell>
          <cell r="BT1687" t="str">
            <v>-</v>
          </cell>
          <cell r="BU1687" t="str">
            <v>-</v>
          </cell>
          <cell r="BV1687" t="str">
            <v>-</v>
          </cell>
          <cell r="BW1687" t="str">
            <v>-</v>
          </cell>
          <cell r="BX1687" t="str">
            <v>-</v>
          </cell>
          <cell r="BY1687" t="str">
            <v>-</v>
          </cell>
          <cell r="BZ1687" t="str">
            <v>-</v>
          </cell>
          <cell r="CA1687" t="str">
            <v>-</v>
          </cell>
          <cell r="CB1687" t="str">
            <v>-</v>
          </cell>
          <cell r="CC1687" t="str">
            <v>Lunes</v>
          </cell>
          <cell r="CD1687" t="str">
            <v>25</v>
          </cell>
          <cell r="CE1687" t="str">
            <v>5</v>
          </cell>
          <cell r="CF1687" t="str">
            <v>Amarillo</v>
          </cell>
          <cell r="CG1687" t="str">
            <v>1er Sábado</v>
          </cell>
          <cell r="CH1687" t="str">
            <v>Ene y Feb</v>
          </cell>
          <cell r="CI1687" t="str">
            <v>Jul y Ago</v>
          </cell>
          <cell r="CJ1687" t="str">
            <v>AgenteEmp</v>
          </cell>
          <cell r="CK1687">
            <v>90</v>
          </cell>
          <cell r="CL1687" t="str">
            <v>101 - MAGNA</v>
          </cell>
          <cell r="CM1687" t="str">
            <v>16087</v>
          </cell>
          <cell r="CP1687" t="str">
            <v>-</v>
          </cell>
        </row>
        <row r="1688">
          <cell r="A1688" t="str">
            <v>16088</v>
          </cell>
          <cell r="B1688" t="str">
            <v>R93AHK</v>
          </cell>
          <cell r="C1688" t="str">
            <v>Distrito Federal</v>
          </cell>
          <cell r="D1688" t="str">
            <v>No aplica</v>
          </cell>
          <cell r="E1688" t="str">
            <v>Aveo</v>
          </cell>
          <cell r="F1688" t="str">
            <v>Automóvil</v>
          </cell>
          <cell r="G1688" t="str">
            <v>Chevrolet</v>
          </cell>
          <cell r="H1688" t="str">
            <v>Aveo LT 4 puertas T/M, D/H, A/A, B/A, ABS, CD, Paquete F</v>
          </cell>
          <cell r="I1688" t="str">
            <v>3G1TB5CF9GL196725</v>
          </cell>
          <cell r="J1688" t="str">
            <v>Hecho en México</v>
          </cell>
          <cell r="K1688" t="str">
            <v>Magna</v>
          </cell>
          <cell r="L1688">
            <v>4</v>
          </cell>
          <cell r="M1688">
            <v>45</v>
          </cell>
          <cell r="N1688">
            <v>2016</v>
          </cell>
          <cell r="O1688" t="str">
            <v>Puebla</v>
          </cell>
          <cell r="P1688" t="str">
            <v>Puebla</v>
          </cell>
          <cell r="Q1688" t="str">
            <v>Sureste</v>
          </cell>
          <cell r="R1688" t="str">
            <v>Baja</v>
          </cell>
          <cell r="S1688" t="str">
            <v>Venta a empleado</v>
          </cell>
          <cell r="T1688" t="str">
            <v>GNP</v>
          </cell>
          <cell r="U1688" t="str">
            <v>Grupo Nacional Provincial, S.A.B.</v>
          </cell>
          <cell r="V1688" t="str">
            <v>Supervisor Ajustes</v>
          </cell>
          <cell r="W1688" t="str">
            <v>-</v>
          </cell>
          <cell r="X1688" t="str">
            <v>Supervisoria</v>
          </cell>
          <cell r="Y1688" t="str">
            <v>Asignado</v>
          </cell>
          <cell r="Z1688" t="str">
            <v>N93775</v>
          </cell>
          <cell r="AA1688" t="str">
            <v>Aguilar Arias Armando</v>
          </cell>
          <cell r="AB1688" t="str">
            <v>Grupo Nacional Provincial, S.A.B.</v>
          </cell>
          <cell r="AC1688" t="str">
            <v>AUAA740325690</v>
          </cell>
          <cell r="AD1688" t="str">
            <v>Jefe de departamento</v>
          </cell>
          <cell r="AE1688" t="str">
            <v>Supervisor Taller</v>
          </cell>
          <cell r="AF1688" t="str">
            <v>Unidad Operativa</v>
          </cell>
          <cell r="AG1688" t="str">
            <v>Dirección Servicio y Operaciones</v>
          </cell>
          <cell r="AH1688" t="str">
            <v>Subdir. Siniestros CDMX y Sureste</v>
          </cell>
          <cell r="AI1688" t="str">
            <v>C9208</v>
          </cell>
          <cell r="AJ1688" t="str">
            <v>Lasa Estrada Antxon</v>
          </cell>
          <cell r="AK1688" t="str">
            <v>Paseo Opera</v>
          </cell>
          <cell r="AL1688" t="str">
            <v>Puebla</v>
          </cell>
          <cell r="AM1688">
            <v>6534</v>
          </cell>
          <cell r="AN1688" t="str">
            <v>armando.aguilar@gnp.com.mx</v>
          </cell>
          <cell r="AO1688" t="str">
            <v>armando.aguilar@gnp.com.mx</v>
          </cell>
          <cell r="AQ1688">
            <v>2223237683</v>
          </cell>
          <cell r="AR1688" t="str">
            <v>6363180010378956</v>
          </cell>
          <cell r="AS1688" t="str">
            <v>CANCELADO</v>
          </cell>
          <cell r="AT1688" t="str">
            <v>7396</v>
          </cell>
          <cell r="AU1688" t="str">
            <v>748</v>
          </cell>
          <cell r="AV1688" t="str">
            <v>05/26</v>
          </cell>
          <cell r="AW1688" t="str">
            <v>IMDM21470174..</v>
          </cell>
          <cell r="AX1688" t="str">
            <v>Inactivo</v>
          </cell>
          <cell r="AY1688" t="str">
            <v>Si</v>
          </cell>
          <cell r="AZ1688">
            <v>847.22</v>
          </cell>
          <cell r="BA1688">
            <v>43708</v>
          </cell>
          <cell r="BB1688">
            <v>3388.88</v>
          </cell>
          <cell r="BC1688" t="str">
            <v>-</v>
          </cell>
          <cell r="BD1688">
            <v>61000</v>
          </cell>
          <cell r="BE1688">
            <v>43661</v>
          </cell>
          <cell r="BF1688">
            <v>44742</v>
          </cell>
          <cell r="BG1688">
            <v>3</v>
          </cell>
          <cell r="BH1688" t="str">
            <v>-</v>
          </cell>
          <cell r="BI1688" t="str">
            <v>-</v>
          </cell>
          <cell r="BJ1688" t="str">
            <v>Arrendado</v>
          </cell>
          <cell r="BK1688" t="str">
            <v>AA4575</v>
          </cell>
          <cell r="BL1688" t="str">
            <v>Surman Anzures, S.A. de C.V.</v>
          </cell>
          <cell r="BM1688">
            <v>129925</v>
          </cell>
          <cell r="BN1688">
            <v>20788</v>
          </cell>
          <cell r="BO1688">
            <v>150713</v>
          </cell>
          <cell r="BP1688" t="str">
            <v>-</v>
          </cell>
          <cell r="BQ1688" t="str">
            <v>-</v>
          </cell>
          <cell r="BR1688" t="str">
            <v>-</v>
          </cell>
          <cell r="BS1688" t="str">
            <v>-</v>
          </cell>
          <cell r="BT1688" t="str">
            <v>-</v>
          </cell>
          <cell r="BU1688" t="str">
            <v>-</v>
          </cell>
          <cell r="BV1688" t="str">
            <v>-</v>
          </cell>
          <cell r="BW1688" t="str">
            <v>-</v>
          </cell>
          <cell r="BX1688" t="str">
            <v>-</v>
          </cell>
          <cell r="BY1688" t="str">
            <v>-</v>
          </cell>
          <cell r="BZ1688" t="str">
            <v>-</v>
          </cell>
          <cell r="CA1688" t="str">
            <v>-</v>
          </cell>
          <cell r="CB1688" t="str">
            <v>-</v>
          </cell>
          <cell r="CC1688" t="str">
            <v>Miércoles</v>
          </cell>
          <cell r="CD1688" t="str">
            <v>93</v>
          </cell>
          <cell r="CE1688" t="str">
            <v>3</v>
          </cell>
          <cell r="CF1688" t="str">
            <v>Rojo</v>
          </cell>
          <cell r="CG1688" t="str">
            <v>3er Sábado</v>
          </cell>
          <cell r="CH1688" t="str">
            <v>Mzo y Abr</v>
          </cell>
          <cell r="CI1688" t="str">
            <v>Sep y Oct</v>
          </cell>
          <cell r="CJ1688" t="str">
            <v>SupAjustes</v>
          </cell>
          <cell r="CK1688">
            <v>90</v>
          </cell>
          <cell r="CL1688" t="str">
            <v>101 - MAGNA</v>
          </cell>
          <cell r="CM1688" t="str">
            <v>16088</v>
          </cell>
          <cell r="CP1688" t="str">
            <v>-</v>
          </cell>
        </row>
        <row r="1689">
          <cell r="A1689" t="str">
            <v>16089</v>
          </cell>
          <cell r="B1689" t="str">
            <v>R46AHK</v>
          </cell>
          <cell r="C1689" t="str">
            <v>Distrito Federal</v>
          </cell>
          <cell r="D1689" t="str">
            <v>No aplica</v>
          </cell>
          <cell r="E1689" t="str">
            <v>Aveo</v>
          </cell>
          <cell r="F1689" t="str">
            <v>Automóvil</v>
          </cell>
          <cell r="G1689" t="str">
            <v>Chevrolet</v>
          </cell>
          <cell r="H1689" t="str">
            <v>Aveo LT 4 puertas T/M, D/H, A/A, B/A, ABS, CD, Paquete F</v>
          </cell>
          <cell r="I1689" t="str">
            <v>3G1TB5CF4GL196616</v>
          </cell>
          <cell r="J1689" t="str">
            <v>Hecho en México</v>
          </cell>
          <cell r="K1689" t="str">
            <v>Magna</v>
          </cell>
          <cell r="L1689">
            <v>4</v>
          </cell>
          <cell r="M1689">
            <v>45</v>
          </cell>
          <cell r="N1689">
            <v>2016</v>
          </cell>
          <cell r="O1689" t="str">
            <v>Puebla</v>
          </cell>
          <cell r="P1689" t="str">
            <v>Puebla</v>
          </cell>
          <cell r="Q1689" t="str">
            <v>Sureste</v>
          </cell>
          <cell r="R1689" t="str">
            <v>Baja</v>
          </cell>
          <cell r="S1689" t="str">
            <v>Subasta interna</v>
          </cell>
          <cell r="T1689" t="str">
            <v>GNP</v>
          </cell>
          <cell r="U1689" t="str">
            <v>Grupo Nacional Provincial, S.A.B.</v>
          </cell>
          <cell r="V1689" t="str">
            <v>Asesor de Servicio</v>
          </cell>
          <cell r="W1689" t="str">
            <v>2610</v>
          </cell>
          <cell r="X1689" t="str">
            <v>Supervisoria</v>
          </cell>
          <cell r="Y1689" t="str">
            <v>Asignado</v>
          </cell>
          <cell r="Z1689" t="str">
            <v>S04206</v>
          </cell>
          <cell r="AA1689" t="str">
            <v>Martinez Aguilar Victor</v>
          </cell>
          <cell r="AB1689" t="str">
            <v>Servicios Administrativos en Reclamaciones, S.A. de C.V.</v>
          </cell>
          <cell r="AC1689" t="str">
            <v>MAAV800309ID3</v>
          </cell>
          <cell r="AD1689" t="str">
            <v>Operativo</v>
          </cell>
          <cell r="AE1689" t="str">
            <v>Asesor de Servicio</v>
          </cell>
          <cell r="AF1689" t="str">
            <v>Unidad Operativa</v>
          </cell>
          <cell r="AG1689" t="str">
            <v>Dirección Servicio y Operaciones</v>
          </cell>
          <cell r="AH1689" t="str">
            <v>Subdir. Siniestros CDMX y Sureste</v>
          </cell>
          <cell r="AI1689" t="str">
            <v>C9208</v>
          </cell>
          <cell r="AJ1689" t="str">
            <v>Lasa Estrada Antxon</v>
          </cell>
          <cell r="AK1689" t="str">
            <v>Paseo Opera</v>
          </cell>
          <cell r="AL1689" t="str">
            <v>Puebla</v>
          </cell>
          <cell r="AM1689">
            <v>0</v>
          </cell>
          <cell r="AN1689" t="str">
            <v>victor.martinezaguilar@gnp.com.mx</v>
          </cell>
          <cell r="AO1689" t="str">
            <v>victor.martinezaguilar@gnp.com.mx</v>
          </cell>
          <cell r="AP1689" t="str">
            <v>vma_kafu@hotmail.com</v>
          </cell>
          <cell r="AQ1689">
            <v>2225361064</v>
          </cell>
          <cell r="AR1689" t="str">
            <v>6363180010378964</v>
          </cell>
          <cell r="AS1689" t="str">
            <v>CANCELADO</v>
          </cell>
          <cell r="AT1689" t="str">
            <v>8724</v>
          </cell>
          <cell r="AU1689" t="str">
            <v>313</v>
          </cell>
          <cell r="AV1689" t="str">
            <v>05/26</v>
          </cell>
          <cell r="AW1689" t="str">
            <v>IMDM20578255..</v>
          </cell>
          <cell r="AX1689" t="str">
            <v>Inactivo</v>
          </cell>
          <cell r="AY1689" t="str">
            <v>No</v>
          </cell>
          <cell r="AZ1689" t="str">
            <v>-</v>
          </cell>
          <cell r="BA1689" t="str">
            <v>-</v>
          </cell>
          <cell r="BB1689" t="str">
            <v>-</v>
          </cell>
          <cell r="BC1689" t="str">
            <v>-</v>
          </cell>
          <cell r="BD1689" t="str">
            <v>-</v>
          </cell>
          <cell r="BE1689" t="str">
            <v>-</v>
          </cell>
          <cell r="BF1689" t="str">
            <v>-</v>
          </cell>
          <cell r="BG1689">
            <v>3</v>
          </cell>
          <cell r="BH1689" t="str">
            <v>-</v>
          </cell>
          <cell r="BI1689" t="str">
            <v>-</v>
          </cell>
          <cell r="BJ1689" t="str">
            <v>Arrendado</v>
          </cell>
          <cell r="BK1689" t="str">
            <v>AA4576</v>
          </cell>
          <cell r="BL1689" t="str">
            <v>Surman Anzures, S.A. de C.V.</v>
          </cell>
          <cell r="BM1689">
            <v>129925</v>
          </cell>
          <cell r="BN1689">
            <v>20788</v>
          </cell>
          <cell r="BO1689">
            <v>150713</v>
          </cell>
          <cell r="BP1689" t="str">
            <v>-</v>
          </cell>
          <cell r="BQ1689" t="str">
            <v>-</v>
          </cell>
          <cell r="BR1689" t="str">
            <v>-</v>
          </cell>
          <cell r="BS1689" t="str">
            <v>-</v>
          </cell>
          <cell r="BT1689" t="str">
            <v>-</v>
          </cell>
          <cell r="BU1689" t="str">
            <v>-</v>
          </cell>
          <cell r="BV1689" t="str">
            <v>-</v>
          </cell>
          <cell r="BW1689" t="str">
            <v>-</v>
          </cell>
          <cell r="BX1689" t="str">
            <v>-</v>
          </cell>
          <cell r="BY1689" t="str">
            <v>-</v>
          </cell>
          <cell r="BZ1689" t="str">
            <v>-</v>
          </cell>
          <cell r="CA1689" t="str">
            <v>-</v>
          </cell>
          <cell r="CB1689" t="str">
            <v>-</v>
          </cell>
          <cell r="CC1689" t="str">
            <v>Lunes</v>
          </cell>
          <cell r="CD1689" t="str">
            <v>46</v>
          </cell>
          <cell r="CE1689" t="str">
            <v>6</v>
          </cell>
          <cell r="CF1689" t="str">
            <v>Amarillo</v>
          </cell>
          <cell r="CG1689" t="str">
            <v>1er Sábado</v>
          </cell>
          <cell r="CH1689" t="str">
            <v>Ene y Feb</v>
          </cell>
          <cell r="CI1689" t="str">
            <v>Jul y Ago</v>
          </cell>
          <cell r="CJ1689" t="str">
            <v>Ajustador</v>
          </cell>
          <cell r="CK1689">
            <v>90</v>
          </cell>
          <cell r="CL1689" t="str">
            <v>101 - MAGNA</v>
          </cell>
          <cell r="CM1689" t="str">
            <v>16089</v>
          </cell>
          <cell r="CP1689" t="str">
            <v>-</v>
          </cell>
        </row>
        <row r="1690">
          <cell r="A1690" t="str">
            <v>16090</v>
          </cell>
          <cell r="B1690" t="str">
            <v>R39AHK</v>
          </cell>
          <cell r="C1690" t="str">
            <v>Distrito Federal</v>
          </cell>
          <cell r="D1690" t="str">
            <v>No aplica</v>
          </cell>
          <cell r="E1690" t="str">
            <v>Aveo</v>
          </cell>
          <cell r="F1690" t="str">
            <v>Automóvil</v>
          </cell>
          <cell r="G1690" t="str">
            <v>Chevrolet</v>
          </cell>
          <cell r="H1690" t="str">
            <v>Aveo LT 4 puertas T/M, D/H, A/A, B/A, ABS, CD, Paquete F</v>
          </cell>
          <cell r="I1690" t="str">
            <v>3G1TB5CF2GL196985</v>
          </cell>
          <cell r="J1690" t="str">
            <v>Hecho en México</v>
          </cell>
          <cell r="K1690" t="str">
            <v>Magna</v>
          </cell>
          <cell r="L1690">
            <v>4</v>
          </cell>
          <cell r="M1690">
            <v>45</v>
          </cell>
          <cell r="N1690">
            <v>2016</v>
          </cell>
          <cell r="O1690" t="str">
            <v>Puerto Vallarta</v>
          </cell>
          <cell r="P1690" t="str">
            <v>Jalisco</v>
          </cell>
          <cell r="Q1690" t="str">
            <v>Occidente</v>
          </cell>
          <cell r="R1690" t="str">
            <v>Baja</v>
          </cell>
          <cell r="S1690" t="str">
            <v>Venta a empleado</v>
          </cell>
          <cell r="T1690" t="str">
            <v>GNP</v>
          </cell>
          <cell r="U1690" t="str">
            <v>Grupo Nacional Provincial, S.A.B.</v>
          </cell>
          <cell r="V1690" t="str">
            <v>Asesor de Servicio</v>
          </cell>
          <cell r="W1690" t="str">
            <v>GFP5</v>
          </cell>
          <cell r="X1690" t="str">
            <v>Supervisoria</v>
          </cell>
          <cell r="Y1690" t="str">
            <v>Asignado</v>
          </cell>
          <cell r="Z1690">
            <v>40160001</v>
          </cell>
          <cell r="AA1690" t="str">
            <v>Palacios Lopez Román</v>
          </cell>
          <cell r="AB1690" t="str">
            <v>Servicios Administrativos en Reclamaciones, S.A. de C.V.</v>
          </cell>
          <cell r="AC1690" t="str">
            <v>PALR570714GZ1</v>
          </cell>
          <cell r="AD1690" t="str">
            <v>Operativo</v>
          </cell>
          <cell r="AE1690" t="str">
            <v>Asesor de Servicio</v>
          </cell>
          <cell r="AF1690" t="str">
            <v>Unidad Operativa</v>
          </cell>
          <cell r="AG1690" t="str">
            <v>Dirección Servicio y Operaciones</v>
          </cell>
          <cell r="AH1690" t="str">
            <v>Subdirección Siniestros Norte y Occidente</v>
          </cell>
          <cell r="AI1690" t="str">
            <v>C9179</v>
          </cell>
          <cell r="AJ1690" t="str">
            <v>Moya Urdiales Idalia Leticia</v>
          </cell>
          <cell r="AK1690" t="str">
            <v>Oficina central Guadalajara</v>
          </cell>
          <cell r="AL1690" t="str">
            <v>Guadalajara</v>
          </cell>
          <cell r="AM1690">
            <v>0</v>
          </cell>
          <cell r="AN1690" t="str">
            <v>roman.palacios@gnp.com.mx</v>
          </cell>
          <cell r="AO1690" t="str">
            <v>roman.palacios@gnp.com.mx</v>
          </cell>
          <cell r="AP1690" t="str">
            <v>romanpalacios676@prodigy.net.mx</v>
          </cell>
          <cell r="AQ1690">
            <v>3221175372</v>
          </cell>
          <cell r="AR1690" t="str">
            <v>6363180010378972</v>
          </cell>
          <cell r="AS1690" t="str">
            <v>CANCELADO</v>
          </cell>
          <cell r="AT1690" t="str">
            <v>8525</v>
          </cell>
          <cell r="AU1690" t="str">
            <v>149</v>
          </cell>
          <cell r="AV1690" t="str">
            <v>05/26</v>
          </cell>
          <cell r="AW1690" t="str">
            <v>IMDM20578256..</v>
          </cell>
          <cell r="AX1690" t="str">
            <v>Inactivo</v>
          </cell>
          <cell r="AY1690" t="str">
            <v>No</v>
          </cell>
          <cell r="AZ1690" t="str">
            <v>-</v>
          </cell>
          <cell r="BA1690" t="str">
            <v>-</v>
          </cell>
          <cell r="BB1690" t="str">
            <v>-</v>
          </cell>
          <cell r="BC1690" t="str">
            <v>-</v>
          </cell>
          <cell r="BD1690" t="str">
            <v>-</v>
          </cell>
          <cell r="BE1690" t="str">
            <v>-</v>
          </cell>
          <cell r="BF1690" t="str">
            <v>-</v>
          </cell>
          <cell r="BG1690">
            <v>3</v>
          </cell>
          <cell r="BH1690" t="str">
            <v>-</v>
          </cell>
          <cell r="BI1690" t="str">
            <v>-</v>
          </cell>
          <cell r="BJ1690" t="str">
            <v>Arrendado</v>
          </cell>
          <cell r="BK1690" t="str">
            <v>AA4577</v>
          </cell>
          <cell r="BL1690" t="str">
            <v>Surman Anzures, S.A. de C.V.</v>
          </cell>
          <cell r="BM1690">
            <v>129925</v>
          </cell>
          <cell r="BN1690">
            <v>20788</v>
          </cell>
          <cell r="BO1690">
            <v>150713</v>
          </cell>
          <cell r="BP1690" t="str">
            <v>-</v>
          </cell>
          <cell r="BQ1690" t="str">
            <v>-</v>
          </cell>
          <cell r="BR1690" t="str">
            <v>-</v>
          </cell>
          <cell r="BS1690" t="str">
            <v>-</v>
          </cell>
          <cell r="BT1690" t="str">
            <v>-</v>
          </cell>
          <cell r="BU1690" t="str">
            <v>-</v>
          </cell>
          <cell r="BV1690" t="str">
            <v>-</v>
          </cell>
          <cell r="BW1690" t="str">
            <v>-</v>
          </cell>
          <cell r="BX1690" t="str">
            <v>-</v>
          </cell>
          <cell r="BY1690" t="str">
            <v>-</v>
          </cell>
          <cell r="BZ1690" t="str">
            <v>-</v>
          </cell>
          <cell r="CA1690" t="str">
            <v>-</v>
          </cell>
          <cell r="CB1690" t="str">
            <v>-</v>
          </cell>
          <cell r="CC1690" t="str">
            <v>Viernes</v>
          </cell>
          <cell r="CD1690" t="str">
            <v>39</v>
          </cell>
          <cell r="CE1690" t="str">
            <v>9</v>
          </cell>
          <cell r="CF1690" t="str">
            <v>Azul</v>
          </cell>
          <cell r="CG1690" t="str">
            <v>5o Sábado</v>
          </cell>
          <cell r="CH1690" t="str">
            <v>May y Jun</v>
          </cell>
          <cell r="CI1690" t="str">
            <v>Nov y Dic</v>
          </cell>
          <cell r="CJ1690" t="str">
            <v>Ajustador</v>
          </cell>
          <cell r="CK1690">
            <v>90</v>
          </cell>
          <cell r="CL1690" t="str">
            <v>101 - MAGNA</v>
          </cell>
          <cell r="CM1690" t="str">
            <v>16090</v>
          </cell>
          <cell r="CP1690" t="str">
            <v>-</v>
          </cell>
        </row>
        <row r="1691">
          <cell r="A1691" t="str">
            <v>16091</v>
          </cell>
          <cell r="B1691" t="str">
            <v>R87AHK</v>
          </cell>
          <cell r="C1691" t="str">
            <v>Distrito Federal</v>
          </cell>
          <cell r="D1691" t="str">
            <v>No aplica</v>
          </cell>
          <cell r="E1691" t="str">
            <v>Aveo</v>
          </cell>
          <cell r="F1691" t="str">
            <v>Automóvil</v>
          </cell>
          <cell r="G1691" t="str">
            <v>Chevrolet</v>
          </cell>
          <cell r="H1691" t="str">
            <v>Aveo LT 4 puertas T/M, D/H, A/A, B/A, ABS, CD, Paquete F</v>
          </cell>
          <cell r="I1691" t="str">
            <v>3G1TB5CF8GL195162</v>
          </cell>
          <cell r="J1691" t="str">
            <v>Hecho en México</v>
          </cell>
          <cell r="K1691" t="str">
            <v>Magna</v>
          </cell>
          <cell r="L1691">
            <v>4</v>
          </cell>
          <cell r="M1691">
            <v>45</v>
          </cell>
          <cell r="N1691">
            <v>2016</v>
          </cell>
          <cell r="O1691" t="str">
            <v>León</v>
          </cell>
          <cell r="P1691" t="str">
            <v>Guanajuato</v>
          </cell>
          <cell r="Q1691" t="str">
            <v>Occidente</v>
          </cell>
          <cell r="R1691" t="str">
            <v>Baja</v>
          </cell>
          <cell r="S1691" t="str">
            <v>Subasta interna</v>
          </cell>
          <cell r="T1691" t="str">
            <v>GNP</v>
          </cell>
          <cell r="U1691" t="str">
            <v>Grupo Nacional Provincial, S.A.B.</v>
          </cell>
          <cell r="V1691" t="str">
            <v>Supervisor de Taller</v>
          </cell>
          <cell r="W1691" t="str">
            <v>-</v>
          </cell>
          <cell r="X1691" t="str">
            <v>Supervisoria</v>
          </cell>
          <cell r="Y1691" t="str">
            <v>Asignado</v>
          </cell>
          <cell r="Z1691" t="str">
            <v>S07843</v>
          </cell>
          <cell r="AA1691" t="str">
            <v>-</v>
          </cell>
          <cell r="AB1691" t="str">
            <v>-</v>
          </cell>
          <cell r="AC1691" t="str">
            <v>-</v>
          </cell>
          <cell r="AD1691" t="str">
            <v>-</v>
          </cell>
          <cell r="AE1691" t="str">
            <v>-</v>
          </cell>
          <cell r="AF1691" t="str">
            <v>-</v>
          </cell>
          <cell r="AG1691" t="str">
            <v>-</v>
          </cell>
          <cell r="AH1691" t="str">
            <v>-</v>
          </cell>
          <cell r="AI1691" t="str">
            <v>C6705</v>
          </cell>
          <cell r="AJ1691" t="str">
            <v>Ramirez Granados Arturo</v>
          </cell>
          <cell r="AK1691" t="str">
            <v>-</v>
          </cell>
          <cell r="AL1691" t="str">
            <v>-</v>
          </cell>
          <cell r="AM1691" t="str">
            <v>-</v>
          </cell>
          <cell r="AN1691" t="str">
            <v> hector.prado@gnp.com.mx</v>
          </cell>
          <cell r="AO1691" t="str">
            <v>-</v>
          </cell>
          <cell r="AP1691" t="str">
            <v> hector.prado@gnp.com.mx</v>
          </cell>
          <cell r="AQ1691">
            <v>4775282700</v>
          </cell>
          <cell r="AR1691" t="str">
            <v>6363180010378980</v>
          </cell>
          <cell r="AS1691" t="str">
            <v>CANCELADO</v>
          </cell>
          <cell r="AT1691" t="str">
            <v>8840</v>
          </cell>
          <cell r="AU1691" t="str">
            <v>013</v>
          </cell>
          <cell r="AV1691" t="str">
            <v>05/26</v>
          </cell>
          <cell r="AW1691" t="str">
            <v>IMDM20578257..</v>
          </cell>
          <cell r="AX1691" t="str">
            <v>Inactivo</v>
          </cell>
          <cell r="AY1691" t="str">
            <v>No</v>
          </cell>
          <cell r="AZ1691" t="str">
            <v>-</v>
          </cell>
          <cell r="BA1691" t="str">
            <v>-</v>
          </cell>
          <cell r="BB1691" t="str">
            <v>-</v>
          </cell>
          <cell r="BC1691" t="str">
            <v>-</v>
          </cell>
          <cell r="BD1691" t="str">
            <v>-</v>
          </cell>
          <cell r="BE1691" t="str">
            <v>-</v>
          </cell>
          <cell r="BF1691" t="str">
            <v>-</v>
          </cell>
          <cell r="BG1691">
            <v>4</v>
          </cell>
          <cell r="BH1691" t="str">
            <v>-</v>
          </cell>
          <cell r="BI1691" t="str">
            <v>-</v>
          </cell>
          <cell r="BJ1691" t="str">
            <v>Arrendado</v>
          </cell>
          <cell r="BK1691" t="str">
            <v>AA4578</v>
          </cell>
          <cell r="BL1691" t="str">
            <v>Surman Anzures, S.A. de C.V.</v>
          </cell>
          <cell r="BM1691">
            <v>129925</v>
          </cell>
          <cell r="BN1691">
            <v>20788</v>
          </cell>
          <cell r="BO1691">
            <v>150713</v>
          </cell>
          <cell r="BP1691" t="str">
            <v>-</v>
          </cell>
          <cell r="BQ1691" t="str">
            <v>-</v>
          </cell>
          <cell r="BR1691" t="str">
            <v>-</v>
          </cell>
          <cell r="BS1691" t="str">
            <v>-</v>
          </cell>
          <cell r="BT1691" t="str">
            <v>-</v>
          </cell>
          <cell r="BU1691" t="str">
            <v>-</v>
          </cell>
          <cell r="BV1691" t="str">
            <v>-</v>
          </cell>
          <cell r="BW1691" t="str">
            <v>-</v>
          </cell>
          <cell r="BX1691" t="str">
            <v>-</v>
          </cell>
          <cell r="BY1691" t="str">
            <v>-</v>
          </cell>
          <cell r="BZ1691" t="str">
            <v>-</v>
          </cell>
          <cell r="CA1691" t="str">
            <v>-</v>
          </cell>
          <cell r="CB1691" t="str">
            <v>-</v>
          </cell>
          <cell r="CC1691" t="str">
            <v>Martes</v>
          </cell>
          <cell r="CD1691" t="str">
            <v>87</v>
          </cell>
          <cell r="CE1691" t="str">
            <v>7</v>
          </cell>
          <cell r="CF1691" t="str">
            <v>Rosa</v>
          </cell>
          <cell r="CG1691" t="str">
            <v>2o Sábado</v>
          </cell>
          <cell r="CH1691" t="str">
            <v>Feb y Mzo</v>
          </cell>
          <cell r="CI1691" t="str">
            <v>Ago y Sep</v>
          </cell>
          <cell r="CJ1691" t="str">
            <v>SupTaller</v>
          </cell>
          <cell r="CK1691">
            <v>90</v>
          </cell>
          <cell r="CL1691" t="str">
            <v>101 - MAGNA</v>
          </cell>
          <cell r="CM1691" t="str">
            <v>16091</v>
          </cell>
          <cell r="CP1691" t="str">
            <v>-</v>
          </cell>
        </row>
        <row r="1692">
          <cell r="A1692" t="str">
            <v>16092</v>
          </cell>
          <cell r="B1692" t="str">
            <v>R04AHK</v>
          </cell>
          <cell r="C1692" t="str">
            <v>Distrito Federal</v>
          </cell>
          <cell r="D1692" t="str">
            <v>No aplica</v>
          </cell>
          <cell r="E1692" t="str">
            <v>Aveo</v>
          </cell>
          <cell r="F1692" t="str">
            <v>Automóvil</v>
          </cell>
          <cell r="G1692" t="str">
            <v>Chevrolet</v>
          </cell>
          <cell r="H1692" t="str">
            <v>Aveo LT 4 puertas T/M, D/H, A/A, B/A, ABS, CD, Paquete F</v>
          </cell>
          <cell r="I1692" t="str">
            <v>3G1TB5CFXGL196913</v>
          </cell>
          <cell r="J1692" t="str">
            <v>Hecho en México</v>
          </cell>
          <cell r="K1692" t="str">
            <v>Magna</v>
          </cell>
          <cell r="L1692">
            <v>4</v>
          </cell>
          <cell r="M1692">
            <v>45</v>
          </cell>
          <cell r="N1692">
            <v>2016</v>
          </cell>
          <cell r="O1692" t="str">
            <v>Hermosillo</v>
          </cell>
          <cell r="P1692" t="str">
            <v>Sonora</v>
          </cell>
          <cell r="Q1692" t="str">
            <v>Noroeste</v>
          </cell>
          <cell r="R1692" t="str">
            <v>Baja</v>
          </cell>
          <cell r="S1692" t="str">
            <v>Devolución Valmex</v>
          </cell>
          <cell r="T1692" t="str">
            <v>GNP</v>
          </cell>
          <cell r="U1692" t="str">
            <v>Grupo Nacional Provincial, S.A.B.</v>
          </cell>
          <cell r="V1692" t="str">
            <v>Agente Empleado</v>
          </cell>
          <cell r="W1692" t="str">
            <v>-</v>
          </cell>
          <cell r="X1692" t="str">
            <v>Oficina de Ventas</v>
          </cell>
          <cell r="Y1692" t="str">
            <v>Asignado</v>
          </cell>
          <cell r="Z1692" t="str">
            <v>V04331</v>
          </cell>
          <cell r="AA1692" t="str">
            <v>Zavala Saldaña Víctor Manuel</v>
          </cell>
          <cell r="AB1692" t="str">
            <v>GNP Administración de Venta Masiva, S.A. de C.V.</v>
          </cell>
          <cell r="AC1692" t="str">
            <v>ZASV810407FS1</v>
          </cell>
          <cell r="AD1692" t="str">
            <v>Gerente</v>
          </cell>
          <cell r="AE1692" t="str">
            <v>Gerencia Regional Norte</v>
          </cell>
          <cell r="AF1692" t="str">
            <v>Unidad de Negocio</v>
          </cell>
          <cell r="AG1692" t="str">
            <v>Dirección Canal Masivo</v>
          </cell>
          <cell r="AH1692" t="str">
            <v>Subdirección Comercial Agentes y Empleados</v>
          </cell>
          <cell r="AI1692" t="str">
            <v>C2041</v>
          </cell>
          <cell r="AJ1692" t="str">
            <v>Cabrera Zúñiga Saúl</v>
          </cell>
          <cell r="AK1692" t="str">
            <v>Oficina de Servicio Monterrey</v>
          </cell>
          <cell r="AL1692" t="str">
            <v>Monterrey</v>
          </cell>
          <cell r="AM1692">
            <v>6622184008</v>
          </cell>
          <cell r="AN1692" t="str">
            <v>victor.zavala@gnp.com.mx</v>
          </cell>
          <cell r="AO1692" t="str">
            <v>victor.zavala@gnp.com.mx</v>
          </cell>
          <cell r="AQ1692">
            <v>6623400814</v>
          </cell>
          <cell r="AR1692" t="str">
            <v>6363180010378998</v>
          </cell>
          <cell r="AS1692" t="str">
            <v>CANCELADO</v>
          </cell>
          <cell r="AT1692" t="str">
            <v>4777</v>
          </cell>
          <cell r="AU1692" t="str">
            <v>793</v>
          </cell>
          <cell r="AV1692" t="str">
            <v>05/26</v>
          </cell>
          <cell r="AW1692" t="str">
            <v>IMDM20576125..</v>
          </cell>
          <cell r="AX1692" t="str">
            <v>Inactivo</v>
          </cell>
          <cell r="AY1692" t="str">
            <v>No</v>
          </cell>
          <cell r="AZ1692" t="str">
            <v>-</v>
          </cell>
          <cell r="BA1692" t="str">
            <v>-</v>
          </cell>
          <cell r="BB1692" t="str">
            <v>-</v>
          </cell>
          <cell r="BC1692" t="str">
            <v>-</v>
          </cell>
          <cell r="BD1692" t="str">
            <v>-</v>
          </cell>
          <cell r="BE1692" t="str">
            <v>-</v>
          </cell>
          <cell r="BF1692" t="str">
            <v>-</v>
          </cell>
          <cell r="BG1692" t="str">
            <v>-</v>
          </cell>
          <cell r="BH1692" t="str">
            <v>-</v>
          </cell>
          <cell r="BI1692" t="str">
            <v>-</v>
          </cell>
          <cell r="BJ1692" t="str">
            <v>Arrendado</v>
          </cell>
          <cell r="BK1692" t="str">
            <v>AA4579</v>
          </cell>
          <cell r="BL1692" t="str">
            <v>Surman Anzures, S.A. de C.V.</v>
          </cell>
          <cell r="BM1692">
            <v>129925</v>
          </cell>
          <cell r="BN1692">
            <v>20788</v>
          </cell>
          <cell r="BO1692">
            <v>150713</v>
          </cell>
          <cell r="BP1692" t="str">
            <v>-</v>
          </cell>
          <cell r="BQ1692" t="str">
            <v>-</v>
          </cell>
          <cell r="BR1692" t="str">
            <v>-</v>
          </cell>
          <cell r="BS1692" t="str">
            <v>-</v>
          </cell>
          <cell r="BT1692" t="str">
            <v>-</v>
          </cell>
          <cell r="BU1692" t="str">
            <v>-</v>
          </cell>
          <cell r="BV1692" t="str">
            <v>-</v>
          </cell>
          <cell r="BW1692" t="str">
            <v>-</v>
          </cell>
          <cell r="BX1692" t="str">
            <v>-</v>
          </cell>
          <cell r="BY1692" t="str">
            <v>-</v>
          </cell>
          <cell r="BZ1692" t="str">
            <v>-</v>
          </cell>
          <cell r="CA1692" t="str">
            <v>-</v>
          </cell>
          <cell r="CB1692" t="str">
            <v>-</v>
          </cell>
          <cell r="CC1692" t="str">
            <v>Miércoles</v>
          </cell>
          <cell r="CD1692" t="str">
            <v>04</v>
          </cell>
          <cell r="CE1692" t="str">
            <v>4</v>
          </cell>
          <cell r="CF1692" t="str">
            <v>Rojo</v>
          </cell>
          <cell r="CG1692" t="str">
            <v>3er Sábado</v>
          </cell>
          <cell r="CH1692" t="str">
            <v>Mzo y Abr</v>
          </cell>
          <cell r="CI1692" t="str">
            <v>Sep y Oct</v>
          </cell>
          <cell r="CJ1692" t="str">
            <v>AgenteEmp</v>
          </cell>
          <cell r="CK1692">
            <v>90</v>
          </cell>
          <cell r="CL1692" t="str">
            <v>101 - MAGNA</v>
          </cell>
          <cell r="CM1692" t="str">
            <v>16092</v>
          </cell>
          <cell r="CP1692" t="str">
            <v>-</v>
          </cell>
        </row>
        <row r="1693">
          <cell r="A1693" t="str">
            <v>16093</v>
          </cell>
          <cell r="B1693" t="str">
            <v>R76AHK</v>
          </cell>
          <cell r="C1693" t="str">
            <v>Distrito Federal</v>
          </cell>
          <cell r="D1693" t="str">
            <v>No aplica</v>
          </cell>
          <cell r="E1693" t="str">
            <v>Aveo</v>
          </cell>
          <cell r="F1693" t="str">
            <v>Automóvil</v>
          </cell>
          <cell r="G1693" t="str">
            <v>Chevrolet</v>
          </cell>
          <cell r="H1693" t="str">
            <v>Aveo LT 4 puertas T/M, D/H, A/A, B/A, ABS, CD, Paquete F</v>
          </cell>
          <cell r="I1693" t="str">
            <v>3G1TB5CF2GL196176</v>
          </cell>
          <cell r="J1693" t="str">
            <v>Hecho en México</v>
          </cell>
          <cell r="K1693" t="str">
            <v>Magna</v>
          </cell>
          <cell r="L1693">
            <v>4</v>
          </cell>
          <cell r="M1693">
            <v>45</v>
          </cell>
          <cell r="N1693">
            <v>2016</v>
          </cell>
          <cell r="O1693" t="str">
            <v>Reynosa</v>
          </cell>
          <cell r="P1693" t="str">
            <v>Tamaulipas</v>
          </cell>
          <cell r="Q1693" t="str">
            <v>Noreste</v>
          </cell>
          <cell r="R1693" t="str">
            <v>Baja</v>
          </cell>
          <cell r="S1693" t="str">
            <v>Venta a empleado</v>
          </cell>
          <cell r="T1693" t="str">
            <v>GNP</v>
          </cell>
          <cell r="U1693" t="str">
            <v>Grupo Nacional Provincial, S.A.B.</v>
          </cell>
          <cell r="V1693" t="str">
            <v>Supervisor Ajustes</v>
          </cell>
          <cell r="W1693" t="str">
            <v>-</v>
          </cell>
          <cell r="X1693" t="str">
            <v>Supervisoria</v>
          </cell>
          <cell r="Y1693" t="str">
            <v>Asignado</v>
          </cell>
          <cell r="Z1693" t="str">
            <v>P38851</v>
          </cell>
          <cell r="AA1693" t="str">
            <v>Sanchez Muñiz Juan Alberto</v>
          </cell>
          <cell r="AB1693" t="str">
            <v>Grupo Nacional Provincial, S.A.B.</v>
          </cell>
          <cell r="AC1693" t="str">
            <v>SAMJ5809165D4</v>
          </cell>
          <cell r="AD1693" t="str">
            <v>Jefe de departamento</v>
          </cell>
          <cell r="AE1693" t="str">
            <v>Supervisor Siniestros Autos</v>
          </cell>
          <cell r="AF1693" t="str">
            <v>Unidad Operativa</v>
          </cell>
          <cell r="AG1693" t="str">
            <v>Dirección Servicio y Operaciones</v>
          </cell>
          <cell r="AH1693" t="str">
            <v>Subdirección Siniestros Norte y Occidente</v>
          </cell>
          <cell r="AI1693" t="str">
            <v>C9212</v>
          </cell>
          <cell r="AJ1693" t="str">
            <v>Colome Pineda Juan Del Carmen</v>
          </cell>
          <cell r="AK1693" t="str">
            <v>Reynosa</v>
          </cell>
          <cell r="AL1693" t="str">
            <v>Reynosa</v>
          </cell>
          <cell r="AM1693">
            <v>5691</v>
          </cell>
          <cell r="AN1693" t="str">
            <v>juanalberto.sanchez@gnp.com.mx</v>
          </cell>
          <cell r="AO1693" t="str">
            <v>juanalberto.sanchez@gnp.com.mx</v>
          </cell>
          <cell r="AQ1693">
            <v>8991349725</v>
          </cell>
          <cell r="AR1693" t="str">
            <v>6363180010379004</v>
          </cell>
          <cell r="AS1693" t="str">
            <v>CANCELADO</v>
          </cell>
          <cell r="AT1693" t="str">
            <v>2160</v>
          </cell>
          <cell r="AU1693" t="str">
            <v>784</v>
          </cell>
          <cell r="AV1693" t="str">
            <v>05/26</v>
          </cell>
          <cell r="AW1693" t="str">
            <v>IMDM24204069..</v>
          </cell>
          <cell r="AX1693" t="str">
            <v>Inactivo</v>
          </cell>
          <cell r="AY1693" t="str">
            <v>Si</v>
          </cell>
          <cell r="AZ1693">
            <v>819.44</v>
          </cell>
          <cell r="BA1693">
            <v>43708</v>
          </cell>
          <cell r="BB1693">
            <v>3277.76</v>
          </cell>
          <cell r="BC1693" t="str">
            <v>-</v>
          </cell>
          <cell r="BD1693">
            <v>59000</v>
          </cell>
          <cell r="BE1693">
            <v>43661</v>
          </cell>
          <cell r="BF1693">
            <v>44742</v>
          </cell>
          <cell r="BG1693">
            <v>3</v>
          </cell>
          <cell r="BH1693" t="str">
            <v>-</v>
          </cell>
          <cell r="BI1693" t="str">
            <v>-</v>
          </cell>
          <cell r="BJ1693" t="str">
            <v>Arrendado</v>
          </cell>
          <cell r="BK1693" t="str">
            <v>AA4534</v>
          </cell>
          <cell r="BL1693" t="str">
            <v>Surman Anzures, S.A. de C.V.</v>
          </cell>
          <cell r="BM1693">
            <v>129925</v>
          </cell>
          <cell r="BN1693">
            <v>20788</v>
          </cell>
          <cell r="BO1693">
            <v>150713</v>
          </cell>
          <cell r="BP1693" t="str">
            <v>-</v>
          </cell>
          <cell r="BQ1693" t="str">
            <v>-</v>
          </cell>
          <cell r="BR1693" t="str">
            <v>-</v>
          </cell>
          <cell r="BS1693" t="str">
            <v>-</v>
          </cell>
          <cell r="BT1693" t="str">
            <v>-</v>
          </cell>
          <cell r="BU1693" t="str">
            <v>-</v>
          </cell>
          <cell r="BV1693" t="str">
            <v>-</v>
          </cell>
          <cell r="BW1693" t="str">
            <v>-</v>
          </cell>
          <cell r="BX1693" t="str">
            <v>-</v>
          </cell>
          <cell r="BY1693" t="str">
            <v>-</v>
          </cell>
          <cell r="BZ1693" t="str">
            <v>-</v>
          </cell>
          <cell r="CA1693" t="str">
            <v>-</v>
          </cell>
          <cell r="CB1693" t="str">
            <v>-</v>
          </cell>
          <cell r="CC1693" t="str">
            <v>Lunes</v>
          </cell>
          <cell r="CD1693" t="str">
            <v>76</v>
          </cell>
          <cell r="CE1693" t="str">
            <v>6</v>
          </cell>
          <cell r="CF1693" t="str">
            <v>Amarillo</v>
          </cell>
          <cell r="CG1693" t="str">
            <v>1er Sábado</v>
          </cell>
          <cell r="CH1693" t="str">
            <v>Ene y Feb</v>
          </cell>
          <cell r="CI1693" t="str">
            <v>Jul y Ago</v>
          </cell>
          <cell r="CJ1693" t="str">
            <v>SupAjustes</v>
          </cell>
          <cell r="CK1693">
            <v>90</v>
          </cell>
          <cell r="CL1693" t="str">
            <v>101 - MAGNA</v>
          </cell>
          <cell r="CM1693" t="str">
            <v>16093</v>
          </cell>
          <cell r="CP1693" t="str">
            <v>-</v>
          </cell>
        </row>
        <row r="1694">
          <cell r="A1694" t="str">
            <v>16094</v>
          </cell>
          <cell r="B1694" t="str">
            <v>R68AHK</v>
          </cell>
          <cell r="C1694" t="str">
            <v>Distrito Federal</v>
          </cell>
          <cell r="D1694" t="str">
            <v>No aplica</v>
          </cell>
          <cell r="E1694" t="str">
            <v>Aveo</v>
          </cell>
          <cell r="F1694" t="str">
            <v>Automóvil</v>
          </cell>
          <cell r="G1694" t="str">
            <v>Chevrolet</v>
          </cell>
          <cell r="H1694" t="str">
            <v>Aveo LT 4 puertas T/M, D/H, A/A, B/A, ABS, CD, Paquete F</v>
          </cell>
          <cell r="I1694" t="str">
            <v>3G1TB5CF4GL193800</v>
          </cell>
          <cell r="J1694" t="str">
            <v>Hecho en México</v>
          </cell>
          <cell r="K1694" t="str">
            <v>Magna</v>
          </cell>
          <cell r="L1694">
            <v>4</v>
          </cell>
          <cell r="M1694">
            <v>45</v>
          </cell>
          <cell r="N1694">
            <v>2016</v>
          </cell>
          <cell r="O1694" t="str">
            <v>Reynosa</v>
          </cell>
          <cell r="P1694" t="str">
            <v>Tamaulipas</v>
          </cell>
          <cell r="Q1694" t="str">
            <v>Noreste</v>
          </cell>
          <cell r="R1694" t="str">
            <v>Baja</v>
          </cell>
          <cell r="S1694" t="str">
            <v>Venta a empleado</v>
          </cell>
          <cell r="T1694" t="str">
            <v>GNP</v>
          </cell>
          <cell r="U1694" t="str">
            <v>Grupo Nacional Provincial, S.A.B.</v>
          </cell>
          <cell r="V1694" t="str">
            <v>Asesor de Servicio</v>
          </cell>
          <cell r="W1694" t="str">
            <v>-</v>
          </cell>
          <cell r="X1694" t="str">
            <v>Supervisoria</v>
          </cell>
          <cell r="Y1694" t="str">
            <v>Asignado</v>
          </cell>
          <cell r="Z1694">
            <v>40169001</v>
          </cell>
          <cell r="AA1694" t="str">
            <v>Gonzalez Bernal Rigoberto</v>
          </cell>
          <cell r="AB1694" t="str">
            <v>Servicios Administrativos en Reclamaciones, S.A. de C.V.</v>
          </cell>
          <cell r="AC1694" t="str">
            <v>GOBR7208154K9</v>
          </cell>
          <cell r="AD1694" t="str">
            <v>Operativo</v>
          </cell>
          <cell r="AE1694" t="str">
            <v>Asesor de Servicio</v>
          </cell>
          <cell r="AF1694" t="str">
            <v>Unidad Operativa</v>
          </cell>
          <cell r="AG1694" t="str">
            <v>Dirección Servicio y Operaciones</v>
          </cell>
          <cell r="AH1694" t="str">
            <v>Subdirección Siniestros Norte y Occidente</v>
          </cell>
          <cell r="AI1694" t="str">
            <v>C9212</v>
          </cell>
          <cell r="AJ1694" t="str">
            <v>Colome Pineda Juan Del Carmen</v>
          </cell>
          <cell r="AK1694" t="str">
            <v>Reynosa</v>
          </cell>
          <cell r="AL1694" t="str">
            <v>Reynosa</v>
          </cell>
          <cell r="AM1694">
            <v>5693</v>
          </cell>
          <cell r="AN1694" t="str">
            <v>rigoberto.gonzalez@gnp.com.mx</v>
          </cell>
          <cell r="AO1694" t="str">
            <v>rigoberto.gonzalez@gnp.com.mx</v>
          </cell>
          <cell r="AP1694" t="str">
            <v>ajustes292gnp@gmail.com</v>
          </cell>
          <cell r="AQ1694">
            <v>8991349631</v>
          </cell>
          <cell r="AR1694" t="str">
            <v>6363180010379012</v>
          </cell>
          <cell r="AS1694" t="str">
            <v>CANCELADO</v>
          </cell>
          <cell r="AT1694" t="str">
            <v>4847</v>
          </cell>
          <cell r="AU1694" t="str">
            <v>755</v>
          </cell>
          <cell r="AV1694" t="str">
            <v>05/26</v>
          </cell>
          <cell r="AW1694" t="str">
            <v>IMDM20578258..</v>
          </cell>
          <cell r="AX1694" t="str">
            <v>Inactivo</v>
          </cell>
          <cell r="AY1694" t="str">
            <v>No</v>
          </cell>
          <cell r="AZ1694" t="str">
            <v>-</v>
          </cell>
          <cell r="BA1694" t="str">
            <v>-</v>
          </cell>
          <cell r="BB1694" t="str">
            <v>-</v>
          </cell>
          <cell r="BC1694" t="str">
            <v>-</v>
          </cell>
          <cell r="BD1694" t="str">
            <v>-</v>
          </cell>
          <cell r="BE1694" t="str">
            <v>-</v>
          </cell>
          <cell r="BF1694" t="str">
            <v>-</v>
          </cell>
          <cell r="BG1694">
            <v>3</v>
          </cell>
          <cell r="BH1694" t="str">
            <v>-</v>
          </cell>
          <cell r="BI1694" t="str">
            <v>-</v>
          </cell>
          <cell r="BJ1694" t="str">
            <v>Arrendado</v>
          </cell>
          <cell r="BK1694" t="str">
            <v>AA4535</v>
          </cell>
          <cell r="BL1694" t="str">
            <v>Surman Anzures, S.A. de C.V.</v>
          </cell>
          <cell r="BM1694">
            <v>129925</v>
          </cell>
          <cell r="BN1694">
            <v>20788</v>
          </cell>
          <cell r="BO1694">
            <v>150713</v>
          </cell>
          <cell r="BP1694" t="str">
            <v>-</v>
          </cell>
          <cell r="BQ1694" t="str">
            <v>-</v>
          </cell>
          <cell r="BR1694" t="str">
            <v>-</v>
          </cell>
          <cell r="BS1694" t="str">
            <v>-</v>
          </cell>
          <cell r="BT1694" t="str">
            <v>-</v>
          </cell>
          <cell r="BU1694" t="str">
            <v>-</v>
          </cell>
          <cell r="BV1694" t="str">
            <v>-</v>
          </cell>
          <cell r="BW1694" t="str">
            <v>-</v>
          </cell>
          <cell r="BX1694" t="str">
            <v>-</v>
          </cell>
          <cell r="BY1694" t="str">
            <v>-</v>
          </cell>
          <cell r="BZ1694" t="str">
            <v>-</v>
          </cell>
          <cell r="CA1694" t="str">
            <v>-</v>
          </cell>
          <cell r="CB1694" t="str">
            <v>-</v>
          </cell>
          <cell r="CC1694" t="str">
            <v>Martes</v>
          </cell>
          <cell r="CD1694" t="str">
            <v>68</v>
          </cell>
          <cell r="CE1694" t="str">
            <v>8</v>
          </cell>
          <cell r="CF1694" t="str">
            <v>Rosa</v>
          </cell>
          <cell r="CG1694" t="str">
            <v>2o Sábado</v>
          </cell>
          <cell r="CH1694" t="str">
            <v>Feb y Mzo</v>
          </cell>
          <cell r="CI1694" t="str">
            <v>Ago y Sep</v>
          </cell>
          <cell r="CJ1694" t="str">
            <v>Ajustador</v>
          </cell>
          <cell r="CK1694">
            <v>90</v>
          </cell>
          <cell r="CL1694" t="str">
            <v>101 - MAGNA</v>
          </cell>
          <cell r="CM1694" t="str">
            <v>16094</v>
          </cell>
          <cell r="CP1694" t="str">
            <v>-</v>
          </cell>
        </row>
        <row r="1695">
          <cell r="A1695" t="str">
            <v>16095</v>
          </cell>
          <cell r="B1695" t="str">
            <v>A90APY</v>
          </cell>
          <cell r="C1695" t="str">
            <v>Distrito Federal</v>
          </cell>
          <cell r="D1695" t="str">
            <v>R88AHK</v>
          </cell>
          <cell r="E1695" t="str">
            <v>Aveo</v>
          </cell>
          <cell r="F1695" t="str">
            <v>Automóvil</v>
          </cell>
          <cell r="G1695" t="str">
            <v>Chevrolet</v>
          </cell>
          <cell r="H1695" t="str">
            <v>Aveo LT 4 puertas T/M, D/H, A/A, B/A, ABS, CD, Paquete F</v>
          </cell>
          <cell r="I1695" t="str">
            <v>3G1TB5CF6GL193765</v>
          </cell>
          <cell r="J1695" t="str">
            <v>Hecho en México</v>
          </cell>
          <cell r="K1695" t="str">
            <v>Magna</v>
          </cell>
          <cell r="L1695">
            <v>4</v>
          </cell>
          <cell r="M1695">
            <v>45</v>
          </cell>
          <cell r="N1695">
            <v>2016</v>
          </cell>
          <cell r="O1695" t="str">
            <v>Chihuahua</v>
          </cell>
          <cell r="P1695" t="str">
            <v>Chihuahua</v>
          </cell>
          <cell r="Q1695" t="str">
            <v>Noroeste</v>
          </cell>
          <cell r="R1695" t="str">
            <v>Activo</v>
          </cell>
          <cell r="S1695" t="str">
            <v>En operación</v>
          </cell>
          <cell r="T1695" t="str">
            <v>GNP</v>
          </cell>
          <cell r="U1695" t="str">
            <v>Grupo Nacional Provincial, S.A.B.</v>
          </cell>
          <cell r="V1695" t="str">
            <v>Asesor de Servicio</v>
          </cell>
          <cell r="W1695" t="str">
            <v>588</v>
          </cell>
          <cell r="X1695" t="str">
            <v>Célula 5</v>
          </cell>
          <cell r="Y1695" t="str">
            <v>Asignado</v>
          </cell>
          <cell r="Z1695" t="str">
            <v>S00318</v>
          </cell>
          <cell r="AA1695" t="str">
            <v>Gonzalez Ontiveros José Luis</v>
          </cell>
          <cell r="AB1695" t="str">
            <v>Servicios Administrativos en Reclamaciones, S.A. de C.V.</v>
          </cell>
          <cell r="AC1695" t="str">
            <v>GOOL660222PY3</v>
          </cell>
          <cell r="AD1695" t="str">
            <v>Operativo</v>
          </cell>
          <cell r="AE1695" t="str">
            <v>Asesor de Servicio</v>
          </cell>
          <cell r="AF1695" t="str">
            <v>Unidad Operativa</v>
          </cell>
          <cell r="AG1695" t="str">
            <v>Dirección Servicio y Operaciones</v>
          </cell>
          <cell r="AH1695" t="str">
            <v>Subdirección Siniestros Norte y Occidente</v>
          </cell>
          <cell r="AI1695" t="str">
            <v>C9212</v>
          </cell>
          <cell r="AJ1695" t="str">
            <v>Colome Pineda Juan Del Carmen</v>
          </cell>
          <cell r="AK1695" t="str">
            <v>Chihuahua</v>
          </cell>
          <cell r="AL1695" t="str">
            <v>Chihuahua</v>
          </cell>
          <cell r="AM1695">
            <v>7882</v>
          </cell>
          <cell r="AN1695" t="str">
            <v>luis.gonzalezontiveros@gnp.com.mx</v>
          </cell>
          <cell r="AO1695" t="str">
            <v>luis.gonzalezontiveros@gnp.com.mx</v>
          </cell>
          <cell r="AQ1695">
            <v>5550729023</v>
          </cell>
          <cell r="AR1695" t="str">
            <v>6363180010379020</v>
          </cell>
          <cell r="AS1695" t="str">
            <v>CANCELADO</v>
          </cell>
          <cell r="AT1695" t="str">
            <v>3454</v>
          </cell>
          <cell r="AU1695" t="str">
            <v>117</v>
          </cell>
          <cell r="AV1695" t="str">
            <v>05/26</v>
          </cell>
          <cell r="AW1695" t="str">
            <v>IMDM24204293..</v>
          </cell>
          <cell r="AX1695" t="str">
            <v>Inactivo</v>
          </cell>
          <cell r="AY1695" t="str">
            <v>No</v>
          </cell>
          <cell r="AZ1695" t="str">
            <v>-</v>
          </cell>
          <cell r="BA1695" t="str">
            <v>-</v>
          </cell>
          <cell r="BB1695" t="str">
            <v>-</v>
          </cell>
          <cell r="BC1695" t="str">
            <v>-</v>
          </cell>
          <cell r="BD1695" t="str">
            <v>-</v>
          </cell>
          <cell r="BE1695" t="str">
            <v>-</v>
          </cell>
          <cell r="BF1695" t="str">
            <v>-</v>
          </cell>
          <cell r="BG1695">
            <v>3</v>
          </cell>
          <cell r="BH1695">
            <v>2019</v>
          </cell>
          <cell r="BI1695">
            <v>3</v>
          </cell>
          <cell r="BJ1695" t="str">
            <v>Arrendado</v>
          </cell>
          <cell r="BK1695" t="str">
            <v>AA4536</v>
          </cell>
          <cell r="BL1695" t="str">
            <v>Surman Anzures, S.A. de C.V.</v>
          </cell>
          <cell r="BM1695">
            <v>129925</v>
          </cell>
          <cell r="BN1695">
            <v>20788</v>
          </cell>
          <cell r="BO1695">
            <v>150713</v>
          </cell>
          <cell r="BP1695" t="str">
            <v>-</v>
          </cell>
          <cell r="BQ1695">
            <v>43652</v>
          </cell>
          <cell r="BR1695" t="str">
            <v>AP-20160331-0614</v>
          </cell>
          <cell r="BS1695" t="str">
            <v>49</v>
          </cell>
          <cell r="BT1695" t="str">
            <v>39/48</v>
          </cell>
          <cell r="BU1695">
            <v>1950.62</v>
          </cell>
          <cell r="BV1695">
            <v>710.88</v>
          </cell>
          <cell r="BW1695">
            <v>2661.5</v>
          </cell>
          <cell r="BX1695">
            <v>425.84</v>
          </cell>
          <cell r="BY1695">
            <v>3087.34</v>
          </cell>
          <cell r="BZ1695">
            <v>63597.279999999992</v>
          </cell>
          <cell r="CA1695" t="str">
            <v>31/03/2016</v>
          </cell>
          <cell r="CB1695" t="str">
            <v>06/04/2020</v>
          </cell>
          <cell r="CC1695" t="str">
            <v>Viernes</v>
          </cell>
          <cell r="CD1695" t="str">
            <v>90</v>
          </cell>
          <cell r="CE1695" t="str">
            <v>0</v>
          </cell>
          <cell r="CF1695" t="str">
            <v>Azul</v>
          </cell>
          <cell r="CG1695" t="str">
            <v>5o Sábado</v>
          </cell>
          <cell r="CH1695" t="str">
            <v>May y Jun</v>
          </cell>
          <cell r="CI1695" t="str">
            <v>Nov y Dic</v>
          </cell>
          <cell r="CJ1695" t="str">
            <v>Ajustador</v>
          </cell>
          <cell r="CK1695">
            <v>90</v>
          </cell>
          <cell r="CL1695" t="str">
            <v>101 - MAGNA</v>
          </cell>
          <cell r="CM1695" t="str">
            <v>16095</v>
          </cell>
          <cell r="CP1695" t="str">
            <v>-</v>
          </cell>
        </row>
        <row r="1696">
          <cell r="A1696" t="str">
            <v>16096</v>
          </cell>
          <cell r="B1696" t="str">
            <v>R84AHK</v>
          </cell>
          <cell r="C1696" t="str">
            <v>Distrito Federal</v>
          </cell>
          <cell r="D1696" t="str">
            <v>No aplica</v>
          </cell>
          <cell r="E1696" t="str">
            <v>Aveo</v>
          </cell>
          <cell r="F1696" t="str">
            <v>Automóvil</v>
          </cell>
          <cell r="G1696" t="str">
            <v>Chevrolet</v>
          </cell>
          <cell r="H1696" t="str">
            <v>Aveo LT 4 puertas T/M, D/H, A/A, B/A, ABS, CD, Paquete F</v>
          </cell>
          <cell r="I1696" t="str">
            <v>3G1TB5CF2GL192189</v>
          </cell>
          <cell r="J1696" t="str">
            <v>Hecho en México</v>
          </cell>
          <cell r="K1696" t="str">
            <v>Magna</v>
          </cell>
          <cell r="L1696">
            <v>4</v>
          </cell>
          <cell r="M1696">
            <v>45</v>
          </cell>
          <cell r="N1696">
            <v>2016</v>
          </cell>
          <cell r="O1696" t="str">
            <v>San Luis Potosí</v>
          </cell>
          <cell r="P1696" t="str">
            <v>San Luis Potosí</v>
          </cell>
          <cell r="Q1696" t="str">
            <v>Occidente</v>
          </cell>
          <cell r="R1696" t="str">
            <v>Baja</v>
          </cell>
          <cell r="S1696" t="str">
            <v>Venta a empleado</v>
          </cell>
          <cell r="T1696" t="str">
            <v>GNP</v>
          </cell>
          <cell r="U1696" t="str">
            <v>Grupo Nacional Provincial, S.A.B.</v>
          </cell>
          <cell r="V1696" t="str">
            <v>Asesor de Servicio</v>
          </cell>
          <cell r="W1696" t="str">
            <v>-</v>
          </cell>
          <cell r="X1696" t="str">
            <v>Supervisoria</v>
          </cell>
          <cell r="Y1696" t="str">
            <v>Asignado</v>
          </cell>
          <cell r="Z1696" t="str">
            <v>S00745</v>
          </cell>
          <cell r="AA1696" t="str">
            <v>Duran Onofre Celso Omar</v>
          </cell>
          <cell r="AB1696" t="str">
            <v>Servicios Administrativos en Reclamaciones, S.A. de C.V.</v>
          </cell>
          <cell r="AC1696" t="str">
            <v>DUOC810126LF6</v>
          </cell>
          <cell r="AD1696" t="str">
            <v>Operativo</v>
          </cell>
          <cell r="AE1696" t="str">
            <v>Asesor de Servicio</v>
          </cell>
          <cell r="AF1696" t="str">
            <v>Unidad Operativa</v>
          </cell>
          <cell r="AG1696" t="str">
            <v>Dirección Servicio y Operaciones</v>
          </cell>
          <cell r="AH1696" t="str">
            <v>Subdirección Siniestros Norte y Occidente</v>
          </cell>
          <cell r="AI1696" t="str">
            <v>C9212</v>
          </cell>
          <cell r="AJ1696" t="str">
            <v>Colome Pineda Juan Del Carmen</v>
          </cell>
          <cell r="AK1696" t="str">
            <v>Supervisoria San Luis Potosi</v>
          </cell>
          <cell r="AL1696" t="str">
            <v>San Luis Potosí</v>
          </cell>
          <cell r="AM1696">
            <v>0</v>
          </cell>
          <cell r="AN1696" t="str">
            <v>omar.duran@gnp.com.mx</v>
          </cell>
          <cell r="AO1696" t="str">
            <v>omar.duran@gnp.com.mx</v>
          </cell>
          <cell r="AP1696" t="str">
            <v>ajustes205gnp@gmail.com</v>
          </cell>
          <cell r="AQ1696">
            <v>4441655543</v>
          </cell>
          <cell r="AR1696" t="str">
            <v>6363180010379038</v>
          </cell>
          <cell r="AS1696" t="str">
            <v>CANCELADO</v>
          </cell>
          <cell r="AT1696" t="str">
            <v>5341</v>
          </cell>
          <cell r="AU1696" t="str">
            <v>542</v>
          </cell>
          <cell r="AV1696" t="str">
            <v>05/26</v>
          </cell>
          <cell r="AW1696" t="str">
            <v>-</v>
          </cell>
          <cell r="AX1696" t="str">
            <v>-</v>
          </cell>
          <cell r="AY1696" t="str">
            <v>No</v>
          </cell>
          <cell r="AZ1696" t="str">
            <v>-</v>
          </cell>
          <cell r="BA1696" t="str">
            <v>-</v>
          </cell>
          <cell r="BB1696" t="str">
            <v>-</v>
          </cell>
          <cell r="BC1696" t="str">
            <v>-</v>
          </cell>
          <cell r="BD1696" t="str">
            <v>-</v>
          </cell>
          <cell r="BE1696" t="str">
            <v>-</v>
          </cell>
          <cell r="BF1696" t="str">
            <v>-</v>
          </cell>
          <cell r="BG1696">
            <v>3</v>
          </cell>
          <cell r="BH1696" t="str">
            <v>-</v>
          </cell>
          <cell r="BI1696" t="str">
            <v>-</v>
          </cell>
          <cell r="BJ1696" t="str">
            <v>Arrendado</v>
          </cell>
          <cell r="BK1696" t="str">
            <v>AA4548</v>
          </cell>
          <cell r="BL1696" t="str">
            <v>Surman Anzures, S.A. de C.V.</v>
          </cell>
          <cell r="BM1696">
            <v>129925</v>
          </cell>
          <cell r="BN1696">
            <v>20788</v>
          </cell>
          <cell r="BO1696">
            <v>150713</v>
          </cell>
          <cell r="BP1696" t="str">
            <v>-</v>
          </cell>
          <cell r="BQ1696" t="str">
            <v>-</v>
          </cell>
          <cell r="BR1696" t="str">
            <v>-</v>
          </cell>
          <cell r="BS1696" t="str">
            <v>-</v>
          </cell>
          <cell r="BT1696" t="str">
            <v>-</v>
          </cell>
          <cell r="BU1696" t="str">
            <v>-</v>
          </cell>
          <cell r="BV1696" t="str">
            <v>-</v>
          </cell>
          <cell r="BW1696" t="str">
            <v>-</v>
          </cell>
          <cell r="BX1696" t="str">
            <v>-</v>
          </cell>
          <cell r="BY1696" t="str">
            <v>-</v>
          </cell>
          <cell r="BZ1696" t="str">
            <v>-</v>
          </cell>
          <cell r="CA1696" t="str">
            <v>-</v>
          </cell>
          <cell r="CB1696" t="str">
            <v>-</v>
          </cell>
          <cell r="CC1696" t="str">
            <v>Miércoles</v>
          </cell>
          <cell r="CD1696" t="str">
            <v>84</v>
          </cell>
          <cell r="CE1696" t="str">
            <v>4</v>
          </cell>
          <cell r="CF1696" t="str">
            <v>Rojo</v>
          </cell>
          <cell r="CG1696" t="str">
            <v>3er Sábado</v>
          </cell>
          <cell r="CH1696" t="str">
            <v>Mzo y Abr</v>
          </cell>
          <cell r="CI1696" t="str">
            <v>Sep y Oct</v>
          </cell>
          <cell r="CJ1696" t="str">
            <v>Ajustador</v>
          </cell>
          <cell r="CK1696">
            <v>90</v>
          </cell>
          <cell r="CL1696" t="str">
            <v>101 - MAGNA</v>
          </cell>
          <cell r="CM1696" t="str">
            <v>16096</v>
          </cell>
          <cell r="CP1696" t="str">
            <v>-</v>
          </cell>
        </row>
        <row r="1697">
          <cell r="A1697" t="str">
            <v>16097</v>
          </cell>
          <cell r="B1697" t="str">
            <v>R70AHK</v>
          </cell>
          <cell r="C1697" t="str">
            <v>Distrito Federal</v>
          </cell>
          <cell r="D1697" t="str">
            <v>No aplica</v>
          </cell>
          <cell r="E1697" t="str">
            <v>Aveo</v>
          </cell>
          <cell r="F1697" t="str">
            <v>Automóvil</v>
          </cell>
          <cell r="G1697" t="str">
            <v>Chevrolet</v>
          </cell>
          <cell r="H1697" t="str">
            <v>Aveo LT 4 puertas T/M, D/H, A/A, B/A, ABS, CD, Paquete F</v>
          </cell>
          <cell r="I1697" t="str">
            <v>3G1TB5CF7GL194813</v>
          </cell>
          <cell r="J1697" t="str">
            <v>Hecho en México</v>
          </cell>
          <cell r="K1697" t="str">
            <v>Magna</v>
          </cell>
          <cell r="L1697">
            <v>4</v>
          </cell>
          <cell r="M1697">
            <v>45</v>
          </cell>
          <cell r="N1697">
            <v>2016</v>
          </cell>
          <cell r="O1697" t="str">
            <v>Tampico</v>
          </cell>
          <cell r="P1697" t="str">
            <v>Tamaulipas</v>
          </cell>
          <cell r="Q1697" t="str">
            <v>Noreste</v>
          </cell>
          <cell r="R1697" t="str">
            <v>Baja</v>
          </cell>
          <cell r="S1697" t="str">
            <v>Venta a empleado</v>
          </cell>
          <cell r="T1697" t="str">
            <v>GNP</v>
          </cell>
          <cell r="U1697" t="str">
            <v>Grupo Nacional Provincial, S.A.B.</v>
          </cell>
          <cell r="V1697" t="str">
            <v>Asesor de Servicio</v>
          </cell>
          <cell r="W1697" t="str">
            <v>-</v>
          </cell>
          <cell r="X1697" t="str">
            <v>Supervisoria</v>
          </cell>
          <cell r="Y1697" t="str">
            <v>Asignado</v>
          </cell>
          <cell r="Z1697" t="str">
            <v>N95147</v>
          </cell>
          <cell r="AA1697" t="str">
            <v>Merinos Sifuentes Erick Ricardo</v>
          </cell>
          <cell r="AB1697" t="str">
            <v>Grupo Nacional Provincial, S.A.B.</v>
          </cell>
          <cell r="AC1697" t="str">
            <v>MESE890225L71</v>
          </cell>
          <cell r="AD1697" t="str">
            <v>Operativo</v>
          </cell>
          <cell r="AE1697" t="str">
            <v>Visitador de Taller</v>
          </cell>
          <cell r="AF1697" t="str">
            <v>Unidad Operativa</v>
          </cell>
          <cell r="AG1697" t="str">
            <v>Dirección Servicio y Operaciones</v>
          </cell>
          <cell r="AH1697" t="str">
            <v>Subdirección Siniestros Norte y Occidente</v>
          </cell>
          <cell r="AI1697" t="str">
            <v>C9212</v>
          </cell>
          <cell r="AJ1697" t="str">
            <v>Colome Pineda Juan Del Carmen</v>
          </cell>
          <cell r="AK1697" t="str">
            <v>Tampico</v>
          </cell>
          <cell r="AL1697" t="str">
            <v>Tampico</v>
          </cell>
          <cell r="AM1697">
            <v>0</v>
          </cell>
          <cell r="AN1697" t="str">
            <v>erick.merinos@gnp.com.mx</v>
          </cell>
          <cell r="AO1697" t="str">
            <v>erick.merinos@gnp.com.mx</v>
          </cell>
          <cell r="AP1697" t="str">
            <v>erick.merinos@hotmail.com</v>
          </cell>
          <cell r="AQ1697">
            <v>8332911058</v>
          </cell>
          <cell r="AR1697" t="str">
            <v>6363180010379046</v>
          </cell>
          <cell r="AS1697" t="str">
            <v>CANCELADO</v>
          </cell>
          <cell r="AT1697" t="str">
            <v>8346</v>
          </cell>
          <cell r="AU1697" t="str">
            <v>821</v>
          </cell>
          <cell r="AV1697" t="str">
            <v>05/26</v>
          </cell>
          <cell r="AW1697" t="str">
            <v>-</v>
          </cell>
          <cell r="AX1697" t="str">
            <v>-</v>
          </cell>
          <cell r="AY1697" t="str">
            <v>Si</v>
          </cell>
          <cell r="AZ1697">
            <v>819.44</v>
          </cell>
          <cell r="BA1697">
            <v>43708</v>
          </cell>
          <cell r="BB1697">
            <v>3277.76</v>
          </cell>
          <cell r="BC1697" t="str">
            <v>-</v>
          </cell>
          <cell r="BD1697">
            <v>59000</v>
          </cell>
          <cell r="BE1697">
            <v>43661</v>
          </cell>
          <cell r="BF1697">
            <v>44742</v>
          </cell>
          <cell r="BG1697">
            <v>3</v>
          </cell>
          <cell r="BH1697" t="str">
            <v>-</v>
          </cell>
          <cell r="BI1697" t="str">
            <v>-</v>
          </cell>
          <cell r="BJ1697" t="str">
            <v>Arrendado</v>
          </cell>
          <cell r="BK1697" t="str">
            <v>AA4537</v>
          </cell>
          <cell r="BL1697" t="str">
            <v>Surman Anzures, S.A. de C.V.</v>
          </cell>
          <cell r="BM1697">
            <v>129925</v>
          </cell>
          <cell r="BN1697">
            <v>20788</v>
          </cell>
          <cell r="BO1697">
            <v>150713</v>
          </cell>
          <cell r="BP1697" t="str">
            <v>-</v>
          </cell>
          <cell r="BQ1697" t="str">
            <v>-</v>
          </cell>
          <cell r="BR1697" t="str">
            <v>-</v>
          </cell>
          <cell r="BS1697" t="str">
            <v>-</v>
          </cell>
          <cell r="BT1697" t="str">
            <v>-</v>
          </cell>
          <cell r="BU1697" t="str">
            <v>-</v>
          </cell>
          <cell r="BV1697" t="str">
            <v>-</v>
          </cell>
          <cell r="BW1697" t="str">
            <v>-</v>
          </cell>
          <cell r="BX1697" t="str">
            <v>-</v>
          </cell>
          <cell r="BY1697" t="str">
            <v>-</v>
          </cell>
          <cell r="BZ1697" t="str">
            <v>-</v>
          </cell>
          <cell r="CA1697" t="str">
            <v>-</v>
          </cell>
          <cell r="CB1697" t="str">
            <v>-</v>
          </cell>
          <cell r="CC1697" t="str">
            <v>Viernes</v>
          </cell>
          <cell r="CD1697" t="str">
            <v>70</v>
          </cell>
          <cell r="CE1697" t="str">
            <v>0</v>
          </cell>
          <cell r="CF1697" t="str">
            <v>Azul</v>
          </cell>
          <cell r="CG1697" t="str">
            <v>5o Sábado</v>
          </cell>
          <cell r="CH1697" t="str">
            <v>May y Jun</v>
          </cell>
          <cell r="CI1697" t="str">
            <v>Nov y Dic</v>
          </cell>
          <cell r="CJ1697" t="str">
            <v>Ajustador</v>
          </cell>
          <cell r="CK1697">
            <v>90</v>
          </cell>
          <cell r="CL1697" t="str">
            <v>101 - MAGNA</v>
          </cell>
          <cell r="CM1697" t="str">
            <v>16097</v>
          </cell>
          <cell r="CP1697" t="str">
            <v>-</v>
          </cell>
        </row>
        <row r="1698">
          <cell r="A1698" t="str">
            <v>16098</v>
          </cell>
          <cell r="B1698" t="str">
            <v>R48AHK</v>
          </cell>
          <cell r="C1698" t="str">
            <v>Distrito Federal</v>
          </cell>
          <cell r="D1698" t="str">
            <v>No aplica</v>
          </cell>
          <cell r="E1698" t="str">
            <v>Aveo</v>
          </cell>
          <cell r="F1698" t="str">
            <v>Automóvil</v>
          </cell>
          <cell r="G1698" t="str">
            <v>Chevrolet</v>
          </cell>
          <cell r="H1698" t="str">
            <v>Aveo LT 4 puertas T/M, D/H, A/A, B/A, ABS, CD, Paquete F</v>
          </cell>
          <cell r="I1698" t="str">
            <v>3G1TB5CF9GL196305</v>
          </cell>
          <cell r="J1698" t="str">
            <v>Hecho en México</v>
          </cell>
          <cell r="K1698" t="str">
            <v>Magna</v>
          </cell>
          <cell r="L1698">
            <v>4</v>
          </cell>
          <cell r="M1698">
            <v>45</v>
          </cell>
          <cell r="N1698">
            <v>2016</v>
          </cell>
          <cell r="O1698" t="str">
            <v>Tampico</v>
          </cell>
          <cell r="P1698" t="str">
            <v>Tamaulipas</v>
          </cell>
          <cell r="Q1698" t="str">
            <v>Noreste</v>
          </cell>
          <cell r="R1698" t="str">
            <v>Baja</v>
          </cell>
          <cell r="S1698" t="str">
            <v>Venta a empleado</v>
          </cell>
          <cell r="T1698" t="str">
            <v>GNP</v>
          </cell>
          <cell r="U1698" t="str">
            <v>Grupo Nacional Provincial, S.A.B.</v>
          </cell>
          <cell r="V1698" t="str">
            <v>Asesor de Servicio</v>
          </cell>
          <cell r="W1698" t="str">
            <v>163</v>
          </cell>
          <cell r="X1698" t="str">
            <v>Supervisoria</v>
          </cell>
          <cell r="Y1698" t="str">
            <v>Asignado</v>
          </cell>
          <cell r="Z1698">
            <v>40176001</v>
          </cell>
          <cell r="AA1698" t="str">
            <v>Rodriguez Flores Santos Ernesto</v>
          </cell>
          <cell r="AB1698" t="str">
            <v>Servicios Administrativos en Reclamaciones, S.A. de C.V.</v>
          </cell>
          <cell r="AC1698" t="str">
            <v>ROFS721209958</v>
          </cell>
          <cell r="AD1698" t="str">
            <v>Operativo</v>
          </cell>
          <cell r="AE1698" t="str">
            <v>Asesor de Servicio</v>
          </cell>
          <cell r="AF1698" t="str">
            <v>Unidad Operativa</v>
          </cell>
          <cell r="AG1698" t="str">
            <v>Dirección Servicio y Operaciones</v>
          </cell>
          <cell r="AH1698" t="str">
            <v>Subdirección Siniestros Norte y Occidente</v>
          </cell>
          <cell r="AI1698" t="str">
            <v>C9212</v>
          </cell>
          <cell r="AJ1698" t="str">
            <v>Colome Pineda Juan Del Carmen</v>
          </cell>
          <cell r="AK1698" t="str">
            <v>Tampico</v>
          </cell>
          <cell r="AL1698" t="str">
            <v>Tampico</v>
          </cell>
          <cell r="AM1698">
            <v>5606</v>
          </cell>
          <cell r="AN1698" t="str">
            <v>santos.rodriguez@gnp.com.mx</v>
          </cell>
          <cell r="AO1698" t="str">
            <v>santos.rodriguez@gnp.com.mx</v>
          </cell>
          <cell r="AP1698" t="str">
            <v>ajustes282gnp@gmail.com</v>
          </cell>
          <cell r="AQ1698">
            <v>8331349698</v>
          </cell>
          <cell r="AR1698" t="str">
            <v>6363180010379053</v>
          </cell>
          <cell r="AS1698" t="str">
            <v>CANCELADO</v>
          </cell>
          <cell r="AT1698" t="str">
            <v>3284</v>
          </cell>
          <cell r="AU1698" t="str">
            <v>410</v>
          </cell>
          <cell r="AV1698" t="str">
            <v>05/26</v>
          </cell>
          <cell r="AW1698" t="str">
            <v>-</v>
          </cell>
          <cell r="AX1698" t="str">
            <v>-</v>
          </cell>
          <cell r="AY1698" t="str">
            <v>No</v>
          </cell>
          <cell r="AZ1698" t="str">
            <v>-</v>
          </cell>
          <cell r="BA1698" t="str">
            <v>-</v>
          </cell>
          <cell r="BB1698" t="str">
            <v>-</v>
          </cell>
          <cell r="BC1698" t="str">
            <v>-</v>
          </cell>
          <cell r="BD1698" t="str">
            <v>-</v>
          </cell>
          <cell r="BE1698" t="str">
            <v>-</v>
          </cell>
          <cell r="BF1698" t="str">
            <v>-</v>
          </cell>
          <cell r="BG1698">
            <v>3</v>
          </cell>
          <cell r="BH1698" t="str">
            <v>-</v>
          </cell>
          <cell r="BI1698" t="str">
            <v>-</v>
          </cell>
          <cell r="BJ1698" t="str">
            <v>Arrendado</v>
          </cell>
          <cell r="BK1698" t="str">
            <v>AA4538</v>
          </cell>
          <cell r="BL1698" t="str">
            <v>Surman Anzures, S.A. de C.V.</v>
          </cell>
          <cell r="BM1698">
            <v>129925</v>
          </cell>
          <cell r="BN1698">
            <v>20788</v>
          </cell>
          <cell r="BO1698">
            <v>150713</v>
          </cell>
          <cell r="BP1698" t="str">
            <v>-</v>
          </cell>
          <cell r="BQ1698" t="str">
            <v>-</v>
          </cell>
          <cell r="BR1698" t="str">
            <v>-</v>
          </cell>
          <cell r="BS1698" t="str">
            <v>-</v>
          </cell>
          <cell r="BT1698" t="str">
            <v>-</v>
          </cell>
          <cell r="BU1698" t="str">
            <v>-</v>
          </cell>
          <cell r="BV1698" t="str">
            <v>-</v>
          </cell>
          <cell r="BW1698" t="str">
            <v>-</v>
          </cell>
          <cell r="BX1698" t="str">
            <v>-</v>
          </cell>
          <cell r="BY1698" t="str">
            <v>-</v>
          </cell>
          <cell r="BZ1698" t="str">
            <v>-</v>
          </cell>
          <cell r="CA1698" t="str">
            <v>-</v>
          </cell>
          <cell r="CB1698" t="str">
            <v>-</v>
          </cell>
          <cell r="CC1698" t="str">
            <v>Martes</v>
          </cell>
          <cell r="CD1698" t="str">
            <v>48</v>
          </cell>
          <cell r="CE1698" t="str">
            <v>8</v>
          </cell>
          <cell r="CF1698" t="str">
            <v>Rosa</v>
          </cell>
          <cell r="CG1698" t="str">
            <v>2o Sábado</v>
          </cell>
          <cell r="CH1698" t="str">
            <v>Feb y Mzo</v>
          </cell>
          <cell r="CI1698" t="str">
            <v>Ago y Sep</v>
          </cell>
          <cell r="CJ1698" t="str">
            <v>Ajustador</v>
          </cell>
          <cell r="CK1698">
            <v>90</v>
          </cell>
          <cell r="CL1698" t="str">
            <v>101 - MAGNA</v>
          </cell>
          <cell r="CM1698" t="str">
            <v>16098</v>
          </cell>
          <cell r="CP1698" t="str">
            <v>-</v>
          </cell>
        </row>
        <row r="1699">
          <cell r="A1699" t="str">
            <v>16099</v>
          </cell>
          <cell r="B1699" t="str">
            <v>R55AHK</v>
          </cell>
          <cell r="C1699" t="str">
            <v>Distrito Federal</v>
          </cell>
          <cell r="D1699" t="str">
            <v>No aplica</v>
          </cell>
          <cell r="E1699" t="str">
            <v>Aveo</v>
          </cell>
          <cell r="F1699" t="str">
            <v>Automóvil</v>
          </cell>
          <cell r="G1699" t="str">
            <v>Chevrolet</v>
          </cell>
          <cell r="H1699" t="str">
            <v>Aveo LT 4 puertas T/M, D/H, A/A, B/A, ABS, CD, Paquete F</v>
          </cell>
          <cell r="I1699" t="str">
            <v>3G1TB5CF3GL193433</v>
          </cell>
          <cell r="J1699" t="str">
            <v>Hecho en México</v>
          </cell>
          <cell r="K1699" t="str">
            <v>Magna</v>
          </cell>
          <cell r="L1699">
            <v>4</v>
          </cell>
          <cell r="M1699">
            <v>45</v>
          </cell>
          <cell r="N1699">
            <v>2016</v>
          </cell>
          <cell r="O1699" t="str">
            <v>Tampico</v>
          </cell>
          <cell r="P1699" t="str">
            <v>Tamaulipas</v>
          </cell>
          <cell r="Q1699" t="str">
            <v>Noreste</v>
          </cell>
          <cell r="R1699" t="str">
            <v>Baja</v>
          </cell>
          <cell r="S1699" t="str">
            <v>Venta a empleado</v>
          </cell>
          <cell r="T1699" t="str">
            <v>GNP</v>
          </cell>
          <cell r="U1699" t="str">
            <v>Grupo Nacional Provincial, S.A.B.</v>
          </cell>
          <cell r="V1699" t="str">
            <v>Asesor de Servicio</v>
          </cell>
          <cell r="W1699" t="str">
            <v>23</v>
          </cell>
          <cell r="X1699" t="str">
            <v>Supervisoria</v>
          </cell>
          <cell r="Y1699" t="str">
            <v>Asignado</v>
          </cell>
          <cell r="Z1699" t="str">
            <v>S06605</v>
          </cell>
          <cell r="AA1699" t="str">
            <v>Vazquez Juarez Jose Luis</v>
          </cell>
          <cell r="AB1699" t="str">
            <v>Servicios Administrativos en Reclamaciones, S.A. de C.V.</v>
          </cell>
          <cell r="AC1699" t="str">
            <v>VAJL901130L65</v>
          </cell>
          <cell r="AD1699" t="str">
            <v>Operativo</v>
          </cell>
          <cell r="AE1699" t="str">
            <v>Asesor de Servicio</v>
          </cell>
          <cell r="AF1699" t="str">
            <v>Unidad Operativa</v>
          </cell>
          <cell r="AG1699" t="str">
            <v>Dirección Servicio y Operaciones</v>
          </cell>
          <cell r="AH1699" t="str">
            <v>Subdirección Siniestros Norte y Occidente</v>
          </cell>
          <cell r="AI1699" t="str">
            <v>C9212</v>
          </cell>
          <cell r="AJ1699" t="str">
            <v>Colome Pineda Juan Del Carmen</v>
          </cell>
          <cell r="AK1699" t="str">
            <v>Tampico</v>
          </cell>
          <cell r="AL1699" t="str">
            <v>Tampico</v>
          </cell>
          <cell r="AM1699">
            <v>0</v>
          </cell>
          <cell r="AN1699" t="str">
            <v>jose.vazquezjuarez@gnp.com.mx</v>
          </cell>
          <cell r="AO1699" t="str">
            <v>jose.vazquezjuarez@gnp.com.mx</v>
          </cell>
          <cell r="AP1699" t="str">
            <v>jose.vazquezjuarez@gnp.com.mx</v>
          </cell>
          <cell r="AQ1699">
            <v>8331349699</v>
          </cell>
          <cell r="AR1699" t="str">
            <v>6363180010379061</v>
          </cell>
          <cell r="AS1699" t="str">
            <v>CANCELADO</v>
          </cell>
          <cell r="AT1699" t="str">
            <v>5988</v>
          </cell>
          <cell r="AU1699" t="str">
            <v>465</v>
          </cell>
          <cell r="AV1699" t="str">
            <v>05/26</v>
          </cell>
          <cell r="AW1699" t="str">
            <v>-</v>
          </cell>
          <cell r="AX1699" t="str">
            <v>-</v>
          </cell>
          <cell r="AY1699" t="str">
            <v>No</v>
          </cell>
          <cell r="AZ1699" t="str">
            <v>-</v>
          </cell>
          <cell r="BA1699" t="str">
            <v>-</v>
          </cell>
          <cell r="BB1699" t="str">
            <v>-</v>
          </cell>
          <cell r="BC1699" t="str">
            <v>-</v>
          </cell>
          <cell r="BD1699" t="str">
            <v>-</v>
          </cell>
          <cell r="BE1699" t="str">
            <v>-</v>
          </cell>
          <cell r="BF1699" t="str">
            <v>-</v>
          </cell>
          <cell r="BG1699">
            <v>3</v>
          </cell>
          <cell r="BH1699" t="str">
            <v>-</v>
          </cell>
          <cell r="BI1699" t="str">
            <v>-</v>
          </cell>
          <cell r="BJ1699" t="str">
            <v>Arrendado</v>
          </cell>
          <cell r="BK1699" t="str">
            <v>AA4539</v>
          </cell>
          <cell r="BL1699" t="str">
            <v>Surman Anzures, S.A. de C.V.</v>
          </cell>
          <cell r="BM1699">
            <v>129925</v>
          </cell>
          <cell r="BN1699">
            <v>20788</v>
          </cell>
          <cell r="BO1699">
            <v>150713</v>
          </cell>
          <cell r="BP1699" t="str">
            <v>-</v>
          </cell>
          <cell r="BQ1699" t="str">
            <v>-</v>
          </cell>
          <cell r="BR1699" t="str">
            <v>-</v>
          </cell>
          <cell r="BS1699" t="str">
            <v>-</v>
          </cell>
          <cell r="BT1699" t="str">
            <v>-</v>
          </cell>
          <cell r="BU1699" t="str">
            <v>-</v>
          </cell>
          <cell r="BV1699" t="str">
            <v>-</v>
          </cell>
          <cell r="BW1699" t="str">
            <v>-</v>
          </cell>
          <cell r="BX1699" t="str">
            <v>-</v>
          </cell>
          <cell r="BY1699" t="str">
            <v>-</v>
          </cell>
          <cell r="BZ1699" t="str">
            <v>-</v>
          </cell>
          <cell r="CA1699" t="str">
            <v>-</v>
          </cell>
          <cell r="CB1699" t="str">
            <v>-</v>
          </cell>
          <cell r="CC1699" t="str">
            <v>Lunes</v>
          </cell>
          <cell r="CD1699" t="str">
            <v>55</v>
          </cell>
          <cell r="CE1699" t="str">
            <v>5</v>
          </cell>
          <cell r="CF1699" t="str">
            <v>Amarillo</v>
          </cell>
          <cell r="CG1699" t="str">
            <v>1er Sábado</v>
          </cell>
          <cell r="CH1699" t="str">
            <v>Ene y Feb</v>
          </cell>
          <cell r="CI1699" t="str">
            <v>Jul y Ago</v>
          </cell>
          <cell r="CJ1699" t="str">
            <v>Ajustador</v>
          </cell>
          <cell r="CK1699">
            <v>90</v>
          </cell>
          <cell r="CL1699" t="str">
            <v>101 - MAGNA</v>
          </cell>
          <cell r="CM1699" t="str">
            <v>16099</v>
          </cell>
          <cell r="CP1699" t="str">
            <v>-</v>
          </cell>
        </row>
        <row r="1700">
          <cell r="A1700" t="str">
            <v>16100</v>
          </cell>
          <cell r="B1700" t="str">
            <v>R28AHK</v>
          </cell>
          <cell r="C1700" t="str">
            <v>Distrito Federal</v>
          </cell>
          <cell r="D1700" t="str">
            <v>No aplica</v>
          </cell>
          <cell r="E1700" t="str">
            <v>Aveo</v>
          </cell>
          <cell r="F1700" t="str">
            <v>Automóvil</v>
          </cell>
          <cell r="G1700" t="str">
            <v>Chevrolet</v>
          </cell>
          <cell r="H1700" t="str">
            <v>Aveo LT 4 puertas T/M, D/H, A/A, B/A, ABS, CD, Paquete F</v>
          </cell>
          <cell r="I1700" t="str">
            <v>3G1TB5CF8GL195999</v>
          </cell>
          <cell r="J1700" t="str">
            <v>Hecho en México</v>
          </cell>
          <cell r="K1700" t="str">
            <v>Magna</v>
          </cell>
          <cell r="L1700">
            <v>4</v>
          </cell>
          <cell r="M1700">
            <v>45</v>
          </cell>
          <cell r="N1700">
            <v>2016</v>
          </cell>
          <cell r="O1700" t="str">
            <v>Tampico</v>
          </cell>
          <cell r="P1700" t="str">
            <v>Tamaulipas</v>
          </cell>
          <cell r="Q1700" t="str">
            <v>Noreste</v>
          </cell>
          <cell r="R1700" t="str">
            <v>Baja</v>
          </cell>
          <cell r="S1700" t="str">
            <v>Venta a empleado</v>
          </cell>
          <cell r="T1700" t="str">
            <v>GNP</v>
          </cell>
          <cell r="U1700" t="str">
            <v>Grupo Nacional Provincial, S.A.B.</v>
          </cell>
          <cell r="V1700" t="str">
            <v>Asesor de Servicio</v>
          </cell>
          <cell r="W1700" t="str">
            <v>1</v>
          </cell>
          <cell r="X1700" t="str">
            <v>Supervisoria</v>
          </cell>
          <cell r="Y1700" t="str">
            <v>Asignado</v>
          </cell>
          <cell r="Z1700">
            <v>40364001</v>
          </cell>
          <cell r="AA1700" t="str">
            <v>-</v>
          </cell>
          <cell r="AB1700" t="str">
            <v>-</v>
          </cell>
          <cell r="AC1700" t="str">
            <v>-</v>
          </cell>
          <cell r="AD1700" t="str">
            <v>-</v>
          </cell>
          <cell r="AE1700" t="str">
            <v>-</v>
          </cell>
          <cell r="AF1700" t="str">
            <v>-</v>
          </cell>
          <cell r="AG1700" t="str">
            <v>-</v>
          </cell>
          <cell r="AH1700" t="str">
            <v>-</v>
          </cell>
          <cell r="AI1700" t="str">
            <v>C6705</v>
          </cell>
          <cell r="AJ1700" t="str">
            <v>Ramirez Granados Arturo</v>
          </cell>
          <cell r="AK1700" t="str">
            <v>-</v>
          </cell>
          <cell r="AL1700" t="str">
            <v>-</v>
          </cell>
          <cell r="AM1700" t="str">
            <v>-</v>
          </cell>
          <cell r="AN1700" t="str">
            <v>ajustes331gnp@gmail.com</v>
          </cell>
          <cell r="AO1700" t="str">
            <v>-</v>
          </cell>
          <cell r="AP1700" t="str">
            <v>ajustes331gnp@gmail.com</v>
          </cell>
          <cell r="AQ1700">
            <v>8331349697</v>
          </cell>
          <cell r="AR1700" t="str">
            <v>6363180010379079</v>
          </cell>
          <cell r="AS1700" t="str">
            <v>CANCELADO</v>
          </cell>
          <cell r="AT1700" t="str">
            <v>2312</v>
          </cell>
          <cell r="AU1700" t="str">
            <v>507</v>
          </cell>
          <cell r="AV1700" t="str">
            <v>05/26</v>
          </cell>
          <cell r="AW1700" t="str">
            <v>-</v>
          </cell>
          <cell r="AX1700" t="str">
            <v>-</v>
          </cell>
          <cell r="AY1700" t="str">
            <v>No</v>
          </cell>
          <cell r="AZ1700" t="str">
            <v>-</v>
          </cell>
          <cell r="BA1700" t="str">
            <v>-</v>
          </cell>
          <cell r="BB1700" t="str">
            <v>-</v>
          </cell>
          <cell r="BC1700" t="str">
            <v>-</v>
          </cell>
          <cell r="BD1700" t="str">
            <v>-</v>
          </cell>
          <cell r="BE1700" t="str">
            <v>-</v>
          </cell>
          <cell r="BF1700" t="str">
            <v>-</v>
          </cell>
          <cell r="BG1700">
            <v>3</v>
          </cell>
          <cell r="BH1700" t="str">
            <v>-</v>
          </cell>
          <cell r="BI1700" t="str">
            <v>-</v>
          </cell>
          <cell r="BJ1700" t="str">
            <v>Arrendado</v>
          </cell>
          <cell r="BK1700" t="str">
            <v>AA4540</v>
          </cell>
          <cell r="BL1700" t="str">
            <v>Surman Anzures, S.A. de C.V.</v>
          </cell>
          <cell r="BM1700">
            <v>129925</v>
          </cell>
          <cell r="BN1700">
            <v>20788</v>
          </cell>
          <cell r="BO1700">
            <v>150713</v>
          </cell>
          <cell r="BP1700" t="str">
            <v>-</v>
          </cell>
          <cell r="BQ1700" t="str">
            <v>-</v>
          </cell>
          <cell r="BR1700" t="str">
            <v>-</v>
          </cell>
          <cell r="BS1700" t="str">
            <v>-</v>
          </cell>
          <cell r="BT1700" t="str">
            <v>-</v>
          </cell>
          <cell r="BU1700" t="str">
            <v>-</v>
          </cell>
          <cell r="BV1700" t="str">
            <v>-</v>
          </cell>
          <cell r="BW1700" t="str">
            <v>-</v>
          </cell>
          <cell r="BX1700" t="str">
            <v>-</v>
          </cell>
          <cell r="BY1700" t="str">
            <v>-</v>
          </cell>
          <cell r="BZ1700" t="str">
            <v>-</v>
          </cell>
          <cell r="CA1700" t="str">
            <v>-</v>
          </cell>
          <cell r="CB1700" t="str">
            <v>-</v>
          </cell>
          <cell r="CC1700" t="str">
            <v>Martes</v>
          </cell>
          <cell r="CD1700" t="str">
            <v>28</v>
          </cell>
          <cell r="CE1700" t="str">
            <v>8</v>
          </cell>
          <cell r="CF1700" t="str">
            <v>Rosa</v>
          </cell>
          <cell r="CG1700" t="str">
            <v>2o Sábado</v>
          </cell>
          <cell r="CH1700" t="str">
            <v>Feb y Mzo</v>
          </cell>
          <cell r="CI1700" t="str">
            <v>Ago y Sep</v>
          </cell>
          <cell r="CJ1700" t="str">
            <v>Ajustador</v>
          </cell>
          <cell r="CK1700">
            <v>90</v>
          </cell>
          <cell r="CL1700" t="str">
            <v>101 - MAGNA</v>
          </cell>
          <cell r="CM1700" t="str">
            <v>16100</v>
          </cell>
          <cell r="CP1700" t="str">
            <v>4010782</v>
          </cell>
        </row>
        <row r="1701">
          <cell r="A1701" t="str">
            <v>16101</v>
          </cell>
          <cell r="B1701" t="str">
            <v>R85AHK</v>
          </cell>
          <cell r="C1701" t="str">
            <v>Distrito Federal</v>
          </cell>
          <cell r="D1701" t="str">
            <v>No aplica</v>
          </cell>
          <cell r="E1701" t="str">
            <v>Aveo</v>
          </cell>
          <cell r="F1701" t="str">
            <v>Automóvil</v>
          </cell>
          <cell r="G1701" t="str">
            <v>Chevrolet</v>
          </cell>
          <cell r="H1701" t="str">
            <v>Aveo LT 4 puertas T/M, D/H, A/A, B/A, ABS, CD, Paquete F</v>
          </cell>
          <cell r="I1701" t="str">
            <v>3G1TB5CF8GL196568</v>
          </cell>
          <cell r="J1701" t="str">
            <v>Hecho en México</v>
          </cell>
          <cell r="K1701" t="str">
            <v>Magna</v>
          </cell>
          <cell r="L1701">
            <v>4</v>
          </cell>
          <cell r="M1701">
            <v>45</v>
          </cell>
          <cell r="N1701">
            <v>2016</v>
          </cell>
          <cell r="O1701" t="str">
            <v>Tepic</v>
          </cell>
          <cell r="P1701" t="str">
            <v>Nayarit</v>
          </cell>
          <cell r="Q1701" t="str">
            <v>Occidente</v>
          </cell>
          <cell r="R1701" t="str">
            <v>Baja</v>
          </cell>
          <cell r="S1701" t="str">
            <v>Venta a empleado</v>
          </cell>
          <cell r="T1701" t="str">
            <v>GNP</v>
          </cell>
          <cell r="U1701" t="str">
            <v>Grupo Nacional Provincial, S.A.B.</v>
          </cell>
          <cell r="V1701" t="str">
            <v>Asesor de Servicio</v>
          </cell>
          <cell r="W1701" t="str">
            <v>GFT7</v>
          </cell>
          <cell r="X1701" t="str">
            <v>Supervisoria</v>
          </cell>
          <cell r="Y1701" t="str">
            <v>Asignado</v>
          </cell>
          <cell r="Z1701">
            <v>40156001</v>
          </cell>
          <cell r="AA1701" t="str">
            <v>Ramos Flores José Ramón</v>
          </cell>
          <cell r="AB1701" t="str">
            <v>Servicios Administrativos en Reclamaciones, S.A. de C.V.</v>
          </cell>
          <cell r="AC1701" t="str">
            <v>RAFR731016PDA</v>
          </cell>
          <cell r="AD1701" t="str">
            <v>Operativo</v>
          </cell>
          <cell r="AE1701" t="str">
            <v>Asesor de Servicio</v>
          </cell>
          <cell r="AF1701" t="str">
            <v>Unidad Operativa</v>
          </cell>
          <cell r="AG1701" t="str">
            <v>Dirección Servicio y Operaciones</v>
          </cell>
          <cell r="AH1701" t="str">
            <v>Subdirección Siniestros Norte y Occidente</v>
          </cell>
          <cell r="AI1701" t="str">
            <v>C9179</v>
          </cell>
          <cell r="AJ1701" t="str">
            <v>Moya Urdiales Idalia Leticia</v>
          </cell>
          <cell r="AK1701" t="str">
            <v>Supervisoria Tepic (jacarandas 229 b)</v>
          </cell>
          <cell r="AL1701" t="str">
            <v>Tepic</v>
          </cell>
          <cell r="AM1701">
            <v>0</v>
          </cell>
          <cell r="AN1701" t="str">
            <v>ramon.ramos@gnp.com.mx</v>
          </cell>
          <cell r="AO1701" t="str">
            <v>ramon.ramos@gnp.com.mx</v>
          </cell>
          <cell r="AP1701" t="str">
            <v>ramonramosflores@yahoo.com.mx</v>
          </cell>
          <cell r="AQ1701">
            <v>3111195234</v>
          </cell>
          <cell r="AR1701" t="str">
            <v>6363180010379087</v>
          </cell>
          <cell r="AS1701" t="str">
            <v>CANCELADO</v>
          </cell>
          <cell r="AT1701" t="str">
            <v>4354</v>
          </cell>
          <cell r="AU1701" t="str">
            <v>462</v>
          </cell>
          <cell r="AV1701" t="str">
            <v>05/26</v>
          </cell>
          <cell r="AW1701" t="str">
            <v>IMDM20578259..</v>
          </cell>
          <cell r="AX1701" t="str">
            <v>Inactivo</v>
          </cell>
          <cell r="AY1701" t="str">
            <v>No</v>
          </cell>
          <cell r="AZ1701" t="str">
            <v>-</v>
          </cell>
          <cell r="BA1701" t="str">
            <v>-</v>
          </cell>
          <cell r="BB1701" t="str">
            <v>-</v>
          </cell>
          <cell r="BC1701" t="str">
            <v>-</v>
          </cell>
          <cell r="BD1701" t="str">
            <v>-</v>
          </cell>
          <cell r="BE1701" t="str">
            <v>-</v>
          </cell>
          <cell r="BF1701" t="str">
            <v>-</v>
          </cell>
          <cell r="BG1701">
            <v>3</v>
          </cell>
          <cell r="BH1701" t="str">
            <v>-</v>
          </cell>
          <cell r="BI1701" t="str">
            <v>-</v>
          </cell>
          <cell r="BJ1701" t="str">
            <v>Arrendado</v>
          </cell>
          <cell r="BK1701" t="str">
            <v>AA4580</v>
          </cell>
          <cell r="BL1701" t="str">
            <v>Surman Anzures, S.A. de C.V.</v>
          </cell>
          <cell r="BM1701">
            <v>129925</v>
          </cell>
          <cell r="BN1701">
            <v>20788</v>
          </cell>
          <cell r="BO1701">
            <v>150713</v>
          </cell>
          <cell r="BP1701" t="str">
            <v>-</v>
          </cell>
          <cell r="BQ1701" t="str">
            <v>-</v>
          </cell>
          <cell r="BR1701" t="str">
            <v>-</v>
          </cell>
          <cell r="BS1701" t="str">
            <v>-</v>
          </cell>
          <cell r="BT1701" t="str">
            <v>-</v>
          </cell>
          <cell r="BU1701" t="str">
            <v>-</v>
          </cell>
          <cell r="BV1701" t="str">
            <v>-</v>
          </cell>
          <cell r="BW1701" t="str">
            <v>-</v>
          </cell>
          <cell r="BX1701" t="str">
            <v>-</v>
          </cell>
          <cell r="BY1701" t="str">
            <v>-</v>
          </cell>
          <cell r="BZ1701" t="str">
            <v>-</v>
          </cell>
          <cell r="CA1701" t="str">
            <v>-</v>
          </cell>
          <cell r="CB1701" t="str">
            <v>-</v>
          </cell>
          <cell r="CC1701" t="str">
            <v>Lunes</v>
          </cell>
          <cell r="CD1701" t="str">
            <v>85</v>
          </cell>
          <cell r="CE1701" t="str">
            <v>5</v>
          </cell>
          <cell r="CF1701" t="str">
            <v>Amarillo</v>
          </cell>
          <cell r="CG1701" t="str">
            <v>1er Sábado</v>
          </cell>
          <cell r="CH1701" t="str">
            <v>Ene y Feb</v>
          </cell>
          <cell r="CI1701" t="str">
            <v>Jul y Ago</v>
          </cell>
          <cell r="CJ1701" t="str">
            <v>Ajustador</v>
          </cell>
          <cell r="CK1701">
            <v>90</v>
          </cell>
          <cell r="CL1701" t="str">
            <v>101 - MAGNA</v>
          </cell>
          <cell r="CM1701" t="str">
            <v>16101</v>
          </cell>
          <cell r="CP1701" t="str">
            <v>-</v>
          </cell>
        </row>
        <row r="1702">
          <cell r="A1702" t="str">
            <v>16102</v>
          </cell>
          <cell r="B1702" t="str">
            <v>S74AHK</v>
          </cell>
          <cell r="C1702" t="str">
            <v>Distrito Federal</v>
          </cell>
          <cell r="D1702" t="str">
            <v>No aplica</v>
          </cell>
          <cell r="E1702" t="str">
            <v>Aveo</v>
          </cell>
          <cell r="F1702" t="str">
            <v>Automóvil</v>
          </cell>
          <cell r="G1702" t="str">
            <v>Chevrolet</v>
          </cell>
          <cell r="H1702" t="str">
            <v>Aveo LT 4 puertas T/M, D/H, A/A, B/A, ABS, CD, Paquete F</v>
          </cell>
          <cell r="I1702" t="str">
            <v>3G1TB5CF3GL196428</v>
          </cell>
          <cell r="J1702" t="str">
            <v>Hecho en México</v>
          </cell>
          <cell r="K1702" t="str">
            <v>Magna</v>
          </cell>
          <cell r="L1702">
            <v>4</v>
          </cell>
          <cell r="M1702">
            <v>45</v>
          </cell>
          <cell r="N1702">
            <v>2016</v>
          </cell>
          <cell r="O1702" t="str">
            <v>Tepic</v>
          </cell>
          <cell r="P1702" t="str">
            <v>Nayarit</v>
          </cell>
          <cell r="Q1702" t="str">
            <v>Occidente</v>
          </cell>
          <cell r="R1702" t="str">
            <v>Baja</v>
          </cell>
          <cell r="S1702" t="str">
            <v>Venta a empleado</v>
          </cell>
          <cell r="T1702" t="str">
            <v>GNP</v>
          </cell>
          <cell r="U1702" t="str">
            <v>Grupo Nacional Provincial, S.A.B.</v>
          </cell>
          <cell r="V1702" t="str">
            <v>Asesor de Servicio</v>
          </cell>
          <cell r="W1702" t="str">
            <v>GFT6</v>
          </cell>
          <cell r="X1702" t="str">
            <v>Supervisoria</v>
          </cell>
          <cell r="Y1702" t="str">
            <v>Asignado</v>
          </cell>
          <cell r="Z1702">
            <v>40153001</v>
          </cell>
          <cell r="AA1702" t="str">
            <v>Jiménez Orozco José Fernando</v>
          </cell>
          <cell r="AB1702" t="str">
            <v>Servicios Administrativos en Reclamaciones, S.A. de C.V.</v>
          </cell>
          <cell r="AC1702" t="str">
            <v>JIOF7603108Q0</v>
          </cell>
          <cell r="AD1702" t="str">
            <v>Operativo</v>
          </cell>
          <cell r="AE1702" t="str">
            <v>Asesor de Servicio</v>
          </cell>
          <cell r="AF1702" t="str">
            <v>Unidad Operativa</v>
          </cell>
          <cell r="AG1702" t="str">
            <v>Dirección Servicio y Operaciones</v>
          </cell>
          <cell r="AH1702" t="str">
            <v>Subdirección Siniestros Norte y Occidente</v>
          </cell>
          <cell r="AI1702" t="str">
            <v>C9179</v>
          </cell>
          <cell r="AJ1702" t="str">
            <v>Moya Urdiales Idalia Leticia</v>
          </cell>
          <cell r="AK1702" t="str">
            <v>Supervisoria Tepic (jacarandas 229 b)</v>
          </cell>
          <cell r="AL1702" t="str">
            <v>Tepic</v>
          </cell>
          <cell r="AM1702">
            <v>0</v>
          </cell>
          <cell r="AN1702" t="str">
            <v>jose.jimenezorozco@gnp.com.mx</v>
          </cell>
          <cell r="AO1702" t="str">
            <v>jose.jimenezorozco@gnp.com.mx</v>
          </cell>
          <cell r="AP1702" t="str">
            <v>pepejimenez100@yahoo.com.mx</v>
          </cell>
          <cell r="AQ1702">
            <v>3111195233</v>
          </cell>
          <cell r="AR1702" t="str">
            <v>6363180010379095</v>
          </cell>
          <cell r="AS1702" t="str">
            <v>CANCELADO</v>
          </cell>
          <cell r="AT1702" t="str">
            <v>1518</v>
          </cell>
          <cell r="AU1702" t="str">
            <v>639</v>
          </cell>
          <cell r="AV1702" t="str">
            <v>05/26</v>
          </cell>
          <cell r="AW1702" t="str">
            <v>IMDM22968673..</v>
          </cell>
          <cell r="AX1702" t="str">
            <v>Inactivo</v>
          </cell>
          <cell r="AY1702" t="str">
            <v>No</v>
          </cell>
          <cell r="AZ1702" t="str">
            <v>-</v>
          </cell>
          <cell r="BA1702" t="str">
            <v>-</v>
          </cell>
          <cell r="BB1702" t="str">
            <v>-</v>
          </cell>
          <cell r="BC1702" t="str">
            <v>-</v>
          </cell>
          <cell r="BD1702" t="str">
            <v>-</v>
          </cell>
          <cell r="BE1702" t="str">
            <v>-</v>
          </cell>
          <cell r="BF1702" t="str">
            <v>-</v>
          </cell>
          <cell r="BG1702">
            <v>3</v>
          </cell>
          <cell r="BH1702" t="str">
            <v>-</v>
          </cell>
          <cell r="BI1702" t="str">
            <v>-</v>
          </cell>
          <cell r="BJ1702" t="str">
            <v>Arrendado</v>
          </cell>
          <cell r="BK1702" t="str">
            <v>AA4581</v>
          </cell>
          <cell r="BL1702" t="str">
            <v>Surman Anzures, S.A. de C.V.</v>
          </cell>
          <cell r="BM1702">
            <v>129925</v>
          </cell>
          <cell r="BN1702">
            <v>20788</v>
          </cell>
          <cell r="BO1702">
            <v>150713</v>
          </cell>
          <cell r="BP1702" t="str">
            <v>-</v>
          </cell>
          <cell r="BQ1702" t="str">
            <v>-</v>
          </cell>
          <cell r="BR1702" t="str">
            <v>-</v>
          </cell>
          <cell r="BS1702" t="str">
            <v>-</v>
          </cell>
          <cell r="BT1702" t="str">
            <v>-</v>
          </cell>
          <cell r="BU1702" t="str">
            <v>-</v>
          </cell>
          <cell r="BV1702" t="str">
            <v>-</v>
          </cell>
          <cell r="BW1702" t="str">
            <v>-</v>
          </cell>
          <cell r="BX1702" t="str">
            <v>-</v>
          </cell>
          <cell r="BY1702" t="str">
            <v>-</v>
          </cell>
          <cell r="BZ1702" t="str">
            <v>-</v>
          </cell>
          <cell r="CA1702" t="str">
            <v>-</v>
          </cell>
          <cell r="CB1702" t="str">
            <v>-</v>
          </cell>
          <cell r="CC1702" t="str">
            <v>Miércoles</v>
          </cell>
          <cell r="CD1702" t="str">
            <v>74</v>
          </cell>
          <cell r="CE1702" t="str">
            <v>4</v>
          </cell>
          <cell r="CF1702" t="str">
            <v>Rojo</v>
          </cell>
          <cell r="CG1702" t="str">
            <v>3er Sábado</v>
          </cell>
          <cell r="CH1702" t="str">
            <v>Mzo y Abr</v>
          </cell>
          <cell r="CI1702" t="str">
            <v>Sep y Oct</v>
          </cell>
          <cell r="CJ1702" t="str">
            <v>Ajustador</v>
          </cell>
          <cell r="CK1702">
            <v>90</v>
          </cell>
          <cell r="CL1702" t="str">
            <v>101 - MAGNA</v>
          </cell>
          <cell r="CM1702" t="str">
            <v>16102</v>
          </cell>
          <cell r="CP1702" t="str">
            <v>-</v>
          </cell>
        </row>
        <row r="1703">
          <cell r="A1703" t="str">
            <v>16103</v>
          </cell>
          <cell r="B1703" t="str">
            <v>R60AHK</v>
          </cell>
          <cell r="C1703" t="str">
            <v>Distrito Federal</v>
          </cell>
          <cell r="D1703" t="str">
            <v>No aplica</v>
          </cell>
          <cell r="E1703" t="str">
            <v>Aveo</v>
          </cell>
          <cell r="F1703" t="str">
            <v>Automóvil</v>
          </cell>
          <cell r="G1703" t="str">
            <v>Chevrolet</v>
          </cell>
          <cell r="H1703" t="str">
            <v>Aveo LT 4 puertas T/M, D/H, A/A, B/A, ABS, CD, Paquete F</v>
          </cell>
          <cell r="I1703" t="str">
            <v>3G1TB5CF2GL193777</v>
          </cell>
          <cell r="J1703" t="str">
            <v>Hecho en México</v>
          </cell>
          <cell r="K1703" t="str">
            <v>Magna</v>
          </cell>
          <cell r="L1703">
            <v>4</v>
          </cell>
          <cell r="M1703">
            <v>45</v>
          </cell>
          <cell r="N1703">
            <v>2016</v>
          </cell>
          <cell r="O1703" t="str">
            <v>Tijuana</v>
          </cell>
          <cell r="P1703" t="str">
            <v>Baja California Norte</v>
          </cell>
          <cell r="Q1703" t="str">
            <v>Noroeste</v>
          </cell>
          <cell r="R1703" t="str">
            <v>Baja</v>
          </cell>
          <cell r="S1703" t="str">
            <v>Venta a empleado</v>
          </cell>
          <cell r="T1703" t="str">
            <v>GNP</v>
          </cell>
          <cell r="U1703" t="str">
            <v>Grupo Nacional Provincial, S.A.B.</v>
          </cell>
          <cell r="V1703" t="str">
            <v>Supervisor Ajustes</v>
          </cell>
          <cell r="W1703" t="str">
            <v>-</v>
          </cell>
          <cell r="X1703" t="str">
            <v>Supervisoria</v>
          </cell>
          <cell r="Y1703" t="str">
            <v>Asignado</v>
          </cell>
          <cell r="Z1703" t="str">
            <v>N55281</v>
          </cell>
          <cell r="AA1703" t="str">
            <v>Domínguez Nevarez Juan Noe</v>
          </cell>
          <cell r="AB1703" t="str">
            <v>Grupo Nacional Provincial, S.A.B.</v>
          </cell>
          <cell r="AC1703" t="str">
            <v>DONJ680104ME9</v>
          </cell>
          <cell r="AD1703" t="str">
            <v>Jefe de departamento</v>
          </cell>
          <cell r="AE1703" t="str">
            <v>Supervisor Siniestros Autos</v>
          </cell>
          <cell r="AF1703" t="str">
            <v>Unidad Operativa</v>
          </cell>
          <cell r="AG1703" t="str">
            <v>Dirección Servicio y Operaciones</v>
          </cell>
          <cell r="AH1703" t="str">
            <v>Subdirección Siniestros Norte y Occidente</v>
          </cell>
          <cell r="AI1703" t="str">
            <v>C9178</v>
          </cell>
          <cell r="AJ1703" t="str">
            <v>Cárdenas Guzmán Adriel</v>
          </cell>
          <cell r="AK1703" t="str">
            <v>Tijuana</v>
          </cell>
          <cell r="AL1703" t="str">
            <v>Tijuana</v>
          </cell>
          <cell r="AM1703">
            <v>7081</v>
          </cell>
          <cell r="AN1703" t="str">
            <v>juannoe.dominguez@gnp.com.mx</v>
          </cell>
          <cell r="AO1703" t="str">
            <v>juannoe.dominguez@gnp.com.mx</v>
          </cell>
          <cell r="AQ1703">
            <v>6643297141</v>
          </cell>
          <cell r="AR1703" t="str">
            <v>6363180010379103</v>
          </cell>
          <cell r="AS1703" t="str">
            <v>CANCELADO</v>
          </cell>
          <cell r="AT1703" t="str">
            <v>7464</v>
          </cell>
          <cell r="AU1703" t="str">
            <v>594</v>
          </cell>
          <cell r="AV1703" t="str">
            <v>05/26</v>
          </cell>
          <cell r="AW1703" t="str">
            <v>IMDM20579071..</v>
          </cell>
          <cell r="AX1703" t="str">
            <v>Inactivo</v>
          </cell>
          <cell r="AY1703" t="str">
            <v>Si</v>
          </cell>
          <cell r="AZ1703">
            <v>847.22</v>
          </cell>
          <cell r="BA1703">
            <v>43708</v>
          </cell>
          <cell r="BB1703">
            <v>3388.88</v>
          </cell>
          <cell r="BC1703">
            <v>57611.12</v>
          </cell>
          <cell r="BD1703">
            <v>61000</v>
          </cell>
          <cell r="BE1703">
            <v>43661</v>
          </cell>
          <cell r="BF1703">
            <v>44742</v>
          </cell>
          <cell r="BG1703">
            <v>3</v>
          </cell>
          <cell r="BH1703" t="str">
            <v>-</v>
          </cell>
          <cell r="BI1703" t="str">
            <v>-</v>
          </cell>
          <cell r="BJ1703" t="str">
            <v>Arrendado</v>
          </cell>
          <cell r="BK1703" t="str">
            <v>AA4541</v>
          </cell>
          <cell r="BL1703" t="str">
            <v>Surman Anzures, S.A. de C.V.</v>
          </cell>
          <cell r="BM1703">
            <v>129925</v>
          </cell>
          <cell r="BN1703">
            <v>20788</v>
          </cell>
          <cell r="BO1703">
            <v>150713</v>
          </cell>
          <cell r="BP1703" t="str">
            <v>-</v>
          </cell>
          <cell r="BQ1703" t="str">
            <v>-</v>
          </cell>
          <cell r="BR1703" t="str">
            <v>-</v>
          </cell>
          <cell r="BS1703" t="str">
            <v>-</v>
          </cell>
          <cell r="BT1703" t="str">
            <v>-</v>
          </cell>
          <cell r="BU1703" t="str">
            <v>-</v>
          </cell>
          <cell r="BV1703" t="str">
            <v>-</v>
          </cell>
          <cell r="BW1703" t="str">
            <v>-</v>
          </cell>
          <cell r="BX1703" t="str">
            <v>-</v>
          </cell>
          <cell r="BY1703" t="str">
            <v>-</v>
          </cell>
          <cell r="BZ1703" t="str">
            <v>-</v>
          </cell>
          <cell r="CA1703" t="str">
            <v>-</v>
          </cell>
          <cell r="CB1703" t="str">
            <v>-</v>
          </cell>
          <cell r="CC1703" t="str">
            <v>Viernes</v>
          </cell>
          <cell r="CD1703" t="str">
            <v>60</v>
          </cell>
          <cell r="CE1703" t="str">
            <v>0</v>
          </cell>
          <cell r="CF1703" t="str">
            <v>Azul</v>
          </cell>
          <cell r="CG1703" t="str">
            <v>5o Sábado</v>
          </cell>
          <cell r="CH1703" t="str">
            <v>May y Jun</v>
          </cell>
          <cell r="CI1703" t="str">
            <v>Nov y Dic</v>
          </cell>
          <cell r="CJ1703" t="str">
            <v>SupAjustes</v>
          </cell>
          <cell r="CK1703">
            <v>90</v>
          </cell>
          <cell r="CL1703" t="str">
            <v>101 - MAGNA</v>
          </cell>
          <cell r="CM1703" t="str">
            <v>16103</v>
          </cell>
          <cell r="CP1703" t="str">
            <v>-</v>
          </cell>
        </row>
        <row r="1704">
          <cell r="A1704" t="str">
            <v>16104</v>
          </cell>
          <cell r="B1704" t="str">
            <v>R12AHK</v>
          </cell>
          <cell r="C1704" t="str">
            <v>Distrito Federal</v>
          </cell>
          <cell r="D1704" t="str">
            <v>No aplica</v>
          </cell>
          <cell r="E1704" t="str">
            <v>Aveo</v>
          </cell>
          <cell r="F1704" t="str">
            <v>Automóvil</v>
          </cell>
          <cell r="G1704" t="str">
            <v>Chevrolet</v>
          </cell>
          <cell r="H1704" t="str">
            <v>Aveo LT 4 puertas T/M, D/H, A/A, B/A, ABS, CD, Paquete F</v>
          </cell>
          <cell r="I1704" t="str">
            <v>3G1TB5CF8GL196392</v>
          </cell>
          <cell r="J1704" t="str">
            <v>Hecho en México</v>
          </cell>
          <cell r="K1704" t="str">
            <v>Magna</v>
          </cell>
          <cell r="L1704">
            <v>4</v>
          </cell>
          <cell r="M1704">
            <v>45</v>
          </cell>
          <cell r="N1704">
            <v>2016</v>
          </cell>
          <cell r="O1704" t="str">
            <v>Tijuana</v>
          </cell>
          <cell r="P1704" t="str">
            <v>Baja California Norte</v>
          </cell>
          <cell r="Q1704" t="str">
            <v>Noroeste</v>
          </cell>
          <cell r="R1704" t="str">
            <v>Baja</v>
          </cell>
          <cell r="S1704" t="str">
            <v>Devolución Valmex</v>
          </cell>
          <cell r="T1704" t="str">
            <v>GNP</v>
          </cell>
          <cell r="U1704" t="str">
            <v>Grupo Nacional Provincial, S.A.B.</v>
          </cell>
          <cell r="V1704" t="str">
            <v>Asesor de Servicio</v>
          </cell>
          <cell r="W1704" t="str">
            <v>T62</v>
          </cell>
          <cell r="X1704" t="str">
            <v>Supervisoria</v>
          </cell>
          <cell r="Y1704" t="str">
            <v>Asignado</v>
          </cell>
          <cell r="Z1704">
            <v>40360001</v>
          </cell>
          <cell r="AA1704" t="str">
            <v>Pinto Córdova Javier Ricardo</v>
          </cell>
          <cell r="AB1704" t="str">
            <v>Servicios Administrativos en Reclamaciones, S.A. de C.V.</v>
          </cell>
          <cell r="AC1704" t="str">
            <v>PICJ6404052X9</v>
          </cell>
          <cell r="AD1704" t="str">
            <v>Operativo</v>
          </cell>
          <cell r="AE1704" t="str">
            <v>Asesor de Servicio</v>
          </cell>
          <cell r="AF1704" t="str">
            <v>Unidad Operativa</v>
          </cell>
          <cell r="AG1704" t="str">
            <v>Dirección Servicio y Operaciones</v>
          </cell>
          <cell r="AH1704" t="str">
            <v>Subdirección Siniestros Norte y Occidente</v>
          </cell>
          <cell r="AI1704" t="str">
            <v>C9178</v>
          </cell>
          <cell r="AJ1704" t="str">
            <v>Cárdenas Guzmán Adriel</v>
          </cell>
          <cell r="AK1704" t="str">
            <v>Tijuana</v>
          </cell>
          <cell r="AL1704" t="str">
            <v>Tijuana</v>
          </cell>
          <cell r="AM1704">
            <v>7042</v>
          </cell>
          <cell r="AN1704" t="str">
            <v>javier.pinto@gnp.com.mx</v>
          </cell>
          <cell r="AO1704" t="str">
            <v>javier.pinto@gnp.com.mx</v>
          </cell>
          <cell r="AP1704" t="str">
            <v>ajustes221gnp@gmail.com</v>
          </cell>
          <cell r="AQ1704">
            <v>6641690435</v>
          </cell>
          <cell r="AR1704" t="str">
            <v>6363180010379111</v>
          </cell>
          <cell r="AS1704" t="str">
            <v>CANCELADO</v>
          </cell>
          <cell r="AT1704" t="str">
            <v>1947</v>
          </cell>
          <cell r="AU1704" t="str">
            <v>357</v>
          </cell>
          <cell r="AV1704" t="str">
            <v>05/26</v>
          </cell>
          <cell r="AW1704" t="str">
            <v>IMDM20579072..</v>
          </cell>
          <cell r="AX1704" t="str">
            <v>Inactivo</v>
          </cell>
          <cell r="AY1704" t="str">
            <v>No</v>
          </cell>
          <cell r="AZ1704" t="str">
            <v>-</v>
          </cell>
          <cell r="BA1704" t="str">
            <v>-</v>
          </cell>
          <cell r="BB1704" t="str">
            <v>-</v>
          </cell>
          <cell r="BC1704" t="str">
            <v>-</v>
          </cell>
          <cell r="BD1704" t="str">
            <v>-</v>
          </cell>
          <cell r="BE1704" t="str">
            <v>-</v>
          </cell>
          <cell r="BF1704" t="str">
            <v>-</v>
          </cell>
          <cell r="BG1704">
            <v>3</v>
          </cell>
          <cell r="BH1704" t="str">
            <v>-</v>
          </cell>
          <cell r="BI1704" t="str">
            <v>-</v>
          </cell>
          <cell r="BJ1704" t="str">
            <v>Arrendado</v>
          </cell>
          <cell r="BK1704" t="str">
            <v>AA4542</v>
          </cell>
          <cell r="BL1704" t="str">
            <v>Surman Anzures, S.A. de C.V.</v>
          </cell>
          <cell r="BM1704">
            <v>129925</v>
          </cell>
          <cell r="BN1704">
            <v>20788</v>
          </cell>
          <cell r="BO1704">
            <v>150713</v>
          </cell>
          <cell r="BP1704" t="str">
            <v>-</v>
          </cell>
          <cell r="BQ1704" t="str">
            <v>-</v>
          </cell>
          <cell r="BR1704" t="str">
            <v>-</v>
          </cell>
          <cell r="BS1704" t="str">
            <v>-</v>
          </cell>
          <cell r="BT1704" t="str">
            <v>-</v>
          </cell>
          <cell r="BU1704" t="str">
            <v>-</v>
          </cell>
          <cell r="BV1704" t="str">
            <v>-</v>
          </cell>
          <cell r="BW1704" t="str">
            <v>-</v>
          </cell>
          <cell r="BX1704" t="str">
            <v>-</v>
          </cell>
          <cell r="BY1704" t="str">
            <v>-</v>
          </cell>
          <cell r="BZ1704" t="str">
            <v>-</v>
          </cell>
          <cell r="CA1704" t="str">
            <v>-</v>
          </cell>
          <cell r="CB1704" t="str">
            <v>-</v>
          </cell>
          <cell r="CC1704" t="str">
            <v>Jueves</v>
          </cell>
          <cell r="CD1704" t="str">
            <v>12</v>
          </cell>
          <cell r="CE1704" t="str">
            <v>2</v>
          </cell>
          <cell r="CF1704" t="str">
            <v>Verde</v>
          </cell>
          <cell r="CG1704" t="str">
            <v>4o Sábado</v>
          </cell>
          <cell r="CH1704" t="str">
            <v>Abr y May</v>
          </cell>
          <cell r="CI1704" t="str">
            <v>Oct y Nov</v>
          </cell>
          <cell r="CJ1704" t="str">
            <v>Ajustador</v>
          </cell>
          <cell r="CK1704">
            <v>90</v>
          </cell>
          <cell r="CL1704" t="str">
            <v>101 - MAGNA</v>
          </cell>
          <cell r="CM1704" t="str">
            <v>16104</v>
          </cell>
          <cell r="CP1704" t="str">
            <v>-</v>
          </cell>
        </row>
        <row r="1705">
          <cell r="A1705" t="str">
            <v>16105</v>
          </cell>
          <cell r="B1705" t="str">
            <v>T11AHK</v>
          </cell>
          <cell r="C1705" t="str">
            <v>Distrito Federal</v>
          </cell>
          <cell r="D1705" t="str">
            <v>No aplica</v>
          </cell>
          <cell r="E1705" t="str">
            <v>Aveo</v>
          </cell>
          <cell r="F1705" t="str">
            <v>Automóvil</v>
          </cell>
          <cell r="G1705" t="str">
            <v>Chevrolet</v>
          </cell>
          <cell r="H1705" t="str">
            <v>Aveo LT 4 puertas T/M, D/H, A/A, B/A, ABS, CD, Paquete F</v>
          </cell>
          <cell r="I1705" t="str">
            <v>3G1TB5CF4GL194929</v>
          </cell>
          <cell r="J1705" t="str">
            <v>Hecho en México</v>
          </cell>
          <cell r="K1705" t="str">
            <v>Magna</v>
          </cell>
          <cell r="L1705">
            <v>4</v>
          </cell>
          <cell r="M1705">
            <v>45</v>
          </cell>
          <cell r="N1705">
            <v>2016</v>
          </cell>
          <cell r="O1705" t="str">
            <v>Toluca</v>
          </cell>
          <cell r="P1705" t="str">
            <v>Estado de México</v>
          </cell>
          <cell r="Q1705" t="str">
            <v>Centro</v>
          </cell>
          <cell r="R1705" t="str">
            <v>Baja</v>
          </cell>
          <cell r="S1705" t="str">
            <v>PT por Siniestro</v>
          </cell>
          <cell r="T1705" t="str">
            <v>GNP</v>
          </cell>
          <cell r="U1705" t="str">
            <v>Grupo Nacional Provincial, S.A.B.</v>
          </cell>
          <cell r="V1705" t="str">
            <v>Supervisor Ajustes</v>
          </cell>
          <cell r="W1705" t="str">
            <v>-</v>
          </cell>
          <cell r="X1705" t="str">
            <v>Supervisoria</v>
          </cell>
          <cell r="Y1705" t="str">
            <v>Asignado</v>
          </cell>
          <cell r="Z1705" t="str">
            <v>N87698</v>
          </cell>
          <cell r="AA1705" t="str">
            <v>-</v>
          </cell>
          <cell r="AB1705" t="str">
            <v>-</v>
          </cell>
          <cell r="AC1705" t="str">
            <v>-</v>
          </cell>
          <cell r="AD1705" t="str">
            <v>-</v>
          </cell>
          <cell r="AE1705" t="str">
            <v>-</v>
          </cell>
          <cell r="AF1705" t="str">
            <v>-</v>
          </cell>
          <cell r="AG1705" t="str">
            <v>-</v>
          </cell>
          <cell r="AH1705" t="str">
            <v>-</v>
          </cell>
          <cell r="AI1705" t="str">
            <v>C6705</v>
          </cell>
          <cell r="AJ1705" t="str">
            <v>Ramirez Granados Arturo</v>
          </cell>
          <cell r="AK1705" t="str">
            <v>-</v>
          </cell>
          <cell r="AL1705" t="str">
            <v>-</v>
          </cell>
          <cell r="AM1705" t="str">
            <v>-</v>
          </cell>
          <cell r="AN1705">
            <v>0</v>
          </cell>
          <cell r="AO1705" t="str">
            <v>-</v>
          </cell>
          <cell r="AQ1705">
            <v>5539086324</v>
          </cell>
          <cell r="AR1705" t="str">
            <v>-</v>
          </cell>
          <cell r="AS1705" t="str">
            <v>-</v>
          </cell>
          <cell r="AT1705" t="str">
            <v>-</v>
          </cell>
          <cell r="AU1705" t="str">
            <v>-</v>
          </cell>
          <cell r="AV1705" t="str">
            <v>-</v>
          </cell>
          <cell r="AW1705" t="str">
            <v>IMDM20579073..</v>
          </cell>
          <cell r="AX1705" t="str">
            <v>Inactivo</v>
          </cell>
          <cell r="AY1705" t="str">
            <v>No</v>
          </cell>
          <cell r="AZ1705" t="str">
            <v>-</v>
          </cell>
          <cell r="BA1705" t="str">
            <v>-</v>
          </cell>
          <cell r="BB1705" t="str">
            <v>-</v>
          </cell>
          <cell r="BC1705" t="str">
            <v>-</v>
          </cell>
          <cell r="BD1705" t="str">
            <v>-</v>
          </cell>
          <cell r="BE1705" t="str">
            <v>-</v>
          </cell>
          <cell r="BF1705" t="str">
            <v>-</v>
          </cell>
          <cell r="BG1705">
            <v>3</v>
          </cell>
          <cell r="BH1705" t="str">
            <v>-</v>
          </cell>
          <cell r="BI1705" t="str">
            <v>-</v>
          </cell>
          <cell r="BJ1705" t="str">
            <v>Arrendado</v>
          </cell>
          <cell r="BK1705" t="str">
            <v>AA4582</v>
          </cell>
          <cell r="BL1705" t="str">
            <v>Surman Anzures, S.A. de C.V.</v>
          </cell>
          <cell r="BM1705">
            <v>129925</v>
          </cell>
          <cell r="BN1705">
            <v>20788</v>
          </cell>
          <cell r="BO1705">
            <v>150713</v>
          </cell>
          <cell r="BP1705" t="str">
            <v>-</v>
          </cell>
          <cell r="BQ1705" t="str">
            <v>-</v>
          </cell>
          <cell r="BR1705" t="str">
            <v>-</v>
          </cell>
          <cell r="BS1705" t="str">
            <v>-</v>
          </cell>
          <cell r="BT1705" t="str">
            <v>-</v>
          </cell>
          <cell r="BU1705" t="str">
            <v>-</v>
          </cell>
          <cell r="BV1705" t="str">
            <v>-</v>
          </cell>
          <cell r="BW1705" t="str">
            <v>-</v>
          </cell>
          <cell r="BX1705" t="str">
            <v>-</v>
          </cell>
          <cell r="BY1705" t="str">
            <v>-</v>
          </cell>
          <cell r="BZ1705" t="str">
            <v>-</v>
          </cell>
          <cell r="CA1705" t="str">
            <v>-</v>
          </cell>
          <cell r="CB1705" t="str">
            <v>-</v>
          </cell>
          <cell r="CC1705" t="str">
            <v>Jueves</v>
          </cell>
          <cell r="CD1705" t="str">
            <v>11</v>
          </cell>
          <cell r="CE1705" t="str">
            <v>1</v>
          </cell>
          <cell r="CF1705" t="str">
            <v>Verde</v>
          </cell>
          <cell r="CG1705" t="str">
            <v>4o Sábado</v>
          </cell>
          <cell r="CH1705" t="str">
            <v>Abr y May</v>
          </cell>
          <cell r="CI1705" t="str">
            <v>Oct y Nov</v>
          </cell>
          <cell r="CJ1705" t="str">
            <v>-</v>
          </cell>
          <cell r="CK1705">
            <v>90</v>
          </cell>
          <cell r="CL1705" t="str">
            <v>101 - MAGNA</v>
          </cell>
          <cell r="CM1705" t="str">
            <v>16105</v>
          </cell>
          <cell r="CP1705" t="str">
            <v>-</v>
          </cell>
        </row>
        <row r="1706">
          <cell r="A1706" t="str">
            <v>16106</v>
          </cell>
          <cell r="B1706" t="str">
            <v>R33AHK</v>
          </cell>
          <cell r="C1706" t="str">
            <v>Distrito Federal</v>
          </cell>
          <cell r="D1706" t="str">
            <v>No aplica</v>
          </cell>
          <cell r="E1706" t="str">
            <v>Aveo</v>
          </cell>
          <cell r="F1706" t="str">
            <v>Automóvil</v>
          </cell>
          <cell r="G1706" t="str">
            <v>Chevrolet</v>
          </cell>
          <cell r="H1706" t="str">
            <v>Aveo LT 4 puertas T/M, D/H, A/A, B/A, ABS, CD, Paquete F</v>
          </cell>
          <cell r="I1706" t="str">
            <v>3G1TB5CF7GL193290</v>
          </cell>
          <cell r="J1706" t="str">
            <v>Hecho en México</v>
          </cell>
          <cell r="K1706" t="str">
            <v>Magna</v>
          </cell>
          <cell r="L1706">
            <v>4</v>
          </cell>
          <cell r="M1706">
            <v>45</v>
          </cell>
          <cell r="N1706">
            <v>2016</v>
          </cell>
          <cell r="O1706" t="str">
            <v>León</v>
          </cell>
          <cell r="P1706" t="str">
            <v>Guanajuato</v>
          </cell>
          <cell r="Q1706" t="str">
            <v>Occidente</v>
          </cell>
          <cell r="R1706" t="str">
            <v>Baja</v>
          </cell>
          <cell r="S1706" t="str">
            <v>Venta a empleado</v>
          </cell>
          <cell r="T1706" t="str">
            <v>GNP</v>
          </cell>
          <cell r="U1706" t="str">
            <v>Grupo Nacional Provincial, S.A.B.</v>
          </cell>
          <cell r="V1706" t="str">
            <v>Supervisor Ajustes</v>
          </cell>
          <cell r="W1706" t="str">
            <v>-</v>
          </cell>
          <cell r="X1706" t="str">
            <v>Supervisoria</v>
          </cell>
          <cell r="Y1706" t="str">
            <v>Asignado</v>
          </cell>
          <cell r="Z1706" t="str">
            <v>N90322</v>
          </cell>
          <cell r="AA1706" t="str">
            <v>-</v>
          </cell>
          <cell r="AB1706" t="str">
            <v>-</v>
          </cell>
          <cell r="AC1706" t="str">
            <v>-</v>
          </cell>
          <cell r="AD1706" t="str">
            <v>-</v>
          </cell>
          <cell r="AE1706" t="str">
            <v>-</v>
          </cell>
          <cell r="AF1706" t="str">
            <v>-</v>
          </cell>
          <cell r="AG1706" t="str">
            <v>-</v>
          </cell>
          <cell r="AH1706" t="str">
            <v>-</v>
          </cell>
          <cell r="AI1706" t="str">
            <v>C6705</v>
          </cell>
          <cell r="AJ1706" t="str">
            <v>Ramirez Granados Arturo</v>
          </cell>
          <cell r="AK1706" t="str">
            <v>-</v>
          </cell>
          <cell r="AL1706" t="str">
            <v>-</v>
          </cell>
          <cell r="AM1706" t="str">
            <v>-</v>
          </cell>
          <cell r="AN1706">
            <v>0</v>
          </cell>
          <cell r="AO1706" t="str">
            <v>-</v>
          </cell>
          <cell r="AQ1706">
            <v>4771423301</v>
          </cell>
          <cell r="AR1706" t="str">
            <v>6363180010379129</v>
          </cell>
          <cell r="AS1706" t="str">
            <v>CANCELADO</v>
          </cell>
          <cell r="AT1706" t="str">
            <v>0229</v>
          </cell>
          <cell r="AU1706" t="str">
            <v>403</v>
          </cell>
          <cell r="AV1706" t="str">
            <v>05/26</v>
          </cell>
          <cell r="AW1706" t="str">
            <v>-</v>
          </cell>
          <cell r="AX1706" t="str">
            <v>-</v>
          </cell>
          <cell r="AY1706" t="str">
            <v>No</v>
          </cell>
          <cell r="AZ1706" t="str">
            <v>-</v>
          </cell>
          <cell r="BA1706" t="str">
            <v>-</v>
          </cell>
          <cell r="BB1706" t="str">
            <v>-</v>
          </cell>
          <cell r="BC1706" t="str">
            <v>-</v>
          </cell>
          <cell r="BD1706" t="str">
            <v>-</v>
          </cell>
          <cell r="BE1706" t="str">
            <v>-</v>
          </cell>
          <cell r="BF1706" t="str">
            <v>-</v>
          </cell>
          <cell r="BG1706">
            <v>3</v>
          </cell>
          <cell r="BH1706" t="str">
            <v>-</v>
          </cell>
          <cell r="BI1706" t="str">
            <v>-</v>
          </cell>
          <cell r="BJ1706" t="str">
            <v>Arrendado</v>
          </cell>
          <cell r="BK1706" t="str">
            <v>AA4543</v>
          </cell>
          <cell r="BL1706" t="str">
            <v>Surman Anzures, S.A. de C.V.</v>
          </cell>
          <cell r="BM1706">
            <v>129925</v>
          </cell>
          <cell r="BN1706">
            <v>20788</v>
          </cell>
          <cell r="BO1706">
            <v>150713</v>
          </cell>
          <cell r="BP1706" t="str">
            <v>-</v>
          </cell>
          <cell r="BQ1706" t="str">
            <v>-</v>
          </cell>
          <cell r="BR1706" t="str">
            <v>-</v>
          </cell>
          <cell r="BS1706" t="str">
            <v>-</v>
          </cell>
          <cell r="BT1706" t="str">
            <v>-</v>
          </cell>
          <cell r="BU1706" t="str">
            <v>-</v>
          </cell>
          <cell r="BV1706" t="str">
            <v>-</v>
          </cell>
          <cell r="BW1706" t="str">
            <v>-</v>
          </cell>
          <cell r="BX1706" t="str">
            <v>-</v>
          </cell>
          <cell r="BY1706" t="str">
            <v>-</v>
          </cell>
          <cell r="BZ1706" t="str">
            <v>-</v>
          </cell>
          <cell r="CA1706" t="str">
            <v>-</v>
          </cell>
          <cell r="CB1706" t="str">
            <v>-</v>
          </cell>
          <cell r="CC1706" t="str">
            <v>Miércoles</v>
          </cell>
          <cell r="CD1706" t="str">
            <v>33</v>
          </cell>
          <cell r="CE1706" t="str">
            <v>3</v>
          </cell>
          <cell r="CF1706" t="str">
            <v>Rojo</v>
          </cell>
          <cell r="CG1706" t="str">
            <v>3er Sábado</v>
          </cell>
          <cell r="CH1706" t="str">
            <v>Mzo y Abr</v>
          </cell>
          <cell r="CI1706" t="str">
            <v>Sep y Oct</v>
          </cell>
          <cell r="CJ1706" t="str">
            <v>SupAjustes</v>
          </cell>
          <cell r="CK1706">
            <v>90</v>
          </cell>
          <cell r="CL1706" t="str">
            <v>101 - MAGNA</v>
          </cell>
          <cell r="CM1706" t="str">
            <v>16106</v>
          </cell>
          <cell r="CP1706" t="str">
            <v>-</v>
          </cell>
        </row>
        <row r="1707">
          <cell r="A1707" t="str">
            <v>16107</v>
          </cell>
          <cell r="B1707" t="str">
            <v>R57AHK</v>
          </cell>
          <cell r="C1707" t="str">
            <v>Distrito Federal</v>
          </cell>
          <cell r="D1707" t="str">
            <v>No aplica</v>
          </cell>
          <cell r="E1707" t="str">
            <v>Aveo</v>
          </cell>
          <cell r="F1707" t="str">
            <v>Automóvil</v>
          </cell>
          <cell r="G1707" t="str">
            <v>Chevrolet</v>
          </cell>
          <cell r="H1707" t="str">
            <v>Aveo LT 4 puertas T/M, D/H, A/A, B/A, ABS, CD, Paquete F</v>
          </cell>
          <cell r="I1707" t="str">
            <v>3G1TB5CF3GL196137</v>
          </cell>
          <cell r="J1707" t="str">
            <v>Hecho en México</v>
          </cell>
          <cell r="K1707" t="str">
            <v>Magna</v>
          </cell>
          <cell r="L1707">
            <v>4</v>
          </cell>
          <cell r="M1707">
            <v>45</v>
          </cell>
          <cell r="N1707">
            <v>2016</v>
          </cell>
          <cell r="O1707" t="str">
            <v>Torreón</v>
          </cell>
          <cell r="P1707" t="str">
            <v>Coahuila</v>
          </cell>
          <cell r="Q1707" t="str">
            <v>Noreste</v>
          </cell>
          <cell r="R1707" t="str">
            <v>Baja</v>
          </cell>
          <cell r="S1707" t="str">
            <v>Venta a empleado</v>
          </cell>
          <cell r="T1707" t="str">
            <v>GNP</v>
          </cell>
          <cell r="U1707" t="str">
            <v>Grupo Nacional Provincial, S.A.B.</v>
          </cell>
          <cell r="V1707" t="str">
            <v>Asesor de Servicio</v>
          </cell>
          <cell r="W1707" t="str">
            <v>-</v>
          </cell>
          <cell r="X1707" t="str">
            <v>Supervisoria</v>
          </cell>
          <cell r="Y1707" t="str">
            <v>Asignado</v>
          </cell>
          <cell r="Z1707">
            <v>40120001</v>
          </cell>
          <cell r="AA1707" t="str">
            <v>Barro Soto Héctor Alfredo</v>
          </cell>
          <cell r="AB1707" t="str">
            <v>Servicios Administrativos en Reclamaciones, S.A. de C.V.</v>
          </cell>
          <cell r="AC1707" t="str">
            <v>BASH7801067U9</v>
          </cell>
          <cell r="AD1707" t="str">
            <v>Operativo</v>
          </cell>
          <cell r="AE1707" t="str">
            <v>Asesor de Servicio</v>
          </cell>
          <cell r="AF1707" t="str">
            <v>Unidad Operativa</v>
          </cell>
          <cell r="AG1707" t="str">
            <v>Dirección Servicio y Operaciones</v>
          </cell>
          <cell r="AH1707" t="str">
            <v>Subdirección Siniestros Norte y Occidente</v>
          </cell>
          <cell r="AI1707" t="str">
            <v>C9212</v>
          </cell>
          <cell r="AJ1707" t="str">
            <v>Colome Pineda Juan Del Carmen</v>
          </cell>
          <cell r="AK1707" t="str">
            <v>Torreon</v>
          </cell>
          <cell r="AL1707" t="str">
            <v>Torreón</v>
          </cell>
          <cell r="AM1707">
            <v>5511</v>
          </cell>
          <cell r="AN1707" t="str">
            <v>hector.barro@gnp.com.mx</v>
          </cell>
          <cell r="AO1707" t="str">
            <v>hector.barro@gnp.com.mx</v>
          </cell>
          <cell r="AP1707" t="str">
            <v>gnp.197@hotmail.com</v>
          </cell>
          <cell r="AQ1707">
            <v>8711789465</v>
          </cell>
          <cell r="AR1707" t="str">
            <v>6363180010379137</v>
          </cell>
          <cell r="AS1707" t="str">
            <v>CANCELADO</v>
          </cell>
          <cell r="AT1707" t="str">
            <v>2474</v>
          </cell>
          <cell r="AU1707" t="str">
            <v>863</v>
          </cell>
          <cell r="AV1707" t="str">
            <v>05/26</v>
          </cell>
          <cell r="AW1707" t="str">
            <v>IMDM20579074..</v>
          </cell>
          <cell r="AX1707" t="str">
            <v>Inactivo</v>
          </cell>
          <cell r="AY1707" t="str">
            <v>No</v>
          </cell>
          <cell r="AZ1707" t="str">
            <v>-</v>
          </cell>
          <cell r="BA1707" t="str">
            <v>-</v>
          </cell>
          <cell r="BB1707" t="str">
            <v>-</v>
          </cell>
          <cell r="BC1707" t="str">
            <v>-</v>
          </cell>
          <cell r="BD1707" t="str">
            <v>-</v>
          </cell>
          <cell r="BE1707" t="str">
            <v>-</v>
          </cell>
          <cell r="BF1707" t="str">
            <v>-</v>
          </cell>
          <cell r="BG1707">
            <v>3</v>
          </cell>
          <cell r="BH1707" t="str">
            <v>-</v>
          </cell>
          <cell r="BI1707" t="str">
            <v>-</v>
          </cell>
          <cell r="BJ1707" t="str">
            <v>Arrendado</v>
          </cell>
          <cell r="BK1707" t="str">
            <v>AA4544</v>
          </cell>
          <cell r="BL1707" t="str">
            <v>Surman Anzures, S.A. de C.V.</v>
          </cell>
          <cell r="BM1707">
            <v>129925</v>
          </cell>
          <cell r="BN1707">
            <v>20788</v>
          </cell>
          <cell r="BO1707">
            <v>150713</v>
          </cell>
          <cell r="BP1707" t="str">
            <v>-</v>
          </cell>
          <cell r="BQ1707" t="str">
            <v>-</v>
          </cell>
          <cell r="BR1707" t="str">
            <v>-</v>
          </cell>
          <cell r="BS1707" t="str">
            <v>-</v>
          </cell>
          <cell r="BT1707" t="str">
            <v>-</v>
          </cell>
          <cell r="BU1707" t="str">
            <v>-</v>
          </cell>
          <cell r="BV1707" t="str">
            <v>-</v>
          </cell>
          <cell r="BW1707" t="str">
            <v>-</v>
          </cell>
          <cell r="BX1707" t="str">
            <v>-</v>
          </cell>
          <cell r="BY1707" t="str">
            <v>-</v>
          </cell>
          <cell r="BZ1707" t="str">
            <v>-</v>
          </cell>
          <cell r="CA1707" t="str">
            <v>-</v>
          </cell>
          <cell r="CB1707" t="str">
            <v>-</v>
          </cell>
          <cell r="CC1707" t="str">
            <v>Martes</v>
          </cell>
          <cell r="CD1707" t="str">
            <v>57</v>
          </cell>
          <cell r="CE1707" t="str">
            <v>7</v>
          </cell>
          <cell r="CF1707" t="str">
            <v>Rosa</v>
          </cell>
          <cell r="CG1707" t="str">
            <v>2o Sábado</v>
          </cell>
          <cell r="CH1707" t="str">
            <v>Feb y Mzo</v>
          </cell>
          <cell r="CI1707" t="str">
            <v>Ago y Sep</v>
          </cell>
          <cell r="CJ1707" t="str">
            <v>Ajustador</v>
          </cell>
          <cell r="CK1707">
            <v>90</v>
          </cell>
          <cell r="CL1707" t="str">
            <v>101 - MAGNA</v>
          </cell>
          <cell r="CM1707" t="str">
            <v>16107</v>
          </cell>
          <cell r="CP1707" t="str">
            <v>-</v>
          </cell>
        </row>
        <row r="1708">
          <cell r="A1708" t="str">
            <v>16108</v>
          </cell>
          <cell r="B1708" t="str">
            <v>R26AHK</v>
          </cell>
          <cell r="C1708" t="str">
            <v>Distrito Federal</v>
          </cell>
          <cell r="D1708" t="str">
            <v>No aplica</v>
          </cell>
          <cell r="E1708" t="str">
            <v>Aveo</v>
          </cell>
          <cell r="F1708" t="str">
            <v>Automóvil</v>
          </cell>
          <cell r="G1708" t="str">
            <v>Chevrolet</v>
          </cell>
          <cell r="H1708" t="str">
            <v>Aveo LT 4 puertas T/M, D/H, A/A, B/A, ABS, CD, Paquete F</v>
          </cell>
          <cell r="I1708" t="str">
            <v>3G1TB5CF4GL195109</v>
          </cell>
          <cell r="J1708" t="str">
            <v>Hecho en México</v>
          </cell>
          <cell r="K1708" t="str">
            <v>Magna</v>
          </cell>
          <cell r="L1708">
            <v>4</v>
          </cell>
          <cell r="M1708">
            <v>45</v>
          </cell>
          <cell r="N1708">
            <v>2016</v>
          </cell>
          <cell r="O1708" t="str">
            <v>Torreón</v>
          </cell>
          <cell r="P1708" t="str">
            <v>Coahuila</v>
          </cell>
          <cell r="Q1708" t="str">
            <v>Noreste</v>
          </cell>
          <cell r="R1708" t="str">
            <v>Baja</v>
          </cell>
          <cell r="S1708" t="str">
            <v>Venta a empleado</v>
          </cell>
          <cell r="T1708" t="str">
            <v>GNP</v>
          </cell>
          <cell r="U1708" t="str">
            <v>Grupo Nacional Provincial, S.A.B.</v>
          </cell>
          <cell r="V1708" t="str">
            <v>Asesor de Servicio</v>
          </cell>
          <cell r="W1708" t="str">
            <v>-</v>
          </cell>
          <cell r="X1708" t="str">
            <v>Supervisoria</v>
          </cell>
          <cell r="Y1708" t="str">
            <v>Asignado</v>
          </cell>
          <cell r="Z1708" t="str">
            <v>S06866</v>
          </cell>
          <cell r="AA1708" t="str">
            <v>Diaz Medrano Jesus David</v>
          </cell>
          <cell r="AB1708" t="str">
            <v>Servicios Administrativos en Reclamaciones, S.A. de C.V.</v>
          </cell>
          <cell r="AC1708" t="str">
            <v>DIMJ950225BQ0</v>
          </cell>
          <cell r="AD1708" t="str">
            <v>Operativo</v>
          </cell>
          <cell r="AE1708" t="str">
            <v>Asesor de Servicio</v>
          </cell>
          <cell r="AF1708" t="str">
            <v>Unidad Operativa</v>
          </cell>
          <cell r="AG1708" t="str">
            <v>Dirección Servicio y Operaciones</v>
          </cell>
          <cell r="AH1708" t="str">
            <v>Subdirección Siniestros Norte y Occidente</v>
          </cell>
          <cell r="AI1708" t="str">
            <v>C9212</v>
          </cell>
          <cell r="AJ1708" t="str">
            <v>Colome Pineda Juan Del Carmen</v>
          </cell>
          <cell r="AK1708" t="str">
            <v>Torreon</v>
          </cell>
          <cell r="AL1708" t="str">
            <v>Torreón</v>
          </cell>
          <cell r="AM1708">
            <v>0</v>
          </cell>
          <cell r="AN1708" t="str">
            <v>jesus.diaz@gnp.com.mx</v>
          </cell>
          <cell r="AO1708" t="str">
            <v>jesus.diaz@gnp.com.mx</v>
          </cell>
          <cell r="AP1708" t="str">
            <v>jesus.diaz@gnp.com.mx</v>
          </cell>
          <cell r="AQ1708">
            <v>8711789928</v>
          </cell>
          <cell r="AR1708" t="str">
            <v>6363180010379145</v>
          </cell>
          <cell r="AS1708" t="str">
            <v>CANCELADO</v>
          </cell>
          <cell r="AT1708" t="str">
            <v>9771</v>
          </cell>
          <cell r="AU1708" t="str">
            <v>710</v>
          </cell>
          <cell r="AV1708" t="str">
            <v>05/26</v>
          </cell>
          <cell r="AW1708" t="str">
            <v>IMDM20579075..</v>
          </cell>
          <cell r="AX1708" t="str">
            <v>Inactivo</v>
          </cell>
          <cell r="AY1708" t="str">
            <v>No</v>
          </cell>
          <cell r="AZ1708" t="str">
            <v>-</v>
          </cell>
          <cell r="BA1708" t="str">
            <v>-</v>
          </cell>
          <cell r="BB1708" t="str">
            <v>-</v>
          </cell>
          <cell r="BC1708" t="str">
            <v>-</v>
          </cell>
          <cell r="BD1708" t="str">
            <v>-</v>
          </cell>
          <cell r="BE1708" t="str">
            <v>-</v>
          </cell>
          <cell r="BF1708" t="str">
            <v>-</v>
          </cell>
          <cell r="BG1708">
            <v>3</v>
          </cell>
          <cell r="BH1708" t="str">
            <v>-</v>
          </cell>
          <cell r="BI1708" t="str">
            <v>-</v>
          </cell>
          <cell r="BJ1708" t="str">
            <v>Arrendado</v>
          </cell>
          <cell r="BK1708" t="str">
            <v>AA4545</v>
          </cell>
          <cell r="BL1708" t="str">
            <v>Surman Anzures, S.A. de C.V.</v>
          </cell>
          <cell r="BM1708">
            <v>129925</v>
          </cell>
          <cell r="BN1708">
            <v>20788</v>
          </cell>
          <cell r="BO1708">
            <v>150713</v>
          </cell>
          <cell r="BP1708" t="str">
            <v>-</v>
          </cell>
          <cell r="BQ1708" t="str">
            <v>-</v>
          </cell>
          <cell r="BR1708" t="str">
            <v>-</v>
          </cell>
          <cell r="BS1708" t="str">
            <v>-</v>
          </cell>
          <cell r="BT1708" t="str">
            <v>-</v>
          </cell>
          <cell r="BU1708" t="str">
            <v>-</v>
          </cell>
          <cell r="BV1708" t="str">
            <v>-</v>
          </cell>
          <cell r="BW1708" t="str">
            <v>-</v>
          </cell>
          <cell r="BX1708" t="str">
            <v>-</v>
          </cell>
          <cell r="BY1708" t="str">
            <v>-</v>
          </cell>
          <cell r="BZ1708" t="str">
            <v>-</v>
          </cell>
          <cell r="CA1708" t="str">
            <v>-</v>
          </cell>
          <cell r="CB1708" t="str">
            <v>-</v>
          </cell>
          <cell r="CC1708" t="str">
            <v>Lunes</v>
          </cell>
          <cell r="CD1708" t="str">
            <v>26</v>
          </cell>
          <cell r="CE1708" t="str">
            <v>6</v>
          </cell>
          <cell r="CF1708" t="str">
            <v>Amarillo</v>
          </cell>
          <cell r="CG1708" t="str">
            <v>1er Sábado</v>
          </cell>
          <cell r="CH1708" t="str">
            <v>Ene y Feb</v>
          </cell>
          <cell r="CI1708" t="str">
            <v>Jul y Ago</v>
          </cell>
          <cell r="CJ1708" t="str">
            <v>Ajustador</v>
          </cell>
          <cell r="CK1708">
            <v>90</v>
          </cell>
          <cell r="CL1708" t="str">
            <v>101 - MAGNA</v>
          </cell>
          <cell r="CM1708" t="str">
            <v>16108</v>
          </cell>
          <cell r="CP1708" t="str">
            <v>-</v>
          </cell>
        </row>
        <row r="1709">
          <cell r="A1709" t="str">
            <v>16109</v>
          </cell>
          <cell r="B1709" t="str">
            <v>T22AKX</v>
          </cell>
          <cell r="C1709" t="str">
            <v>Distrito Federal</v>
          </cell>
          <cell r="D1709" t="str">
            <v>R02AHK</v>
          </cell>
          <cell r="E1709" t="str">
            <v>Aveo</v>
          </cell>
          <cell r="F1709" t="str">
            <v>Automóvil</v>
          </cell>
          <cell r="G1709" t="str">
            <v>Chevrolet</v>
          </cell>
          <cell r="H1709" t="str">
            <v>Aveo LT 4 puertas T/M, D/H, A/A, B/A, ABS, CD, Paquete F</v>
          </cell>
          <cell r="I1709" t="str">
            <v>3G1TB5CF3GL194355</v>
          </cell>
          <cell r="J1709" t="str">
            <v>Hecho en México</v>
          </cell>
          <cell r="K1709" t="str">
            <v>Magna</v>
          </cell>
          <cell r="L1709">
            <v>4</v>
          </cell>
          <cell r="M1709">
            <v>45</v>
          </cell>
          <cell r="N1709">
            <v>2016</v>
          </cell>
          <cell r="O1709" t="str">
            <v>Torreón</v>
          </cell>
          <cell r="P1709" t="str">
            <v>Coahuila</v>
          </cell>
          <cell r="Q1709" t="str">
            <v>Noreste</v>
          </cell>
          <cell r="R1709" t="str">
            <v>Baja</v>
          </cell>
          <cell r="S1709" t="str">
            <v>Venta a empleado</v>
          </cell>
          <cell r="T1709" t="str">
            <v>GNP</v>
          </cell>
          <cell r="U1709" t="str">
            <v>Grupo Nacional Provincial, S.A.B.</v>
          </cell>
          <cell r="V1709" t="str">
            <v>Asesor de Servicio</v>
          </cell>
          <cell r="W1709" t="str">
            <v>-</v>
          </cell>
          <cell r="X1709" t="str">
            <v>Supervisoria</v>
          </cell>
          <cell r="Y1709" t="str">
            <v>Asignado</v>
          </cell>
          <cell r="Z1709" t="str">
            <v>S07201</v>
          </cell>
          <cell r="AA1709" t="str">
            <v>Tello Ramirez Victor Javier</v>
          </cell>
          <cell r="AB1709" t="str">
            <v>Servicios Administrativos en Reclamaciones, S.A. de C.V.</v>
          </cell>
          <cell r="AC1709" t="str">
            <v>TERV800111SV6</v>
          </cell>
          <cell r="AD1709" t="str">
            <v>Operativo</v>
          </cell>
          <cell r="AE1709" t="str">
            <v>Asesor de Servicio</v>
          </cell>
          <cell r="AF1709" t="str">
            <v>Unidad Operativa</v>
          </cell>
          <cell r="AG1709" t="str">
            <v>Dirección Servicio y Operaciones</v>
          </cell>
          <cell r="AH1709" t="str">
            <v>Subdirección Siniestros Norte y Occidente</v>
          </cell>
          <cell r="AI1709" t="str">
            <v>C9212</v>
          </cell>
          <cell r="AJ1709" t="str">
            <v>Colome Pineda Juan Del Carmen</v>
          </cell>
          <cell r="AK1709" t="str">
            <v>Torreon</v>
          </cell>
          <cell r="AL1709" t="str">
            <v>Torreón</v>
          </cell>
          <cell r="AM1709">
            <v>0</v>
          </cell>
          <cell r="AN1709" t="str">
            <v>victor.tello@gnp.com.mx</v>
          </cell>
          <cell r="AO1709" t="str">
            <v>victor.tello@gnp.com.mx</v>
          </cell>
          <cell r="AQ1709">
            <v>8711789467</v>
          </cell>
          <cell r="AR1709" t="str">
            <v>6363180010379152</v>
          </cell>
          <cell r="AS1709" t="str">
            <v>CANCELADO</v>
          </cell>
          <cell r="AT1709" t="str">
            <v>1226</v>
          </cell>
          <cell r="AU1709" t="str">
            <v>606</v>
          </cell>
          <cell r="AV1709" t="str">
            <v>05/26</v>
          </cell>
          <cell r="AW1709" t="str">
            <v>IMDM20579076..</v>
          </cell>
          <cell r="AX1709" t="str">
            <v>Inactivo</v>
          </cell>
          <cell r="AY1709" t="str">
            <v>No</v>
          </cell>
          <cell r="AZ1709" t="str">
            <v>-</v>
          </cell>
          <cell r="BA1709" t="str">
            <v>-</v>
          </cell>
          <cell r="BB1709" t="str">
            <v>-</v>
          </cell>
          <cell r="BC1709" t="str">
            <v>-</v>
          </cell>
          <cell r="BD1709" t="str">
            <v>-</v>
          </cell>
          <cell r="BE1709" t="str">
            <v>-</v>
          </cell>
          <cell r="BF1709" t="str">
            <v>-</v>
          </cell>
          <cell r="BG1709">
            <v>3</v>
          </cell>
          <cell r="BH1709" t="str">
            <v>-</v>
          </cell>
          <cell r="BI1709" t="str">
            <v>-</v>
          </cell>
          <cell r="BJ1709" t="str">
            <v>Arrendado</v>
          </cell>
          <cell r="BK1709" t="str">
            <v>AA4546</v>
          </cell>
          <cell r="BL1709" t="str">
            <v>Surman Anzures, S.A. de C.V.</v>
          </cell>
          <cell r="BM1709">
            <v>129925</v>
          </cell>
          <cell r="BN1709">
            <v>20788</v>
          </cell>
          <cell r="BO1709">
            <v>150713</v>
          </cell>
          <cell r="BP1709" t="str">
            <v>-</v>
          </cell>
          <cell r="BQ1709" t="str">
            <v>-</v>
          </cell>
          <cell r="BR1709" t="str">
            <v>-</v>
          </cell>
          <cell r="BS1709" t="str">
            <v>-</v>
          </cell>
          <cell r="BT1709" t="str">
            <v>-</v>
          </cell>
          <cell r="BU1709" t="str">
            <v>-</v>
          </cell>
          <cell r="BV1709" t="str">
            <v>-</v>
          </cell>
          <cell r="BW1709" t="str">
            <v>-</v>
          </cell>
          <cell r="BX1709" t="str">
            <v>-</v>
          </cell>
          <cell r="BY1709" t="str">
            <v>-</v>
          </cell>
          <cell r="BZ1709" t="str">
            <v>-</v>
          </cell>
          <cell r="CA1709" t="str">
            <v>-</v>
          </cell>
          <cell r="CB1709" t="str">
            <v>-</v>
          </cell>
          <cell r="CC1709" t="str">
            <v>Jueves</v>
          </cell>
          <cell r="CD1709" t="str">
            <v>22</v>
          </cell>
          <cell r="CE1709" t="str">
            <v>2</v>
          </cell>
          <cell r="CF1709" t="str">
            <v>Verde</v>
          </cell>
          <cell r="CG1709" t="str">
            <v>4o Sábado</v>
          </cell>
          <cell r="CH1709" t="str">
            <v>Abr y May</v>
          </cell>
          <cell r="CI1709" t="str">
            <v>Oct y Nov</v>
          </cell>
          <cell r="CJ1709" t="str">
            <v>Ajustador</v>
          </cell>
          <cell r="CK1709">
            <v>90</v>
          </cell>
          <cell r="CL1709" t="str">
            <v>101 - MAGNA</v>
          </cell>
          <cell r="CM1709" t="str">
            <v>16109</v>
          </cell>
          <cell r="CP1709" t="str">
            <v>-</v>
          </cell>
        </row>
        <row r="1710">
          <cell r="A1710" t="str">
            <v>16110</v>
          </cell>
          <cell r="B1710" t="str">
            <v>S98AHK</v>
          </cell>
          <cell r="C1710" t="str">
            <v>Distrito Federal</v>
          </cell>
          <cell r="D1710" t="str">
            <v>No aplica</v>
          </cell>
          <cell r="E1710" t="str">
            <v>Aveo</v>
          </cell>
          <cell r="F1710" t="str">
            <v>Automóvil</v>
          </cell>
          <cell r="G1710" t="str">
            <v>Chevrolet</v>
          </cell>
          <cell r="H1710" t="str">
            <v>Aveo LT 4 puertas T/M, D/H, A/A, B/A, ABS, CD, Paquete F</v>
          </cell>
          <cell r="I1710" t="str">
            <v>3G1TB5CF5GL196902</v>
          </cell>
          <cell r="J1710" t="str">
            <v>Hecho en México</v>
          </cell>
          <cell r="K1710" t="str">
            <v>Magna</v>
          </cell>
          <cell r="L1710">
            <v>4</v>
          </cell>
          <cell r="M1710">
            <v>45</v>
          </cell>
          <cell r="N1710">
            <v>2016</v>
          </cell>
          <cell r="O1710" t="str">
            <v>Tuxtla Gutierrez</v>
          </cell>
          <cell r="P1710" t="str">
            <v>Chiapas</v>
          </cell>
          <cell r="Q1710" t="str">
            <v>Sureste</v>
          </cell>
          <cell r="R1710" t="str">
            <v>Baja</v>
          </cell>
          <cell r="S1710" t="str">
            <v>Venta a empleado</v>
          </cell>
          <cell r="T1710" t="str">
            <v>GNP</v>
          </cell>
          <cell r="U1710" t="str">
            <v>Grupo Nacional Provincial, S.A.B.</v>
          </cell>
          <cell r="V1710" t="str">
            <v>Supervisor Ajustes</v>
          </cell>
          <cell r="W1710" t="str">
            <v>-</v>
          </cell>
          <cell r="X1710" t="str">
            <v>Supervisoria</v>
          </cell>
          <cell r="Y1710" t="str">
            <v>Asignado</v>
          </cell>
          <cell r="Z1710" t="str">
            <v>N88735</v>
          </cell>
          <cell r="AA1710" t="str">
            <v>González Ocampo Jaime Antonio</v>
          </cell>
          <cell r="AB1710" t="str">
            <v>Grupo Nacional Provincial, S.A.B.</v>
          </cell>
          <cell r="AC1710" t="str">
            <v>GOOJ7406102S4</v>
          </cell>
          <cell r="AD1710" t="str">
            <v>Jefe de departamento</v>
          </cell>
          <cell r="AE1710" t="str">
            <v>Supervisor Siniestros Autos</v>
          </cell>
          <cell r="AF1710" t="str">
            <v>Unidad Operativa</v>
          </cell>
          <cell r="AG1710" t="str">
            <v>Dirección Servicio y Operaciones</v>
          </cell>
          <cell r="AH1710" t="str">
            <v>Subdir. Siniestros CDMX y Sureste</v>
          </cell>
          <cell r="AI1710" t="str">
            <v>C9208</v>
          </cell>
          <cell r="AJ1710" t="str">
            <v>Lasa Estrada Antxon</v>
          </cell>
          <cell r="AK1710" t="str">
            <v>Supervisoria Tuxtla</v>
          </cell>
          <cell r="AL1710" t="str">
            <v>Tuxtla</v>
          </cell>
          <cell r="AM1710">
            <v>6761</v>
          </cell>
          <cell r="AN1710" t="str">
            <v>jaime.gonzalezocampo@gnp.com.mx</v>
          </cell>
          <cell r="AO1710" t="str">
            <v>jaime.gonzalezocampo@gnp.com.mx</v>
          </cell>
          <cell r="AP1710" t="str">
            <v>jaime.gonzalezocampo@gnp.com.mx</v>
          </cell>
          <cell r="AQ1710">
            <v>9611139366</v>
          </cell>
          <cell r="AR1710" t="str">
            <v>6363180010379160</v>
          </cell>
          <cell r="AS1710" t="str">
            <v>CANCELADO</v>
          </cell>
          <cell r="AT1710" t="str">
            <v>5559</v>
          </cell>
          <cell r="AU1710" t="str">
            <v>728</v>
          </cell>
          <cell r="AV1710" t="str">
            <v>05/26</v>
          </cell>
          <cell r="AW1710" t="str">
            <v>-</v>
          </cell>
          <cell r="AX1710" t="str">
            <v>-</v>
          </cell>
          <cell r="AY1710" t="str">
            <v>Si</v>
          </cell>
          <cell r="AZ1710">
            <v>819.44</v>
          </cell>
          <cell r="BA1710">
            <v>43708</v>
          </cell>
          <cell r="BB1710">
            <v>3277.76</v>
          </cell>
          <cell r="BC1710">
            <v>0</v>
          </cell>
          <cell r="BD1710">
            <v>59000</v>
          </cell>
          <cell r="BE1710">
            <v>43661</v>
          </cell>
          <cell r="BF1710">
            <v>44742</v>
          </cell>
          <cell r="BG1710">
            <v>3</v>
          </cell>
          <cell r="BH1710" t="str">
            <v>-</v>
          </cell>
          <cell r="BI1710" t="str">
            <v>-</v>
          </cell>
          <cell r="BJ1710" t="str">
            <v>Arrendado</v>
          </cell>
          <cell r="BK1710" t="str">
            <v>AA4583</v>
          </cell>
          <cell r="BL1710" t="str">
            <v>Surman Anzures, S.A. de C.V.</v>
          </cell>
          <cell r="BM1710">
            <v>129925</v>
          </cell>
          <cell r="BN1710">
            <v>20788</v>
          </cell>
          <cell r="BO1710">
            <v>150713</v>
          </cell>
          <cell r="BP1710" t="str">
            <v>-</v>
          </cell>
          <cell r="BQ1710" t="str">
            <v>-</v>
          </cell>
          <cell r="BR1710" t="str">
            <v>-</v>
          </cell>
          <cell r="BS1710" t="str">
            <v>-</v>
          </cell>
          <cell r="BT1710" t="str">
            <v>-</v>
          </cell>
          <cell r="BU1710" t="str">
            <v>-</v>
          </cell>
          <cell r="BV1710" t="str">
            <v>-</v>
          </cell>
          <cell r="BW1710" t="str">
            <v>-</v>
          </cell>
          <cell r="BX1710" t="str">
            <v>-</v>
          </cell>
          <cell r="BY1710" t="str">
            <v>-</v>
          </cell>
          <cell r="BZ1710" t="str">
            <v>-</v>
          </cell>
          <cell r="CA1710" t="str">
            <v>-</v>
          </cell>
          <cell r="CB1710" t="str">
            <v>-</v>
          </cell>
          <cell r="CC1710" t="str">
            <v>Martes</v>
          </cell>
          <cell r="CD1710" t="str">
            <v>98</v>
          </cell>
          <cell r="CE1710" t="str">
            <v>8</v>
          </cell>
          <cell r="CF1710" t="str">
            <v>Rosa</v>
          </cell>
          <cell r="CG1710" t="str">
            <v>2o Sábado</v>
          </cell>
          <cell r="CH1710" t="str">
            <v>Feb y Mzo</v>
          </cell>
          <cell r="CI1710" t="str">
            <v>Ago y Sep</v>
          </cell>
          <cell r="CJ1710" t="str">
            <v>SupAjustes</v>
          </cell>
          <cell r="CK1710">
            <v>90</v>
          </cell>
          <cell r="CL1710" t="str">
            <v>101 - MAGNA</v>
          </cell>
          <cell r="CM1710" t="str">
            <v>16110</v>
          </cell>
          <cell r="CP1710" t="str">
            <v>-</v>
          </cell>
        </row>
        <row r="1711">
          <cell r="A1711" t="str">
            <v>16111</v>
          </cell>
          <cell r="B1711" t="str">
            <v>T17AHK</v>
          </cell>
          <cell r="C1711" t="str">
            <v>Distrito Federal</v>
          </cell>
          <cell r="D1711" t="str">
            <v>No aplica</v>
          </cell>
          <cell r="E1711" t="str">
            <v>Aveo</v>
          </cell>
          <cell r="F1711" t="str">
            <v>Automóvil</v>
          </cell>
          <cell r="G1711" t="str">
            <v>Chevrolet</v>
          </cell>
          <cell r="H1711" t="str">
            <v>Aveo LT 4 puertas T/M, D/H, A/A, B/A, ABS, CD, Paquete F</v>
          </cell>
          <cell r="I1711" t="str">
            <v>3G1TB5CF5GL196432</v>
          </cell>
          <cell r="J1711" t="str">
            <v>Hecho en México</v>
          </cell>
          <cell r="K1711" t="str">
            <v>Magna</v>
          </cell>
          <cell r="L1711">
            <v>4</v>
          </cell>
          <cell r="M1711">
            <v>45</v>
          </cell>
          <cell r="N1711">
            <v>2016</v>
          </cell>
          <cell r="O1711" t="str">
            <v>Tuxtla Gutierrez</v>
          </cell>
          <cell r="P1711" t="str">
            <v>Chiapas</v>
          </cell>
          <cell r="Q1711" t="str">
            <v>Sureste</v>
          </cell>
          <cell r="R1711" t="str">
            <v>Baja</v>
          </cell>
          <cell r="S1711" t="str">
            <v>Venta a empleado</v>
          </cell>
          <cell r="T1711" t="str">
            <v>GNP</v>
          </cell>
          <cell r="U1711" t="str">
            <v>Grupo Nacional Provincial, S.A.B.</v>
          </cell>
          <cell r="V1711" t="str">
            <v>Asesor de Servicio</v>
          </cell>
          <cell r="W1711" t="str">
            <v>-</v>
          </cell>
          <cell r="X1711" t="str">
            <v>Supervisoria</v>
          </cell>
          <cell r="Y1711" t="str">
            <v>Asignado</v>
          </cell>
          <cell r="Z1711">
            <v>40140001</v>
          </cell>
          <cell r="AA1711" t="str">
            <v>Medina Ramos José Luiz</v>
          </cell>
          <cell r="AB1711" t="str">
            <v>Servicios Administrativos en Reclamaciones, S.A. de C.V.</v>
          </cell>
          <cell r="AC1711" t="str">
            <v>MERL731103ID2</v>
          </cell>
          <cell r="AD1711" t="str">
            <v>Operativo</v>
          </cell>
          <cell r="AE1711" t="str">
            <v>Asesor de Servicio</v>
          </cell>
          <cell r="AF1711" t="str">
            <v>Unidad Operativa</v>
          </cell>
          <cell r="AG1711" t="str">
            <v>Dirección Servicio y Operaciones</v>
          </cell>
          <cell r="AH1711" t="str">
            <v>Subdir. Siniestros CDMX y Sureste</v>
          </cell>
          <cell r="AI1711" t="str">
            <v>C9208</v>
          </cell>
          <cell r="AJ1711" t="str">
            <v>Lasa Estrada Antxon</v>
          </cell>
          <cell r="AK1711" t="str">
            <v>Supervisoria Tuxtla</v>
          </cell>
          <cell r="AL1711" t="str">
            <v>Tuxtla</v>
          </cell>
          <cell r="AM1711">
            <v>6766</v>
          </cell>
          <cell r="AN1711" t="str">
            <v>luiz.medina@gnp.com.mx</v>
          </cell>
          <cell r="AO1711" t="str">
            <v>luiz.medina@gnp.com.mx</v>
          </cell>
          <cell r="AP1711" t="str">
            <v>luiz.medina@gnp.com.mx</v>
          </cell>
          <cell r="AQ1711">
            <v>9611139400</v>
          </cell>
          <cell r="AR1711" t="str">
            <v>6363180010379178</v>
          </cell>
          <cell r="AS1711" t="str">
            <v>CANCELADO</v>
          </cell>
          <cell r="AT1711" t="str">
            <v>2735</v>
          </cell>
          <cell r="AU1711" t="str">
            <v>099</v>
          </cell>
          <cell r="AV1711" t="str">
            <v>05/26</v>
          </cell>
          <cell r="AW1711" t="str">
            <v>-</v>
          </cell>
          <cell r="AX1711" t="str">
            <v>-</v>
          </cell>
          <cell r="AY1711" t="str">
            <v>No</v>
          </cell>
          <cell r="AZ1711" t="str">
            <v>-</v>
          </cell>
          <cell r="BA1711" t="str">
            <v>-</v>
          </cell>
          <cell r="BB1711" t="str">
            <v>-</v>
          </cell>
          <cell r="BC1711" t="str">
            <v>-</v>
          </cell>
          <cell r="BD1711" t="str">
            <v>-</v>
          </cell>
          <cell r="BE1711" t="str">
            <v>-</v>
          </cell>
          <cell r="BF1711" t="str">
            <v>-</v>
          </cell>
          <cell r="BG1711">
            <v>3</v>
          </cell>
          <cell r="BH1711" t="str">
            <v>-</v>
          </cell>
          <cell r="BI1711" t="str">
            <v>-</v>
          </cell>
          <cell r="BJ1711" t="str">
            <v>Arrendado</v>
          </cell>
          <cell r="BK1711" t="str">
            <v>AA4584</v>
          </cell>
          <cell r="BL1711" t="str">
            <v>Surman Anzures, S.A. de C.V.</v>
          </cell>
          <cell r="BM1711">
            <v>129925</v>
          </cell>
          <cell r="BN1711">
            <v>20788</v>
          </cell>
          <cell r="BO1711">
            <v>150713</v>
          </cell>
          <cell r="BP1711" t="str">
            <v>-</v>
          </cell>
          <cell r="BQ1711" t="str">
            <v>-</v>
          </cell>
          <cell r="BR1711" t="str">
            <v>-</v>
          </cell>
          <cell r="BS1711" t="str">
            <v>-</v>
          </cell>
          <cell r="BT1711" t="str">
            <v>-</v>
          </cell>
          <cell r="BU1711" t="str">
            <v>-</v>
          </cell>
          <cell r="BV1711" t="str">
            <v>-</v>
          </cell>
          <cell r="BW1711" t="str">
            <v>-</v>
          </cell>
          <cell r="BX1711" t="str">
            <v>-</v>
          </cell>
          <cell r="BY1711" t="str">
            <v>-</v>
          </cell>
          <cell r="BZ1711" t="str">
            <v>-</v>
          </cell>
          <cell r="CA1711" t="str">
            <v>-</v>
          </cell>
          <cell r="CB1711" t="str">
            <v>-</v>
          </cell>
          <cell r="CC1711" t="str">
            <v>Martes</v>
          </cell>
          <cell r="CD1711" t="str">
            <v>17</v>
          </cell>
          <cell r="CE1711" t="str">
            <v>7</v>
          </cell>
          <cell r="CF1711" t="str">
            <v>Rosa</v>
          </cell>
          <cell r="CG1711" t="str">
            <v>2o Sábado</v>
          </cell>
          <cell r="CH1711" t="str">
            <v>Feb y Mzo</v>
          </cell>
          <cell r="CI1711" t="str">
            <v>Ago y Sep</v>
          </cell>
          <cell r="CJ1711" t="str">
            <v>Ajustador</v>
          </cell>
          <cell r="CK1711">
            <v>90</v>
          </cell>
          <cell r="CL1711" t="str">
            <v>101 - MAGNA</v>
          </cell>
          <cell r="CM1711" t="str">
            <v>16111</v>
          </cell>
          <cell r="CP1711" t="str">
            <v>-</v>
          </cell>
        </row>
        <row r="1712">
          <cell r="A1712" t="str">
            <v>16112</v>
          </cell>
          <cell r="B1712" t="str">
            <v>T22AHK</v>
          </cell>
          <cell r="C1712" t="str">
            <v>Distrito Federal</v>
          </cell>
          <cell r="D1712" t="str">
            <v>No aplica</v>
          </cell>
          <cell r="E1712" t="str">
            <v>Aveo</v>
          </cell>
          <cell r="F1712" t="str">
            <v>Automóvil</v>
          </cell>
          <cell r="G1712" t="str">
            <v>Chevrolet</v>
          </cell>
          <cell r="H1712" t="str">
            <v>Aveo LT 4 puertas T/M, D/H, A/A, B/A, ABS, CD, Paquete F</v>
          </cell>
          <cell r="I1712" t="str">
            <v>3G1TB5CF3GL195148</v>
          </cell>
          <cell r="J1712" t="str">
            <v>Hecho en México</v>
          </cell>
          <cell r="K1712" t="str">
            <v>Magna</v>
          </cell>
          <cell r="L1712">
            <v>4</v>
          </cell>
          <cell r="M1712">
            <v>45</v>
          </cell>
          <cell r="N1712">
            <v>2016</v>
          </cell>
          <cell r="O1712" t="str">
            <v>Tuxtla Gutierrez</v>
          </cell>
          <cell r="P1712" t="str">
            <v>Chiapas</v>
          </cell>
          <cell r="Q1712" t="str">
            <v>Sureste</v>
          </cell>
          <cell r="R1712" t="str">
            <v>Baja</v>
          </cell>
          <cell r="S1712" t="str">
            <v>Venta a empleado</v>
          </cell>
          <cell r="T1712" t="str">
            <v>GNP</v>
          </cell>
          <cell r="U1712" t="str">
            <v>Grupo Nacional Provincial, S.A.B.</v>
          </cell>
          <cell r="V1712" t="str">
            <v>Asesor de Servicio</v>
          </cell>
          <cell r="W1712" t="str">
            <v>-</v>
          </cell>
          <cell r="X1712" t="str">
            <v>Supervisoria</v>
          </cell>
          <cell r="Y1712" t="str">
            <v>Asignado</v>
          </cell>
          <cell r="Z1712">
            <v>40141001</v>
          </cell>
          <cell r="AA1712" t="str">
            <v>Nataren Duran Jesús</v>
          </cell>
          <cell r="AB1712" t="str">
            <v>Servicios Administrativos en Reclamaciones, S.A. de C.V.</v>
          </cell>
          <cell r="AC1712" t="str">
            <v>NADJ711226LM7</v>
          </cell>
          <cell r="AD1712" t="str">
            <v>Operativo</v>
          </cell>
          <cell r="AE1712" t="str">
            <v>Asesor de Servicio</v>
          </cell>
          <cell r="AF1712" t="str">
            <v>Unidad Operativa</v>
          </cell>
          <cell r="AG1712" t="str">
            <v>Dirección Servicio y Operaciones</v>
          </cell>
          <cell r="AH1712" t="str">
            <v>Subdir. Siniestros CDMX y Sureste</v>
          </cell>
          <cell r="AI1712" t="str">
            <v>C9208</v>
          </cell>
          <cell r="AJ1712" t="str">
            <v>Lasa Estrada Antxon</v>
          </cell>
          <cell r="AK1712" t="str">
            <v>Supervisoria Tuxtla</v>
          </cell>
          <cell r="AL1712" t="str">
            <v>Tuxtla</v>
          </cell>
          <cell r="AM1712">
            <v>0</v>
          </cell>
          <cell r="AN1712" t="str">
            <v>jesus.nataren@gnp.com.mx</v>
          </cell>
          <cell r="AO1712" t="str">
            <v>jesus.nataren@gnp.com.mx</v>
          </cell>
          <cell r="AP1712" t="str">
            <v>asestux@gnp.com.mx</v>
          </cell>
          <cell r="AQ1712">
            <v>4423691193</v>
          </cell>
          <cell r="AR1712" t="str">
            <v>6363180010379186</v>
          </cell>
          <cell r="AS1712" t="str">
            <v>CANCELADO</v>
          </cell>
          <cell r="AT1712" t="str">
            <v>5893</v>
          </cell>
          <cell r="AU1712" t="str">
            <v>772</v>
          </cell>
          <cell r="AV1712" t="str">
            <v>05/26</v>
          </cell>
          <cell r="AW1712" t="str">
            <v>-</v>
          </cell>
          <cell r="AX1712" t="str">
            <v>-</v>
          </cell>
          <cell r="AY1712" t="str">
            <v>No</v>
          </cell>
          <cell r="AZ1712" t="str">
            <v>-</v>
          </cell>
          <cell r="BA1712" t="str">
            <v>-</v>
          </cell>
          <cell r="BB1712" t="str">
            <v>-</v>
          </cell>
          <cell r="BC1712" t="str">
            <v>-</v>
          </cell>
          <cell r="BD1712" t="str">
            <v>-</v>
          </cell>
          <cell r="BE1712" t="str">
            <v>-</v>
          </cell>
          <cell r="BF1712" t="str">
            <v>-</v>
          </cell>
          <cell r="BG1712">
            <v>3</v>
          </cell>
          <cell r="BH1712" t="str">
            <v>-</v>
          </cell>
          <cell r="BI1712" t="str">
            <v>-</v>
          </cell>
          <cell r="BJ1712" t="str">
            <v>Arrendado</v>
          </cell>
          <cell r="BK1712" t="str">
            <v>AA4585</v>
          </cell>
          <cell r="BL1712" t="str">
            <v>Surman Anzures, S.A. de C.V.</v>
          </cell>
          <cell r="BM1712">
            <v>129925</v>
          </cell>
          <cell r="BN1712">
            <v>20788</v>
          </cell>
          <cell r="BO1712">
            <v>150713</v>
          </cell>
          <cell r="BP1712" t="str">
            <v>-</v>
          </cell>
          <cell r="BQ1712" t="str">
            <v>-</v>
          </cell>
          <cell r="BR1712" t="str">
            <v>-</v>
          </cell>
          <cell r="BS1712" t="str">
            <v>-</v>
          </cell>
          <cell r="BT1712" t="str">
            <v>-</v>
          </cell>
          <cell r="BU1712" t="str">
            <v>-</v>
          </cell>
          <cell r="BV1712" t="str">
            <v>-</v>
          </cell>
          <cell r="BW1712" t="str">
            <v>-</v>
          </cell>
          <cell r="BX1712" t="str">
            <v>-</v>
          </cell>
          <cell r="BY1712" t="str">
            <v>-</v>
          </cell>
          <cell r="BZ1712" t="str">
            <v>-</v>
          </cell>
          <cell r="CA1712" t="str">
            <v>-</v>
          </cell>
          <cell r="CB1712" t="str">
            <v>-</v>
          </cell>
          <cell r="CC1712" t="str">
            <v>Jueves</v>
          </cell>
          <cell r="CD1712" t="str">
            <v>22</v>
          </cell>
          <cell r="CE1712" t="str">
            <v>2</v>
          </cell>
          <cell r="CF1712" t="str">
            <v>Verde</v>
          </cell>
          <cell r="CG1712" t="str">
            <v>4o Sábado</v>
          </cell>
          <cell r="CH1712" t="str">
            <v>Abr y May</v>
          </cell>
          <cell r="CI1712" t="str">
            <v>Oct y Nov</v>
          </cell>
          <cell r="CJ1712" t="str">
            <v>Ajustador</v>
          </cell>
          <cell r="CK1712">
            <v>90</v>
          </cell>
          <cell r="CL1712" t="str">
            <v>101 - MAGNA</v>
          </cell>
          <cell r="CM1712" t="str">
            <v>16112</v>
          </cell>
          <cell r="CP1712" t="str">
            <v>-</v>
          </cell>
        </row>
        <row r="1713">
          <cell r="A1713" t="str">
            <v>16113</v>
          </cell>
          <cell r="B1713" t="str">
            <v>U92AHK</v>
          </cell>
          <cell r="C1713" t="str">
            <v>Distrito Federal</v>
          </cell>
          <cell r="D1713" t="str">
            <v>No aplica</v>
          </cell>
          <cell r="E1713" t="str">
            <v>Aveo</v>
          </cell>
          <cell r="F1713" t="str">
            <v>Automóvil</v>
          </cell>
          <cell r="G1713" t="str">
            <v>Chevrolet</v>
          </cell>
          <cell r="H1713" t="str">
            <v>Aveo LT 4 puertas T/M, D/H, A/A, B/A, ABS, CD, Paquete F</v>
          </cell>
          <cell r="I1713" t="str">
            <v>3G1TB5CF3GL193657</v>
          </cell>
          <cell r="J1713" t="str">
            <v>Hecho en México</v>
          </cell>
          <cell r="K1713" t="str">
            <v>Magna</v>
          </cell>
          <cell r="L1713">
            <v>4</v>
          </cell>
          <cell r="M1713">
            <v>45</v>
          </cell>
          <cell r="N1713">
            <v>2016</v>
          </cell>
          <cell r="O1713" t="str">
            <v>Mazatlán</v>
          </cell>
          <cell r="P1713" t="str">
            <v>Sinaloa</v>
          </cell>
          <cell r="Q1713" t="str">
            <v>Occidente</v>
          </cell>
          <cell r="R1713" t="str">
            <v>Baja</v>
          </cell>
          <cell r="S1713" t="str">
            <v>Venta a empleado</v>
          </cell>
          <cell r="T1713" t="str">
            <v>GNP</v>
          </cell>
          <cell r="U1713" t="str">
            <v>Grupo Nacional Provincial, S.A.B.</v>
          </cell>
          <cell r="V1713" t="str">
            <v>Asesor de Servicio</v>
          </cell>
          <cell r="W1713" t="str">
            <v>8402</v>
          </cell>
          <cell r="X1713" t="str">
            <v>Supervisoria</v>
          </cell>
          <cell r="Y1713" t="str">
            <v>Asignado</v>
          </cell>
          <cell r="Z1713" t="str">
            <v>S00245</v>
          </cell>
          <cell r="AA1713" t="str">
            <v>Avila Tirado Juan Pedro</v>
          </cell>
          <cell r="AB1713" t="str">
            <v>Servicios Administrativos en Reclamaciones, S.A. de C.V.</v>
          </cell>
          <cell r="AC1713" t="str">
            <v>AITJ860411DX7</v>
          </cell>
          <cell r="AD1713" t="str">
            <v>Operativo</v>
          </cell>
          <cell r="AE1713" t="str">
            <v>Asesor de Servicio</v>
          </cell>
          <cell r="AF1713" t="str">
            <v>Unidad Operativa</v>
          </cell>
          <cell r="AG1713" t="str">
            <v>Dirección Servicio y Operaciones</v>
          </cell>
          <cell r="AH1713" t="str">
            <v>Subdirección Siniestros Norte y Occidente</v>
          </cell>
          <cell r="AI1713" t="str">
            <v>C9178</v>
          </cell>
          <cell r="AJ1713" t="str">
            <v>Cárdenas Guzmán Adriel</v>
          </cell>
          <cell r="AK1713" t="str">
            <v>Los Mochis</v>
          </cell>
          <cell r="AL1713" t="str">
            <v>Los Mochis</v>
          </cell>
          <cell r="AM1713">
            <v>0</v>
          </cell>
          <cell r="AN1713" t="str">
            <v>pedro.avila@gnp.com.mx</v>
          </cell>
          <cell r="AO1713" t="str">
            <v>pedro.avila@gnp.com.mx</v>
          </cell>
          <cell r="AP1713" t="str">
            <v>ajustadoresgnp@hotmail.com</v>
          </cell>
          <cell r="AQ1713">
            <v>6691600036</v>
          </cell>
          <cell r="AR1713" t="str">
            <v>6363180010379194</v>
          </cell>
          <cell r="AS1713" t="str">
            <v>CANCELADO</v>
          </cell>
          <cell r="AT1713" t="str">
            <v>7325</v>
          </cell>
          <cell r="AU1713" t="str">
            <v>722</v>
          </cell>
          <cell r="AV1713" t="str">
            <v>05/26</v>
          </cell>
          <cell r="AW1713" t="str">
            <v>-</v>
          </cell>
          <cell r="AX1713" t="str">
            <v>-</v>
          </cell>
          <cell r="AY1713" t="str">
            <v>No</v>
          </cell>
          <cell r="AZ1713" t="str">
            <v>-</v>
          </cell>
          <cell r="BA1713" t="str">
            <v>-</v>
          </cell>
          <cell r="BB1713" t="str">
            <v>-</v>
          </cell>
          <cell r="BC1713" t="str">
            <v>-</v>
          </cell>
          <cell r="BD1713" t="str">
            <v>-</v>
          </cell>
          <cell r="BE1713" t="str">
            <v>-</v>
          </cell>
          <cell r="BF1713" t="str">
            <v>-</v>
          </cell>
          <cell r="BG1713">
            <v>3</v>
          </cell>
          <cell r="BH1713" t="str">
            <v>-</v>
          </cell>
          <cell r="BI1713" t="str">
            <v>-</v>
          </cell>
          <cell r="BJ1713" t="str">
            <v>Arrendado</v>
          </cell>
          <cell r="BK1713" t="str">
            <v>AA4586</v>
          </cell>
          <cell r="BL1713" t="str">
            <v>Surman Anzures, S.A. de C.V.</v>
          </cell>
          <cell r="BM1713">
            <v>129925</v>
          </cell>
          <cell r="BN1713">
            <v>20788</v>
          </cell>
          <cell r="BO1713">
            <v>150713</v>
          </cell>
          <cell r="BP1713" t="str">
            <v>-</v>
          </cell>
          <cell r="BQ1713" t="str">
            <v>-</v>
          </cell>
          <cell r="BR1713" t="str">
            <v>-</v>
          </cell>
          <cell r="BS1713" t="str">
            <v>-</v>
          </cell>
          <cell r="BT1713" t="str">
            <v>-</v>
          </cell>
          <cell r="BU1713" t="str">
            <v>-</v>
          </cell>
          <cell r="BV1713" t="str">
            <v>-</v>
          </cell>
          <cell r="BW1713" t="str">
            <v>-</v>
          </cell>
          <cell r="BX1713" t="str">
            <v>-</v>
          </cell>
          <cell r="BY1713" t="str">
            <v>-</v>
          </cell>
          <cell r="BZ1713" t="str">
            <v>-</v>
          </cell>
          <cell r="CA1713" t="str">
            <v>-</v>
          </cell>
          <cell r="CB1713" t="str">
            <v>-</v>
          </cell>
          <cell r="CC1713" t="str">
            <v>Jueves</v>
          </cell>
          <cell r="CD1713" t="str">
            <v>92</v>
          </cell>
          <cell r="CE1713" t="str">
            <v>2</v>
          </cell>
          <cell r="CF1713" t="str">
            <v>Verde</v>
          </cell>
          <cell r="CG1713" t="str">
            <v>4o Sábado</v>
          </cell>
          <cell r="CH1713" t="str">
            <v>Abr y May</v>
          </cell>
          <cell r="CI1713" t="str">
            <v>Oct y Nov</v>
          </cell>
          <cell r="CJ1713" t="str">
            <v>Ajustador</v>
          </cell>
          <cell r="CK1713">
            <v>90</v>
          </cell>
          <cell r="CL1713" t="str">
            <v>101 - MAGNA</v>
          </cell>
          <cell r="CM1713" t="str">
            <v>16113</v>
          </cell>
          <cell r="CP1713" t="str">
            <v>-</v>
          </cell>
        </row>
        <row r="1714">
          <cell r="A1714" t="str">
            <v>16114</v>
          </cell>
          <cell r="B1714" t="str">
            <v>U75AHK</v>
          </cell>
          <cell r="C1714" t="str">
            <v>Distrito Federal</v>
          </cell>
          <cell r="D1714" t="str">
            <v>No aplica</v>
          </cell>
          <cell r="E1714" t="str">
            <v>Aveo</v>
          </cell>
          <cell r="F1714" t="str">
            <v>Automóvil</v>
          </cell>
          <cell r="G1714" t="str">
            <v>Chevrolet</v>
          </cell>
          <cell r="H1714" t="str">
            <v>Aveo LT 4 puertas T/M, D/H, A/A, B/A, ABS, CD, Paquete F</v>
          </cell>
          <cell r="I1714" t="str">
            <v>3G1TB5CF5GL194891</v>
          </cell>
          <cell r="J1714" t="str">
            <v>Hecho en México</v>
          </cell>
          <cell r="K1714" t="str">
            <v>Magna</v>
          </cell>
          <cell r="L1714">
            <v>4</v>
          </cell>
          <cell r="M1714">
            <v>45</v>
          </cell>
          <cell r="N1714">
            <v>2016</v>
          </cell>
          <cell r="O1714" t="str">
            <v>Villahermosa</v>
          </cell>
          <cell r="P1714" t="str">
            <v>Tabasco</v>
          </cell>
          <cell r="Q1714" t="str">
            <v>Sureste</v>
          </cell>
          <cell r="R1714" t="str">
            <v>Baja</v>
          </cell>
          <cell r="S1714" t="str">
            <v>Venta a empleado</v>
          </cell>
          <cell r="T1714" t="str">
            <v>GNP</v>
          </cell>
          <cell r="U1714" t="str">
            <v>Grupo Nacional Provincial, S.A.B.</v>
          </cell>
          <cell r="V1714" t="str">
            <v>Supervisor Ajustes</v>
          </cell>
          <cell r="W1714" t="str">
            <v>-</v>
          </cell>
          <cell r="X1714" t="str">
            <v>Supervisoria</v>
          </cell>
          <cell r="Y1714" t="str">
            <v>Asignado</v>
          </cell>
          <cell r="Z1714" t="str">
            <v>N92063</v>
          </cell>
          <cell r="AA1714" t="str">
            <v>Jiménez González Luis Alfredo</v>
          </cell>
          <cell r="AB1714" t="str">
            <v>Grupo Nacional Provincial, S.A.B.</v>
          </cell>
          <cell r="AC1714" t="str">
            <v>JIGL820211EA3</v>
          </cell>
          <cell r="AD1714" t="str">
            <v>Jefe de departamento</v>
          </cell>
          <cell r="AE1714" t="str">
            <v>Supervisor Siniestros Autos</v>
          </cell>
          <cell r="AF1714" t="str">
            <v>Unidad Operativa</v>
          </cell>
          <cell r="AG1714" t="str">
            <v>Dirección Servicio y Operaciones</v>
          </cell>
          <cell r="AH1714" t="str">
            <v>Subdir. Siniestros CDMX y Sureste</v>
          </cell>
          <cell r="AI1714" t="str">
            <v>C9208</v>
          </cell>
          <cell r="AJ1714" t="str">
            <v>Lasa Estrada Antxon</v>
          </cell>
          <cell r="AK1714" t="str">
            <v>Paseo Tabasco</v>
          </cell>
          <cell r="AL1714" t="str">
            <v>Villahermosa</v>
          </cell>
          <cell r="AM1714">
            <v>7925</v>
          </cell>
          <cell r="AN1714" t="str">
            <v>luis.jimenez@gnp.com.mx</v>
          </cell>
          <cell r="AO1714" t="str">
            <v>luis.jimenez@gnp.com.mx</v>
          </cell>
          <cell r="AQ1714">
            <v>9935903077</v>
          </cell>
          <cell r="AR1714" t="str">
            <v>6363180010379202</v>
          </cell>
          <cell r="AS1714" t="str">
            <v>CANCELADO</v>
          </cell>
          <cell r="AT1714" t="str">
            <v>7488</v>
          </cell>
          <cell r="AU1714" t="str">
            <v>503</v>
          </cell>
          <cell r="AV1714" t="str">
            <v>05/26</v>
          </cell>
          <cell r="AW1714" t="str">
            <v>-</v>
          </cell>
          <cell r="AX1714" t="str">
            <v>-</v>
          </cell>
          <cell r="AY1714" t="str">
            <v>Si</v>
          </cell>
          <cell r="AZ1714">
            <v>819.44</v>
          </cell>
          <cell r="BA1714">
            <v>43708</v>
          </cell>
          <cell r="BB1714">
            <v>3277.76</v>
          </cell>
          <cell r="BC1714" t="str">
            <v>-</v>
          </cell>
          <cell r="BD1714">
            <v>59000</v>
          </cell>
          <cell r="BE1714">
            <v>43661</v>
          </cell>
          <cell r="BF1714">
            <v>44742</v>
          </cell>
          <cell r="BG1714">
            <v>3</v>
          </cell>
          <cell r="BH1714" t="str">
            <v>-</v>
          </cell>
          <cell r="BI1714" t="str">
            <v>-</v>
          </cell>
          <cell r="BJ1714" t="str">
            <v>Arrendado</v>
          </cell>
          <cell r="BK1714" t="str">
            <v>AA4587</v>
          </cell>
          <cell r="BL1714" t="str">
            <v>Surman Anzures, S.A. de C.V.</v>
          </cell>
          <cell r="BM1714">
            <v>129925</v>
          </cell>
          <cell r="BN1714">
            <v>20788</v>
          </cell>
          <cell r="BO1714">
            <v>150713</v>
          </cell>
          <cell r="BP1714" t="str">
            <v>-</v>
          </cell>
          <cell r="BQ1714" t="str">
            <v>-</v>
          </cell>
          <cell r="BR1714" t="str">
            <v>-</v>
          </cell>
          <cell r="BS1714" t="str">
            <v>-</v>
          </cell>
          <cell r="BT1714" t="str">
            <v>-</v>
          </cell>
          <cell r="BU1714" t="str">
            <v>-</v>
          </cell>
          <cell r="BV1714" t="str">
            <v>-</v>
          </cell>
          <cell r="BW1714" t="str">
            <v>-</v>
          </cell>
          <cell r="BX1714" t="str">
            <v>-</v>
          </cell>
          <cell r="BY1714" t="str">
            <v>-</v>
          </cell>
          <cell r="BZ1714" t="str">
            <v>-</v>
          </cell>
          <cell r="CA1714" t="str">
            <v>-</v>
          </cell>
          <cell r="CB1714" t="str">
            <v>-</v>
          </cell>
          <cell r="CC1714" t="str">
            <v>Lunes</v>
          </cell>
          <cell r="CD1714" t="str">
            <v>75</v>
          </cell>
          <cell r="CE1714" t="str">
            <v>5</v>
          </cell>
          <cell r="CF1714" t="str">
            <v>Amarillo</v>
          </cell>
          <cell r="CG1714" t="str">
            <v>1er Sábado</v>
          </cell>
          <cell r="CH1714" t="str">
            <v>Ene y Feb</v>
          </cell>
          <cell r="CI1714" t="str">
            <v>Jul y Ago</v>
          </cell>
          <cell r="CJ1714" t="str">
            <v>SupAjustes</v>
          </cell>
          <cell r="CK1714">
            <v>90</v>
          </cell>
          <cell r="CL1714" t="str">
            <v>101 - MAGNA</v>
          </cell>
          <cell r="CM1714" t="str">
            <v>16114</v>
          </cell>
          <cell r="CP1714" t="str">
            <v>-</v>
          </cell>
        </row>
        <row r="1715">
          <cell r="A1715" t="str">
            <v>16115</v>
          </cell>
          <cell r="B1715" t="str">
            <v>T38AHK</v>
          </cell>
          <cell r="C1715" t="str">
            <v>Distrito Federal</v>
          </cell>
          <cell r="D1715" t="str">
            <v>No aplica</v>
          </cell>
          <cell r="E1715" t="str">
            <v>Aveo</v>
          </cell>
          <cell r="F1715" t="str">
            <v>Automóvil</v>
          </cell>
          <cell r="G1715" t="str">
            <v>Chevrolet</v>
          </cell>
          <cell r="H1715" t="str">
            <v>Aveo LT 4 puertas T/M, D/H, A/A, B/A, ABS, CD, Paquete F</v>
          </cell>
          <cell r="I1715" t="str">
            <v>3G1TB5CF9GL194909</v>
          </cell>
          <cell r="J1715" t="str">
            <v>Hecho en México</v>
          </cell>
          <cell r="K1715" t="str">
            <v>Magna</v>
          </cell>
          <cell r="L1715">
            <v>4</v>
          </cell>
          <cell r="M1715">
            <v>45</v>
          </cell>
          <cell r="N1715">
            <v>2016</v>
          </cell>
          <cell r="O1715" t="str">
            <v>Villahermosa</v>
          </cell>
          <cell r="P1715" t="str">
            <v>Tabasco</v>
          </cell>
          <cell r="Q1715" t="str">
            <v>Sureste</v>
          </cell>
          <cell r="R1715" t="str">
            <v>Baja</v>
          </cell>
          <cell r="S1715" t="str">
            <v>Devolución Valmex</v>
          </cell>
          <cell r="T1715" t="str">
            <v>GNP</v>
          </cell>
          <cell r="U1715" t="str">
            <v>Grupo Nacional Provincial, S.A.B.</v>
          </cell>
          <cell r="V1715" t="str">
            <v>Asesor de Servicio</v>
          </cell>
          <cell r="W1715" t="str">
            <v>-</v>
          </cell>
          <cell r="X1715" t="str">
            <v>Supervisoria</v>
          </cell>
          <cell r="Y1715" t="str">
            <v>Asignado</v>
          </cell>
          <cell r="Z1715" t="str">
            <v>S04729</v>
          </cell>
          <cell r="AA1715" t="str">
            <v>Rivera Moreno David</v>
          </cell>
          <cell r="AB1715" t="str">
            <v>Servicios Administrativos en Reclamaciones, S.A. de C.V.</v>
          </cell>
          <cell r="AC1715" t="str">
            <v>RIMD881128K15</v>
          </cell>
          <cell r="AD1715" t="str">
            <v>Operativo</v>
          </cell>
          <cell r="AE1715" t="str">
            <v>Asesor de Servicio</v>
          </cell>
          <cell r="AF1715" t="str">
            <v>Unidad Operativa</v>
          </cell>
          <cell r="AG1715" t="str">
            <v>Dirección Servicio y Operaciones</v>
          </cell>
          <cell r="AH1715" t="str">
            <v>Subdir. Siniestros CDMX y Sureste</v>
          </cell>
          <cell r="AI1715" t="str">
            <v>C9208</v>
          </cell>
          <cell r="AJ1715" t="str">
            <v>Lasa Estrada Antxon</v>
          </cell>
          <cell r="AK1715" t="str">
            <v>Paseo Tabasco</v>
          </cell>
          <cell r="AL1715" t="str">
            <v>Villahermosa</v>
          </cell>
          <cell r="AM1715">
            <v>0</v>
          </cell>
          <cell r="AN1715" t="str">
            <v>david.rivera.moreno@gnp.com.mx</v>
          </cell>
          <cell r="AO1715" t="str">
            <v>david.rivera.moreno@gnp.com.mx</v>
          </cell>
          <cell r="AP1715" t="str">
            <v>ajustes144gnp@gmail.com</v>
          </cell>
          <cell r="AQ1715">
            <v>9935903558</v>
          </cell>
          <cell r="AR1715" t="str">
            <v>6363180010379210</v>
          </cell>
          <cell r="AS1715" t="str">
            <v>CANCELADO</v>
          </cell>
          <cell r="AT1715" t="str">
            <v>4543</v>
          </cell>
          <cell r="AU1715" t="str">
            <v>344</v>
          </cell>
          <cell r="AV1715" t="str">
            <v>05/26</v>
          </cell>
          <cell r="AW1715" t="str">
            <v>-</v>
          </cell>
          <cell r="AX1715" t="str">
            <v>-</v>
          </cell>
          <cell r="AY1715" t="str">
            <v>No</v>
          </cell>
          <cell r="AZ1715" t="str">
            <v>-</v>
          </cell>
          <cell r="BA1715" t="str">
            <v>-</v>
          </cell>
          <cell r="BB1715" t="str">
            <v>-</v>
          </cell>
          <cell r="BC1715" t="str">
            <v>-</v>
          </cell>
          <cell r="BD1715" t="str">
            <v>-</v>
          </cell>
          <cell r="BE1715" t="str">
            <v>-</v>
          </cell>
          <cell r="BF1715" t="str">
            <v>-</v>
          </cell>
          <cell r="BG1715">
            <v>3</v>
          </cell>
          <cell r="BH1715" t="str">
            <v>-</v>
          </cell>
          <cell r="BI1715" t="str">
            <v>-</v>
          </cell>
          <cell r="BJ1715" t="str">
            <v>Arrendado</v>
          </cell>
          <cell r="BK1715" t="str">
            <v>AA4588</v>
          </cell>
          <cell r="BL1715" t="str">
            <v>Surman Anzures, S.A. de C.V.</v>
          </cell>
          <cell r="BM1715">
            <v>129925</v>
          </cell>
          <cell r="BN1715">
            <v>20788</v>
          </cell>
          <cell r="BO1715">
            <v>150713</v>
          </cell>
          <cell r="BP1715" t="str">
            <v>-</v>
          </cell>
          <cell r="BQ1715" t="str">
            <v>-</v>
          </cell>
          <cell r="BR1715" t="str">
            <v>-</v>
          </cell>
          <cell r="BS1715" t="str">
            <v>-</v>
          </cell>
          <cell r="BT1715" t="str">
            <v>-</v>
          </cell>
          <cell r="BU1715" t="str">
            <v>-</v>
          </cell>
          <cell r="BV1715" t="str">
            <v>-</v>
          </cell>
          <cell r="BW1715" t="str">
            <v>-</v>
          </cell>
          <cell r="BX1715" t="str">
            <v>-</v>
          </cell>
          <cell r="BY1715" t="str">
            <v>-</v>
          </cell>
          <cell r="BZ1715" t="str">
            <v>-</v>
          </cell>
          <cell r="CA1715" t="str">
            <v>-</v>
          </cell>
          <cell r="CB1715" t="str">
            <v>-</v>
          </cell>
          <cell r="CC1715" t="str">
            <v>Martes</v>
          </cell>
          <cell r="CD1715" t="str">
            <v>38</v>
          </cell>
          <cell r="CE1715" t="str">
            <v>8</v>
          </cell>
          <cell r="CF1715" t="str">
            <v>Rosa</v>
          </cell>
          <cell r="CG1715" t="str">
            <v>2o Sábado</v>
          </cell>
          <cell r="CH1715" t="str">
            <v>Feb y Mzo</v>
          </cell>
          <cell r="CI1715" t="str">
            <v>Ago y Sep</v>
          </cell>
          <cell r="CJ1715" t="str">
            <v>Ajustador</v>
          </cell>
          <cell r="CK1715">
            <v>90</v>
          </cell>
          <cell r="CL1715" t="str">
            <v>101 - MAGNA</v>
          </cell>
          <cell r="CM1715" t="str">
            <v>16115</v>
          </cell>
          <cell r="CP1715" t="str">
            <v>-</v>
          </cell>
        </row>
        <row r="1716">
          <cell r="A1716" t="str">
            <v>16116</v>
          </cell>
          <cell r="B1716" t="str">
            <v>U71AHK</v>
          </cell>
          <cell r="C1716" t="str">
            <v>Distrito Federal</v>
          </cell>
          <cell r="D1716" t="str">
            <v>No aplica</v>
          </cell>
          <cell r="E1716" t="str">
            <v>Aveo</v>
          </cell>
          <cell r="F1716" t="str">
            <v>Automóvil</v>
          </cell>
          <cell r="G1716" t="str">
            <v>Chevrolet</v>
          </cell>
          <cell r="H1716" t="str">
            <v>Aveo LT 4 puertas T/M, D/H, A/A, B/A, ABS, CD, Paquete F</v>
          </cell>
          <cell r="I1716" t="str">
            <v>3G1TB5CF6GL194947</v>
          </cell>
          <cell r="J1716" t="str">
            <v>Hecho en México</v>
          </cell>
          <cell r="K1716" t="str">
            <v>Magna</v>
          </cell>
          <cell r="L1716">
            <v>4</v>
          </cell>
          <cell r="M1716">
            <v>45</v>
          </cell>
          <cell r="N1716">
            <v>2016</v>
          </cell>
          <cell r="O1716" t="str">
            <v>Torreón</v>
          </cell>
          <cell r="P1716" t="str">
            <v>Coahuila</v>
          </cell>
          <cell r="Q1716" t="str">
            <v>Noreste</v>
          </cell>
          <cell r="R1716" t="str">
            <v>Baja</v>
          </cell>
          <cell r="S1716" t="str">
            <v>Venta a empleado</v>
          </cell>
          <cell r="T1716" t="str">
            <v>GNP</v>
          </cell>
          <cell r="U1716" t="str">
            <v>Grupo Nacional Provincial, S.A.B.</v>
          </cell>
          <cell r="V1716" t="str">
            <v>Supervisor Ajustes</v>
          </cell>
          <cell r="W1716" t="str">
            <v>X2</v>
          </cell>
          <cell r="X1716" t="str">
            <v>Supervisoria</v>
          </cell>
          <cell r="Y1716" t="str">
            <v>Asignado</v>
          </cell>
          <cell r="Z1716" t="str">
            <v>N95267</v>
          </cell>
          <cell r="AA1716" t="str">
            <v>Gaona Montes Luis Alberto</v>
          </cell>
          <cell r="AB1716" t="str">
            <v>Grupo Nacional Provincial, S.A.B.</v>
          </cell>
          <cell r="AC1716" t="str">
            <v>GAML870704TZ5</v>
          </cell>
          <cell r="AD1716" t="str">
            <v>Jefe de departamento</v>
          </cell>
          <cell r="AE1716" t="str">
            <v>Supervisor Siniestros Autos</v>
          </cell>
          <cell r="AF1716" t="str">
            <v>Unidad Operativa</v>
          </cell>
          <cell r="AG1716" t="str">
            <v>Dirección Servicio y Operaciones</v>
          </cell>
          <cell r="AH1716" t="str">
            <v>Subdirección Siniestros Norte y Occidente</v>
          </cell>
          <cell r="AI1716" t="str">
            <v>C9212</v>
          </cell>
          <cell r="AJ1716" t="str">
            <v>Colome Pineda Juan Del Carmen</v>
          </cell>
          <cell r="AK1716" t="str">
            <v>Torreon</v>
          </cell>
          <cell r="AL1716" t="str">
            <v>Torreón</v>
          </cell>
          <cell r="AM1716">
            <v>0</v>
          </cell>
          <cell r="AN1716" t="str">
            <v>luis.gaona@gnp.com.mx</v>
          </cell>
          <cell r="AO1716" t="str">
            <v>luis.gaona@gnp.com.mx</v>
          </cell>
          <cell r="AP1716" t="str">
            <v>luis.gaona.m@gmail.com</v>
          </cell>
          <cell r="AQ1716">
            <v>4491113446</v>
          </cell>
          <cell r="AR1716" t="str">
            <v>6363180010379228</v>
          </cell>
          <cell r="AS1716" t="str">
            <v>CANCELADO</v>
          </cell>
          <cell r="AT1716" t="str">
            <v>2621</v>
          </cell>
          <cell r="AU1716" t="str">
            <v>248</v>
          </cell>
          <cell r="AV1716" t="str">
            <v>05/26</v>
          </cell>
          <cell r="AW1716" t="str">
            <v>IMDM24204042..</v>
          </cell>
          <cell r="AX1716" t="str">
            <v>Inactivo</v>
          </cell>
          <cell r="AY1716" t="str">
            <v>Si</v>
          </cell>
          <cell r="AZ1716">
            <v>819.44</v>
          </cell>
          <cell r="BA1716">
            <v>43708</v>
          </cell>
          <cell r="BB1716">
            <v>3277.76</v>
          </cell>
          <cell r="BC1716" t="str">
            <v>-</v>
          </cell>
          <cell r="BD1716">
            <v>59000</v>
          </cell>
          <cell r="BE1716">
            <v>43661</v>
          </cell>
          <cell r="BF1716">
            <v>44742</v>
          </cell>
          <cell r="BG1716">
            <v>3</v>
          </cell>
          <cell r="BH1716" t="str">
            <v>-</v>
          </cell>
          <cell r="BI1716" t="str">
            <v>-</v>
          </cell>
          <cell r="BJ1716" t="str">
            <v>Arrendado</v>
          </cell>
          <cell r="BK1716" t="str">
            <v>AA4589</v>
          </cell>
          <cell r="BL1716" t="str">
            <v>Surman Anzures, S.A. de C.V.</v>
          </cell>
          <cell r="BM1716">
            <v>129925</v>
          </cell>
          <cell r="BN1716">
            <v>20788</v>
          </cell>
          <cell r="BO1716">
            <v>150713</v>
          </cell>
          <cell r="BP1716" t="str">
            <v>-</v>
          </cell>
          <cell r="BQ1716" t="str">
            <v>-</v>
          </cell>
          <cell r="BR1716" t="str">
            <v>-</v>
          </cell>
          <cell r="BS1716" t="str">
            <v>-</v>
          </cell>
          <cell r="BT1716" t="str">
            <v>-</v>
          </cell>
          <cell r="BU1716" t="str">
            <v>-</v>
          </cell>
          <cell r="BV1716" t="str">
            <v>-</v>
          </cell>
          <cell r="BW1716" t="str">
            <v>-</v>
          </cell>
          <cell r="BX1716" t="str">
            <v>-</v>
          </cell>
          <cell r="BY1716" t="str">
            <v>-</v>
          </cell>
          <cell r="BZ1716" t="str">
            <v>-</v>
          </cell>
          <cell r="CA1716" t="str">
            <v>-</v>
          </cell>
          <cell r="CB1716" t="str">
            <v>-</v>
          </cell>
          <cell r="CC1716" t="str">
            <v>Jueves</v>
          </cell>
          <cell r="CD1716" t="str">
            <v>71</v>
          </cell>
          <cell r="CE1716" t="str">
            <v>1</v>
          </cell>
          <cell r="CF1716" t="str">
            <v>Verde</v>
          </cell>
          <cell r="CG1716" t="str">
            <v>4o Sábado</v>
          </cell>
          <cell r="CH1716" t="str">
            <v>Abr y May</v>
          </cell>
          <cell r="CI1716" t="str">
            <v>Oct y Nov</v>
          </cell>
          <cell r="CJ1716" t="str">
            <v>SupAjustes</v>
          </cell>
          <cell r="CK1716">
            <v>90</v>
          </cell>
          <cell r="CL1716" t="str">
            <v>101 - MAGNA</v>
          </cell>
          <cell r="CM1716" t="str">
            <v>16116</v>
          </cell>
          <cell r="CP1716" t="str">
            <v>-</v>
          </cell>
        </row>
        <row r="1717">
          <cell r="A1717" t="str">
            <v>16117</v>
          </cell>
          <cell r="B1717" t="str">
            <v>U31AHK</v>
          </cell>
          <cell r="C1717" t="str">
            <v>Distrito Federal</v>
          </cell>
          <cell r="D1717" t="str">
            <v>No aplica</v>
          </cell>
          <cell r="E1717" t="str">
            <v>Aveo</v>
          </cell>
          <cell r="F1717" t="str">
            <v>Automóvil</v>
          </cell>
          <cell r="G1717" t="str">
            <v>Chevrolet</v>
          </cell>
          <cell r="H1717" t="str">
            <v>Aveo LT 4 puertas T/M, D/H, A/A, B/A, ABS, CD, Paquete F</v>
          </cell>
          <cell r="I1717" t="str">
            <v>3G1TB5CF2GL196274</v>
          </cell>
          <cell r="J1717" t="str">
            <v>Hecho en México</v>
          </cell>
          <cell r="K1717" t="str">
            <v>Magna</v>
          </cell>
          <cell r="L1717">
            <v>4</v>
          </cell>
          <cell r="M1717">
            <v>45</v>
          </cell>
          <cell r="N1717">
            <v>2016</v>
          </cell>
          <cell r="O1717" t="str">
            <v>León</v>
          </cell>
          <cell r="P1717" t="str">
            <v>Guanajuato</v>
          </cell>
          <cell r="Q1717" t="str">
            <v>Occidente</v>
          </cell>
          <cell r="R1717" t="str">
            <v>Baja</v>
          </cell>
          <cell r="S1717" t="str">
            <v>Subasta interna</v>
          </cell>
          <cell r="T1717" t="str">
            <v>GNP</v>
          </cell>
          <cell r="U1717" t="str">
            <v>Grupo Nacional Provincial, S.A.B.</v>
          </cell>
          <cell r="V1717" t="str">
            <v>Pool Administrativo</v>
          </cell>
          <cell r="W1717" t="str">
            <v>Pool Administrativo</v>
          </cell>
          <cell r="X1717" t="str">
            <v>Plaza GNP</v>
          </cell>
          <cell r="Y1717" t="str">
            <v>Pool</v>
          </cell>
          <cell r="Z1717" t="str">
            <v>N89927</v>
          </cell>
          <cell r="AA1717" t="str">
            <v>Salazar Hernández Alejandro</v>
          </cell>
          <cell r="AB1717" t="str">
            <v>Grupo Nacional Provincial, S.A.B.</v>
          </cell>
          <cell r="AC1717" t="str">
            <v>SAHA7905127X5</v>
          </cell>
          <cell r="AD1717" t="str">
            <v>Jefe de departamento</v>
          </cell>
          <cell r="AE1717" t="str">
            <v>Jefe de Departamento A</v>
          </cell>
          <cell r="AF1717" t="str">
            <v>Unidad Staff</v>
          </cell>
          <cell r="AG1717" t="str">
            <v>Dirección Recursos Humanos y Servicios Administrativos</v>
          </cell>
          <cell r="AH1717" t="str">
            <v>Subdir. Servicios Generales</v>
          </cell>
          <cell r="AI1717" t="str">
            <v>C6705</v>
          </cell>
          <cell r="AJ1717" t="str">
            <v>Ramirez Granados Arturo</v>
          </cell>
          <cell r="AK1717" t="str">
            <v>Sur P2 C-4</v>
          </cell>
          <cell r="AL1717" t="str">
            <v>Plaza GNP</v>
          </cell>
          <cell r="AM1717">
            <v>3398</v>
          </cell>
          <cell r="AN1717" t="str">
            <v>alejandro.salazar@gnp.com.mx</v>
          </cell>
          <cell r="AO1717" t="str">
            <v>alejandro.salazar@gnp.com.mx</v>
          </cell>
          <cell r="AQ1717">
            <v>5561857997</v>
          </cell>
          <cell r="AR1717" t="str">
            <v>6363180010379236</v>
          </cell>
          <cell r="AS1717" t="str">
            <v>BLOQUEADO</v>
          </cell>
          <cell r="AT1717" t="str">
            <v>2346</v>
          </cell>
          <cell r="AU1717" t="str">
            <v>834</v>
          </cell>
          <cell r="AV1717" t="str">
            <v>05/26</v>
          </cell>
          <cell r="AW1717" t="str">
            <v>IMDM20552213..</v>
          </cell>
          <cell r="AX1717" t="str">
            <v>Inactivo</v>
          </cell>
          <cell r="AY1717" t="str">
            <v>No</v>
          </cell>
          <cell r="AZ1717" t="str">
            <v>-</v>
          </cell>
          <cell r="BA1717" t="str">
            <v>-</v>
          </cell>
          <cell r="BB1717" t="str">
            <v>-</v>
          </cell>
          <cell r="BC1717" t="str">
            <v>-</v>
          </cell>
          <cell r="BD1717" t="str">
            <v>-</v>
          </cell>
          <cell r="BE1717" t="str">
            <v>-</v>
          </cell>
          <cell r="BF1717" t="str">
            <v>-</v>
          </cell>
          <cell r="BG1717" t="str">
            <v>-</v>
          </cell>
          <cell r="BH1717" t="str">
            <v>-</v>
          </cell>
          <cell r="BI1717" t="str">
            <v>-</v>
          </cell>
          <cell r="BJ1717" t="str">
            <v>Arrendado</v>
          </cell>
          <cell r="BK1717" t="str">
            <v>AA4501</v>
          </cell>
          <cell r="BL1717" t="str">
            <v>Surman Anzures, S.A. de C.V.</v>
          </cell>
          <cell r="BM1717">
            <v>129925</v>
          </cell>
          <cell r="BN1717">
            <v>20788</v>
          </cell>
          <cell r="BO1717">
            <v>150713</v>
          </cell>
          <cell r="BP1717" t="str">
            <v>-</v>
          </cell>
          <cell r="BQ1717" t="str">
            <v>-</v>
          </cell>
          <cell r="BR1717" t="str">
            <v>-</v>
          </cell>
          <cell r="BS1717" t="str">
            <v>-</v>
          </cell>
          <cell r="BT1717" t="str">
            <v>-</v>
          </cell>
          <cell r="BU1717" t="str">
            <v>-</v>
          </cell>
          <cell r="BV1717" t="str">
            <v>-</v>
          </cell>
          <cell r="BW1717" t="str">
            <v>-</v>
          </cell>
          <cell r="BX1717" t="str">
            <v>-</v>
          </cell>
          <cell r="BY1717" t="str">
            <v>-</v>
          </cell>
          <cell r="BZ1717" t="str">
            <v>-</v>
          </cell>
          <cell r="CA1717" t="str">
            <v>-</v>
          </cell>
          <cell r="CB1717" t="str">
            <v>-</v>
          </cell>
          <cell r="CC1717" t="str">
            <v>Jueves</v>
          </cell>
          <cell r="CD1717" t="str">
            <v>31</v>
          </cell>
          <cell r="CE1717" t="str">
            <v>1</v>
          </cell>
          <cell r="CF1717" t="str">
            <v>Verde</v>
          </cell>
          <cell r="CG1717" t="str">
            <v>4o Sábado</v>
          </cell>
          <cell r="CH1717" t="str">
            <v>Abr y May</v>
          </cell>
          <cell r="CI1717" t="str">
            <v>Oct y Nov</v>
          </cell>
          <cell r="CJ1717" t="str">
            <v>PAdmvo</v>
          </cell>
          <cell r="CK1717">
            <v>90</v>
          </cell>
          <cell r="CL1717" t="str">
            <v>101 - MAGNA</v>
          </cell>
          <cell r="CM1717" t="str">
            <v>16117</v>
          </cell>
          <cell r="CP1717" t="str">
            <v>-</v>
          </cell>
        </row>
        <row r="1718">
          <cell r="A1718" t="str">
            <v>16118</v>
          </cell>
          <cell r="B1718" t="str">
            <v>T79AHK</v>
          </cell>
          <cell r="C1718" t="str">
            <v>Distrito Federal</v>
          </cell>
          <cell r="D1718" t="str">
            <v>No aplica</v>
          </cell>
          <cell r="E1718" t="str">
            <v>Aveo</v>
          </cell>
          <cell r="F1718" t="str">
            <v>Automóvil</v>
          </cell>
          <cell r="G1718" t="str">
            <v>Chevrolet</v>
          </cell>
          <cell r="H1718" t="str">
            <v>Aveo LT 4 puertas T/M, D/H, A/A, B/A, ABS, CD, Paquete F</v>
          </cell>
          <cell r="I1718" t="str">
            <v>3G1TB5CF6GL193815</v>
          </cell>
          <cell r="J1718" t="str">
            <v>Hecho en México</v>
          </cell>
          <cell r="K1718" t="str">
            <v>Magna</v>
          </cell>
          <cell r="L1718">
            <v>4</v>
          </cell>
          <cell r="M1718">
            <v>45</v>
          </cell>
          <cell r="N1718">
            <v>2016</v>
          </cell>
          <cell r="O1718" t="str">
            <v>Monterrey</v>
          </cell>
          <cell r="P1718" t="str">
            <v>Nuevo León</v>
          </cell>
          <cell r="Q1718" t="str">
            <v>Noreste</v>
          </cell>
          <cell r="R1718" t="str">
            <v>Baja</v>
          </cell>
          <cell r="S1718" t="str">
            <v>Devolución Valmex</v>
          </cell>
          <cell r="T1718" t="str">
            <v>GNP</v>
          </cell>
          <cell r="U1718" t="str">
            <v>Grupo Nacional Provincial, S.A.B.</v>
          </cell>
          <cell r="V1718" t="str">
            <v>Agente Empleado</v>
          </cell>
          <cell r="W1718" t="str">
            <v>-</v>
          </cell>
          <cell r="X1718" t="str">
            <v>Oficina de Ventas</v>
          </cell>
          <cell r="Y1718" t="str">
            <v>Asignado</v>
          </cell>
          <cell r="Z1718" t="str">
            <v>V04163</v>
          </cell>
          <cell r="AA1718" t="str">
            <v>Moras Gómez Martín Enrique</v>
          </cell>
          <cell r="AB1718" t="str">
            <v>GNP Administración de Venta Masiva, S.A. de C.V.</v>
          </cell>
          <cell r="AC1718" t="str">
            <v>MOGM701008BP8</v>
          </cell>
          <cell r="AD1718" t="str">
            <v>Jefe de departamento</v>
          </cell>
          <cell r="AE1718" t="str">
            <v>Gerente Comercial</v>
          </cell>
          <cell r="AF1718" t="str">
            <v>Unidad de Negocio</v>
          </cell>
          <cell r="AG1718" t="str">
            <v>Dirección Canal Masivo</v>
          </cell>
          <cell r="AH1718" t="str">
            <v>Subdirección Comercial Agentes y Empleados</v>
          </cell>
          <cell r="AI1718" t="str">
            <v>C2041</v>
          </cell>
          <cell r="AJ1718" t="str">
            <v>Cabrera Zúñiga Saúl</v>
          </cell>
          <cell r="AK1718" t="str">
            <v>Oficina de Servicio Monterrey</v>
          </cell>
          <cell r="AL1718" t="str">
            <v>Monterrey</v>
          </cell>
          <cell r="AM1718">
            <v>0</v>
          </cell>
          <cell r="AN1718" t="str">
            <v>martin.moras@gnp.com.mx</v>
          </cell>
          <cell r="AO1718" t="str">
            <v>martin.moras@gnp.com.mx</v>
          </cell>
          <cell r="AP1718" t="str">
            <v>martin.moras@gnp.com.mx</v>
          </cell>
          <cell r="AQ1718">
            <v>8110166039</v>
          </cell>
          <cell r="AR1718" t="str">
            <v>6363180010379244</v>
          </cell>
          <cell r="AS1718" t="str">
            <v>CANCELADO</v>
          </cell>
          <cell r="AT1718" t="str">
            <v>3245</v>
          </cell>
          <cell r="AU1718" t="str">
            <v>331</v>
          </cell>
          <cell r="AV1718" t="str">
            <v>05/26</v>
          </cell>
          <cell r="AW1718" t="str">
            <v>-</v>
          </cell>
          <cell r="AX1718" t="str">
            <v>-</v>
          </cell>
          <cell r="AY1718" t="str">
            <v>No</v>
          </cell>
          <cell r="AZ1718" t="str">
            <v>-</v>
          </cell>
          <cell r="BA1718" t="str">
            <v>-</v>
          </cell>
          <cell r="BB1718" t="str">
            <v>-</v>
          </cell>
          <cell r="BC1718" t="str">
            <v>-</v>
          </cell>
          <cell r="BD1718" t="str">
            <v>-</v>
          </cell>
          <cell r="BE1718" t="str">
            <v>-</v>
          </cell>
          <cell r="BF1718" t="str">
            <v>-</v>
          </cell>
          <cell r="BG1718" t="str">
            <v>-</v>
          </cell>
          <cell r="BH1718" t="str">
            <v>-</v>
          </cell>
          <cell r="BI1718" t="str">
            <v>-</v>
          </cell>
          <cell r="BJ1718" t="str">
            <v>Arrendado</v>
          </cell>
          <cell r="BK1718" t="str">
            <v>AA4502</v>
          </cell>
          <cell r="BL1718" t="str">
            <v>Surman Anzures, S.A. de C.V.</v>
          </cell>
          <cell r="BM1718">
            <v>129925</v>
          </cell>
          <cell r="BN1718">
            <v>20788</v>
          </cell>
          <cell r="BO1718">
            <v>150713</v>
          </cell>
          <cell r="BP1718" t="str">
            <v>-</v>
          </cell>
          <cell r="BQ1718" t="str">
            <v>-</v>
          </cell>
          <cell r="BR1718" t="str">
            <v>-</v>
          </cell>
          <cell r="BS1718" t="str">
            <v>-</v>
          </cell>
          <cell r="BT1718" t="str">
            <v>-</v>
          </cell>
          <cell r="BU1718" t="str">
            <v>-</v>
          </cell>
          <cell r="BV1718" t="str">
            <v>-</v>
          </cell>
          <cell r="BW1718" t="str">
            <v>-</v>
          </cell>
          <cell r="BX1718" t="str">
            <v>-</v>
          </cell>
          <cell r="BY1718" t="str">
            <v>-</v>
          </cell>
          <cell r="BZ1718" t="str">
            <v>-</v>
          </cell>
          <cell r="CA1718" t="str">
            <v>-</v>
          </cell>
          <cell r="CB1718" t="str">
            <v>-</v>
          </cell>
          <cell r="CC1718" t="str">
            <v>Viernes</v>
          </cell>
          <cell r="CD1718" t="str">
            <v>79</v>
          </cell>
          <cell r="CE1718" t="str">
            <v>9</v>
          </cell>
          <cell r="CF1718" t="str">
            <v>Azul</v>
          </cell>
          <cell r="CG1718" t="str">
            <v>5o Sábado</v>
          </cell>
          <cell r="CH1718" t="str">
            <v>May y Jun</v>
          </cell>
          <cell r="CI1718" t="str">
            <v>Nov y Dic</v>
          </cell>
          <cell r="CJ1718" t="str">
            <v>AgenteEmp</v>
          </cell>
          <cell r="CK1718">
            <v>90</v>
          </cell>
          <cell r="CL1718" t="str">
            <v>101 - MAGNA</v>
          </cell>
          <cell r="CM1718" t="str">
            <v>16118</v>
          </cell>
          <cell r="CP1718" t="str">
            <v>-</v>
          </cell>
        </row>
        <row r="1719">
          <cell r="A1719" t="str">
            <v>16119</v>
          </cell>
          <cell r="B1719" t="str">
            <v>T51AHK</v>
          </cell>
          <cell r="C1719" t="str">
            <v>Distrito Federal</v>
          </cell>
          <cell r="D1719" t="str">
            <v>No aplica</v>
          </cell>
          <cell r="E1719" t="str">
            <v>Aveo</v>
          </cell>
          <cell r="F1719" t="str">
            <v>Automóvil</v>
          </cell>
          <cell r="G1719" t="str">
            <v>Chevrolet</v>
          </cell>
          <cell r="H1719" t="str">
            <v>Aveo LT 4 puertas T/M, D/H, A/A, B/A, ABS, CD, Paquete F</v>
          </cell>
          <cell r="I1719" t="str">
            <v>3G1TB5CF1GL196198</v>
          </cell>
          <cell r="J1719" t="str">
            <v>Hecho en México</v>
          </cell>
          <cell r="K1719" t="str">
            <v>Magna</v>
          </cell>
          <cell r="L1719">
            <v>4</v>
          </cell>
          <cell r="M1719">
            <v>45</v>
          </cell>
          <cell r="N1719">
            <v>2016</v>
          </cell>
          <cell r="O1719" t="str">
            <v>Pachuca</v>
          </cell>
          <cell r="P1719" t="str">
            <v>Hidalgo</v>
          </cell>
          <cell r="Q1719" t="str">
            <v>Centro</v>
          </cell>
          <cell r="R1719" t="str">
            <v>Activo</v>
          </cell>
          <cell r="S1719" t="str">
            <v>En operación</v>
          </cell>
          <cell r="T1719" t="str">
            <v>GNP</v>
          </cell>
          <cell r="U1719" t="str">
            <v>Grupo Nacional Provincial, S.A.B.</v>
          </cell>
          <cell r="V1719" t="str">
            <v>Asesor de Servicio</v>
          </cell>
          <cell r="W1719" t="str">
            <v>-</v>
          </cell>
          <cell r="X1719" t="str">
            <v>Metro Norte</v>
          </cell>
          <cell r="Y1719" t="str">
            <v>Asignado</v>
          </cell>
          <cell r="Z1719" t="str">
            <v>S04178</v>
          </cell>
          <cell r="AA1719" t="str">
            <v>Ramirez Enriquez Héctor</v>
          </cell>
          <cell r="AB1719" t="str">
            <v>Servicios Administrativos en Reclamaciones, S.A. de C.V.</v>
          </cell>
          <cell r="AC1719" t="str">
            <v>RAEH691203BR2</v>
          </cell>
          <cell r="AD1719" t="str">
            <v>Operativo</v>
          </cell>
          <cell r="AE1719" t="str">
            <v>Asesor de Servicio</v>
          </cell>
          <cell r="AF1719" t="str">
            <v>Unidad Operativa</v>
          </cell>
          <cell r="AG1719" t="str">
            <v>Dirección Servicio y Operaciones</v>
          </cell>
          <cell r="AH1719" t="str">
            <v>Subdir. Siniestros CDMX y Sureste</v>
          </cell>
          <cell r="AI1719" t="str">
            <v>C9215</v>
          </cell>
          <cell r="AJ1719" t="str">
            <v>Moreno Alvárez Elvia Citlalli</v>
          </cell>
          <cell r="AK1719" t="str">
            <v>Pachuca</v>
          </cell>
          <cell r="AL1719" t="str">
            <v>Pachuca</v>
          </cell>
          <cell r="AM1719">
            <v>80824</v>
          </cell>
          <cell r="AN1719" t="str">
            <v>hector.ramirez@gnp.com.mx</v>
          </cell>
          <cell r="AO1719" t="str">
            <v>hector.ramirez@gnp.com.mx</v>
          </cell>
          <cell r="AQ1719">
            <v>7711439489</v>
          </cell>
          <cell r="AR1719" t="str">
            <v>6363180010379251</v>
          </cell>
          <cell r="AS1719" t="str">
            <v>ACTIVO</v>
          </cell>
          <cell r="AT1719" t="str">
            <v>5600</v>
          </cell>
          <cell r="AU1719" t="str">
            <v>351</v>
          </cell>
          <cell r="AV1719" t="str">
            <v>05/26</v>
          </cell>
          <cell r="AW1719" t="str">
            <v>IMDM20552613..</v>
          </cell>
          <cell r="AX1719" t="str">
            <v>Activo</v>
          </cell>
          <cell r="AY1719" t="str">
            <v>No</v>
          </cell>
          <cell r="AZ1719" t="str">
            <v>-</v>
          </cell>
          <cell r="BA1719" t="str">
            <v>-</v>
          </cell>
          <cell r="BB1719" t="str">
            <v>-</v>
          </cell>
          <cell r="BC1719" t="str">
            <v>-</v>
          </cell>
          <cell r="BD1719" t="str">
            <v>-</v>
          </cell>
          <cell r="BE1719" t="str">
            <v>-</v>
          </cell>
          <cell r="BF1719" t="str">
            <v>-</v>
          </cell>
          <cell r="BG1719">
            <v>3</v>
          </cell>
          <cell r="BH1719">
            <v>2019</v>
          </cell>
          <cell r="BI1719">
            <v>3</v>
          </cell>
          <cell r="BJ1719" t="str">
            <v>Arrendado</v>
          </cell>
          <cell r="BK1719" t="str">
            <v>AA4503</v>
          </cell>
          <cell r="BL1719" t="str">
            <v>Surman Anzures, S.A. de C.V.</v>
          </cell>
          <cell r="BM1719">
            <v>129925</v>
          </cell>
          <cell r="BN1719">
            <v>20788</v>
          </cell>
          <cell r="BO1719">
            <v>150713</v>
          </cell>
          <cell r="BP1719" t="str">
            <v>-</v>
          </cell>
          <cell r="BQ1719" t="str">
            <v>-</v>
          </cell>
          <cell r="BR1719" t="str">
            <v>-</v>
          </cell>
          <cell r="BS1719" t="str">
            <v>-</v>
          </cell>
          <cell r="BT1719" t="str">
            <v>-</v>
          </cell>
          <cell r="BU1719" t="str">
            <v>-</v>
          </cell>
          <cell r="BV1719" t="str">
            <v>-</v>
          </cell>
          <cell r="BW1719" t="str">
            <v>-</v>
          </cell>
          <cell r="BX1719" t="str">
            <v>-</v>
          </cell>
          <cell r="BY1719" t="str">
            <v>-</v>
          </cell>
          <cell r="BZ1719" t="str">
            <v>-</v>
          </cell>
          <cell r="CA1719" t="str">
            <v>-</v>
          </cell>
          <cell r="CB1719" t="str">
            <v>-</v>
          </cell>
          <cell r="CC1719" t="str">
            <v>Jueves</v>
          </cell>
          <cell r="CD1719" t="str">
            <v>51</v>
          </cell>
          <cell r="CE1719" t="str">
            <v>1</v>
          </cell>
          <cell r="CF1719" t="str">
            <v>Verde</v>
          </cell>
          <cell r="CG1719" t="str">
            <v>4o Sábado</v>
          </cell>
          <cell r="CH1719" t="str">
            <v>Abr y May</v>
          </cell>
          <cell r="CI1719" t="str">
            <v>Oct y Nov</v>
          </cell>
          <cell r="CJ1719" t="str">
            <v>PAdmvo</v>
          </cell>
          <cell r="CK1719">
            <v>90</v>
          </cell>
          <cell r="CL1719" t="str">
            <v>101 - MAGNA</v>
          </cell>
          <cell r="CM1719" t="str">
            <v>16119</v>
          </cell>
          <cell r="CP1719" t="str">
            <v>-</v>
          </cell>
        </row>
        <row r="1720">
          <cell r="A1720" t="str">
            <v>16120</v>
          </cell>
          <cell r="B1720" t="str">
            <v>T52AHK</v>
          </cell>
          <cell r="C1720" t="str">
            <v>Distrito Federal</v>
          </cell>
          <cell r="D1720" t="str">
            <v>No aplica</v>
          </cell>
          <cell r="E1720" t="str">
            <v>Aveo</v>
          </cell>
          <cell r="F1720" t="str">
            <v>Automóvil</v>
          </cell>
          <cell r="G1720" t="str">
            <v>Chevrolet</v>
          </cell>
          <cell r="H1720" t="str">
            <v>Aveo LT 4 puertas T/M, D/H, A/A, B/A, ABS, CD, Paquete F</v>
          </cell>
          <cell r="I1720" t="str">
            <v>3G1TB5CF8GL193511</v>
          </cell>
          <cell r="J1720" t="str">
            <v>Hecho en México</v>
          </cell>
          <cell r="K1720" t="str">
            <v>Magna</v>
          </cell>
          <cell r="L1720">
            <v>4</v>
          </cell>
          <cell r="M1720">
            <v>45</v>
          </cell>
          <cell r="N1720">
            <v>2016</v>
          </cell>
          <cell r="O1720" t="str">
            <v>Xalapa</v>
          </cell>
          <cell r="P1720" t="str">
            <v>Veracruz</v>
          </cell>
          <cell r="Q1720" t="str">
            <v>Sureste</v>
          </cell>
          <cell r="R1720" t="str">
            <v>Activo</v>
          </cell>
          <cell r="S1720" t="str">
            <v>En operación</v>
          </cell>
          <cell r="T1720" t="str">
            <v>GNP</v>
          </cell>
          <cell r="U1720" t="str">
            <v>Grupo Nacional Provincial, S.A.B.</v>
          </cell>
          <cell r="V1720" t="str">
            <v>AVES</v>
          </cell>
          <cell r="W1720" t="str">
            <v>-</v>
          </cell>
          <cell r="X1720" t="str">
            <v>Despacho Externo</v>
          </cell>
          <cell r="Y1720" t="str">
            <v>Asignado</v>
          </cell>
          <cell r="Z1720" t="str">
            <v>-</v>
          </cell>
          <cell r="AA1720" t="str">
            <v>José Arevalo Moguel</v>
          </cell>
          <cell r="AB1720" t="str">
            <v>-</v>
          </cell>
          <cell r="AC1720" t="str">
            <v>-</v>
          </cell>
          <cell r="AD1720" t="str">
            <v>-</v>
          </cell>
          <cell r="AE1720" t="str">
            <v>-</v>
          </cell>
          <cell r="AF1720" t="str">
            <v>-</v>
          </cell>
          <cell r="AG1720" t="str">
            <v>-</v>
          </cell>
          <cell r="AH1720" t="str">
            <v>-</v>
          </cell>
          <cell r="AI1720" t="str">
            <v>C6705</v>
          </cell>
          <cell r="AJ1720" t="str">
            <v>Ramirez Granados Arturo</v>
          </cell>
          <cell r="AK1720" t="str">
            <v>-</v>
          </cell>
          <cell r="AL1720" t="str">
            <v>-</v>
          </cell>
          <cell r="AM1720" t="str">
            <v>-</v>
          </cell>
          <cell r="AN1720" t="str">
            <v>jarevalo@grupopme.com</v>
          </cell>
          <cell r="AO1720" t="str">
            <v>-</v>
          </cell>
          <cell r="AQ1720">
            <v>5534662759</v>
          </cell>
          <cell r="AR1720" t="str">
            <v>6363180010379269</v>
          </cell>
          <cell r="AS1720" t="str">
            <v>BLOQUEADO</v>
          </cell>
          <cell r="AT1720" t="str">
            <v>2559</v>
          </cell>
          <cell r="AU1720" t="str">
            <v>158</v>
          </cell>
          <cell r="AV1720" t="str">
            <v>05/26</v>
          </cell>
          <cell r="AW1720" t="str">
            <v>IMDM20552240..</v>
          </cell>
          <cell r="AX1720" t="str">
            <v>Inactivo</v>
          </cell>
          <cell r="AY1720" t="str">
            <v>No</v>
          </cell>
          <cell r="AZ1720" t="str">
            <v>-</v>
          </cell>
          <cell r="BA1720" t="str">
            <v>-</v>
          </cell>
          <cell r="BB1720" t="str">
            <v>-</v>
          </cell>
          <cell r="BC1720" t="str">
            <v>-</v>
          </cell>
          <cell r="BD1720" t="str">
            <v>-</v>
          </cell>
          <cell r="BE1720" t="str">
            <v>-</v>
          </cell>
          <cell r="BF1720" t="str">
            <v>-</v>
          </cell>
          <cell r="BG1720" t="str">
            <v>-</v>
          </cell>
          <cell r="BH1720">
            <v>2020</v>
          </cell>
          <cell r="BI1720">
            <v>3</v>
          </cell>
          <cell r="BJ1720" t="str">
            <v>Arrendado</v>
          </cell>
          <cell r="BK1720" t="str">
            <v>AA4504</v>
          </cell>
          <cell r="BL1720" t="str">
            <v>Surman Anzures, S.A. de C.V.</v>
          </cell>
          <cell r="BM1720">
            <v>129925</v>
          </cell>
          <cell r="BN1720">
            <v>20788</v>
          </cell>
          <cell r="BO1720">
            <v>150713</v>
          </cell>
          <cell r="BP1720" t="str">
            <v>-</v>
          </cell>
          <cell r="BQ1720">
            <v>43652</v>
          </cell>
          <cell r="BR1720" t="str">
            <v>AP-20160331-0614</v>
          </cell>
          <cell r="BS1720" t="str">
            <v>17</v>
          </cell>
          <cell r="BT1720" t="str">
            <v>39/48</v>
          </cell>
          <cell r="BU1720">
            <v>1950.62</v>
          </cell>
          <cell r="BV1720">
            <v>710.88</v>
          </cell>
          <cell r="BW1720">
            <v>2661.5</v>
          </cell>
          <cell r="BX1720">
            <v>425.84</v>
          </cell>
          <cell r="BY1720">
            <v>3087.34</v>
          </cell>
          <cell r="BZ1720">
            <v>63597.279999999992</v>
          </cell>
          <cell r="CA1720" t="str">
            <v>31/03/2016</v>
          </cell>
          <cell r="CB1720" t="str">
            <v>06/04/2020</v>
          </cell>
          <cell r="CC1720" t="str">
            <v>Jueves</v>
          </cell>
          <cell r="CD1720" t="str">
            <v>52</v>
          </cell>
          <cell r="CE1720" t="str">
            <v>2</v>
          </cell>
          <cell r="CF1720" t="str">
            <v>Verde</v>
          </cell>
          <cell r="CG1720" t="str">
            <v>4o Sábado</v>
          </cell>
          <cell r="CH1720" t="str">
            <v>Abr y May</v>
          </cell>
          <cell r="CI1720" t="str">
            <v>Oct y Nov</v>
          </cell>
          <cell r="CJ1720" t="str">
            <v>AVEs</v>
          </cell>
          <cell r="CK1720">
            <v>0</v>
          </cell>
          <cell r="CL1720" t="str">
            <v>101 - MAGNA</v>
          </cell>
          <cell r="CM1720" t="str">
            <v>16120</v>
          </cell>
          <cell r="CP1720" t="str">
            <v>4018799</v>
          </cell>
        </row>
        <row r="1721">
          <cell r="A1721" t="str">
            <v>16121</v>
          </cell>
          <cell r="B1721" t="str">
            <v>S76AHK</v>
          </cell>
          <cell r="C1721" t="str">
            <v>Distrito Federal</v>
          </cell>
          <cell r="D1721" t="str">
            <v>No aplica</v>
          </cell>
          <cell r="E1721" t="str">
            <v>Aveo</v>
          </cell>
          <cell r="F1721" t="str">
            <v>Automóvil</v>
          </cell>
          <cell r="G1721" t="str">
            <v>Chevrolet</v>
          </cell>
          <cell r="H1721" t="str">
            <v>Aveo LT 4 puertas T/M, D/H, A/A, B/A, ABS, CD, Paquete F</v>
          </cell>
          <cell r="I1721" t="str">
            <v>3G1TB5CF9GL196174</v>
          </cell>
          <cell r="J1721" t="str">
            <v>Hecho en México</v>
          </cell>
          <cell r="K1721" t="str">
            <v>Magna</v>
          </cell>
          <cell r="L1721">
            <v>4</v>
          </cell>
          <cell r="M1721">
            <v>45</v>
          </cell>
          <cell r="N1721">
            <v>2016</v>
          </cell>
          <cell r="O1721" t="str">
            <v>Mexicali</v>
          </cell>
          <cell r="P1721" t="str">
            <v>Baja California Norte</v>
          </cell>
          <cell r="Q1721" t="str">
            <v>Noroeste</v>
          </cell>
          <cell r="R1721" t="str">
            <v>Baja</v>
          </cell>
          <cell r="S1721" t="str">
            <v>Subasta interna</v>
          </cell>
          <cell r="T1721" t="str">
            <v>GNP</v>
          </cell>
          <cell r="U1721" t="str">
            <v>Grupo Nacional Provincial, S.A.B.</v>
          </cell>
          <cell r="V1721" t="str">
            <v>Pool Administrativo</v>
          </cell>
          <cell r="W1721" t="str">
            <v>Pool Administrativo</v>
          </cell>
          <cell r="X1721" t="str">
            <v>Oficina Regional</v>
          </cell>
          <cell r="Y1721" t="str">
            <v>Pool</v>
          </cell>
          <cell r="Z1721" t="str">
            <v>N89379</v>
          </cell>
          <cell r="AA1721" t="str">
            <v>Barragán Contreras Cesar Gerardo</v>
          </cell>
          <cell r="AB1721" t="str">
            <v>Grupo Nacional Provincial, S.A.B.</v>
          </cell>
          <cell r="AC1721" t="str">
            <v>BACC8109095Z9</v>
          </cell>
          <cell r="AD1721" t="str">
            <v>Jefe de departamento</v>
          </cell>
          <cell r="AE1721" t="str">
            <v>Jefe de Departamento A</v>
          </cell>
          <cell r="AF1721" t="str">
            <v>Unidad Staff</v>
          </cell>
          <cell r="AG1721" t="str">
            <v>Dirección Recursos Humanos y Servicios Administrativos</v>
          </cell>
          <cell r="AH1721" t="str">
            <v>Subdir. Inmuebles</v>
          </cell>
          <cell r="AI1721" t="str">
            <v>C6108</v>
          </cell>
          <cell r="AJ1721" t="str">
            <v>Lomeli Aguayo Victor Javier</v>
          </cell>
          <cell r="AK1721" t="str">
            <v>Mexicali</v>
          </cell>
          <cell r="AL1721" t="str">
            <v>Mexicalí</v>
          </cell>
          <cell r="AM1721">
            <v>7360</v>
          </cell>
          <cell r="AN1721" t="str">
            <v>gerardo.barragan@gnp.com.mx</v>
          </cell>
          <cell r="AO1721" t="str">
            <v>gerardo.barragan@gnp.com.mx</v>
          </cell>
          <cell r="AQ1721">
            <v>6862614822</v>
          </cell>
          <cell r="AR1721" t="str">
            <v>6363180010379277</v>
          </cell>
          <cell r="AS1721" t="str">
            <v>CANCELADO</v>
          </cell>
          <cell r="AT1721" t="str">
            <v>6094</v>
          </cell>
          <cell r="AU1721" t="str">
            <v>887</v>
          </cell>
          <cell r="AV1721" t="str">
            <v>05/26</v>
          </cell>
          <cell r="AW1721" t="str">
            <v>IMDM22968810..</v>
          </cell>
          <cell r="AX1721" t="str">
            <v>Inactivo</v>
          </cell>
          <cell r="AY1721" t="str">
            <v>No</v>
          </cell>
          <cell r="AZ1721" t="str">
            <v>-</v>
          </cell>
          <cell r="BA1721" t="str">
            <v>-</v>
          </cell>
          <cell r="BB1721" t="str">
            <v>-</v>
          </cell>
          <cell r="BC1721" t="str">
            <v>-</v>
          </cell>
          <cell r="BD1721" t="str">
            <v>-</v>
          </cell>
          <cell r="BE1721" t="str">
            <v>-</v>
          </cell>
          <cell r="BF1721" t="str">
            <v>-</v>
          </cell>
          <cell r="BG1721" t="str">
            <v>-</v>
          </cell>
          <cell r="BH1721" t="str">
            <v>-</v>
          </cell>
          <cell r="BI1721" t="str">
            <v>-</v>
          </cell>
          <cell r="BJ1721" t="str">
            <v>Arrendado</v>
          </cell>
          <cell r="BK1721" t="str">
            <v>AA4505</v>
          </cell>
          <cell r="BL1721" t="str">
            <v>Surman Anzures, S.A. de C.V.</v>
          </cell>
          <cell r="BM1721">
            <v>129925</v>
          </cell>
          <cell r="BN1721">
            <v>20788</v>
          </cell>
          <cell r="BO1721">
            <v>150713</v>
          </cell>
          <cell r="BP1721" t="str">
            <v>-</v>
          </cell>
          <cell r="BQ1721" t="str">
            <v>-</v>
          </cell>
          <cell r="BR1721" t="str">
            <v>-</v>
          </cell>
          <cell r="BS1721" t="str">
            <v>-</v>
          </cell>
          <cell r="BT1721" t="str">
            <v>-</v>
          </cell>
          <cell r="BU1721" t="str">
            <v>-</v>
          </cell>
          <cell r="BV1721" t="str">
            <v>-</v>
          </cell>
          <cell r="BW1721" t="str">
            <v>-</v>
          </cell>
          <cell r="BX1721" t="str">
            <v>-</v>
          </cell>
          <cell r="BY1721" t="str">
            <v>-</v>
          </cell>
          <cell r="BZ1721" t="str">
            <v>-</v>
          </cell>
          <cell r="CA1721" t="str">
            <v>-</v>
          </cell>
          <cell r="CB1721" t="str">
            <v>-</v>
          </cell>
          <cell r="CC1721" t="str">
            <v>Lunes</v>
          </cell>
          <cell r="CD1721" t="str">
            <v>76</v>
          </cell>
          <cell r="CE1721" t="str">
            <v>6</v>
          </cell>
          <cell r="CF1721" t="str">
            <v>Amarillo</v>
          </cell>
          <cell r="CG1721" t="str">
            <v>1er Sábado</v>
          </cell>
          <cell r="CH1721" t="str">
            <v>Ene y Feb</v>
          </cell>
          <cell r="CI1721" t="str">
            <v>Jul y Ago</v>
          </cell>
          <cell r="CJ1721" t="str">
            <v>PAdmvo</v>
          </cell>
          <cell r="CK1721">
            <v>90</v>
          </cell>
          <cell r="CL1721" t="str">
            <v>101 - MAGNA</v>
          </cell>
          <cell r="CM1721" t="str">
            <v>16121</v>
          </cell>
          <cell r="CP1721" t="str">
            <v>-</v>
          </cell>
        </row>
        <row r="1722">
          <cell r="A1722" t="str">
            <v>16122</v>
          </cell>
          <cell r="B1722" t="str">
            <v>U04AHK</v>
          </cell>
          <cell r="C1722" t="str">
            <v>Distrito Federal</v>
          </cell>
          <cell r="D1722" t="str">
            <v>No aplica</v>
          </cell>
          <cell r="E1722" t="str">
            <v>Aveo</v>
          </cell>
          <cell r="F1722" t="str">
            <v>Automóvil</v>
          </cell>
          <cell r="G1722" t="str">
            <v>Chevrolet</v>
          </cell>
          <cell r="H1722" t="str">
            <v>Aveo LT 4 puertas T/M, D/H, A/A, B/A, ABS, CD, Paquete F</v>
          </cell>
          <cell r="I1722" t="str">
            <v>3G1TB5CF8GL193217</v>
          </cell>
          <cell r="J1722" t="str">
            <v>Hecho en México</v>
          </cell>
          <cell r="K1722" t="str">
            <v>Magna</v>
          </cell>
          <cell r="L1722">
            <v>4</v>
          </cell>
          <cell r="M1722">
            <v>45</v>
          </cell>
          <cell r="N1722">
            <v>2016</v>
          </cell>
          <cell r="O1722" t="str">
            <v>Ciudad de México</v>
          </cell>
          <cell r="P1722" t="str">
            <v>Ciudad de México</v>
          </cell>
          <cell r="Q1722" t="str">
            <v>Zona Metropolitana</v>
          </cell>
          <cell r="R1722" t="str">
            <v>Baja</v>
          </cell>
          <cell r="S1722" t="str">
            <v>Subasta interna</v>
          </cell>
          <cell r="T1722" t="str">
            <v>GNP</v>
          </cell>
          <cell r="U1722" t="str">
            <v>Grupo Nacional Provincial, S.A.B.</v>
          </cell>
          <cell r="V1722" t="str">
            <v>AVES</v>
          </cell>
          <cell r="W1722" t="str">
            <v>Cesar Zepeda (Validar)</v>
          </cell>
          <cell r="X1722" t="str">
            <v>Despacho Externo</v>
          </cell>
          <cell r="Y1722" t="str">
            <v>Asignado</v>
          </cell>
          <cell r="AA1722" t="str">
            <v>-</v>
          </cell>
          <cell r="AB1722" t="str">
            <v>-</v>
          </cell>
          <cell r="AC1722" t="str">
            <v>-</v>
          </cell>
          <cell r="AD1722" t="str">
            <v>-</v>
          </cell>
          <cell r="AE1722" t="str">
            <v>-</v>
          </cell>
          <cell r="AF1722" t="str">
            <v>-</v>
          </cell>
          <cell r="AG1722" t="str">
            <v>-</v>
          </cell>
          <cell r="AH1722" t="str">
            <v>-</v>
          </cell>
          <cell r="AI1722" t="str">
            <v>C6705</v>
          </cell>
          <cell r="AJ1722" t="str">
            <v>Ramirez Granados Arturo</v>
          </cell>
          <cell r="AK1722" t="str">
            <v>-</v>
          </cell>
          <cell r="AL1722" t="str">
            <v>-</v>
          </cell>
          <cell r="AM1722" t="str">
            <v>-</v>
          </cell>
          <cell r="AN1722">
            <v>0</v>
          </cell>
          <cell r="AO1722" t="str">
            <v>-</v>
          </cell>
          <cell r="AQ1722">
            <v>5543677979</v>
          </cell>
          <cell r="AR1722" t="str">
            <v>6363180010379285</v>
          </cell>
          <cell r="AS1722" t="str">
            <v>CANCELADO</v>
          </cell>
          <cell r="AT1722" t="str">
            <v>0473</v>
          </cell>
          <cell r="AU1722" t="str">
            <v>861</v>
          </cell>
          <cell r="AV1722" t="str">
            <v>05/26</v>
          </cell>
          <cell r="AW1722" t="str">
            <v>-</v>
          </cell>
          <cell r="AX1722" t="str">
            <v>-</v>
          </cell>
          <cell r="AY1722" t="str">
            <v>No</v>
          </cell>
          <cell r="AZ1722" t="str">
            <v>-</v>
          </cell>
          <cell r="BA1722" t="str">
            <v>-</v>
          </cell>
          <cell r="BB1722" t="str">
            <v>-</v>
          </cell>
          <cell r="BC1722" t="str">
            <v>-</v>
          </cell>
          <cell r="BD1722" t="str">
            <v>-</v>
          </cell>
          <cell r="BE1722" t="str">
            <v>-</v>
          </cell>
          <cell r="BF1722" t="str">
            <v>-</v>
          </cell>
          <cell r="BG1722" t="str">
            <v>-</v>
          </cell>
          <cell r="BH1722" t="str">
            <v>-</v>
          </cell>
          <cell r="BI1722" t="str">
            <v>-</v>
          </cell>
          <cell r="BJ1722" t="str">
            <v>Arrendado</v>
          </cell>
          <cell r="BK1722" t="str">
            <v>AA4506</v>
          </cell>
          <cell r="BL1722" t="str">
            <v>Surman Anzures, S.A. de C.V.</v>
          </cell>
          <cell r="BM1722">
            <v>129925</v>
          </cell>
          <cell r="BN1722">
            <v>20788</v>
          </cell>
          <cell r="BO1722">
            <v>150713</v>
          </cell>
          <cell r="BP1722" t="str">
            <v>-</v>
          </cell>
          <cell r="BQ1722" t="str">
            <v>-</v>
          </cell>
          <cell r="BR1722" t="str">
            <v>-</v>
          </cell>
          <cell r="BS1722" t="str">
            <v>-</v>
          </cell>
          <cell r="BT1722" t="str">
            <v>-</v>
          </cell>
          <cell r="BU1722" t="str">
            <v>-</v>
          </cell>
          <cell r="BV1722" t="str">
            <v>-</v>
          </cell>
          <cell r="BW1722" t="str">
            <v>-</v>
          </cell>
          <cell r="BX1722" t="str">
            <v>-</v>
          </cell>
          <cell r="BY1722" t="str">
            <v>-</v>
          </cell>
          <cell r="BZ1722" t="str">
            <v>-</v>
          </cell>
          <cell r="CA1722" t="str">
            <v>-</v>
          </cell>
          <cell r="CB1722" t="str">
            <v>-</v>
          </cell>
          <cell r="CC1722" t="str">
            <v>Miércoles</v>
          </cell>
          <cell r="CD1722" t="str">
            <v>04</v>
          </cell>
          <cell r="CE1722" t="str">
            <v>4</v>
          </cell>
          <cell r="CF1722" t="str">
            <v>Rojo</v>
          </cell>
          <cell r="CG1722" t="str">
            <v>3er Sábado</v>
          </cell>
          <cell r="CH1722" t="str">
            <v>Mzo y Abr</v>
          </cell>
          <cell r="CI1722" t="str">
            <v>Sep y Oct</v>
          </cell>
          <cell r="CJ1722" t="str">
            <v>AVEs</v>
          </cell>
          <cell r="CK1722">
            <v>0</v>
          </cell>
          <cell r="CL1722" t="str">
            <v>101 - MAGNA</v>
          </cell>
          <cell r="CM1722" t="str">
            <v>16122</v>
          </cell>
          <cell r="CP1722" t="str">
            <v>-</v>
          </cell>
        </row>
        <row r="1723">
          <cell r="A1723" t="str">
            <v>16123</v>
          </cell>
          <cell r="B1723" t="str">
            <v>T76AHK</v>
          </cell>
          <cell r="C1723" t="str">
            <v>Distrito Federal</v>
          </cell>
          <cell r="D1723" t="str">
            <v>No aplica</v>
          </cell>
          <cell r="E1723" t="str">
            <v>Aveo</v>
          </cell>
          <cell r="F1723" t="str">
            <v>Automóvil</v>
          </cell>
          <cell r="G1723" t="str">
            <v>Chevrolet</v>
          </cell>
          <cell r="H1723" t="str">
            <v>Aveo LT 4 puertas T/M, D/H, A/A, B/A, ABS, CD, Paquete F</v>
          </cell>
          <cell r="I1723" t="str">
            <v>3G1TB5CF4GL195045</v>
          </cell>
          <cell r="J1723" t="str">
            <v>Hecho en México</v>
          </cell>
          <cell r="K1723" t="str">
            <v>Magna</v>
          </cell>
          <cell r="L1723">
            <v>4</v>
          </cell>
          <cell r="M1723">
            <v>45</v>
          </cell>
          <cell r="N1723">
            <v>2016</v>
          </cell>
          <cell r="O1723" t="str">
            <v>Ciudad de México</v>
          </cell>
          <cell r="P1723" t="str">
            <v>Ciudad de México</v>
          </cell>
          <cell r="Q1723" t="str">
            <v>Zona Metropolitana</v>
          </cell>
          <cell r="R1723" t="str">
            <v>Baja</v>
          </cell>
          <cell r="S1723" t="str">
            <v>Devolución Valmex</v>
          </cell>
          <cell r="T1723" t="str">
            <v>GNP</v>
          </cell>
          <cell r="U1723" t="str">
            <v>Grupo Nacional Provincial, S.A.B.</v>
          </cell>
          <cell r="V1723" t="str">
            <v>AVES</v>
          </cell>
          <cell r="W1723" t="str">
            <v>IR Administradores</v>
          </cell>
          <cell r="X1723" t="str">
            <v>Despacho Externo</v>
          </cell>
          <cell r="Y1723" t="str">
            <v>Asignado</v>
          </cell>
          <cell r="Z1723" t="str">
            <v>N91812</v>
          </cell>
          <cell r="AA1723" t="str">
            <v>Rivera Torres Daniela Jazmín</v>
          </cell>
          <cell r="AB1723" t="str">
            <v>Grupo Nacional Provincial, S.A.B.</v>
          </cell>
          <cell r="AC1723" t="str">
            <v>RITD8611287H6</v>
          </cell>
          <cell r="AD1723" t="str">
            <v>Jefe de departamento</v>
          </cell>
          <cell r="AE1723" t="str">
            <v>Jefe de Departamento B</v>
          </cell>
          <cell r="AF1723" t="str">
            <v>Unidad de Negocio</v>
          </cell>
          <cell r="AG1723" t="str">
            <v>Dirección Canal Masivo</v>
          </cell>
          <cell r="AH1723" t="str">
            <v>Subdir. Integración Comercial Canal Masivo</v>
          </cell>
          <cell r="AI1723" t="str">
            <v>C2001</v>
          </cell>
          <cell r="AJ1723" t="str">
            <v>Ocampo Sosa Abel Francisco</v>
          </cell>
          <cell r="AK1723" t="str">
            <v>Central P2 C-D</v>
          </cell>
          <cell r="AL1723" t="str">
            <v>Plaza GNP</v>
          </cell>
          <cell r="AM1723">
            <v>81816</v>
          </cell>
          <cell r="AN1723" t="str">
            <v>yasmin.rivera@gnp.com.mx</v>
          </cell>
          <cell r="AO1723" t="str">
            <v>yasmin.rivera@gnp.com.mx</v>
          </cell>
          <cell r="AP1723" t="str">
            <v>marisol.gallardo@gnp.com.mx</v>
          </cell>
          <cell r="AQ1723">
            <v>5543677979</v>
          </cell>
          <cell r="AR1723" t="str">
            <v>6363180010379293</v>
          </cell>
          <cell r="AS1723" t="str">
            <v>CANCELADO</v>
          </cell>
          <cell r="AT1723" t="str">
            <v>8002</v>
          </cell>
          <cell r="AU1723" t="str">
            <v>799</v>
          </cell>
          <cell r="AV1723" t="str">
            <v>05/26</v>
          </cell>
          <cell r="AW1723" t="str">
            <v>-</v>
          </cell>
          <cell r="AX1723" t="str">
            <v>-</v>
          </cell>
          <cell r="AY1723" t="str">
            <v>No</v>
          </cell>
          <cell r="AZ1723" t="str">
            <v>-</v>
          </cell>
          <cell r="BA1723" t="str">
            <v>-</v>
          </cell>
          <cell r="BB1723" t="str">
            <v>-</v>
          </cell>
          <cell r="BC1723" t="str">
            <v>-</v>
          </cell>
          <cell r="BD1723" t="str">
            <v>-</v>
          </cell>
          <cell r="BE1723" t="str">
            <v>-</v>
          </cell>
          <cell r="BF1723" t="str">
            <v>-</v>
          </cell>
          <cell r="BG1723" t="str">
            <v>-</v>
          </cell>
          <cell r="BH1723" t="str">
            <v>-</v>
          </cell>
          <cell r="BI1723" t="str">
            <v>-</v>
          </cell>
          <cell r="BJ1723" t="str">
            <v>Arrendado</v>
          </cell>
          <cell r="BK1723" t="str">
            <v>AA4507</v>
          </cell>
          <cell r="BL1723" t="str">
            <v>Surman Anzures, S.A. de C.V.</v>
          </cell>
          <cell r="BM1723">
            <v>129925</v>
          </cell>
          <cell r="BN1723">
            <v>20788</v>
          </cell>
          <cell r="BO1723">
            <v>150713</v>
          </cell>
          <cell r="BP1723" t="str">
            <v>-</v>
          </cell>
          <cell r="BQ1723" t="str">
            <v>-</v>
          </cell>
          <cell r="BR1723" t="str">
            <v>-</v>
          </cell>
          <cell r="BS1723" t="str">
            <v>-</v>
          </cell>
          <cell r="BT1723" t="str">
            <v>-</v>
          </cell>
          <cell r="BU1723" t="str">
            <v>-</v>
          </cell>
          <cell r="BV1723" t="str">
            <v>-</v>
          </cell>
          <cell r="BW1723" t="str">
            <v>-</v>
          </cell>
          <cell r="BX1723" t="str">
            <v>-</v>
          </cell>
          <cell r="BY1723" t="str">
            <v>-</v>
          </cell>
          <cell r="BZ1723" t="str">
            <v>-</v>
          </cell>
          <cell r="CA1723" t="str">
            <v>-</v>
          </cell>
          <cell r="CB1723" t="str">
            <v>-</v>
          </cell>
          <cell r="CC1723" t="str">
            <v>Lunes</v>
          </cell>
          <cell r="CD1723" t="str">
            <v>76</v>
          </cell>
          <cell r="CE1723" t="str">
            <v>6</v>
          </cell>
          <cell r="CF1723" t="str">
            <v>Amarillo</v>
          </cell>
          <cell r="CG1723" t="str">
            <v>1er Sábado</v>
          </cell>
          <cell r="CH1723" t="str">
            <v>Ene y Feb</v>
          </cell>
          <cell r="CI1723" t="str">
            <v>Jul y Ago</v>
          </cell>
          <cell r="CJ1723" t="str">
            <v>AVEs</v>
          </cell>
          <cell r="CK1723">
            <v>0</v>
          </cell>
          <cell r="CL1723" t="str">
            <v>101 - MAGNA</v>
          </cell>
          <cell r="CM1723" t="str">
            <v>16123</v>
          </cell>
          <cell r="CP1723" t="str">
            <v>-</v>
          </cell>
        </row>
        <row r="1724">
          <cell r="A1724" t="str">
            <v>16124</v>
          </cell>
          <cell r="B1724" t="str">
            <v>S39AHK</v>
          </cell>
          <cell r="C1724" t="str">
            <v>Distrito Federal</v>
          </cell>
          <cell r="D1724" t="str">
            <v>No aplica</v>
          </cell>
          <cell r="E1724" t="str">
            <v>Aveo</v>
          </cell>
          <cell r="F1724" t="str">
            <v>Automóvil</v>
          </cell>
          <cell r="G1724" t="str">
            <v>Chevrolet</v>
          </cell>
          <cell r="H1724" t="str">
            <v>Aveo LT 4 puertas T/M, D/H, A/A, B/A, ABS, CD, Paquete F</v>
          </cell>
          <cell r="I1724" t="str">
            <v>3G1TB5CF2GL194671</v>
          </cell>
          <cell r="J1724" t="str">
            <v>Hecho en México</v>
          </cell>
          <cell r="K1724" t="str">
            <v>Magna</v>
          </cell>
          <cell r="L1724">
            <v>4</v>
          </cell>
          <cell r="M1724">
            <v>45</v>
          </cell>
          <cell r="N1724">
            <v>2016</v>
          </cell>
          <cell r="O1724" t="str">
            <v>Guadalajara</v>
          </cell>
          <cell r="P1724" t="str">
            <v>Jalisco</v>
          </cell>
          <cell r="Q1724" t="str">
            <v>Occidente</v>
          </cell>
          <cell r="R1724" t="str">
            <v>Baja</v>
          </cell>
          <cell r="S1724" t="str">
            <v>Subasta interna</v>
          </cell>
          <cell r="T1724" t="str">
            <v>GNP</v>
          </cell>
          <cell r="U1724" t="str">
            <v>Grupo Nacional Provincial, S.A.B.</v>
          </cell>
          <cell r="V1724" t="str">
            <v>Agente Empleado</v>
          </cell>
          <cell r="W1724" t="str">
            <v>-</v>
          </cell>
          <cell r="X1724" t="str">
            <v>Oficina de Ventas</v>
          </cell>
          <cell r="Y1724" t="str">
            <v>Asignado</v>
          </cell>
          <cell r="Z1724" t="str">
            <v>V02896</v>
          </cell>
          <cell r="AA1724" t="str">
            <v>-</v>
          </cell>
          <cell r="AB1724" t="str">
            <v>-</v>
          </cell>
          <cell r="AC1724" t="str">
            <v>-</v>
          </cell>
          <cell r="AD1724" t="str">
            <v>-</v>
          </cell>
          <cell r="AE1724" t="str">
            <v>-</v>
          </cell>
          <cell r="AF1724" t="str">
            <v>-</v>
          </cell>
          <cell r="AG1724" t="str">
            <v>-</v>
          </cell>
          <cell r="AH1724" t="str">
            <v>-</v>
          </cell>
          <cell r="AI1724" t="str">
            <v>C6705</v>
          </cell>
          <cell r="AJ1724" t="str">
            <v>Ramirez Granados Arturo</v>
          </cell>
          <cell r="AK1724" t="str">
            <v>-</v>
          </cell>
          <cell r="AL1724" t="str">
            <v>-</v>
          </cell>
          <cell r="AM1724" t="str">
            <v>-</v>
          </cell>
          <cell r="AN1724" t="str">
            <v>jose.gonzalezarciga@gnp.com.mx</v>
          </cell>
          <cell r="AO1724" t="str">
            <v>-</v>
          </cell>
          <cell r="AP1724" t="str">
            <v>jose.gonzalezarciga@gnp.com.mx</v>
          </cell>
          <cell r="AQ1724">
            <v>3338150992</v>
          </cell>
          <cell r="AR1724" t="str">
            <v>6363180010379301</v>
          </cell>
          <cell r="AS1724" t="str">
            <v>CANCELADO</v>
          </cell>
          <cell r="AT1724" t="str">
            <v>5662</v>
          </cell>
          <cell r="AU1724" t="str">
            <v>456</v>
          </cell>
          <cell r="AV1724" t="str">
            <v>05/26</v>
          </cell>
          <cell r="AW1724" t="str">
            <v>IMDM22968663..</v>
          </cell>
          <cell r="AX1724" t="str">
            <v>Inactivo</v>
          </cell>
          <cell r="AY1724" t="str">
            <v>No</v>
          </cell>
          <cell r="AZ1724" t="str">
            <v>-</v>
          </cell>
          <cell r="BA1724" t="str">
            <v>-</v>
          </cell>
          <cell r="BB1724" t="str">
            <v>-</v>
          </cell>
          <cell r="BC1724" t="str">
            <v>-</v>
          </cell>
          <cell r="BD1724" t="str">
            <v>-</v>
          </cell>
          <cell r="BE1724" t="str">
            <v>-</v>
          </cell>
          <cell r="BF1724" t="str">
            <v>-</v>
          </cell>
          <cell r="BG1724" t="str">
            <v>-</v>
          </cell>
          <cell r="BH1724" t="str">
            <v>-</v>
          </cell>
          <cell r="BI1724" t="str">
            <v>-</v>
          </cell>
          <cell r="BJ1724" t="str">
            <v>Arrendado</v>
          </cell>
          <cell r="BK1724" t="str">
            <v>AA4508</v>
          </cell>
          <cell r="BL1724" t="str">
            <v>Surman Anzures, S.A. de C.V.</v>
          </cell>
          <cell r="BM1724">
            <v>129925</v>
          </cell>
          <cell r="BN1724">
            <v>20788</v>
          </cell>
          <cell r="BO1724">
            <v>150713</v>
          </cell>
          <cell r="BP1724" t="str">
            <v>-</v>
          </cell>
          <cell r="BQ1724" t="str">
            <v>-</v>
          </cell>
          <cell r="BR1724" t="str">
            <v>-</v>
          </cell>
          <cell r="BS1724" t="str">
            <v>-</v>
          </cell>
          <cell r="BT1724" t="str">
            <v>-</v>
          </cell>
          <cell r="BU1724" t="str">
            <v>-</v>
          </cell>
          <cell r="BV1724" t="str">
            <v>-</v>
          </cell>
          <cell r="BW1724" t="str">
            <v>-</v>
          </cell>
          <cell r="BX1724" t="str">
            <v>-</v>
          </cell>
          <cell r="BY1724" t="str">
            <v>-</v>
          </cell>
          <cell r="BZ1724" t="str">
            <v>-</v>
          </cell>
          <cell r="CA1724" t="str">
            <v>-</v>
          </cell>
          <cell r="CB1724" t="str">
            <v>-</v>
          </cell>
          <cell r="CC1724" t="str">
            <v>Viernes</v>
          </cell>
          <cell r="CD1724" t="str">
            <v>39</v>
          </cell>
          <cell r="CE1724" t="str">
            <v>9</v>
          </cell>
          <cell r="CF1724" t="str">
            <v>Azul</v>
          </cell>
          <cell r="CG1724" t="str">
            <v>5o Sábado</v>
          </cell>
          <cell r="CH1724" t="str">
            <v>May y Jun</v>
          </cell>
          <cell r="CI1724" t="str">
            <v>Nov y Dic</v>
          </cell>
          <cell r="CJ1724" t="str">
            <v>AgenteEmp</v>
          </cell>
          <cell r="CK1724">
            <v>90</v>
          </cell>
          <cell r="CL1724" t="str">
            <v>101 - MAGNA</v>
          </cell>
          <cell r="CM1724" t="str">
            <v>16124</v>
          </cell>
          <cell r="CP1724" t="str">
            <v>-</v>
          </cell>
        </row>
        <row r="1725">
          <cell r="A1725" t="str">
            <v>16125</v>
          </cell>
          <cell r="B1725" t="str">
            <v>S94AHK</v>
          </cell>
          <cell r="C1725" t="str">
            <v>Distrito Federal</v>
          </cell>
          <cell r="D1725" t="str">
            <v>No aplica</v>
          </cell>
          <cell r="E1725" t="str">
            <v>Aveo</v>
          </cell>
          <cell r="F1725" t="str">
            <v>Automóvil</v>
          </cell>
          <cell r="G1725" t="str">
            <v>Chevrolet</v>
          </cell>
          <cell r="H1725" t="str">
            <v>Aveo LT 4 puertas T/M, D/H, A/A, B/A, ABS, CD, Paquete F</v>
          </cell>
          <cell r="I1725" t="str">
            <v>3G1TB5CFXGL193512</v>
          </cell>
          <cell r="J1725" t="str">
            <v>Hecho en México</v>
          </cell>
          <cell r="K1725" t="str">
            <v>Magna</v>
          </cell>
          <cell r="L1725">
            <v>4</v>
          </cell>
          <cell r="M1725">
            <v>45</v>
          </cell>
          <cell r="N1725">
            <v>2016</v>
          </cell>
          <cell r="O1725" t="str">
            <v>Puebla</v>
          </cell>
          <cell r="P1725" t="str">
            <v>Puebla</v>
          </cell>
          <cell r="Q1725" t="str">
            <v>Sureste</v>
          </cell>
          <cell r="R1725" t="str">
            <v>Activo</v>
          </cell>
          <cell r="S1725" t="str">
            <v>En operación</v>
          </cell>
          <cell r="T1725" t="str">
            <v>GNP</v>
          </cell>
          <cell r="U1725" t="str">
            <v>Grupo Nacional Provincial, S.A.B.</v>
          </cell>
          <cell r="V1725" t="str">
            <v>Pool Administrativo</v>
          </cell>
          <cell r="W1725" t="str">
            <v>Pool Administrativo</v>
          </cell>
          <cell r="X1725" t="str">
            <v>Plaza GNP</v>
          </cell>
          <cell r="Y1725" t="str">
            <v>Pool</v>
          </cell>
          <cell r="Z1725" t="str">
            <v>N89927</v>
          </cell>
          <cell r="AA1725" t="str">
            <v>Salazar Hernández Alejandro</v>
          </cell>
          <cell r="AB1725" t="str">
            <v>Grupo Nacional Provincial, S.A.B.</v>
          </cell>
          <cell r="AC1725" t="str">
            <v>SAHA7905127X5</v>
          </cell>
          <cell r="AD1725" t="str">
            <v>Jefe de departamento</v>
          </cell>
          <cell r="AE1725" t="str">
            <v>Jefe de Departamento A</v>
          </cell>
          <cell r="AF1725" t="str">
            <v>Unidad Staff</v>
          </cell>
          <cell r="AG1725" t="str">
            <v>Dirección Recursos Humanos y Servicios Administrativos</v>
          </cell>
          <cell r="AH1725" t="str">
            <v>Subdir. Servicios Generales</v>
          </cell>
          <cell r="AI1725" t="str">
            <v>C6705</v>
          </cell>
          <cell r="AJ1725" t="str">
            <v>Ramirez Granados Arturo</v>
          </cell>
          <cell r="AK1725" t="str">
            <v>Sur P2 C-4</v>
          </cell>
          <cell r="AL1725" t="str">
            <v>Plaza GNP</v>
          </cell>
          <cell r="AM1725">
            <v>3398</v>
          </cell>
          <cell r="AN1725" t="str">
            <v>alejandro.salazar@gnp.com.mx</v>
          </cell>
          <cell r="AO1725" t="str">
            <v>alejandro.salazar@gnp.com.mx</v>
          </cell>
          <cell r="AQ1725">
            <v>5528582944</v>
          </cell>
          <cell r="AR1725" t="str">
            <v>6363180010379319</v>
          </cell>
          <cell r="AS1725" t="str">
            <v>CANCELADO</v>
          </cell>
          <cell r="AT1725" t="str">
            <v>1330</v>
          </cell>
          <cell r="AU1725" t="str">
            <v>879</v>
          </cell>
          <cell r="AV1725" t="str">
            <v>05/26</v>
          </cell>
          <cell r="AW1725" t="str">
            <v>IMDM20552465..</v>
          </cell>
          <cell r="AX1725" t="str">
            <v>Activo</v>
          </cell>
          <cell r="AY1725" t="str">
            <v>No</v>
          </cell>
          <cell r="AZ1725" t="str">
            <v>-</v>
          </cell>
          <cell r="BA1725" t="str">
            <v>-</v>
          </cell>
          <cell r="BB1725" t="str">
            <v>-</v>
          </cell>
          <cell r="BC1725" t="str">
            <v>-</v>
          </cell>
          <cell r="BD1725" t="str">
            <v>-</v>
          </cell>
          <cell r="BE1725" t="str">
            <v>-</v>
          </cell>
          <cell r="BF1725" t="str">
            <v>-</v>
          </cell>
          <cell r="BG1725" t="str">
            <v>-</v>
          </cell>
          <cell r="BH1725">
            <v>2020</v>
          </cell>
          <cell r="BI1725">
            <v>3</v>
          </cell>
          <cell r="BJ1725" t="str">
            <v>Arrendado</v>
          </cell>
          <cell r="BK1725" t="str">
            <v>AA4509</v>
          </cell>
          <cell r="BL1725" t="str">
            <v>Surman Anzures, S.A. de C.V.</v>
          </cell>
          <cell r="BM1725">
            <v>129925</v>
          </cell>
          <cell r="BN1725">
            <v>20788</v>
          </cell>
          <cell r="BO1725">
            <v>150713</v>
          </cell>
          <cell r="BP1725" t="str">
            <v>-</v>
          </cell>
          <cell r="BQ1725">
            <v>43652</v>
          </cell>
          <cell r="BR1725" t="str">
            <v>AP-20160331-0614</v>
          </cell>
          <cell r="BS1725" t="str">
            <v>22</v>
          </cell>
          <cell r="BT1725" t="str">
            <v>39/48</v>
          </cell>
          <cell r="BU1725">
            <v>1950.62</v>
          </cell>
          <cell r="BV1725">
            <v>710.88</v>
          </cell>
          <cell r="BW1725">
            <v>2661.5</v>
          </cell>
          <cell r="BX1725">
            <v>425.84</v>
          </cell>
          <cell r="BY1725">
            <v>3087.34</v>
          </cell>
          <cell r="BZ1725">
            <v>63597.279999999992</v>
          </cell>
          <cell r="CA1725" t="str">
            <v>31/03/2016</v>
          </cell>
          <cell r="CB1725" t="str">
            <v>06/04/2020</v>
          </cell>
          <cell r="CC1725" t="str">
            <v>Miércoles</v>
          </cell>
          <cell r="CD1725" t="str">
            <v>94</v>
          </cell>
          <cell r="CE1725" t="str">
            <v>4</v>
          </cell>
          <cell r="CF1725" t="str">
            <v>Rojo</v>
          </cell>
          <cell r="CG1725" t="str">
            <v>3er Sábado</v>
          </cell>
          <cell r="CH1725" t="str">
            <v>Mzo y Abr</v>
          </cell>
          <cell r="CI1725" t="str">
            <v>Sep y Oct</v>
          </cell>
          <cell r="CJ1725" t="str">
            <v>SupEqPes</v>
          </cell>
          <cell r="CK1725">
            <v>90</v>
          </cell>
          <cell r="CL1725" t="str">
            <v>101 - MAGNA</v>
          </cell>
          <cell r="CM1725" t="str">
            <v>16125</v>
          </cell>
          <cell r="CP1725" t="str">
            <v>-</v>
          </cell>
        </row>
        <row r="1726">
          <cell r="A1726" t="str">
            <v>16126</v>
          </cell>
          <cell r="B1726" t="str">
            <v>U80AHK</v>
          </cell>
          <cell r="C1726" t="str">
            <v>Distrito Federal</v>
          </cell>
          <cell r="D1726" t="str">
            <v>No aplica</v>
          </cell>
          <cell r="E1726" t="str">
            <v>Aveo</v>
          </cell>
          <cell r="F1726" t="str">
            <v>Automóvil</v>
          </cell>
          <cell r="G1726" t="str">
            <v>Chevrolet</v>
          </cell>
          <cell r="H1726" t="str">
            <v>Aveo LT 4 puertas T/M, D/H, A/A, B/A, ABS, CD, Paquete F</v>
          </cell>
          <cell r="I1726" t="str">
            <v>3G1TB5CFXGL193588</v>
          </cell>
          <cell r="J1726" t="str">
            <v>Hecho en México</v>
          </cell>
          <cell r="K1726" t="str">
            <v>Magna</v>
          </cell>
          <cell r="L1726">
            <v>4</v>
          </cell>
          <cell r="M1726">
            <v>45</v>
          </cell>
          <cell r="N1726">
            <v>2016</v>
          </cell>
          <cell r="O1726" t="str">
            <v>Querétaro</v>
          </cell>
          <cell r="P1726" t="str">
            <v>Querétaro</v>
          </cell>
          <cell r="Q1726" t="str">
            <v>Occidente</v>
          </cell>
          <cell r="R1726" t="str">
            <v>Activo</v>
          </cell>
          <cell r="S1726" t="str">
            <v>En operación</v>
          </cell>
          <cell r="T1726" t="str">
            <v>GNP</v>
          </cell>
          <cell r="U1726" t="str">
            <v>Grupo Nacional Provincial, S.A.B.</v>
          </cell>
          <cell r="V1726" t="str">
            <v>Asesor de Servicio</v>
          </cell>
          <cell r="W1726" t="str">
            <v>-</v>
          </cell>
          <cell r="X1726" t="str">
            <v>Metro Norte</v>
          </cell>
          <cell r="Y1726" t="str">
            <v>Asignado</v>
          </cell>
          <cell r="Z1726" t="str">
            <v>S06675</v>
          </cell>
          <cell r="AA1726" t="str">
            <v>Medina Gonzalez Luis Oswaldo</v>
          </cell>
          <cell r="AB1726" t="str">
            <v>Servicios Administrativos en Reclamaciones, S.A. de C.V.</v>
          </cell>
          <cell r="AC1726" t="str">
            <v>MEGL780707TX4</v>
          </cell>
          <cell r="AD1726" t="str">
            <v>Operativo</v>
          </cell>
          <cell r="AE1726" t="str">
            <v>Asesor de Servicio</v>
          </cell>
          <cell r="AF1726" t="str">
            <v>Unidad Operativa</v>
          </cell>
          <cell r="AG1726" t="str">
            <v>Dirección Servicio y Operaciones</v>
          </cell>
          <cell r="AH1726" t="str">
            <v>Subdirección Siniestros Norte y Occidente</v>
          </cell>
          <cell r="AI1726" t="str">
            <v>C9212</v>
          </cell>
          <cell r="AJ1726" t="str">
            <v>Colome Pineda Juan Del Carmen</v>
          </cell>
          <cell r="AK1726" t="str">
            <v>Oficina de servicio Queretaro</v>
          </cell>
          <cell r="AL1726" t="str">
            <v>Queretaro</v>
          </cell>
          <cell r="AM1726">
            <v>0</v>
          </cell>
          <cell r="AN1726" t="str">
            <v>luis.medinagonzalez@gnp.com.mx</v>
          </cell>
          <cell r="AO1726" t="str">
            <v>luis.medinagonzalez@gnp.com.mx</v>
          </cell>
          <cell r="AQ1726">
            <v>4411009841</v>
          </cell>
          <cell r="AR1726" t="str">
            <v>6363180010379327</v>
          </cell>
          <cell r="AS1726" t="str">
            <v>ACTIVO</v>
          </cell>
          <cell r="AT1726" t="str">
            <v>4887</v>
          </cell>
          <cell r="AU1726" t="str">
            <v>550</v>
          </cell>
          <cell r="AV1726" t="str">
            <v>05/26</v>
          </cell>
          <cell r="AW1726" t="str">
            <v>IMDM20552663..</v>
          </cell>
          <cell r="AX1726" t="str">
            <v>Activo</v>
          </cell>
          <cell r="AY1726" t="str">
            <v>No</v>
          </cell>
          <cell r="AZ1726" t="str">
            <v>-</v>
          </cell>
          <cell r="BA1726" t="str">
            <v>-</v>
          </cell>
          <cell r="BB1726" t="str">
            <v>-</v>
          </cell>
          <cell r="BC1726" t="str">
            <v>-</v>
          </cell>
          <cell r="BD1726" t="str">
            <v>-</v>
          </cell>
          <cell r="BE1726" t="str">
            <v>-</v>
          </cell>
          <cell r="BF1726" t="str">
            <v>-</v>
          </cell>
          <cell r="BG1726">
            <v>3</v>
          </cell>
          <cell r="BH1726">
            <v>2019</v>
          </cell>
          <cell r="BI1726">
            <v>3</v>
          </cell>
          <cell r="BJ1726" t="str">
            <v>Arrendado</v>
          </cell>
          <cell r="BK1726" t="str">
            <v>AA4510</v>
          </cell>
          <cell r="BL1726" t="str">
            <v>Surman Anzures, S.A. de C.V.</v>
          </cell>
          <cell r="BM1726">
            <v>129925</v>
          </cell>
          <cell r="BN1726">
            <v>20788</v>
          </cell>
          <cell r="BO1726">
            <v>150713</v>
          </cell>
          <cell r="BP1726" t="str">
            <v>-</v>
          </cell>
          <cell r="BQ1726">
            <v>43652</v>
          </cell>
          <cell r="BR1726" t="str">
            <v>AP-20160331-0614</v>
          </cell>
          <cell r="BS1726" t="str">
            <v>23</v>
          </cell>
          <cell r="BT1726" t="str">
            <v>39/48</v>
          </cell>
          <cell r="BU1726">
            <v>1950.62</v>
          </cell>
          <cell r="BV1726">
            <v>710.88</v>
          </cell>
          <cell r="BW1726">
            <v>2661.5</v>
          </cell>
          <cell r="BX1726">
            <v>425.84</v>
          </cell>
          <cell r="BY1726">
            <v>3087.34</v>
          </cell>
          <cell r="BZ1726">
            <v>63597.279999999992</v>
          </cell>
          <cell r="CA1726" t="str">
            <v>31/03/2016</v>
          </cell>
          <cell r="CB1726" t="str">
            <v>06/04/2020</v>
          </cell>
          <cell r="CC1726" t="str">
            <v>Viernes</v>
          </cell>
          <cell r="CD1726" t="str">
            <v>80</v>
          </cell>
          <cell r="CE1726" t="str">
            <v>0</v>
          </cell>
          <cell r="CF1726" t="str">
            <v>Azul</v>
          </cell>
          <cell r="CG1726" t="str">
            <v>5o Sábado</v>
          </cell>
          <cell r="CH1726" t="str">
            <v>May y Jun</v>
          </cell>
          <cell r="CI1726" t="str">
            <v>Nov y Dic</v>
          </cell>
          <cell r="CJ1726" t="str">
            <v>PAdmvo</v>
          </cell>
          <cell r="CK1726">
            <v>90</v>
          </cell>
          <cell r="CL1726" t="str">
            <v>101 - MAGNA</v>
          </cell>
          <cell r="CM1726" t="str">
            <v>16126</v>
          </cell>
          <cell r="CP1726" t="str">
            <v>4021007</v>
          </cell>
        </row>
        <row r="1727">
          <cell r="A1727" t="str">
            <v>16127</v>
          </cell>
          <cell r="B1727" t="str">
            <v>T91AHK</v>
          </cell>
          <cell r="C1727" t="str">
            <v>Distrito Federal</v>
          </cell>
          <cell r="D1727" t="str">
            <v>No aplica</v>
          </cell>
          <cell r="E1727" t="str">
            <v>Aveo</v>
          </cell>
          <cell r="F1727" t="str">
            <v>Automóvil</v>
          </cell>
          <cell r="G1727" t="str">
            <v>Chevrolet</v>
          </cell>
          <cell r="H1727" t="str">
            <v>Aveo LT 4 puertas T/M, D/H, A/A, B/A, ABS, CD, Paquete F</v>
          </cell>
          <cell r="I1727" t="str">
            <v>3G1TB5CF6GL194852</v>
          </cell>
          <cell r="J1727" t="str">
            <v>Hecho en México</v>
          </cell>
          <cell r="K1727" t="str">
            <v>Magna</v>
          </cell>
          <cell r="L1727">
            <v>4</v>
          </cell>
          <cell r="M1727">
            <v>45</v>
          </cell>
          <cell r="N1727">
            <v>2016</v>
          </cell>
          <cell r="O1727" t="str">
            <v>Zacatecas</v>
          </cell>
          <cell r="P1727" t="str">
            <v>Zacatecas</v>
          </cell>
          <cell r="Q1727" t="str">
            <v>Occidente</v>
          </cell>
          <cell r="R1727" t="str">
            <v>Activo</v>
          </cell>
          <cell r="S1727" t="str">
            <v>En operación</v>
          </cell>
          <cell r="T1727" t="str">
            <v>GNP</v>
          </cell>
          <cell r="U1727" t="str">
            <v>Grupo Nacional Provincial, S.A.B.</v>
          </cell>
          <cell r="V1727" t="str">
            <v>Agente Empleado</v>
          </cell>
          <cell r="W1727" t="str">
            <v>-</v>
          </cell>
          <cell r="X1727" t="str">
            <v>Metro Sur</v>
          </cell>
          <cell r="Y1727" t="str">
            <v>Asignado</v>
          </cell>
          <cell r="Z1727" t="str">
            <v>V04184</v>
          </cell>
          <cell r="AA1727" t="str">
            <v>Rodríguez Lechuga Juan Antonio</v>
          </cell>
          <cell r="AB1727" t="str">
            <v>GNP Administración de Venta Masiva, S.A. de C.V.</v>
          </cell>
          <cell r="AC1727" t="str">
            <v>ROLJ880516E17</v>
          </cell>
          <cell r="AD1727" t="str">
            <v>Jefe de departamento</v>
          </cell>
          <cell r="AE1727" t="str">
            <v>Gerente Comercial</v>
          </cell>
          <cell r="AF1727" t="str">
            <v>Unidad de Negocio</v>
          </cell>
          <cell r="AG1727" t="str">
            <v>Dirección Canal Masivo</v>
          </cell>
          <cell r="AH1727" t="str">
            <v>Subdirección Comercial Agentes y Empleados</v>
          </cell>
          <cell r="AI1727" t="str">
            <v>C2041</v>
          </cell>
          <cell r="AJ1727" t="str">
            <v>Cabrera Zúñiga Saúl</v>
          </cell>
          <cell r="AK1727" t="str">
            <v>Oficina Agentes Empleados Zacatecas</v>
          </cell>
          <cell r="AL1727" t="str">
            <v>Zacatecas</v>
          </cell>
          <cell r="AM1727">
            <v>0</v>
          </cell>
          <cell r="AN1727" t="str">
            <v>juan.rodriguezlechuga@gnp.com.mx</v>
          </cell>
          <cell r="AO1727" t="str">
            <v>juan.rodriguezlechuga@gnp.com.mx</v>
          </cell>
          <cell r="AQ1727">
            <v>4921363379</v>
          </cell>
          <cell r="AR1727" t="str">
            <v>6363180010379335</v>
          </cell>
          <cell r="AS1727" t="str">
            <v>ACTIVO</v>
          </cell>
          <cell r="AT1727" t="str">
            <v>7872</v>
          </cell>
          <cell r="AU1727" t="str">
            <v>141</v>
          </cell>
          <cell r="AV1727" t="str">
            <v>05/26</v>
          </cell>
          <cell r="AW1727" t="str">
            <v>IMDM20552859..</v>
          </cell>
          <cell r="AX1727" t="str">
            <v>Activo</v>
          </cell>
          <cell r="AY1727" t="str">
            <v>No</v>
          </cell>
          <cell r="AZ1727" t="str">
            <v>-</v>
          </cell>
          <cell r="BA1727" t="str">
            <v>-</v>
          </cell>
          <cell r="BB1727" t="str">
            <v>-</v>
          </cell>
          <cell r="BC1727" t="str">
            <v>-</v>
          </cell>
          <cell r="BD1727" t="str">
            <v>-</v>
          </cell>
          <cell r="BE1727" t="str">
            <v>-</v>
          </cell>
          <cell r="BF1727" t="str">
            <v>-</v>
          </cell>
          <cell r="BG1727" t="str">
            <v>-</v>
          </cell>
          <cell r="BH1727">
            <v>2020</v>
          </cell>
          <cell r="BI1727">
            <v>3</v>
          </cell>
          <cell r="BJ1727" t="str">
            <v>Arrendado</v>
          </cell>
          <cell r="BK1727" t="str">
            <v>AA4511</v>
          </cell>
          <cell r="BL1727" t="str">
            <v>Surman Anzures, S.A. de C.V.</v>
          </cell>
          <cell r="BM1727">
            <v>129925</v>
          </cell>
          <cell r="BN1727">
            <v>20788</v>
          </cell>
          <cell r="BO1727">
            <v>150713</v>
          </cell>
          <cell r="BP1727" t="str">
            <v>-</v>
          </cell>
          <cell r="BQ1727">
            <v>43652</v>
          </cell>
          <cell r="BR1727" t="str">
            <v>AP-20160331-0614</v>
          </cell>
          <cell r="BS1727" t="str">
            <v>24</v>
          </cell>
          <cell r="BT1727" t="str">
            <v>39/48</v>
          </cell>
          <cell r="BU1727">
            <v>1950.62</v>
          </cell>
          <cell r="BV1727">
            <v>710.88</v>
          </cell>
          <cell r="BW1727">
            <v>2661.5</v>
          </cell>
          <cell r="BX1727">
            <v>425.84</v>
          </cell>
          <cell r="BY1727">
            <v>3087.34</v>
          </cell>
          <cell r="BZ1727">
            <v>63597.279999999992</v>
          </cell>
          <cell r="CA1727" t="str">
            <v>31/03/2016</v>
          </cell>
          <cell r="CB1727" t="str">
            <v>06/04/2020</v>
          </cell>
          <cell r="CC1727" t="str">
            <v>Jueves</v>
          </cell>
          <cell r="CD1727" t="str">
            <v>91</v>
          </cell>
          <cell r="CE1727" t="str">
            <v>1</v>
          </cell>
          <cell r="CF1727" t="str">
            <v>Verde</v>
          </cell>
          <cell r="CG1727" t="str">
            <v>4o Sábado</v>
          </cell>
          <cell r="CH1727" t="str">
            <v>Abr y May</v>
          </cell>
          <cell r="CI1727" t="str">
            <v>Oct y Nov</v>
          </cell>
          <cell r="CJ1727" t="str">
            <v>PAdmvo</v>
          </cell>
          <cell r="CK1727">
            <v>90</v>
          </cell>
          <cell r="CL1727" t="str">
            <v>101 - MAGNA</v>
          </cell>
          <cell r="CM1727" t="str">
            <v>16127</v>
          </cell>
          <cell r="CP1727" t="str">
            <v>-</v>
          </cell>
        </row>
        <row r="1728">
          <cell r="A1728" t="str">
            <v>16128</v>
          </cell>
          <cell r="B1728" t="str">
            <v>T14AHK</v>
          </cell>
          <cell r="C1728" t="str">
            <v>Distrito Federal</v>
          </cell>
          <cell r="D1728" t="str">
            <v>No aplica</v>
          </cell>
          <cell r="E1728" t="str">
            <v>Aveo</v>
          </cell>
          <cell r="F1728" t="str">
            <v>Automóvil</v>
          </cell>
          <cell r="G1728" t="str">
            <v>Chevrolet</v>
          </cell>
          <cell r="H1728" t="str">
            <v>Aveo LT 4 puertas T/M, D/H, A/A, B/A, ABS, CD, Paquete F</v>
          </cell>
          <cell r="I1728" t="str">
            <v>3G1TB5CF0GL196757</v>
          </cell>
          <cell r="J1728" t="str">
            <v>Hecho en México</v>
          </cell>
          <cell r="K1728" t="str">
            <v>Magna</v>
          </cell>
          <cell r="L1728">
            <v>4</v>
          </cell>
          <cell r="M1728">
            <v>45</v>
          </cell>
          <cell r="N1728">
            <v>2016</v>
          </cell>
          <cell r="O1728" t="str">
            <v>Puebla</v>
          </cell>
          <cell r="P1728" t="str">
            <v>Puebla</v>
          </cell>
          <cell r="Q1728" t="str">
            <v>Sureste</v>
          </cell>
          <cell r="R1728" t="str">
            <v>Baja</v>
          </cell>
          <cell r="S1728" t="str">
            <v>Venta a empleado</v>
          </cell>
          <cell r="T1728" t="str">
            <v>GNP</v>
          </cell>
          <cell r="U1728" t="str">
            <v>Grupo Nacional Provincial, S.A.B.</v>
          </cell>
          <cell r="V1728" t="str">
            <v>Pool Administrativo</v>
          </cell>
          <cell r="W1728" t="str">
            <v>Pool Administrativo</v>
          </cell>
          <cell r="X1728" t="str">
            <v>Plaza GNP</v>
          </cell>
          <cell r="Y1728" t="str">
            <v>Pool</v>
          </cell>
          <cell r="Z1728" t="str">
            <v>N89927</v>
          </cell>
          <cell r="AA1728" t="str">
            <v>Salazar Hernández Alejandro</v>
          </cell>
          <cell r="AB1728" t="str">
            <v>Grupo Nacional Provincial, S.A.B.</v>
          </cell>
          <cell r="AC1728" t="str">
            <v>SAHA7905127X5</v>
          </cell>
          <cell r="AD1728" t="str">
            <v>Jefe de departamento</v>
          </cell>
          <cell r="AE1728" t="str">
            <v>Jefe de Departamento A</v>
          </cell>
          <cell r="AF1728" t="str">
            <v>Unidad Staff</v>
          </cell>
          <cell r="AG1728" t="str">
            <v>Dirección Recursos Humanos y Servicios Administrativos</v>
          </cell>
          <cell r="AH1728" t="str">
            <v>Subdir. Servicios Generales</v>
          </cell>
          <cell r="AI1728" t="str">
            <v>C6705</v>
          </cell>
          <cell r="AJ1728" t="str">
            <v>Ramirez Granados Arturo</v>
          </cell>
          <cell r="AK1728" t="str">
            <v>Sur P2 C-4</v>
          </cell>
          <cell r="AL1728" t="str">
            <v>Plaza GNP</v>
          </cell>
          <cell r="AM1728">
            <v>3398</v>
          </cell>
          <cell r="AN1728" t="str">
            <v>alejandro.salazar@gnp.com.mx</v>
          </cell>
          <cell r="AO1728" t="str">
            <v>alejandro.salazar@gnp.com.mx</v>
          </cell>
          <cell r="AQ1728">
            <v>5561857997</v>
          </cell>
          <cell r="AR1728" t="str">
            <v>6363180010379343</v>
          </cell>
          <cell r="AS1728" t="str">
            <v>CANCELADO</v>
          </cell>
          <cell r="AT1728" t="str">
            <v>5480</v>
          </cell>
          <cell r="AU1728" t="str">
            <v>852</v>
          </cell>
          <cell r="AV1728" t="str">
            <v>05/26</v>
          </cell>
          <cell r="AW1728" t="str">
            <v>IMDM20552862..</v>
          </cell>
          <cell r="AX1728" t="str">
            <v>Inactivo</v>
          </cell>
          <cell r="AY1728" t="str">
            <v>No</v>
          </cell>
          <cell r="AZ1728" t="str">
            <v>-</v>
          </cell>
          <cell r="BA1728" t="str">
            <v>-</v>
          </cell>
          <cell r="BB1728" t="str">
            <v>-</v>
          </cell>
          <cell r="BC1728" t="str">
            <v>-</v>
          </cell>
          <cell r="BD1728" t="str">
            <v>-</v>
          </cell>
          <cell r="BE1728" t="str">
            <v>-</v>
          </cell>
          <cell r="BF1728" t="str">
            <v>-</v>
          </cell>
          <cell r="BG1728" t="str">
            <v>-</v>
          </cell>
          <cell r="BH1728" t="str">
            <v>-</v>
          </cell>
          <cell r="BI1728" t="str">
            <v>-</v>
          </cell>
          <cell r="BJ1728" t="str">
            <v>Arrendado</v>
          </cell>
          <cell r="BK1728" t="str">
            <v>AA4512</v>
          </cell>
          <cell r="BL1728" t="str">
            <v>Surman Anzures, S.A. de C.V.</v>
          </cell>
          <cell r="BM1728">
            <v>129925</v>
          </cell>
          <cell r="BN1728">
            <v>20788</v>
          </cell>
          <cell r="BO1728">
            <v>150713</v>
          </cell>
          <cell r="BP1728" t="str">
            <v>-</v>
          </cell>
          <cell r="BQ1728" t="str">
            <v>-</v>
          </cell>
          <cell r="BR1728" t="str">
            <v>-</v>
          </cell>
          <cell r="BS1728" t="str">
            <v>-</v>
          </cell>
          <cell r="BT1728" t="str">
            <v>-</v>
          </cell>
          <cell r="BU1728" t="str">
            <v>-</v>
          </cell>
          <cell r="BV1728" t="str">
            <v>-</v>
          </cell>
          <cell r="BW1728" t="str">
            <v>-</v>
          </cell>
          <cell r="BX1728" t="str">
            <v>-</v>
          </cell>
          <cell r="BY1728" t="str">
            <v>-</v>
          </cell>
          <cell r="BZ1728" t="str">
            <v>-</v>
          </cell>
          <cell r="CA1728" t="str">
            <v>-</v>
          </cell>
          <cell r="CB1728" t="str">
            <v>-</v>
          </cell>
          <cell r="CC1728" t="str">
            <v>Miércoles</v>
          </cell>
          <cell r="CD1728" t="str">
            <v>14</v>
          </cell>
          <cell r="CE1728" t="str">
            <v>4</v>
          </cell>
          <cell r="CF1728" t="str">
            <v>Rojo</v>
          </cell>
          <cell r="CG1728" t="str">
            <v>3er Sábado</v>
          </cell>
          <cell r="CH1728" t="str">
            <v>Mzo y Abr</v>
          </cell>
          <cell r="CI1728" t="str">
            <v>Sep y Oct</v>
          </cell>
          <cell r="CJ1728" t="str">
            <v>PAdmvo</v>
          </cell>
          <cell r="CK1728">
            <v>90</v>
          </cell>
          <cell r="CL1728" t="str">
            <v>101 - MAGNA</v>
          </cell>
          <cell r="CM1728" t="str">
            <v>16128</v>
          </cell>
          <cell r="CP1728" t="str">
            <v>-</v>
          </cell>
        </row>
        <row r="1729">
          <cell r="A1729" t="str">
            <v>16129</v>
          </cell>
          <cell r="B1729" t="str">
            <v>S36AHK</v>
          </cell>
          <cell r="C1729" t="str">
            <v>Distrito Federal</v>
          </cell>
          <cell r="D1729" t="str">
            <v>No aplica</v>
          </cell>
          <cell r="E1729" t="str">
            <v>Aveo</v>
          </cell>
          <cell r="F1729" t="str">
            <v>Automóvil</v>
          </cell>
          <cell r="G1729" t="str">
            <v>Chevrolet</v>
          </cell>
          <cell r="H1729" t="str">
            <v>Aveo LT 4 puertas T/M, D/H, A/A, B/A, ABS, CD, Paquete F</v>
          </cell>
          <cell r="I1729" t="str">
            <v>3G1TB5CF0GL194264</v>
          </cell>
          <cell r="J1729" t="str">
            <v>Hecho en México</v>
          </cell>
          <cell r="K1729" t="str">
            <v>Magna</v>
          </cell>
          <cell r="L1729">
            <v>4</v>
          </cell>
          <cell r="M1729">
            <v>45</v>
          </cell>
          <cell r="N1729">
            <v>2016</v>
          </cell>
          <cell r="O1729" t="str">
            <v>Puebla</v>
          </cell>
          <cell r="P1729" t="str">
            <v>Puebla</v>
          </cell>
          <cell r="Q1729" t="str">
            <v>Sureste</v>
          </cell>
          <cell r="R1729" t="str">
            <v>Baja</v>
          </cell>
          <cell r="S1729" t="str">
            <v>Venta a empleado</v>
          </cell>
          <cell r="T1729" t="str">
            <v>GNP</v>
          </cell>
          <cell r="U1729" t="str">
            <v>Grupo Nacional Provincial, S.A.B.</v>
          </cell>
          <cell r="V1729" t="str">
            <v>Pool Administrativo</v>
          </cell>
          <cell r="W1729" t="str">
            <v>Pool Administrativo</v>
          </cell>
          <cell r="X1729" t="str">
            <v>Plaza GNP</v>
          </cell>
          <cell r="Y1729" t="str">
            <v>Pool</v>
          </cell>
          <cell r="Z1729" t="str">
            <v>N89927</v>
          </cell>
          <cell r="AA1729" t="str">
            <v>Salazar Hernández Alejandro</v>
          </cell>
          <cell r="AB1729" t="str">
            <v>Grupo Nacional Provincial, S.A.B.</v>
          </cell>
          <cell r="AC1729" t="str">
            <v>SAHA7905127X5</v>
          </cell>
          <cell r="AD1729" t="str">
            <v>Jefe de departamento</v>
          </cell>
          <cell r="AE1729" t="str">
            <v>Jefe de Departamento A</v>
          </cell>
          <cell r="AF1729" t="str">
            <v>Unidad Staff</v>
          </cell>
          <cell r="AG1729" t="str">
            <v>Dirección Recursos Humanos y Servicios Administrativos</v>
          </cell>
          <cell r="AH1729" t="str">
            <v>Subdir. Servicios Generales</v>
          </cell>
          <cell r="AI1729" t="str">
            <v>C6705</v>
          </cell>
          <cell r="AJ1729" t="str">
            <v>Ramirez Granados Arturo</v>
          </cell>
          <cell r="AK1729" t="str">
            <v>Sur P2 C-4</v>
          </cell>
          <cell r="AL1729" t="str">
            <v>Plaza GNP</v>
          </cell>
          <cell r="AM1729">
            <v>3398</v>
          </cell>
          <cell r="AN1729" t="str">
            <v>alejandro.salazar@gnp.com.mx</v>
          </cell>
          <cell r="AO1729" t="str">
            <v>alejandro.salazar@gnp.com.mx</v>
          </cell>
          <cell r="AQ1729">
            <v>5561857997</v>
          </cell>
          <cell r="AR1729" t="str">
            <v>6363180010379350</v>
          </cell>
          <cell r="AS1729" t="str">
            <v>CANCELADO</v>
          </cell>
          <cell r="AT1729" t="str">
            <v>7778</v>
          </cell>
          <cell r="AU1729" t="str">
            <v>050</v>
          </cell>
          <cell r="AV1729" t="str">
            <v>05/26</v>
          </cell>
          <cell r="AW1729" t="str">
            <v>IMDM20552876..</v>
          </cell>
          <cell r="AX1729" t="str">
            <v>Inactivo</v>
          </cell>
          <cell r="AY1729" t="str">
            <v>No</v>
          </cell>
          <cell r="AZ1729" t="str">
            <v>-</v>
          </cell>
          <cell r="BA1729" t="str">
            <v>-</v>
          </cell>
          <cell r="BB1729" t="str">
            <v>-</v>
          </cell>
          <cell r="BC1729" t="str">
            <v>-</v>
          </cell>
          <cell r="BD1729" t="str">
            <v>-</v>
          </cell>
          <cell r="BE1729" t="str">
            <v>-</v>
          </cell>
          <cell r="BF1729" t="str">
            <v>-</v>
          </cell>
          <cell r="BG1729" t="str">
            <v>-</v>
          </cell>
          <cell r="BH1729" t="str">
            <v>-</v>
          </cell>
          <cell r="BI1729" t="str">
            <v>-</v>
          </cell>
          <cell r="BJ1729" t="str">
            <v>Arrendado</v>
          </cell>
          <cell r="BK1729" t="str">
            <v>AA4513</v>
          </cell>
          <cell r="BL1729" t="str">
            <v>Surman Anzures, S.A. de C.V.</v>
          </cell>
          <cell r="BM1729">
            <v>129925</v>
          </cell>
          <cell r="BN1729">
            <v>20788</v>
          </cell>
          <cell r="BO1729">
            <v>150713</v>
          </cell>
          <cell r="BP1729" t="str">
            <v>-</v>
          </cell>
          <cell r="BQ1729" t="str">
            <v>-</v>
          </cell>
          <cell r="BR1729" t="str">
            <v>-</v>
          </cell>
          <cell r="BS1729" t="str">
            <v>-</v>
          </cell>
          <cell r="BT1729" t="str">
            <v>-</v>
          </cell>
          <cell r="BU1729" t="str">
            <v>-</v>
          </cell>
          <cell r="BV1729" t="str">
            <v>-</v>
          </cell>
          <cell r="BW1729" t="str">
            <v>-</v>
          </cell>
          <cell r="BX1729" t="str">
            <v>-</v>
          </cell>
          <cell r="BY1729" t="str">
            <v>-</v>
          </cell>
          <cell r="BZ1729" t="str">
            <v>-</v>
          </cell>
          <cell r="CA1729" t="str">
            <v>-</v>
          </cell>
          <cell r="CB1729" t="str">
            <v>-</v>
          </cell>
          <cell r="CC1729" t="str">
            <v>Lunes</v>
          </cell>
          <cell r="CD1729" t="str">
            <v>36</v>
          </cell>
          <cell r="CE1729" t="str">
            <v>6</v>
          </cell>
          <cell r="CF1729" t="str">
            <v>Amarillo</v>
          </cell>
          <cell r="CG1729" t="str">
            <v>1er Sábado</v>
          </cell>
          <cell r="CH1729" t="str">
            <v>Ene y Feb</v>
          </cell>
          <cell r="CI1729" t="str">
            <v>Jul y Ago</v>
          </cell>
          <cell r="CJ1729" t="str">
            <v>PAdmvo</v>
          </cell>
          <cell r="CK1729">
            <v>90</v>
          </cell>
          <cell r="CL1729" t="str">
            <v>101 - MAGNA</v>
          </cell>
          <cell r="CM1729" t="str">
            <v>16129</v>
          </cell>
          <cell r="CP1729" t="str">
            <v>-</v>
          </cell>
        </row>
        <row r="1730">
          <cell r="A1730" t="str">
            <v>16130</v>
          </cell>
          <cell r="B1730" t="str">
            <v>T41AHK</v>
          </cell>
          <cell r="C1730" t="str">
            <v>Distrito Federal</v>
          </cell>
          <cell r="D1730" t="str">
            <v>No aplica</v>
          </cell>
          <cell r="E1730" t="str">
            <v>Aveo</v>
          </cell>
          <cell r="F1730" t="str">
            <v>Automóvil</v>
          </cell>
          <cell r="G1730" t="str">
            <v>Chevrolet</v>
          </cell>
          <cell r="H1730" t="str">
            <v>Aveo LT 4 puertas T/M, D/H, A/A, B/A, ABS, CD, Paquete F</v>
          </cell>
          <cell r="I1730" t="str">
            <v>3G1TB5CF2GL194993</v>
          </cell>
          <cell r="J1730" t="str">
            <v>Hecho en México</v>
          </cell>
          <cell r="K1730" t="str">
            <v>Magna</v>
          </cell>
          <cell r="L1730">
            <v>4</v>
          </cell>
          <cell r="M1730">
            <v>45</v>
          </cell>
          <cell r="N1730">
            <v>2016</v>
          </cell>
          <cell r="O1730" t="str">
            <v>Puebla</v>
          </cell>
          <cell r="P1730" t="str">
            <v>Puebla</v>
          </cell>
          <cell r="Q1730" t="str">
            <v>Sureste</v>
          </cell>
          <cell r="R1730" t="str">
            <v>Baja</v>
          </cell>
          <cell r="S1730" t="str">
            <v>Subasta interna</v>
          </cell>
          <cell r="T1730" t="str">
            <v>GNP</v>
          </cell>
          <cell r="U1730" t="str">
            <v>Grupo Nacional Provincial, S.A.B.</v>
          </cell>
          <cell r="V1730" t="str">
            <v>Pool Administrativo</v>
          </cell>
          <cell r="W1730" t="str">
            <v>Pool Administrativo</v>
          </cell>
          <cell r="X1730" t="str">
            <v>Plaza GNP</v>
          </cell>
          <cell r="Y1730" t="str">
            <v>Pool</v>
          </cell>
          <cell r="Z1730" t="str">
            <v>N89927</v>
          </cell>
          <cell r="AA1730" t="str">
            <v>Salazar Hernández Alejandro</v>
          </cell>
          <cell r="AB1730" t="str">
            <v>Grupo Nacional Provincial, S.A.B.</v>
          </cell>
          <cell r="AC1730" t="str">
            <v>SAHA7905127X5</v>
          </cell>
          <cell r="AD1730" t="str">
            <v>Jefe de departamento</v>
          </cell>
          <cell r="AE1730" t="str">
            <v>Jefe de Departamento A</v>
          </cell>
          <cell r="AF1730" t="str">
            <v>Unidad Staff</v>
          </cell>
          <cell r="AG1730" t="str">
            <v>Dirección Recursos Humanos y Servicios Administrativos</v>
          </cell>
          <cell r="AH1730" t="str">
            <v>Subdir. Servicios Generales</v>
          </cell>
          <cell r="AI1730" t="str">
            <v>C6705</v>
          </cell>
          <cell r="AJ1730" t="str">
            <v>Ramirez Granados Arturo</v>
          </cell>
          <cell r="AK1730" t="str">
            <v>Sur P2 C-4</v>
          </cell>
          <cell r="AL1730" t="str">
            <v>Plaza GNP</v>
          </cell>
          <cell r="AM1730">
            <v>3398</v>
          </cell>
          <cell r="AN1730" t="str">
            <v>alejandro.salazar@gnp.com.mx</v>
          </cell>
          <cell r="AO1730" t="str">
            <v>alejandro.salazar@gnp.com.mx</v>
          </cell>
          <cell r="AQ1730">
            <v>5561857997</v>
          </cell>
          <cell r="AR1730" t="str">
            <v>6363180010379368</v>
          </cell>
          <cell r="AS1730" t="str">
            <v>CANCELADO</v>
          </cell>
          <cell r="AT1730" t="str">
            <v>7544</v>
          </cell>
          <cell r="AU1730" t="str">
            <v>651</v>
          </cell>
          <cell r="AV1730" t="str">
            <v>05/26</v>
          </cell>
          <cell r="AW1730" t="str">
            <v>IMDM20552666..</v>
          </cell>
          <cell r="AX1730" t="str">
            <v>Inactivo</v>
          </cell>
          <cell r="AY1730" t="str">
            <v>No</v>
          </cell>
          <cell r="AZ1730" t="str">
            <v>-</v>
          </cell>
          <cell r="BA1730" t="str">
            <v>-</v>
          </cell>
          <cell r="BB1730" t="str">
            <v>-</v>
          </cell>
          <cell r="BC1730" t="str">
            <v>-</v>
          </cell>
          <cell r="BD1730" t="str">
            <v>-</v>
          </cell>
          <cell r="BE1730" t="str">
            <v>-</v>
          </cell>
          <cell r="BF1730" t="str">
            <v>-</v>
          </cell>
          <cell r="BG1730" t="str">
            <v>-</v>
          </cell>
          <cell r="BH1730" t="str">
            <v>-</v>
          </cell>
          <cell r="BI1730" t="str">
            <v>-</v>
          </cell>
          <cell r="BJ1730" t="str">
            <v>Arrendado</v>
          </cell>
          <cell r="BK1730" t="str">
            <v>AA4514</v>
          </cell>
          <cell r="BL1730" t="str">
            <v>Surman Anzures, S.A. de C.V.</v>
          </cell>
          <cell r="BM1730">
            <v>129925</v>
          </cell>
          <cell r="BN1730">
            <v>20788</v>
          </cell>
          <cell r="BO1730">
            <v>150713</v>
          </cell>
          <cell r="BP1730" t="str">
            <v>-</v>
          </cell>
          <cell r="BQ1730" t="str">
            <v>-</v>
          </cell>
          <cell r="BR1730" t="str">
            <v>-</v>
          </cell>
          <cell r="BS1730" t="str">
            <v>-</v>
          </cell>
          <cell r="BT1730" t="str">
            <v>-</v>
          </cell>
          <cell r="BU1730" t="str">
            <v>-</v>
          </cell>
          <cell r="BV1730" t="str">
            <v>-</v>
          </cell>
          <cell r="BW1730" t="str">
            <v>-</v>
          </cell>
          <cell r="BX1730" t="str">
            <v>-</v>
          </cell>
          <cell r="BY1730" t="str">
            <v>-</v>
          </cell>
          <cell r="BZ1730" t="str">
            <v>-</v>
          </cell>
          <cell r="CA1730" t="str">
            <v>-</v>
          </cell>
          <cell r="CB1730" t="str">
            <v>-</v>
          </cell>
          <cell r="CC1730" t="str">
            <v>Jueves</v>
          </cell>
          <cell r="CD1730" t="str">
            <v>41</v>
          </cell>
          <cell r="CE1730" t="str">
            <v>1</v>
          </cell>
          <cell r="CF1730" t="str">
            <v>Verde</v>
          </cell>
          <cell r="CG1730" t="str">
            <v>4o Sábado</v>
          </cell>
          <cell r="CH1730" t="str">
            <v>Abr y May</v>
          </cell>
          <cell r="CI1730" t="str">
            <v>Oct y Nov</v>
          </cell>
          <cell r="CJ1730" t="str">
            <v>PAdmvo</v>
          </cell>
          <cell r="CK1730">
            <v>90</v>
          </cell>
          <cell r="CL1730" t="str">
            <v>101 - MAGNA</v>
          </cell>
          <cell r="CM1730" t="str">
            <v>16130</v>
          </cell>
          <cell r="CP1730" t="str">
            <v>-</v>
          </cell>
        </row>
        <row r="1731">
          <cell r="A1731" t="str">
            <v>16131</v>
          </cell>
          <cell r="B1731" t="str">
            <v>L03AHK</v>
          </cell>
          <cell r="C1731" t="str">
            <v>Distrito Federal</v>
          </cell>
          <cell r="D1731" t="str">
            <v>No aplica</v>
          </cell>
          <cell r="E1731" t="str">
            <v>Aveo</v>
          </cell>
          <cell r="F1731" t="str">
            <v>Automóvil</v>
          </cell>
          <cell r="G1731" t="str">
            <v>Chevrolet</v>
          </cell>
          <cell r="H1731" t="str">
            <v>Aveo LT 4 puertas T/M, D/H, A/A, B/A, ABS, CD, Paquete F</v>
          </cell>
          <cell r="I1731" t="str">
            <v>3G1TB5CF1GL193396</v>
          </cell>
          <cell r="J1731" t="str">
            <v>Hecho en México</v>
          </cell>
          <cell r="K1731" t="str">
            <v>Magna</v>
          </cell>
          <cell r="L1731">
            <v>4</v>
          </cell>
          <cell r="M1731">
            <v>45</v>
          </cell>
          <cell r="N1731">
            <v>2016</v>
          </cell>
          <cell r="O1731" t="str">
            <v>Acapulco</v>
          </cell>
          <cell r="P1731" t="str">
            <v>Guerrero</v>
          </cell>
          <cell r="Q1731" t="str">
            <v>Centro</v>
          </cell>
          <cell r="R1731" t="str">
            <v>Baja</v>
          </cell>
          <cell r="S1731" t="str">
            <v>Devolución Valmex</v>
          </cell>
          <cell r="T1731" t="str">
            <v>GNP</v>
          </cell>
          <cell r="U1731" t="str">
            <v>Grupo Nacional Provincial, S.A.B.</v>
          </cell>
          <cell r="V1731" t="str">
            <v>Agente Empleado</v>
          </cell>
          <cell r="W1731" t="str">
            <v>-</v>
          </cell>
          <cell r="X1731" t="str">
            <v>Oficina de Ventas</v>
          </cell>
          <cell r="Y1731" t="str">
            <v>Asignado</v>
          </cell>
          <cell r="Z1731" t="str">
            <v>V02983</v>
          </cell>
          <cell r="AA1731" t="str">
            <v>-</v>
          </cell>
          <cell r="AB1731" t="str">
            <v>-</v>
          </cell>
          <cell r="AC1731" t="str">
            <v>-</v>
          </cell>
          <cell r="AD1731" t="str">
            <v>-</v>
          </cell>
          <cell r="AE1731" t="str">
            <v>-</v>
          </cell>
          <cell r="AF1731" t="str">
            <v>-</v>
          </cell>
          <cell r="AG1731" t="str">
            <v>-</v>
          </cell>
          <cell r="AH1731" t="str">
            <v>-</v>
          </cell>
          <cell r="AI1731" t="str">
            <v>C6705</v>
          </cell>
          <cell r="AJ1731" t="str">
            <v>Ramirez Granados Arturo</v>
          </cell>
          <cell r="AK1731" t="str">
            <v>-</v>
          </cell>
          <cell r="AL1731" t="str">
            <v>-</v>
          </cell>
          <cell r="AM1731" t="str">
            <v>-</v>
          </cell>
          <cell r="AN1731">
            <v>0</v>
          </cell>
          <cell r="AO1731" t="str">
            <v>-</v>
          </cell>
          <cell r="AQ1731">
            <v>7445869929</v>
          </cell>
          <cell r="AR1731" t="str">
            <v>6363180010379376</v>
          </cell>
          <cell r="AS1731" t="str">
            <v>CANCELADO</v>
          </cell>
          <cell r="AT1731" t="str">
            <v>6278</v>
          </cell>
          <cell r="AU1731" t="str">
            <v>792</v>
          </cell>
          <cell r="AV1731" t="str">
            <v>05/26</v>
          </cell>
          <cell r="AW1731" t="str">
            <v>IMDM20552716..</v>
          </cell>
          <cell r="AX1731" t="str">
            <v>Inactivo</v>
          </cell>
          <cell r="AY1731" t="str">
            <v>No</v>
          </cell>
          <cell r="AZ1731" t="str">
            <v>-</v>
          </cell>
          <cell r="BA1731" t="str">
            <v>-</v>
          </cell>
          <cell r="BB1731" t="str">
            <v>-</v>
          </cell>
          <cell r="BC1731" t="str">
            <v>-</v>
          </cell>
          <cell r="BD1731" t="str">
            <v>-</v>
          </cell>
          <cell r="BE1731" t="str">
            <v>-</v>
          </cell>
          <cell r="BF1731" t="str">
            <v>-</v>
          </cell>
          <cell r="BG1731" t="str">
            <v>-</v>
          </cell>
          <cell r="BH1731" t="str">
            <v>-</v>
          </cell>
          <cell r="BI1731" t="str">
            <v>-</v>
          </cell>
          <cell r="BJ1731" t="str">
            <v>Arrendado</v>
          </cell>
          <cell r="BK1731" t="str">
            <v>AA4550</v>
          </cell>
          <cell r="BL1731" t="str">
            <v>Surman Anzures, S.A. de C.V.</v>
          </cell>
          <cell r="BM1731">
            <v>129925</v>
          </cell>
          <cell r="BN1731">
            <v>20788</v>
          </cell>
          <cell r="BO1731">
            <v>150713</v>
          </cell>
          <cell r="BP1731" t="str">
            <v>-</v>
          </cell>
          <cell r="BQ1731" t="str">
            <v>-</v>
          </cell>
          <cell r="BR1731" t="str">
            <v>-</v>
          </cell>
          <cell r="BS1731" t="str">
            <v>-</v>
          </cell>
          <cell r="BT1731" t="str">
            <v>-</v>
          </cell>
          <cell r="BU1731" t="str">
            <v>-</v>
          </cell>
          <cell r="BV1731" t="str">
            <v>-</v>
          </cell>
          <cell r="BW1731" t="str">
            <v>-</v>
          </cell>
          <cell r="BX1731" t="str">
            <v>-</v>
          </cell>
          <cell r="BY1731" t="str">
            <v>-</v>
          </cell>
          <cell r="BZ1731" t="str">
            <v>-</v>
          </cell>
          <cell r="CA1731" t="str">
            <v>-</v>
          </cell>
          <cell r="CB1731" t="str">
            <v>-</v>
          </cell>
          <cell r="CC1731" t="str">
            <v>Miércoles</v>
          </cell>
          <cell r="CD1731" t="str">
            <v>03</v>
          </cell>
          <cell r="CE1731" t="str">
            <v>3</v>
          </cell>
          <cell r="CF1731" t="str">
            <v>Rojo</v>
          </cell>
          <cell r="CG1731" t="str">
            <v>3er Sábado</v>
          </cell>
          <cell r="CH1731" t="str">
            <v>Mzo y Abr</v>
          </cell>
          <cell r="CI1731" t="str">
            <v>Sep y Oct</v>
          </cell>
          <cell r="CJ1731" t="str">
            <v>AgenteEmp</v>
          </cell>
          <cell r="CK1731">
            <v>90</v>
          </cell>
          <cell r="CL1731" t="str">
            <v>101 - MAGNA</v>
          </cell>
          <cell r="CM1731" t="str">
            <v>16131</v>
          </cell>
          <cell r="CP1731" t="str">
            <v>-</v>
          </cell>
        </row>
        <row r="1732">
          <cell r="A1732" t="str">
            <v>16132</v>
          </cell>
          <cell r="B1732" t="str">
            <v>F45ALD</v>
          </cell>
          <cell r="C1732" t="str">
            <v>Distrito Federal</v>
          </cell>
          <cell r="D1732" t="str">
            <v>No aplica</v>
          </cell>
          <cell r="E1732" t="str">
            <v>Express</v>
          </cell>
          <cell r="F1732" t="str">
            <v>Camioneta</v>
          </cell>
          <cell r="G1732" t="str">
            <v>Chevrolet</v>
          </cell>
          <cell r="H1732" t="str">
            <v>Express Cargo Van LS, 6 puertas, T/A, A/A, B/A, Paquete B</v>
          </cell>
          <cell r="I1732" t="str">
            <v>1GCZG9FG2G1173888</v>
          </cell>
          <cell r="J1732" t="str">
            <v>Hecho en Estados Unidos</v>
          </cell>
          <cell r="K1732" t="str">
            <v>Magna</v>
          </cell>
          <cell r="L1732">
            <v>6</v>
          </cell>
          <cell r="M1732">
            <v>117</v>
          </cell>
          <cell r="N1732">
            <v>2016</v>
          </cell>
          <cell r="O1732" t="str">
            <v>Mexicali</v>
          </cell>
          <cell r="P1732" t="str">
            <v>Baja California Norte</v>
          </cell>
          <cell r="Q1732" t="str">
            <v>Noroeste</v>
          </cell>
          <cell r="R1732" t="str">
            <v>Activo</v>
          </cell>
          <cell r="S1732" t="str">
            <v>En operación</v>
          </cell>
          <cell r="T1732" t="str">
            <v>GNP</v>
          </cell>
          <cell r="U1732" t="str">
            <v>Grupo Nacional Provincial, S.A.B.</v>
          </cell>
          <cell r="V1732" t="str">
            <v>Pool Administrativo</v>
          </cell>
          <cell r="W1732" t="str">
            <v>Pool Administrativo</v>
          </cell>
          <cell r="X1732" t="str">
            <v>Oficina Regional</v>
          </cell>
          <cell r="Y1732" t="str">
            <v>Pool</v>
          </cell>
          <cell r="Z1732" t="str">
            <v>N89379</v>
          </cell>
          <cell r="AA1732" t="str">
            <v>Barragán Contreras Cesar Gerardo</v>
          </cell>
          <cell r="AB1732" t="str">
            <v>Grupo Nacional Provincial, S.A.B.</v>
          </cell>
          <cell r="AC1732" t="str">
            <v>BACC8109095Z9</v>
          </cell>
          <cell r="AD1732" t="str">
            <v>Jefe de departamento</v>
          </cell>
          <cell r="AE1732" t="str">
            <v>Jefe de Departamento A</v>
          </cell>
          <cell r="AF1732" t="str">
            <v>Unidad Staff</v>
          </cell>
          <cell r="AG1732" t="str">
            <v>Dirección Recursos Humanos y Servicios Administrativos</v>
          </cell>
          <cell r="AH1732" t="str">
            <v>Subdir. Inmuebles</v>
          </cell>
          <cell r="AI1732" t="str">
            <v>C6108</v>
          </cell>
          <cell r="AJ1732" t="str">
            <v>Lomeli Aguayo Victor Javier</v>
          </cell>
          <cell r="AK1732" t="str">
            <v>Mexicali</v>
          </cell>
          <cell r="AL1732" t="str">
            <v>Mexicalí</v>
          </cell>
          <cell r="AM1732">
            <v>7360</v>
          </cell>
          <cell r="AN1732" t="str">
            <v>gerardo.barragan@gnp.com.mx</v>
          </cell>
          <cell r="AO1732" t="str">
            <v>gerardo.barragan@gnp.com.mx</v>
          </cell>
          <cell r="AQ1732">
            <v>6862614822</v>
          </cell>
          <cell r="AR1732" t="str">
            <v>6363180010379384</v>
          </cell>
          <cell r="AS1732" t="str">
            <v>CANCELADO</v>
          </cell>
          <cell r="AT1732" t="str">
            <v>5010</v>
          </cell>
          <cell r="AU1732" t="str">
            <v>168</v>
          </cell>
          <cell r="AV1732" t="str">
            <v>05/26</v>
          </cell>
          <cell r="AW1732" t="str">
            <v>IMDM20578246..</v>
          </cell>
          <cell r="AX1732" t="str">
            <v>Activo</v>
          </cell>
          <cell r="AY1732" t="str">
            <v>No</v>
          </cell>
          <cell r="AZ1732" t="str">
            <v>-</v>
          </cell>
          <cell r="BA1732" t="str">
            <v>-</v>
          </cell>
          <cell r="BB1732" t="str">
            <v>-</v>
          </cell>
          <cell r="BC1732" t="str">
            <v>-</v>
          </cell>
          <cell r="BD1732" t="str">
            <v>-</v>
          </cell>
          <cell r="BE1732" t="str">
            <v>-</v>
          </cell>
          <cell r="BF1732" t="str">
            <v>-</v>
          </cell>
          <cell r="BG1732" t="str">
            <v>-</v>
          </cell>
          <cell r="BH1732">
            <v>2020</v>
          </cell>
          <cell r="BI1732">
            <v>3</v>
          </cell>
          <cell r="BJ1732" t="str">
            <v>Arrendado</v>
          </cell>
          <cell r="BK1732" t="str">
            <v>A25214</v>
          </cell>
          <cell r="BL1732" t="str">
            <v>Surman Anzures, S.A. de C.V.</v>
          </cell>
          <cell r="BM1732">
            <v>379243.1</v>
          </cell>
          <cell r="BN1732">
            <v>60678.9</v>
          </cell>
          <cell r="BO1732">
            <v>439922</v>
          </cell>
          <cell r="BP1732" t="str">
            <v>-</v>
          </cell>
          <cell r="BQ1732">
            <v>43652</v>
          </cell>
          <cell r="BR1732" t="str">
            <v>AP-20160331-0614</v>
          </cell>
          <cell r="BS1732" t="str">
            <v>175</v>
          </cell>
          <cell r="BT1732" t="str">
            <v>35/48</v>
          </cell>
          <cell r="BU1732">
            <v>5557.74</v>
          </cell>
          <cell r="BV1732">
            <v>2322.63</v>
          </cell>
          <cell r="BW1732">
            <v>7880.37</v>
          </cell>
          <cell r="BX1732">
            <v>1260.8599999999999</v>
          </cell>
          <cell r="BY1732">
            <v>9141.23</v>
          </cell>
          <cell r="BZ1732">
            <v>208603.04</v>
          </cell>
          <cell r="CA1732" t="str">
            <v>05/08/2016</v>
          </cell>
          <cell r="CB1732" t="str">
            <v>06/08/2020</v>
          </cell>
          <cell r="CC1732" t="str">
            <v>Lunes</v>
          </cell>
          <cell r="CD1732" t="str">
            <v>45</v>
          </cell>
          <cell r="CE1732" t="str">
            <v>5</v>
          </cell>
          <cell r="CF1732" t="str">
            <v>Amarillo</v>
          </cell>
          <cell r="CG1732" t="str">
            <v>1er Sábado</v>
          </cell>
          <cell r="CH1732" t="str">
            <v>Ene y Feb</v>
          </cell>
          <cell r="CI1732" t="str">
            <v>Jul y Ago</v>
          </cell>
          <cell r="CJ1732" t="str">
            <v>PAdmvo</v>
          </cell>
          <cell r="CK1732">
            <v>234</v>
          </cell>
          <cell r="CL1732" t="str">
            <v>101 - MAGNA</v>
          </cell>
          <cell r="CM1732" t="str">
            <v>16132</v>
          </cell>
          <cell r="CP1732" t="str">
            <v>-</v>
          </cell>
        </row>
        <row r="1733">
          <cell r="A1733" t="str">
            <v>16133</v>
          </cell>
          <cell r="B1733" t="str">
            <v>F59ALD</v>
          </cell>
          <cell r="C1733" t="str">
            <v>Distrito Federal</v>
          </cell>
          <cell r="D1733" t="str">
            <v>No aplica</v>
          </cell>
          <cell r="E1733" t="str">
            <v>Express</v>
          </cell>
          <cell r="F1733" t="str">
            <v>Camioneta</v>
          </cell>
          <cell r="G1733" t="str">
            <v>Chevrolet</v>
          </cell>
          <cell r="H1733" t="str">
            <v>Express Cargo Van LS, 6 puertas, T/A, A/A, B/A, Paquete B</v>
          </cell>
          <cell r="I1733" t="str">
            <v>1GCZG9FG1G1178466</v>
          </cell>
          <cell r="J1733" t="str">
            <v>Hecho en Estados Unidos</v>
          </cell>
          <cell r="K1733" t="str">
            <v>Magna</v>
          </cell>
          <cell r="L1733">
            <v>6</v>
          </cell>
          <cell r="M1733">
            <v>117</v>
          </cell>
          <cell r="N1733">
            <v>2016</v>
          </cell>
          <cell r="O1733" t="str">
            <v>Mérida</v>
          </cell>
          <cell r="P1733" t="str">
            <v>Yucatán</v>
          </cell>
          <cell r="Q1733" t="str">
            <v>Sureste</v>
          </cell>
          <cell r="R1733" t="str">
            <v>Activo</v>
          </cell>
          <cell r="S1733" t="str">
            <v>En operación</v>
          </cell>
          <cell r="T1733" t="str">
            <v>GNP</v>
          </cell>
          <cell r="U1733" t="str">
            <v>Grupo Nacional Provincial, S.A.B.</v>
          </cell>
          <cell r="V1733" t="str">
            <v>Pool Administrativo</v>
          </cell>
          <cell r="W1733" t="str">
            <v>Pool Administrativo</v>
          </cell>
          <cell r="X1733" t="str">
            <v>Oficina Regional</v>
          </cell>
          <cell r="Y1733" t="str">
            <v>Pool</v>
          </cell>
          <cell r="Z1733" t="str">
            <v>N90478</v>
          </cell>
          <cell r="AA1733" t="str">
            <v>Cabral Perera Mario</v>
          </cell>
          <cell r="AB1733" t="str">
            <v>Grupo Nacional Provincial, S.A.B.</v>
          </cell>
          <cell r="AC1733" t="str">
            <v>CAPM820616V89</v>
          </cell>
          <cell r="AD1733" t="str">
            <v>Jefe de departamento</v>
          </cell>
          <cell r="AE1733" t="str">
            <v>Jefe de Departamento A</v>
          </cell>
          <cell r="AF1733" t="str">
            <v>Unidad Staff</v>
          </cell>
          <cell r="AG1733" t="str">
            <v>Dirección Recursos Humanos y Servicios Administrativos</v>
          </cell>
          <cell r="AH1733" t="str">
            <v>Subdir. Inmuebles</v>
          </cell>
          <cell r="AI1733" t="str">
            <v>C6108</v>
          </cell>
          <cell r="AJ1733" t="str">
            <v>Lomeli Aguayo Victor Javier</v>
          </cell>
          <cell r="AK1733" t="str">
            <v>Casona</v>
          </cell>
          <cell r="AL1733" t="str">
            <v>Mérida</v>
          </cell>
          <cell r="AM1733">
            <v>6829</v>
          </cell>
          <cell r="AN1733" t="str">
            <v>mario.cabral@gnp.com.mx</v>
          </cell>
          <cell r="AO1733" t="str">
            <v>mario.cabral@gnp.com.mx</v>
          </cell>
          <cell r="AQ1733">
            <v>9992336491</v>
          </cell>
          <cell r="AR1733" t="str">
            <v>6363180010379392</v>
          </cell>
          <cell r="AS1733" t="str">
            <v>CANCELADO</v>
          </cell>
          <cell r="AT1733" t="str">
            <v>1487</v>
          </cell>
          <cell r="AU1733" t="str">
            <v>228</v>
          </cell>
          <cell r="AV1733" t="str">
            <v>05/26</v>
          </cell>
          <cell r="AW1733" t="str">
            <v>IMDM20578245..</v>
          </cell>
          <cell r="AX1733" t="str">
            <v>Activo</v>
          </cell>
          <cell r="AY1733" t="str">
            <v>No</v>
          </cell>
          <cell r="AZ1733" t="str">
            <v>-</v>
          </cell>
          <cell r="BA1733" t="str">
            <v>-</v>
          </cell>
          <cell r="BB1733" t="str">
            <v>-</v>
          </cell>
          <cell r="BC1733" t="str">
            <v>-</v>
          </cell>
          <cell r="BD1733" t="str">
            <v>-</v>
          </cell>
          <cell r="BE1733" t="str">
            <v>-</v>
          </cell>
          <cell r="BF1733" t="str">
            <v>-</v>
          </cell>
          <cell r="BG1733" t="str">
            <v>-</v>
          </cell>
          <cell r="BH1733">
            <v>2020</v>
          </cell>
          <cell r="BI1733">
            <v>3</v>
          </cell>
          <cell r="BJ1733" t="str">
            <v>Arrendado</v>
          </cell>
          <cell r="BK1733" t="str">
            <v>A25215</v>
          </cell>
          <cell r="BL1733" t="str">
            <v>Surman Anzures, S.A. de C.V.</v>
          </cell>
          <cell r="BM1733">
            <v>379243.1</v>
          </cell>
          <cell r="BN1733">
            <v>60678.9</v>
          </cell>
          <cell r="BO1733">
            <v>439922</v>
          </cell>
          <cell r="BP1733" t="str">
            <v>-</v>
          </cell>
          <cell r="BQ1733">
            <v>43652</v>
          </cell>
          <cell r="BR1733" t="str">
            <v>AP-20160331-0614</v>
          </cell>
          <cell r="BS1733" t="str">
            <v>176</v>
          </cell>
          <cell r="BT1733" t="str">
            <v>35/48</v>
          </cell>
          <cell r="BU1733">
            <v>5557.74</v>
          </cell>
          <cell r="BV1733">
            <v>2322.63</v>
          </cell>
          <cell r="BW1733">
            <v>7880.37</v>
          </cell>
          <cell r="BX1733">
            <v>1260.8599999999999</v>
          </cell>
          <cell r="BY1733">
            <v>9141.23</v>
          </cell>
          <cell r="BZ1733">
            <v>208603.04</v>
          </cell>
          <cell r="CA1733" t="str">
            <v>05/08/2016</v>
          </cell>
          <cell r="CB1733" t="str">
            <v>06/08/2020</v>
          </cell>
          <cell r="CC1733" t="str">
            <v>Viernes</v>
          </cell>
          <cell r="CD1733" t="str">
            <v>59</v>
          </cell>
          <cell r="CE1733" t="str">
            <v>9</v>
          </cell>
          <cell r="CF1733" t="str">
            <v>Azul</v>
          </cell>
          <cell r="CG1733" t="str">
            <v>5o Sábado</v>
          </cell>
          <cell r="CH1733" t="str">
            <v>May y Jun</v>
          </cell>
          <cell r="CI1733" t="str">
            <v>Nov y Dic</v>
          </cell>
          <cell r="CJ1733" t="str">
            <v>PAdmvo</v>
          </cell>
          <cell r="CK1733">
            <v>234</v>
          </cell>
          <cell r="CL1733" t="str">
            <v>101 - MAGNA</v>
          </cell>
          <cell r="CM1733" t="str">
            <v>16133</v>
          </cell>
          <cell r="CP1733" t="str">
            <v>-</v>
          </cell>
        </row>
        <row r="1734">
          <cell r="A1734" t="str">
            <v>16134</v>
          </cell>
          <cell r="B1734" t="str">
            <v>6D4HA</v>
          </cell>
          <cell r="C1734" t="str">
            <v>Distrito Federal</v>
          </cell>
          <cell r="D1734" t="str">
            <v>No aplica</v>
          </cell>
          <cell r="E1734" t="str">
            <v>BMW F800R</v>
          </cell>
          <cell r="F1734" t="str">
            <v>Motocicleta</v>
          </cell>
          <cell r="G1734" t="str">
            <v>BMW</v>
          </cell>
          <cell r="H1734" t="str">
            <v>F800R Touring</v>
          </cell>
          <cell r="I1734" t="str">
            <v>WB10B0400GZ297455</v>
          </cell>
          <cell r="J1734" t="str">
            <v>08930655</v>
          </cell>
          <cell r="K1734" t="str">
            <v>Premium</v>
          </cell>
          <cell r="L1734">
            <v>2</v>
          </cell>
          <cell r="M1734">
            <v>16</v>
          </cell>
          <cell r="N1734">
            <v>2016</v>
          </cell>
          <cell r="O1734" t="str">
            <v>Guadalajara</v>
          </cell>
          <cell r="P1734" t="str">
            <v>Jalisco</v>
          </cell>
          <cell r="Q1734" t="str">
            <v>Occidente</v>
          </cell>
          <cell r="R1734" t="str">
            <v>Baja</v>
          </cell>
          <cell r="S1734" t="str">
            <v>Venta a empleado</v>
          </cell>
          <cell r="T1734" t="str">
            <v>GNP</v>
          </cell>
          <cell r="U1734" t="str">
            <v>Grupo Nacional Provincial, S.A.B.</v>
          </cell>
          <cell r="V1734" t="str">
            <v>Asesor de Servicio</v>
          </cell>
          <cell r="W1734" t="str">
            <v>629</v>
          </cell>
          <cell r="X1734" t="str">
            <v>Célula 1</v>
          </cell>
          <cell r="Y1734" t="str">
            <v>Asignado</v>
          </cell>
          <cell r="Z1734">
            <v>40075001</v>
          </cell>
          <cell r="AA1734" t="str">
            <v>Viera Soto Carlos Jonathan</v>
          </cell>
          <cell r="AB1734" t="str">
            <v>Servicios Administrativos en Reclamaciones, S.A. de C.V.</v>
          </cell>
          <cell r="AC1734" t="str">
            <v>VISC831026VA7</v>
          </cell>
          <cell r="AD1734" t="str">
            <v>Operativo</v>
          </cell>
          <cell r="AE1734" t="str">
            <v>Asesor de Servicio</v>
          </cell>
          <cell r="AF1734" t="str">
            <v>Unidad Operativa</v>
          </cell>
          <cell r="AG1734" t="str">
            <v>Dirección Servicio y Operaciones</v>
          </cell>
          <cell r="AH1734" t="str">
            <v>Subdirección Siniestros Norte y Occidente</v>
          </cell>
          <cell r="AI1734" t="str">
            <v>C9179</v>
          </cell>
          <cell r="AJ1734" t="str">
            <v>Moya Urdiales Idalia Leticia</v>
          </cell>
          <cell r="AK1734" t="str">
            <v>Oficina central Guadalajara</v>
          </cell>
          <cell r="AL1734" t="str">
            <v>Guadalajara</v>
          </cell>
          <cell r="AM1734">
            <v>0</v>
          </cell>
          <cell r="AN1734" t="str">
            <v>carlos.viera@gnp.com.mx</v>
          </cell>
          <cell r="AO1734" t="str">
            <v>carlos.viera@gnp.com.mx</v>
          </cell>
          <cell r="AQ1734">
            <v>3310204557</v>
          </cell>
          <cell r="AR1734" t="str">
            <v>6363180010379400</v>
          </cell>
          <cell r="AS1734" t="str">
            <v>CANCELADO</v>
          </cell>
          <cell r="AT1734" t="str">
            <v>9925</v>
          </cell>
          <cell r="AU1734" t="str">
            <v>535</v>
          </cell>
          <cell r="AV1734" t="str">
            <v>05/26</v>
          </cell>
          <cell r="AW1734" t="str">
            <v>-</v>
          </cell>
          <cell r="AX1734" t="str">
            <v>-</v>
          </cell>
          <cell r="AY1734" t="str">
            <v>No</v>
          </cell>
          <cell r="AZ1734" t="str">
            <v>-</v>
          </cell>
          <cell r="BA1734" t="str">
            <v>-</v>
          </cell>
          <cell r="BB1734" t="str">
            <v>-</v>
          </cell>
          <cell r="BC1734" t="str">
            <v>-</v>
          </cell>
          <cell r="BD1734" t="str">
            <v>-</v>
          </cell>
          <cell r="BE1734" t="str">
            <v>-</v>
          </cell>
          <cell r="BF1734" t="str">
            <v>-</v>
          </cell>
          <cell r="BG1734">
            <v>3</v>
          </cell>
          <cell r="BH1734" t="str">
            <v>-</v>
          </cell>
          <cell r="BI1734" t="str">
            <v>-</v>
          </cell>
          <cell r="BJ1734" t="str">
            <v>Arrendado</v>
          </cell>
          <cell r="BK1734" t="str">
            <v>109F</v>
          </cell>
          <cell r="BL1734" t="str">
            <v>Surtidora Blasf de México, S.A. de C.V.</v>
          </cell>
          <cell r="BM1734">
            <v>154913.79999999999</v>
          </cell>
          <cell r="BN1734">
            <v>24786.2</v>
          </cell>
          <cell r="BO1734">
            <v>179700</v>
          </cell>
          <cell r="BP1734" t="str">
            <v>-</v>
          </cell>
          <cell r="BQ1734" t="str">
            <v>-</v>
          </cell>
          <cell r="BR1734" t="str">
            <v>-</v>
          </cell>
          <cell r="BS1734" t="str">
            <v>-</v>
          </cell>
          <cell r="BT1734" t="str">
            <v>-</v>
          </cell>
          <cell r="BU1734" t="str">
            <v>-</v>
          </cell>
          <cell r="BV1734" t="str">
            <v>-</v>
          </cell>
          <cell r="BW1734" t="str">
            <v>-</v>
          </cell>
          <cell r="BX1734" t="str">
            <v>-</v>
          </cell>
          <cell r="BY1734" t="str">
            <v>-</v>
          </cell>
          <cell r="BZ1734" t="str">
            <v>-</v>
          </cell>
          <cell r="CA1734" t="str">
            <v>-</v>
          </cell>
          <cell r="CB1734" t="str">
            <v>-</v>
          </cell>
          <cell r="CC1734" t="str">
            <v>Miércoles</v>
          </cell>
          <cell r="CD1734" t="str">
            <v>6D</v>
          </cell>
          <cell r="CE1734" t="str">
            <v>4</v>
          </cell>
          <cell r="CF1734" t="str">
            <v>Rojo</v>
          </cell>
          <cell r="CG1734" t="str">
            <v>3er Sábado</v>
          </cell>
          <cell r="CH1734" t="str">
            <v>Mzo y Abr</v>
          </cell>
          <cell r="CI1734" t="str">
            <v>Sep y Oct</v>
          </cell>
          <cell r="CJ1734" t="str">
            <v>Ajustador</v>
          </cell>
          <cell r="CK1734">
            <v>64</v>
          </cell>
          <cell r="CL1734" t="str">
            <v>102 - PREMIUM</v>
          </cell>
          <cell r="CM1734" t="str">
            <v>16134</v>
          </cell>
          <cell r="CP1734" t="str">
            <v>-</v>
          </cell>
        </row>
        <row r="1735">
          <cell r="A1735" t="str">
            <v>16135</v>
          </cell>
          <cell r="B1735" t="str">
            <v>6D3HA</v>
          </cell>
          <cell r="C1735" t="str">
            <v>Distrito Federal</v>
          </cell>
          <cell r="D1735" t="str">
            <v>No aplica</v>
          </cell>
          <cell r="E1735" t="str">
            <v>BMW F800R</v>
          </cell>
          <cell r="F1735" t="str">
            <v>Motocicleta</v>
          </cell>
          <cell r="G1735" t="str">
            <v>BMW</v>
          </cell>
          <cell r="H1735" t="str">
            <v>F800R Touring</v>
          </cell>
          <cell r="I1735" t="str">
            <v>WB10B0403GZ297496</v>
          </cell>
          <cell r="J1735" t="str">
            <v>08930705</v>
          </cell>
          <cell r="K1735" t="str">
            <v>Premium</v>
          </cell>
          <cell r="L1735">
            <v>2</v>
          </cell>
          <cell r="M1735">
            <v>16</v>
          </cell>
          <cell r="N1735">
            <v>2016</v>
          </cell>
          <cell r="O1735" t="str">
            <v>Ciudad de México</v>
          </cell>
          <cell r="P1735" t="str">
            <v>Ciudad de México</v>
          </cell>
          <cell r="Q1735" t="str">
            <v>Zona Metropolitana</v>
          </cell>
          <cell r="R1735" t="str">
            <v>Baja</v>
          </cell>
          <cell r="S1735" t="str">
            <v>Devolución Valmex</v>
          </cell>
          <cell r="T1735" t="str">
            <v>GNP</v>
          </cell>
          <cell r="U1735" t="str">
            <v>Grupo Nacional Provincial, S.A.B.</v>
          </cell>
          <cell r="V1735" t="str">
            <v>Asesor de Servicio</v>
          </cell>
          <cell r="W1735" t="str">
            <v>533</v>
          </cell>
          <cell r="X1735" t="str">
            <v>Célula 2</v>
          </cell>
          <cell r="Y1735" t="str">
            <v>Asignado</v>
          </cell>
          <cell r="Z1735" t="str">
            <v>N94391</v>
          </cell>
          <cell r="AA1735" t="str">
            <v>Moreno García Delwin</v>
          </cell>
          <cell r="AB1735" t="str">
            <v>Grupo Nacional Provincial, S.A.B.</v>
          </cell>
          <cell r="AC1735" t="str">
            <v>MOGD850125FTA</v>
          </cell>
          <cell r="AD1735" t="str">
            <v>Operativo</v>
          </cell>
          <cell r="AE1735" t="str">
            <v>Asesor de Servicio Automovil</v>
          </cell>
          <cell r="AF1735" t="str">
            <v>Unidad Operativa</v>
          </cell>
          <cell r="AG1735" t="str">
            <v>Dirección Servicio y Operaciones</v>
          </cell>
          <cell r="AH1735" t="str">
            <v>Subdir. Siniestros CDMX y Sureste</v>
          </cell>
          <cell r="AI1735" t="str">
            <v>C9215</v>
          </cell>
          <cell r="AJ1735" t="str">
            <v>Moreno Alvárez Elvia Citlalli</v>
          </cell>
          <cell r="AK1735" t="str">
            <v>Tlalnepantla</v>
          </cell>
          <cell r="AL1735" t="str">
            <v>Tlalnepantla</v>
          </cell>
          <cell r="AM1735">
            <v>80824</v>
          </cell>
          <cell r="AN1735" t="str">
            <v>delwin.moreno@gnp.com.mx</v>
          </cell>
          <cell r="AO1735" t="str">
            <v>delwin.moreno@gnp.com.mx</v>
          </cell>
          <cell r="AQ1735">
            <v>5536665796</v>
          </cell>
          <cell r="AR1735" t="str">
            <v>6363180011641469</v>
          </cell>
          <cell r="AS1735" t="str">
            <v>CANCELADO</v>
          </cell>
          <cell r="AT1735" t="str">
            <v>-</v>
          </cell>
          <cell r="AU1735" t="str">
            <v>-</v>
          </cell>
          <cell r="AV1735" t="str">
            <v>-</v>
          </cell>
          <cell r="AW1735" t="str">
            <v>IMDM22968653..</v>
          </cell>
          <cell r="AX1735" t="str">
            <v>Inactivo</v>
          </cell>
          <cell r="AY1735" t="str">
            <v>No</v>
          </cell>
          <cell r="AZ1735" t="str">
            <v>-</v>
          </cell>
          <cell r="BA1735" t="str">
            <v>-</v>
          </cell>
          <cell r="BB1735" t="str">
            <v>-</v>
          </cell>
          <cell r="BC1735" t="str">
            <v>-</v>
          </cell>
          <cell r="BD1735" t="str">
            <v>-</v>
          </cell>
          <cell r="BE1735" t="str">
            <v>-</v>
          </cell>
          <cell r="BF1735" t="str">
            <v>-</v>
          </cell>
          <cell r="BG1735">
            <v>3</v>
          </cell>
          <cell r="BH1735" t="str">
            <v>-</v>
          </cell>
          <cell r="BI1735" t="str">
            <v>-</v>
          </cell>
          <cell r="BJ1735" t="str">
            <v>Arrendado</v>
          </cell>
          <cell r="BK1735" t="str">
            <v>110F</v>
          </cell>
          <cell r="BL1735" t="str">
            <v>Surtidora Blasf de México, S.A. de C.V.</v>
          </cell>
          <cell r="BM1735">
            <v>154913.79999999999</v>
          </cell>
          <cell r="BN1735">
            <v>24786.2</v>
          </cell>
          <cell r="BO1735">
            <v>179700</v>
          </cell>
          <cell r="BP1735" t="str">
            <v>-</v>
          </cell>
          <cell r="BQ1735" t="str">
            <v>-</v>
          </cell>
          <cell r="BR1735" t="str">
            <v>-</v>
          </cell>
          <cell r="BS1735" t="str">
            <v>-</v>
          </cell>
          <cell r="BT1735" t="str">
            <v>-</v>
          </cell>
          <cell r="BU1735" t="str">
            <v>-</v>
          </cell>
          <cell r="BV1735" t="str">
            <v>-</v>
          </cell>
          <cell r="BW1735" t="str">
            <v>-</v>
          </cell>
          <cell r="BX1735" t="str">
            <v>-</v>
          </cell>
          <cell r="BY1735" t="str">
            <v>-</v>
          </cell>
          <cell r="BZ1735" t="str">
            <v>-</v>
          </cell>
          <cell r="CA1735" t="str">
            <v>-</v>
          </cell>
          <cell r="CB1735" t="str">
            <v>-</v>
          </cell>
          <cell r="CC1735" t="str">
            <v>Miércoles</v>
          </cell>
          <cell r="CD1735" t="str">
            <v>6D</v>
          </cell>
          <cell r="CE1735" t="str">
            <v>3</v>
          </cell>
          <cell r="CF1735" t="str">
            <v>Rojo</v>
          </cell>
          <cell r="CG1735" t="str">
            <v>3er Sábado</v>
          </cell>
          <cell r="CH1735" t="str">
            <v>Mzo y Abr</v>
          </cell>
          <cell r="CI1735" t="str">
            <v>Sep y Oct</v>
          </cell>
          <cell r="CJ1735" t="str">
            <v>Ajustador</v>
          </cell>
          <cell r="CK1735">
            <v>64</v>
          </cell>
          <cell r="CL1735" t="str">
            <v>102 - PREMIUM</v>
          </cell>
          <cell r="CM1735" t="str">
            <v>16135</v>
          </cell>
          <cell r="CP1735" t="str">
            <v>-</v>
          </cell>
        </row>
        <row r="1736">
          <cell r="A1736" t="str">
            <v>16136</v>
          </cell>
          <cell r="B1736" t="str">
            <v>6D2HA</v>
          </cell>
          <cell r="C1736" t="str">
            <v>Distrito Federal</v>
          </cell>
          <cell r="D1736" t="str">
            <v>No aplica</v>
          </cell>
          <cell r="E1736" t="str">
            <v>BMW F800R</v>
          </cell>
          <cell r="F1736" t="str">
            <v>Motocicleta</v>
          </cell>
          <cell r="G1736" t="str">
            <v>BMW</v>
          </cell>
          <cell r="H1736" t="str">
            <v>F800R Touring</v>
          </cell>
          <cell r="I1736" t="str">
            <v>WB10B0401GZ297495</v>
          </cell>
          <cell r="J1736" t="str">
            <v>08930713</v>
          </cell>
          <cell r="K1736" t="str">
            <v>Premium</v>
          </cell>
          <cell r="L1736">
            <v>2</v>
          </cell>
          <cell r="M1736">
            <v>16</v>
          </cell>
          <cell r="N1736">
            <v>2016</v>
          </cell>
          <cell r="O1736" t="str">
            <v>Ciudad de México</v>
          </cell>
          <cell r="P1736" t="str">
            <v>Ciudad de México</v>
          </cell>
          <cell r="Q1736" t="str">
            <v>Zona Metropolitana</v>
          </cell>
          <cell r="R1736" t="str">
            <v>Proceso baja</v>
          </cell>
          <cell r="S1736" t="str">
            <v>En operación</v>
          </cell>
          <cell r="T1736" t="str">
            <v>GNP</v>
          </cell>
          <cell r="U1736" t="str">
            <v>Grupo Nacional Provincial, S.A.B.</v>
          </cell>
          <cell r="V1736" t="str">
            <v>Asesor de Servicio</v>
          </cell>
          <cell r="W1736" t="str">
            <v>595</v>
          </cell>
          <cell r="X1736" t="str">
            <v>Célula 10</v>
          </cell>
          <cell r="Y1736" t="str">
            <v>Asignado</v>
          </cell>
          <cell r="Z1736" t="str">
            <v>N94642</v>
          </cell>
          <cell r="AA1736" t="str">
            <v>Pedraza Jaimes Diego Mauricio</v>
          </cell>
          <cell r="AB1736" t="str">
            <v>Grupo Nacional Provincial, S.A.B.</v>
          </cell>
          <cell r="AC1736" t="str">
            <v>PEJD820924MWA</v>
          </cell>
          <cell r="AD1736" t="str">
            <v>Operativo</v>
          </cell>
          <cell r="AE1736" t="str">
            <v>Asesor de Servicio Automovil</v>
          </cell>
          <cell r="AF1736" t="str">
            <v>Unidad Operativa</v>
          </cell>
          <cell r="AG1736" t="str">
            <v>Dirección Servicio y Operaciones</v>
          </cell>
          <cell r="AH1736" t="str">
            <v>Subdir. Siniestros CDMX y Sureste</v>
          </cell>
          <cell r="AI1736" t="str">
            <v>C9215</v>
          </cell>
          <cell r="AJ1736" t="str">
            <v>Moreno Alvárez Elvia Citlalli</v>
          </cell>
          <cell r="AK1736" t="str">
            <v>Tlalnepantla</v>
          </cell>
          <cell r="AL1736" t="str">
            <v>Tlalnepantla</v>
          </cell>
          <cell r="AM1736">
            <v>0</v>
          </cell>
          <cell r="AN1736" t="str">
            <v>diego.pedraza@gnp.com.mx</v>
          </cell>
          <cell r="AO1736" t="str">
            <v>diego.pedraza@gnp.com.mx</v>
          </cell>
          <cell r="AP1736" t="str">
            <v>ajustes023gnp@gmail.com</v>
          </cell>
          <cell r="AQ1736">
            <v>5535549545</v>
          </cell>
          <cell r="AR1736" t="str">
            <v>6363180010379426</v>
          </cell>
          <cell r="AS1736" t="str">
            <v>ACTIVO</v>
          </cell>
          <cell r="AT1736" t="str">
            <v>3423</v>
          </cell>
          <cell r="AU1736" t="str">
            <v>650</v>
          </cell>
          <cell r="AV1736" t="str">
            <v>05/26</v>
          </cell>
          <cell r="AW1736" t="str">
            <v>IMDM22968871..</v>
          </cell>
          <cell r="AX1736" t="str">
            <v>Activo</v>
          </cell>
          <cell r="AY1736" t="str">
            <v>No</v>
          </cell>
          <cell r="AZ1736" t="str">
            <v>-</v>
          </cell>
          <cell r="BA1736" t="str">
            <v>-</v>
          </cell>
          <cell r="BB1736" t="str">
            <v>-</v>
          </cell>
          <cell r="BC1736" t="str">
            <v>-</v>
          </cell>
          <cell r="BD1736" t="str">
            <v>-</v>
          </cell>
          <cell r="BE1736" t="str">
            <v>-</v>
          </cell>
          <cell r="BF1736" t="str">
            <v>-</v>
          </cell>
          <cell r="BG1736">
            <v>3</v>
          </cell>
          <cell r="BH1736">
            <v>2019</v>
          </cell>
          <cell r="BI1736">
            <v>3</v>
          </cell>
          <cell r="BJ1736" t="str">
            <v>Arrendado</v>
          </cell>
          <cell r="BK1736" t="str">
            <v>111F</v>
          </cell>
          <cell r="BL1736" t="str">
            <v>Surtidora Blasf de México, S.A. de C.V.</v>
          </cell>
          <cell r="BM1736">
            <v>154913.79999999999</v>
          </cell>
          <cell r="BN1736">
            <v>24786.2</v>
          </cell>
          <cell r="BO1736">
            <v>179700</v>
          </cell>
          <cell r="BP1736" t="str">
            <v>-</v>
          </cell>
          <cell r="BQ1736" t="str">
            <v>-</v>
          </cell>
          <cell r="BR1736" t="str">
            <v>-</v>
          </cell>
          <cell r="BS1736" t="str">
            <v>-</v>
          </cell>
          <cell r="BT1736" t="str">
            <v>-</v>
          </cell>
          <cell r="BU1736" t="str">
            <v>-</v>
          </cell>
          <cell r="BV1736" t="str">
            <v>-</v>
          </cell>
          <cell r="BW1736" t="str">
            <v>-</v>
          </cell>
          <cell r="BX1736" t="str">
            <v>-</v>
          </cell>
          <cell r="BY1736" t="str">
            <v>-</v>
          </cell>
          <cell r="BZ1736" t="str">
            <v>-</v>
          </cell>
          <cell r="CA1736" t="str">
            <v>-</v>
          </cell>
          <cell r="CB1736" t="str">
            <v>-</v>
          </cell>
          <cell r="CC1736" t="str">
            <v>Jueves</v>
          </cell>
          <cell r="CD1736" t="str">
            <v>6D</v>
          </cell>
          <cell r="CE1736" t="str">
            <v>2</v>
          </cell>
          <cell r="CF1736" t="str">
            <v>Verde</v>
          </cell>
          <cell r="CG1736" t="str">
            <v>4o Sábado</v>
          </cell>
          <cell r="CH1736" t="str">
            <v>Abr y May</v>
          </cell>
          <cell r="CI1736" t="str">
            <v>Oct y Nov</v>
          </cell>
          <cell r="CJ1736" t="str">
            <v>Ajustador</v>
          </cell>
          <cell r="CK1736">
            <v>64</v>
          </cell>
          <cell r="CL1736" t="str">
            <v>102 - PREMIUM</v>
          </cell>
          <cell r="CM1736" t="str">
            <v>16136</v>
          </cell>
          <cell r="CP1736" t="str">
            <v>-</v>
          </cell>
        </row>
        <row r="1737">
          <cell r="A1737" t="str">
            <v>16137</v>
          </cell>
          <cell r="B1737" t="str">
            <v>6D5HA</v>
          </cell>
          <cell r="C1737" t="str">
            <v>Distrito Federal</v>
          </cell>
          <cell r="D1737" t="str">
            <v>No aplica</v>
          </cell>
          <cell r="E1737" t="str">
            <v>BMW F800R</v>
          </cell>
          <cell r="F1737" t="str">
            <v>Motocicleta</v>
          </cell>
          <cell r="G1737" t="str">
            <v>BMW</v>
          </cell>
          <cell r="H1737" t="str">
            <v>F800R Racing</v>
          </cell>
          <cell r="I1737" t="str">
            <v>WB10B0400GZ296998</v>
          </cell>
          <cell r="J1737" t="str">
            <v>08928423</v>
          </cell>
          <cell r="K1737" t="str">
            <v>Premium</v>
          </cell>
          <cell r="L1737">
            <v>2</v>
          </cell>
          <cell r="M1737">
            <v>16</v>
          </cell>
          <cell r="N1737">
            <v>2016</v>
          </cell>
          <cell r="O1737" t="str">
            <v>Ciudad de México</v>
          </cell>
          <cell r="P1737" t="str">
            <v>Ciudad de México</v>
          </cell>
          <cell r="Q1737" t="str">
            <v>Zona Metropolitana</v>
          </cell>
          <cell r="R1737" t="str">
            <v>Proceso baja</v>
          </cell>
          <cell r="S1737" t="str">
            <v>En operación</v>
          </cell>
          <cell r="T1737" t="str">
            <v>GNP</v>
          </cell>
          <cell r="U1737" t="str">
            <v>Grupo Nacional Provincial, S.A.B.</v>
          </cell>
          <cell r="V1737" t="str">
            <v>Asesor de Servicio</v>
          </cell>
          <cell r="W1737" t="str">
            <v>448</v>
          </cell>
          <cell r="X1737" t="str">
            <v>Célula 5</v>
          </cell>
          <cell r="Y1737" t="str">
            <v>Asignado</v>
          </cell>
          <cell r="Z1737" t="str">
            <v>N90798</v>
          </cell>
          <cell r="AA1737" t="str">
            <v>Herrera Gonzalez David Tadeo</v>
          </cell>
          <cell r="AB1737" t="str">
            <v>Grupo Nacional Provincial, S.A.B.</v>
          </cell>
          <cell r="AC1737" t="str">
            <v>HEGD8011221K6</v>
          </cell>
          <cell r="AD1737" t="str">
            <v>Operativo</v>
          </cell>
          <cell r="AE1737" t="str">
            <v>Asesor de Servicio Automovil</v>
          </cell>
          <cell r="AF1737" t="str">
            <v>Unidad Operativa</v>
          </cell>
          <cell r="AG1737" t="str">
            <v>Dirección Servicio y Operaciones</v>
          </cell>
          <cell r="AH1737" t="str">
            <v>Subdir. Siniestros CDMX y Sureste</v>
          </cell>
          <cell r="AI1737" t="str">
            <v>C9208</v>
          </cell>
          <cell r="AJ1737" t="str">
            <v>Lasa Estrada Antxon</v>
          </cell>
          <cell r="AK1737" t="str">
            <v>Tlalnepantla</v>
          </cell>
          <cell r="AL1737" t="str">
            <v>Tlalnepantla</v>
          </cell>
          <cell r="AM1737">
            <v>0</v>
          </cell>
          <cell r="AN1737" t="str">
            <v>david.herrera@gnp.com.mx</v>
          </cell>
          <cell r="AO1737" t="str">
            <v>david.herrera@gnp.com.mx</v>
          </cell>
          <cell r="AP1737" t="str">
            <v>ajustes104gnp@gmail.com</v>
          </cell>
          <cell r="AQ1737">
            <v>5535228821</v>
          </cell>
          <cell r="AR1737" t="str">
            <v>6363180010379434</v>
          </cell>
          <cell r="AS1737" t="str">
            <v>ACTIVO</v>
          </cell>
          <cell r="AT1737" t="str">
            <v>1987</v>
          </cell>
          <cell r="AU1737" t="str">
            <v>227</v>
          </cell>
          <cell r="AV1737" t="str">
            <v>05/26</v>
          </cell>
          <cell r="AW1737" t="str">
            <v>IMDM24204471..</v>
          </cell>
          <cell r="AX1737" t="str">
            <v>Activo</v>
          </cell>
          <cell r="AY1737" t="str">
            <v>No</v>
          </cell>
          <cell r="AZ1737" t="str">
            <v>-</v>
          </cell>
          <cell r="BA1737" t="str">
            <v>-</v>
          </cell>
          <cell r="BB1737" t="str">
            <v>-</v>
          </cell>
          <cell r="BC1737" t="str">
            <v>-</v>
          </cell>
          <cell r="BD1737" t="str">
            <v>-</v>
          </cell>
          <cell r="BE1737" t="str">
            <v>-</v>
          </cell>
          <cell r="BF1737" t="str">
            <v>-</v>
          </cell>
          <cell r="BG1737">
            <v>3</v>
          </cell>
          <cell r="BH1737">
            <v>2019</v>
          </cell>
          <cell r="BI1737">
            <v>3</v>
          </cell>
          <cell r="BJ1737" t="str">
            <v>Arrendado</v>
          </cell>
          <cell r="BK1737" t="str">
            <v>112F</v>
          </cell>
          <cell r="BL1737" t="str">
            <v>Surtidora Blasf de México, S.A. de C.V.</v>
          </cell>
          <cell r="BM1737">
            <v>133103.45000000001</v>
          </cell>
          <cell r="BN1737">
            <v>21296.55</v>
          </cell>
          <cell r="BO1737">
            <v>154400</v>
          </cell>
          <cell r="BP1737" t="str">
            <v>-</v>
          </cell>
          <cell r="BQ1737" t="str">
            <v>-</v>
          </cell>
          <cell r="BR1737" t="str">
            <v>-</v>
          </cell>
          <cell r="BS1737" t="str">
            <v>-</v>
          </cell>
          <cell r="BT1737" t="str">
            <v>-</v>
          </cell>
          <cell r="BU1737" t="str">
            <v>-</v>
          </cell>
          <cell r="BV1737" t="str">
            <v>-</v>
          </cell>
          <cell r="BW1737" t="str">
            <v>-</v>
          </cell>
          <cell r="BX1737" t="str">
            <v>-</v>
          </cell>
          <cell r="BY1737" t="str">
            <v>-</v>
          </cell>
          <cell r="BZ1737" t="str">
            <v>-</v>
          </cell>
          <cell r="CA1737" t="str">
            <v>-</v>
          </cell>
          <cell r="CB1737" t="str">
            <v>-</v>
          </cell>
          <cell r="CC1737" t="str">
            <v>Lunes</v>
          </cell>
          <cell r="CD1737" t="str">
            <v>6D</v>
          </cell>
          <cell r="CE1737" t="str">
            <v>5</v>
          </cell>
          <cell r="CF1737" t="str">
            <v>Amarillo</v>
          </cell>
          <cell r="CG1737" t="str">
            <v>1er Sábado</v>
          </cell>
          <cell r="CH1737" t="str">
            <v>Ene y Feb</v>
          </cell>
          <cell r="CI1737" t="str">
            <v>Jul y Ago</v>
          </cell>
          <cell r="CJ1737" t="str">
            <v>Ajustador</v>
          </cell>
          <cell r="CK1737">
            <v>64</v>
          </cell>
          <cell r="CL1737" t="str">
            <v>102 - PREMIUM</v>
          </cell>
          <cell r="CM1737" t="str">
            <v>16137</v>
          </cell>
          <cell r="CP1737" t="str">
            <v>-</v>
          </cell>
        </row>
        <row r="1738">
          <cell r="A1738" t="str">
            <v>16138</v>
          </cell>
          <cell r="B1738" t="str">
            <v>1D3HP</v>
          </cell>
          <cell r="C1738" t="str">
            <v>Distrito Federal</v>
          </cell>
          <cell r="D1738" t="str">
            <v>No aplica</v>
          </cell>
          <cell r="E1738" t="str">
            <v>BMW F800R</v>
          </cell>
          <cell r="F1738" t="str">
            <v>Motocicleta</v>
          </cell>
          <cell r="G1738" t="str">
            <v>BMW</v>
          </cell>
          <cell r="H1738" t="str">
            <v>F800R Touring</v>
          </cell>
          <cell r="I1738" t="str">
            <v>WB10B0409GZ297616</v>
          </cell>
          <cell r="J1738" t="str">
            <v>08932064</v>
          </cell>
          <cell r="K1738" t="str">
            <v>Premium</v>
          </cell>
          <cell r="L1738">
            <v>2</v>
          </cell>
          <cell r="M1738">
            <v>16</v>
          </cell>
          <cell r="N1738">
            <v>2016</v>
          </cell>
          <cell r="O1738" t="str">
            <v>Ciudad de México</v>
          </cell>
          <cell r="P1738" t="str">
            <v>Ciudad de México</v>
          </cell>
          <cell r="Q1738" t="str">
            <v>Zona Metropolitana</v>
          </cell>
          <cell r="R1738" t="str">
            <v>Proceso baja</v>
          </cell>
          <cell r="S1738" t="str">
            <v>En operación</v>
          </cell>
          <cell r="T1738" t="str">
            <v>GNP</v>
          </cell>
          <cell r="U1738" t="str">
            <v>Grupo Nacional Provincial, S.A.B.</v>
          </cell>
          <cell r="V1738" t="str">
            <v>Asesor de Servicio</v>
          </cell>
          <cell r="W1738" t="str">
            <v>489</v>
          </cell>
          <cell r="X1738" t="str">
            <v>Célula 6</v>
          </cell>
          <cell r="Y1738" t="str">
            <v>Asignado</v>
          </cell>
          <cell r="Z1738" t="str">
            <v>N90799</v>
          </cell>
          <cell r="AA1738" t="str">
            <v>Díaz Díaz Héctor Manuel</v>
          </cell>
          <cell r="AB1738" t="str">
            <v>Grupo Nacional Provincial, S.A.B.</v>
          </cell>
          <cell r="AC1738" t="str">
            <v>DIDH720628IP7</v>
          </cell>
          <cell r="AD1738" t="str">
            <v>Operativo</v>
          </cell>
          <cell r="AE1738" t="str">
            <v>Asesor de Servicio Automovil</v>
          </cell>
          <cell r="AF1738" t="str">
            <v>Unidad Operativa</v>
          </cell>
          <cell r="AG1738" t="str">
            <v>Dirección Servicio y Operaciones</v>
          </cell>
          <cell r="AH1738" t="str">
            <v>Subdir. Siniestros CDMX y Sureste</v>
          </cell>
          <cell r="AI1738" t="str">
            <v>C9208</v>
          </cell>
          <cell r="AJ1738" t="str">
            <v>Lasa Estrada Antxon</v>
          </cell>
          <cell r="AK1738" t="str">
            <v>Tlalnepantla</v>
          </cell>
          <cell r="AL1738" t="str">
            <v>Tlalnepantla</v>
          </cell>
          <cell r="AM1738">
            <v>0</v>
          </cell>
          <cell r="AN1738" t="str">
            <v>manuel.diaz@gnp.com.mx</v>
          </cell>
          <cell r="AO1738" t="str">
            <v>manuel.diaz@gnp.com.mx</v>
          </cell>
          <cell r="AP1738" t="str">
            <v>ajustes103gnp@gmail.com</v>
          </cell>
          <cell r="AQ1738">
            <v>5535228232</v>
          </cell>
          <cell r="AR1738" t="str">
            <v>6363180010379442</v>
          </cell>
          <cell r="AS1738" t="str">
            <v>ACTIVO</v>
          </cell>
          <cell r="AT1738" t="str">
            <v>2997</v>
          </cell>
          <cell r="AU1738" t="str">
            <v>294</v>
          </cell>
          <cell r="AV1738" t="str">
            <v>05/26</v>
          </cell>
          <cell r="AW1738" t="str">
            <v>IMDM20579989..</v>
          </cell>
          <cell r="AX1738" t="str">
            <v>Activo</v>
          </cell>
          <cell r="AY1738" t="str">
            <v>No</v>
          </cell>
          <cell r="AZ1738" t="str">
            <v>-</v>
          </cell>
          <cell r="BA1738" t="str">
            <v>-</v>
          </cell>
          <cell r="BB1738" t="str">
            <v>-</v>
          </cell>
          <cell r="BC1738" t="str">
            <v>-</v>
          </cell>
          <cell r="BD1738" t="str">
            <v>-</v>
          </cell>
          <cell r="BE1738" t="str">
            <v>-</v>
          </cell>
          <cell r="BF1738" t="str">
            <v>-</v>
          </cell>
          <cell r="BG1738">
            <v>3</v>
          </cell>
          <cell r="BH1738">
            <v>2019</v>
          </cell>
          <cell r="BI1738">
            <v>3</v>
          </cell>
          <cell r="BJ1738" t="str">
            <v>Arrendado</v>
          </cell>
          <cell r="BK1738" t="str">
            <v>139F</v>
          </cell>
          <cell r="BL1738" t="str">
            <v>Surtidora Blasf de México, S.A. de C.V.</v>
          </cell>
          <cell r="BM1738">
            <v>154913.79999999999</v>
          </cell>
          <cell r="BN1738">
            <v>24786.2</v>
          </cell>
          <cell r="BO1738">
            <v>179700</v>
          </cell>
          <cell r="BP1738" t="str">
            <v>-</v>
          </cell>
          <cell r="BQ1738" t="str">
            <v>-</v>
          </cell>
          <cell r="BR1738" t="str">
            <v>-</v>
          </cell>
          <cell r="BS1738" t="str">
            <v>-</v>
          </cell>
          <cell r="BT1738" t="str">
            <v>-</v>
          </cell>
          <cell r="BU1738" t="str">
            <v>-</v>
          </cell>
          <cell r="BV1738" t="str">
            <v>-</v>
          </cell>
          <cell r="BW1738" t="str">
            <v>-</v>
          </cell>
          <cell r="BX1738" t="str">
            <v>-</v>
          </cell>
          <cell r="BY1738" t="str">
            <v>-</v>
          </cell>
          <cell r="BZ1738" t="str">
            <v>-</v>
          </cell>
          <cell r="CA1738" t="str">
            <v>-</v>
          </cell>
          <cell r="CB1738" t="str">
            <v>-</v>
          </cell>
          <cell r="CC1738" t="str">
            <v>Miércoles</v>
          </cell>
          <cell r="CD1738" t="str">
            <v>1D</v>
          </cell>
          <cell r="CE1738" t="str">
            <v>3</v>
          </cell>
          <cell r="CF1738" t="str">
            <v>Rojo</v>
          </cell>
          <cell r="CG1738" t="str">
            <v>3er Sábado</v>
          </cell>
          <cell r="CH1738" t="str">
            <v>Mzo y Abr</v>
          </cell>
          <cell r="CI1738" t="str">
            <v>Sep y Oct</v>
          </cell>
          <cell r="CJ1738" t="str">
            <v>Ajustador</v>
          </cell>
          <cell r="CK1738">
            <v>64</v>
          </cell>
          <cell r="CL1738" t="str">
            <v>102 - PREMIUM</v>
          </cell>
          <cell r="CM1738" t="str">
            <v>16138</v>
          </cell>
          <cell r="CP1738" t="str">
            <v>-</v>
          </cell>
        </row>
        <row r="1739">
          <cell r="A1739" t="str">
            <v>16139</v>
          </cell>
          <cell r="B1739" t="str">
            <v>1F1KE</v>
          </cell>
          <cell r="C1739" t="str">
            <v>Distrito Federal</v>
          </cell>
          <cell r="D1739" t="str">
            <v>4D4KA</v>
          </cell>
          <cell r="E1739" t="str">
            <v>BMW F800R</v>
          </cell>
          <cell r="F1739" t="str">
            <v>Motocicleta</v>
          </cell>
          <cell r="G1739" t="str">
            <v>BMW</v>
          </cell>
          <cell r="H1739" t="str">
            <v>F800R Touring</v>
          </cell>
          <cell r="I1739" t="str">
            <v>WB10B040XGZ297785</v>
          </cell>
          <cell r="J1739" t="str">
            <v>08933140</v>
          </cell>
          <cell r="K1739" t="str">
            <v>Premium</v>
          </cell>
          <cell r="L1739">
            <v>2</v>
          </cell>
          <cell r="M1739">
            <v>16</v>
          </cell>
          <cell r="N1739">
            <v>2016</v>
          </cell>
          <cell r="O1739" t="str">
            <v>Ciudad de México</v>
          </cell>
          <cell r="P1739" t="str">
            <v>Ciudad de México</v>
          </cell>
          <cell r="Q1739" t="str">
            <v>Zona Metropolitana</v>
          </cell>
          <cell r="R1739" t="str">
            <v>Baja</v>
          </cell>
          <cell r="S1739" t="str">
            <v>Devolución Valmex</v>
          </cell>
          <cell r="T1739" t="str">
            <v>GNP</v>
          </cell>
          <cell r="U1739" t="str">
            <v>Grupo Nacional Provincial, S.A.B.</v>
          </cell>
          <cell r="V1739" t="str">
            <v>Asesor de Servicio</v>
          </cell>
          <cell r="W1739" t="str">
            <v>369</v>
          </cell>
          <cell r="X1739" t="str">
            <v>Célula 9</v>
          </cell>
          <cell r="Y1739" t="str">
            <v>Asignado</v>
          </cell>
          <cell r="Z1739" t="str">
            <v>N89419</v>
          </cell>
          <cell r="AA1739" t="str">
            <v>Carreto Sosa Jorge Alberto</v>
          </cell>
          <cell r="AB1739" t="str">
            <v>Grupo Nacional Provincial, S.A.B.</v>
          </cell>
          <cell r="AC1739" t="str">
            <v>CASJ8303186A5</v>
          </cell>
          <cell r="AD1739" t="str">
            <v>Operativo</v>
          </cell>
          <cell r="AE1739" t="str">
            <v>Asesor de Servicio Automovil</v>
          </cell>
          <cell r="AF1739" t="str">
            <v>Unidad Operativa</v>
          </cell>
          <cell r="AG1739" t="str">
            <v>Dirección Servicio y Operaciones</v>
          </cell>
          <cell r="AH1739" t="str">
            <v>Subdir. Siniestros CDMX y Sureste</v>
          </cell>
          <cell r="AI1739" t="str">
            <v>C9215</v>
          </cell>
          <cell r="AJ1739" t="str">
            <v>Moreno Alvárez Elvia Citlalli</v>
          </cell>
          <cell r="AK1739" t="str">
            <v>Tlalnepantla</v>
          </cell>
          <cell r="AL1739" t="str">
            <v>Tlalnepantla</v>
          </cell>
          <cell r="AM1739">
            <v>0</v>
          </cell>
          <cell r="AN1739" t="str">
            <v>jorge.carreto@gnp.com.mx</v>
          </cell>
          <cell r="AO1739" t="str">
            <v>jorge.carreto@gnp.com.mx</v>
          </cell>
          <cell r="AP1739" t="str">
            <v>ajustes503gnp@gmail.com</v>
          </cell>
          <cell r="AQ1739">
            <v>5535228386</v>
          </cell>
          <cell r="AR1739" t="str">
            <v>6363180010379459</v>
          </cell>
          <cell r="AS1739" t="str">
            <v>CANCELADO</v>
          </cell>
          <cell r="AT1739" t="str">
            <v>9344</v>
          </cell>
          <cell r="AU1739" t="str">
            <v>872</v>
          </cell>
          <cell r="AV1739" t="str">
            <v>05/26</v>
          </cell>
          <cell r="AW1739" t="str">
            <v>IMDM20581334..</v>
          </cell>
          <cell r="AX1739" t="str">
            <v>Inactivo</v>
          </cell>
          <cell r="AY1739" t="str">
            <v>No</v>
          </cell>
          <cell r="AZ1739" t="str">
            <v>-</v>
          </cell>
          <cell r="BA1739" t="str">
            <v>-</v>
          </cell>
          <cell r="BB1739" t="str">
            <v>-</v>
          </cell>
          <cell r="BC1739" t="str">
            <v>-</v>
          </cell>
          <cell r="BD1739" t="str">
            <v>-</v>
          </cell>
          <cell r="BE1739" t="str">
            <v>-</v>
          </cell>
          <cell r="BF1739" t="str">
            <v>-</v>
          </cell>
          <cell r="BG1739">
            <v>3</v>
          </cell>
          <cell r="BH1739" t="str">
            <v>-</v>
          </cell>
          <cell r="BI1739" t="str">
            <v>-</v>
          </cell>
          <cell r="BJ1739" t="str">
            <v>Arrendado</v>
          </cell>
          <cell r="BK1739" t="str">
            <v>153F</v>
          </cell>
          <cell r="BL1739" t="str">
            <v>Surtidora Blasf de México, S.A. de C.V.</v>
          </cell>
          <cell r="BM1739">
            <v>154913.79999999999</v>
          </cell>
          <cell r="BN1739">
            <v>24786.2</v>
          </cell>
          <cell r="BO1739">
            <v>179700</v>
          </cell>
          <cell r="BP1739" t="str">
            <v>-</v>
          </cell>
          <cell r="BQ1739" t="str">
            <v>-</v>
          </cell>
          <cell r="BR1739" t="str">
            <v>-</v>
          </cell>
          <cell r="BS1739" t="str">
            <v>-</v>
          </cell>
          <cell r="BT1739" t="str">
            <v>-</v>
          </cell>
          <cell r="BU1739" t="str">
            <v>-</v>
          </cell>
          <cell r="BV1739" t="str">
            <v>-</v>
          </cell>
          <cell r="BW1739" t="str">
            <v>-</v>
          </cell>
          <cell r="BX1739" t="str">
            <v>-</v>
          </cell>
          <cell r="BY1739" t="str">
            <v>-</v>
          </cell>
          <cell r="BZ1739" t="str">
            <v>-</v>
          </cell>
          <cell r="CA1739" t="str">
            <v>-</v>
          </cell>
          <cell r="CB1739" t="str">
            <v>-</v>
          </cell>
          <cell r="CC1739" t="str">
            <v>Miércoles</v>
          </cell>
          <cell r="CD1739" t="str">
            <v>1F</v>
          </cell>
          <cell r="CE1739" t="str">
            <v>4</v>
          </cell>
          <cell r="CF1739" t="str">
            <v>Rojo</v>
          </cell>
          <cell r="CG1739" t="str">
            <v>3er Sábado</v>
          </cell>
          <cell r="CH1739" t="str">
            <v>Mzo y Abr</v>
          </cell>
          <cell r="CI1739" t="str">
            <v>Sep y Oct</v>
          </cell>
          <cell r="CJ1739" t="str">
            <v>Ajustador</v>
          </cell>
          <cell r="CK1739">
            <v>64</v>
          </cell>
          <cell r="CL1739" t="str">
            <v>102 - PREMIUM</v>
          </cell>
          <cell r="CM1739" t="str">
            <v>16139</v>
          </cell>
          <cell r="CP1739" t="str">
            <v>-</v>
          </cell>
        </row>
        <row r="1740">
          <cell r="A1740" t="str">
            <v>16140</v>
          </cell>
          <cell r="B1740" t="str">
            <v>1D4HP</v>
          </cell>
          <cell r="C1740" t="str">
            <v>Distrito Federal</v>
          </cell>
          <cell r="D1740" t="str">
            <v>No aplica</v>
          </cell>
          <cell r="E1740" t="str">
            <v>BMW F800R</v>
          </cell>
          <cell r="F1740" t="str">
            <v>Motocicleta</v>
          </cell>
          <cell r="G1740" t="str">
            <v>BMW</v>
          </cell>
          <cell r="H1740" t="str">
            <v>F800R Racing</v>
          </cell>
          <cell r="I1740" t="str">
            <v>WB10B0407GZ297243</v>
          </cell>
          <cell r="J1740" t="str">
            <v>08929729</v>
          </cell>
          <cell r="K1740" t="str">
            <v>Premium</v>
          </cell>
          <cell r="L1740">
            <v>2</v>
          </cell>
          <cell r="M1740">
            <v>16</v>
          </cell>
          <cell r="N1740">
            <v>2016</v>
          </cell>
          <cell r="O1740" t="str">
            <v>Guadalajara</v>
          </cell>
          <cell r="P1740" t="str">
            <v>Jalisco</v>
          </cell>
          <cell r="Q1740" t="str">
            <v>Occidente</v>
          </cell>
          <cell r="R1740" t="str">
            <v>Activo</v>
          </cell>
          <cell r="S1740" t="str">
            <v>En operación</v>
          </cell>
          <cell r="T1740" t="str">
            <v>GNP</v>
          </cell>
          <cell r="U1740" t="str">
            <v>Grupo Nacional Provincial, S.A.B.</v>
          </cell>
          <cell r="V1740" t="str">
            <v>Asesor de Servicio</v>
          </cell>
          <cell r="W1740" t="str">
            <v>601</v>
          </cell>
          <cell r="X1740" t="str">
            <v>Célula AMIS</v>
          </cell>
          <cell r="Y1740" t="str">
            <v>Asignado</v>
          </cell>
          <cell r="Z1740" t="str">
            <v>S07896</v>
          </cell>
          <cell r="AA1740" t="str">
            <v>-</v>
          </cell>
          <cell r="AB1740" t="str">
            <v>-</v>
          </cell>
          <cell r="AC1740" t="str">
            <v>-</v>
          </cell>
          <cell r="AD1740" t="str">
            <v>-</v>
          </cell>
          <cell r="AE1740" t="str">
            <v>-</v>
          </cell>
          <cell r="AF1740" t="str">
            <v>-</v>
          </cell>
          <cell r="AG1740" t="str">
            <v>-</v>
          </cell>
          <cell r="AH1740" t="str">
            <v>-</v>
          </cell>
          <cell r="AI1740" t="str">
            <v>C6705</v>
          </cell>
          <cell r="AJ1740" t="str">
            <v>Ramirez Granados Arturo</v>
          </cell>
          <cell r="AK1740" t="str">
            <v>-</v>
          </cell>
          <cell r="AL1740" t="str">
            <v>-</v>
          </cell>
          <cell r="AM1740" t="str">
            <v>-</v>
          </cell>
          <cell r="AN1740" t="str">
            <v>adriana.patino@gnp.com.mx</v>
          </cell>
          <cell r="AO1740" t="str">
            <v>-</v>
          </cell>
          <cell r="AP1740" t="str">
            <v>adriana.patino@gnp.com.mx</v>
          </cell>
          <cell r="AQ1740">
            <v>3314102278</v>
          </cell>
          <cell r="AR1740" t="str">
            <v>6363180010379467</v>
          </cell>
          <cell r="AS1740" t="str">
            <v>ACTIVO</v>
          </cell>
          <cell r="AT1740" t="str">
            <v>3213</v>
          </cell>
          <cell r="AU1740" t="str">
            <v>230</v>
          </cell>
          <cell r="AV1740" t="str">
            <v>05/26</v>
          </cell>
          <cell r="AW1740" t="str">
            <v>-</v>
          </cell>
          <cell r="AX1740" t="str">
            <v>-</v>
          </cell>
          <cell r="AY1740" t="str">
            <v>No</v>
          </cell>
          <cell r="AZ1740" t="str">
            <v>-</v>
          </cell>
          <cell r="BA1740" t="str">
            <v>-</v>
          </cell>
          <cell r="BB1740" t="str">
            <v>-</v>
          </cell>
          <cell r="BC1740" t="str">
            <v>-</v>
          </cell>
          <cell r="BD1740" t="str">
            <v>-</v>
          </cell>
          <cell r="BE1740" t="str">
            <v>-</v>
          </cell>
          <cell r="BF1740" t="str">
            <v>-</v>
          </cell>
          <cell r="BG1740">
            <v>3</v>
          </cell>
          <cell r="BH1740">
            <v>2019</v>
          </cell>
          <cell r="BI1740">
            <v>3</v>
          </cell>
          <cell r="BJ1740" t="str">
            <v>Arrendado</v>
          </cell>
          <cell r="BK1740" t="str">
            <v>145F</v>
          </cell>
          <cell r="BL1740" t="str">
            <v>Surtidora Blasf de México, S.A. de C.V.</v>
          </cell>
          <cell r="BM1740">
            <v>133103.45000000001</v>
          </cell>
          <cell r="BN1740">
            <v>21296.55</v>
          </cell>
          <cell r="BO1740">
            <v>154400</v>
          </cell>
          <cell r="BP1740" t="str">
            <v>-</v>
          </cell>
          <cell r="BQ1740">
            <v>43652</v>
          </cell>
          <cell r="BR1740" t="str">
            <v>AP-20160331-0614</v>
          </cell>
          <cell r="BS1740" t="str">
            <v>157</v>
          </cell>
          <cell r="BT1740" t="str">
            <v>36/36</v>
          </cell>
          <cell r="BU1740">
            <v>3030.94</v>
          </cell>
          <cell r="BV1740">
            <v>538.07000000000005</v>
          </cell>
          <cell r="BW1740">
            <v>3569.01</v>
          </cell>
          <cell r="BX1740">
            <v>571.04</v>
          </cell>
          <cell r="BY1740">
            <v>4140.05</v>
          </cell>
          <cell r="BZ1740">
            <v>46582.49</v>
          </cell>
          <cell r="CA1740" t="str">
            <v>20/06/2016</v>
          </cell>
          <cell r="CB1740" t="str">
            <v>06/07/2019</v>
          </cell>
          <cell r="CC1740" t="str">
            <v>Miércoles</v>
          </cell>
          <cell r="CD1740" t="str">
            <v>1D</v>
          </cell>
          <cell r="CE1740" t="str">
            <v>4</v>
          </cell>
          <cell r="CF1740" t="str">
            <v>Rojo</v>
          </cell>
          <cell r="CG1740" t="str">
            <v>3er Sábado</v>
          </cell>
          <cell r="CH1740" t="str">
            <v>Mzo y Abr</v>
          </cell>
          <cell r="CI1740" t="str">
            <v>Sep y Oct</v>
          </cell>
          <cell r="CJ1740" t="str">
            <v>Ajustador</v>
          </cell>
          <cell r="CK1740">
            <v>64</v>
          </cell>
          <cell r="CL1740" t="str">
            <v>102 - PREMIUM</v>
          </cell>
          <cell r="CM1740" t="str">
            <v>16140</v>
          </cell>
          <cell r="CP1740" t="str">
            <v>-</v>
          </cell>
        </row>
        <row r="1741">
          <cell r="A1741" t="str">
            <v>16141</v>
          </cell>
          <cell r="B1741" t="str">
            <v>4D8LD</v>
          </cell>
          <cell r="C1741" t="str">
            <v>Distrito Federal</v>
          </cell>
          <cell r="D1741" t="str">
            <v>No aplica</v>
          </cell>
          <cell r="E1741" t="str">
            <v>BMW F800R</v>
          </cell>
          <cell r="F1741" t="str">
            <v>Motocicleta</v>
          </cell>
          <cell r="G1741" t="str">
            <v>BMW</v>
          </cell>
          <cell r="H1741" t="str">
            <v>F800R Touring</v>
          </cell>
          <cell r="I1741" t="str">
            <v>WB10B0403GZ298180</v>
          </cell>
          <cell r="J1741" t="str">
            <v>08934959</v>
          </cell>
          <cell r="K1741" t="str">
            <v>Premium</v>
          </cell>
          <cell r="L1741">
            <v>2</v>
          </cell>
          <cell r="M1741">
            <v>16</v>
          </cell>
          <cell r="N1741">
            <v>2016</v>
          </cell>
          <cell r="O1741" t="str">
            <v>Ciudad de México</v>
          </cell>
          <cell r="P1741" t="str">
            <v>Ciudad de México</v>
          </cell>
          <cell r="Q1741" t="str">
            <v>Zona Metropolitana</v>
          </cell>
          <cell r="R1741" t="str">
            <v>Proceso baja</v>
          </cell>
          <cell r="S1741" t="str">
            <v>En operación</v>
          </cell>
          <cell r="T1741" t="str">
            <v>GNP</v>
          </cell>
          <cell r="U1741" t="str">
            <v>Grupo Nacional Provincial, S.A.B.</v>
          </cell>
          <cell r="V1741" t="str">
            <v>Asesor de Servicio</v>
          </cell>
          <cell r="W1741" t="str">
            <v>551</v>
          </cell>
          <cell r="X1741" t="str">
            <v>Célula 8</v>
          </cell>
          <cell r="Y1741" t="str">
            <v>Asignado</v>
          </cell>
          <cell r="Z1741" t="str">
            <v>N89613</v>
          </cell>
          <cell r="AA1741" t="str">
            <v>Novoa Arrevillaga Luis Edgar</v>
          </cell>
          <cell r="AB1741" t="str">
            <v>Grupo Nacional Provincial, S.A.B.</v>
          </cell>
          <cell r="AC1741" t="str">
            <v>NOAL860204NF0</v>
          </cell>
          <cell r="AD1741" t="str">
            <v>Operativo</v>
          </cell>
          <cell r="AE1741" t="str">
            <v>Asesor de Servicio Moto</v>
          </cell>
          <cell r="AF1741" t="str">
            <v>Unidad Operativa</v>
          </cell>
          <cell r="AG1741" t="str">
            <v>Dirección Servicio y Operaciones</v>
          </cell>
          <cell r="AH1741" t="str">
            <v>Subdir. Siniestros CDMX y Sureste</v>
          </cell>
          <cell r="AI1741" t="str">
            <v>C9208</v>
          </cell>
          <cell r="AJ1741" t="str">
            <v>Lasa Estrada Antxon</v>
          </cell>
          <cell r="AK1741" t="str">
            <v>Tlalnepantla</v>
          </cell>
          <cell r="AL1741" t="str">
            <v>Tlalnepantla</v>
          </cell>
          <cell r="AM1741">
            <v>0</v>
          </cell>
          <cell r="AN1741" t="str">
            <v>luis.novoa@gnp.com.mx</v>
          </cell>
          <cell r="AO1741" t="str">
            <v>luis.novoa@gnp.com.mx</v>
          </cell>
          <cell r="AP1741" t="str">
            <v>ajustes099gnp@gmail.com</v>
          </cell>
          <cell r="AQ1741">
            <v>5535228627</v>
          </cell>
          <cell r="AR1741" t="str">
            <v>6363180010379475</v>
          </cell>
          <cell r="AS1741" t="str">
            <v>ACTIVO</v>
          </cell>
          <cell r="AT1741" t="str">
            <v>1622</v>
          </cell>
          <cell r="AU1741" t="str">
            <v>510</v>
          </cell>
          <cell r="AV1741" t="str">
            <v>05/26</v>
          </cell>
          <cell r="AW1741" t="str">
            <v>IMDM24204343..</v>
          </cell>
          <cell r="AX1741" t="str">
            <v>Activo</v>
          </cell>
          <cell r="AY1741" t="str">
            <v>No</v>
          </cell>
          <cell r="AZ1741" t="str">
            <v>-</v>
          </cell>
          <cell r="BA1741" t="str">
            <v>-</v>
          </cell>
          <cell r="BB1741" t="str">
            <v>-</v>
          </cell>
          <cell r="BC1741" t="str">
            <v>-</v>
          </cell>
          <cell r="BD1741" t="str">
            <v>-</v>
          </cell>
          <cell r="BE1741" t="str">
            <v>-</v>
          </cell>
          <cell r="BF1741" t="str">
            <v>-</v>
          </cell>
          <cell r="BG1741">
            <v>3</v>
          </cell>
          <cell r="BH1741">
            <v>2019</v>
          </cell>
          <cell r="BI1741">
            <v>3</v>
          </cell>
          <cell r="BJ1741" t="str">
            <v>Arrendado</v>
          </cell>
          <cell r="BK1741" t="str">
            <v>166F</v>
          </cell>
          <cell r="BL1741" t="str">
            <v>Surtidora Blasf de México, S.A. de C.V.</v>
          </cell>
          <cell r="BM1741">
            <v>154913.79999999999</v>
          </cell>
          <cell r="BN1741">
            <v>24786.2</v>
          </cell>
          <cell r="BO1741">
            <v>179700</v>
          </cell>
          <cell r="BP1741" t="str">
            <v>-</v>
          </cell>
          <cell r="BQ1741">
            <v>43652</v>
          </cell>
          <cell r="BR1741" t="str">
            <v>AP-20160331-0614</v>
          </cell>
          <cell r="BS1741" t="str">
            <v>159</v>
          </cell>
          <cell r="BT1741" t="str">
            <v>36/36</v>
          </cell>
          <cell r="BU1741">
            <v>3477.37</v>
          </cell>
          <cell r="BV1741">
            <v>625.78</v>
          </cell>
          <cell r="BW1741">
            <v>4103.1499999999996</v>
          </cell>
          <cell r="BX1741">
            <v>656.5</v>
          </cell>
          <cell r="BY1741">
            <v>4759.6499999999996</v>
          </cell>
          <cell r="BZ1741">
            <v>54223.79</v>
          </cell>
          <cell r="CA1741" t="str">
            <v>20/06/2016</v>
          </cell>
          <cell r="CB1741" t="str">
            <v>06/07/2019</v>
          </cell>
          <cell r="CC1741" t="str">
            <v>Martes</v>
          </cell>
          <cell r="CD1741" t="str">
            <v>4D</v>
          </cell>
          <cell r="CE1741" t="str">
            <v>8</v>
          </cell>
          <cell r="CF1741" t="str">
            <v>Rosa</v>
          </cell>
          <cell r="CG1741" t="str">
            <v>2o Sábado</v>
          </cell>
          <cell r="CH1741" t="str">
            <v>Feb y Mzo</v>
          </cell>
          <cell r="CI1741" t="str">
            <v>Ago y Sep</v>
          </cell>
          <cell r="CJ1741" t="str">
            <v>Ajustador</v>
          </cell>
          <cell r="CK1741">
            <v>64</v>
          </cell>
          <cell r="CL1741" t="str">
            <v>102 - PREMIUM</v>
          </cell>
          <cell r="CM1741" t="str">
            <v>16141</v>
          </cell>
          <cell r="CP1741" t="str">
            <v>-</v>
          </cell>
        </row>
        <row r="1742">
          <cell r="A1742" t="str">
            <v>16142</v>
          </cell>
          <cell r="B1742" t="str">
            <v>Sin Placas</v>
          </cell>
          <cell r="D1742" t="str">
            <v>No aplica</v>
          </cell>
          <cell r="E1742" t="str">
            <v>BMW F800R</v>
          </cell>
          <cell r="F1742" t="str">
            <v>Motocicleta</v>
          </cell>
          <cell r="G1742" t="str">
            <v>BMW</v>
          </cell>
          <cell r="H1742" t="str">
            <v>F800R Touring</v>
          </cell>
          <cell r="I1742" t="str">
            <v>WB10B0402GZ297361</v>
          </cell>
          <cell r="J1742" t="str">
            <v>08930346</v>
          </cell>
          <cell r="K1742" t="str">
            <v>Premium</v>
          </cell>
          <cell r="L1742">
            <v>2</v>
          </cell>
          <cell r="M1742">
            <v>16</v>
          </cell>
          <cell r="N1742">
            <v>2016</v>
          </cell>
          <cell r="O1742" t="str">
            <v>Ciudad de México</v>
          </cell>
          <cell r="P1742" t="str">
            <v>Ciudad de México</v>
          </cell>
          <cell r="Q1742" t="str">
            <v>Zona Metropolitana</v>
          </cell>
          <cell r="R1742" t="str">
            <v>Baja</v>
          </cell>
          <cell r="S1742" t="str">
            <v>Devolución Valmex</v>
          </cell>
          <cell r="T1742" t="str">
            <v>GNP</v>
          </cell>
          <cell r="U1742" t="str">
            <v>Grupo Nacional Provincial, S.A.B.</v>
          </cell>
          <cell r="V1742" t="str">
            <v>Asesor de Servicio</v>
          </cell>
          <cell r="W1742" t="str">
            <v>-</v>
          </cell>
          <cell r="X1742" t="str">
            <v>-</v>
          </cell>
          <cell r="Y1742" t="str">
            <v>Asignado</v>
          </cell>
          <cell r="Z1742" t="str">
            <v>Por asignar</v>
          </cell>
          <cell r="AA1742" t="str">
            <v>-</v>
          </cell>
          <cell r="AB1742" t="str">
            <v>-</v>
          </cell>
          <cell r="AC1742" t="str">
            <v>-</v>
          </cell>
          <cell r="AD1742" t="str">
            <v>-</v>
          </cell>
          <cell r="AE1742" t="str">
            <v>-</v>
          </cell>
          <cell r="AF1742" t="str">
            <v>-</v>
          </cell>
          <cell r="AG1742" t="str">
            <v>-</v>
          </cell>
          <cell r="AH1742" t="str">
            <v>-</v>
          </cell>
          <cell r="AI1742" t="str">
            <v>C6705</v>
          </cell>
          <cell r="AJ1742" t="str">
            <v>Ramirez Granados Arturo</v>
          </cell>
          <cell r="AK1742" t="str">
            <v>-</v>
          </cell>
          <cell r="AL1742" t="str">
            <v>-</v>
          </cell>
          <cell r="AM1742" t="str">
            <v>-</v>
          </cell>
          <cell r="AN1742">
            <v>0</v>
          </cell>
          <cell r="AO1742" t="str">
            <v>-</v>
          </cell>
          <cell r="AQ1742" t="str">
            <v>-</v>
          </cell>
          <cell r="AR1742" t="str">
            <v>-</v>
          </cell>
          <cell r="AS1742" t="str">
            <v>-</v>
          </cell>
          <cell r="AT1742" t="str">
            <v>-</v>
          </cell>
          <cell r="AU1742" t="str">
            <v>-</v>
          </cell>
          <cell r="AV1742" t="str">
            <v>-</v>
          </cell>
          <cell r="AW1742" t="str">
            <v>-</v>
          </cell>
          <cell r="AX1742" t="str">
            <v>-</v>
          </cell>
          <cell r="AY1742" t="str">
            <v>No</v>
          </cell>
          <cell r="AZ1742" t="str">
            <v>-</v>
          </cell>
          <cell r="BA1742" t="str">
            <v>-</v>
          </cell>
          <cell r="BB1742" t="str">
            <v>-</v>
          </cell>
          <cell r="BC1742" t="str">
            <v>-</v>
          </cell>
          <cell r="BD1742" t="str">
            <v>-</v>
          </cell>
          <cell r="BE1742" t="str">
            <v>-</v>
          </cell>
          <cell r="BF1742" t="str">
            <v>-</v>
          </cell>
          <cell r="BG1742">
            <v>3</v>
          </cell>
          <cell r="BH1742" t="str">
            <v>-</v>
          </cell>
          <cell r="BI1742" t="str">
            <v>-</v>
          </cell>
          <cell r="BJ1742" t="str">
            <v>Arrendado</v>
          </cell>
          <cell r="BK1742" t="str">
            <v>168F</v>
          </cell>
          <cell r="BL1742" t="str">
            <v>Surtidora Blasf de México, S.A. de C.V.</v>
          </cell>
          <cell r="BM1742">
            <v>154913.79999999999</v>
          </cell>
          <cell r="BN1742">
            <v>24786.2</v>
          </cell>
          <cell r="BO1742">
            <v>179700</v>
          </cell>
          <cell r="BP1742" t="str">
            <v>-</v>
          </cell>
          <cell r="BQ1742">
            <v>43652</v>
          </cell>
          <cell r="BR1742" t="str">
            <v>AP-20160331-0614</v>
          </cell>
          <cell r="BS1742" t="str">
            <v>160</v>
          </cell>
          <cell r="BT1742" t="str">
            <v>36/36</v>
          </cell>
          <cell r="BU1742">
            <v>3477.37</v>
          </cell>
          <cell r="BV1742">
            <v>625.78</v>
          </cell>
          <cell r="BW1742">
            <v>4103.1499999999996</v>
          </cell>
          <cell r="BX1742">
            <v>656.5</v>
          </cell>
          <cell r="BY1742">
            <v>4759.6499999999996</v>
          </cell>
          <cell r="BZ1742">
            <v>54223.79</v>
          </cell>
          <cell r="CA1742" t="str">
            <v>20/06/2016</v>
          </cell>
          <cell r="CB1742" t="str">
            <v>06/07/2019</v>
          </cell>
          <cell r="CC1742" t="str">
            <v>-</v>
          </cell>
          <cell r="CD1742" t="str">
            <v>-</v>
          </cell>
          <cell r="CF1742" t="str">
            <v>-</v>
          </cell>
          <cell r="CG1742" t="str">
            <v>-</v>
          </cell>
          <cell r="CH1742" t="str">
            <v>-</v>
          </cell>
          <cell r="CI1742" t="str">
            <v>-</v>
          </cell>
          <cell r="CJ1742" t="str">
            <v>-</v>
          </cell>
          <cell r="CK1742">
            <v>64</v>
          </cell>
          <cell r="CL1742" t="str">
            <v>102 - PREMIUM</v>
          </cell>
          <cell r="CM1742" t="str">
            <v>16142</v>
          </cell>
          <cell r="CP1742" t="str">
            <v>-</v>
          </cell>
        </row>
        <row r="1743">
          <cell r="A1743" t="str">
            <v>16143</v>
          </cell>
          <cell r="B1743" t="str">
            <v>Z05AHX</v>
          </cell>
          <cell r="C1743" t="str">
            <v>Distrito Federal</v>
          </cell>
          <cell r="D1743" t="str">
            <v>No aplica</v>
          </cell>
          <cell r="E1743" t="str">
            <v>Aveo</v>
          </cell>
          <cell r="F1743" t="str">
            <v>Automóvil</v>
          </cell>
          <cell r="G1743" t="str">
            <v>Chevrolet</v>
          </cell>
          <cell r="H1743" t="str">
            <v>Aveo LT 4 puertas T/M, D/H, A/A, B/A, ABS, CD, Paquete F</v>
          </cell>
          <cell r="I1743" t="str">
            <v>3G1TB5CF1GL204364</v>
          </cell>
          <cell r="J1743" t="str">
            <v>Hecho en México</v>
          </cell>
          <cell r="K1743" t="str">
            <v>Magna</v>
          </cell>
          <cell r="L1743">
            <v>4</v>
          </cell>
          <cell r="M1743">
            <v>45</v>
          </cell>
          <cell r="N1743">
            <v>2016</v>
          </cell>
          <cell r="O1743" t="str">
            <v>Veracruz</v>
          </cell>
          <cell r="P1743" t="str">
            <v>Veracruz</v>
          </cell>
          <cell r="Q1743" t="str">
            <v>Sureste</v>
          </cell>
          <cell r="R1743" t="str">
            <v>Activo</v>
          </cell>
          <cell r="S1743" t="str">
            <v>En operación</v>
          </cell>
          <cell r="T1743" t="str">
            <v>GNP</v>
          </cell>
          <cell r="U1743" t="str">
            <v>Grupo Nacional Provincial, S.A.B.</v>
          </cell>
          <cell r="V1743" t="str">
            <v>AVES</v>
          </cell>
          <cell r="W1743" t="str">
            <v>-</v>
          </cell>
          <cell r="X1743" t="str">
            <v>Despacho Externo</v>
          </cell>
          <cell r="Y1743" t="str">
            <v>Asignado</v>
          </cell>
          <cell r="Z1743" t="str">
            <v>-</v>
          </cell>
          <cell r="AA1743" t="str">
            <v>José Arevalo Moguel</v>
          </cell>
          <cell r="AB1743" t="str">
            <v>-</v>
          </cell>
          <cell r="AC1743" t="str">
            <v>-</v>
          </cell>
          <cell r="AD1743" t="str">
            <v>-</v>
          </cell>
          <cell r="AE1743" t="str">
            <v>-</v>
          </cell>
          <cell r="AF1743" t="str">
            <v>-</v>
          </cell>
          <cell r="AG1743" t="str">
            <v>-</v>
          </cell>
          <cell r="AH1743" t="str">
            <v>-</v>
          </cell>
          <cell r="AI1743" t="str">
            <v>C6705</v>
          </cell>
          <cell r="AJ1743" t="str">
            <v>Ramirez Granados Arturo</v>
          </cell>
          <cell r="AK1743" t="str">
            <v>-</v>
          </cell>
          <cell r="AL1743" t="str">
            <v>-</v>
          </cell>
          <cell r="AM1743" t="str">
            <v>-</v>
          </cell>
          <cell r="AN1743" t="str">
            <v>jarevalo@grupopme.com</v>
          </cell>
          <cell r="AO1743" t="str">
            <v>-</v>
          </cell>
          <cell r="AQ1743">
            <v>5534662759</v>
          </cell>
          <cell r="AR1743" t="str">
            <v>6363180010379483</v>
          </cell>
          <cell r="AS1743" t="str">
            <v>BLOQUEADO</v>
          </cell>
          <cell r="AT1743" t="str">
            <v>5634</v>
          </cell>
          <cell r="AU1743" t="str">
            <v>784</v>
          </cell>
          <cell r="AV1743" t="str">
            <v>05/26</v>
          </cell>
          <cell r="AW1743" t="str">
            <v>-</v>
          </cell>
          <cell r="AX1743" t="str">
            <v>-</v>
          </cell>
          <cell r="AY1743" t="str">
            <v>No</v>
          </cell>
          <cell r="AZ1743" t="str">
            <v>-</v>
          </cell>
          <cell r="BA1743" t="str">
            <v>-</v>
          </cell>
          <cell r="BB1743" t="str">
            <v>-</v>
          </cell>
          <cell r="BC1743" t="str">
            <v>-</v>
          </cell>
          <cell r="BD1743" t="str">
            <v>-</v>
          </cell>
          <cell r="BE1743" t="str">
            <v>-</v>
          </cell>
          <cell r="BF1743" t="str">
            <v>-</v>
          </cell>
          <cell r="BG1743" t="str">
            <v>-</v>
          </cell>
          <cell r="BH1743">
            <v>2020</v>
          </cell>
          <cell r="BI1743">
            <v>3</v>
          </cell>
          <cell r="BJ1743" t="str">
            <v>Arrendado</v>
          </cell>
          <cell r="BK1743" t="str">
            <v>A24365</v>
          </cell>
          <cell r="BL1743" t="str">
            <v>Surman Anzures, S.A. de C.V.</v>
          </cell>
          <cell r="BP1743" t="str">
            <v>-</v>
          </cell>
          <cell r="BQ1743">
            <v>43652</v>
          </cell>
          <cell r="BR1743" t="str">
            <v>AP-20160331-0614</v>
          </cell>
          <cell r="BS1743" t="str">
            <v>133</v>
          </cell>
          <cell r="BT1743" t="str">
            <v>38/48</v>
          </cell>
          <cell r="BU1743">
            <v>1937.05</v>
          </cell>
          <cell r="BV1743">
            <v>731.89</v>
          </cell>
          <cell r="BW1743">
            <v>2668.94</v>
          </cell>
          <cell r="BX1743">
            <v>427.03</v>
          </cell>
          <cell r="BY1743">
            <v>3095.9700000000003</v>
          </cell>
          <cell r="BZ1743">
            <v>65547.58</v>
          </cell>
          <cell r="CA1743" t="str">
            <v>19/04/2016</v>
          </cell>
          <cell r="CB1743" t="str">
            <v>06/05/2020</v>
          </cell>
          <cell r="CC1743" t="str">
            <v>Lunes</v>
          </cell>
          <cell r="CD1743" t="str">
            <v>05</v>
          </cell>
          <cell r="CE1743" t="str">
            <v>5</v>
          </cell>
          <cell r="CF1743" t="str">
            <v>Amarillo</v>
          </cell>
          <cell r="CG1743" t="str">
            <v>1er Sábado</v>
          </cell>
          <cell r="CH1743" t="str">
            <v>Ene y Feb</v>
          </cell>
          <cell r="CI1743" t="str">
            <v>Jul y Ago</v>
          </cell>
          <cell r="CJ1743" t="str">
            <v>AVEs</v>
          </cell>
          <cell r="CK1743">
            <v>0</v>
          </cell>
          <cell r="CL1743" t="str">
            <v>101 - MAGNA</v>
          </cell>
          <cell r="CM1743" t="str">
            <v>16143</v>
          </cell>
          <cell r="CP1743" t="str">
            <v>4010790</v>
          </cell>
        </row>
        <row r="1744">
          <cell r="A1744" t="str">
            <v>16144</v>
          </cell>
          <cell r="B1744" t="str">
            <v>X96AHX</v>
          </cell>
          <cell r="C1744" t="str">
            <v>Distrito Federal</v>
          </cell>
          <cell r="D1744" t="str">
            <v>No aplica</v>
          </cell>
          <cell r="E1744" t="str">
            <v>Aveo</v>
          </cell>
          <cell r="F1744" t="str">
            <v>Automóvil</v>
          </cell>
          <cell r="G1744" t="str">
            <v>Chevrolet</v>
          </cell>
          <cell r="H1744" t="str">
            <v>Aveo LT 4 puertas T/M, D/H, A/A, B/A, ABS, CD, Paquete F</v>
          </cell>
          <cell r="I1744" t="str">
            <v>3G1TB5CF1GL204767</v>
          </cell>
          <cell r="J1744" t="str">
            <v>Hecho en México</v>
          </cell>
          <cell r="K1744" t="str">
            <v>Magna</v>
          </cell>
          <cell r="L1744">
            <v>4</v>
          </cell>
          <cell r="M1744">
            <v>45</v>
          </cell>
          <cell r="N1744">
            <v>2016</v>
          </cell>
          <cell r="O1744" t="str">
            <v>Culiacán</v>
          </cell>
          <cell r="P1744" t="str">
            <v>Sinaloa</v>
          </cell>
          <cell r="Q1744" t="str">
            <v>Occidente</v>
          </cell>
          <cell r="R1744" t="str">
            <v>Baja</v>
          </cell>
          <cell r="S1744" t="str">
            <v>Venta a empleado</v>
          </cell>
          <cell r="T1744" t="str">
            <v>GNP</v>
          </cell>
          <cell r="U1744" t="str">
            <v>Grupo Nacional Provincial, S.A.B.</v>
          </cell>
          <cell r="V1744" t="str">
            <v>AVES</v>
          </cell>
          <cell r="W1744" t="str">
            <v>EXPERTOS EN ASESORIA PATRIMONIAL EN VIDA AGENTE DE SEGUROS SA DE CV</v>
          </cell>
          <cell r="X1744" t="str">
            <v>Despacho Externo</v>
          </cell>
          <cell r="Y1744" t="str">
            <v>Asignado</v>
          </cell>
          <cell r="AA1744" t="str">
            <v>Jesus Díaz</v>
          </cell>
          <cell r="AB1744" t="str">
            <v>-</v>
          </cell>
          <cell r="AC1744" t="str">
            <v>-</v>
          </cell>
          <cell r="AD1744" t="str">
            <v>-</v>
          </cell>
          <cell r="AE1744" t="str">
            <v>-</v>
          </cell>
          <cell r="AF1744" t="str">
            <v>-</v>
          </cell>
          <cell r="AG1744" t="str">
            <v>-</v>
          </cell>
          <cell r="AH1744" t="str">
            <v>-</v>
          </cell>
          <cell r="AI1744" t="str">
            <v>C6705</v>
          </cell>
          <cell r="AJ1744" t="str">
            <v>Ramirez Granados Arturo</v>
          </cell>
          <cell r="AK1744" t="str">
            <v>-</v>
          </cell>
          <cell r="AL1744" t="str">
            <v>-</v>
          </cell>
          <cell r="AM1744" t="str">
            <v>-</v>
          </cell>
          <cell r="AN1744" t="str">
            <v>asesoriaenvida@hotmail.com</v>
          </cell>
          <cell r="AO1744" t="str">
            <v>-</v>
          </cell>
          <cell r="AP1744" t="str">
            <v>asesoriaenvida@hotmail.com</v>
          </cell>
          <cell r="AQ1744">
            <v>6672143983</v>
          </cell>
          <cell r="AR1744" t="str">
            <v>6363180010379491</v>
          </cell>
          <cell r="AS1744" t="str">
            <v>CANCELADO</v>
          </cell>
          <cell r="AT1744" t="str">
            <v>2422</v>
          </cell>
          <cell r="AU1744" t="str">
            <v>132</v>
          </cell>
          <cell r="AV1744" t="str">
            <v>05/26</v>
          </cell>
          <cell r="AW1744" t="str">
            <v>-</v>
          </cell>
          <cell r="AX1744" t="str">
            <v>-</v>
          </cell>
          <cell r="AY1744" t="str">
            <v>No</v>
          </cell>
          <cell r="AZ1744" t="str">
            <v>-</v>
          </cell>
          <cell r="BA1744" t="str">
            <v>-</v>
          </cell>
          <cell r="BB1744" t="str">
            <v>-</v>
          </cell>
          <cell r="BC1744" t="str">
            <v>-</v>
          </cell>
          <cell r="BD1744" t="str">
            <v>-</v>
          </cell>
          <cell r="BE1744" t="str">
            <v>-</v>
          </cell>
          <cell r="BF1744" t="str">
            <v>-</v>
          </cell>
          <cell r="BG1744" t="str">
            <v>-</v>
          </cell>
          <cell r="BH1744" t="str">
            <v>-</v>
          </cell>
          <cell r="BI1744" t="str">
            <v>-</v>
          </cell>
          <cell r="BJ1744" t="str">
            <v>Arrendado</v>
          </cell>
          <cell r="BK1744" t="str">
            <v>A24366</v>
          </cell>
          <cell r="BL1744" t="str">
            <v>Surman Anzures, S.A. de C.V.</v>
          </cell>
          <cell r="BP1744" t="str">
            <v>-</v>
          </cell>
          <cell r="BQ1744" t="str">
            <v>-</v>
          </cell>
          <cell r="BR1744" t="str">
            <v>-</v>
          </cell>
          <cell r="BS1744" t="str">
            <v>-</v>
          </cell>
          <cell r="BT1744" t="str">
            <v>-</v>
          </cell>
          <cell r="BU1744" t="str">
            <v>-</v>
          </cell>
          <cell r="BV1744" t="str">
            <v>-</v>
          </cell>
          <cell r="BW1744" t="str">
            <v>-</v>
          </cell>
          <cell r="BX1744" t="str">
            <v>-</v>
          </cell>
          <cell r="BY1744" t="str">
            <v>-</v>
          </cell>
          <cell r="BZ1744" t="str">
            <v>-</v>
          </cell>
          <cell r="CA1744" t="str">
            <v>-</v>
          </cell>
          <cell r="CB1744" t="str">
            <v>-</v>
          </cell>
          <cell r="CC1744" t="str">
            <v>Lunes</v>
          </cell>
          <cell r="CD1744" t="str">
            <v>96</v>
          </cell>
          <cell r="CE1744" t="str">
            <v>6</v>
          </cell>
          <cell r="CF1744" t="str">
            <v>Amarillo</v>
          </cell>
          <cell r="CG1744" t="str">
            <v>1er Sábado</v>
          </cell>
          <cell r="CH1744" t="str">
            <v>Ene y Feb</v>
          </cell>
          <cell r="CI1744" t="str">
            <v>Jul y Ago</v>
          </cell>
          <cell r="CJ1744" t="str">
            <v>AVEs</v>
          </cell>
          <cell r="CK1744">
            <v>0</v>
          </cell>
          <cell r="CL1744" t="str">
            <v>101 - MAGNA</v>
          </cell>
          <cell r="CM1744" t="str">
            <v>16144</v>
          </cell>
          <cell r="CP1744" t="str">
            <v>-</v>
          </cell>
        </row>
        <row r="1745">
          <cell r="A1745" t="str">
            <v>16145</v>
          </cell>
          <cell r="B1745" t="str">
            <v>Y94AHX</v>
          </cell>
          <cell r="C1745" t="str">
            <v>Distrito Federal</v>
          </cell>
          <cell r="D1745" t="str">
            <v>No aplica</v>
          </cell>
          <cell r="E1745" t="str">
            <v>Aveo</v>
          </cell>
          <cell r="F1745" t="str">
            <v>Automóvil</v>
          </cell>
          <cell r="G1745" t="str">
            <v>Chevrolet</v>
          </cell>
          <cell r="H1745" t="str">
            <v>Aveo LT 4 puertas T/M, D/H, A/A, B/A, ABS, CD, Paquete F</v>
          </cell>
          <cell r="I1745" t="str">
            <v>3G1TB5CF2GL202106</v>
          </cell>
          <cell r="J1745" t="str">
            <v>Hecho en México</v>
          </cell>
          <cell r="K1745" t="str">
            <v>Magna</v>
          </cell>
          <cell r="L1745">
            <v>4</v>
          </cell>
          <cell r="M1745">
            <v>45</v>
          </cell>
          <cell r="N1745">
            <v>2016</v>
          </cell>
          <cell r="O1745" t="str">
            <v>Reynosa</v>
          </cell>
          <cell r="P1745" t="str">
            <v>Tamaulipas</v>
          </cell>
          <cell r="Q1745" t="str">
            <v>Noreste</v>
          </cell>
          <cell r="R1745" t="str">
            <v>Baja</v>
          </cell>
          <cell r="S1745" t="str">
            <v>Devolución Valmex</v>
          </cell>
          <cell r="T1745" t="str">
            <v>GNP</v>
          </cell>
          <cell r="U1745" t="str">
            <v>Grupo Nacional Provincial, S.A.B.</v>
          </cell>
          <cell r="V1745" t="str">
            <v>Agente Empleado</v>
          </cell>
          <cell r="W1745" t="str">
            <v>-</v>
          </cell>
          <cell r="X1745" t="str">
            <v>Oficina de Ventas</v>
          </cell>
          <cell r="Y1745" t="str">
            <v>Asignado</v>
          </cell>
          <cell r="Z1745" t="str">
            <v>V04262</v>
          </cell>
          <cell r="AA1745" t="str">
            <v>Ramírez Silva Mónica Abigail</v>
          </cell>
          <cell r="AB1745" t="str">
            <v>GNP Administración de Venta Masiva, S.A. de C.V.</v>
          </cell>
          <cell r="AC1745" t="str">
            <v>RASM890914JC8</v>
          </cell>
          <cell r="AD1745" t="str">
            <v>Jefe de departamento</v>
          </cell>
          <cell r="AE1745" t="str">
            <v>Gerente Comercial</v>
          </cell>
          <cell r="AF1745" t="str">
            <v>Unidad de Negocio</v>
          </cell>
          <cell r="AG1745" t="str">
            <v>Dirección Canal Masivo</v>
          </cell>
          <cell r="AH1745" t="str">
            <v>Subdirección Comercial Agentes y Empleados</v>
          </cell>
          <cell r="AI1745" t="str">
            <v>C2041</v>
          </cell>
          <cell r="AJ1745" t="str">
            <v>Cabrera Zúñiga Saúl</v>
          </cell>
          <cell r="AK1745" t="str">
            <v>Reynosa</v>
          </cell>
          <cell r="AL1745" t="str">
            <v>Reynosa</v>
          </cell>
          <cell r="AM1745">
            <v>5675</v>
          </cell>
          <cell r="AN1745" t="str">
            <v>monica.ramirez@gnp.com.mx</v>
          </cell>
          <cell r="AO1745" t="str">
            <v>monica.ramirez@gnp.com.mx</v>
          </cell>
          <cell r="AQ1745">
            <v>8991681238</v>
          </cell>
          <cell r="AR1745" t="str">
            <v>-</v>
          </cell>
          <cell r="AS1745" t="str">
            <v>-</v>
          </cell>
          <cell r="AT1745" t="str">
            <v>-</v>
          </cell>
          <cell r="AU1745" t="str">
            <v>-</v>
          </cell>
          <cell r="AV1745" t="str">
            <v>-</v>
          </cell>
          <cell r="AW1745" t="str">
            <v>IMDM20579808..</v>
          </cell>
          <cell r="AX1745" t="str">
            <v>Inactivo</v>
          </cell>
          <cell r="AY1745" t="str">
            <v>No</v>
          </cell>
          <cell r="AZ1745" t="str">
            <v>-</v>
          </cell>
          <cell r="BA1745" t="str">
            <v>-</v>
          </cell>
          <cell r="BB1745" t="str">
            <v>-</v>
          </cell>
          <cell r="BC1745" t="str">
            <v>-</v>
          </cell>
          <cell r="BD1745" t="str">
            <v>-</v>
          </cell>
          <cell r="BE1745" t="str">
            <v>-</v>
          </cell>
          <cell r="BF1745" t="str">
            <v>-</v>
          </cell>
          <cell r="BG1745" t="str">
            <v>-</v>
          </cell>
          <cell r="BH1745" t="str">
            <v>-</v>
          </cell>
          <cell r="BI1745" t="str">
            <v>-</v>
          </cell>
          <cell r="BJ1745" t="str">
            <v>Arrendado</v>
          </cell>
          <cell r="BK1745" t="str">
            <v>A24367</v>
          </cell>
          <cell r="BL1745" t="str">
            <v>Surman Anzures, S.A. de C.V.</v>
          </cell>
          <cell r="BP1745" t="str">
            <v>-</v>
          </cell>
          <cell r="BQ1745" t="str">
            <v>-</v>
          </cell>
          <cell r="BR1745" t="str">
            <v>-</v>
          </cell>
          <cell r="BS1745" t="str">
            <v>-</v>
          </cell>
          <cell r="BT1745" t="str">
            <v>-</v>
          </cell>
          <cell r="BU1745" t="str">
            <v>-</v>
          </cell>
          <cell r="BV1745" t="str">
            <v>-</v>
          </cell>
          <cell r="BW1745" t="str">
            <v>-</v>
          </cell>
          <cell r="BX1745" t="str">
            <v>-</v>
          </cell>
          <cell r="BY1745" t="str">
            <v>-</v>
          </cell>
          <cell r="BZ1745" t="str">
            <v>-</v>
          </cell>
          <cell r="CA1745" t="str">
            <v>-</v>
          </cell>
          <cell r="CB1745" t="str">
            <v>-</v>
          </cell>
          <cell r="CC1745" t="str">
            <v>Miércoles</v>
          </cell>
          <cell r="CD1745" t="str">
            <v>94</v>
          </cell>
          <cell r="CE1745" t="str">
            <v>4</v>
          </cell>
          <cell r="CF1745" t="str">
            <v>Rojo</v>
          </cell>
          <cell r="CG1745" t="str">
            <v>3er Sábado</v>
          </cell>
          <cell r="CH1745" t="str">
            <v>Mzo y Abr</v>
          </cell>
          <cell r="CI1745" t="str">
            <v>Sep y Oct</v>
          </cell>
          <cell r="CJ1745" t="str">
            <v>-</v>
          </cell>
          <cell r="CK1745">
            <v>90</v>
          </cell>
          <cell r="CL1745" t="str">
            <v>101 - MAGNA</v>
          </cell>
          <cell r="CM1745" t="str">
            <v>16145</v>
          </cell>
          <cell r="CP1745" t="str">
            <v>-</v>
          </cell>
        </row>
        <row r="1746">
          <cell r="A1746" t="str">
            <v>16146</v>
          </cell>
          <cell r="B1746" t="str">
            <v>Y62AHX</v>
          </cell>
          <cell r="C1746" t="str">
            <v>Distrito Federal</v>
          </cell>
          <cell r="D1746" t="str">
            <v>No aplica</v>
          </cell>
          <cell r="E1746" t="str">
            <v>Aveo</v>
          </cell>
          <cell r="F1746" t="str">
            <v>Automóvil</v>
          </cell>
          <cell r="G1746" t="str">
            <v>Chevrolet</v>
          </cell>
          <cell r="H1746" t="str">
            <v>Aveo LT 4 puertas T/M, D/H, A/A, B/A, ABS, CD, Paquete F</v>
          </cell>
          <cell r="I1746" t="str">
            <v>3G1TB5CF2GL203370</v>
          </cell>
          <cell r="J1746" t="str">
            <v>Hecho en México</v>
          </cell>
          <cell r="K1746" t="str">
            <v>Magna</v>
          </cell>
          <cell r="L1746">
            <v>4</v>
          </cell>
          <cell r="M1746">
            <v>45</v>
          </cell>
          <cell r="N1746">
            <v>2016</v>
          </cell>
          <cell r="O1746" t="str">
            <v>Tepic</v>
          </cell>
          <cell r="P1746" t="str">
            <v>Nayarit</v>
          </cell>
          <cell r="Q1746" t="str">
            <v>Occidente</v>
          </cell>
          <cell r="R1746" t="str">
            <v>Activo</v>
          </cell>
          <cell r="S1746" t="str">
            <v>En operación</v>
          </cell>
          <cell r="T1746" t="str">
            <v>GNP</v>
          </cell>
          <cell r="U1746" t="str">
            <v>Grupo Nacional Provincial, S.A.B.</v>
          </cell>
          <cell r="V1746" t="str">
            <v>AVES</v>
          </cell>
          <cell r="X1746" t="str">
            <v>Despacho Externo</v>
          </cell>
          <cell r="Y1746" t="str">
            <v>Asignado</v>
          </cell>
          <cell r="Z1746" t="str">
            <v>-</v>
          </cell>
          <cell r="AA1746" t="str">
            <v>Luis Eduardo Garza Soto</v>
          </cell>
          <cell r="AB1746" t="str">
            <v>-</v>
          </cell>
          <cell r="AC1746" t="str">
            <v>-</v>
          </cell>
          <cell r="AD1746" t="str">
            <v>-</v>
          </cell>
          <cell r="AE1746" t="str">
            <v>-</v>
          </cell>
          <cell r="AF1746" t="str">
            <v>-</v>
          </cell>
          <cell r="AG1746" t="str">
            <v>-</v>
          </cell>
          <cell r="AH1746" t="str">
            <v>-</v>
          </cell>
          <cell r="AI1746" t="str">
            <v>C6705</v>
          </cell>
          <cell r="AJ1746" t="str">
            <v>Ramirez Granados Arturo</v>
          </cell>
          <cell r="AK1746" t="str">
            <v>-</v>
          </cell>
          <cell r="AL1746" t="str">
            <v>-</v>
          </cell>
          <cell r="AM1746" t="str">
            <v>-</v>
          </cell>
          <cell r="AN1746" t="str">
            <v>legarzaseguros@hotmail.com</v>
          </cell>
          <cell r="AO1746" t="str">
            <v>-</v>
          </cell>
          <cell r="AQ1746">
            <v>3315931167</v>
          </cell>
          <cell r="AR1746" t="str">
            <v>6363180010379509</v>
          </cell>
          <cell r="AS1746" t="str">
            <v>BLOQUEADO</v>
          </cell>
          <cell r="AT1746" t="str">
            <v>0890</v>
          </cell>
          <cell r="AU1746" t="str">
            <v>153</v>
          </cell>
          <cell r="AV1746" t="str">
            <v>05/26</v>
          </cell>
          <cell r="AW1746" t="str">
            <v>-</v>
          </cell>
          <cell r="AX1746" t="str">
            <v>-</v>
          </cell>
          <cell r="AY1746" t="str">
            <v>No</v>
          </cell>
          <cell r="AZ1746" t="str">
            <v>-</v>
          </cell>
          <cell r="BA1746" t="str">
            <v>-</v>
          </cell>
          <cell r="BB1746" t="str">
            <v>-</v>
          </cell>
          <cell r="BC1746" t="str">
            <v>-</v>
          </cell>
          <cell r="BD1746" t="str">
            <v>-</v>
          </cell>
          <cell r="BE1746" t="str">
            <v>-</v>
          </cell>
          <cell r="BF1746" t="str">
            <v>-</v>
          </cell>
          <cell r="BG1746" t="str">
            <v>-</v>
          </cell>
          <cell r="BH1746">
            <v>2020</v>
          </cell>
          <cell r="BI1746">
            <v>3</v>
          </cell>
          <cell r="BJ1746" t="str">
            <v>Arrendado</v>
          </cell>
          <cell r="BK1746" t="str">
            <v>A24368</v>
          </cell>
          <cell r="BL1746" t="str">
            <v>Surman Anzures, S.A. de C.V.</v>
          </cell>
          <cell r="BP1746" t="str">
            <v>-</v>
          </cell>
          <cell r="BQ1746">
            <v>43652</v>
          </cell>
          <cell r="BR1746" t="str">
            <v>AP-20160331-0614</v>
          </cell>
          <cell r="BS1746" t="str">
            <v>136</v>
          </cell>
          <cell r="BT1746" t="str">
            <v>38/48</v>
          </cell>
          <cell r="BU1746">
            <v>1937.05</v>
          </cell>
          <cell r="BV1746">
            <v>731.89</v>
          </cell>
          <cell r="BW1746">
            <v>2668.94</v>
          </cell>
          <cell r="BX1746">
            <v>427.03</v>
          </cell>
          <cell r="BY1746">
            <v>3095.9700000000003</v>
          </cell>
          <cell r="BZ1746">
            <v>65547.58</v>
          </cell>
          <cell r="CA1746" t="str">
            <v>19/04/2016</v>
          </cell>
          <cell r="CB1746" t="str">
            <v>06/05/2020</v>
          </cell>
          <cell r="CC1746" t="str">
            <v>Jueves</v>
          </cell>
          <cell r="CD1746" t="str">
            <v>62</v>
          </cell>
          <cell r="CE1746" t="str">
            <v>2</v>
          </cell>
          <cell r="CF1746" t="str">
            <v>Verde</v>
          </cell>
          <cell r="CG1746" t="str">
            <v>4o Sábado</v>
          </cell>
          <cell r="CH1746" t="str">
            <v>Abr y May</v>
          </cell>
          <cell r="CI1746" t="str">
            <v>Oct y Nov</v>
          </cell>
          <cell r="CJ1746" t="str">
            <v>AVEs</v>
          </cell>
          <cell r="CK1746">
            <v>0</v>
          </cell>
          <cell r="CL1746" t="str">
            <v>101 - MAGNA</v>
          </cell>
          <cell r="CM1746" t="str">
            <v>16146</v>
          </cell>
          <cell r="CP1746" t="str">
            <v>-</v>
          </cell>
        </row>
        <row r="1747">
          <cell r="A1747" t="str">
            <v>16147</v>
          </cell>
          <cell r="B1747" t="str">
            <v>D62AHY</v>
          </cell>
          <cell r="C1747" t="str">
            <v>Distrito Federal</v>
          </cell>
          <cell r="D1747" t="str">
            <v>No aplica</v>
          </cell>
          <cell r="E1747" t="str">
            <v>Aveo</v>
          </cell>
          <cell r="F1747" t="str">
            <v>Automóvil</v>
          </cell>
          <cell r="G1747" t="str">
            <v>Chevrolet</v>
          </cell>
          <cell r="H1747" t="str">
            <v>Aveo LT 4 puertas T/M, D/H, A/A, B/A, ABS, CD, Paquete F</v>
          </cell>
          <cell r="I1747" t="str">
            <v>3G1TB5CF2GL205815</v>
          </cell>
          <cell r="J1747" t="str">
            <v>Hecho en México</v>
          </cell>
          <cell r="K1747" t="str">
            <v>Magna</v>
          </cell>
          <cell r="L1747">
            <v>4</v>
          </cell>
          <cell r="M1747">
            <v>45</v>
          </cell>
          <cell r="N1747">
            <v>2016</v>
          </cell>
          <cell r="O1747" t="str">
            <v>Toluca</v>
          </cell>
          <cell r="P1747" t="str">
            <v>Estado de México</v>
          </cell>
          <cell r="Q1747" t="str">
            <v>Centro</v>
          </cell>
          <cell r="R1747" t="str">
            <v>Activo</v>
          </cell>
          <cell r="S1747" t="str">
            <v>En operación</v>
          </cell>
          <cell r="T1747" t="str">
            <v>GNP</v>
          </cell>
          <cell r="U1747" t="str">
            <v>Grupo Nacional Provincial, S.A.B.</v>
          </cell>
          <cell r="V1747" t="str">
            <v>Agente Empleado</v>
          </cell>
          <cell r="W1747" t="str">
            <v>-</v>
          </cell>
          <cell r="X1747" t="str">
            <v>Oficina de Ventas</v>
          </cell>
          <cell r="Y1747" t="str">
            <v>Asignado</v>
          </cell>
          <cell r="Z1747" t="str">
            <v>V05746</v>
          </cell>
          <cell r="AA1747" t="str">
            <v>Castro Ruiz Moises</v>
          </cell>
          <cell r="AB1747" t="str">
            <v>GNP Administración de Venta Masiva, S.A. de C.V.</v>
          </cell>
          <cell r="AC1747" t="str">
            <v>CARM880617NS8</v>
          </cell>
          <cell r="AD1747" t="str">
            <v>Operativo</v>
          </cell>
          <cell r="AE1747" t="str">
            <v>Promotor Vida y Salud</v>
          </cell>
          <cell r="AF1747" t="str">
            <v>Unidad de Negocio</v>
          </cell>
          <cell r="AG1747" t="str">
            <v>Dirección Canal Masivo</v>
          </cell>
          <cell r="AH1747" t="str">
            <v>Subdirección Comercial Agentes y Empleados</v>
          </cell>
          <cell r="AI1747" t="str">
            <v>C2041</v>
          </cell>
          <cell r="AJ1747" t="str">
            <v>Cabrera Zúñiga Saúl</v>
          </cell>
          <cell r="AK1747" t="str">
            <v>Toluca</v>
          </cell>
          <cell r="AL1747" t="str">
            <v>Toluca</v>
          </cell>
          <cell r="AM1747">
            <v>0</v>
          </cell>
          <cell r="AN1747" t="str">
            <v>moyses_driver@hotmail.com</v>
          </cell>
          <cell r="AO1747">
            <v>0</v>
          </cell>
          <cell r="AP1747" t="str">
            <v>moyses_driver@hotmail.com</v>
          </cell>
          <cell r="AQ1747">
            <v>7222548157</v>
          </cell>
          <cell r="AR1747" t="str">
            <v>6363180010379517</v>
          </cell>
          <cell r="AS1747" t="str">
            <v>CANCELADO</v>
          </cell>
          <cell r="AT1747" t="str">
            <v>7679</v>
          </cell>
          <cell r="AU1747" t="str">
            <v>683</v>
          </cell>
          <cell r="AV1747" t="str">
            <v>05/26</v>
          </cell>
          <cell r="AW1747" t="str">
            <v>IMDM20579809..</v>
          </cell>
          <cell r="AX1747" t="str">
            <v>Inactivo</v>
          </cell>
          <cell r="AY1747" t="str">
            <v>No</v>
          </cell>
          <cell r="AZ1747" t="str">
            <v>-</v>
          </cell>
          <cell r="BA1747" t="str">
            <v>-</v>
          </cell>
          <cell r="BB1747" t="str">
            <v>-</v>
          </cell>
          <cell r="BC1747" t="str">
            <v>-</v>
          </cell>
          <cell r="BD1747" t="str">
            <v>-</v>
          </cell>
          <cell r="BE1747" t="str">
            <v>-</v>
          </cell>
          <cell r="BF1747" t="str">
            <v>-</v>
          </cell>
          <cell r="BG1747" t="str">
            <v>-</v>
          </cell>
          <cell r="BH1747">
            <v>2020</v>
          </cell>
          <cell r="BI1747">
            <v>3</v>
          </cell>
          <cell r="BJ1747" t="str">
            <v>Arrendado</v>
          </cell>
          <cell r="BK1747" t="str">
            <v>A24370</v>
          </cell>
          <cell r="BL1747" t="str">
            <v>Surman Anzures, S.A. de C.V.</v>
          </cell>
          <cell r="BP1747" t="str">
            <v>-</v>
          </cell>
          <cell r="BQ1747">
            <v>43652</v>
          </cell>
          <cell r="BR1747" t="str">
            <v>AP-20160331-0614</v>
          </cell>
          <cell r="BS1747" t="str">
            <v>138</v>
          </cell>
          <cell r="BT1747" t="str">
            <v>38/48</v>
          </cell>
          <cell r="BU1747">
            <v>1937.05</v>
          </cell>
          <cell r="BV1747">
            <v>731.89</v>
          </cell>
          <cell r="BW1747">
            <v>2668.94</v>
          </cell>
          <cell r="BX1747">
            <v>427.03</v>
          </cell>
          <cell r="BY1747">
            <v>3095.9700000000003</v>
          </cell>
          <cell r="BZ1747">
            <v>65547.58</v>
          </cell>
          <cell r="CA1747" t="str">
            <v>19/04/2016</v>
          </cell>
          <cell r="CB1747" t="str">
            <v>06/05/2020</v>
          </cell>
          <cell r="CC1747" t="str">
            <v>Jueves</v>
          </cell>
          <cell r="CD1747" t="str">
            <v>62</v>
          </cell>
          <cell r="CE1747" t="str">
            <v>2</v>
          </cell>
          <cell r="CF1747" t="str">
            <v>Verde</v>
          </cell>
          <cell r="CG1747" t="str">
            <v>4o Sábado</v>
          </cell>
          <cell r="CH1747" t="str">
            <v>Abr y May</v>
          </cell>
          <cell r="CI1747" t="str">
            <v>Oct y Nov</v>
          </cell>
          <cell r="CJ1747" t="str">
            <v>AgenteEmp</v>
          </cell>
          <cell r="CK1747">
            <v>90</v>
          </cell>
          <cell r="CL1747" t="str">
            <v>101 - MAGNA</v>
          </cell>
          <cell r="CM1747" t="str">
            <v>16147</v>
          </cell>
          <cell r="CP1747" t="str">
            <v>4010765</v>
          </cell>
        </row>
        <row r="1748">
          <cell r="A1748" t="str">
            <v>16148</v>
          </cell>
          <cell r="B1748" t="str">
            <v>D78AHY</v>
          </cell>
          <cell r="C1748" t="str">
            <v>Distrito Federal</v>
          </cell>
          <cell r="D1748" t="str">
            <v>No aplica</v>
          </cell>
          <cell r="E1748" t="str">
            <v>Aveo</v>
          </cell>
          <cell r="F1748" t="str">
            <v>Automóvil</v>
          </cell>
          <cell r="G1748" t="str">
            <v>Chevrolet</v>
          </cell>
          <cell r="H1748" t="str">
            <v>Aveo LT 4 puertas T/M, D/H, A/A, B/A, ABS, CD, Paquete F</v>
          </cell>
          <cell r="I1748" t="str">
            <v>3G1TB5CF3GL203460</v>
          </cell>
          <cell r="J1748" t="str">
            <v>Hecho en México</v>
          </cell>
          <cell r="K1748" t="str">
            <v>Magna</v>
          </cell>
          <cell r="L1748">
            <v>4</v>
          </cell>
          <cell r="M1748">
            <v>45</v>
          </cell>
          <cell r="N1748">
            <v>2016</v>
          </cell>
          <cell r="O1748" t="str">
            <v>Tuxtla Gutierrez</v>
          </cell>
          <cell r="P1748" t="str">
            <v>Chiapas</v>
          </cell>
          <cell r="Q1748" t="str">
            <v>Sureste</v>
          </cell>
          <cell r="R1748" t="str">
            <v>Baja</v>
          </cell>
          <cell r="S1748" t="str">
            <v>Devolución Valmex</v>
          </cell>
          <cell r="T1748" t="str">
            <v>GNP</v>
          </cell>
          <cell r="U1748" t="str">
            <v>Grupo Nacional Provincial, S.A.B.</v>
          </cell>
          <cell r="V1748" t="str">
            <v>Agente Empleado</v>
          </cell>
          <cell r="W1748" t="str">
            <v>-</v>
          </cell>
          <cell r="X1748" t="str">
            <v>Oficina de Ventas</v>
          </cell>
          <cell r="Y1748" t="str">
            <v>Asignado</v>
          </cell>
          <cell r="Z1748" t="str">
            <v>V03654</v>
          </cell>
          <cell r="AA1748" t="str">
            <v>-</v>
          </cell>
          <cell r="AB1748" t="str">
            <v>-</v>
          </cell>
          <cell r="AC1748" t="str">
            <v>-</v>
          </cell>
          <cell r="AD1748" t="str">
            <v>-</v>
          </cell>
          <cell r="AE1748" t="str">
            <v>-</v>
          </cell>
          <cell r="AF1748" t="str">
            <v>-</v>
          </cell>
          <cell r="AG1748" t="str">
            <v>-</v>
          </cell>
          <cell r="AH1748" t="str">
            <v>-</v>
          </cell>
          <cell r="AI1748" t="str">
            <v>C6705</v>
          </cell>
          <cell r="AJ1748" t="str">
            <v>Ramirez Granados Arturo</v>
          </cell>
          <cell r="AK1748" t="str">
            <v>-</v>
          </cell>
          <cell r="AL1748" t="str">
            <v>-</v>
          </cell>
          <cell r="AM1748" t="str">
            <v>-</v>
          </cell>
          <cell r="AN1748">
            <v>0</v>
          </cell>
          <cell r="AO1748" t="str">
            <v>-</v>
          </cell>
          <cell r="AQ1748">
            <v>9611540345</v>
          </cell>
          <cell r="AR1748" t="str">
            <v>6363180010379525</v>
          </cell>
          <cell r="AS1748" t="str">
            <v>CANCELADO</v>
          </cell>
          <cell r="AT1748" t="str">
            <v>3205</v>
          </cell>
          <cell r="AU1748" t="str">
            <v>758</v>
          </cell>
          <cell r="AV1748" t="str">
            <v>05/26</v>
          </cell>
          <cell r="AW1748" t="str">
            <v>IMDM22968702..</v>
          </cell>
          <cell r="AX1748" t="str">
            <v>Inactivo</v>
          </cell>
          <cell r="AY1748" t="str">
            <v>No</v>
          </cell>
          <cell r="AZ1748" t="str">
            <v>-</v>
          </cell>
          <cell r="BA1748" t="str">
            <v>-</v>
          </cell>
          <cell r="BB1748" t="str">
            <v>-</v>
          </cell>
          <cell r="BC1748" t="str">
            <v>-</v>
          </cell>
          <cell r="BD1748" t="str">
            <v>-</v>
          </cell>
          <cell r="BE1748" t="str">
            <v>-</v>
          </cell>
          <cell r="BF1748" t="str">
            <v>-</v>
          </cell>
          <cell r="BG1748" t="str">
            <v>-</v>
          </cell>
          <cell r="BH1748" t="str">
            <v>-</v>
          </cell>
          <cell r="BI1748" t="str">
            <v>-</v>
          </cell>
          <cell r="BJ1748" t="str">
            <v>Arrendado</v>
          </cell>
          <cell r="BK1748" t="str">
            <v>A24371</v>
          </cell>
          <cell r="BL1748" t="str">
            <v>Surman Anzures, S.A. de C.V.</v>
          </cell>
          <cell r="BP1748" t="str">
            <v>-</v>
          </cell>
          <cell r="BQ1748" t="str">
            <v>-</v>
          </cell>
          <cell r="BR1748" t="str">
            <v>-</v>
          </cell>
          <cell r="BS1748" t="str">
            <v>-</v>
          </cell>
          <cell r="BT1748" t="str">
            <v>-</v>
          </cell>
          <cell r="BU1748" t="str">
            <v>-</v>
          </cell>
          <cell r="BV1748" t="str">
            <v>-</v>
          </cell>
          <cell r="BW1748" t="str">
            <v>-</v>
          </cell>
          <cell r="BX1748" t="str">
            <v>-</v>
          </cell>
          <cell r="BY1748" t="str">
            <v>-</v>
          </cell>
          <cell r="BZ1748" t="str">
            <v>-</v>
          </cell>
          <cell r="CA1748" t="str">
            <v>-</v>
          </cell>
          <cell r="CB1748" t="str">
            <v>-</v>
          </cell>
          <cell r="CC1748" t="str">
            <v>Martes</v>
          </cell>
          <cell r="CD1748" t="str">
            <v>78</v>
          </cell>
          <cell r="CE1748" t="str">
            <v>8</v>
          </cell>
          <cell r="CF1748" t="str">
            <v>Rosa</v>
          </cell>
          <cell r="CG1748" t="str">
            <v>2o Sábado</v>
          </cell>
          <cell r="CH1748" t="str">
            <v>Feb y Mzo</v>
          </cell>
          <cell r="CI1748" t="str">
            <v>Ago y Sep</v>
          </cell>
          <cell r="CJ1748" t="str">
            <v>AgenteEmp</v>
          </cell>
          <cell r="CK1748">
            <v>90</v>
          </cell>
          <cell r="CL1748" t="str">
            <v>101 - MAGNA</v>
          </cell>
          <cell r="CM1748" t="str">
            <v>16148</v>
          </cell>
          <cell r="CP1748" t="str">
            <v>-</v>
          </cell>
        </row>
        <row r="1749">
          <cell r="A1749" t="str">
            <v>16149</v>
          </cell>
          <cell r="B1749" t="str">
            <v>B03AHY</v>
          </cell>
          <cell r="C1749" t="str">
            <v>Distrito Federal</v>
          </cell>
          <cell r="D1749" t="str">
            <v>No aplica</v>
          </cell>
          <cell r="E1749" t="str">
            <v>Aveo</v>
          </cell>
          <cell r="F1749" t="str">
            <v>Automóvil</v>
          </cell>
          <cell r="G1749" t="str">
            <v>Chevrolet</v>
          </cell>
          <cell r="H1749" t="str">
            <v>Aveo LT 4 puertas T/M, D/H, A/A, B/A, ABS, CD, Paquete F</v>
          </cell>
          <cell r="I1749" t="str">
            <v>3G1TB5CF4GL205170</v>
          </cell>
          <cell r="J1749" t="str">
            <v>Hecho en México</v>
          </cell>
          <cell r="K1749" t="str">
            <v>Magna</v>
          </cell>
          <cell r="L1749">
            <v>4</v>
          </cell>
          <cell r="M1749">
            <v>45</v>
          </cell>
          <cell r="N1749">
            <v>2016</v>
          </cell>
          <cell r="O1749" t="str">
            <v>Mérida</v>
          </cell>
          <cell r="P1749" t="str">
            <v>Yucatán</v>
          </cell>
          <cell r="Q1749" t="str">
            <v>Sureste</v>
          </cell>
          <cell r="R1749" t="str">
            <v>Baja</v>
          </cell>
          <cell r="S1749" t="str">
            <v>Devolución Valmex</v>
          </cell>
          <cell r="T1749" t="str">
            <v>GNP</v>
          </cell>
          <cell r="U1749" t="str">
            <v>Grupo Nacional Provincial, S.A.B.</v>
          </cell>
          <cell r="V1749" t="str">
            <v>AVES</v>
          </cell>
          <cell r="W1749" t="str">
            <v>Consultores Integrales</v>
          </cell>
          <cell r="X1749" t="str">
            <v>Despacho Externo</v>
          </cell>
          <cell r="Y1749" t="str">
            <v>Asignado</v>
          </cell>
          <cell r="Z1749" t="str">
            <v>N91812</v>
          </cell>
          <cell r="AA1749" t="str">
            <v>Rivera Torres Daniela Jazmín</v>
          </cell>
          <cell r="AB1749" t="str">
            <v>Grupo Nacional Provincial, S.A.B.</v>
          </cell>
          <cell r="AC1749" t="str">
            <v>RITD8611287H6</v>
          </cell>
          <cell r="AD1749" t="str">
            <v>Jefe de departamento</v>
          </cell>
          <cell r="AE1749" t="str">
            <v>Jefe de Departamento B</v>
          </cell>
          <cell r="AF1749" t="str">
            <v>Unidad de Negocio</v>
          </cell>
          <cell r="AG1749" t="str">
            <v>Dirección Canal Masivo</v>
          </cell>
          <cell r="AH1749" t="str">
            <v>Subdir. Integración Comercial Canal Masivo</v>
          </cell>
          <cell r="AI1749" t="str">
            <v>C2001</v>
          </cell>
          <cell r="AJ1749" t="str">
            <v>Ocampo Sosa Abel Francisco</v>
          </cell>
          <cell r="AK1749" t="str">
            <v>Central P2 C-D</v>
          </cell>
          <cell r="AL1749" t="str">
            <v>Plaza GNP</v>
          </cell>
          <cell r="AM1749">
            <v>81816</v>
          </cell>
          <cell r="AN1749" t="str">
            <v>yasmin.rivera@gnp.com.mx</v>
          </cell>
          <cell r="AO1749" t="str">
            <v>yasmin.rivera@gnp.com.mx</v>
          </cell>
          <cell r="AP1749" t="str">
            <v>marisol.gallardo@gnp.com.mx</v>
          </cell>
          <cell r="AQ1749">
            <v>5543677979</v>
          </cell>
          <cell r="AR1749" t="str">
            <v>6363180010379533</v>
          </cell>
          <cell r="AS1749" t="str">
            <v>CANCELADO</v>
          </cell>
          <cell r="AT1749" t="str">
            <v>0384</v>
          </cell>
          <cell r="AU1749" t="str">
            <v>601</v>
          </cell>
          <cell r="AV1749" t="str">
            <v>05/26</v>
          </cell>
          <cell r="AW1749" t="str">
            <v>-</v>
          </cell>
          <cell r="AX1749" t="str">
            <v>-</v>
          </cell>
          <cell r="AY1749" t="str">
            <v>No</v>
          </cell>
          <cell r="AZ1749" t="str">
            <v>-</v>
          </cell>
          <cell r="BA1749" t="str">
            <v>-</v>
          </cell>
          <cell r="BB1749" t="str">
            <v>-</v>
          </cell>
          <cell r="BC1749" t="str">
            <v>-</v>
          </cell>
          <cell r="BD1749" t="str">
            <v>-</v>
          </cell>
          <cell r="BE1749" t="str">
            <v>-</v>
          </cell>
          <cell r="BF1749" t="str">
            <v>-</v>
          </cell>
          <cell r="BG1749" t="str">
            <v>-</v>
          </cell>
          <cell r="BH1749" t="str">
            <v>-</v>
          </cell>
          <cell r="BI1749" t="str">
            <v>-</v>
          </cell>
          <cell r="BJ1749" t="str">
            <v>Arrendado</v>
          </cell>
          <cell r="BK1749" t="str">
            <v>A24373</v>
          </cell>
          <cell r="BL1749" t="str">
            <v>Surman Anzures, S.A. de C.V.</v>
          </cell>
          <cell r="BP1749" t="str">
            <v>-</v>
          </cell>
          <cell r="BQ1749" t="str">
            <v>-</v>
          </cell>
          <cell r="BR1749" t="str">
            <v>-</v>
          </cell>
          <cell r="BS1749" t="str">
            <v>-</v>
          </cell>
          <cell r="BT1749" t="str">
            <v>-</v>
          </cell>
          <cell r="BU1749" t="str">
            <v>-</v>
          </cell>
          <cell r="BV1749" t="str">
            <v>-</v>
          </cell>
          <cell r="BW1749" t="str">
            <v>-</v>
          </cell>
          <cell r="BX1749" t="str">
            <v>-</v>
          </cell>
          <cell r="BY1749" t="str">
            <v>-</v>
          </cell>
          <cell r="BZ1749" t="str">
            <v>-</v>
          </cell>
          <cell r="CA1749" t="str">
            <v>-</v>
          </cell>
          <cell r="CB1749" t="str">
            <v>-</v>
          </cell>
          <cell r="CC1749" t="str">
            <v>Miércoles</v>
          </cell>
          <cell r="CD1749" t="str">
            <v>03</v>
          </cell>
          <cell r="CE1749" t="str">
            <v>3</v>
          </cell>
          <cell r="CF1749" t="str">
            <v>Rojo</v>
          </cell>
          <cell r="CG1749" t="str">
            <v>3er Sábado</v>
          </cell>
          <cell r="CH1749" t="str">
            <v>Mzo y Abr</v>
          </cell>
          <cell r="CI1749" t="str">
            <v>Sep y Oct</v>
          </cell>
          <cell r="CJ1749" t="str">
            <v>AVEs</v>
          </cell>
          <cell r="CK1749">
            <v>0</v>
          </cell>
          <cell r="CL1749" t="str">
            <v>101 - MAGNA</v>
          </cell>
          <cell r="CM1749" t="str">
            <v>16149</v>
          </cell>
          <cell r="CP1749" t="str">
            <v>-</v>
          </cell>
        </row>
        <row r="1750">
          <cell r="A1750" t="str">
            <v>16150</v>
          </cell>
          <cell r="B1750" t="str">
            <v>C50AHY</v>
          </cell>
          <cell r="C1750" t="str">
            <v>Distrito Federal</v>
          </cell>
          <cell r="D1750" t="str">
            <v>No aplica</v>
          </cell>
          <cell r="E1750" t="str">
            <v>Aveo</v>
          </cell>
          <cell r="F1750" t="str">
            <v>Automóvil</v>
          </cell>
          <cell r="G1750" t="str">
            <v>Chevrolet</v>
          </cell>
          <cell r="H1750" t="str">
            <v>Aveo LT 4 puertas T/M, D/H, A/A, B/A, ABS, CD, Paquete F</v>
          </cell>
          <cell r="I1750" t="str">
            <v>3G1TB5CF2GL205619</v>
          </cell>
          <cell r="J1750" t="str">
            <v>Hecho en México</v>
          </cell>
          <cell r="K1750" t="str">
            <v>Magna</v>
          </cell>
          <cell r="L1750">
            <v>4</v>
          </cell>
          <cell r="M1750">
            <v>45</v>
          </cell>
          <cell r="N1750">
            <v>2016</v>
          </cell>
          <cell r="O1750" t="str">
            <v>Ciudad de México</v>
          </cell>
          <cell r="P1750" t="str">
            <v>Ciudad de México</v>
          </cell>
          <cell r="Q1750" t="str">
            <v>Zona Metropolitana</v>
          </cell>
          <cell r="R1750" t="str">
            <v>Baja</v>
          </cell>
          <cell r="S1750" t="str">
            <v>Devolución Valmex</v>
          </cell>
          <cell r="T1750" t="str">
            <v>GNP</v>
          </cell>
          <cell r="U1750" t="str">
            <v>Grupo Nacional Provincial, S.A.B.</v>
          </cell>
          <cell r="V1750" t="str">
            <v>AVES</v>
          </cell>
          <cell r="W1750" t="str">
            <v>Estrategas</v>
          </cell>
          <cell r="X1750" t="str">
            <v>Despacho Externo</v>
          </cell>
          <cell r="Y1750" t="str">
            <v>Asignado</v>
          </cell>
          <cell r="Z1750" t="str">
            <v>N90289</v>
          </cell>
          <cell r="AA1750" t="str">
            <v>-</v>
          </cell>
          <cell r="AB1750" t="str">
            <v>-</v>
          </cell>
          <cell r="AC1750" t="str">
            <v>-</v>
          </cell>
          <cell r="AD1750" t="str">
            <v>-</v>
          </cell>
          <cell r="AE1750" t="str">
            <v>-</v>
          </cell>
          <cell r="AF1750" t="str">
            <v>-</v>
          </cell>
          <cell r="AG1750" t="str">
            <v>-</v>
          </cell>
          <cell r="AH1750" t="str">
            <v>-</v>
          </cell>
          <cell r="AI1750" t="str">
            <v>C6705</v>
          </cell>
          <cell r="AJ1750" t="str">
            <v>Ramirez Granados Arturo</v>
          </cell>
          <cell r="AK1750" t="str">
            <v>-</v>
          </cell>
          <cell r="AL1750" t="str">
            <v>-</v>
          </cell>
          <cell r="AM1750" t="str">
            <v>-</v>
          </cell>
          <cell r="AN1750" t="str">
            <v>marisol.gallardo@gnp.com.mx</v>
          </cell>
          <cell r="AO1750" t="str">
            <v>-</v>
          </cell>
          <cell r="AP1750" t="str">
            <v>marisol.gallardo@gnp.com.mx</v>
          </cell>
          <cell r="AQ1750" t="str">
            <v>-</v>
          </cell>
          <cell r="AR1750" t="str">
            <v>-</v>
          </cell>
          <cell r="AS1750" t="str">
            <v>-</v>
          </cell>
          <cell r="AT1750" t="str">
            <v>-</v>
          </cell>
          <cell r="AU1750" t="str">
            <v>-</v>
          </cell>
          <cell r="AV1750" t="str">
            <v>-</v>
          </cell>
          <cell r="AW1750" t="str">
            <v>-</v>
          </cell>
          <cell r="AX1750" t="str">
            <v>-</v>
          </cell>
          <cell r="AY1750" t="str">
            <v>No</v>
          </cell>
          <cell r="AZ1750" t="str">
            <v>-</v>
          </cell>
          <cell r="BA1750" t="str">
            <v>-</v>
          </cell>
          <cell r="BB1750" t="str">
            <v>-</v>
          </cell>
          <cell r="BC1750" t="str">
            <v>-</v>
          </cell>
          <cell r="BD1750" t="str">
            <v>-</v>
          </cell>
          <cell r="BE1750" t="str">
            <v>-</v>
          </cell>
          <cell r="BF1750" t="str">
            <v>-</v>
          </cell>
          <cell r="BG1750" t="str">
            <v>-</v>
          </cell>
          <cell r="BH1750" t="str">
            <v>-</v>
          </cell>
          <cell r="BI1750" t="str">
            <v>-</v>
          </cell>
          <cell r="BJ1750" t="str">
            <v>Arrendado</v>
          </cell>
          <cell r="BK1750" t="str">
            <v>A24369</v>
          </cell>
          <cell r="BL1750" t="str">
            <v>Surman Anzures, S.A. de C.V.</v>
          </cell>
          <cell r="BP1750" t="str">
            <v>-</v>
          </cell>
          <cell r="BQ1750" t="str">
            <v>-</v>
          </cell>
          <cell r="BR1750" t="str">
            <v>-</v>
          </cell>
          <cell r="BS1750" t="str">
            <v>-</v>
          </cell>
          <cell r="BT1750" t="str">
            <v>-</v>
          </cell>
          <cell r="BU1750" t="str">
            <v>-</v>
          </cell>
          <cell r="BV1750" t="str">
            <v>-</v>
          </cell>
          <cell r="BW1750" t="str">
            <v>-</v>
          </cell>
          <cell r="BX1750" t="str">
            <v>-</v>
          </cell>
          <cell r="BY1750" t="str">
            <v>-</v>
          </cell>
          <cell r="BZ1750" t="str">
            <v>-</v>
          </cell>
          <cell r="CA1750" t="str">
            <v>-</v>
          </cell>
          <cell r="CB1750" t="str">
            <v>-</v>
          </cell>
          <cell r="CC1750" t="str">
            <v>Viernes</v>
          </cell>
          <cell r="CD1750" t="str">
            <v>50</v>
          </cell>
          <cell r="CE1750" t="str">
            <v>0</v>
          </cell>
          <cell r="CF1750" t="str">
            <v>Azul</v>
          </cell>
          <cell r="CG1750" t="str">
            <v>5o Sábado</v>
          </cell>
          <cell r="CH1750" t="str">
            <v>May y Jun</v>
          </cell>
          <cell r="CI1750" t="str">
            <v>Nov y Dic</v>
          </cell>
          <cell r="CJ1750" t="str">
            <v>-</v>
          </cell>
          <cell r="CK1750">
            <v>0</v>
          </cell>
          <cell r="CL1750" t="str">
            <v>101 - MAGNA</v>
          </cell>
          <cell r="CM1750" t="str">
            <v>16150</v>
          </cell>
          <cell r="CP1750" t="str">
            <v>-</v>
          </cell>
        </row>
        <row r="1751">
          <cell r="A1751" t="str">
            <v>16151</v>
          </cell>
          <cell r="B1751" t="str">
            <v>C79AHY</v>
          </cell>
          <cell r="C1751" t="str">
            <v>Distrito Federal</v>
          </cell>
          <cell r="D1751" t="str">
            <v>No aplica</v>
          </cell>
          <cell r="E1751" t="str">
            <v>Aveo</v>
          </cell>
          <cell r="F1751" t="str">
            <v>Automóvil</v>
          </cell>
          <cell r="G1751" t="str">
            <v>Chevrolet</v>
          </cell>
          <cell r="H1751" t="str">
            <v>Aveo LT 4 puertas T/M, D/H, A/A, B/A, ABS, CD, Paquete F</v>
          </cell>
          <cell r="I1751" t="str">
            <v>3G1TB5CF4GL205346</v>
          </cell>
          <cell r="J1751" t="str">
            <v>Hecho en México</v>
          </cell>
          <cell r="K1751" t="str">
            <v>Magna</v>
          </cell>
          <cell r="L1751">
            <v>4</v>
          </cell>
          <cell r="M1751">
            <v>45</v>
          </cell>
          <cell r="N1751">
            <v>2016</v>
          </cell>
          <cell r="O1751" t="str">
            <v>San Luis Potosí</v>
          </cell>
          <cell r="P1751" t="str">
            <v>San Luis Potosí</v>
          </cell>
          <cell r="Q1751" t="str">
            <v>Occidente</v>
          </cell>
          <cell r="R1751" t="str">
            <v>Baja</v>
          </cell>
          <cell r="S1751" t="str">
            <v>Devolución Valmex</v>
          </cell>
          <cell r="T1751" t="str">
            <v>GNP</v>
          </cell>
          <cell r="U1751" t="str">
            <v>Grupo Nacional Provincial, S.A.B.</v>
          </cell>
          <cell r="V1751" t="str">
            <v>Agente Empleado</v>
          </cell>
          <cell r="W1751" t="str">
            <v>-</v>
          </cell>
          <cell r="X1751" t="str">
            <v>Oficina de Ventas</v>
          </cell>
          <cell r="Y1751" t="str">
            <v>Asignado</v>
          </cell>
          <cell r="Z1751" t="str">
            <v>V04184</v>
          </cell>
          <cell r="AA1751" t="str">
            <v>Rodríguez Lechuga Juan Antonio</v>
          </cell>
          <cell r="AB1751" t="str">
            <v>GNP Administración de Venta Masiva, S.A. de C.V.</v>
          </cell>
          <cell r="AC1751" t="str">
            <v>ROLJ880516E17</v>
          </cell>
          <cell r="AD1751" t="str">
            <v>Jefe de departamento</v>
          </cell>
          <cell r="AE1751" t="str">
            <v>Gerente Comercial</v>
          </cell>
          <cell r="AF1751" t="str">
            <v>Unidad de Negocio</v>
          </cell>
          <cell r="AG1751" t="str">
            <v>Dirección Canal Masivo</v>
          </cell>
          <cell r="AH1751" t="str">
            <v>Subdirección Comercial Agentes y Empleados</v>
          </cell>
          <cell r="AI1751" t="str">
            <v>C2041</v>
          </cell>
          <cell r="AJ1751" t="str">
            <v>Cabrera Zúñiga Saúl</v>
          </cell>
          <cell r="AK1751" t="str">
            <v>Oficina Agentes Empleados Zacatecas</v>
          </cell>
          <cell r="AL1751" t="str">
            <v>Zacatecas</v>
          </cell>
          <cell r="AM1751">
            <v>0</v>
          </cell>
          <cell r="AN1751" t="str">
            <v>juan.rodriguezlechuga@gnp.com.mx</v>
          </cell>
          <cell r="AO1751" t="str">
            <v>juan.rodriguezlechuga@gnp.com.mx</v>
          </cell>
          <cell r="AQ1751">
            <v>4444114855</v>
          </cell>
          <cell r="AR1751" t="str">
            <v>-</v>
          </cell>
          <cell r="AS1751" t="str">
            <v>-</v>
          </cell>
          <cell r="AT1751" t="str">
            <v>-</v>
          </cell>
          <cell r="AU1751" t="str">
            <v>-</v>
          </cell>
          <cell r="AV1751" t="str">
            <v>-</v>
          </cell>
          <cell r="AW1751" t="str">
            <v>IMDM22968690..</v>
          </cell>
          <cell r="AX1751" t="str">
            <v>Inactivo</v>
          </cell>
          <cell r="AY1751" t="str">
            <v>No</v>
          </cell>
          <cell r="AZ1751" t="str">
            <v>-</v>
          </cell>
          <cell r="BA1751" t="str">
            <v>-</v>
          </cell>
          <cell r="BB1751" t="str">
            <v>-</v>
          </cell>
          <cell r="BC1751" t="str">
            <v>-</v>
          </cell>
          <cell r="BD1751" t="str">
            <v>-</v>
          </cell>
          <cell r="BE1751" t="str">
            <v>-</v>
          </cell>
          <cell r="BF1751" t="str">
            <v>-</v>
          </cell>
          <cell r="BG1751" t="str">
            <v>-</v>
          </cell>
          <cell r="BH1751" t="str">
            <v>-</v>
          </cell>
          <cell r="BI1751" t="str">
            <v>-</v>
          </cell>
          <cell r="BJ1751" t="str">
            <v>Arrendado</v>
          </cell>
          <cell r="BK1751" t="str">
            <v>A24374</v>
          </cell>
          <cell r="BL1751" t="str">
            <v>Surman Anzures, S.A. de C.V.</v>
          </cell>
          <cell r="BP1751" t="str">
            <v>-</v>
          </cell>
          <cell r="BQ1751" t="str">
            <v>-</v>
          </cell>
          <cell r="BR1751" t="str">
            <v>-</v>
          </cell>
          <cell r="BS1751" t="str">
            <v>-</v>
          </cell>
          <cell r="BT1751" t="str">
            <v>-</v>
          </cell>
          <cell r="BU1751" t="str">
            <v>-</v>
          </cell>
          <cell r="BV1751" t="str">
            <v>-</v>
          </cell>
          <cell r="BW1751" t="str">
            <v>-</v>
          </cell>
          <cell r="BX1751" t="str">
            <v>-</v>
          </cell>
          <cell r="BY1751" t="str">
            <v>-</v>
          </cell>
          <cell r="BZ1751" t="str">
            <v>-</v>
          </cell>
          <cell r="CA1751" t="str">
            <v>-</v>
          </cell>
          <cell r="CB1751" t="str">
            <v>-</v>
          </cell>
          <cell r="CC1751" t="str">
            <v>Viernes</v>
          </cell>
          <cell r="CD1751" t="str">
            <v>79</v>
          </cell>
          <cell r="CE1751" t="str">
            <v>9</v>
          </cell>
          <cell r="CF1751" t="str">
            <v>Azul</v>
          </cell>
          <cell r="CG1751" t="str">
            <v>5o Sábado</v>
          </cell>
          <cell r="CH1751" t="str">
            <v>May y Jun</v>
          </cell>
          <cell r="CI1751" t="str">
            <v>Nov y Dic</v>
          </cell>
          <cell r="CJ1751" t="str">
            <v>-</v>
          </cell>
          <cell r="CK1751">
            <v>90</v>
          </cell>
          <cell r="CL1751" t="str">
            <v>101 - MAGNA</v>
          </cell>
          <cell r="CM1751" t="str">
            <v>16151</v>
          </cell>
          <cell r="CP1751" t="str">
            <v>-</v>
          </cell>
        </row>
        <row r="1752">
          <cell r="A1752" t="str">
            <v>16152</v>
          </cell>
          <cell r="B1752" t="str">
            <v>D92AHY</v>
          </cell>
          <cell r="C1752" t="str">
            <v>Distrito Federal</v>
          </cell>
          <cell r="D1752" t="str">
            <v>No aplica</v>
          </cell>
          <cell r="E1752" t="str">
            <v>Aveo</v>
          </cell>
          <cell r="F1752" t="str">
            <v>Automóvil</v>
          </cell>
          <cell r="G1752" t="str">
            <v>Chevrolet</v>
          </cell>
          <cell r="H1752" t="str">
            <v>Aveo LT 4 puertas T/M, D/H, A/A, B/A, ABS, CD, Paquete F</v>
          </cell>
          <cell r="I1752" t="str">
            <v>3G1TB5CF4GL203144</v>
          </cell>
          <cell r="J1752" t="str">
            <v>Hecho en México</v>
          </cell>
          <cell r="K1752" t="str">
            <v>Magna</v>
          </cell>
          <cell r="L1752">
            <v>4</v>
          </cell>
          <cell r="M1752">
            <v>45</v>
          </cell>
          <cell r="N1752">
            <v>2016</v>
          </cell>
          <cell r="O1752" t="str">
            <v>Oaxaca</v>
          </cell>
          <cell r="P1752" t="str">
            <v>Oaxaca</v>
          </cell>
          <cell r="Q1752" t="str">
            <v>Sureste</v>
          </cell>
          <cell r="R1752" t="str">
            <v>Baja</v>
          </cell>
          <cell r="S1752" t="str">
            <v>Venta a empleado</v>
          </cell>
          <cell r="T1752" t="str">
            <v>GNP</v>
          </cell>
          <cell r="U1752" t="str">
            <v>Grupo Nacional Provincial, S.A.B.</v>
          </cell>
          <cell r="V1752" t="str">
            <v>Asesor de Servicio</v>
          </cell>
          <cell r="W1752" t="str">
            <v>-</v>
          </cell>
          <cell r="X1752" t="str">
            <v>Supervisoria</v>
          </cell>
          <cell r="Y1752" t="str">
            <v>Asignado</v>
          </cell>
          <cell r="Z1752" t="str">
            <v>S00093</v>
          </cell>
          <cell r="AA1752" t="str">
            <v>Marcial Toledo Armando</v>
          </cell>
          <cell r="AB1752" t="str">
            <v>Servicios Administrativos en Reclamaciones, S.A. de C.V.</v>
          </cell>
          <cell r="AC1752" t="str">
            <v>MATA7704222V0</v>
          </cell>
          <cell r="AD1752" t="str">
            <v>Operativo</v>
          </cell>
          <cell r="AE1752" t="str">
            <v>Asesor de Servicio</v>
          </cell>
          <cell r="AF1752" t="str">
            <v>Unidad Operativa</v>
          </cell>
          <cell r="AG1752" t="str">
            <v>Dirección Servicio y Operaciones</v>
          </cell>
          <cell r="AH1752" t="str">
            <v>Subdir. Siniestros CDMX y Sureste</v>
          </cell>
          <cell r="AI1752" t="str">
            <v>C9208</v>
          </cell>
          <cell r="AJ1752" t="str">
            <v>Lasa Estrada Antxon</v>
          </cell>
          <cell r="AK1752" t="str">
            <v>Supervisoría Oaxaca</v>
          </cell>
          <cell r="AL1752" t="str">
            <v>Oaxaca</v>
          </cell>
          <cell r="AM1752">
            <v>7701</v>
          </cell>
          <cell r="AN1752" t="str">
            <v>armando.marcial@gnp.com.mx</v>
          </cell>
          <cell r="AO1752" t="str">
            <v>armando.marcial@gnp.com.mx</v>
          </cell>
          <cell r="AP1752" t="str">
            <v>armando.marcial@hotmail.com</v>
          </cell>
          <cell r="AQ1752">
            <v>9511058250</v>
          </cell>
          <cell r="AR1752" t="str">
            <v>6363180010379541</v>
          </cell>
          <cell r="AS1752" t="str">
            <v>CANCELADO</v>
          </cell>
          <cell r="AT1752" t="str">
            <v>4785</v>
          </cell>
          <cell r="AU1752" t="str">
            <v>676</v>
          </cell>
          <cell r="AV1752" t="str">
            <v>05/26</v>
          </cell>
          <cell r="AW1752" t="str">
            <v>IMDM20578241..</v>
          </cell>
          <cell r="AX1752" t="str">
            <v>Inactivo</v>
          </cell>
          <cell r="AY1752" t="str">
            <v>No</v>
          </cell>
          <cell r="AZ1752" t="str">
            <v>-</v>
          </cell>
          <cell r="BA1752" t="str">
            <v>-</v>
          </cell>
          <cell r="BB1752" t="str">
            <v>-</v>
          </cell>
          <cell r="BC1752" t="str">
            <v>-</v>
          </cell>
          <cell r="BD1752" t="str">
            <v>-</v>
          </cell>
          <cell r="BE1752" t="str">
            <v>-</v>
          </cell>
          <cell r="BF1752" t="str">
            <v>-</v>
          </cell>
          <cell r="BG1752">
            <v>3</v>
          </cell>
          <cell r="BH1752" t="str">
            <v>-</v>
          </cell>
          <cell r="BI1752" t="str">
            <v>-</v>
          </cell>
          <cell r="BJ1752" t="str">
            <v>Arrendado</v>
          </cell>
          <cell r="BK1752" t="str">
            <v>A24372</v>
          </cell>
          <cell r="BL1752" t="str">
            <v>Surman Anzures, S.A. de C.V.</v>
          </cell>
          <cell r="BP1752" t="str">
            <v>-</v>
          </cell>
          <cell r="BQ1752" t="str">
            <v>-</v>
          </cell>
          <cell r="BR1752" t="str">
            <v>-</v>
          </cell>
          <cell r="BS1752" t="str">
            <v>-</v>
          </cell>
          <cell r="BT1752" t="str">
            <v>-</v>
          </cell>
          <cell r="BU1752" t="str">
            <v>-</v>
          </cell>
          <cell r="BV1752" t="str">
            <v>-</v>
          </cell>
          <cell r="BW1752" t="str">
            <v>-</v>
          </cell>
          <cell r="BX1752" t="str">
            <v>-</v>
          </cell>
          <cell r="BY1752" t="str">
            <v>-</v>
          </cell>
          <cell r="BZ1752" t="str">
            <v>-</v>
          </cell>
          <cell r="CA1752" t="str">
            <v>-</v>
          </cell>
          <cell r="CB1752" t="str">
            <v>-</v>
          </cell>
          <cell r="CC1752" t="str">
            <v>Jueves</v>
          </cell>
          <cell r="CD1752" t="str">
            <v>92</v>
          </cell>
          <cell r="CE1752" t="str">
            <v>2</v>
          </cell>
          <cell r="CF1752" t="str">
            <v>Verde</v>
          </cell>
          <cell r="CG1752" t="str">
            <v>4o Sábado</v>
          </cell>
          <cell r="CH1752" t="str">
            <v>Abr y May</v>
          </cell>
          <cell r="CI1752" t="str">
            <v>Oct y Nov</v>
          </cell>
          <cell r="CJ1752" t="str">
            <v>Ajustador</v>
          </cell>
          <cell r="CK1752">
            <v>90</v>
          </cell>
          <cell r="CL1752" t="str">
            <v>101 - MAGNA</v>
          </cell>
          <cell r="CM1752" t="str">
            <v>16152</v>
          </cell>
          <cell r="CP1752" t="str">
            <v>-</v>
          </cell>
        </row>
        <row r="1753">
          <cell r="A1753" t="str">
            <v>16153</v>
          </cell>
          <cell r="B1753" t="str">
            <v>1D5LP</v>
          </cell>
          <cell r="C1753" t="str">
            <v>Distrito Federal</v>
          </cell>
          <cell r="D1753" t="str">
            <v>No aplica</v>
          </cell>
          <cell r="E1753" t="str">
            <v>BMW F800R</v>
          </cell>
          <cell r="F1753" t="str">
            <v>Motocicleta</v>
          </cell>
          <cell r="G1753" t="str">
            <v>BMW</v>
          </cell>
          <cell r="H1753" t="str">
            <v>F800R Touring</v>
          </cell>
          <cell r="I1753" t="str">
            <v>WB10B0401GZ298730</v>
          </cell>
          <cell r="K1753" t="str">
            <v>Premium</v>
          </cell>
          <cell r="L1753">
            <v>2</v>
          </cell>
          <cell r="M1753">
            <v>16</v>
          </cell>
          <cell r="N1753">
            <v>2016</v>
          </cell>
          <cell r="O1753" t="str">
            <v>Ciudad de México</v>
          </cell>
          <cell r="P1753" t="str">
            <v>Ciudad de México</v>
          </cell>
          <cell r="Q1753" t="str">
            <v>Zona Metropolitana</v>
          </cell>
          <cell r="R1753" t="str">
            <v>Proceso baja</v>
          </cell>
          <cell r="S1753" t="str">
            <v>En operación</v>
          </cell>
          <cell r="T1753" t="str">
            <v>GNP</v>
          </cell>
          <cell r="U1753" t="str">
            <v>Grupo Nacional Provincial, S.A.B.</v>
          </cell>
          <cell r="V1753" t="str">
            <v>Asesor de Servicio</v>
          </cell>
          <cell r="W1753" t="str">
            <v>328</v>
          </cell>
          <cell r="X1753" t="str">
            <v>Célula 6</v>
          </cell>
          <cell r="Y1753" t="str">
            <v>Asignado</v>
          </cell>
          <cell r="Z1753" t="str">
            <v>N88830</v>
          </cell>
          <cell r="AA1753" t="str">
            <v>Silva Méndez Luis Fernando</v>
          </cell>
          <cell r="AB1753" t="str">
            <v>Grupo Nacional Provincial, S.A.B.</v>
          </cell>
          <cell r="AC1753" t="str">
            <v>SIML800527BL5</v>
          </cell>
          <cell r="AD1753" t="str">
            <v>Operativo</v>
          </cell>
          <cell r="AE1753" t="str">
            <v>Asesor de Servicio Automovil</v>
          </cell>
          <cell r="AF1753" t="str">
            <v>Unidad Operativa</v>
          </cell>
          <cell r="AG1753" t="str">
            <v>Dirección Servicio y Operaciones</v>
          </cell>
          <cell r="AH1753" t="str">
            <v>Subdir. Siniestros CDMX y Sureste</v>
          </cell>
          <cell r="AI1753" t="str">
            <v>C9208</v>
          </cell>
          <cell r="AJ1753" t="str">
            <v>Lasa Estrada Antxon</v>
          </cell>
          <cell r="AK1753" t="str">
            <v>Tlalnepantla</v>
          </cell>
          <cell r="AL1753" t="str">
            <v>Tlalnepantla</v>
          </cell>
          <cell r="AM1753">
            <v>0</v>
          </cell>
          <cell r="AN1753" t="str">
            <v>luis.silva@gnp.com.mx</v>
          </cell>
          <cell r="AO1753" t="str">
            <v>luis.silva@gnp.com.mx</v>
          </cell>
          <cell r="AP1753" t="str">
            <v>ajustes114gnp@gmail.com</v>
          </cell>
          <cell r="AQ1753">
            <v>5535667101</v>
          </cell>
          <cell r="AR1753" t="str">
            <v>6363180010379558</v>
          </cell>
          <cell r="AS1753" t="str">
            <v>CANCELADO</v>
          </cell>
          <cell r="AT1753" t="str">
            <v>7132</v>
          </cell>
          <cell r="AU1753" t="str">
            <v>503</v>
          </cell>
          <cell r="AV1753" t="str">
            <v>05/26</v>
          </cell>
          <cell r="AW1753" t="str">
            <v>IMDM22968814..</v>
          </cell>
          <cell r="AX1753" t="str">
            <v>Activo</v>
          </cell>
          <cell r="AY1753" t="str">
            <v>No</v>
          </cell>
          <cell r="AZ1753" t="str">
            <v>-</v>
          </cell>
          <cell r="BA1753" t="str">
            <v>-</v>
          </cell>
          <cell r="BB1753" t="str">
            <v>-</v>
          </cell>
          <cell r="BC1753" t="str">
            <v>-</v>
          </cell>
          <cell r="BD1753" t="str">
            <v>-</v>
          </cell>
          <cell r="BE1753" t="str">
            <v>-</v>
          </cell>
          <cell r="BF1753" t="str">
            <v>-</v>
          </cell>
          <cell r="BG1753">
            <v>3</v>
          </cell>
          <cell r="BH1753">
            <v>2019</v>
          </cell>
          <cell r="BI1753">
            <v>3</v>
          </cell>
          <cell r="BJ1753" t="str">
            <v>Arrendado</v>
          </cell>
          <cell r="BL1753" t="str">
            <v>Surtidora Blasf de México, S.A. de C.V.</v>
          </cell>
          <cell r="BM1753">
            <v>154913.79999999999</v>
          </cell>
          <cell r="BN1753">
            <v>24786.2</v>
          </cell>
          <cell r="BO1753">
            <v>179700</v>
          </cell>
          <cell r="BP1753" t="str">
            <v>-</v>
          </cell>
          <cell r="BQ1753">
            <v>43652</v>
          </cell>
          <cell r="BR1753" t="str">
            <v>AP-20160331-0614</v>
          </cell>
          <cell r="BS1753" t="str">
            <v>162</v>
          </cell>
          <cell r="BT1753" t="str">
            <v>35/36</v>
          </cell>
          <cell r="BU1753">
            <v>3474.55</v>
          </cell>
          <cell r="BV1753">
            <v>663.56</v>
          </cell>
          <cell r="BW1753">
            <v>4138.1100000000006</v>
          </cell>
          <cell r="BX1753">
            <v>662.1</v>
          </cell>
          <cell r="BY1753">
            <v>4800.2100000000009</v>
          </cell>
          <cell r="BZ1753">
            <v>57710.1</v>
          </cell>
          <cell r="CA1753" t="str">
            <v>15/07/2016</v>
          </cell>
          <cell r="CB1753" t="str">
            <v>06/08/2019</v>
          </cell>
          <cell r="CC1753" t="str">
            <v>Lunes</v>
          </cell>
          <cell r="CD1753" t="str">
            <v>1D</v>
          </cell>
          <cell r="CE1753" t="str">
            <v>5</v>
          </cell>
          <cell r="CF1753" t="str">
            <v>Amarillo</v>
          </cell>
          <cell r="CG1753" t="str">
            <v>1er Sábado</v>
          </cell>
          <cell r="CH1753" t="str">
            <v>Ene y Feb</v>
          </cell>
          <cell r="CI1753" t="str">
            <v>Jul y Ago</v>
          </cell>
          <cell r="CJ1753" t="str">
            <v>Ajustador</v>
          </cell>
          <cell r="CK1753">
            <v>64</v>
          </cell>
          <cell r="CL1753" t="str">
            <v>102 - PREMIUM</v>
          </cell>
          <cell r="CM1753" t="str">
            <v>16153</v>
          </cell>
          <cell r="CP1753" t="str">
            <v>-</v>
          </cell>
        </row>
        <row r="1754">
          <cell r="A1754" t="str">
            <v>16154</v>
          </cell>
          <cell r="B1754" t="str">
            <v>1D4LP</v>
          </cell>
          <cell r="C1754" t="str">
            <v>Distrito Federal</v>
          </cell>
          <cell r="D1754" t="str">
            <v>No aplica</v>
          </cell>
          <cell r="E1754" t="str">
            <v>BMW F800R</v>
          </cell>
          <cell r="F1754" t="str">
            <v>Motocicleta</v>
          </cell>
          <cell r="G1754" t="str">
            <v>BMW</v>
          </cell>
          <cell r="H1754" t="str">
            <v>F800R Touring</v>
          </cell>
          <cell r="I1754" t="str">
            <v>WB10B0404GZ298477</v>
          </cell>
          <cell r="K1754" t="str">
            <v>Premium</v>
          </cell>
          <cell r="L1754">
            <v>2</v>
          </cell>
          <cell r="M1754">
            <v>16</v>
          </cell>
          <cell r="N1754">
            <v>2016</v>
          </cell>
          <cell r="O1754" t="str">
            <v>Ciudad de México</v>
          </cell>
          <cell r="P1754" t="str">
            <v>Ciudad de México</v>
          </cell>
          <cell r="Q1754" t="str">
            <v>Zona Metropolitana</v>
          </cell>
          <cell r="R1754" t="str">
            <v>Baja</v>
          </cell>
          <cell r="S1754" t="str">
            <v>PT por Robo</v>
          </cell>
          <cell r="T1754" t="str">
            <v>GNP</v>
          </cell>
          <cell r="U1754" t="str">
            <v>Grupo Nacional Provincial, S.A.B.</v>
          </cell>
          <cell r="V1754" t="str">
            <v>Asesor de Servicio</v>
          </cell>
          <cell r="W1754" t="str">
            <v>543</v>
          </cell>
          <cell r="X1754" t="str">
            <v>Célula 3</v>
          </cell>
          <cell r="Y1754" t="str">
            <v>Asignado</v>
          </cell>
          <cell r="Z1754" t="str">
            <v>N91201</v>
          </cell>
          <cell r="AA1754" t="str">
            <v>-</v>
          </cell>
          <cell r="AB1754" t="str">
            <v>-</v>
          </cell>
          <cell r="AC1754" t="str">
            <v>-</v>
          </cell>
          <cell r="AD1754" t="str">
            <v>-</v>
          </cell>
          <cell r="AE1754" t="str">
            <v>-</v>
          </cell>
          <cell r="AF1754" t="str">
            <v>-</v>
          </cell>
          <cell r="AG1754" t="str">
            <v>-</v>
          </cell>
          <cell r="AH1754" t="str">
            <v>-</v>
          </cell>
          <cell r="AI1754" t="str">
            <v>C6705</v>
          </cell>
          <cell r="AJ1754" t="str">
            <v>Ramirez Granados Arturo</v>
          </cell>
          <cell r="AK1754" t="str">
            <v>-</v>
          </cell>
          <cell r="AL1754" t="str">
            <v>-</v>
          </cell>
          <cell r="AM1754" t="str">
            <v>-</v>
          </cell>
          <cell r="AN1754" t="str">
            <v>roberto.rosales@gnp.com.mx</v>
          </cell>
          <cell r="AO1754" t="str">
            <v>-</v>
          </cell>
          <cell r="AP1754" t="str">
            <v>roberto.rosales@gnp.com.mx</v>
          </cell>
          <cell r="AQ1754">
            <v>5518003441</v>
          </cell>
          <cell r="AR1754" t="str">
            <v>-</v>
          </cell>
          <cell r="AS1754" t="str">
            <v>-</v>
          </cell>
          <cell r="AT1754" t="str">
            <v>-</v>
          </cell>
          <cell r="AU1754" t="str">
            <v>-</v>
          </cell>
          <cell r="AV1754" t="str">
            <v>-</v>
          </cell>
          <cell r="AW1754" t="str">
            <v>IMDM22968819..</v>
          </cell>
          <cell r="AX1754" t="str">
            <v>Inactivo</v>
          </cell>
          <cell r="AY1754" t="str">
            <v>No</v>
          </cell>
          <cell r="AZ1754" t="str">
            <v>-</v>
          </cell>
          <cell r="BA1754" t="str">
            <v>-</v>
          </cell>
          <cell r="BB1754" t="str">
            <v>-</v>
          </cell>
          <cell r="BC1754" t="str">
            <v>-</v>
          </cell>
          <cell r="BD1754" t="str">
            <v>-</v>
          </cell>
          <cell r="BE1754" t="str">
            <v>-</v>
          </cell>
          <cell r="BF1754" t="str">
            <v>-</v>
          </cell>
          <cell r="BG1754">
            <v>3</v>
          </cell>
          <cell r="BH1754" t="str">
            <v>-</v>
          </cell>
          <cell r="BI1754" t="str">
            <v>-</v>
          </cell>
          <cell r="BJ1754" t="str">
            <v>Arrendado</v>
          </cell>
          <cell r="BL1754" t="str">
            <v>Surtidora Blasf de México, S.A. de C.V.</v>
          </cell>
          <cell r="BM1754">
            <v>154913.79999999999</v>
          </cell>
          <cell r="BN1754">
            <v>24786.2</v>
          </cell>
          <cell r="BO1754">
            <v>179700</v>
          </cell>
          <cell r="BP1754" t="str">
            <v>-</v>
          </cell>
          <cell r="BQ1754" t="str">
            <v>-</v>
          </cell>
          <cell r="BR1754" t="str">
            <v>-</v>
          </cell>
          <cell r="BS1754" t="str">
            <v>-</v>
          </cell>
          <cell r="BT1754" t="str">
            <v>-</v>
          </cell>
          <cell r="BU1754" t="str">
            <v>-</v>
          </cell>
          <cell r="BV1754" t="str">
            <v>-</v>
          </cell>
          <cell r="BW1754" t="str">
            <v>-</v>
          </cell>
          <cell r="BX1754" t="str">
            <v>-</v>
          </cell>
          <cell r="BY1754" t="str">
            <v>-</v>
          </cell>
          <cell r="BZ1754" t="str">
            <v>-</v>
          </cell>
          <cell r="CA1754" t="str">
            <v>-</v>
          </cell>
          <cell r="CB1754" t="str">
            <v>-</v>
          </cell>
          <cell r="CC1754" t="str">
            <v>Miércoles</v>
          </cell>
          <cell r="CD1754" t="str">
            <v>1D</v>
          </cell>
          <cell r="CE1754" t="str">
            <v>4</v>
          </cell>
          <cell r="CF1754" t="str">
            <v>Rojo</v>
          </cell>
          <cell r="CG1754" t="str">
            <v>3er Sábado</v>
          </cell>
          <cell r="CH1754" t="str">
            <v>Mzo y Abr</v>
          </cell>
          <cell r="CI1754" t="str">
            <v>Sep y Oct</v>
          </cell>
          <cell r="CJ1754" t="str">
            <v>-</v>
          </cell>
          <cell r="CK1754">
            <v>64</v>
          </cell>
          <cell r="CL1754" t="str">
            <v>102 - PREMIUM</v>
          </cell>
          <cell r="CM1754" t="str">
            <v>16154</v>
          </cell>
          <cell r="CP1754" t="str">
            <v>-</v>
          </cell>
        </row>
        <row r="1755">
          <cell r="A1755" t="str">
            <v>16155</v>
          </cell>
          <cell r="B1755" t="str">
            <v>6D9YA</v>
          </cell>
          <cell r="C1755" t="str">
            <v>Distrito Federal</v>
          </cell>
          <cell r="D1755" t="str">
            <v>1D6LP</v>
          </cell>
          <cell r="E1755" t="str">
            <v>BMW F800R</v>
          </cell>
          <cell r="F1755" t="str">
            <v>Motocicleta</v>
          </cell>
          <cell r="G1755" t="str">
            <v>BMW</v>
          </cell>
          <cell r="H1755" t="str">
            <v>F800R Touring</v>
          </cell>
          <cell r="I1755" t="str">
            <v>WB10B0407GZ298702</v>
          </cell>
          <cell r="K1755" t="str">
            <v>Premium</v>
          </cell>
          <cell r="L1755">
            <v>2</v>
          </cell>
          <cell r="M1755">
            <v>16</v>
          </cell>
          <cell r="N1755">
            <v>2016</v>
          </cell>
          <cell r="O1755" t="str">
            <v>Ciudad de México</v>
          </cell>
          <cell r="P1755" t="str">
            <v>Ciudad de México</v>
          </cell>
          <cell r="Q1755" t="str">
            <v>Zona Metropolitana</v>
          </cell>
          <cell r="R1755" t="str">
            <v>Baja</v>
          </cell>
          <cell r="S1755" t="str">
            <v>Devolución Valmex</v>
          </cell>
          <cell r="T1755" t="str">
            <v>GNP</v>
          </cell>
          <cell r="U1755" t="str">
            <v>Grupo Nacional Provincial, S.A.B.</v>
          </cell>
          <cell r="V1755" t="str">
            <v>Asesor de Servicio</v>
          </cell>
          <cell r="W1755" t="str">
            <v>571</v>
          </cell>
          <cell r="X1755" t="str">
            <v>Célula 4</v>
          </cell>
          <cell r="Y1755" t="str">
            <v>Asignado</v>
          </cell>
          <cell r="Z1755" t="str">
            <v>N94001</v>
          </cell>
          <cell r="AA1755" t="str">
            <v>Tejeda Alvarado Rodolfo Adrian</v>
          </cell>
          <cell r="AB1755" t="str">
            <v>Grupo Nacional Provincial, S.A.B.</v>
          </cell>
          <cell r="AC1755" t="str">
            <v>TEAR8311107F9</v>
          </cell>
          <cell r="AD1755" t="str">
            <v>Operativo</v>
          </cell>
          <cell r="AE1755" t="str">
            <v>Asesor de Servicio Automovil</v>
          </cell>
          <cell r="AF1755" t="str">
            <v>Unidad Operativa</v>
          </cell>
          <cell r="AG1755" t="str">
            <v>Dirección Servicio y Operaciones</v>
          </cell>
          <cell r="AH1755" t="str">
            <v>Subdir. Siniestros CDMX y Sureste</v>
          </cell>
          <cell r="AI1755" t="str">
            <v>C9208</v>
          </cell>
          <cell r="AJ1755" t="str">
            <v>Lasa Estrada Antxon</v>
          </cell>
          <cell r="AK1755" t="str">
            <v>Tlalnepantla</v>
          </cell>
          <cell r="AL1755" t="str">
            <v>Tlalnepantla</v>
          </cell>
          <cell r="AM1755">
            <v>81555</v>
          </cell>
          <cell r="AN1755" t="str">
            <v>rodolfo.tejeda@gnp.com.mx</v>
          </cell>
          <cell r="AO1755" t="str">
            <v>rodolfo.tejeda@gnp.com.mx</v>
          </cell>
          <cell r="AP1755" t="str">
            <v>rodolfo.tejeda@gnp.com.mx</v>
          </cell>
          <cell r="AQ1755">
            <v>5541930857</v>
          </cell>
          <cell r="AR1755" t="str">
            <v>6363180010379566</v>
          </cell>
          <cell r="AS1755" t="str">
            <v>CANCELADO</v>
          </cell>
          <cell r="AT1755" t="str">
            <v>2394</v>
          </cell>
          <cell r="AU1755" t="str">
            <v>289</v>
          </cell>
          <cell r="AV1755" t="str">
            <v>05/26</v>
          </cell>
          <cell r="AW1755" t="str">
            <v>-</v>
          </cell>
          <cell r="AX1755" t="str">
            <v>-</v>
          </cell>
          <cell r="AY1755" t="str">
            <v>Si</v>
          </cell>
          <cell r="AZ1755">
            <v>1305.56</v>
          </cell>
          <cell r="BA1755">
            <v>43708</v>
          </cell>
          <cell r="BB1755">
            <v>2611.12</v>
          </cell>
          <cell r="BC1755" t="str">
            <v>-</v>
          </cell>
          <cell r="BD1755">
            <v>94000</v>
          </cell>
          <cell r="BE1755">
            <v>43692</v>
          </cell>
          <cell r="BF1755">
            <v>45153</v>
          </cell>
          <cell r="BG1755">
            <v>3</v>
          </cell>
          <cell r="BH1755" t="str">
            <v>-</v>
          </cell>
          <cell r="BI1755" t="str">
            <v>-</v>
          </cell>
          <cell r="BJ1755" t="str">
            <v>Arrendado</v>
          </cell>
          <cell r="BL1755" t="str">
            <v>Surtidora Blasf de México, S.A. de C.V.</v>
          </cell>
          <cell r="BM1755">
            <v>154913.79999999999</v>
          </cell>
          <cell r="BN1755">
            <v>24786.2</v>
          </cell>
          <cell r="BO1755">
            <v>179700</v>
          </cell>
          <cell r="BP1755" t="str">
            <v>-</v>
          </cell>
          <cell r="BQ1755" t="str">
            <v>-</v>
          </cell>
          <cell r="BR1755" t="str">
            <v>-</v>
          </cell>
          <cell r="BS1755" t="str">
            <v>-</v>
          </cell>
          <cell r="BT1755" t="str">
            <v>-</v>
          </cell>
          <cell r="BU1755" t="str">
            <v>-</v>
          </cell>
          <cell r="BV1755" t="str">
            <v>-</v>
          </cell>
          <cell r="BW1755" t="str">
            <v>-</v>
          </cell>
          <cell r="BX1755" t="str">
            <v>-</v>
          </cell>
          <cell r="BY1755" t="str">
            <v>-</v>
          </cell>
          <cell r="BZ1755" t="str">
            <v>-</v>
          </cell>
          <cell r="CA1755" t="str">
            <v>-</v>
          </cell>
          <cell r="CB1755" t="str">
            <v>-</v>
          </cell>
          <cell r="CC1755" t="str">
            <v>Viernes</v>
          </cell>
          <cell r="CD1755" t="str">
            <v>6D</v>
          </cell>
          <cell r="CE1755" t="str">
            <v>9</v>
          </cell>
          <cell r="CF1755" t="str">
            <v>Azul</v>
          </cell>
          <cell r="CG1755" t="str">
            <v>5o Sábado</v>
          </cell>
          <cell r="CH1755" t="str">
            <v>May y Jun</v>
          </cell>
          <cell r="CI1755" t="str">
            <v>Nov y Dic</v>
          </cell>
          <cell r="CJ1755" t="str">
            <v>Ajustador</v>
          </cell>
          <cell r="CK1755">
            <v>64</v>
          </cell>
          <cell r="CL1755" t="str">
            <v>102 - PREMIUM</v>
          </cell>
          <cell r="CM1755" t="str">
            <v>16155</v>
          </cell>
          <cell r="CP1755" t="str">
            <v>-</v>
          </cell>
        </row>
        <row r="1756">
          <cell r="A1756" t="str">
            <v>16156</v>
          </cell>
          <cell r="B1756" t="str">
            <v>1D2LP</v>
          </cell>
          <cell r="C1756" t="str">
            <v>Distrito Federal</v>
          </cell>
          <cell r="D1756" t="str">
            <v>No aplica</v>
          </cell>
          <cell r="E1756" t="str">
            <v>BMW F800R</v>
          </cell>
          <cell r="F1756" t="str">
            <v>Motocicleta</v>
          </cell>
          <cell r="G1756" t="str">
            <v>BMW</v>
          </cell>
          <cell r="H1756" t="str">
            <v>F800R Touring</v>
          </cell>
          <cell r="I1756" t="str">
            <v>WB10B0409GZ298541</v>
          </cell>
          <cell r="J1756" t="str">
            <v>08936466</v>
          </cell>
          <cell r="K1756" t="str">
            <v>Premium</v>
          </cell>
          <cell r="L1756">
            <v>2</v>
          </cell>
          <cell r="M1756">
            <v>16</v>
          </cell>
          <cell r="N1756">
            <v>2016</v>
          </cell>
          <cell r="O1756" t="str">
            <v>Ciudad de México</v>
          </cell>
          <cell r="P1756" t="str">
            <v>Ciudad de México</v>
          </cell>
          <cell r="Q1756" t="str">
            <v>Zona Metropolitana</v>
          </cell>
          <cell r="R1756" t="str">
            <v>Proceso baja</v>
          </cell>
          <cell r="S1756" t="str">
            <v>Devolución Valmex</v>
          </cell>
          <cell r="T1756" t="str">
            <v>GNP</v>
          </cell>
          <cell r="U1756" t="str">
            <v>Grupo Nacional Provincial, S.A.B.</v>
          </cell>
          <cell r="V1756" t="str">
            <v>Asesor de Servicio</v>
          </cell>
          <cell r="W1756" t="str">
            <v>539</v>
          </cell>
          <cell r="X1756" t="str">
            <v>Célula 5</v>
          </cell>
          <cell r="Y1756" t="str">
            <v>Asignado</v>
          </cell>
          <cell r="Z1756" t="str">
            <v>Por asignar</v>
          </cell>
          <cell r="AA1756" t="str">
            <v>-</v>
          </cell>
          <cell r="AB1756" t="str">
            <v>-</v>
          </cell>
          <cell r="AC1756" t="str">
            <v>-</v>
          </cell>
          <cell r="AD1756" t="str">
            <v>-</v>
          </cell>
          <cell r="AE1756" t="str">
            <v>-</v>
          </cell>
          <cell r="AF1756" t="str">
            <v>-</v>
          </cell>
          <cell r="AG1756" t="str">
            <v>-</v>
          </cell>
          <cell r="AH1756" t="str">
            <v>-</v>
          </cell>
          <cell r="AI1756" t="str">
            <v>C6705</v>
          </cell>
          <cell r="AJ1756" t="str">
            <v>Ramirez Granados Arturo</v>
          </cell>
          <cell r="AK1756" t="str">
            <v>-</v>
          </cell>
          <cell r="AL1756" t="str">
            <v>-</v>
          </cell>
          <cell r="AM1756" t="str">
            <v>-</v>
          </cell>
          <cell r="AN1756">
            <v>0</v>
          </cell>
          <cell r="AO1756" t="str">
            <v>-</v>
          </cell>
          <cell r="AR1756" t="str">
            <v>6363180010379574</v>
          </cell>
          <cell r="AS1756" t="str">
            <v>CANCELADO</v>
          </cell>
          <cell r="AT1756" t="str">
            <v>4614</v>
          </cell>
          <cell r="AU1756" t="str">
            <v>277</v>
          </cell>
          <cell r="AV1756" t="str">
            <v>05/26</v>
          </cell>
          <cell r="AW1756" t="str">
            <v>IMDM24204323..</v>
          </cell>
          <cell r="AX1756" t="str">
            <v>Inactivo</v>
          </cell>
          <cell r="AY1756" t="str">
            <v>No</v>
          </cell>
          <cell r="AZ1756" t="str">
            <v>-</v>
          </cell>
          <cell r="BA1756" t="str">
            <v>-</v>
          </cell>
          <cell r="BB1756" t="str">
            <v>-</v>
          </cell>
          <cell r="BC1756" t="str">
            <v>-</v>
          </cell>
          <cell r="BD1756" t="str">
            <v>-</v>
          </cell>
          <cell r="BE1756" t="str">
            <v>-</v>
          </cell>
          <cell r="BF1756" t="str">
            <v>-</v>
          </cell>
          <cell r="BG1756">
            <v>3</v>
          </cell>
          <cell r="BH1756">
            <v>2019</v>
          </cell>
          <cell r="BI1756">
            <v>3</v>
          </cell>
          <cell r="BJ1756" t="str">
            <v>Arrendado</v>
          </cell>
          <cell r="BL1756" t="str">
            <v>Surtidora Blasf de México, S.A. de C.V.</v>
          </cell>
          <cell r="BM1756">
            <v>154913.79999999999</v>
          </cell>
          <cell r="BN1756">
            <v>24786.2</v>
          </cell>
          <cell r="BO1756">
            <v>179700</v>
          </cell>
          <cell r="BP1756" t="str">
            <v>-</v>
          </cell>
          <cell r="BQ1756" t="str">
            <v>-</v>
          </cell>
          <cell r="BR1756" t="str">
            <v>-</v>
          </cell>
          <cell r="BS1756" t="str">
            <v>-</v>
          </cell>
          <cell r="BT1756" t="str">
            <v>-</v>
          </cell>
          <cell r="BU1756" t="str">
            <v>-</v>
          </cell>
          <cell r="BV1756" t="str">
            <v>-</v>
          </cell>
          <cell r="BW1756" t="str">
            <v>-</v>
          </cell>
          <cell r="BX1756" t="str">
            <v>-</v>
          </cell>
          <cell r="BY1756" t="str">
            <v>-</v>
          </cell>
          <cell r="BZ1756" t="str">
            <v>-</v>
          </cell>
          <cell r="CA1756" t="str">
            <v>-</v>
          </cell>
          <cell r="CB1756" t="str">
            <v>-</v>
          </cell>
          <cell r="CC1756" t="str">
            <v>Jueves</v>
          </cell>
          <cell r="CD1756" t="str">
            <v>1D</v>
          </cell>
          <cell r="CE1756" t="str">
            <v>2</v>
          </cell>
          <cell r="CF1756" t="str">
            <v>Verde</v>
          </cell>
          <cell r="CG1756" t="str">
            <v>4o Sábado</v>
          </cell>
          <cell r="CH1756" t="str">
            <v>Abr y May</v>
          </cell>
          <cell r="CI1756" t="str">
            <v>Oct y Nov</v>
          </cell>
          <cell r="CJ1756" t="str">
            <v>Ajustador</v>
          </cell>
          <cell r="CK1756">
            <v>64</v>
          </cell>
          <cell r="CL1756" t="str">
            <v>102 - PREMIUM</v>
          </cell>
          <cell r="CM1756" t="str">
            <v>16156</v>
          </cell>
          <cell r="CP1756" t="str">
            <v>-</v>
          </cell>
        </row>
        <row r="1757">
          <cell r="A1757" t="str">
            <v>16157</v>
          </cell>
          <cell r="B1757" t="str">
            <v>1D3LP</v>
          </cell>
          <cell r="C1757" t="str">
            <v>Distrito Federal</v>
          </cell>
          <cell r="D1757" t="str">
            <v>No aplica</v>
          </cell>
          <cell r="E1757" t="str">
            <v>BMW F800R</v>
          </cell>
          <cell r="F1757" t="str">
            <v>Motocicleta</v>
          </cell>
          <cell r="G1757" t="str">
            <v>BMW</v>
          </cell>
          <cell r="H1757" t="str">
            <v>F800R Touring</v>
          </cell>
          <cell r="I1757" t="str">
            <v>WB10B0409GZ298586</v>
          </cell>
          <cell r="K1757" t="str">
            <v>Premium</v>
          </cell>
          <cell r="L1757">
            <v>2</v>
          </cell>
          <cell r="M1757">
            <v>16</v>
          </cell>
          <cell r="N1757">
            <v>2016</v>
          </cell>
          <cell r="O1757" t="str">
            <v>Ciudad de México</v>
          </cell>
          <cell r="P1757" t="str">
            <v>Ciudad de México</v>
          </cell>
          <cell r="Q1757" t="str">
            <v>Zona Metropolitana</v>
          </cell>
          <cell r="R1757" t="str">
            <v>Proceso baja</v>
          </cell>
          <cell r="S1757" t="str">
            <v>En operación</v>
          </cell>
          <cell r="T1757" t="str">
            <v>GNP</v>
          </cell>
          <cell r="U1757" t="str">
            <v>Grupo Nacional Provincial, S.A.B.</v>
          </cell>
          <cell r="V1757" t="str">
            <v>Asesor de Servicio</v>
          </cell>
          <cell r="W1757" t="str">
            <v>355</v>
          </cell>
          <cell r="X1757" t="str">
            <v>Célula 4</v>
          </cell>
          <cell r="Y1757" t="str">
            <v>Asignado</v>
          </cell>
          <cell r="Z1757" t="str">
            <v>N88100</v>
          </cell>
          <cell r="AA1757" t="str">
            <v>García Domínguez Heriberto</v>
          </cell>
          <cell r="AB1757" t="str">
            <v>Grupo Nacional Provincial, S.A.B.</v>
          </cell>
          <cell r="AC1757" t="str">
            <v>GADH770428794</v>
          </cell>
          <cell r="AD1757" t="str">
            <v>Operativo</v>
          </cell>
          <cell r="AE1757" t="str">
            <v>Asesor de Servicio Automovil</v>
          </cell>
          <cell r="AF1757" t="str">
            <v>Unidad Operativa</v>
          </cell>
          <cell r="AG1757" t="str">
            <v>Dirección Servicio y Operaciones</v>
          </cell>
          <cell r="AH1757" t="str">
            <v>Subdir. Siniestros CDMX y Sureste</v>
          </cell>
          <cell r="AI1757" t="str">
            <v>C9208</v>
          </cell>
          <cell r="AJ1757" t="str">
            <v>Lasa Estrada Antxon</v>
          </cell>
          <cell r="AK1757" t="str">
            <v>Tlalnepantla</v>
          </cell>
          <cell r="AL1757" t="str">
            <v>Tlalnepantla</v>
          </cell>
          <cell r="AM1757">
            <v>0</v>
          </cell>
          <cell r="AN1757" t="str">
            <v>heriberto.garcia@gnp.com.mx</v>
          </cell>
          <cell r="AO1757" t="str">
            <v>heriberto.garcia@gnp.com.mx</v>
          </cell>
          <cell r="AP1757" t="str">
            <v>ajustes096gnp@gmail.com</v>
          </cell>
          <cell r="AQ1757">
            <v>5539338362</v>
          </cell>
          <cell r="AR1757" t="str">
            <v>6363180010379582</v>
          </cell>
          <cell r="AS1757" t="str">
            <v>ACTIVO</v>
          </cell>
          <cell r="AT1757" t="str">
            <v>0422</v>
          </cell>
          <cell r="AU1757" t="str">
            <v>925</v>
          </cell>
          <cell r="AV1757" t="str">
            <v>05/26</v>
          </cell>
          <cell r="AW1757" t="str">
            <v>-</v>
          </cell>
          <cell r="AX1757" t="str">
            <v>-</v>
          </cell>
          <cell r="AY1757" t="str">
            <v>No</v>
          </cell>
          <cell r="AZ1757" t="str">
            <v>-</v>
          </cell>
          <cell r="BA1757" t="str">
            <v>-</v>
          </cell>
          <cell r="BB1757" t="str">
            <v>-</v>
          </cell>
          <cell r="BC1757" t="str">
            <v>-</v>
          </cell>
          <cell r="BD1757" t="str">
            <v>-</v>
          </cell>
          <cell r="BE1757" t="str">
            <v>-</v>
          </cell>
          <cell r="BF1757" t="str">
            <v>-</v>
          </cell>
          <cell r="BG1757">
            <v>3</v>
          </cell>
          <cell r="BH1757">
            <v>2019</v>
          </cell>
          <cell r="BI1757">
            <v>3</v>
          </cell>
          <cell r="BJ1757" t="str">
            <v>Arrendado</v>
          </cell>
          <cell r="BL1757" t="str">
            <v>Surtidora Blasf de México, S.A. de C.V.</v>
          </cell>
          <cell r="BM1757">
            <v>154913.79999999999</v>
          </cell>
          <cell r="BN1757">
            <v>24786.2</v>
          </cell>
          <cell r="BO1757">
            <v>179700</v>
          </cell>
          <cell r="BP1757" t="str">
            <v>-</v>
          </cell>
          <cell r="BQ1757">
            <v>43652</v>
          </cell>
          <cell r="BR1757" t="str">
            <v>AP-20160331-0614</v>
          </cell>
          <cell r="BS1757" t="str">
            <v>177</v>
          </cell>
          <cell r="BT1757" t="str">
            <v>34/36</v>
          </cell>
          <cell r="BU1757">
            <v>3444.79</v>
          </cell>
          <cell r="BV1757">
            <v>701.74</v>
          </cell>
          <cell r="BW1757">
            <v>4146.53</v>
          </cell>
          <cell r="BX1757">
            <v>663.44</v>
          </cell>
          <cell r="BY1757">
            <v>4809.9699999999993</v>
          </cell>
          <cell r="BZ1757">
            <v>61260.4</v>
          </cell>
          <cell r="CA1757" t="str">
            <v>08/08/2016</v>
          </cell>
          <cell r="CB1757" t="str">
            <v>06/09/2019</v>
          </cell>
          <cell r="CC1757" t="str">
            <v>Miércoles</v>
          </cell>
          <cell r="CD1757" t="str">
            <v>1D</v>
          </cell>
          <cell r="CE1757" t="str">
            <v>3</v>
          </cell>
          <cell r="CF1757" t="str">
            <v>Rojo</v>
          </cell>
          <cell r="CG1757" t="str">
            <v>3er Sábado</v>
          </cell>
          <cell r="CH1757" t="str">
            <v>Mzo y Abr</v>
          </cell>
          <cell r="CI1757" t="str">
            <v>Sep y Oct</v>
          </cell>
          <cell r="CJ1757" t="str">
            <v>Ajustador</v>
          </cell>
          <cell r="CK1757">
            <v>64</v>
          </cell>
          <cell r="CL1757" t="str">
            <v>102 - PREMIUM</v>
          </cell>
          <cell r="CM1757" t="str">
            <v>16157</v>
          </cell>
          <cell r="CP1757" t="str">
            <v>-</v>
          </cell>
        </row>
        <row r="1758">
          <cell r="A1758" t="str">
            <v>16158</v>
          </cell>
          <cell r="B1758" t="str">
            <v>B88ALA</v>
          </cell>
          <cell r="C1758" t="str">
            <v>Distrito Federal</v>
          </cell>
          <cell r="D1758" t="str">
            <v>No aplica</v>
          </cell>
          <cell r="E1758" t="str">
            <v>Aveo</v>
          </cell>
          <cell r="F1758" t="str">
            <v>Automóvil</v>
          </cell>
          <cell r="G1758" t="str">
            <v>Chevrolet</v>
          </cell>
          <cell r="H1758" t="str">
            <v>Aveo LT 4 Ptas T/M-5V, E/E, A/A, B/A, ABS, CD, Paquete F</v>
          </cell>
          <cell r="I1758" t="str">
            <v>3G1TB5CF3HL107412</v>
          </cell>
          <cell r="J1758" t="str">
            <v>Hecho en México</v>
          </cell>
          <cell r="K1758" t="str">
            <v>Magna</v>
          </cell>
          <cell r="L1758">
            <v>4</v>
          </cell>
          <cell r="M1758">
            <v>45</v>
          </cell>
          <cell r="N1758">
            <v>2017</v>
          </cell>
          <cell r="O1758" t="str">
            <v>Monterrey</v>
          </cell>
          <cell r="P1758" t="str">
            <v>Nuevo León</v>
          </cell>
          <cell r="Q1758" t="str">
            <v>Noreste</v>
          </cell>
          <cell r="R1758" t="str">
            <v>Activo</v>
          </cell>
          <cell r="S1758" t="str">
            <v>En operación</v>
          </cell>
          <cell r="T1758" t="str">
            <v>GNP</v>
          </cell>
          <cell r="U1758" t="str">
            <v>Grupo Nacional Provincial, S.A.B.</v>
          </cell>
          <cell r="V1758" t="str">
            <v>Supervisor de Taller</v>
          </cell>
          <cell r="W1758" t="str">
            <v>-</v>
          </cell>
          <cell r="X1758" t="str">
            <v>Viena</v>
          </cell>
          <cell r="Y1758" t="str">
            <v>Asignado</v>
          </cell>
          <cell r="Z1758" t="str">
            <v>N94385</v>
          </cell>
          <cell r="AA1758" t="str">
            <v>Rodriguez Vazquez Cecilio Do Santos</v>
          </cell>
          <cell r="AB1758" t="str">
            <v>Grupo Nacional Provincial, S.A.B.</v>
          </cell>
          <cell r="AC1758" t="str">
            <v>ROVC9204213N5</v>
          </cell>
          <cell r="AD1758" t="str">
            <v>Operativo</v>
          </cell>
          <cell r="AE1758" t="str">
            <v>Visitador de Taller</v>
          </cell>
          <cell r="AF1758" t="str">
            <v>Unidad Operativa</v>
          </cell>
          <cell r="AG1758" t="str">
            <v>Dirección Servicio y Operaciones</v>
          </cell>
          <cell r="AH1758" t="str">
            <v>Subdirección Siniestros Norte y Occidente</v>
          </cell>
          <cell r="AI1758" t="str">
            <v>C9212</v>
          </cell>
          <cell r="AJ1758" t="str">
            <v>Colome Pineda Juan Del Carmen</v>
          </cell>
          <cell r="AK1758" t="str">
            <v>Oficina de Servicio Monterrey</v>
          </cell>
          <cell r="AL1758" t="str">
            <v>Monterrey</v>
          </cell>
          <cell r="AM1758">
            <v>0</v>
          </cell>
          <cell r="AN1758" t="str">
            <v>cecilio.rodriguez@gnp.com.mx</v>
          </cell>
          <cell r="AO1758" t="str">
            <v>cecilio.rodriguez@gnp.com.mx</v>
          </cell>
          <cell r="AP1758" t="str">
            <v>lisandro.arredondo@gnp.com.mx</v>
          </cell>
          <cell r="AQ1758">
            <v>8110758837</v>
          </cell>
          <cell r="AR1758" t="str">
            <v>6363180010379590</v>
          </cell>
          <cell r="AS1758" t="str">
            <v>ACTIVO</v>
          </cell>
          <cell r="AT1758" t="str">
            <v>0333</v>
          </cell>
          <cell r="AU1758" t="str">
            <v>845</v>
          </cell>
          <cell r="AV1758" t="str">
            <v>05/26</v>
          </cell>
          <cell r="AW1758" t="str">
            <v>IMDM22968655..</v>
          </cell>
          <cell r="AX1758" t="str">
            <v>Activo</v>
          </cell>
          <cell r="AY1758" t="str">
            <v>Si</v>
          </cell>
          <cell r="AZ1758">
            <v>572.91999999999996</v>
          </cell>
          <cell r="BA1758">
            <v>43708</v>
          </cell>
          <cell r="BB1758">
            <v>1145.8399999999999</v>
          </cell>
          <cell r="BC1758" t="str">
            <v>-</v>
          </cell>
          <cell r="BD1758">
            <v>55000</v>
          </cell>
          <cell r="BE1758">
            <v>43692</v>
          </cell>
          <cell r="BF1758">
            <v>44407</v>
          </cell>
          <cell r="BG1758">
            <v>4</v>
          </cell>
          <cell r="BH1758">
            <v>2021</v>
          </cell>
          <cell r="BI1758">
            <v>2</v>
          </cell>
          <cell r="BJ1758" t="str">
            <v>Arrendado</v>
          </cell>
          <cell r="BL1758" t="str">
            <v>Surman Anzures, S.A. de C.V.</v>
          </cell>
          <cell r="BM1758">
            <v>133240.51999999999</v>
          </cell>
          <cell r="BN1758">
            <v>21318.48</v>
          </cell>
          <cell r="BO1758">
            <v>154559</v>
          </cell>
          <cell r="BP1758" t="str">
            <v>-</v>
          </cell>
          <cell r="BQ1758">
            <v>43652</v>
          </cell>
          <cell r="BR1758" t="str">
            <v>AP-20161006-0674</v>
          </cell>
          <cell r="BS1758" t="str">
            <v>152</v>
          </cell>
          <cell r="BT1758" t="str">
            <v>30/48</v>
          </cell>
          <cell r="BU1758">
            <v>2017.1</v>
          </cell>
          <cell r="BV1758">
            <v>987.32</v>
          </cell>
          <cell r="BW1758">
            <v>3004.42</v>
          </cell>
          <cell r="BX1758">
            <v>480.71</v>
          </cell>
          <cell r="BY1758">
            <v>3485.13</v>
          </cell>
          <cell r="BZ1758">
            <v>89020.209999999992</v>
          </cell>
          <cell r="CA1758" t="str">
            <v>19/12/2016</v>
          </cell>
          <cell r="CB1758" t="str">
            <v>06/01/2021</v>
          </cell>
          <cell r="CC1758" t="str">
            <v>Martes</v>
          </cell>
          <cell r="CD1758" t="str">
            <v>88</v>
          </cell>
          <cell r="CE1758" t="str">
            <v>8</v>
          </cell>
          <cell r="CF1758" t="str">
            <v>Rosa</v>
          </cell>
          <cell r="CG1758" t="str">
            <v>2o Sábado</v>
          </cell>
          <cell r="CH1758" t="str">
            <v>Feb y Mzo</v>
          </cell>
          <cell r="CI1758" t="str">
            <v>Ago y Sep</v>
          </cell>
          <cell r="CJ1758" t="str">
            <v>AgenteEmp</v>
          </cell>
          <cell r="CK1758">
            <v>90</v>
          </cell>
          <cell r="CL1758" t="str">
            <v>101 - MAGNA</v>
          </cell>
          <cell r="CM1758" t="str">
            <v>16158</v>
          </cell>
          <cell r="CP1758" t="str">
            <v>4016578</v>
          </cell>
        </row>
        <row r="1759">
          <cell r="A1759" t="str">
            <v>16159</v>
          </cell>
          <cell r="B1759" t="str">
            <v>B53ALA</v>
          </cell>
          <cell r="C1759" t="str">
            <v>Distrito Federal</v>
          </cell>
          <cell r="D1759" t="str">
            <v>No aplica</v>
          </cell>
          <cell r="E1759" t="str">
            <v>Aveo</v>
          </cell>
          <cell r="F1759" t="str">
            <v>Automóvil</v>
          </cell>
          <cell r="G1759" t="str">
            <v>Chevrolet</v>
          </cell>
          <cell r="H1759" t="str">
            <v>Aveo LT 4 puertas T/M, D/H, A/A, B/A, ABS, CD, Paquete F</v>
          </cell>
          <cell r="I1759" t="str">
            <v>3G1TB5CF5HL107492</v>
          </cell>
          <cell r="J1759" t="str">
            <v>Hecho en México</v>
          </cell>
          <cell r="K1759" t="str">
            <v>Magna</v>
          </cell>
          <cell r="L1759">
            <v>4</v>
          </cell>
          <cell r="M1759">
            <v>45</v>
          </cell>
          <cell r="N1759">
            <v>2017</v>
          </cell>
          <cell r="O1759" t="str">
            <v>Puebla</v>
          </cell>
          <cell r="P1759" t="str">
            <v>Puebla</v>
          </cell>
          <cell r="Q1759" t="str">
            <v>Sureste</v>
          </cell>
          <cell r="R1759" t="str">
            <v>Activo</v>
          </cell>
          <cell r="S1759" t="str">
            <v>En operación</v>
          </cell>
          <cell r="T1759" t="str">
            <v>GNP</v>
          </cell>
          <cell r="U1759" t="str">
            <v>Grupo Nacional Provincial, S.A.B.</v>
          </cell>
          <cell r="V1759" t="str">
            <v>Asesor de Servicio</v>
          </cell>
          <cell r="W1759" t="str">
            <v>-</v>
          </cell>
          <cell r="X1759" t="str">
            <v>Plaza GNP</v>
          </cell>
          <cell r="Y1759" t="str">
            <v>Asignado</v>
          </cell>
          <cell r="Z1759" t="str">
            <v>S04633</v>
          </cell>
          <cell r="AA1759" t="str">
            <v>Crisantos Ocampo Alan</v>
          </cell>
          <cell r="AB1759" t="str">
            <v>Servicios Administrativos en Reclamaciones, S.A. de C.V.</v>
          </cell>
          <cell r="AC1759" t="str">
            <v>CIOA890410640</v>
          </cell>
          <cell r="AD1759" t="str">
            <v>Operativo</v>
          </cell>
          <cell r="AE1759" t="str">
            <v>Asesor de Servicio</v>
          </cell>
          <cell r="AF1759" t="str">
            <v>Unidad Operativa</v>
          </cell>
          <cell r="AG1759" t="str">
            <v>Dirección Servicio y Operaciones</v>
          </cell>
          <cell r="AH1759" t="str">
            <v>Subdir. Siniestros CDMX y Sureste</v>
          </cell>
          <cell r="AI1759" t="str">
            <v>C9208</v>
          </cell>
          <cell r="AJ1759" t="str">
            <v>Lasa Estrada Antxon</v>
          </cell>
          <cell r="AK1759" t="str">
            <v>Paseo Opera</v>
          </cell>
          <cell r="AL1759" t="str">
            <v>Puebla</v>
          </cell>
          <cell r="AM1759">
            <v>3632</v>
          </cell>
          <cell r="AN1759" t="str">
            <v>alan.crisantos@gnp.com.mx</v>
          </cell>
          <cell r="AO1759" t="str">
            <v>alan.crisantos@gnp.com.mx</v>
          </cell>
          <cell r="AQ1759">
            <v>2221182080</v>
          </cell>
          <cell r="AR1759" t="str">
            <v>6363180010379608</v>
          </cell>
          <cell r="AS1759" t="str">
            <v>ACTIVO</v>
          </cell>
          <cell r="AT1759" t="str">
            <v>6748</v>
          </cell>
          <cell r="AU1759" t="str">
            <v>847</v>
          </cell>
          <cell r="AV1759" t="str">
            <v>05/26</v>
          </cell>
          <cell r="AW1759" t="str">
            <v>IMDM22968861..</v>
          </cell>
          <cell r="AX1759" t="str">
            <v>Activo</v>
          </cell>
          <cell r="AY1759" t="str">
            <v>No</v>
          </cell>
          <cell r="AZ1759" t="str">
            <v>-</v>
          </cell>
          <cell r="BA1759" t="str">
            <v>-</v>
          </cell>
          <cell r="BB1759" t="str">
            <v>-</v>
          </cell>
          <cell r="BC1759" t="str">
            <v>-</v>
          </cell>
          <cell r="BD1759" t="str">
            <v>-</v>
          </cell>
          <cell r="BE1759" t="str">
            <v>-</v>
          </cell>
          <cell r="BF1759" t="str">
            <v>-</v>
          </cell>
          <cell r="BG1759">
            <v>3</v>
          </cell>
          <cell r="BH1759">
            <v>2020</v>
          </cell>
          <cell r="BI1759">
            <v>2</v>
          </cell>
          <cell r="BJ1759" t="str">
            <v>Arrendado</v>
          </cell>
          <cell r="BL1759" t="str">
            <v>Surman Anzures, S.A. de C.V.</v>
          </cell>
          <cell r="BM1759">
            <v>133240.51999999999</v>
          </cell>
          <cell r="BN1759">
            <v>21318.48</v>
          </cell>
          <cell r="BO1759">
            <v>154559</v>
          </cell>
          <cell r="BP1759" t="str">
            <v>-</v>
          </cell>
          <cell r="BQ1759">
            <v>43652</v>
          </cell>
          <cell r="BR1759" t="str">
            <v>AP-20161006-0674</v>
          </cell>
          <cell r="BS1759" t="str">
            <v>153</v>
          </cell>
          <cell r="BT1759" t="str">
            <v>30/48</v>
          </cell>
          <cell r="BU1759">
            <v>2017.1</v>
          </cell>
          <cell r="BV1759">
            <v>987.32</v>
          </cell>
          <cell r="BW1759">
            <v>3004.42</v>
          </cell>
          <cell r="BX1759">
            <v>480.71</v>
          </cell>
          <cell r="BY1759">
            <v>3485.13</v>
          </cell>
          <cell r="BZ1759">
            <v>89020.209999999992</v>
          </cell>
          <cell r="CA1759" t="str">
            <v>19/12/2016</v>
          </cell>
          <cell r="CB1759" t="str">
            <v>06/01/2021</v>
          </cell>
          <cell r="CC1759" t="str">
            <v>Miércoles</v>
          </cell>
          <cell r="CD1759" t="str">
            <v>53</v>
          </cell>
          <cell r="CE1759" t="str">
            <v>3</v>
          </cell>
          <cell r="CF1759" t="str">
            <v>Rojo</v>
          </cell>
          <cell r="CG1759" t="str">
            <v>3er Sábado</v>
          </cell>
          <cell r="CH1759" t="str">
            <v>Mzo y Abr</v>
          </cell>
          <cell r="CI1759" t="str">
            <v>Sep y Oct</v>
          </cell>
          <cell r="CJ1759" t="str">
            <v>PAdmvo</v>
          </cell>
          <cell r="CK1759">
            <v>90</v>
          </cell>
          <cell r="CL1759" t="str">
            <v>101 - MAGNA</v>
          </cell>
          <cell r="CM1759" t="str">
            <v>16159</v>
          </cell>
          <cell r="CP1759" t="str">
            <v>4016557</v>
          </cell>
        </row>
        <row r="1760">
          <cell r="A1760" t="str">
            <v>16160</v>
          </cell>
          <cell r="B1760" t="str">
            <v>C05ALA</v>
          </cell>
          <cell r="C1760" t="str">
            <v>Distrito Federal</v>
          </cell>
          <cell r="D1760" t="str">
            <v>No aplica</v>
          </cell>
          <cell r="E1760" t="str">
            <v>Aveo</v>
          </cell>
          <cell r="F1760" t="str">
            <v>Automóvil</v>
          </cell>
          <cell r="G1760" t="str">
            <v>Chevrolet</v>
          </cell>
          <cell r="H1760" t="str">
            <v>Aveo LT 4 puertas T/M, D/H, A/A, B/A, ABS, CD, Paquete F</v>
          </cell>
          <cell r="I1760" t="str">
            <v>3G1TB5CF8HL106448</v>
          </cell>
          <cell r="J1760" t="str">
            <v>Hecho en México</v>
          </cell>
          <cell r="K1760" t="str">
            <v>Magna</v>
          </cell>
          <cell r="L1760">
            <v>4</v>
          </cell>
          <cell r="M1760">
            <v>45</v>
          </cell>
          <cell r="N1760">
            <v>2017</v>
          </cell>
          <cell r="O1760" t="str">
            <v>Tijuana</v>
          </cell>
          <cell r="P1760" t="str">
            <v>Baja California Norte</v>
          </cell>
          <cell r="Q1760" t="str">
            <v>Noroeste</v>
          </cell>
          <cell r="R1760" t="str">
            <v>Activo</v>
          </cell>
          <cell r="S1760" t="str">
            <v>En operación</v>
          </cell>
          <cell r="T1760" t="str">
            <v>GNP</v>
          </cell>
          <cell r="U1760" t="str">
            <v>Grupo Nacional Provincial, S.A.B.</v>
          </cell>
          <cell r="V1760" t="str">
            <v>Supervisor Ajustes</v>
          </cell>
          <cell r="W1760" t="str">
            <v>-</v>
          </cell>
          <cell r="X1760" t="str">
            <v>Plaza GNP</v>
          </cell>
          <cell r="Y1760" t="str">
            <v>Asignado</v>
          </cell>
          <cell r="Z1760" t="str">
            <v>N55281</v>
          </cell>
          <cell r="AA1760" t="str">
            <v>Domínguez Nevarez Juan Noe</v>
          </cell>
          <cell r="AB1760" t="str">
            <v>Grupo Nacional Provincial, S.A.B.</v>
          </cell>
          <cell r="AC1760" t="str">
            <v>DONJ680104ME9</v>
          </cell>
          <cell r="AD1760" t="str">
            <v>Jefe de departamento</v>
          </cell>
          <cell r="AE1760" t="str">
            <v>Supervisor Siniestros Autos</v>
          </cell>
          <cell r="AF1760" t="str">
            <v>Unidad Operativa</v>
          </cell>
          <cell r="AG1760" t="str">
            <v>Dirección Servicio y Operaciones</v>
          </cell>
          <cell r="AH1760" t="str">
            <v>Subdirección Siniestros Norte y Occidente</v>
          </cell>
          <cell r="AI1760" t="str">
            <v>C9178</v>
          </cell>
          <cell r="AJ1760" t="str">
            <v>Cárdenas Guzmán Adriel</v>
          </cell>
          <cell r="AK1760" t="str">
            <v>Tijuana</v>
          </cell>
          <cell r="AL1760" t="str">
            <v>Tijuana</v>
          </cell>
          <cell r="AM1760">
            <v>7081</v>
          </cell>
          <cell r="AN1760" t="str">
            <v>juannoe.dominguez@gnp.com.mx</v>
          </cell>
          <cell r="AO1760" t="str">
            <v>juannoe.dominguez@gnp.com.mx</v>
          </cell>
          <cell r="AQ1760">
            <v>6643297141</v>
          </cell>
          <cell r="AR1760" t="str">
            <v>6363180010379616</v>
          </cell>
          <cell r="AS1760" t="str">
            <v>ACTIVO</v>
          </cell>
          <cell r="AT1760" t="str">
            <v>4860</v>
          </cell>
          <cell r="AU1760" t="str">
            <v>833</v>
          </cell>
          <cell r="AV1760" t="str">
            <v>05/26</v>
          </cell>
          <cell r="AW1760" t="str">
            <v>IMDM22968657..</v>
          </cell>
          <cell r="AX1760" t="str">
            <v>Activo</v>
          </cell>
          <cell r="AY1760" t="str">
            <v>Si</v>
          </cell>
          <cell r="AZ1760">
            <v>847.22</v>
          </cell>
          <cell r="BA1760">
            <v>43708</v>
          </cell>
          <cell r="BB1760">
            <v>3388.88</v>
          </cell>
          <cell r="BC1760">
            <v>57611.12</v>
          </cell>
          <cell r="BD1760">
            <v>61000</v>
          </cell>
          <cell r="BE1760">
            <v>43661</v>
          </cell>
          <cell r="BF1760">
            <v>44742</v>
          </cell>
          <cell r="BG1760">
            <v>3</v>
          </cell>
          <cell r="BH1760">
            <v>2020</v>
          </cell>
          <cell r="BI1760">
            <v>2</v>
          </cell>
          <cell r="BJ1760" t="str">
            <v>Arrendado</v>
          </cell>
          <cell r="BL1760" t="str">
            <v>Surman Anzures, S.A. de C.V.</v>
          </cell>
          <cell r="BM1760">
            <v>133240.51999999999</v>
          </cell>
          <cell r="BN1760">
            <v>21318.48</v>
          </cell>
          <cell r="BO1760">
            <v>154559</v>
          </cell>
          <cell r="BP1760" t="str">
            <v>-</v>
          </cell>
          <cell r="BQ1760">
            <v>43652</v>
          </cell>
          <cell r="BR1760" t="str">
            <v>AP-20161006-0674</v>
          </cell>
          <cell r="BS1760" t="str">
            <v>154</v>
          </cell>
          <cell r="BT1760" t="str">
            <v>30/48</v>
          </cell>
          <cell r="BU1760">
            <v>2017.1</v>
          </cell>
          <cell r="BV1760">
            <v>987.32</v>
          </cell>
          <cell r="BW1760">
            <v>3004.42</v>
          </cell>
          <cell r="BX1760">
            <v>480.71</v>
          </cell>
          <cell r="BY1760">
            <v>3485.13</v>
          </cell>
          <cell r="BZ1760">
            <v>89020.209999999992</v>
          </cell>
          <cell r="CA1760" t="str">
            <v>19/12/2016</v>
          </cell>
          <cell r="CB1760" t="str">
            <v>06/01/2021</v>
          </cell>
          <cell r="CC1760" t="str">
            <v>Lunes</v>
          </cell>
          <cell r="CD1760" t="str">
            <v>05</v>
          </cell>
          <cell r="CE1760" t="str">
            <v>5</v>
          </cell>
          <cell r="CF1760" t="str">
            <v>Amarillo</v>
          </cell>
          <cell r="CG1760" t="str">
            <v>1er Sábado</v>
          </cell>
          <cell r="CH1760" t="str">
            <v>Ene y Feb</v>
          </cell>
          <cell r="CI1760" t="str">
            <v>Jul y Ago</v>
          </cell>
          <cell r="CJ1760" t="str">
            <v>PAdmvo</v>
          </cell>
          <cell r="CK1760">
            <v>90</v>
          </cell>
          <cell r="CL1760" t="str">
            <v>101 - MAGNA</v>
          </cell>
          <cell r="CM1760" t="str">
            <v>16160</v>
          </cell>
          <cell r="CP1760" t="str">
            <v>-</v>
          </cell>
        </row>
        <row r="1761">
          <cell r="A1761" t="str">
            <v>16161</v>
          </cell>
          <cell r="B1761" t="str">
            <v>W38AKZ</v>
          </cell>
          <cell r="C1761" t="str">
            <v>Distrito Federal</v>
          </cell>
          <cell r="D1761" t="str">
            <v>No aplica</v>
          </cell>
          <cell r="E1761" t="str">
            <v>Aveo</v>
          </cell>
          <cell r="F1761" t="str">
            <v>Automóvil</v>
          </cell>
          <cell r="G1761" t="str">
            <v>Chevrolet</v>
          </cell>
          <cell r="H1761" t="str">
            <v>Aveo LT 4 puertas T/M, D/H, A/A, B/A, ABS, CD, Paquete F</v>
          </cell>
          <cell r="I1761" t="str">
            <v>3G1TB5CF1HL122605</v>
          </cell>
          <cell r="J1761" t="str">
            <v>Hecho en México</v>
          </cell>
          <cell r="K1761" t="str">
            <v>Magna</v>
          </cell>
          <cell r="L1761">
            <v>4</v>
          </cell>
          <cell r="M1761">
            <v>45</v>
          </cell>
          <cell r="N1761">
            <v>2017</v>
          </cell>
          <cell r="O1761" t="str">
            <v>Ciudad de México</v>
          </cell>
          <cell r="P1761" t="str">
            <v>Ciudad de México</v>
          </cell>
          <cell r="Q1761" t="str">
            <v>Zona Metropolitana</v>
          </cell>
          <cell r="R1761" t="str">
            <v>Baja</v>
          </cell>
          <cell r="S1761" t="str">
            <v>PT por Siniestro</v>
          </cell>
          <cell r="T1761" t="str">
            <v>GNP</v>
          </cell>
          <cell r="U1761" t="str">
            <v>Grupo Nacional Provincial, S.A.B.</v>
          </cell>
          <cell r="V1761" t="str">
            <v>Pool Administrativo</v>
          </cell>
          <cell r="W1761" t="str">
            <v>Pool Administrativo</v>
          </cell>
          <cell r="X1761" t="str">
            <v>Plaza GNP</v>
          </cell>
          <cell r="Y1761" t="str">
            <v>Pool</v>
          </cell>
          <cell r="Z1761" t="str">
            <v>N38132</v>
          </cell>
          <cell r="AA1761" t="str">
            <v>-</v>
          </cell>
          <cell r="AB1761" t="str">
            <v>-</v>
          </cell>
          <cell r="AC1761" t="str">
            <v>-</v>
          </cell>
          <cell r="AD1761" t="str">
            <v>-</v>
          </cell>
          <cell r="AE1761" t="str">
            <v>-</v>
          </cell>
          <cell r="AF1761" t="str">
            <v>-</v>
          </cell>
          <cell r="AG1761" t="str">
            <v>-</v>
          </cell>
          <cell r="AH1761" t="str">
            <v>-</v>
          </cell>
          <cell r="AI1761" t="str">
            <v>C6705</v>
          </cell>
          <cell r="AJ1761" t="str">
            <v>Ramirez Granados Arturo</v>
          </cell>
          <cell r="AK1761" t="str">
            <v>-</v>
          </cell>
          <cell r="AL1761" t="str">
            <v>-</v>
          </cell>
          <cell r="AM1761" t="str">
            <v>-</v>
          </cell>
          <cell r="AN1761">
            <v>0</v>
          </cell>
          <cell r="AO1761" t="str">
            <v>-</v>
          </cell>
          <cell r="AQ1761">
            <v>5545001393</v>
          </cell>
          <cell r="AR1761" t="str">
            <v>-</v>
          </cell>
          <cell r="AS1761" t="str">
            <v>-</v>
          </cell>
          <cell r="AT1761" t="str">
            <v>-</v>
          </cell>
          <cell r="AU1761" t="str">
            <v>-</v>
          </cell>
          <cell r="AV1761" t="str">
            <v>-</v>
          </cell>
          <cell r="AW1761" t="str">
            <v>IMDM22968658..</v>
          </cell>
          <cell r="AX1761" t="str">
            <v>Inactivo</v>
          </cell>
          <cell r="AY1761" t="str">
            <v>No</v>
          </cell>
          <cell r="AZ1761" t="str">
            <v>-</v>
          </cell>
          <cell r="BA1761" t="str">
            <v>-</v>
          </cell>
          <cell r="BB1761" t="str">
            <v>-</v>
          </cell>
          <cell r="BC1761" t="str">
            <v>-</v>
          </cell>
          <cell r="BD1761" t="str">
            <v>-</v>
          </cell>
          <cell r="BE1761" t="str">
            <v>-</v>
          </cell>
          <cell r="BF1761" t="str">
            <v>-</v>
          </cell>
          <cell r="BG1761" t="str">
            <v>-</v>
          </cell>
          <cell r="BH1761" t="str">
            <v>-</v>
          </cell>
          <cell r="BI1761" t="str">
            <v>-</v>
          </cell>
          <cell r="BJ1761" t="str">
            <v>Arrendado</v>
          </cell>
          <cell r="BL1761" t="str">
            <v>Surman Anzures, S.A. de C.V.</v>
          </cell>
          <cell r="BM1761">
            <v>133240.51999999999</v>
          </cell>
          <cell r="BN1761">
            <v>21318.48</v>
          </cell>
          <cell r="BO1761">
            <v>154559</v>
          </cell>
          <cell r="BP1761" t="str">
            <v>-</v>
          </cell>
          <cell r="BQ1761" t="str">
            <v>-</v>
          </cell>
          <cell r="BR1761" t="str">
            <v>-</v>
          </cell>
          <cell r="BS1761" t="str">
            <v>-</v>
          </cell>
          <cell r="BT1761" t="str">
            <v>-</v>
          </cell>
          <cell r="BU1761" t="str">
            <v>-</v>
          </cell>
          <cell r="BV1761" t="str">
            <v>-</v>
          </cell>
          <cell r="BW1761" t="str">
            <v>-</v>
          </cell>
          <cell r="BX1761" t="str">
            <v>-</v>
          </cell>
          <cell r="BY1761" t="str">
            <v>-</v>
          </cell>
          <cell r="BZ1761" t="str">
            <v>-</v>
          </cell>
          <cell r="CA1761" t="str">
            <v>-</v>
          </cell>
          <cell r="CB1761" t="str">
            <v>-</v>
          </cell>
          <cell r="CC1761" t="str">
            <v>Martes</v>
          </cell>
          <cell r="CD1761" t="str">
            <v>38</v>
          </cell>
          <cell r="CE1761" t="str">
            <v>8</v>
          </cell>
          <cell r="CF1761" t="str">
            <v>Rosa</v>
          </cell>
          <cell r="CG1761" t="str">
            <v>2o Sábado</v>
          </cell>
          <cell r="CH1761" t="str">
            <v>Feb y Mzo</v>
          </cell>
          <cell r="CI1761" t="str">
            <v>Ago y Sep</v>
          </cell>
          <cell r="CJ1761" t="str">
            <v>-</v>
          </cell>
          <cell r="CK1761">
            <v>90</v>
          </cell>
          <cell r="CL1761" t="str">
            <v>101 - MAGNA</v>
          </cell>
          <cell r="CM1761" t="str">
            <v>16161</v>
          </cell>
          <cell r="CP1761" t="str">
            <v>-</v>
          </cell>
        </row>
        <row r="1762">
          <cell r="A1762" t="str">
            <v>16162</v>
          </cell>
          <cell r="B1762" t="str">
            <v>B27ALA</v>
          </cell>
          <cell r="C1762" t="str">
            <v>Distrito Federal</v>
          </cell>
          <cell r="D1762" t="str">
            <v>No aplica</v>
          </cell>
          <cell r="E1762" t="str">
            <v>Aveo</v>
          </cell>
          <cell r="F1762" t="str">
            <v>Automóvil</v>
          </cell>
          <cell r="G1762" t="str">
            <v>Chevrolet</v>
          </cell>
          <cell r="H1762" t="str">
            <v>Aveo LT 4 puertas T/M, D/H, A/A, B/A, ABS, CD, Paquete F</v>
          </cell>
          <cell r="I1762" t="str">
            <v>3G1TB5CF2HL123651</v>
          </cell>
          <cell r="J1762" t="str">
            <v>Hecho en México</v>
          </cell>
          <cell r="K1762" t="str">
            <v>Magna</v>
          </cell>
          <cell r="L1762">
            <v>4</v>
          </cell>
          <cell r="M1762">
            <v>45</v>
          </cell>
          <cell r="N1762">
            <v>2017</v>
          </cell>
          <cell r="O1762" t="str">
            <v>Puebla</v>
          </cell>
          <cell r="P1762" t="str">
            <v>Puebla</v>
          </cell>
          <cell r="Q1762" t="str">
            <v>Sureste</v>
          </cell>
          <cell r="R1762" t="str">
            <v>Activo</v>
          </cell>
          <cell r="S1762" t="str">
            <v>En operación</v>
          </cell>
          <cell r="T1762" t="str">
            <v>GNP</v>
          </cell>
          <cell r="U1762" t="str">
            <v>Grupo Nacional Provincial, S.A.B.</v>
          </cell>
          <cell r="V1762" t="str">
            <v>Asesor de Servicio</v>
          </cell>
          <cell r="W1762" t="str">
            <v>-</v>
          </cell>
          <cell r="X1762" t="str">
            <v>Plaza GNP</v>
          </cell>
          <cell r="Y1762" t="str">
            <v>Asignado</v>
          </cell>
          <cell r="Z1762" t="str">
            <v>S04307</v>
          </cell>
          <cell r="AA1762" t="str">
            <v>Romero Gonzalez Pedro</v>
          </cell>
          <cell r="AB1762" t="str">
            <v>Servicios Administrativos en Reclamaciones, S.A. de C.V.</v>
          </cell>
          <cell r="AC1762" t="str">
            <v>ROGP800301NK6</v>
          </cell>
          <cell r="AD1762" t="str">
            <v>Operativo</v>
          </cell>
          <cell r="AE1762" t="str">
            <v>Asesor de Servicio</v>
          </cell>
          <cell r="AF1762" t="str">
            <v>Unidad Operativa</v>
          </cell>
          <cell r="AG1762" t="str">
            <v>Dirección Servicio y Operaciones</v>
          </cell>
          <cell r="AH1762" t="str">
            <v>Subdir. Siniestros CDMX y Sureste</v>
          </cell>
          <cell r="AI1762" t="str">
            <v>C9208</v>
          </cell>
          <cell r="AJ1762" t="str">
            <v>Lasa Estrada Antxon</v>
          </cell>
          <cell r="AK1762" t="str">
            <v>Paseo Opera</v>
          </cell>
          <cell r="AL1762" t="str">
            <v>Puebla</v>
          </cell>
          <cell r="AM1762">
            <v>0</v>
          </cell>
          <cell r="AN1762" t="str">
            <v>pedro.romero@gnp.com.mx</v>
          </cell>
          <cell r="AO1762" t="str">
            <v>pedro.romero@gnp.com.mx</v>
          </cell>
          <cell r="AQ1762">
            <v>2225042703</v>
          </cell>
          <cell r="AR1762" t="str">
            <v>6363180011242094</v>
          </cell>
          <cell r="AS1762" t="str">
            <v>CANCELADO</v>
          </cell>
          <cell r="AT1762" t="str">
            <v>2283</v>
          </cell>
          <cell r="AU1762" t="str">
            <v>731</v>
          </cell>
          <cell r="AV1762" t="str">
            <v>10/26</v>
          </cell>
          <cell r="AW1762" t="str">
            <v>IMDM22968659..</v>
          </cell>
          <cell r="AX1762" t="str">
            <v>Activo</v>
          </cell>
          <cell r="AY1762" t="str">
            <v>No</v>
          </cell>
          <cell r="AZ1762" t="str">
            <v>-</v>
          </cell>
          <cell r="BA1762" t="str">
            <v>-</v>
          </cell>
          <cell r="BB1762" t="str">
            <v>-</v>
          </cell>
          <cell r="BC1762" t="str">
            <v>-</v>
          </cell>
          <cell r="BD1762" t="str">
            <v>-</v>
          </cell>
          <cell r="BE1762" t="str">
            <v>-</v>
          </cell>
          <cell r="BF1762" t="str">
            <v>-</v>
          </cell>
          <cell r="BG1762">
            <v>3</v>
          </cell>
          <cell r="BH1762">
            <v>2020</v>
          </cell>
          <cell r="BI1762">
            <v>2</v>
          </cell>
          <cell r="BJ1762" t="str">
            <v>Arrendado</v>
          </cell>
          <cell r="BL1762" t="str">
            <v>Surman Anzures, S.A. de C.V.</v>
          </cell>
          <cell r="BM1762">
            <v>133240.51999999999</v>
          </cell>
          <cell r="BN1762">
            <v>21318.48</v>
          </cell>
          <cell r="BO1762">
            <v>154559</v>
          </cell>
          <cell r="BP1762" t="str">
            <v>-</v>
          </cell>
          <cell r="BQ1762">
            <v>43652</v>
          </cell>
          <cell r="BR1762" t="str">
            <v>AP-20161006-0674</v>
          </cell>
          <cell r="BS1762" t="str">
            <v>151</v>
          </cell>
          <cell r="BT1762" t="str">
            <v>30/48</v>
          </cell>
          <cell r="BU1762">
            <v>2017.1</v>
          </cell>
          <cell r="BV1762">
            <v>987.32</v>
          </cell>
          <cell r="BW1762">
            <v>3004.42</v>
          </cell>
          <cell r="BX1762">
            <v>480.71</v>
          </cell>
          <cell r="BY1762">
            <v>3485.13</v>
          </cell>
          <cell r="BZ1762">
            <v>89020.209999999992</v>
          </cell>
          <cell r="CA1762" t="str">
            <v>19/12/2016</v>
          </cell>
          <cell r="CB1762" t="str">
            <v>06/01/2021</v>
          </cell>
          <cell r="CC1762" t="str">
            <v>Martes</v>
          </cell>
          <cell r="CD1762" t="str">
            <v>27</v>
          </cell>
          <cell r="CE1762" t="str">
            <v>7</v>
          </cell>
          <cell r="CF1762" t="str">
            <v>Rosa</v>
          </cell>
          <cell r="CG1762" t="str">
            <v>2o Sábado</v>
          </cell>
          <cell r="CH1762" t="str">
            <v>Feb y Mzo</v>
          </cell>
          <cell r="CI1762" t="str">
            <v>Ago y Sep</v>
          </cell>
          <cell r="CJ1762" t="str">
            <v>PAdmvo</v>
          </cell>
          <cell r="CK1762">
            <v>90</v>
          </cell>
          <cell r="CL1762" t="str">
            <v>101 - MAGNA</v>
          </cell>
          <cell r="CM1762" t="str">
            <v>16162</v>
          </cell>
          <cell r="CP1762" t="str">
            <v>4018894</v>
          </cell>
        </row>
        <row r="1763">
          <cell r="A1763" t="str">
            <v>16163</v>
          </cell>
          <cell r="B1763" t="str">
            <v>C02ALA</v>
          </cell>
          <cell r="C1763" t="str">
            <v>Distrito Federal</v>
          </cell>
          <cell r="D1763" t="str">
            <v>No aplica</v>
          </cell>
          <cell r="E1763" t="str">
            <v>Aveo</v>
          </cell>
          <cell r="F1763" t="str">
            <v>Automóvil</v>
          </cell>
          <cell r="G1763" t="str">
            <v>Chevrolet</v>
          </cell>
          <cell r="H1763" t="str">
            <v>Aveo LT 4 puertas T/M, D/H, A/A, B/A, ABS, CD, Paquete F</v>
          </cell>
          <cell r="I1763" t="str">
            <v>3G1TB5CF7HL106117</v>
          </cell>
          <cell r="J1763" t="str">
            <v>Hecho en México</v>
          </cell>
          <cell r="K1763" t="str">
            <v>Magna</v>
          </cell>
          <cell r="L1763">
            <v>4</v>
          </cell>
          <cell r="M1763">
            <v>45</v>
          </cell>
          <cell r="N1763">
            <v>2017</v>
          </cell>
          <cell r="O1763" t="str">
            <v>Mérida</v>
          </cell>
          <cell r="P1763" t="str">
            <v>Yucatán</v>
          </cell>
          <cell r="Q1763" t="str">
            <v>Sureste</v>
          </cell>
          <cell r="R1763" t="str">
            <v>Activo</v>
          </cell>
          <cell r="S1763" t="str">
            <v>En operación</v>
          </cell>
          <cell r="T1763" t="str">
            <v>GNP</v>
          </cell>
          <cell r="U1763" t="str">
            <v>Grupo Nacional Provincial, S.A.B.</v>
          </cell>
          <cell r="V1763" t="str">
            <v>Pool Administrativo</v>
          </cell>
          <cell r="W1763" t="str">
            <v>Pool Administrativo</v>
          </cell>
          <cell r="X1763" t="str">
            <v>Oficina Regional</v>
          </cell>
          <cell r="Y1763" t="str">
            <v>Pool</v>
          </cell>
          <cell r="Z1763" t="str">
            <v>N90478</v>
          </cell>
          <cell r="AA1763" t="str">
            <v>Cabral Perera Mario</v>
          </cell>
          <cell r="AB1763" t="str">
            <v>Grupo Nacional Provincial, S.A.B.</v>
          </cell>
          <cell r="AC1763" t="str">
            <v>CAPM820616V89</v>
          </cell>
          <cell r="AD1763" t="str">
            <v>Jefe de departamento</v>
          </cell>
          <cell r="AE1763" t="str">
            <v>Jefe de Departamento A</v>
          </cell>
          <cell r="AF1763" t="str">
            <v>Unidad Staff</v>
          </cell>
          <cell r="AG1763" t="str">
            <v>Dirección Recursos Humanos y Servicios Administrativos</v>
          </cell>
          <cell r="AH1763" t="str">
            <v>Subdir. Inmuebles</v>
          </cell>
          <cell r="AI1763" t="str">
            <v>C6108</v>
          </cell>
          <cell r="AJ1763" t="str">
            <v>Lomeli Aguayo Victor Javier</v>
          </cell>
          <cell r="AK1763" t="str">
            <v>Casona</v>
          </cell>
          <cell r="AL1763" t="str">
            <v>Mérida</v>
          </cell>
          <cell r="AM1763">
            <v>6829</v>
          </cell>
          <cell r="AN1763" t="str">
            <v>mario.cabral@gnp.com.mx</v>
          </cell>
          <cell r="AO1763" t="str">
            <v>mario.cabral@gnp.com.mx</v>
          </cell>
          <cell r="AQ1763">
            <v>9992336491</v>
          </cell>
          <cell r="AR1763" t="str">
            <v>6363180010379632</v>
          </cell>
          <cell r="AS1763" t="str">
            <v>CANCELADO</v>
          </cell>
          <cell r="AT1763" t="str">
            <v>2834</v>
          </cell>
          <cell r="AU1763" t="str">
            <v>970</v>
          </cell>
          <cell r="AV1763" t="str">
            <v>05/26</v>
          </cell>
          <cell r="AW1763" t="str">
            <v>IMDM22968660..</v>
          </cell>
          <cell r="AX1763" t="str">
            <v>Inactivo</v>
          </cell>
          <cell r="AY1763" t="str">
            <v>No</v>
          </cell>
          <cell r="AZ1763" t="str">
            <v>-</v>
          </cell>
          <cell r="BA1763" t="str">
            <v>-</v>
          </cell>
          <cell r="BB1763" t="str">
            <v>-</v>
          </cell>
          <cell r="BC1763" t="str">
            <v>-</v>
          </cell>
          <cell r="BD1763" t="str">
            <v>-</v>
          </cell>
          <cell r="BE1763" t="str">
            <v>-</v>
          </cell>
          <cell r="BF1763" t="str">
            <v>-</v>
          </cell>
          <cell r="BG1763" t="str">
            <v>-</v>
          </cell>
          <cell r="BH1763">
            <v>2021</v>
          </cell>
          <cell r="BI1763">
            <v>2</v>
          </cell>
          <cell r="BJ1763" t="str">
            <v>Arrendado</v>
          </cell>
          <cell r="BL1763" t="str">
            <v>Surman Anzures, S.A. de C.V.</v>
          </cell>
          <cell r="BM1763">
            <v>133240.51999999999</v>
          </cell>
          <cell r="BN1763">
            <v>21318.48</v>
          </cell>
          <cell r="BO1763">
            <v>154559</v>
          </cell>
          <cell r="BP1763" t="str">
            <v>-</v>
          </cell>
          <cell r="BQ1763">
            <v>43652</v>
          </cell>
          <cell r="BR1763" t="str">
            <v>AP-20161006-0674</v>
          </cell>
          <cell r="BS1763" t="str">
            <v>155</v>
          </cell>
          <cell r="BT1763" t="str">
            <v>30/48</v>
          </cell>
          <cell r="BU1763">
            <v>2017.1</v>
          </cell>
          <cell r="BV1763">
            <v>987.32</v>
          </cell>
          <cell r="BW1763">
            <v>3004.42</v>
          </cell>
          <cell r="BX1763">
            <v>480.71</v>
          </cell>
          <cell r="BY1763">
            <v>3485.13</v>
          </cell>
          <cell r="BZ1763">
            <v>89020.209999999992</v>
          </cell>
          <cell r="CA1763" t="str">
            <v>19/12/2016</v>
          </cell>
          <cell r="CB1763" t="str">
            <v>06/01/2021</v>
          </cell>
          <cell r="CC1763" t="str">
            <v>Jueves</v>
          </cell>
          <cell r="CD1763" t="str">
            <v>02</v>
          </cell>
          <cell r="CE1763" t="str">
            <v>2</v>
          </cell>
          <cell r="CF1763" t="str">
            <v>Verde</v>
          </cell>
          <cell r="CG1763" t="str">
            <v>4o Sábado</v>
          </cell>
          <cell r="CH1763" t="str">
            <v>Abr y May</v>
          </cell>
          <cell r="CI1763" t="str">
            <v>Oct y Nov</v>
          </cell>
          <cell r="CJ1763" t="str">
            <v>PAdmvo</v>
          </cell>
          <cell r="CK1763">
            <v>90</v>
          </cell>
          <cell r="CL1763" t="str">
            <v>101 - MAGNA</v>
          </cell>
          <cell r="CM1763" t="str">
            <v>16163</v>
          </cell>
          <cell r="CP1763" t="str">
            <v>-</v>
          </cell>
        </row>
        <row r="1764">
          <cell r="A1764" t="str">
            <v>16164</v>
          </cell>
          <cell r="B1764" t="str">
            <v>C79ALA</v>
          </cell>
          <cell r="C1764" t="str">
            <v>Distrito Federal</v>
          </cell>
          <cell r="D1764" t="str">
            <v>No aplica</v>
          </cell>
          <cell r="E1764" t="str">
            <v>Aveo</v>
          </cell>
          <cell r="F1764" t="str">
            <v>Automóvil</v>
          </cell>
          <cell r="G1764" t="str">
            <v>Chevrolet</v>
          </cell>
          <cell r="H1764" t="str">
            <v>Aveo LT 4 puertas T/M, D/H, A/A, B/A, ABS, CD, Paquete F</v>
          </cell>
          <cell r="I1764" t="str">
            <v>3G1TB5CF7HL106568</v>
          </cell>
          <cell r="J1764" t="str">
            <v>Hecho en México</v>
          </cell>
          <cell r="K1764" t="str">
            <v>Magna</v>
          </cell>
          <cell r="L1764">
            <v>4</v>
          </cell>
          <cell r="M1764">
            <v>45</v>
          </cell>
          <cell r="N1764">
            <v>2017</v>
          </cell>
          <cell r="O1764" t="str">
            <v>Puebla</v>
          </cell>
          <cell r="P1764" t="str">
            <v>Puebla</v>
          </cell>
          <cell r="Q1764" t="str">
            <v>Sureste</v>
          </cell>
          <cell r="R1764" t="str">
            <v>Activo</v>
          </cell>
          <cell r="S1764" t="str">
            <v>En operación</v>
          </cell>
          <cell r="T1764" t="str">
            <v>GNP</v>
          </cell>
          <cell r="U1764" t="str">
            <v>Grupo Nacional Provincial, S.A.B.</v>
          </cell>
          <cell r="V1764" t="str">
            <v>Asesor de Servicio</v>
          </cell>
          <cell r="W1764" t="str">
            <v>-</v>
          </cell>
          <cell r="X1764" t="str">
            <v>Plaza GNP</v>
          </cell>
          <cell r="Y1764" t="str">
            <v>Asignado</v>
          </cell>
          <cell r="Z1764" t="str">
            <v>S04206</v>
          </cell>
          <cell r="AA1764" t="str">
            <v>Martinez Aguilar Victor</v>
          </cell>
          <cell r="AB1764" t="str">
            <v>Servicios Administrativos en Reclamaciones, S.A. de C.V.</v>
          </cell>
          <cell r="AC1764" t="str">
            <v>MAAV800309ID3</v>
          </cell>
          <cell r="AD1764" t="str">
            <v>Operativo</v>
          </cell>
          <cell r="AE1764" t="str">
            <v>Asesor de Servicio</v>
          </cell>
          <cell r="AF1764" t="str">
            <v>Unidad Operativa</v>
          </cell>
          <cell r="AG1764" t="str">
            <v>Dirección Servicio y Operaciones</v>
          </cell>
          <cell r="AH1764" t="str">
            <v>Subdir. Siniestros CDMX y Sureste</v>
          </cell>
          <cell r="AI1764" t="str">
            <v>C9208</v>
          </cell>
          <cell r="AJ1764" t="str">
            <v>Lasa Estrada Antxon</v>
          </cell>
          <cell r="AK1764" t="str">
            <v>Paseo Opera</v>
          </cell>
          <cell r="AL1764" t="str">
            <v>Puebla</v>
          </cell>
          <cell r="AM1764">
            <v>0</v>
          </cell>
          <cell r="AN1764" t="str">
            <v>victor.martinezaguilar@gnp.com.mx</v>
          </cell>
          <cell r="AO1764" t="str">
            <v>victor.martinezaguilar@gnp.com.mx</v>
          </cell>
          <cell r="AQ1764">
            <v>2225361064</v>
          </cell>
          <cell r="AR1764" t="str">
            <v>6363180010379640</v>
          </cell>
          <cell r="AS1764" t="str">
            <v>ACTIVO</v>
          </cell>
          <cell r="AT1764" t="str">
            <v>5824</v>
          </cell>
          <cell r="AU1764" t="str">
            <v>409</v>
          </cell>
          <cell r="AV1764" t="str">
            <v>05/26</v>
          </cell>
          <cell r="AW1764" t="str">
            <v>IMDM22968661..</v>
          </cell>
          <cell r="AX1764" t="str">
            <v>Activo</v>
          </cell>
          <cell r="AY1764" t="str">
            <v>No</v>
          </cell>
          <cell r="AZ1764" t="str">
            <v>-</v>
          </cell>
          <cell r="BA1764" t="str">
            <v>-</v>
          </cell>
          <cell r="BB1764" t="str">
            <v>-</v>
          </cell>
          <cell r="BC1764" t="str">
            <v>-</v>
          </cell>
          <cell r="BD1764" t="str">
            <v>-</v>
          </cell>
          <cell r="BE1764" t="str">
            <v>-</v>
          </cell>
          <cell r="BF1764" t="str">
            <v>-</v>
          </cell>
          <cell r="BG1764">
            <v>3</v>
          </cell>
          <cell r="BH1764">
            <v>2020</v>
          </cell>
          <cell r="BI1764">
            <v>2</v>
          </cell>
          <cell r="BJ1764" t="str">
            <v>Arrendado</v>
          </cell>
          <cell r="BL1764" t="str">
            <v>Surman Anzures, S.A. de C.V.</v>
          </cell>
          <cell r="BM1764">
            <v>133240.51999999999</v>
          </cell>
          <cell r="BN1764">
            <v>21318.48</v>
          </cell>
          <cell r="BO1764">
            <v>154559</v>
          </cell>
          <cell r="BP1764" t="str">
            <v>-</v>
          </cell>
          <cell r="BQ1764">
            <v>43652</v>
          </cell>
          <cell r="BR1764" t="str">
            <v>AP-20161006-0674</v>
          </cell>
          <cell r="BS1764" t="str">
            <v>156</v>
          </cell>
          <cell r="BT1764" t="str">
            <v>30/48</v>
          </cell>
          <cell r="BU1764">
            <v>2017.1</v>
          </cell>
          <cell r="BV1764">
            <v>987.32</v>
          </cell>
          <cell r="BW1764">
            <v>3004.42</v>
          </cell>
          <cell r="BX1764">
            <v>480.71</v>
          </cell>
          <cell r="BY1764">
            <v>3485.13</v>
          </cell>
          <cell r="BZ1764">
            <v>89020.209999999992</v>
          </cell>
          <cell r="CA1764" t="str">
            <v>19/12/2016</v>
          </cell>
          <cell r="CB1764" t="str">
            <v>06/01/2021</v>
          </cell>
          <cell r="CC1764" t="str">
            <v>Viernes</v>
          </cell>
          <cell r="CD1764" t="str">
            <v>79</v>
          </cell>
          <cell r="CE1764" t="str">
            <v>9</v>
          </cell>
          <cell r="CF1764" t="str">
            <v>Azul</v>
          </cell>
          <cell r="CG1764" t="str">
            <v>5o Sábado</v>
          </cell>
          <cell r="CH1764" t="str">
            <v>May y Jun</v>
          </cell>
          <cell r="CI1764" t="str">
            <v>Nov y Dic</v>
          </cell>
          <cell r="CJ1764" t="str">
            <v>PAdmvo</v>
          </cell>
          <cell r="CK1764">
            <v>90</v>
          </cell>
          <cell r="CL1764" t="str">
            <v>101 - MAGNA</v>
          </cell>
          <cell r="CM1764" t="str">
            <v>16164</v>
          </cell>
          <cell r="CP1764" t="str">
            <v>4018871</v>
          </cell>
        </row>
        <row r="1765">
          <cell r="A1765" t="str">
            <v>16165</v>
          </cell>
          <cell r="B1765" t="str">
            <v>E45ALP</v>
          </cell>
          <cell r="C1765" t="str">
            <v>Distrito Federal</v>
          </cell>
          <cell r="D1765" t="str">
            <v>No aplica</v>
          </cell>
          <cell r="E1765" t="str">
            <v>Aveo</v>
          </cell>
          <cell r="F1765" t="str">
            <v>Automóvil</v>
          </cell>
          <cell r="G1765" t="str">
            <v>Chevrolet</v>
          </cell>
          <cell r="H1765" t="str">
            <v>Aveo LT 4 puertas T/M, D/H, A/A, B/A, ABS, CD, Paquete F</v>
          </cell>
          <cell r="I1765" t="str">
            <v>3G1TB5CF4HL109346</v>
          </cell>
          <cell r="J1765" t="str">
            <v>Hecho en México</v>
          </cell>
          <cell r="K1765" t="str">
            <v>Magna</v>
          </cell>
          <cell r="L1765">
            <v>4</v>
          </cell>
          <cell r="M1765">
            <v>45</v>
          </cell>
          <cell r="N1765">
            <v>2017</v>
          </cell>
          <cell r="O1765" t="str">
            <v>Puebla</v>
          </cell>
          <cell r="P1765" t="str">
            <v>Puebla</v>
          </cell>
          <cell r="Q1765" t="str">
            <v>Sureste</v>
          </cell>
          <cell r="R1765" t="str">
            <v>Baja</v>
          </cell>
          <cell r="S1765" t="str">
            <v>Devolución Valmex</v>
          </cell>
          <cell r="T1765" t="str">
            <v>GNP</v>
          </cell>
          <cell r="U1765" t="str">
            <v>Grupo Nacional Provincial, S.A.B.</v>
          </cell>
          <cell r="V1765" t="str">
            <v>Asesor de Servicio</v>
          </cell>
          <cell r="W1765" t="str">
            <v>509</v>
          </cell>
          <cell r="X1765" t="str">
            <v>Célula 9</v>
          </cell>
          <cell r="Y1765" t="str">
            <v>Asignado</v>
          </cell>
          <cell r="Z1765" t="str">
            <v>S04633</v>
          </cell>
          <cell r="AA1765" t="str">
            <v>Crisantos Ocampo Alan</v>
          </cell>
          <cell r="AB1765" t="str">
            <v>Servicios Administrativos en Reclamaciones, S.A. de C.V.</v>
          </cell>
          <cell r="AC1765" t="str">
            <v>CIOA890410640</v>
          </cell>
          <cell r="AD1765" t="str">
            <v>Operativo</v>
          </cell>
          <cell r="AE1765" t="str">
            <v>Asesor de Servicio</v>
          </cell>
          <cell r="AF1765" t="str">
            <v>Unidad Operativa</v>
          </cell>
          <cell r="AG1765" t="str">
            <v>Dirección Servicio y Operaciones</v>
          </cell>
          <cell r="AH1765" t="str">
            <v>Subdir. Siniestros CDMX y Sureste</v>
          </cell>
          <cell r="AI1765" t="str">
            <v>C9208</v>
          </cell>
          <cell r="AJ1765" t="str">
            <v>Lasa Estrada Antxon</v>
          </cell>
          <cell r="AK1765" t="str">
            <v>Paseo Opera</v>
          </cell>
          <cell r="AL1765" t="str">
            <v>Puebla</v>
          </cell>
          <cell r="AM1765">
            <v>3632</v>
          </cell>
          <cell r="AN1765" t="str">
            <v>alan.crisantos@gnp.com.mx</v>
          </cell>
          <cell r="AO1765" t="str">
            <v>alan.crisantos@gnp.com.mx</v>
          </cell>
          <cell r="AP1765" t="str">
            <v>marco.a_cervantes@hotmail.com</v>
          </cell>
          <cell r="AQ1765">
            <v>2221182080</v>
          </cell>
          <cell r="AR1765" t="str">
            <v>6363180010379657</v>
          </cell>
          <cell r="AS1765" t="str">
            <v>BLOQUEADO</v>
          </cell>
          <cell r="AT1765" t="str">
            <v>8711</v>
          </cell>
          <cell r="AU1765" t="str">
            <v>758</v>
          </cell>
          <cell r="AV1765" t="str">
            <v>05/26</v>
          </cell>
          <cell r="AW1765" t="str">
            <v>IMDM22968664..</v>
          </cell>
          <cell r="AX1765" t="str">
            <v>Inactivo</v>
          </cell>
          <cell r="AY1765" t="str">
            <v>No</v>
          </cell>
          <cell r="AZ1765" t="str">
            <v>-</v>
          </cell>
          <cell r="BA1765" t="str">
            <v>-</v>
          </cell>
          <cell r="BB1765" t="str">
            <v>-</v>
          </cell>
          <cell r="BC1765" t="str">
            <v>-</v>
          </cell>
          <cell r="BD1765" t="str">
            <v>-</v>
          </cell>
          <cell r="BE1765" t="str">
            <v>-</v>
          </cell>
          <cell r="BF1765" t="str">
            <v>-</v>
          </cell>
          <cell r="BG1765">
            <v>3</v>
          </cell>
          <cell r="BH1765" t="str">
            <v>-</v>
          </cell>
          <cell r="BI1765" t="str">
            <v>-</v>
          </cell>
          <cell r="BJ1765" t="str">
            <v>Arrendado</v>
          </cell>
          <cell r="BL1765" t="str">
            <v>Surman Anzures, S.A. de C.V.</v>
          </cell>
          <cell r="BM1765">
            <v>133240.51999999999</v>
          </cell>
          <cell r="BN1765">
            <v>21318.48</v>
          </cell>
          <cell r="BO1765">
            <v>154559</v>
          </cell>
          <cell r="BP1765" t="str">
            <v>-</v>
          </cell>
          <cell r="BQ1765" t="str">
            <v>-</v>
          </cell>
          <cell r="BR1765" t="str">
            <v>-</v>
          </cell>
          <cell r="BS1765" t="str">
            <v>-</v>
          </cell>
          <cell r="BT1765" t="str">
            <v>-</v>
          </cell>
          <cell r="BU1765" t="str">
            <v>-</v>
          </cell>
          <cell r="BV1765" t="str">
            <v>-</v>
          </cell>
          <cell r="BW1765" t="str">
            <v>-</v>
          </cell>
          <cell r="BX1765" t="str">
            <v>-</v>
          </cell>
          <cell r="BY1765" t="str">
            <v>-</v>
          </cell>
          <cell r="BZ1765" t="str">
            <v>-</v>
          </cell>
          <cell r="CA1765" t="str">
            <v>-</v>
          </cell>
          <cell r="CB1765" t="str">
            <v>-</v>
          </cell>
          <cell r="CC1765" t="str">
            <v>Lunes</v>
          </cell>
          <cell r="CD1765" t="str">
            <v>45</v>
          </cell>
          <cell r="CE1765" t="str">
            <v>5</v>
          </cell>
          <cell r="CF1765" t="str">
            <v>Amarillo</v>
          </cell>
          <cell r="CG1765" t="str">
            <v>1er Sábado</v>
          </cell>
          <cell r="CH1765" t="str">
            <v>Ene y Feb</v>
          </cell>
          <cell r="CI1765" t="str">
            <v>Jul y Ago</v>
          </cell>
          <cell r="CJ1765" t="str">
            <v>Ajustador</v>
          </cell>
          <cell r="CK1765">
            <v>90</v>
          </cell>
          <cell r="CL1765" t="str">
            <v>101 - MAGNA</v>
          </cell>
          <cell r="CM1765" t="str">
            <v>16165</v>
          </cell>
          <cell r="CP1765" t="str">
            <v>-</v>
          </cell>
        </row>
        <row r="1766">
          <cell r="A1766" t="str">
            <v>16166</v>
          </cell>
          <cell r="B1766" t="str">
            <v>C33ALP</v>
          </cell>
          <cell r="C1766" t="str">
            <v>Distrito Federal</v>
          </cell>
          <cell r="D1766" t="str">
            <v>No aplica</v>
          </cell>
          <cell r="E1766" t="str">
            <v>Aveo</v>
          </cell>
          <cell r="F1766" t="str">
            <v>Automóvil</v>
          </cell>
          <cell r="G1766" t="str">
            <v>Chevrolet</v>
          </cell>
          <cell r="H1766" t="str">
            <v>Aveo LT 4 puertas T/M, D/H, A/A, B/A, ABS, CD, Paquete F</v>
          </cell>
          <cell r="I1766" t="str">
            <v>3G1TB5CF4HL109704</v>
          </cell>
          <cell r="J1766" t="str">
            <v>Hecho en México</v>
          </cell>
          <cell r="K1766" t="str">
            <v>Magna</v>
          </cell>
          <cell r="L1766">
            <v>4</v>
          </cell>
          <cell r="M1766">
            <v>45</v>
          </cell>
          <cell r="N1766">
            <v>2017</v>
          </cell>
          <cell r="O1766" t="str">
            <v>Hermosillo</v>
          </cell>
          <cell r="P1766" t="str">
            <v>Sonora</v>
          </cell>
          <cell r="Q1766" t="str">
            <v>Noroeste</v>
          </cell>
          <cell r="R1766" t="str">
            <v>Activo</v>
          </cell>
          <cell r="S1766" t="str">
            <v>En operación</v>
          </cell>
          <cell r="T1766" t="str">
            <v>GNP</v>
          </cell>
          <cell r="U1766" t="str">
            <v>Grupo Nacional Provincial, S.A.B.</v>
          </cell>
          <cell r="V1766" t="str">
            <v>Asesor de Servicio</v>
          </cell>
          <cell r="W1766" t="str">
            <v>004</v>
          </cell>
          <cell r="X1766" t="str">
            <v>Supervisoria</v>
          </cell>
          <cell r="Y1766" t="str">
            <v>Asignado</v>
          </cell>
          <cell r="Z1766" t="str">
            <v>S01325</v>
          </cell>
          <cell r="AA1766" t="str">
            <v>Rabago Peña Javier</v>
          </cell>
          <cell r="AB1766" t="str">
            <v>Servicios Administrativos en Reclamaciones, S.A. de C.V.</v>
          </cell>
          <cell r="AC1766" t="str">
            <v>RAPJ760204E46</v>
          </cell>
          <cell r="AD1766" t="str">
            <v>Operativo</v>
          </cell>
          <cell r="AE1766" t="str">
            <v>Asesor de Servicio</v>
          </cell>
          <cell r="AF1766" t="str">
            <v>Unidad Operativa</v>
          </cell>
          <cell r="AG1766" t="str">
            <v>Dirección Servicio y Operaciones</v>
          </cell>
          <cell r="AH1766" t="str">
            <v>Subdirección Siniestros Norte y Occidente</v>
          </cell>
          <cell r="AI1766" t="str">
            <v>C9178</v>
          </cell>
          <cell r="AJ1766" t="str">
            <v>Cárdenas Guzmán Adriel</v>
          </cell>
          <cell r="AK1766" t="str">
            <v>Hermosillo</v>
          </cell>
          <cell r="AL1766" t="str">
            <v>Hermosillo</v>
          </cell>
          <cell r="AM1766">
            <v>7515</v>
          </cell>
          <cell r="AN1766" t="str">
            <v>javier.rabago@gnp.com.mx</v>
          </cell>
          <cell r="AO1766" t="str">
            <v>javier.rabago@gnp.com.mx</v>
          </cell>
          <cell r="AP1766" t="str">
            <v>javier.rabago@gnp.com.mx</v>
          </cell>
          <cell r="AQ1766">
            <v>5545001393</v>
          </cell>
          <cell r="AR1766" t="str">
            <v>6363180010379665</v>
          </cell>
          <cell r="AS1766" t="str">
            <v>ACTIVO</v>
          </cell>
          <cell r="AT1766" t="str">
            <v>3634</v>
          </cell>
          <cell r="AU1766" t="str">
            <v>079</v>
          </cell>
          <cell r="AV1766" t="str">
            <v>05/26</v>
          </cell>
          <cell r="AW1766" t="str">
            <v>IMDM22968665..</v>
          </cell>
          <cell r="AX1766" t="str">
            <v>Activo</v>
          </cell>
          <cell r="AY1766" t="str">
            <v>No</v>
          </cell>
          <cell r="AZ1766" t="str">
            <v>-</v>
          </cell>
          <cell r="BA1766" t="str">
            <v>-</v>
          </cell>
          <cell r="BB1766" t="str">
            <v>-</v>
          </cell>
          <cell r="BC1766" t="str">
            <v>-</v>
          </cell>
          <cell r="BD1766" t="str">
            <v>-</v>
          </cell>
          <cell r="BE1766" t="str">
            <v>-</v>
          </cell>
          <cell r="BF1766" t="str">
            <v>-</v>
          </cell>
          <cell r="BG1766">
            <v>3</v>
          </cell>
          <cell r="BH1766">
            <v>2020</v>
          </cell>
          <cell r="BI1766">
            <v>2</v>
          </cell>
          <cell r="BJ1766" t="str">
            <v>Arrendado</v>
          </cell>
          <cell r="BL1766" t="str">
            <v>Surman Anzures, S.A. de C.V.</v>
          </cell>
          <cell r="BM1766">
            <v>133240.51999999999</v>
          </cell>
          <cell r="BN1766">
            <v>21318.48</v>
          </cell>
          <cell r="BO1766">
            <v>154559</v>
          </cell>
          <cell r="BP1766" t="str">
            <v>-</v>
          </cell>
          <cell r="BQ1766">
            <v>43652</v>
          </cell>
          <cell r="BR1766" t="str">
            <v>AP-20161006-0674</v>
          </cell>
          <cell r="BS1766" t="str">
            <v>147</v>
          </cell>
          <cell r="BT1766" t="str">
            <v>31/36</v>
          </cell>
          <cell r="BU1766">
            <v>2624.11</v>
          </cell>
          <cell r="BV1766">
            <v>789.67</v>
          </cell>
          <cell r="BW1766">
            <v>3413.78</v>
          </cell>
          <cell r="BX1766">
            <v>546.20000000000005</v>
          </cell>
          <cell r="BY1766">
            <v>3959.9800000000005</v>
          </cell>
          <cell r="BZ1766">
            <v>70188.13</v>
          </cell>
          <cell r="CA1766" t="str">
            <v>18/11/2016</v>
          </cell>
          <cell r="CB1766" t="str">
            <v>06/12/2019</v>
          </cell>
          <cell r="CC1766" t="str">
            <v>Miércoles</v>
          </cell>
          <cell r="CD1766" t="str">
            <v>33</v>
          </cell>
          <cell r="CE1766" t="str">
            <v>3</v>
          </cell>
          <cell r="CF1766" t="str">
            <v>Rojo</v>
          </cell>
          <cell r="CG1766" t="str">
            <v>3er Sábado</v>
          </cell>
          <cell r="CH1766" t="str">
            <v>Mzo y Abr</v>
          </cell>
          <cell r="CI1766" t="str">
            <v>Sep y Oct</v>
          </cell>
          <cell r="CJ1766" t="str">
            <v>Ajustador</v>
          </cell>
          <cell r="CK1766">
            <v>90</v>
          </cell>
          <cell r="CL1766" t="str">
            <v>101 - MAGNA</v>
          </cell>
          <cell r="CM1766" t="str">
            <v>16166</v>
          </cell>
          <cell r="CP1766" t="str">
            <v>-</v>
          </cell>
        </row>
        <row r="1767">
          <cell r="A1767" t="str">
            <v>16167</v>
          </cell>
          <cell r="B1767" t="str">
            <v>E19ALP</v>
          </cell>
          <cell r="C1767" t="str">
            <v>Distrito Federal</v>
          </cell>
          <cell r="D1767" t="str">
            <v>No aplica</v>
          </cell>
          <cell r="E1767" t="str">
            <v>Aveo</v>
          </cell>
          <cell r="F1767" t="str">
            <v>Automóvil</v>
          </cell>
          <cell r="G1767" t="str">
            <v>Chevrolet</v>
          </cell>
          <cell r="H1767" t="str">
            <v>Aveo LT 4 puertas T/M, D/H, A/A, B/A, ABS, CD, Paquete F</v>
          </cell>
          <cell r="I1767" t="str">
            <v>3G1TB5CF5HL108674</v>
          </cell>
          <cell r="J1767" t="str">
            <v>Hecho en México</v>
          </cell>
          <cell r="K1767" t="str">
            <v>Magna</v>
          </cell>
          <cell r="L1767">
            <v>4</v>
          </cell>
          <cell r="M1767">
            <v>45</v>
          </cell>
          <cell r="N1767">
            <v>2017</v>
          </cell>
          <cell r="O1767" t="str">
            <v>Puebla</v>
          </cell>
          <cell r="P1767" t="str">
            <v>Puebla</v>
          </cell>
          <cell r="Q1767" t="str">
            <v>Sureste</v>
          </cell>
          <cell r="R1767" t="str">
            <v>Activo</v>
          </cell>
          <cell r="S1767" t="str">
            <v>En operación</v>
          </cell>
          <cell r="T1767" t="str">
            <v>GNP</v>
          </cell>
          <cell r="U1767" t="str">
            <v>Grupo Nacional Provincial, S.A.B.</v>
          </cell>
          <cell r="V1767" t="str">
            <v>Asesor de Servicio</v>
          </cell>
          <cell r="W1767" t="str">
            <v>Q15</v>
          </cell>
          <cell r="X1767" t="str">
            <v>Supervisoria</v>
          </cell>
          <cell r="Y1767" t="str">
            <v>Asignado</v>
          </cell>
          <cell r="Z1767" t="str">
            <v>S00615</v>
          </cell>
          <cell r="AA1767" t="str">
            <v>Rodriguez Herrera Valentín Arturo</v>
          </cell>
          <cell r="AB1767" t="str">
            <v>Servicios Administrativos en Reclamaciones, S.A. de C.V.</v>
          </cell>
          <cell r="AC1767" t="str">
            <v>ROHV7702149W3</v>
          </cell>
          <cell r="AD1767" t="str">
            <v>Operativo</v>
          </cell>
          <cell r="AE1767" t="str">
            <v>Asesor de Servicio</v>
          </cell>
          <cell r="AF1767" t="str">
            <v>Unidad Operativa</v>
          </cell>
          <cell r="AG1767" t="str">
            <v>Dirección Servicio y Operaciones</v>
          </cell>
          <cell r="AH1767" t="str">
            <v>Subdir. Siniestros CDMX y Sureste</v>
          </cell>
          <cell r="AI1767" t="str">
            <v>C9208</v>
          </cell>
          <cell r="AJ1767" t="str">
            <v>Lasa Estrada Antxon</v>
          </cell>
          <cell r="AK1767" t="str">
            <v>Paseo Opera</v>
          </cell>
          <cell r="AL1767" t="str">
            <v>Puebla</v>
          </cell>
          <cell r="AM1767">
            <v>0</v>
          </cell>
          <cell r="AN1767" t="str">
            <v>valentin.rodriguez@gnp.com.mx</v>
          </cell>
          <cell r="AO1767" t="str">
            <v>valentin.rodriguez@gnp.com.mx</v>
          </cell>
          <cell r="AQ1767">
            <v>2225361060</v>
          </cell>
          <cell r="AR1767" t="str">
            <v>6363180010379673</v>
          </cell>
          <cell r="AS1767" t="str">
            <v>CANCELADO</v>
          </cell>
          <cell r="AT1767" t="str">
            <v>7480</v>
          </cell>
          <cell r="AU1767" t="str">
            <v>451</v>
          </cell>
          <cell r="AV1767" t="str">
            <v>05/26</v>
          </cell>
          <cell r="AW1767" t="str">
            <v>IMDM22968672..</v>
          </cell>
          <cell r="AX1767" t="str">
            <v>Activo</v>
          </cell>
          <cell r="AY1767" t="str">
            <v>No</v>
          </cell>
          <cell r="AZ1767" t="str">
            <v>-</v>
          </cell>
          <cell r="BA1767" t="str">
            <v>-</v>
          </cell>
          <cell r="BB1767" t="str">
            <v>-</v>
          </cell>
          <cell r="BC1767" t="str">
            <v>-</v>
          </cell>
          <cell r="BD1767" t="str">
            <v>-</v>
          </cell>
          <cell r="BE1767" t="str">
            <v>-</v>
          </cell>
          <cell r="BF1767" t="str">
            <v>-</v>
          </cell>
          <cell r="BG1767">
            <v>3</v>
          </cell>
          <cell r="BH1767">
            <v>2020</v>
          </cell>
          <cell r="BI1767">
            <v>2</v>
          </cell>
          <cell r="BJ1767" t="str">
            <v>Arrendado</v>
          </cell>
          <cell r="BL1767" t="str">
            <v>Surman Anzures, S.A. de C.V.</v>
          </cell>
          <cell r="BM1767">
            <v>133240.51999999999</v>
          </cell>
          <cell r="BN1767">
            <v>21318.48</v>
          </cell>
          <cell r="BO1767">
            <v>154559</v>
          </cell>
          <cell r="BP1767" t="str">
            <v>-</v>
          </cell>
          <cell r="BQ1767">
            <v>43652</v>
          </cell>
          <cell r="BR1767" t="str">
            <v>AP-20161006-0674</v>
          </cell>
          <cell r="BS1767" t="str">
            <v>148</v>
          </cell>
          <cell r="BT1767" t="str">
            <v>31/36</v>
          </cell>
          <cell r="BU1767">
            <v>2624.11</v>
          </cell>
          <cell r="BV1767">
            <v>789.67</v>
          </cell>
          <cell r="BW1767">
            <v>3413.78</v>
          </cell>
          <cell r="BX1767">
            <v>546.20000000000005</v>
          </cell>
          <cell r="BY1767">
            <v>3959.9800000000005</v>
          </cell>
          <cell r="BZ1767">
            <v>70188.13</v>
          </cell>
          <cell r="CA1767" t="str">
            <v>18/11/2016</v>
          </cell>
          <cell r="CB1767" t="str">
            <v>06/12/2019</v>
          </cell>
          <cell r="CC1767" t="str">
            <v>Viernes</v>
          </cell>
          <cell r="CD1767" t="str">
            <v>19</v>
          </cell>
          <cell r="CE1767" t="str">
            <v>9</v>
          </cell>
          <cell r="CF1767" t="str">
            <v>Azul</v>
          </cell>
          <cell r="CG1767" t="str">
            <v>5o Sábado</v>
          </cell>
          <cell r="CH1767" t="str">
            <v>May y Jun</v>
          </cell>
          <cell r="CI1767" t="str">
            <v>Nov y Dic</v>
          </cell>
          <cell r="CJ1767" t="str">
            <v>Ajustador</v>
          </cell>
          <cell r="CK1767">
            <v>90</v>
          </cell>
          <cell r="CL1767" t="str">
            <v>101 - MAGNA</v>
          </cell>
          <cell r="CM1767" t="str">
            <v>16167</v>
          </cell>
          <cell r="CP1767" t="str">
            <v>4006480</v>
          </cell>
        </row>
        <row r="1768">
          <cell r="A1768" t="str">
            <v>16168</v>
          </cell>
          <cell r="B1768" t="str">
            <v>E67ALP</v>
          </cell>
          <cell r="C1768" t="str">
            <v>Distrito Federal</v>
          </cell>
          <cell r="D1768" t="str">
            <v>No aplica</v>
          </cell>
          <cell r="E1768" t="str">
            <v>Aveo</v>
          </cell>
          <cell r="F1768" t="str">
            <v>Automóvil</v>
          </cell>
          <cell r="G1768" t="str">
            <v>Chevrolet</v>
          </cell>
          <cell r="H1768" t="str">
            <v>Aveo LT 4 puertas T/M, D/H, A/A, B/A, ABS, CD, Paquete F</v>
          </cell>
          <cell r="I1768" t="str">
            <v>3G1TB5CF9HL106765</v>
          </cell>
          <cell r="J1768" t="str">
            <v>Hecho en México</v>
          </cell>
          <cell r="K1768" t="str">
            <v>Magna</v>
          </cell>
          <cell r="L1768">
            <v>4</v>
          </cell>
          <cell r="M1768">
            <v>45</v>
          </cell>
          <cell r="N1768">
            <v>2017</v>
          </cell>
          <cell r="O1768" t="str">
            <v>Ciudad Obregón</v>
          </cell>
          <cell r="P1768" t="str">
            <v>Sonora</v>
          </cell>
          <cell r="Q1768" t="str">
            <v>Noroeste</v>
          </cell>
          <cell r="R1768" t="str">
            <v>Activo</v>
          </cell>
          <cell r="S1768" t="str">
            <v>En operación</v>
          </cell>
          <cell r="T1768" t="str">
            <v>GNP</v>
          </cell>
          <cell r="U1768" t="str">
            <v>Grupo Nacional Provincial, S.A.B.</v>
          </cell>
          <cell r="V1768" t="str">
            <v>Supervisor Ajustes</v>
          </cell>
          <cell r="W1768" t="str">
            <v>-</v>
          </cell>
          <cell r="X1768" t="str">
            <v>Supervisoria</v>
          </cell>
          <cell r="Y1768" t="str">
            <v>Asignado</v>
          </cell>
          <cell r="Z1768" t="str">
            <v>N92061</v>
          </cell>
          <cell r="AA1768" t="str">
            <v>Martínez Quintana Jorge Luis</v>
          </cell>
          <cell r="AB1768" t="str">
            <v>Grupo Nacional Provincial, S.A.B.</v>
          </cell>
          <cell r="AC1768" t="str">
            <v>MAQJ700605D99</v>
          </cell>
          <cell r="AD1768" t="str">
            <v>Jefe de departamento</v>
          </cell>
          <cell r="AE1768" t="str">
            <v>Supervisor Siniestros Autos</v>
          </cell>
          <cell r="AF1768" t="str">
            <v>Unidad Operativa</v>
          </cell>
          <cell r="AG1768" t="str">
            <v>Dirección Servicio y Operaciones</v>
          </cell>
          <cell r="AH1768" t="str">
            <v>Subdirección Siniestros Norte y Occidente</v>
          </cell>
          <cell r="AI1768" t="str">
            <v>C9178</v>
          </cell>
          <cell r="AJ1768" t="str">
            <v>Cárdenas Guzmán Adriel</v>
          </cell>
          <cell r="AK1768" t="str">
            <v>Ciudad Obregón</v>
          </cell>
          <cell r="AL1768" t="str">
            <v>Ciudad Obregón</v>
          </cell>
          <cell r="AM1768">
            <v>7440</v>
          </cell>
          <cell r="AN1768" t="str">
            <v>jorge.martinezquintana@gnp.com.mx</v>
          </cell>
          <cell r="AO1768" t="str">
            <v>jorge.martinezquintana@gnp.com.mx</v>
          </cell>
          <cell r="AQ1768">
            <v>6441101258</v>
          </cell>
          <cell r="AR1768" t="str">
            <v>6363180010379681</v>
          </cell>
          <cell r="AS1768" t="str">
            <v>ACTIVO</v>
          </cell>
          <cell r="AT1768" t="str">
            <v>5020</v>
          </cell>
          <cell r="AU1768" t="str">
            <v>432</v>
          </cell>
          <cell r="AV1768" t="str">
            <v>05/26</v>
          </cell>
          <cell r="AW1768" t="str">
            <v>IMDM22968666..</v>
          </cell>
          <cell r="AX1768" t="str">
            <v>Activo</v>
          </cell>
          <cell r="AY1768" t="str">
            <v>Si</v>
          </cell>
          <cell r="AZ1768">
            <v>763.89</v>
          </cell>
          <cell r="BA1768">
            <v>43708</v>
          </cell>
          <cell r="BB1768">
            <v>17569.47</v>
          </cell>
          <cell r="BC1768" t="str">
            <v>-</v>
          </cell>
          <cell r="BD1768">
            <v>55000</v>
          </cell>
          <cell r="BE1768">
            <v>43373</v>
          </cell>
          <cell r="BF1768">
            <v>44454</v>
          </cell>
          <cell r="BG1768">
            <v>3</v>
          </cell>
          <cell r="BH1768">
            <v>2020</v>
          </cell>
          <cell r="BI1768">
            <v>2</v>
          </cell>
          <cell r="BJ1768" t="str">
            <v>Arrendado</v>
          </cell>
          <cell r="BL1768" t="str">
            <v>Surman Anzures, S.A. de C.V.</v>
          </cell>
          <cell r="BM1768">
            <v>133240.51999999999</v>
          </cell>
          <cell r="BN1768">
            <v>21318.48</v>
          </cell>
          <cell r="BO1768">
            <v>154559</v>
          </cell>
          <cell r="BP1768" t="str">
            <v>-</v>
          </cell>
          <cell r="BQ1768">
            <v>43652</v>
          </cell>
          <cell r="BR1768" t="str">
            <v>AP-20161006-0674</v>
          </cell>
          <cell r="BS1768" t="str">
            <v>149</v>
          </cell>
          <cell r="BT1768" t="str">
            <v>31/48</v>
          </cell>
          <cell r="BU1768">
            <v>1926.83</v>
          </cell>
          <cell r="BV1768">
            <v>914.12</v>
          </cell>
          <cell r="BW1768">
            <v>2840.95</v>
          </cell>
          <cell r="BX1768">
            <v>454.55</v>
          </cell>
          <cell r="BY1768">
            <v>3295.5</v>
          </cell>
          <cell r="BZ1768">
            <v>82360.45</v>
          </cell>
          <cell r="CA1768" t="str">
            <v>18/11/2016</v>
          </cell>
          <cell r="CB1768" t="str">
            <v>06/12/2020</v>
          </cell>
          <cell r="CC1768" t="str">
            <v>Martes</v>
          </cell>
          <cell r="CD1768" t="str">
            <v>67</v>
          </cell>
          <cell r="CE1768" t="str">
            <v>7</v>
          </cell>
          <cell r="CF1768" t="str">
            <v>Rosa</v>
          </cell>
          <cell r="CG1768" t="str">
            <v>2o Sábado</v>
          </cell>
          <cell r="CH1768" t="str">
            <v>Feb y Mzo</v>
          </cell>
          <cell r="CI1768" t="str">
            <v>Ago y Sep</v>
          </cell>
          <cell r="CJ1768" t="str">
            <v>SupAjustes</v>
          </cell>
          <cell r="CK1768">
            <v>90</v>
          </cell>
          <cell r="CL1768" t="str">
            <v>101 - MAGNA</v>
          </cell>
          <cell r="CM1768" t="str">
            <v>16168</v>
          </cell>
          <cell r="CP1768" t="str">
            <v>-</v>
          </cell>
        </row>
        <row r="1769">
          <cell r="A1769" t="str">
            <v>16169</v>
          </cell>
          <cell r="B1769" t="str">
            <v>R60ALG</v>
          </cell>
          <cell r="C1769" t="str">
            <v>Distrito Federal</v>
          </cell>
          <cell r="D1769" t="str">
            <v>No aplica</v>
          </cell>
          <cell r="E1769" t="str">
            <v>Aveo</v>
          </cell>
          <cell r="F1769" t="str">
            <v>Automóvil</v>
          </cell>
          <cell r="G1769" t="str">
            <v>Chevrolet</v>
          </cell>
          <cell r="H1769" t="str">
            <v>Aveo LT 4 puertas T/M, D/H, A/A, B/A, ABS, CD, Paquete F</v>
          </cell>
          <cell r="I1769" t="str">
            <v>3G1TB5CF8HL151597</v>
          </cell>
          <cell r="J1769" t="str">
            <v>Hecho en México</v>
          </cell>
          <cell r="K1769" t="str">
            <v>Magna</v>
          </cell>
          <cell r="L1769">
            <v>4</v>
          </cell>
          <cell r="M1769">
            <v>45</v>
          </cell>
          <cell r="N1769">
            <v>2017</v>
          </cell>
          <cell r="O1769" t="str">
            <v>Acapulco</v>
          </cell>
          <cell r="P1769" t="str">
            <v>Guerrero</v>
          </cell>
          <cell r="Q1769" t="str">
            <v>Centro</v>
          </cell>
          <cell r="R1769" t="str">
            <v>Baja</v>
          </cell>
          <cell r="S1769" t="str">
            <v>PT por Robo</v>
          </cell>
          <cell r="T1769" t="str">
            <v>GNP</v>
          </cell>
          <cell r="U1769" t="str">
            <v>Grupo Nacional Provincial, S.A.B.</v>
          </cell>
          <cell r="V1769" t="str">
            <v>Agente Empleado</v>
          </cell>
          <cell r="W1769" t="str">
            <v>Agente Empleado</v>
          </cell>
          <cell r="X1769" t="str">
            <v>Oficina de Ventas</v>
          </cell>
          <cell r="Y1769" t="str">
            <v>Asignado</v>
          </cell>
          <cell r="Z1769" t="str">
            <v>V02983</v>
          </cell>
          <cell r="AA1769" t="str">
            <v>-</v>
          </cell>
          <cell r="AB1769" t="str">
            <v>-</v>
          </cell>
          <cell r="AC1769" t="str">
            <v>-</v>
          </cell>
          <cell r="AD1769" t="str">
            <v>-</v>
          </cell>
          <cell r="AE1769" t="str">
            <v>-</v>
          </cell>
          <cell r="AF1769" t="str">
            <v>-</v>
          </cell>
          <cell r="AG1769" t="str">
            <v>-</v>
          </cell>
          <cell r="AH1769" t="str">
            <v>-</v>
          </cell>
          <cell r="AI1769" t="str">
            <v>C6705</v>
          </cell>
          <cell r="AJ1769" t="str">
            <v>Ramirez Granados Arturo</v>
          </cell>
          <cell r="AK1769" t="str">
            <v>-</v>
          </cell>
          <cell r="AL1769" t="str">
            <v>-</v>
          </cell>
          <cell r="AM1769" t="str">
            <v>-</v>
          </cell>
          <cell r="AN1769" t="str">
            <v>giovanni.urbina@gnp.com.mx</v>
          </cell>
          <cell r="AO1769" t="str">
            <v>-</v>
          </cell>
          <cell r="AP1769" t="str">
            <v>giovanni.urbina@gnp.com.mx</v>
          </cell>
          <cell r="AQ1769">
            <v>7445869929</v>
          </cell>
          <cell r="AR1769" t="str">
            <v>-</v>
          </cell>
          <cell r="AS1769" t="str">
            <v>-</v>
          </cell>
          <cell r="AT1769" t="str">
            <v>-</v>
          </cell>
          <cell r="AU1769" t="str">
            <v>-</v>
          </cell>
          <cell r="AV1769" t="str">
            <v>-</v>
          </cell>
          <cell r="AW1769" t="str">
            <v>IMDM22968670..</v>
          </cell>
          <cell r="AX1769" t="str">
            <v>Inactivo</v>
          </cell>
          <cell r="AY1769" t="str">
            <v>No</v>
          </cell>
          <cell r="AZ1769" t="str">
            <v>-</v>
          </cell>
          <cell r="BA1769" t="str">
            <v>-</v>
          </cell>
          <cell r="BB1769" t="str">
            <v>-</v>
          </cell>
          <cell r="BC1769" t="str">
            <v>-</v>
          </cell>
          <cell r="BD1769" t="str">
            <v>-</v>
          </cell>
          <cell r="BE1769" t="str">
            <v>-</v>
          </cell>
          <cell r="BF1769" t="str">
            <v>-</v>
          </cell>
          <cell r="BG1769" t="str">
            <v>-</v>
          </cell>
          <cell r="BH1769" t="str">
            <v>-</v>
          </cell>
          <cell r="BI1769" t="str">
            <v>-</v>
          </cell>
          <cell r="BJ1769" t="str">
            <v>Arrendado</v>
          </cell>
          <cell r="BQ1769" t="str">
            <v>-</v>
          </cell>
          <cell r="BR1769" t="str">
            <v>-</v>
          </cell>
          <cell r="BS1769" t="str">
            <v>-</v>
          </cell>
          <cell r="BT1769" t="str">
            <v>-</v>
          </cell>
          <cell r="BU1769" t="str">
            <v>-</v>
          </cell>
          <cell r="BV1769" t="str">
            <v>-</v>
          </cell>
          <cell r="BW1769" t="str">
            <v>-</v>
          </cell>
          <cell r="BX1769" t="str">
            <v>-</v>
          </cell>
          <cell r="BY1769" t="str">
            <v>-</v>
          </cell>
          <cell r="BZ1769" t="str">
            <v>-</v>
          </cell>
          <cell r="CA1769" t="str">
            <v>-</v>
          </cell>
          <cell r="CB1769" t="str">
            <v>-</v>
          </cell>
          <cell r="CC1769" t="str">
            <v>Viernes</v>
          </cell>
          <cell r="CD1769" t="str">
            <v>60</v>
          </cell>
          <cell r="CE1769" t="str">
            <v>0</v>
          </cell>
          <cell r="CF1769" t="str">
            <v>Azul</v>
          </cell>
          <cell r="CG1769" t="str">
            <v>5o Sábado</v>
          </cell>
          <cell r="CH1769" t="str">
            <v>May y Jun</v>
          </cell>
          <cell r="CI1769" t="str">
            <v>Nov y Dic</v>
          </cell>
          <cell r="CJ1769" t="str">
            <v>-</v>
          </cell>
          <cell r="CK1769">
            <v>90</v>
          </cell>
          <cell r="CL1769" t="str">
            <v>101 - MAGNA</v>
          </cell>
          <cell r="CM1769" t="str">
            <v>16169</v>
          </cell>
          <cell r="CP1769" t="str">
            <v>-</v>
          </cell>
        </row>
        <row r="1770">
          <cell r="A1770" t="str">
            <v>16170</v>
          </cell>
          <cell r="B1770" t="str">
            <v>R80ALG</v>
          </cell>
          <cell r="C1770" t="str">
            <v>Distrito Federal</v>
          </cell>
          <cell r="D1770" t="str">
            <v>No aplica</v>
          </cell>
          <cell r="E1770" t="str">
            <v>Aveo</v>
          </cell>
          <cell r="F1770" t="str">
            <v>Automóvil</v>
          </cell>
          <cell r="G1770" t="str">
            <v>Chevrolet</v>
          </cell>
          <cell r="H1770" t="str">
            <v>Aveo LT 4 puertas T/M, D/H, A/A, B/A, ABS, CD, Paquete F</v>
          </cell>
          <cell r="I1770" t="str">
            <v>3G1TB5CF1HL153479</v>
          </cell>
          <cell r="J1770" t="str">
            <v>Hecho en México</v>
          </cell>
          <cell r="K1770" t="str">
            <v>Magna</v>
          </cell>
          <cell r="L1770">
            <v>4</v>
          </cell>
          <cell r="M1770">
            <v>45</v>
          </cell>
          <cell r="N1770">
            <v>2017</v>
          </cell>
          <cell r="O1770" t="str">
            <v>Veracruz</v>
          </cell>
          <cell r="P1770" t="str">
            <v>Veracruz</v>
          </cell>
          <cell r="Q1770" t="str">
            <v>Sureste</v>
          </cell>
          <cell r="R1770" t="str">
            <v>Activo</v>
          </cell>
          <cell r="S1770" t="str">
            <v>En operación</v>
          </cell>
          <cell r="T1770" t="str">
            <v>GNP</v>
          </cell>
          <cell r="U1770" t="str">
            <v>Grupo Nacional Provincial, S.A.B.</v>
          </cell>
          <cell r="V1770" t="str">
            <v>Asesor de Servicio</v>
          </cell>
          <cell r="W1770" t="str">
            <v>6604</v>
          </cell>
          <cell r="X1770" t="str">
            <v>Supervisoria</v>
          </cell>
          <cell r="Y1770" t="str">
            <v>Asignado</v>
          </cell>
          <cell r="Z1770" t="str">
            <v>S06285</v>
          </cell>
          <cell r="AA1770" t="str">
            <v>Ortiz Nolasco Cristian Roberto</v>
          </cell>
          <cell r="AB1770" t="str">
            <v>Servicios Administrativos en Reclamaciones, S.A. de C.V.</v>
          </cell>
          <cell r="AC1770" t="str">
            <v>OINC920701417</v>
          </cell>
          <cell r="AD1770" t="str">
            <v>Operativo</v>
          </cell>
          <cell r="AE1770" t="str">
            <v>Asesor de Servicio</v>
          </cell>
          <cell r="AF1770" t="str">
            <v>Unidad Operativa</v>
          </cell>
          <cell r="AG1770" t="str">
            <v>Dirección Servicio y Operaciones</v>
          </cell>
          <cell r="AH1770" t="str">
            <v>Subdir. Siniestros CDMX y Sureste</v>
          </cell>
          <cell r="AI1770" t="str">
            <v>C9208</v>
          </cell>
          <cell r="AJ1770" t="str">
            <v>Lasa Estrada Antxon</v>
          </cell>
          <cell r="AK1770" t="str">
            <v>Paseo Jardin</v>
          </cell>
          <cell r="AL1770" t="str">
            <v>Veracruz</v>
          </cell>
          <cell r="AM1770">
            <v>0</v>
          </cell>
          <cell r="AN1770" t="str">
            <v>cristian.ortiz@gnp.com.mx</v>
          </cell>
          <cell r="AO1770" t="str">
            <v>cristian.ortiz@gnp.com.mx</v>
          </cell>
          <cell r="AP1770" t="str">
            <v>cristian.ortiz@gnp.com.mx</v>
          </cell>
          <cell r="AQ1770">
            <v>2291595036</v>
          </cell>
          <cell r="AR1770" t="str">
            <v>6363180010379699</v>
          </cell>
          <cell r="AS1770" t="str">
            <v>ACTIVO</v>
          </cell>
          <cell r="AT1770" t="str">
            <v>7227</v>
          </cell>
          <cell r="AU1770" t="str">
            <v>762</v>
          </cell>
          <cell r="AV1770" t="str">
            <v>05/26</v>
          </cell>
          <cell r="AW1770" t="str">
            <v>IMDM22968669..</v>
          </cell>
          <cell r="AX1770" t="str">
            <v>Inactivo</v>
          </cell>
          <cell r="AY1770" t="str">
            <v>Si</v>
          </cell>
          <cell r="AZ1770">
            <v>847.22</v>
          </cell>
          <cell r="BA1770">
            <v>43631</v>
          </cell>
          <cell r="BB1770">
            <v>22027.72</v>
          </cell>
          <cell r="BC1770">
            <v>38972.28</v>
          </cell>
          <cell r="BD1770">
            <v>61000</v>
          </cell>
          <cell r="BE1770">
            <v>43251</v>
          </cell>
          <cell r="BF1770">
            <v>44331</v>
          </cell>
          <cell r="BG1770">
            <v>3</v>
          </cell>
          <cell r="BH1770">
            <v>2020</v>
          </cell>
          <cell r="BI1770">
            <v>2</v>
          </cell>
          <cell r="BJ1770" t="str">
            <v>Arrendado</v>
          </cell>
          <cell r="BQ1770">
            <v>43652</v>
          </cell>
          <cell r="BR1770" t="str">
            <v>AP-20161006-0674</v>
          </cell>
          <cell r="BS1770" t="str">
            <v>158</v>
          </cell>
          <cell r="BT1770" t="str">
            <v>30/48</v>
          </cell>
          <cell r="BU1770">
            <v>1829.26</v>
          </cell>
          <cell r="BV1770">
            <v>895.38</v>
          </cell>
          <cell r="BW1770">
            <v>2724.64</v>
          </cell>
          <cell r="BX1770">
            <v>435.94</v>
          </cell>
          <cell r="BY1770">
            <v>3160.58</v>
          </cell>
          <cell r="BZ1770">
            <v>80730</v>
          </cell>
          <cell r="CA1770" t="str">
            <v>19/12/2016</v>
          </cell>
          <cell r="CB1770" t="str">
            <v>06/01/2021</v>
          </cell>
          <cell r="CC1770" t="str">
            <v>Viernes</v>
          </cell>
          <cell r="CD1770" t="str">
            <v>80</v>
          </cell>
          <cell r="CE1770" t="str">
            <v>0</v>
          </cell>
          <cell r="CF1770" t="str">
            <v>Azul</v>
          </cell>
          <cell r="CG1770" t="str">
            <v>5o Sábado</v>
          </cell>
          <cell r="CH1770" t="str">
            <v>May y Jun</v>
          </cell>
          <cell r="CI1770" t="str">
            <v>Nov y Dic</v>
          </cell>
          <cell r="CJ1770" t="str">
            <v>Ajustador</v>
          </cell>
          <cell r="CK1770">
            <v>90</v>
          </cell>
          <cell r="CL1770" t="str">
            <v>101 - MAGNA</v>
          </cell>
          <cell r="CM1770" t="str">
            <v>16170</v>
          </cell>
          <cell r="CP1770" t="str">
            <v>4016566</v>
          </cell>
        </row>
        <row r="1771">
          <cell r="A1771" t="str">
            <v>16171</v>
          </cell>
          <cell r="B1771" t="str">
            <v>R07ALG</v>
          </cell>
          <cell r="C1771" t="str">
            <v>Distrito Federal</v>
          </cell>
          <cell r="D1771" t="str">
            <v>No aplica</v>
          </cell>
          <cell r="E1771" t="str">
            <v>Aveo</v>
          </cell>
          <cell r="F1771" t="str">
            <v>Automóvil</v>
          </cell>
          <cell r="G1771" t="str">
            <v>Chevrolet</v>
          </cell>
          <cell r="H1771" t="str">
            <v>Aveo LT 4 puertas T/M, D/H, A/A, B/A, ABS, CD, Paquete F</v>
          </cell>
          <cell r="I1771" t="str">
            <v>3G1TB5CF2HL153989</v>
          </cell>
          <cell r="J1771" t="str">
            <v>Hecho en México</v>
          </cell>
          <cell r="K1771" t="str">
            <v>Magna</v>
          </cell>
          <cell r="L1771">
            <v>4</v>
          </cell>
          <cell r="M1771">
            <v>45</v>
          </cell>
          <cell r="N1771">
            <v>2017</v>
          </cell>
          <cell r="O1771" t="str">
            <v>Puebla</v>
          </cell>
          <cell r="P1771" t="str">
            <v>Puebla</v>
          </cell>
          <cell r="Q1771" t="str">
            <v>Sureste</v>
          </cell>
          <cell r="R1771" t="str">
            <v>Baja</v>
          </cell>
          <cell r="S1771" t="str">
            <v>Subasta interna</v>
          </cell>
          <cell r="T1771" t="str">
            <v>GNP</v>
          </cell>
          <cell r="U1771" t="str">
            <v>Grupo Nacional Provincial, S.A.B.</v>
          </cell>
          <cell r="V1771" t="str">
            <v>Asesor de Servicio</v>
          </cell>
          <cell r="W1771" t="str">
            <v>594</v>
          </cell>
          <cell r="X1771" t="str">
            <v>Célula 2</v>
          </cell>
          <cell r="Y1771" t="str">
            <v>Asignado</v>
          </cell>
          <cell r="Z1771" t="str">
            <v>S04307</v>
          </cell>
          <cell r="AA1771" t="str">
            <v>Romero Gonzalez Pedro</v>
          </cell>
          <cell r="AB1771" t="str">
            <v>Servicios Administrativos en Reclamaciones, S.A. de C.V.</v>
          </cell>
          <cell r="AC1771" t="str">
            <v>ROGP800301NK6</v>
          </cell>
          <cell r="AD1771" t="str">
            <v>Operativo</v>
          </cell>
          <cell r="AE1771" t="str">
            <v>Asesor de Servicio</v>
          </cell>
          <cell r="AF1771" t="str">
            <v>Unidad Operativa</v>
          </cell>
          <cell r="AG1771" t="str">
            <v>Dirección Servicio y Operaciones</v>
          </cell>
          <cell r="AH1771" t="str">
            <v>Subdir. Siniestros CDMX y Sureste</v>
          </cell>
          <cell r="AI1771" t="str">
            <v>C9208</v>
          </cell>
          <cell r="AJ1771" t="str">
            <v>Lasa Estrada Antxon</v>
          </cell>
          <cell r="AK1771" t="str">
            <v>Paseo Opera</v>
          </cell>
          <cell r="AL1771" t="str">
            <v>Puebla</v>
          </cell>
          <cell r="AM1771">
            <v>0</v>
          </cell>
          <cell r="AN1771" t="str">
            <v>pedro.romero@gnp.com.mx</v>
          </cell>
          <cell r="AO1771" t="str">
            <v>pedro.romero@gnp.com.mx</v>
          </cell>
          <cell r="AQ1771">
            <v>2225042703</v>
          </cell>
          <cell r="AR1771" t="str">
            <v>6363180010379707</v>
          </cell>
          <cell r="AS1771" t="str">
            <v>CANCELADO</v>
          </cell>
          <cell r="AT1771" t="str">
            <v>8803</v>
          </cell>
          <cell r="AU1771" t="str">
            <v>674</v>
          </cell>
          <cell r="AV1771" t="str">
            <v>05/26</v>
          </cell>
          <cell r="AW1771" t="str">
            <v>IMDM22968671..</v>
          </cell>
          <cell r="AX1771" t="str">
            <v>Inactivo</v>
          </cell>
          <cell r="AY1771" t="str">
            <v>No</v>
          </cell>
          <cell r="AZ1771" t="str">
            <v>-</v>
          </cell>
          <cell r="BA1771" t="str">
            <v>-</v>
          </cell>
          <cell r="BB1771" t="str">
            <v>-</v>
          </cell>
          <cell r="BC1771" t="str">
            <v>-</v>
          </cell>
          <cell r="BD1771" t="str">
            <v>-</v>
          </cell>
          <cell r="BE1771" t="str">
            <v>-</v>
          </cell>
          <cell r="BF1771" t="str">
            <v>-</v>
          </cell>
          <cell r="BG1771">
            <v>3</v>
          </cell>
          <cell r="BH1771" t="str">
            <v>-</v>
          </cell>
          <cell r="BI1771" t="str">
            <v>-</v>
          </cell>
          <cell r="BJ1771" t="str">
            <v>Arrendado</v>
          </cell>
          <cell r="BQ1771" t="str">
            <v>-</v>
          </cell>
          <cell r="BR1771" t="str">
            <v>-</v>
          </cell>
          <cell r="BS1771" t="str">
            <v>-</v>
          </cell>
          <cell r="BT1771" t="str">
            <v>-</v>
          </cell>
          <cell r="BU1771" t="str">
            <v>-</v>
          </cell>
          <cell r="BV1771" t="str">
            <v>-</v>
          </cell>
          <cell r="BW1771" t="str">
            <v>-</v>
          </cell>
          <cell r="BX1771" t="str">
            <v>-</v>
          </cell>
          <cell r="BY1771" t="str">
            <v>-</v>
          </cell>
          <cell r="BZ1771" t="str">
            <v>-</v>
          </cell>
          <cell r="CA1771" t="str">
            <v>-</v>
          </cell>
          <cell r="CB1771" t="str">
            <v>-</v>
          </cell>
          <cell r="CC1771" t="str">
            <v>Martes</v>
          </cell>
          <cell r="CD1771" t="str">
            <v>07</v>
          </cell>
          <cell r="CE1771" t="str">
            <v>7</v>
          </cell>
          <cell r="CF1771" t="str">
            <v>Rosa</v>
          </cell>
          <cell r="CG1771" t="str">
            <v>2o Sábado</v>
          </cell>
          <cell r="CH1771" t="str">
            <v>Feb y Mzo</v>
          </cell>
          <cell r="CI1771" t="str">
            <v>Ago y Sep</v>
          </cell>
          <cell r="CJ1771" t="str">
            <v>Ajustador</v>
          </cell>
          <cell r="CK1771">
            <v>90</v>
          </cell>
          <cell r="CL1771" t="str">
            <v>101 - MAGNA</v>
          </cell>
          <cell r="CM1771" t="str">
            <v>16171</v>
          </cell>
          <cell r="CP1771" t="str">
            <v>-</v>
          </cell>
        </row>
        <row r="1772">
          <cell r="A1772" t="str">
            <v>17001</v>
          </cell>
          <cell r="B1772" t="str">
            <v>Z21APJ</v>
          </cell>
          <cell r="C1772" t="str">
            <v>Ciudad de México</v>
          </cell>
          <cell r="D1772" t="str">
            <v>No aplica</v>
          </cell>
          <cell r="E1772" t="str">
            <v>Aveo</v>
          </cell>
          <cell r="F1772" t="str">
            <v>Automóvil</v>
          </cell>
          <cell r="G1772" t="str">
            <v>Chevrolet</v>
          </cell>
          <cell r="H1772" t="str">
            <v>Aveo LT 4 puertas T/M, D/H, A/A, B/A, ABS, CD, Paquete F</v>
          </cell>
          <cell r="I1772" t="str">
            <v>3G1TB5CF9HL164990</v>
          </cell>
          <cell r="J1772" t="str">
            <v>Hecho en México</v>
          </cell>
          <cell r="K1772" t="str">
            <v>Magna</v>
          </cell>
          <cell r="L1772">
            <v>4</v>
          </cell>
          <cell r="M1772">
            <v>45</v>
          </cell>
          <cell r="N1772">
            <v>2017</v>
          </cell>
          <cell r="O1772" t="str">
            <v>Pachuca</v>
          </cell>
          <cell r="P1772" t="str">
            <v>Hidalgo</v>
          </cell>
          <cell r="Q1772" t="str">
            <v>Centro</v>
          </cell>
          <cell r="R1772" t="str">
            <v>Baja</v>
          </cell>
          <cell r="S1772" t="str">
            <v>Subasta interna</v>
          </cell>
          <cell r="T1772" t="str">
            <v>GNP</v>
          </cell>
          <cell r="U1772" t="str">
            <v>Grupo Nacional Provincial, S.A.B.</v>
          </cell>
          <cell r="V1772" t="str">
            <v>Asesor de Servicio</v>
          </cell>
          <cell r="W1772" t="str">
            <v>7903</v>
          </cell>
          <cell r="X1772" t="str">
            <v>Supervisoria</v>
          </cell>
          <cell r="Y1772" t="str">
            <v>Asignado</v>
          </cell>
          <cell r="Z1772" t="str">
            <v>S04178</v>
          </cell>
          <cell r="AA1772" t="str">
            <v>Ramirez Enriquez Héctor</v>
          </cell>
          <cell r="AB1772" t="str">
            <v>Servicios Administrativos en Reclamaciones, S.A. de C.V.</v>
          </cell>
          <cell r="AC1772" t="str">
            <v>RAEH691203BR2</v>
          </cell>
          <cell r="AD1772" t="str">
            <v>Operativo</v>
          </cell>
          <cell r="AE1772" t="str">
            <v>Asesor de Servicio</v>
          </cell>
          <cell r="AF1772" t="str">
            <v>Unidad Operativa</v>
          </cell>
          <cell r="AG1772" t="str">
            <v>Dirección Servicio y Operaciones</v>
          </cell>
          <cell r="AH1772" t="str">
            <v>Subdir. Siniestros CDMX y Sureste</v>
          </cell>
          <cell r="AI1772" t="str">
            <v>C9215</v>
          </cell>
          <cell r="AJ1772" t="str">
            <v>Moreno Alvárez Elvia Citlalli</v>
          </cell>
          <cell r="AK1772" t="str">
            <v>Pachuca</v>
          </cell>
          <cell r="AL1772" t="str">
            <v>Pachuca</v>
          </cell>
          <cell r="AM1772">
            <v>80824</v>
          </cell>
          <cell r="AN1772" t="str">
            <v>hector.ramirez@gnp.com.mx</v>
          </cell>
          <cell r="AO1772" t="str">
            <v>hector.ramirez@gnp.com.mx</v>
          </cell>
          <cell r="AQ1772">
            <v>7711439489</v>
          </cell>
          <cell r="AR1772" t="str">
            <v>6363180010379715</v>
          </cell>
          <cell r="AS1772" t="str">
            <v>BLOQUEADO</v>
          </cell>
          <cell r="AT1772" t="str">
            <v>7228</v>
          </cell>
          <cell r="AU1772" t="str">
            <v>012</v>
          </cell>
          <cell r="AV1772" t="str">
            <v>05/26</v>
          </cell>
          <cell r="AW1772" t="str">
            <v>IMDM22968718..</v>
          </cell>
          <cell r="AX1772" t="str">
            <v>Inactivo</v>
          </cell>
          <cell r="AY1772" t="str">
            <v>No</v>
          </cell>
          <cell r="AZ1772" t="str">
            <v>-</v>
          </cell>
          <cell r="BA1772" t="str">
            <v>-</v>
          </cell>
          <cell r="BB1772" t="str">
            <v>-</v>
          </cell>
          <cell r="BC1772" t="str">
            <v>-</v>
          </cell>
          <cell r="BD1772" t="str">
            <v>-</v>
          </cell>
          <cell r="BE1772" t="str">
            <v>-</v>
          </cell>
          <cell r="BF1772" t="str">
            <v>-</v>
          </cell>
          <cell r="BG1772">
            <v>3</v>
          </cell>
          <cell r="BH1772" t="str">
            <v>-</v>
          </cell>
          <cell r="BI1772" t="str">
            <v>-</v>
          </cell>
          <cell r="BJ1772" t="str">
            <v>Arrendado</v>
          </cell>
          <cell r="BK1772" t="str">
            <v>ANC10961</v>
          </cell>
          <cell r="BL1772" t="str">
            <v>Auto Cam, S.A. de C.V.</v>
          </cell>
          <cell r="BM1772">
            <v>126389.66</v>
          </cell>
          <cell r="BN1772">
            <v>20222.345600000001</v>
          </cell>
          <cell r="BO1772">
            <v>146612.0056</v>
          </cell>
          <cell r="BQ1772" t="str">
            <v>-</v>
          </cell>
          <cell r="BR1772" t="str">
            <v>-</v>
          </cell>
          <cell r="BS1772" t="str">
            <v>-</v>
          </cell>
          <cell r="BT1772" t="str">
            <v>-</v>
          </cell>
          <cell r="BU1772" t="str">
            <v>-</v>
          </cell>
          <cell r="BV1772" t="str">
            <v>-</v>
          </cell>
          <cell r="BW1772" t="str">
            <v>-</v>
          </cell>
          <cell r="BX1772" t="str">
            <v>-</v>
          </cell>
          <cell r="BY1772" t="str">
            <v>-</v>
          </cell>
          <cell r="BZ1772" t="str">
            <v>-</v>
          </cell>
          <cell r="CA1772" t="str">
            <v>-</v>
          </cell>
          <cell r="CB1772" t="str">
            <v>-</v>
          </cell>
          <cell r="CC1772" t="str">
            <v>Jueves</v>
          </cell>
          <cell r="CD1772" t="str">
            <v>21</v>
          </cell>
          <cell r="CE1772" t="str">
            <v>1</v>
          </cell>
          <cell r="CF1772" t="str">
            <v>Verde</v>
          </cell>
          <cell r="CG1772" t="str">
            <v>4o Sábado</v>
          </cell>
          <cell r="CH1772" t="str">
            <v>Abr y May</v>
          </cell>
          <cell r="CI1772" t="str">
            <v>Oct y Nov</v>
          </cell>
          <cell r="CJ1772" t="str">
            <v>Ajustador</v>
          </cell>
          <cell r="CK1772">
            <v>90</v>
          </cell>
          <cell r="CL1772" t="str">
            <v>101 - MAGNA</v>
          </cell>
          <cell r="CM1772" t="str">
            <v>17001</v>
          </cell>
          <cell r="CP1772" t="str">
            <v>-</v>
          </cell>
        </row>
        <row r="1773">
          <cell r="A1773" t="str">
            <v>17002</v>
          </cell>
          <cell r="B1773" t="str">
            <v>R37ANP</v>
          </cell>
          <cell r="C1773" t="str">
            <v>Ciudad de México</v>
          </cell>
          <cell r="D1773" t="str">
            <v>No aplica</v>
          </cell>
          <cell r="E1773" t="str">
            <v>Aveo</v>
          </cell>
          <cell r="F1773" t="str">
            <v>Automóvil</v>
          </cell>
          <cell r="G1773" t="str">
            <v>Chevrolet</v>
          </cell>
          <cell r="H1773" t="str">
            <v>Aveo LT 4 puertas T/M, D/H, A/A, B/A, ABS, CD, Paquete F</v>
          </cell>
          <cell r="I1773" t="str">
            <v>3G1TB5CF6HL126262</v>
          </cell>
          <cell r="J1773" t="str">
            <v>Hecho en México</v>
          </cell>
          <cell r="K1773" t="str">
            <v>Magna</v>
          </cell>
          <cell r="L1773">
            <v>4</v>
          </cell>
          <cell r="M1773">
            <v>45</v>
          </cell>
          <cell r="N1773">
            <v>2017</v>
          </cell>
          <cell r="O1773" t="str">
            <v>Monterrey</v>
          </cell>
          <cell r="P1773" t="str">
            <v>Nuevo León</v>
          </cell>
          <cell r="Q1773" t="str">
            <v>Noreste</v>
          </cell>
          <cell r="R1773" t="str">
            <v>Activo</v>
          </cell>
          <cell r="S1773" t="str">
            <v>En operación</v>
          </cell>
          <cell r="T1773" t="str">
            <v>GNP</v>
          </cell>
          <cell r="U1773" t="str">
            <v>Grupo Nacional Provincial, S.A.B.</v>
          </cell>
          <cell r="V1773" t="str">
            <v>Supervisor de Taller</v>
          </cell>
          <cell r="W1773" t="str">
            <v>-</v>
          </cell>
          <cell r="X1773" t="str">
            <v>Supervisoria</v>
          </cell>
          <cell r="Y1773" t="str">
            <v>Asignado</v>
          </cell>
          <cell r="Z1773" t="str">
            <v>N94979</v>
          </cell>
          <cell r="AA1773" t="str">
            <v>-</v>
          </cell>
          <cell r="AB1773" t="str">
            <v>-</v>
          </cell>
          <cell r="AC1773" t="str">
            <v>-</v>
          </cell>
          <cell r="AD1773" t="str">
            <v>-</v>
          </cell>
          <cell r="AE1773" t="str">
            <v>-</v>
          </cell>
          <cell r="AF1773" t="str">
            <v>-</v>
          </cell>
          <cell r="AG1773" t="str">
            <v>-</v>
          </cell>
          <cell r="AH1773" t="str">
            <v>-</v>
          </cell>
          <cell r="AI1773" t="str">
            <v>C6705</v>
          </cell>
          <cell r="AJ1773" t="str">
            <v>Ramirez Granados Arturo</v>
          </cell>
          <cell r="AK1773" t="str">
            <v>-</v>
          </cell>
          <cell r="AL1773" t="str">
            <v>-</v>
          </cell>
          <cell r="AM1773" t="str">
            <v>-</v>
          </cell>
          <cell r="AN1773">
            <v>0</v>
          </cell>
          <cell r="AO1773" t="str">
            <v>-</v>
          </cell>
          <cell r="AQ1773">
            <v>8117907011</v>
          </cell>
          <cell r="AR1773" t="str">
            <v>6363180010379723</v>
          </cell>
          <cell r="AS1773" t="str">
            <v>ACTIVO</v>
          </cell>
          <cell r="AT1773" t="str">
            <v>8243</v>
          </cell>
          <cell r="AU1773" t="str">
            <v>479</v>
          </cell>
          <cell r="AV1773" t="str">
            <v>05/26</v>
          </cell>
          <cell r="AW1773" t="str">
            <v>-</v>
          </cell>
          <cell r="AX1773" t="str">
            <v>-</v>
          </cell>
          <cell r="AY1773" t="str">
            <v>No</v>
          </cell>
          <cell r="AZ1773" t="str">
            <v>-</v>
          </cell>
          <cell r="BA1773" t="str">
            <v>-</v>
          </cell>
          <cell r="BB1773" t="str">
            <v>-</v>
          </cell>
          <cell r="BC1773" t="str">
            <v>-</v>
          </cell>
          <cell r="BD1773" t="str">
            <v>-</v>
          </cell>
          <cell r="BE1773" t="str">
            <v>-</v>
          </cell>
          <cell r="BF1773" t="str">
            <v>-</v>
          </cell>
          <cell r="BG1773">
            <v>4</v>
          </cell>
          <cell r="BH1773">
            <v>2021</v>
          </cell>
          <cell r="BI1773">
            <v>2</v>
          </cell>
          <cell r="BJ1773" t="str">
            <v>Arrendado</v>
          </cell>
          <cell r="BK1773" t="str">
            <v>ANC10602</v>
          </cell>
          <cell r="BL1773" t="str">
            <v>Auto Cam, S.A. de C.V.</v>
          </cell>
          <cell r="BM1773">
            <v>126389.66</v>
          </cell>
          <cell r="BN1773">
            <v>20222.345600000001</v>
          </cell>
          <cell r="BO1773">
            <v>146612.0056</v>
          </cell>
          <cell r="BQ1773">
            <v>43652</v>
          </cell>
          <cell r="BR1773" t="str">
            <v>AP-20161006-0674</v>
          </cell>
          <cell r="BS1773" t="str">
            <v>195</v>
          </cell>
          <cell r="BT1773" t="str">
            <v>26/48</v>
          </cell>
          <cell r="BU1773">
            <v>1776.92</v>
          </cell>
          <cell r="BV1773">
            <v>969.66</v>
          </cell>
          <cell r="BW1773">
            <v>2746.58</v>
          </cell>
          <cell r="BX1773">
            <v>439.45</v>
          </cell>
          <cell r="BY1773">
            <v>3186.0299999999997</v>
          </cell>
          <cell r="BZ1773">
            <v>87632.150000000009</v>
          </cell>
          <cell r="CA1773" t="str">
            <v>06/05/2017</v>
          </cell>
          <cell r="CB1773" t="str">
            <v>06/05/2021</v>
          </cell>
          <cell r="CC1773" t="str">
            <v>Martes</v>
          </cell>
          <cell r="CD1773" t="str">
            <v>37</v>
          </cell>
          <cell r="CE1773" t="str">
            <v>7</v>
          </cell>
          <cell r="CF1773" t="str">
            <v>Rosa</v>
          </cell>
          <cell r="CG1773" t="str">
            <v>2o Sábado</v>
          </cell>
          <cell r="CH1773" t="str">
            <v>Feb y Mzo</v>
          </cell>
          <cell r="CI1773" t="str">
            <v>Ago y Sep</v>
          </cell>
          <cell r="CJ1773" t="str">
            <v>SupTaller</v>
          </cell>
          <cell r="CK1773">
            <v>90</v>
          </cell>
          <cell r="CL1773" t="str">
            <v>101 - MAGNA</v>
          </cell>
          <cell r="CM1773" t="str">
            <v>17002</v>
          </cell>
          <cell r="CP1773" t="str">
            <v>4015177</v>
          </cell>
        </row>
        <row r="1774">
          <cell r="A1774" t="str">
            <v>17003</v>
          </cell>
          <cell r="B1774" t="str">
            <v>W34AMV</v>
          </cell>
          <cell r="C1774" t="str">
            <v>Ciudad de México</v>
          </cell>
          <cell r="D1774" t="str">
            <v>No aplica</v>
          </cell>
          <cell r="E1774" t="str">
            <v>Aveo</v>
          </cell>
          <cell r="F1774" t="str">
            <v>Automóvil</v>
          </cell>
          <cell r="G1774" t="str">
            <v>Chevrolet</v>
          </cell>
          <cell r="H1774" t="str">
            <v>Aveo LT 4 puertas T/M, D/H, A/A, B/A, ABS, CD, Paquete F</v>
          </cell>
          <cell r="I1774" t="str">
            <v>3G1TB5CF0HL126273</v>
          </cell>
          <cell r="J1774" t="str">
            <v>Hecho en México</v>
          </cell>
          <cell r="K1774" t="str">
            <v>Magna</v>
          </cell>
          <cell r="L1774">
            <v>4</v>
          </cell>
          <cell r="M1774">
            <v>45</v>
          </cell>
          <cell r="N1774">
            <v>2017</v>
          </cell>
          <cell r="O1774" t="str">
            <v>Puebla</v>
          </cell>
          <cell r="P1774" t="str">
            <v>Puebla</v>
          </cell>
          <cell r="Q1774" t="str">
            <v>Sureste</v>
          </cell>
          <cell r="R1774" t="str">
            <v>Baja</v>
          </cell>
          <cell r="S1774" t="str">
            <v>Devolución Valmex</v>
          </cell>
          <cell r="T1774" t="str">
            <v>GNP</v>
          </cell>
          <cell r="U1774" t="str">
            <v>Grupo Nacional Provincial, S.A.B.</v>
          </cell>
          <cell r="V1774" t="str">
            <v>Asesor de Servicio</v>
          </cell>
          <cell r="W1774" t="str">
            <v>592</v>
          </cell>
          <cell r="X1774" t="str">
            <v>Célula 1</v>
          </cell>
          <cell r="Y1774" t="str">
            <v>Asignado</v>
          </cell>
          <cell r="Z1774" t="str">
            <v>S04305</v>
          </cell>
          <cell r="AA1774" t="str">
            <v>Oropeza Herrera Michel</v>
          </cell>
          <cell r="AB1774" t="str">
            <v>Servicios Administrativos en Reclamaciones, S.A. de C.V.</v>
          </cell>
          <cell r="AC1774" t="str">
            <v>OOHM820929K15</v>
          </cell>
          <cell r="AD1774" t="str">
            <v>Operativo</v>
          </cell>
          <cell r="AE1774" t="str">
            <v>Asesor de Servicio</v>
          </cell>
          <cell r="AF1774" t="str">
            <v>Unidad Operativa</v>
          </cell>
          <cell r="AG1774" t="str">
            <v>Dirección Servicio y Operaciones</v>
          </cell>
          <cell r="AH1774" t="str">
            <v>Subdir. Siniestros CDMX y Sureste</v>
          </cell>
          <cell r="AI1774" t="str">
            <v>C9208</v>
          </cell>
          <cell r="AJ1774" t="str">
            <v>Lasa Estrada Antxon</v>
          </cell>
          <cell r="AK1774" t="str">
            <v>Paseo Opera</v>
          </cell>
          <cell r="AL1774" t="str">
            <v>Puebla</v>
          </cell>
          <cell r="AM1774">
            <v>0</v>
          </cell>
          <cell r="AN1774" t="str">
            <v>michel.oropeza@gnp.com.mx</v>
          </cell>
          <cell r="AO1774" t="str">
            <v>michel.oropeza@gnp.com.mx</v>
          </cell>
          <cell r="AQ1774">
            <v>2225980791</v>
          </cell>
          <cell r="AR1774" t="str">
            <v>6363180010379731</v>
          </cell>
          <cell r="AS1774" t="str">
            <v>BLOQUEADO</v>
          </cell>
          <cell r="AT1774" t="str">
            <v>5861</v>
          </cell>
          <cell r="AU1774" t="str">
            <v>142</v>
          </cell>
          <cell r="AV1774" t="str">
            <v>05/26</v>
          </cell>
          <cell r="AW1774" t="str">
            <v>-</v>
          </cell>
          <cell r="AX1774" t="str">
            <v>-</v>
          </cell>
          <cell r="AY1774" t="str">
            <v>No</v>
          </cell>
          <cell r="AZ1774" t="str">
            <v>-</v>
          </cell>
          <cell r="BA1774" t="str">
            <v>-</v>
          </cell>
          <cell r="BB1774" t="str">
            <v>-</v>
          </cell>
          <cell r="BC1774" t="str">
            <v>-</v>
          </cell>
          <cell r="BD1774" t="str">
            <v>-</v>
          </cell>
          <cell r="BE1774" t="str">
            <v>-</v>
          </cell>
          <cell r="BF1774" t="str">
            <v>-</v>
          </cell>
          <cell r="BG1774">
            <v>3</v>
          </cell>
          <cell r="BH1774" t="str">
            <v>-</v>
          </cell>
          <cell r="BI1774" t="str">
            <v>-</v>
          </cell>
          <cell r="BJ1774" t="str">
            <v>Arrendado</v>
          </cell>
          <cell r="BK1774" t="str">
            <v>ANC10593</v>
          </cell>
          <cell r="BL1774" t="str">
            <v>Auto Cam, S.A. de C.V.</v>
          </cell>
          <cell r="BM1774">
            <v>126389.66</v>
          </cell>
          <cell r="BN1774">
            <v>20222.345600000001</v>
          </cell>
          <cell r="BO1774">
            <v>146612.0056</v>
          </cell>
          <cell r="BQ1774" t="str">
            <v>-</v>
          </cell>
          <cell r="BR1774" t="str">
            <v>-</v>
          </cell>
          <cell r="BS1774" t="str">
            <v>-</v>
          </cell>
          <cell r="BT1774" t="str">
            <v>-</v>
          </cell>
          <cell r="BU1774" t="str">
            <v>-</v>
          </cell>
          <cell r="BV1774" t="str">
            <v>-</v>
          </cell>
          <cell r="BW1774" t="str">
            <v>-</v>
          </cell>
          <cell r="BX1774" t="str">
            <v>-</v>
          </cell>
          <cell r="BY1774" t="str">
            <v>-</v>
          </cell>
          <cell r="BZ1774" t="str">
            <v>-</v>
          </cell>
          <cell r="CA1774" t="str">
            <v>-</v>
          </cell>
          <cell r="CB1774" t="str">
            <v>-</v>
          </cell>
          <cell r="CC1774" t="str">
            <v>Miércoles</v>
          </cell>
          <cell r="CD1774" t="str">
            <v>34</v>
          </cell>
          <cell r="CE1774" t="str">
            <v>4</v>
          </cell>
          <cell r="CF1774" t="str">
            <v>Rojo</v>
          </cell>
          <cell r="CG1774" t="str">
            <v>3er Sábado</v>
          </cell>
          <cell r="CH1774" t="str">
            <v>Mzo y Abr</v>
          </cell>
          <cell r="CI1774" t="str">
            <v>Sep y Oct</v>
          </cell>
          <cell r="CJ1774" t="str">
            <v>Ajustador</v>
          </cell>
          <cell r="CK1774">
            <v>90</v>
          </cell>
          <cell r="CL1774" t="str">
            <v>101 - MAGNA</v>
          </cell>
          <cell r="CM1774" t="str">
            <v>17003</v>
          </cell>
          <cell r="CP1774" t="str">
            <v>-</v>
          </cell>
        </row>
        <row r="1775">
          <cell r="A1775" t="str">
            <v>17004</v>
          </cell>
          <cell r="B1775" t="str">
            <v>T85APJ</v>
          </cell>
          <cell r="C1775" t="str">
            <v>Ciudad de México</v>
          </cell>
          <cell r="D1775" t="str">
            <v>No aplica</v>
          </cell>
          <cell r="E1775" t="str">
            <v>Aveo</v>
          </cell>
          <cell r="F1775" t="str">
            <v>Automóvil</v>
          </cell>
          <cell r="G1775" t="str">
            <v>Chevrolet</v>
          </cell>
          <cell r="H1775" t="str">
            <v>Aveo LT 4 puertas T/M, D/H, A/A, B/A, ABS, CD, Paquete F</v>
          </cell>
          <cell r="I1775" t="str">
            <v>3G1TB5CF9HL165766</v>
          </cell>
          <cell r="J1775" t="str">
            <v>Hecho en México</v>
          </cell>
          <cell r="K1775" t="str">
            <v>Magna</v>
          </cell>
          <cell r="L1775">
            <v>4</v>
          </cell>
          <cell r="M1775">
            <v>45</v>
          </cell>
          <cell r="N1775">
            <v>2017</v>
          </cell>
          <cell r="O1775" t="str">
            <v>Mérida</v>
          </cell>
          <cell r="P1775" t="str">
            <v>Yucatán</v>
          </cell>
          <cell r="Q1775" t="str">
            <v>Sureste</v>
          </cell>
          <cell r="R1775" t="str">
            <v>Activo</v>
          </cell>
          <cell r="S1775" t="str">
            <v>En operación</v>
          </cell>
          <cell r="T1775" t="str">
            <v>GNP</v>
          </cell>
          <cell r="U1775" t="str">
            <v>Grupo Nacional Provincial, S.A.B.</v>
          </cell>
          <cell r="V1775" t="str">
            <v>AVES</v>
          </cell>
          <cell r="W1775" t="str">
            <v>-</v>
          </cell>
          <cell r="X1775" t="str">
            <v>Despacho Externo</v>
          </cell>
          <cell r="Y1775" t="str">
            <v>Asignado</v>
          </cell>
          <cell r="Z1775" t="str">
            <v>-</v>
          </cell>
          <cell r="AA1775" t="str">
            <v>Gabriel Arandia Pacho</v>
          </cell>
          <cell r="AB1775" t="str">
            <v>-</v>
          </cell>
          <cell r="AC1775" t="str">
            <v>-</v>
          </cell>
          <cell r="AD1775" t="str">
            <v>-</v>
          </cell>
          <cell r="AE1775" t="str">
            <v>-</v>
          </cell>
          <cell r="AF1775" t="str">
            <v>-</v>
          </cell>
          <cell r="AG1775" t="str">
            <v>-</v>
          </cell>
          <cell r="AH1775" t="str">
            <v>-</v>
          </cell>
          <cell r="AI1775" t="str">
            <v>C6705</v>
          </cell>
          <cell r="AJ1775" t="str">
            <v>Ramirez Granados Arturo</v>
          </cell>
          <cell r="AK1775" t="str">
            <v>-</v>
          </cell>
          <cell r="AL1775" t="str">
            <v>-</v>
          </cell>
          <cell r="AM1775" t="str">
            <v>-</v>
          </cell>
          <cell r="AN1775" t="str">
            <v>garandia@oneplan.com.mx</v>
          </cell>
          <cell r="AO1775" t="str">
            <v>-</v>
          </cell>
          <cell r="AP1775" t="str">
            <v>garandia@oneplan.com.mx</v>
          </cell>
          <cell r="AQ1775">
            <v>9991218772</v>
          </cell>
          <cell r="AR1775" t="str">
            <v>6363180010379749</v>
          </cell>
          <cell r="AS1775" t="str">
            <v>BLOQUEADO</v>
          </cell>
          <cell r="AT1775" t="str">
            <v>6234</v>
          </cell>
          <cell r="AU1775" t="str">
            <v>479</v>
          </cell>
          <cell r="AV1775" t="str">
            <v>05/26</v>
          </cell>
          <cell r="AW1775" t="str">
            <v>-</v>
          </cell>
          <cell r="AX1775" t="str">
            <v>-</v>
          </cell>
          <cell r="AY1775" t="str">
            <v>No</v>
          </cell>
          <cell r="AZ1775" t="str">
            <v>-</v>
          </cell>
          <cell r="BA1775" t="str">
            <v>-</v>
          </cell>
          <cell r="BB1775" t="str">
            <v>-</v>
          </cell>
          <cell r="BC1775" t="str">
            <v>-</v>
          </cell>
          <cell r="BD1775" t="str">
            <v>-</v>
          </cell>
          <cell r="BE1775" t="str">
            <v>-</v>
          </cell>
          <cell r="BF1775" t="str">
            <v>-</v>
          </cell>
          <cell r="BG1775" t="str">
            <v>-</v>
          </cell>
          <cell r="BH1775">
            <v>2021</v>
          </cell>
          <cell r="BI1775">
            <v>2</v>
          </cell>
          <cell r="BJ1775" t="str">
            <v>Arrendado</v>
          </cell>
          <cell r="BK1775" t="str">
            <v>ANC10964</v>
          </cell>
          <cell r="BL1775" t="str">
            <v>Auto Cam, S.A. de C.V.</v>
          </cell>
          <cell r="BM1775">
            <v>126389.66</v>
          </cell>
          <cell r="BN1775">
            <v>20222.345600000001</v>
          </cell>
          <cell r="BO1775">
            <v>146612.0056</v>
          </cell>
          <cell r="BQ1775">
            <v>43652</v>
          </cell>
          <cell r="BR1775" t="str">
            <v>AP-20170728-0735</v>
          </cell>
          <cell r="BS1775" t="str">
            <v>4</v>
          </cell>
          <cell r="BT1775" t="str">
            <v>23/48</v>
          </cell>
          <cell r="BU1775">
            <v>1450.61</v>
          </cell>
          <cell r="BV1775">
            <v>1086.6199999999999</v>
          </cell>
          <cell r="BW1775">
            <v>2537.2299999999996</v>
          </cell>
          <cell r="BX1775">
            <v>405.96</v>
          </cell>
          <cell r="BY1775">
            <v>2943.1899999999996</v>
          </cell>
          <cell r="BZ1775">
            <v>98743.02</v>
          </cell>
          <cell r="CA1775" t="str">
            <v>28/07/2017</v>
          </cell>
          <cell r="CB1775" t="str">
            <v>06/08/2021</v>
          </cell>
          <cell r="CC1775" t="str">
            <v>Lunes</v>
          </cell>
          <cell r="CD1775" t="str">
            <v>85</v>
          </cell>
          <cell r="CE1775" t="str">
            <v>5</v>
          </cell>
          <cell r="CF1775" t="str">
            <v>Amarillo</v>
          </cell>
          <cell r="CG1775" t="str">
            <v>1er Sábado</v>
          </cell>
          <cell r="CH1775" t="str">
            <v>Ene y Feb</v>
          </cell>
          <cell r="CI1775" t="str">
            <v>Jul y Ago</v>
          </cell>
          <cell r="CJ1775" t="str">
            <v>AVEs</v>
          </cell>
          <cell r="CK1775">
            <v>0</v>
          </cell>
          <cell r="CL1775" t="str">
            <v>101 - MAGNA</v>
          </cell>
          <cell r="CM1775" t="str">
            <v>17004</v>
          </cell>
          <cell r="CP1775" t="str">
            <v>-</v>
          </cell>
        </row>
        <row r="1776">
          <cell r="A1776" t="str">
            <v>17005</v>
          </cell>
          <cell r="B1776" t="str">
            <v>W96AMV</v>
          </cell>
          <cell r="C1776" t="str">
            <v>Ciudad de México</v>
          </cell>
          <cell r="D1776" t="str">
            <v>No aplica</v>
          </cell>
          <cell r="E1776" t="str">
            <v>Aveo</v>
          </cell>
          <cell r="F1776" t="str">
            <v>Automóvil</v>
          </cell>
          <cell r="G1776" t="str">
            <v>Chevrolet</v>
          </cell>
          <cell r="H1776" t="str">
            <v>Aveo LT 4 puertas T/M, D/H, A/A, B/A, ABS, CD, Paquete F</v>
          </cell>
          <cell r="I1776" t="str">
            <v>3G1TB5CF7HL125699</v>
          </cell>
          <cell r="J1776" t="str">
            <v>Hecho en México</v>
          </cell>
          <cell r="K1776" t="str">
            <v>Magna</v>
          </cell>
          <cell r="L1776">
            <v>4</v>
          </cell>
          <cell r="M1776">
            <v>45</v>
          </cell>
          <cell r="N1776">
            <v>2017</v>
          </cell>
          <cell r="O1776" t="str">
            <v>Monterrey</v>
          </cell>
          <cell r="P1776" t="str">
            <v>Nuevo León</v>
          </cell>
          <cell r="Q1776" t="str">
            <v>Noreste</v>
          </cell>
          <cell r="R1776" t="str">
            <v>Baja</v>
          </cell>
          <cell r="S1776" t="str">
            <v>Devolución Valmex</v>
          </cell>
          <cell r="T1776" t="str">
            <v>GNP</v>
          </cell>
          <cell r="U1776" t="str">
            <v>Grupo Nacional Provincial, S.A.B.</v>
          </cell>
          <cell r="V1776" t="str">
            <v>Asesor de Servicio</v>
          </cell>
          <cell r="W1776" t="str">
            <v>1223</v>
          </cell>
          <cell r="X1776" t="str">
            <v>Guardia 1</v>
          </cell>
          <cell r="Y1776" t="str">
            <v>Asignado</v>
          </cell>
          <cell r="Z1776">
            <v>40324001</v>
          </cell>
          <cell r="AA1776" t="str">
            <v>Páez Venecia Francisco Javier</v>
          </cell>
          <cell r="AB1776" t="str">
            <v>Servicios Administrativos en Reclamaciones, S.A. de C.V.</v>
          </cell>
          <cell r="AC1776" t="str">
            <v>PAVF750408IF7</v>
          </cell>
          <cell r="AD1776" t="str">
            <v>Operativo</v>
          </cell>
          <cell r="AE1776" t="str">
            <v>Asesor de Servicio</v>
          </cell>
          <cell r="AF1776" t="str">
            <v>Unidad Operativa</v>
          </cell>
          <cell r="AG1776" t="str">
            <v>Dirección Servicio y Operaciones</v>
          </cell>
          <cell r="AH1776" t="str">
            <v>Subdirección Siniestros Norte y Occidente</v>
          </cell>
          <cell r="AI1776" t="str">
            <v>C9212</v>
          </cell>
          <cell r="AJ1776" t="str">
            <v>Colome Pineda Juan Del Carmen</v>
          </cell>
          <cell r="AK1776" t="str">
            <v>Oficina de Servicio Monterrey</v>
          </cell>
          <cell r="AL1776" t="str">
            <v>Monterrey</v>
          </cell>
          <cell r="AM1776">
            <v>0</v>
          </cell>
          <cell r="AN1776" t="str">
            <v>francisco.paez@gnp.com.mx</v>
          </cell>
          <cell r="AO1776" t="str">
            <v>francisco.paez@gnp.com.mx</v>
          </cell>
          <cell r="AQ1776">
            <v>8112443438</v>
          </cell>
          <cell r="AR1776" t="str">
            <v>6363180010379756</v>
          </cell>
          <cell r="AS1776" t="str">
            <v>BLOQUEADO</v>
          </cell>
          <cell r="AT1776" t="str">
            <v>3925</v>
          </cell>
          <cell r="AU1776" t="str">
            <v>552</v>
          </cell>
          <cell r="AV1776" t="str">
            <v>05/26</v>
          </cell>
          <cell r="AW1776" t="str">
            <v>IMDM22968686..</v>
          </cell>
          <cell r="AX1776" t="str">
            <v>Inactivo</v>
          </cell>
          <cell r="AY1776" t="str">
            <v>No</v>
          </cell>
          <cell r="AZ1776" t="str">
            <v>-</v>
          </cell>
          <cell r="BA1776" t="str">
            <v>-</v>
          </cell>
          <cell r="BB1776" t="str">
            <v>-</v>
          </cell>
          <cell r="BC1776" t="str">
            <v>-</v>
          </cell>
          <cell r="BD1776" t="str">
            <v>-</v>
          </cell>
          <cell r="BE1776" t="str">
            <v>-</v>
          </cell>
          <cell r="BF1776" t="str">
            <v>-</v>
          </cell>
          <cell r="BG1776">
            <v>3</v>
          </cell>
          <cell r="BH1776" t="str">
            <v>-</v>
          </cell>
          <cell r="BI1776" t="str">
            <v>-</v>
          </cell>
          <cell r="BJ1776" t="str">
            <v>Arrendado</v>
          </cell>
          <cell r="BK1776" t="str">
            <v>ANC10596</v>
          </cell>
          <cell r="BL1776" t="str">
            <v>Auto Cam, S.A. de C.V.</v>
          </cell>
          <cell r="BM1776">
            <v>126389.66</v>
          </cell>
          <cell r="BN1776">
            <v>20222.345600000001</v>
          </cell>
          <cell r="BO1776">
            <v>146612.0056</v>
          </cell>
          <cell r="BQ1776" t="str">
            <v>-</v>
          </cell>
          <cell r="BR1776" t="str">
            <v>-</v>
          </cell>
          <cell r="BS1776" t="str">
            <v>-</v>
          </cell>
          <cell r="BT1776" t="str">
            <v>-</v>
          </cell>
          <cell r="BU1776" t="str">
            <v>-</v>
          </cell>
          <cell r="BV1776" t="str">
            <v>-</v>
          </cell>
          <cell r="BW1776" t="str">
            <v>-</v>
          </cell>
          <cell r="BX1776" t="str">
            <v>-</v>
          </cell>
          <cell r="BY1776" t="str">
            <v>-</v>
          </cell>
          <cell r="BZ1776" t="str">
            <v>-</v>
          </cell>
          <cell r="CA1776" t="str">
            <v>-</v>
          </cell>
          <cell r="CB1776" t="str">
            <v>-</v>
          </cell>
          <cell r="CC1776" t="str">
            <v>Lunes</v>
          </cell>
          <cell r="CD1776" t="str">
            <v>96</v>
          </cell>
          <cell r="CE1776" t="str">
            <v>6</v>
          </cell>
          <cell r="CF1776" t="str">
            <v>Amarillo</v>
          </cell>
          <cell r="CG1776" t="str">
            <v>1er Sábado</v>
          </cell>
          <cell r="CH1776" t="str">
            <v>Ene y Feb</v>
          </cell>
          <cell r="CI1776" t="str">
            <v>Jul y Ago</v>
          </cell>
          <cell r="CJ1776" t="str">
            <v>Ajustador</v>
          </cell>
          <cell r="CK1776">
            <v>90</v>
          </cell>
          <cell r="CL1776" t="str">
            <v>101 - MAGNA</v>
          </cell>
          <cell r="CM1776" t="str">
            <v>17005</v>
          </cell>
          <cell r="CP1776" t="str">
            <v>-</v>
          </cell>
        </row>
        <row r="1777">
          <cell r="A1777" t="str">
            <v>17006</v>
          </cell>
          <cell r="B1777" t="str">
            <v>W76AMV</v>
          </cell>
          <cell r="C1777" t="str">
            <v>Ciudad de México</v>
          </cell>
          <cell r="D1777" t="str">
            <v>No aplica</v>
          </cell>
          <cell r="E1777" t="str">
            <v>Aveo</v>
          </cell>
          <cell r="F1777" t="str">
            <v>Automóvil</v>
          </cell>
          <cell r="G1777" t="str">
            <v>Chevrolet</v>
          </cell>
          <cell r="H1777" t="str">
            <v>Aveo LT 4 puertas T/M, D/H, A/A, B/A, ABS, CD, Paquete F</v>
          </cell>
          <cell r="I1777" t="str">
            <v>3G1TB5CF9HL125977</v>
          </cell>
          <cell r="J1777" t="str">
            <v>Hecho en México</v>
          </cell>
          <cell r="K1777" t="str">
            <v>Magna</v>
          </cell>
          <cell r="L1777">
            <v>4</v>
          </cell>
          <cell r="M1777">
            <v>45</v>
          </cell>
          <cell r="N1777">
            <v>2017</v>
          </cell>
          <cell r="O1777" t="str">
            <v>Monterrey</v>
          </cell>
          <cell r="P1777" t="str">
            <v>Nuevo León</v>
          </cell>
          <cell r="Q1777" t="str">
            <v>Noreste</v>
          </cell>
          <cell r="R1777" t="str">
            <v>Baja</v>
          </cell>
          <cell r="S1777" t="str">
            <v>Devolución Valmex</v>
          </cell>
          <cell r="T1777" t="str">
            <v>GNP</v>
          </cell>
          <cell r="U1777" t="str">
            <v>Grupo Nacional Provincial, S.A.B.</v>
          </cell>
          <cell r="V1777" t="str">
            <v>Asesor de Servicio</v>
          </cell>
          <cell r="W1777" t="str">
            <v>1239</v>
          </cell>
          <cell r="X1777" t="str">
            <v>Guardia 2</v>
          </cell>
          <cell r="Y1777" t="str">
            <v>Asignado</v>
          </cell>
          <cell r="Z1777" t="str">
            <v>S07278</v>
          </cell>
          <cell r="AA1777" t="str">
            <v>Gonzalez Limon Alejandro</v>
          </cell>
          <cell r="AB1777" t="str">
            <v>Servicios Administrativos en Reclamaciones, S.A. de C.V.</v>
          </cell>
          <cell r="AC1777" t="str">
            <v>GOLA960926AT9</v>
          </cell>
          <cell r="AD1777" t="str">
            <v>Operativo</v>
          </cell>
          <cell r="AE1777" t="str">
            <v>Asesor de Servicio</v>
          </cell>
          <cell r="AF1777" t="str">
            <v>Unidad Operativa</v>
          </cell>
          <cell r="AG1777" t="str">
            <v>Dirección Servicio y Operaciones</v>
          </cell>
          <cell r="AH1777" t="str">
            <v>Subdirección Siniestros Norte y Occidente</v>
          </cell>
          <cell r="AI1777" t="str">
            <v>C9212</v>
          </cell>
          <cell r="AJ1777" t="str">
            <v>Colome Pineda Juan Del Carmen</v>
          </cell>
          <cell r="AK1777" t="str">
            <v>Oficina de Servicio Monterrey</v>
          </cell>
          <cell r="AL1777" t="str">
            <v>Monterrey</v>
          </cell>
          <cell r="AM1777">
            <v>0</v>
          </cell>
          <cell r="AN1777" t="str">
            <v>alejandro.gonzalez@gnp.com.mx</v>
          </cell>
          <cell r="AO1777" t="str">
            <v>alejandro.gonzalez@gnp.com.mx</v>
          </cell>
          <cell r="AP1777" t="str">
            <v>alejandro.gonzalez@gnp.com.mx</v>
          </cell>
          <cell r="AQ1777">
            <v>8112444742</v>
          </cell>
          <cell r="AR1777" t="str">
            <v>6363180010379764</v>
          </cell>
          <cell r="AS1777" t="str">
            <v>BLOQUEADO</v>
          </cell>
          <cell r="AT1777" t="str">
            <v>6403</v>
          </cell>
          <cell r="AU1777" t="str">
            <v>203</v>
          </cell>
          <cell r="AV1777" t="str">
            <v>05/26</v>
          </cell>
          <cell r="AW1777" t="str">
            <v>IMDM22968687..</v>
          </cell>
          <cell r="AX1777" t="str">
            <v>Inactivo</v>
          </cell>
          <cell r="AY1777" t="str">
            <v>No</v>
          </cell>
          <cell r="AZ1777" t="str">
            <v>-</v>
          </cell>
          <cell r="BA1777" t="str">
            <v>-</v>
          </cell>
          <cell r="BB1777" t="str">
            <v>-</v>
          </cell>
          <cell r="BC1777" t="str">
            <v>-</v>
          </cell>
          <cell r="BD1777" t="str">
            <v>-</v>
          </cell>
          <cell r="BE1777" t="str">
            <v>-</v>
          </cell>
          <cell r="BF1777" t="str">
            <v>-</v>
          </cell>
          <cell r="BG1777">
            <v>3</v>
          </cell>
          <cell r="BH1777" t="str">
            <v>-</v>
          </cell>
          <cell r="BI1777" t="str">
            <v>-</v>
          </cell>
          <cell r="BJ1777" t="str">
            <v>Arrendado</v>
          </cell>
          <cell r="BK1777" t="str">
            <v>ANC10598</v>
          </cell>
          <cell r="BL1777" t="str">
            <v>Auto Cam, S.A. de C.V.</v>
          </cell>
          <cell r="BM1777">
            <v>126389.66</v>
          </cell>
          <cell r="BN1777">
            <v>20222.345600000001</v>
          </cell>
          <cell r="BO1777">
            <v>146612.0056</v>
          </cell>
          <cell r="BQ1777" t="str">
            <v>-</v>
          </cell>
          <cell r="BR1777" t="str">
            <v>-</v>
          </cell>
          <cell r="BS1777" t="str">
            <v>-</v>
          </cell>
          <cell r="BT1777" t="str">
            <v>-</v>
          </cell>
          <cell r="BU1777" t="str">
            <v>-</v>
          </cell>
          <cell r="BV1777" t="str">
            <v>-</v>
          </cell>
          <cell r="BW1777" t="str">
            <v>-</v>
          </cell>
          <cell r="BX1777" t="str">
            <v>-</v>
          </cell>
          <cell r="BY1777" t="str">
            <v>-</v>
          </cell>
          <cell r="BZ1777" t="str">
            <v>-</v>
          </cell>
          <cell r="CA1777" t="str">
            <v>-</v>
          </cell>
          <cell r="CB1777" t="str">
            <v>-</v>
          </cell>
          <cell r="CC1777" t="str">
            <v>Lunes</v>
          </cell>
          <cell r="CD1777" t="str">
            <v>76</v>
          </cell>
          <cell r="CE1777" t="str">
            <v>6</v>
          </cell>
          <cell r="CF1777" t="str">
            <v>Amarillo</v>
          </cell>
          <cell r="CG1777" t="str">
            <v>1er Sábado</v>
          </cell>
          <cell r="CH1777" t="str">
            <v>Ene y Feb</v>
          </cell>
          <cell r="CI1777" t="str">
            <v>Jul y Ago</v>
          </cell>
          <cell r="CJ1777" t="str">
            <v>Ajustador</v>
          </cell>
          <cell r="CK1777">
            <v>90</v>
          </cell>
          <cell r="CL1777" t="str">
            <v>101 - MAGNA</v>
          </cell>
          <cell r="CM1777" t="str">
            <v>17006</v>
          </cell>
          <cell r="CP1777" t="str">
            <v>-</v>
          </cell>
        </row>
        <row r="1778">
          <cell r="A1778" t="str">
            <v>17007</v>
          </cell>
          <cell r="B1778" t="str">
            <v>A19AMW</v>
          </cell>
          <cell r="C1778" t="str">
            <v>Ciudad de México</v>
          </cell>
          <cell r="D1778" t="str">
            <v>No aplica</v>
          </cell>
          <cell r="E1778" t="str">
            <v>Aveo</v>
          </cell>
          <cell r="F1778" t="str">
            <v>Automóvil</v>
          </cell>
          <cell r="G1778" t="str">
            <v>Chevrolet</v>
          </cell>
          <cell r="H1778" t="str">
            <v>Aveo LT 4 puertas T/M, D/H, A/A, B/A, ABS, CD, Paquete F</v>
          </cell>
          <cell r="I1778" t="str">
            <v>3G1TB5CF1HL125780</v>
          </cell>
          <cell r="J1778" t="str">
            <v>Hecho en México</v>
          </cell>
          <cell r="K1778" t="str">
            <v>Magna</v>
          </cell>
          <cell r="L1778">
            <v>4</v>
          </cell>
          <cell r="M1778">
            <v>45</v>
          </cell>
          <cell r="N1778">
            <v>2017</v>
          </cell>
          <cell r="O1778" t="str">
            <v>Ciudad de México</v>
          </cell>
          <cell r="P1778" t="str">
            <v>Ciudad de México</v>
          </cell>
          <cell r="Q1778" t="str">
            <v>Zona Metropolitana</v>
          </cell>
          <cell r="R1778" t="str">
            <v>Baja</v>
          </cell>
          <cell r="S1778" t="str">
            <v>Subasta interna</v>
          </cell>
          <cell r="T1778" t="str">
            <v>GNP</v>
          </cell>
          <cell r="U1778" t="str">
            <v>Grupo Nacional Provincial, S.A.B.</v>
          </cell>
          <cell r="V1778" t="str">
            <v>Gerente de Robos</v>
          </cell>
          <cell r="W1778" t="str">
            <v>-</v>
          </cell>
          <cell r="X1778" t="str">
            <v>Plaza GNP</v>
          </cell>
          <cell r="Y1778" t="str">
            <v>Asignado</v>
          </cell>
          <cell r="Z1778" t="str">
            <v>N87585</v>
          </cell>
          <cell r="AA1778" t="str">
            <v>Villa Lara Ricardo</v>
          </cell>
          <cell r="AB1778" t="str">
            <v>Grupo Nacional Provincial, S.A.B.</v>
          </cell>
          <cell r="AC1778" t="str">
            <v>VILR741007LT1</v>
          </cell>
          <cell r="AD1778" t="str">
            <v>Gerente</v>
          </cell>
          <cell r="AE1778" t="str">
            <v>Gerencia Recuperación Autos</v>
          </cell>
          <cell r="AF1778" t="str">
            <v>Unidad Operativa</v>
          </cell>
          <cell r="AG1778" t="str">
            <v>Dirección Servicio y Operaciones</v>
          </cell>
          <cell r="AH1778" t="str">
            <v>Subdir. Pérdidas Mayores</v>
          </cell>
          <cell r="AI1778" t="str">
            <v>C9162</v>
          </cell>
          <cell r="AJ1778" t="str">
            <v>Cabrera Lopez Ricardo Enrique</v>
          </cell>
          <cell r="AK1778" t="str">
            <v>Basalto</v>
          </cell>
          <cell r="AL1778" t="str">
            <v>Basalto</v>
          </cell>
          <cell r="AM1778">
            <v>81407</v>
          </cell>
          <cell r="AN1778" t="str">
            <v>ricardo.villa@gnp.com.mx</v>
          </cell>
          <cell r="AO1778" t="str">
            <v>ricardo.villa@gnp.com.mx</v>
          </cell>
          <cell r="AQ1778">
            <v>5535228567</v>
          </cell>
          <cell r="AR1778" t="str">
            <v>6363180010379772</v>
          </cell>
          <cell r="AS1778" t="str">
            <v>CANCELADO</v>
          </cell>
          <cell r="AT1778" t="str">
            <v>4952</v>
          </cell>
          <cell r="AU1778" t="str">
            <v>878</v>
          </cell>
          <cell r="AV1778" t="str">
            <v>05/26</v>
          </cell>
          <cell r="AW1778" t="str">
            <v>IMDM24204045..</v>
          </cell>
          <cell r="AX1778" t="str">
            <v>Inactivo</v>
          </cell>
          <cell r="AY1778" t="str">
            <v>No</v>
          </cell>
          <cell r="AZ1778" t="str">
            <v>-</v>
          </cell>
          <cell r="BA1778" t="str">
            <v>-</v>
          </cell>
          <cell r="BB1778" t="str">
            <v>-</v>
          </cell>
          <cell r="BC1778" t="str">
            <v>-</v>
          </cell>
          <cell r="BD1778" t="str">
            <v>-</v>
          </cell>
          <cell r="BE1778" t="str">
            <v>-</v>
          </cell>
          <cell r="BF1778" t="str">
            <v>-</v>
          </cell>
          <cell r="BG1778" t="str">
            <v>-</v>
          </cell>
          <cell r="BH1778" t="str">
            <v>-</v>
          </cell>
          <cell r="BI1778" t="str">
            <v>-</v>
          </cell>
          <cell r="BJ1778" t="str">
            <v>Arrendado</v>
          </cell>
          <cell r="BK1778" t="str">
            <v>ANC10597</v>
          </cell>
          <cell r="BL1778" t="str">
            <v>Auto Cam, S.A. de C.V.</v>
          </cell>
          <cell r="BM1778">
            <v>126389.66</v>
          </cell>
          <cell r="BN1778">
            <v>20222.345600000001</v>
          </cell>
          <cell r="BO1778">
            <v>146612.0056</v>
          </cell>
          <cell r="BQ1778" t="str">
            <v>-</v>
          </cell>
          <cell r="BR1778" t="str">
            <v>-</v>
          </cell>
          <cell r="BS1778" t="str">
            <v>-</v>
          </cell>
          <cell r="BT1778" t="str">
            <v>-</v>
          </cell>
          <cell r="BU1778" t="str">
            <v>-</v>
          </cell>
          <cell r="BV1778" t="str">
            <v>-</v>
          </cell>
          <cell r="BW1778" t="str">
            <v>-</v>
          </cell>
          <cell r="BX1778" t="str">
            <v>-</v>
          </cell>
          <cell r="BY1778" t="str">
            <v>-</v>
          </cell>
          <cell r="BZ1778" t="str">
            <v>-</v>
          </cell>
          <cell r="CA1778" t="str">
            <v>-</v>
          </cell>
          <cell r="CB1778" t="str">
            <v>-</v>
          </cell>
          <cell r="CC1778" t="str">
            <v>Viernes</v>
          </cell>
          <cell r="CD1778" t="str">
            <v>19</v>
          </cell>
          <cell r="CE1778" t="str">
            <v>9</v>
          </cell>
          <cell r="CF1778" t="str">
            <v>Azul</v>
          </cell>
          <cell r="CG1778" t="str">
            <v>5o Sábado</v>
          </cell>
          <cell r="CH1778" t="str">
            <v>May y Jun</v>
          </cell>
          <cell r="CI1778" t="str">
            <v>Nov y Dic</v>
          </cell>
          <cell r="CJ1778" t="str">
            <v>GteRobos</v>
          </cell>
          <cell r="CK1778">
            <v>90</v>
          </cell>
          <cell r="CL1778" t="str">
            <v>101 - MAGNA</v>
          </cell>
          <cell r="CM1778" t="str">
            <v>17007</v>
          </cell>
          <cell r="CP1778" t="str">
            <v>-</v>
          </cell>
        </row>
        <row r="1779">
          <cell r="A1779" t="str">
            <v>17008</v>
          </cell>
          <cell r="B1779" t="str">
            <v>R50ANP</v>
          </cell>
          <cell r="C1779" t="str">
            <v>Ciudad de México</v>
          </cell>
          <cell r="D1779" t="str">
            <v>No aplica</v>
          </cell>
          <cell r="E1779" t="str">
            <v>Aveo</v>
          </cell>
          <cell r="F1779" t="str">
            <v>Automóvil</v>
          </cell>
          <cell r="G1779" t="str">
            <v>Chevrolet</v>
          </cell>
          <cell r="H1779" t="str">
            <v>Aveo LT 4 puertas T/M, D/H, A/A, B/A, ABS, CD, Paquete F</v>
          </cell>
          <cell r="I1779" t="str">
            <v>3G1TB5CF7HL125928</v>
          </cell>
          <cell r="J1779" t="str">
            <v>Hecho en México</v>
          </cell>
          <cell r="K1779" t="str">
            <v>Magna</v>
          </cell>
          <cell r="L1779">
            <v>4</v>
          </cell>
          <cell r="M1779">
            <v>45</v>
          </cell>
          <cell r="N1779">
            <v>2017</v>
          </cell>
          <cell r="O1779" t="str">
            <v>Monterrey</v>
          </cell>
          <cell r="P1779" t="str">
            <v>Nuevo León</v>
          </cell>
          <cell r="Q1779" t="str">
            <v>Noreste</v>
          </cell>
          <cell r="R1779" t="str">
            <v>Activo</v>
          </cell>
          <cell r="S1779" t="str">
            <v>En operación</v>
          </cell>
          <cell r="T1779" t="str">
            <v>GNP</v>
          </cell>
          <cell r="U1779" t="str">
            <v>Grupo Nacional Provincial, S.A.B.</v>
          </cell>
          <cell r="V1779" t="str">
            <v>Asesor de Servicio</v>
          </cell>
          <cell r="W1779" t="str">
            <v>1234</v>
          </cell>
          <cell r="X1779" t="str">
            <v>Guardia 1</v>
          </cell>
          <cell r="Y1779" t="str">
            <v>Asignado</v>
          </cell>
          <cell r="Z1779" t="str">
            <v>S06360</v>
          </cell>
          <cell r="AA1779" t="str">
            <v>Miranda Hernandez Joel Guadalupe</v>
          </cell>
          <cell r="AB1779" t="str">
            <v>Servicios Administrativos en Reclamaciones, S.A. de C.V.</v>
          </cell>
          <cell r="AC1779" t="str">
            <v>MIHJ730510V89</v>
          </cell>
          <cell r="AD1779" t="str">
            <v>Operativo</v>
          </cell>
          <cell r="AE1779" t="str">
            <v>Asesor de Servicio</v>
          </cell>
          <cell r="AF1779" t="str">
            <v>Unidad Operativa</v>
          </cell>
          <cell r="AG1779" t="str">
            <v>Dirección Servicio y Operaciones</v>
          </cell>
          <cell r="AH1779" t="str">
            <v>Subdirección Siniestros Norte y Occidente</v>
          </cell>
          <cell r="AI1779" t="str">
            <v>C9212</v>
          </cell>
          <cell r="AJ1779" t="str">
            <v>Colome Pineda Juan Del Carmen</v>
          </cell>
          <cell r="AK1779" t="str">
            <v>Oficina de Servicio Monterrey</v>
          </cell>
          <cell r="AL1779" t="str">
            <v>Monterrey</v>
          </cell>
          <cell r="AM1779">
            <v>0</v>
          </cell>
          <cell r="AN1779" t="str">
            <v>joel.miranda@gnp.com.mx</v>
          </cell>
          <cell r="AO1779" t="str">
            <v>joel.miranda@gnp.com.mx</v>
          </cell>
          <cell r="AP1779" t="str">
            <v>joelmirandahernandez@gmail.com</v>
          </cell>
          <cell r="AQ1779">
            <v>8112443443</v>
          </cell>
          <cell r="AR1779" t="str">
            <v>6363180010379780</v>
          </cell>
          <cell r="AS1779" t="str">
            <v>CANCELADO</v>
          </cell>
          <cell r="AT1779" t="str">
            <v>1784</v>
          </cell>
          <cell r="AU1779" t="str">
            <v>574</v>
          </cell>
          <cell r="AV1779" t="str">
            <v>05/26</v>
          </cell>
          <cell r="AW1779" t="str">
            <v>IMDM22968697..</v>
          </cell>
          <cell r="AX1779" t="str">
            <v>Activo</v>
          </cell>
          <cell r="AY1779" t="str">
            <v>No</v>
          </cell>
          <cell r="AZ1779" t="str">
            <v>-</v>
          </cell>
          <cell r="BA1779" t="str">
            <v>-</v>
          </cell>
          <cell r="BB1779" t="str">
            <v>-</v>
          </cell>
          <cell r="BC1779" t="str">
            <v>-</v>
          </cell>
          <cell r="BD1779" t="str">
            <v>-</v>
          </cell>
          <cell r="BE1779" t="str">
            <v>-</v>
          </cell>
          <cell r="BF1779" t="str">
            <v>-</v>
          </cell>
          <cell r="BG1779">
            <v>3</v>
          </cell>
          <cell r="BH1779">
            <v>2020</v>
          </cell>
          <cell r="BI1779">
            <v>2</v>
          </cell>
          <cell r="BJ1779" t="str">
            <v>Arrendado</v>
          </cell>
          <cell r="BK1779" t="str">
            <v>ANC10592</v>
          </cell>
          <cell r="BL1779" t="str">
            <v>Auto Cam, S.A. de C.V.</v>
          </cell>
          <cell r="BM1779">
            <v>126389.66</v>
          </cell>
          <cell r="BN1779">
            <v>20222.345600000001</v>
          </cell>
          <cell r="BO1779">
            <v>146612.0056</v>
          </cell>
          <cell r="BQ1779">
            <v>43652</v>
          </cell>
          <cell r="BR1779" t="str">
            <v>AP-20161006-0674</v>
          </cell>
          <cell r="BS1779" t="str">
            <v>187</v>
          </cell>
          <cell r="BT1779" t="str">
            <v>26/36</v>
          </cell>
          <cell r="BU1779">
            <v>2505.6</v>
          </cell>
          <cell r="BV1779">
            <v>860.52</v>
          </cell>
          <cell r="BW1779">
            <v>3366.12</v>
          </cell>
          <cell r="BX1779">
            <v>538.58000000000004</v>
          </cell>
          <cell r="BY1779">
            <v>3904.7</v>
          </cell>
          <cell r="BZ1779">
            <v>76839.689999999988</v>
          </cell>
          <cell r="CA1779" t="str">
            <v>06/05/2017</v>
          </cell>
          <cell r="CB1779" t="str">
            <v>06/05/2020</v>
          </cell>
          <cell r="CC1779" t="str">
            <v>Viernes</v>
          </cell>
          <cell r="CD1779" t="str">
            <v>50</v>
          </cell>
          <cell r="CE1779" t="str">
            <v>0</v>
          </cell>
          <cell r="CF1779" t="str">
            <v>Azul</v>
          </cell>
          <cell r="CG1779" t="str">
            <v>5o Sábado</v>
          </cell>
          <cell r="CH1779" t="str">
            <v>May y Jun</v>
          </cell>
          <cell r="CI1779" t="str">
            <v>Nov y Dic</v>
          </cell>
          <cell r="CJ1779" t="str">
            <v>Ajustador</v>
          </cell>
          <cell r="CK1779">
            <v>90</v>
          </cell>
          <cell r="CL1779" t="str">
            <v>101 - MAGNA</v>
          </cell>
          <cell r="CM1779" t="str">
            <v>17008</v>
          </cell>
          <cell r="CP1779" t="str">
            <v>4006493</v>
          </cell>
        </row>
        <row r="1780">
          <cell r="A1780" t="str">
            <v>17009</v>
          </cell>
          <cell r="B1780" t="str">
            <v>T59APJ</v>
          </cell>
          <cell r="C1780" t="str">
            <v>Ciudad de México</v>
          </cell>
          <cell r="D1780" t="str">
            <v>No aplica</v>
          </cell>
          <cell r="E1780" t="str">
            <v>Aveo</v>
          </cell>
          <cell r="F1780" t="str">
            <v>Automóvil</v>
          </cell>
          <cell r="G1780" t="str">
            <v>Chevrolet</v>
          </cell>
          <cell r="H1780" t="str">
            <v>Aveo LT 4 puertas T/M, D/H, A/A, B/A, ABS, CD, Paquete F</v>
          </cell>
          <cell r="I1780" t="str">
            <v>3G1TB5CF9HL151804</v>
          </cell>
          <cell r="J1780" t="str">
            <v>Hecho en México</v>
          </cell>
          <cell r="K1780" t="str">
            <v>Magna</v>
          </cell>
          <cell r="L1780">
            <v>4</v>
          </cell>
          <cell r="M1780">
            <v>45</v>
          </cell>
          <cell r="N1780">
            <v>2017</v>
          </cell>
          <cell r="O1780" t="str">
            <v>Mexicali</v>
          </cell>
          <cell r="P1780" t="str">
            <v>Baja California Norte</v>
          </cell>
          <cell r="Q1780" t="str">
            <v>Noroeste</v>
          </cell>
          <cell r="R1780" t="str">
            <v>Activo</v>
          </cell>
          <cell r="S1780" t="str">
            <v>En operación</v>
          </cell>
          <cell r="T1780" t="str">
            <v>GNP</v>
          </cell>
          <cell r="U1780" t="str">
            <v>Grupo Nacional Provincial, S.A.B.</v>
          </cell>
          <cell r="V1780" t="str">
            <v>Pool Administrativo</v>
          </cell>
          <cell r="W1780" t="str">
            <v>Pool Administrativo</v>
          </cell>
          <cell r="X1780" t="str">
            <v>Oficina Regional</v>
          </cell>
          <cell r="Y1780" t="str">
            <v>Pool</v>
          </cell>
          <cell r="Z1780" t="str">
            <v>N89379</v>
          </cell>
          <cell r="AA1780" t="str">
            <v>Barragán Contreras Cesar Gerardo</v>
          </cell>
          <cell r="AB1780" t="str">
            <v>Grupo Nacional Provincial, S.A.B.</v>
          </cell>
          <cell r="AC1780" t="str">
            <v>BACC8109095Z9</v>
          </cell>
          <cell r="AD1780" t="str">
            <v>Jefe de departamento</v>
          </cell>
          <cell r="AE1780" t="str">
            <v>Jefe de Departamento A</v>
          </cell>
          <cell r="AF1780" t="str">
            <v>Unidad Staff</v>
          </cell>
          <cell r="AG1780" t="str">
            <v>Dirección Recursos Humanos y Servicios Administrativos</v>
          </cell>
          <cell r="AH1780" t="str">
            <v>Subdir. Inmuebles</v>
          </cell>
          <cell r="AI1780" t="str">
            <v>C6108</v>
          </cell>
          <cell r="AJ1780" t="str">
            <v>Lomeli Aguayo Victor Javier</v>
          </cell>
          <cell r="AK1780" t="str">
            <v>Mexicali</v>
          </cell>
          <cell r="AL1780" t="str">
            <v>Mexicalí</v>
          </cell>
          <cell r="AM1780">
            <v>7360</v>
          </cell>
          <cell r="AN1780" t="str">
            <v>gerardo.barragan@gnp.com.mx</v>
          </cell>
          <cell r="AO1780" t="str">
            <v>gerardo.barragan@gnp.com.mx</v>
          </cell>
          <cell r="AQ1780">
            <v>6862614822</v>
          </cell>
          <cell r="AR1780" t="str">
            <v>6363180010379798</v>
          </cell>
          <cell r="AS1780" t="str">
            <v>ACTIVO</v>
          </cell>
          <cell r="AT1780" t="str">
            <v>2928</v>
          </cell>
          <cell r="AU1780" t="str">
            <v>233</v>
          </cell>
          <cell r="AV1780" t="str">
            <v>05/26</v>
          </cell>
          <cell r="AW1780" t="str">
            <v>IMDM22968720..</v>
          </cell>
          <cell r="AX1780" t="str">
            <v>Activo</v>
          </cell>
          <cell r="AY1780" t="str">
            <v>No</v>
          </cell>
          <cell r="AZ1780" t="str">
            <v>-</v>
          </cell>
          <cell r="BA1780" t="str">
            <v>-</v>
          </cell>
          <cell r="BB1780" t="str">
            <v>-</v>
          </cell>
          <cell r="BC1780" t="str">
            <v>-</v>
          </cell>
          <cell r="BD1780" t="str">
            <v>-</v>
          </cell>
          <cell r="BE1780" t="str">
            <v>-</v>
          </cell>
          <cell r="BF1780" t="str">
            <v>-</v>
          </cell>
          <cell r="BG1780" t="str">
            <v>-</v>
          </cell>
          <cell r="BH1780">
            <v>2021</v>
          </cell>
          <cell r="BI1780">
            <v>2</v>
          </cell>
          <cell r="BJ1780" t="str">
            <v>Arrendado</v>
          </cell>
          <cell r="BK1780" t="str">
            <v>ANC11068</v>
          </cell>
          <cell r="BL1780" t="str">
            <v>Auto Cam, S.A. de C.V.</v>
          </cell>
          <cell r="BM1780">
            <v>126389.66</v>
          </cell>
          <cell r="BN1780">
            <v>20222.345600000001</v>
          </cell>
          <cell r="BO1780">
            <v>146612.0056</v>
          </cell>
          <cell r="BQ1780">
            <v>43652</v>
          </cell>
          <cell r="BR1780" t="str">
            <v>AP-20170728-0735</v>
          </cell>
          <cell r="BS1780" t="str">
            <v>16</v>
          </cell>
          <cell r="BT1780" t="str">
            <v>23/48</v>
          </cell>
          <cell r="BU1780">
            <v>1450.61</v>
          </cell>
          <cell r="BV1780">
            <v>1086.6199999999999</v>
          </cell>
          <cell r="BW1780">
            <v>2537.2299999999996</v>
          </cell>
          <cell r="BX1780">
            <v>405.96</v>
          </cell>
          <cell r="BY1780">
            <v>2943.1899999999996</v>
          </cell>
          <cell r="BZ1780">
            <v>98743.02</v>
          </cell>
          <cell r="CA1780" t="str">
            <v>28/07/2017</v>
          </cell>
          <cell r="CB1780" t="str">
            <v>06/08/2021</v>
          </cell>
          <cell r="CC1780" t="str">
            <v>Viernes</v>
          </cell>
          <cell r="CD1780" t="str">
            <v>59</v>
          </cell>
          <cell r="CE1780" t="str">
            <v>9</v>
          </cell>
          <cell r="CF1780" t="str">
            <v>Azul</v>
          </cell>
          <cell r="CG1780" t="str">
            <v>5o Sábado</v>
          </cell>
          <cell r="CH1780" t="str">
            <v>May y Jun</v>
          </cell>
          <cell r="CI1780" t="str">
            <v>Nov y Dic</v>
          </cell>
          <cell r="CJ1780" t="str">
            <v>PAdmvo</v>
          </cell>
          <cell r="CK1780">
            <v>90</v>
          </cell>
          <cell r="CL1780" t="str">
            <v>101 - MAGNA</v>
          </cell>
          <cell r="CM1780" t="str">
            <v>17009</v>
          </cell>
          <cell r="CP1780" t="str">
            <v>-</v>
          </cell>
        </row>
        <row r="1781">
          <cell r="A1781" t="str">
            <v>17010</v>
          </cell>
          <cell r="B1781" t="str">
            <v>T10APJ</v>
          </cell>
          <cell r="C1781" t="str">
            <v>Ciudad de México</v>
          </cell>
          <cell r="D1781" t="str">
            <v>No aplica</v>
          </cell>
          <cell r="E1781" t="str">
            <v>Aveo</v>
          </cell>
          <cell r="F1781" t="str">
            <v>Automóvil</v>
          </cell>
          <cell r="G1781" t="str">
            <v>Chevrolet</v>
          </cell>
          <cell r="H1781" t="str">
            <v>Aveo LT 4 puertas T/M, D/H, A/A, B/A, ABS, CD, Paquete F</v>
          </cell>
          <cell r="I1781" t="str">
            <v>3G1TB5CF9HL151821</v>
          </cell>
          <cell r="J1781" t="str">
            <v>Hecho en México</v>
          </cell>
          <cell r="K1781" t="str">
            <v>Magna</v>
          </cell>
          <cell r="L1781">
            <v>4</v>
          </cell>
          <cell r="M1781">
            <v>45</v>
          </cell>
          <cell r="N1781">
            <v>2017</v>
          </cell>
          <cell r="O1781" t="str">
            <v>Xalapa</v>
          </cell>
          <cell r="P1781" t="str">
            <v>Veracruz</v>
          </cell>
          <cell r="Q1781" t="str">
            <v>Sureste</v>
          </cell>
          <cell r="R1781" t="str">
            <v>Baja</v>
          </cell>
          <cell r="S1781" t="str">
            <v>PT por Siniestro</v>
          </cell>
          <cell r="T1781" t="str">
            <v>GNP</v>
          </cell>
          <cell r="U1781" t="str">
            <v>Grupo Nacional Provincial, S.A.B.</v>
          </cell>
          <cell r="V1781" t="str">
            <v>Supervisor de Taller</v>
          </cell>
          <cell r="W1781" t="str">
            <v>-</v>
          </cell>
          <cell r="X1781" t="str">
            <v>Supervisoria</v>
          </cell>
          <cell r="Y1781" t="str">
            <v>Asignado</v>
          </cell>
          <cell r="Z1781" t="str">
            <v>N93836</v>
          </cell>
          <cell r="AA1781" t="str">
            <v>Cabañas Baltazar Luis Antonio</v>
          </cell>
          <cell r="AB1781" t="str">
            <v>Grupo Nacional Provincial, S.A.B.</v>
          </cell>
          <cell r="AC1781" t="str">
            <v>CABL880310PJ9</v>
          </cell>
          <cell r="AD1781" t="str">
            <v>Jefe de departamento</v>
          </cell>
          <cell r="AE1781" t="str">
            <v>Supervisor de Ajustes</v>
          </cell>
          <cell r="AF1781" t="str">
            <v>Unidad Operativa</v>
          </cell>
          <cell r="AG1781" t="str">
            <v>Dirección Servicio y Operaciones</v>
          </cell>
          <cell r="AH1781" t="str">
            <v>Subdirección Siniestros Norte y Occidente</v>
          </cell>
          <cell r="AI1781" t="str">
            <v>C9212</v>
          </cell>
          <cell r="AJ1781" t="str">
            <v>Colome Pineda Juan Del Carmen</v>
          </cell>
          <cell r="AK1781" t="str">
            <v>Oficina de servicio Leon P1</v>
          </cell>
          <cell r="AL1781" t="str">
            <v>León</v>
          </cell>
          <cell r="AM1781">
            <v>7739</v>
          </cell>
          <cell r="AN1781" t="str">
            <v>luis.cabanas@gnp.com.mx</v>
          </cell>
          <cell r="AO1781" t="str">
            <v>luis.cabanas@gnp.com.mx</v>
          </cell>
          <cell r="AQ1781">
            <v>2289791975</v>
          </cell>
          <cell r="AR1781" t="str">
            <v>-</v>
          </cell>
          <cell r="AS1781" t="str">
            <v>-</v>
          </cell>
          <cell r="AT1781" t="str">
            <v>-</v>
          </cell>
          <cell r="AU1781" t="str">
            <v>-</v>
          </cell>
          <cell r="AV1781" t="str">
            <v>-</v>
          </cell>
          <cell r="AW1781" t="str">
            <v>IMDM22968721..</v>
          </cell>
          <cell r="AX1781" t="str">
            <v>Inactivo</v>
          </cell>
          <cell r="AY1781" t="str">
            <v>Si</v>
          </cell>
          <cell r="AZ1781">
            <v>819.45</v>
          </cell>
          <cell r="BA1781">
            <v>43708</v>
          </cell>
          <cell r="BB1781">
            <v>22944.600000000002</v>
          </cell>
          <cell r="BC1781" t="str">
            <v>-</v>
          </cell>
          <cell r="BD1781">
            <v>59000</v>
          </cell>
          <cell r="BE1781">
            <v>43296</v>
          </cell>
          <cell r="BF1781">
            <v>44377</v>
          </cell>
          <cell r="BG1781">
            <v>4</v>
          </cell>
          <cell r="BH1781" t="str">
            <v>-</v>
          </cell>
          <cell r="BI1781" t="str">
            <v>-</v>
          </cell>
          <cell r="BJ1781" t="str">
            <v>Arrendado</v>
          </cell>
          <cell r="BK1781" t="str">
            <v>ANC10959</v>
          </cell>
          <cell r="BL1781" t="str">
            <v>Auto Cam, S.A. de C.V.</v>
          </cell>
          <cell r="BM1781">
            <v>126389.66</v>
          </cell>
          <cell r="BN1781">
            <v>20222.345600000001</v>
          </cell>
          <cell r="BO1781">
            <v>146612.0056</v>
          </cell>
          <cell r="BP1781" t="str">
            <v>-</v>
          </cell>
          <cell r="BQ1781" t="str">
            <v>-</v>
          </cell>
          <cell r="BR1781" t="str">
            <v>-</v>
          </cell>
          <cell r="BS1781" t="str">
            <v>-</v>
          </cell>
          <cell r="BT1781" t="str">
            <v>-</v>
          </cell>
          <cell r="BU1781" t="str">
            <v>-</v>
          </cell>
          <cell r="BV1781" t="str">
            <v>-</v>
          </cell>
          <cell r="BW1781" t="str">
            <v>-</v>
          </cell>
          <cell r="BX1781" t="str">
            <v>-</v>
          </cell>
          <cell r="BY1781" t="str">
            <v>-</v>
          </cell>
          <cell r="BZ1781" t="str">
            <v>-</v>
          </cell>
          <cell r="CA1781" t="str">
            <v>-</v>
          </cell>
          <cell r="CB1781" t="str">
            <v>-</v>
          </cell>
          <cell r="CC1781" t="str">
            <v>Viernes</v>
          </cell>
          <cell r="CD1781" t="str">
            <v>10</v>
          </cell>
          <cell r="CE1781" t="str">
            <v>0</v>
          </cell>
          <cell r="CF1781" t="str">
            <v>Azul</v>
          </cell>
          <cell r="CG1781" t="str">
            <v>5o Sábado</v>
          </cell>
          <cell r="CH1781" t="str">
            <v>May y Jun</v>
          </cell>
          <cell r="CI1781" t="str">
            <v>Nov y Dic</v>
          </cell>
          <cell r="CJ1781" t="str">
            <v>-</v>
          </cell>
          <cell r="CK1781">
            <v>90</v>
          </cell>
          <cell r="CL1781" t="str">
            <v>101 - MAGNA</v>
          </cell>
          <cell r="CM1781" t="str">
            <v>17010</v>
          </cell>
          <cell r="CP1781" t="str">
            <v>-</v>
          </cell>
        </row>
        <row r="1782">
          <cell r="A1782" t="str">
            <v>17011</v>
          </cell>
          <cell r="B1782" t="str">
            <v>J34APL</v>
          </cell>
          <cell r="C1782" t="str">
            <v>Ciudad de México</v>
          </cell>
          <cell r="D1782" t="str">
            <v>No aplica</v>
          </cell>
          <cell r="E1782" t="str">
            <v>Aveo</v>
          </cell>
          <cell r="F1782" t="str">
            <v>Automóvil</v>
          </cell>
          <cell r="G1782" t="str">
            <v>Chevrolet</v>
          </cell>
          <cell r="H1782" t="str">
            <v>Aveo LT 4 puertas T/M, D/H, A/A, B/A, ABS, CD, Paquete F</v>
          </cell>
          <cell r="I1782" t="str">
            <v>3G1TB5CF9HL152385</v>
          </cell>
          <cell r="J1782" t="str">
            <v>Hecho en México</v>
          </cell>
          <cell r="K1782" t="str">
            <v>Magna</v>
          </cell>
          <cell r="L1782">
            <v>4</v>
          </cell>
          <cell r="M1782">
            <v>45</v>
          </cell>
          <cell r="N1782">
            <v>2017</v>
          </cell>
          <cell r="O1782" t="str">
            <v>Cuernavaca</v>
          </cell>
          <cell r="P1782" t="str">
            <v>Morelos</v>
          </cell>
          <cell r="Q1782" t="str">
            <v>Centro</v>
          </cell>
          <cell r="R1782" t="str">
            <v>Activo</v>
          </cell>
          <cell r="S1782" t="str">
            <v>En operación</v>
          </cell>
          <cell r="T1782" t="str">
            <v>GNP</v>
          </cell>
          <cell r="U1782" t="str">
            <v>Grupo Nacional Provincial, S.A.B.</v>
          </cell>
          <cell r="V1782" t="str">
            <v>Supervisor de Taller</v>
          </cell>
          <cell r="W1782" t="str">
            <v>-</v>
          </cell>
          <cell r="X1782" t="str">
            <v>Supervisoria</v>
          </cell>
          <cell r="Y1782" t="str">
            <v>Asignado</v>
          </cell>
          <cell r="Z1782" t="str">
            <v>N94877</v>
          </cell>
          <cell r="AA1782" t="str">
            <v>Leal Mateos Amelia</v>
          </cell>
          <cell r="AB1782" t="str">
            <v>Grupo Nacional Provincial, S.A.B.</v>
          </cell>
          <cell r="AC1782" t="str">
            <v>LEMA790227UH5</v>
          </cell>
          <cell r="AD1782" t="str">
            <v>Operativo</v>
          </cell>
          <cell r="AE1782" t="str">
            <v>Visitador de Taller</v>
          </cell>
          <cell r="AF1782" t="str">
            <v>Unidad Operativa</v>
          </cell>
          <cell r="AG1782" t="str">
            <v>Dirección Servicio y Operaciones</v>
          </cell>
          <cell r="AH1782" t="str">
            <v>Subdir. Siniestros CDMX y Sureste</v>
          </cell>
          <cell r="AI1782" t="str">
            <v>C9215</v>
          </cell>
          <cell r="AJ1782" t="str">
            <v>Moreno Alvárez Elvia Citlalli</v>
          </cell>
          <cell r="AK1782" t="str">
            <v>Poniente PB</v>
          </cell>
          <cell r="AL1782" t="str">
            <v>Plaza GNP</v>
          </cell>
          <cell r="AM1782">
            <v>0</v>
          </cell>
          <cell r="AN1782" t="str">
            <v>amelia.leal@gnp.com.mx</v>
          </cell>
          <cell r="AO1782" t="str">
            <v>amelia.leal@gnp.com.mx</v>
          </cell>
          <cell r="AQ1782">
            <v>7771899363</v>
          </cell>
          <cell r="AR1782" t="str">
            <v>6363180010379806</v>
          </cell>
          <cell r="AS1782" t="str">
            <v>ACTIVO</v>
          </cell>
          <cell r="AT1782" t="str">
            <v>2409</v>
          </cell>
          <cell r="AU1782" t="str">
            <v>484</v>
          </cell>
          <cell r="AV1782" t="str">
            <v>05/26</v>
          </cell>
          <cell r="AW1782" t="str">
            <v>IMDM22968828..</v>
          </cell>
          <cell r="AX1782" t="str">
            <v>Activo</v>
          </cell>
          <cell r="AY1782" t="str">
            <v>Si</v>
          </cell>
          <cell r="AZ1782">
            <v>572.91999999999996</v>
          </cell>
          <cell r="BA1782">
            <v>43708</v>
          </cell>
          <cell r="BB1782">
            <v>2291.6799999999998</v>
          </cell>
          <cell r="BC1782" t="str">
            <v>-</v>
          </cell>
          <cell r="BD1782">
            <v>55000</v>
          </cell>
          <cell r="BE1782">
            <v>43661</v>
          </cell>
          <cell r="BF1782">
            <v>45107</v>
          </cell>
          <cell r="BG1782">
            <v>4</v>
          </cell>
          <cell r="BH1782">
            <v>2021</v>
          </cell>
          <cell r="BI1782">
            <v>2</v>
          </cell>
          <cell r="BJ1782" t="str">
            <v>Arrendado</v>
          </cell>
          <cell r="BK1782" t="str">
            <v>ANC10958</v>
          </cell>
          <cell r="BL1782" t="str">
            <v>Auto Cam, S.A. de C.V.</v>
          </cell>
          <cell r="BM1782">
            <v>126389.66</v>
          </cell>
          <cell r="BN1782">
            <v>20222.345600000001</v>
          </cell>
          <cell r="BO1782">
            <v>146612.0056</v>
          </cell>
          <cell r="BQ1782">
            <v>43652</v>
          </cell>
          <cell r="BR1782" t="str">
            <v>AP-20161006-0674</v>
          </cell>
          <cell r="BS1782" t="str">
            <v>248</v>
          </cell>
          <cell r="BT1782" t="str">
            <v>23/48</v>
          </cell>
          <cell r="BU1782">
            <v>1589.79</v>
          </cell>
          <cell r="BV1782">
            <v>1064.79</v>
          </cell>
          <cell r="BW1782">
            <v>2654.58</v>
          </cell>
          <cell r="BX1782">
            <v>424.73</v>
          </cell>
          <cell r="BY1782">
            <v>3079.31</v>
          </cell>
          <cell r="BZ1782">
            <v>96590.73000000001</v>
          </cell>
          <cell r="CA1782" t="str">
            <v>24/07/2017</v>
          </cell>
          <cell r="CB1782" t="str">
            <v>06/08/2021</v>
          </cell>
          <cell r="CC1782" t="str">
            <v>Miércoles</v>
          </cell>
          <cell r="CD1782" t="str">
            <v>34</v>
          </cell>
          <cell r="CE1782" t="str">
            <v>4</v>
          </cell>
          <cell r="CF1782" t="str">
            <v>Rojo</v>
          </cell>
          <cell r="CG1782" t="str">
            <v>3er Sábado</v>
          </cell>
          <cell r="CH1782" t="str">
            <v>Mzo y Abr</v>
          </cell>
          <cell r="CI1782" t="str">
            <v>Sep y Oct</v>
          </cell>
          <cell r="CJ1782" t="str">
            <v>SupTaller</v>
          </cell>
          <cell r="CK1782">
            <v>90</v>
          </cell>
          <cell r="CL1782" t="str">
            <v>101 - MAGNA</v>
          </cell>
          <cell r="CM1782" t="str">
            <v>17011</v>
          </cell>
          <cell r="CP1782" t="str">
            <v>4021016</v>
          </cell>
        </row>
        <row r="1783">
          <cell r="A1783" t="str">
            <v>17012</v>
          </cell>
          <cell r="B1783" t="str">
            <v>T13APJ</v>
          </cell>
          <cell r="C1783" t="str">
            <v>Ciudad de México</v>
          </cell>
          <cell r="D1783" t="str">
            <v>No aplica</v>
          </cell>
          <cell r="E1783" t="str">
            <v>Aveo</v>
          </cell>
          <cell r="F1783" t="str">
            <v>Automóvil</v>
          </cell>
          <cell r="G1783" t="str">
            <v>Chevrolet</v>
          </cell>
          <cell r="H1783" t="str">
            <v>Aveo LT 4 puertas T/M, D/H, A/A, B/A, ABS, CD, Paquete F</v>
          </cell>
          <cell r="I1783" t="str">
            <v>3G1TB5CF9HL162639</v>
          </cell>
          <cell r="J1783" t="str">
            <v>Hecho en México</v>
          </cell>
          <cell r="K1783" t="str">
            <v>Magna</v>
          </cell>
          <cell r="L1783">
            <v>4</v>
          </cell>
          <cell r="M1783">
            <v>45</v>
          </cell>
          <cell r="N1783">
            <v>2017</v>
          </cell>
          <cell r="O1783" t="str">
            <v>Guadalajara</v>
          </cell>
          <cell r="P1783" t="str">
            <v>Jalisco</v>
          </cell>
          <cell r="Q1783" t="str">
            <v>Occidente</v>
          </cell>
          <cell r="R1783" t="str">
            <v>Activo</v>
          </cell>
          <cell r="S1783" t="str">
            <v>En operación</v>
          </cell>
          <cell r="T1783" t="str">
            <v>GNP</v>
          </cell>
          <cell r="U1783" t="str">
            <v>Grupo Nacional Provincial, S.A.B.</v>
          </cell>
          <cell r="V1783" t="str">
            <v>Supervisor de Taller</v>
          </cell>
          <cell r="W1783" t="str">
            <v>-</v>
          </cell>
          <cell r="X1783" t="str">
            <v>Supervisoria</v>
          </cell>
          <cell r="Y1783" t="str">
            <v>Asignado</v>
          </cell>
          <cell r="Z1783" t="str">
            <v>N91129</v>
          </cell>
          <cell r="AA1783" t="str">
            <v>García Martínez Christian Alberto</v>
          </cell>
          <cell r="AB1783" t="str">
            <v>Grupo Nacional Provincial, S.A.B.</v>
          </cell>
          <cell r="AC1783" t="str">
            <v>GAMC881015UH5</v>
          </cell>
          <cell r="AD1783" t="str">
            <v>Operativo</v>
          </cell>
          <cell r="AE1783" t="str">
            <v>Visitador de Taller</v>
          </cell>
          <cell r="AF1783" t="str">
            <v>Unidad Operativa</v>
          </cell>
          <cell r="AG1783" t="str">
            <v>Dirección Servicio y Operaciones</v>
          </cell>
          <cell r="AH1783" t="str">
            <v>Subdirección Siniestros Norte y Occidente</v>
          </cell>
          <cell r="AI1783" t="str">
            <v>C9179</v>
          </cell>
          <cell r="AJ1783" t="str">
            <v>Moya Urdiales Idalia Leticia</v>
          </cell>
          <cell r="AK1783" t="str">
            <v>Oficina central Guadalajara</v>
          </cell>
          <cell r="AL1783" t="str">
            <v>Guadalajara</v>
          </cell>
          <cell r="AM1783">
            <v>0</v>
          </cell>
          <cell r="AN1783" t="str">
            <v>christianalberto.garciamartinez@gnp.com.mx</v>
          </cell>
          <cell r="AO1783" t="str">
            <v>christianalberto.garciamartinez@gnp.com.mx</v>
          </cell>
          <cell r="AQ1783">
            <v>3316139912</v>
          </cell>
          <cell r="AR1783" t="str">
            <v>6363180010379814</v>
          </cell>
          <cell r="AS1783" t="str">
            <v>ACTIVO</v>
          </cell>
          <cell r="AT1783" t="str">
            <v>7046</v>
          </cell>
          <cell r="AU1783" t="str">
            <v>087</v>
          </cell>
          <cell r="AV1783" t="str">
            <v>05/26</v>
          </cell>
          <cell r="AW1783" t="str">
            <v>-</v>
          </cell>
          <cell r="AX1783" t="str">
            <v>-</v>
          </cell>
          <cell r="AY1783" t="str">
            <v>Si</v>
          </cell>
          <cell r="AZ1783">
            <v>572.91999999999996</v>
          </cell>
          <cell r="BA1783">
            <v>43708</v>
          </cell>
          <cell r="BB1783">
            <v>2291.6799999999998</v>
          </cell>
          <cell r="BC1783" t="str">
            <v>-</v>
          </cell>
          <cell r="BD1783">
            <v>55000</v>
          </cell>
          <cell r="BE1783">
            <v>43661</v>
          </cell>
          <cell r="BF1783">
            <v>45107</v>
          </cell>
          <cell r="BG1783">
            <v>4</v>
          </cell>
          <cell r="BH1783">
            <v>2021</v>
          </cell>
          <cell r="BI1783">
            <v>2</v>
          </cell>
          <cell r="BJ1783" t="str">
            <v>Arrendado</v>
          </cell>
          <cell r="BK1783" t="str">
            <v>ANC10965</v>
          </cell>
          <cell r="BL1783" t="str">
            <v>Auto Cam, S.A. de C.V.</v>
          </cell>
          <cell r="BM1783">
            <v>126389.66</v>
          </cell>
          <cell r="BN1783">
            <v>20222.345600000001</v>
          </cell>
          <cell r="BO1783">
            <v>146612.0056</v>
          </cell>
          <cell r="BQ1783">
            <v>43652</v>
          </cell>
          <cell r="BR1783" t="str">
            <v>AP-20170728-0735</v>
          </cell>
          <cell r="BS1783" t="str">
            <v>23</v>
          </cell>
          <cell r="BT1783" t="str">
            <v>23/48</v>
          </cell>
          <cell r="BU1783">
            <v>1580.78</v>
          </cell>
          <cell r="BV1783">
            <v>1058.81</v>
          </cell>
          <cell r="BW1783">
            <v>2639.59</v>
          </cell>
          <cell r="BX1783">
            <v>422.33</v>
          </cell>
          <cell r="BY1783">
            <v>3061.92</v>
          </cell>
          <cell r="BZ1783">
            <v>96048.01</v>
          </cell>
          <cell r="CA1783" t="str">
            <v>28/07/2017</v>
          </cell>
          <cell r="CB1783" t="str">
            <v>06/08/2021</v>
          </cell>
          <cell r="CC1783" t="str">
            <v>Miércoles</v>
          </cell>
          <cell r="CD1783" t="str">
            <v>13</v>
          </cell>
          <cell r="CE1783" t="str">
            <v>3</v>
          </cell>
          <cell r="CF1783" t="str">
            <v>Rojo</v>
          </cell>
          <cell r="CG1783" t="str">
            <v>3er Sábado</v>
          </cell>
          <cell r="CH1783" t="str">
            <v>Mzo y Abr</v>
          </cell>
          <cell r="CI1783" t="str">
            <v>Sep y Oct</v>
          </cell>
          <cell r="CJ1783" t="str">
            <v>SupTaller</v>
          </cell>
          <cell r="CK1783">
            <v>90</v>
          </cell>
          <cell r="CL1783" t="str">
            <v>101 - MAGNA</v>
          </cell>
          <cell r="CM1783" t="str">
            <v>17012</v>
          </cell>
          <cell r="CP1783" t="str">
            <v>4015877</v>
          </cell>
        </row>
        <row r="1784">
          <cell r="A1784" t="str">
            <v>17013</v>
          </cell>
          <cell r="B1784" t="str">
            <v>S90APJ</v>
          </cell>
          <cell r="C1784" t="str">
            <v>Ciudad de México</v>
          </cell>
          <cell r="D1784" t="str">
            <v>No aplica</v>
          </cell>
          <cell r="E1784" t="str">
            <v>Aveo</v>
          </cell>
          <cell r="F1784" t="str">
            <v>Automóvil</v>
          </cell>
          <cell r="G1784" t="str">
            <v>Chevrolet</v>
          </cell>
          <cell r="H1784" t="str">
            <v>Aveo LT 4 puertas T/M, D/H, A/A, B/A, ABS, CD, Paquete F</v>
          </cell>
          <cell r="I1784" t="str">
            <v>3G1TB5CF9HL164584</v>
          </cell>
          <cell r="J1784" t="str">
            <v>Hecho en México</v>
          </cell>
          <cell r="K1784" t="str">
            <v>Magna</v>
          </cell>
          <cell r="L1784">
            <v>4</v>
          </cell>
          <cell r="M1784">
            <v>45</v>
          </cell>
          <cell r="N1784">
            <v>2017</v>
          </cell>
          <cell r="O1784" t="str">
            <v>Tepic</v>
          </cell>
          <cell r="P1784" t="str">
            <v>Nayarit</v>
          </cell>
          <cell r="Q1784" t="str">
            <v>Occidente</v>
          </cell>
          <cell r="R1784" t="str">
            <v>Activo</v>
          </cell>
          <cell r="S1784" t="str">
            <v>En operación</v>
          </cell>
          <cell r="T1784" t="str">
            <v>GNP</v>
          </cell>
          <cell r="U1784" t="str">
            <v>Grupo Nacional Provincial, S.A.B.</v>
          </cell>
          <cell r="V1784" t="str">
            <v>Supervisor de Taller</v>
          </cell>
          <cell r="W1784" t="str">
            <v>-</v>
          </cell>
          <cell r="X1784" t="str">
            <v>Supervisoria</v>
          </cell>
          <cell r="Y1784" t="str">
            <v>Asignado</v>
          </cell>
          <cell r="Z1784" t="str">
            <v>N94371</v>
          </cell>
          <cell r="AA1784" t="str">
            <v>Beas Mejía Patricia Antonielli</v>
          </cell>
          <cell r="AB1784" t="str">
            <v>Grupo Nacional Provincial, S.A.B.</v>
          </cell>
          <cell r="AC1784" t="str">
            <v>BEMP9112134T2</v>
          </cell>
          <cell r="AD1784" t="str">
            <v>Operativo</v>
          </cell>
          <cell r="AE1784" t="str">
            <v>Visitador de Taller Jr.</v>
          </cell>
          <cell r="AF1784" t="str">
            <v>Unidad Operativa</v>
          </cell>
          <cell r="AG1784" t="str">
            <v>Dirección Servicio y Operaciones</v>
          </cell>
          <cell r="AH1784" t="str">
            <v>Subdirección Siniestros Norte y Occidente</v>
          </cell>
          <cell r="AI1784" t="str">
            <v>C9179</v>
          </cell>
          <cell r="AJ1784" t="str">
            <v>Moya Urdiales Idalia Leticia</v>
          </cell>
          <cell r="AK1784" t="str">
            <v>Supervisoria Tepic (jacarandas 229 b)</v>
          </cell>
          <cell r="AL1784" t="str">
            <v>Tepic</v>
          </cell>
          <cell r="AM1784" t="str">
            <v>311 212 23 07</v>
          </cell>
          <cell r="AN1784" t="str">
            <v>patricia.beas@gnp.com.mx</v>
          </cell>
          <cell r="AO1784" t="str">
            <v>patricia.beas@gnp.com.mx</v>
          </cell>
          <cell r="AQ1784">
            <v>3310204548</v>
          </cell>
          <cell r="AR1784" t="str">
            <v>6363180010379822</v>
          </cell>
          <cell r="AS1784" t="str">
            <v>ACTIVO</v>
          </cell>
          <cell r="AT1784" t="str">
            <v>3531</v>
          </cell>
          <cell r="AU1784" t="str">
            <v>556</v>
          </cell>
          <cell r="AV1784" t="str">
            <v>05/26</v>
          </cell>
          <cell r="AW1784" t="str">
            <v>IMDM22968722..</v>
          </cell>
          <cell r="AX1784" t="str">
            <v>Activo</v>
          </cell>
          <cell r="AY1784" t="str">
            <v>Si</v>
          </cell>
          <cell r="AZ1784">
            <v>500</v>
          </cell>
          <cell r="BA1784">
            <v>43708</v>
          </cell>
          <cell r="BB1784">
            <v>24000</v>
          </cell>
          <cell r="BC1784" t="str">
            <v>-</v>
          </cell>
          <cell r="BD1784">
            <v>47000</v>
          </cell>
          <cell r="BE1784">
            <v>42993</v>
          </cell>
          <cell r="BF1784">
            <v>44439</v>
          </cell>
          <cell r="BG1784">
            <v>4</v>
          </cell>
          <cell r="BH1784">
            <v>2021</v>
          </cell>
          <cell r="BI1784">
            <v>2</v>
          </cell>
          <cell r="BJ1784" t="str">
            <v>Arrendado</v>
          </cell>
          <cell r="BK1784" t="str">
            <v>ANC10960</v>
          </cell>
          <cell r="BL1784" t="str">
            <v>Auto Cam, S.A. de C.V.</v>
          </cell>
          <cell r="BM1784">
            <v>126389.66</v>
          </cell>
          <cell r="BN1784">
            <v>20222.345600000001</v>
          </cell>
          <cell r="BO1784">
            <v>146612.0056</v>
          </cell>
          <cell r="BQ1784">
            <v>43652</v>
          </cell>
          <cell r="BR1784" t="str">
            <v>AP-20170728-0735</v>
          </cell>
          <cell r="BS1784" t="str">
            <v>22</v>
          </cell>
          <cell r="BT1784" t="str">
            <v>23/48</v>
          </cell>
          <cell r="BU1784">
            <v>1580.78</v>
          </cell>
          <cell r="BV1784">
            <v>1058.81</v>
          </cell>
          <cell r="BW1784">
            <v>2639.59</v>
          </cell>
          <cell r="BX1784">
            <v>422.33</v>
          </cell>
          <cell r="BY1784">
            <v>3061.92</v>
          </cell>
          <cell r="BZ1784">
            <v>96048.01</v>
          </cell>
          <cell r="CA1784" t="str">
            <v>28/07/2017</v>
          </cell>
          <cell r="CB1784" t="str">
            <v>06/08/2021</v>
          </cell>
          <cell r="CC1784" t="str">
            <v>Viernes</v>
          </cell>
          <cell r="CD1784" t="str">
            <v>90</v>
          </cell>
          <cell r="CE1784" t="str">
            <v>0</v>
          </cell>
          <cell r="CF1784" t="str">
            <v>Azul</v>
          </cell>
          <cell r="CG1784" t="str">
            <v>5o Sábado</v>
          </cell>
          <cell r="CH1784" t="str">
            <v>May y Jun</v>
          </cell>
          <cell r="CI1784" t="str">
            <v>Nov y Dic</v>
          </cell>
          <cell r="CJ1784" t="str">
            <v>SupTaller</v>
          </cell>
          <cell r="CK1784">
            <v>90</v>
          </cell>
          <cell r="CL1784" t="str">
            <v>101 - MAGNA</v>
          </cell>
          <cell r="CM1784" t="str">
            <v>17013</v>
          </cell>
          <cell r="CP1784" t="str">
            <v>-</v>
          </cell>
        </row>
        <row r="1785">
          <cell r="A1785" t="str">
            <v>17014</v>
          </cell>
          <cell r="B1785" t="str">
            <v>J13APL</v>
          </cell>
          <cell r="C1785" t="str">
            <v>Ciudad de México</v>
          </cell>
          <cell r="D1785" t="str">
            <v>No aplica</v>
          </cell>
          <cell r="E1785" t="str">
            <v>Aveo</v>
          </cell>
          <cell r="F1785" t="str">
            <v>Automóvil</v>
          </cell>
          <cell r="G1785" t="str">
            <v>Chevrolet</v>
          </cell>
          <cell r="H1785" t="str">
            <v>Aveo LT 4 puertas T/M, D/H, A/A, B/A, ABS, CD, Paquete F</v>
          </cell>
          <cell r="I1785" t="str">
            <v>3G1TB5CF3HL150101</v>
          </cell>
          <cell r="J1785" t="str">
            <v>Hecho en México</v>
          </cell>
          <cell r="K1785" t="str">
            <v>Magna</v>
          </cell>
          <cell r="L1785">
            <v>4</v>
          </cell>
          <cell r="M1785">
            <v>45</v>
          </cell>
          <cell r="N1785">
            <v>2017</v>
          </cell>
          <cell r="O1785" t="str">
            <v>Oaxaca</v>
          </cell>
          <cell r="P1785" t="str">
            <v>Oaxaca</v>
          </cell>
          <cell r="Q1785" t="str">
            <v>Sureste</v>
          </cell>
          <cell r="R1785" t="str">
            <v>Activo</v>
          </cell>
          <cell r="S1785" t="str">
            <v>En operación</v>
          </cell>
          <cell r="T1785" t="str">
            <v>GNP</v>
          </cell>
          <cell r="U1785" t="str">
            <v>Grupo Nacional Provincial, S.A.B.</v>
          </cell>
          <cell r="V1785" t="str">
            <v>Supervisor de Taller</v>
          </cell>
          <cell r="W1785" t="str">
            <v>-</v>
          </cell>
          <cell r="X1785" t="str">
            <v>Supervisoria</v>
          </cell>
          <cell r="Y1785" t="str">
            <v>Asignado</v>
          </cell>
          <cell r="Z1785" t="str">
            <v>N93884</v>
          </cell>
          <cell r="AA1785" t="str">
            <v>Chacon Duran Juan German</v>
          </cell>
          <cell r="AB1785" t="str">
            <v>Grupo Nacional Provincial, S.A.B.</v>
          </cell>
          <cell r="AC1785" t="str">
            <v>CADJ8610288K5</v>
          </cell>
          <cell r="AD1785" t="str">
            <v>Operativo</v>
          </cell>
          <cell r="AE1785" t="str">
            <v>Visitador de Taller</v>
          </cell>
          <cell r="AF1785" t="str">
            <v>Unidad Operativa</v>
          </cell>
          <cell r="AG1785" t="str">
            <v>Dirección Servicio y Operaciones</v>
          </cell>
          <cell r="AH1785" t="str">
            <v>Subdir. Siniestros CDMX y Sureste</v>
          </cell>
          <cell r="AI1785" t="str">
            <v>C9208</v>
          </cell>
          <cell r="AJ1785" t="str">
            <v>Lasa Estrada Antxon</v>
          </cell>
          <cell r="AK1785" t="str">
            <v>Supervisoría Oaxaca</v>
          </cell>
          <cell r="AL1785" t="str">
            <v>Oaxaca</v>
          </cell>
          <cell r="AM1785">
            <v>7707</v>
          </cell>
          <cell r="AN1785" t="str">
            <v>juan.chacon@gnp.com.mx</v>
          </cell>
          <cell r="AO1785" t="str">
            <v>juan.chacon@gnp.com.mx</v>
          </cell>
          <cell r="AQ1785">
            <v>9515691176</v>
          </cell>
          <cell r="AR1785" t="str">
            <v>6363180010379830</v>
          </cell>
          <cell r="AS1785" t="str">
            <v>ACTIVO</v>
          </cell>
          <cell r="AT1785" t="str">
            <v>5347</v>
          </cell>
          <cell r="AU1785" t="str">
            <v>413</v>
          </cell>
          <cell r="AV1785" t="str">
            <v>05/26</v>
          </cell>
          <cell r="AW1785" t="str">
            <v>-</v>
          </cell>
          <cell r="AX1785" t="str">
            <v>-</v>
          </cell>
          <cell r="AY1785" t="str">
            <v>Si</v>
          </cell>
          <cell r="AZ1785">
            <v>500</v>
          </cell>
          <cell r="BA1785">
            <v>43708</v>
          </cell>
          <cell r="BB1785">
            <v>23500</v>
          </cell>
          <cell r="BC1785" t="str">
            <v>-</v>
          </cell>
          <cell r="BD1785">
            <v>48000</v>
          </cell>
          <cell r="BE1785">
            <v>43008</v>
          </cell>
          <cell r="BF1785">
            <v>44454</v>
          </cell>
          <cell r="BG1785">
            <v>4</v>
          </cell>
          <cell r="BH1785">
            <v>2021</v>
          </cell>
          <cell r="BI1785">
            <v>2</v>
          </cell>
          <cell r="BJ1785" t="str">
            <v>Arrendado</v>
          </cell>
          <cell r="BK1785" t="str">
            <v>ANC11034</v>
          </cell>
          <cell r="BL1785" t="str">
            <v>Auto Cam, S.A. de C.V.</v>
          </cell>
          <cell r="BM1785">
            <v>126389.66</v>
          </cell>
          <cell r="BN1785">
            <v>20222.345600000001</v>
          </cell>
          <cell r="BO1785">
            <v>146612.0056</v>
          </cell>
          <cell r="BQ1785">
            <v>43652</v>
          </cell>
          <cell r="BR1785" t="str">
            <v>AP-20170728-0735</v>
          </cell>
          <cell r="BS1785" t="str">
            <v>125</v>
          </cell>
          <cell r="BT1785" t="str">
            <v>22/48</v>
          </cell>
          <cell r="BU1785">
            <v>1565.17</v>
          </cell>
          <cell r="BV1785">
            <v>1075.4000000000001</v>
          </cell>
          <cell r="BW1785">
            <v>2640.57</v>
          </cell>
          <cell r="BX1785">
            <v>422.49</v>
          </cell>
          <cell r="BY1785">
            <v>3063.0600000000004</v>
          </cell>
          <cell r="BZ1785">
            <v>97593.66</v>
          </cell>
          <cell r="CA1785" t="str">
            <v>29/08/2017</v>
          </cell>
          <cell r="CB1785" t="str">
            <v>06/09/2021</v>
          </cell>
          <cell r="CC1785" t="str">
            <v>Miércoles</v>
          </cell>
          <cell r="CD1785" t="str">
            <v>13</v>
          </cell>
          <cell r="CE1785" t="str">
            <v>3</v>
          </cell>
          <cell r="CF1785" t="str">
            <v>Rojo</v>
          </cell>
          <cell r="CG1785" t="str">
            <v>3er Sábado</v>
          </cell>
          <cell r="CH1785" t="str">
            <v>Mzo y Abr</v>
          </cell>
          <cell r="CI1785" t="str">
            <v>Sep y Oct</v>
          </cell>
          <cell r="CJ1785" t="str">
            <v>SupTaller</v>
          </cell>
          <cell r="CK1785">
            <v>90</v>
          </cell>
          <cell r="CL1785" t="str">
            <v>101 - MAGNA</v>
          </cell>
          <cell r="CM1785" t="str">
            <v>17014</v>
          </cell>
          <cell r="CP1785" t="str">
            <v>4016536</v>
          </cell>
        </row>
        <row r="1786">
          <cell r="A1786" t="str">
            <v>17015</v>
          </cell>
          <cell r="B1786" t="str">
            <v>T14APJ</v>
          </cell>
          <cell r="C1786" t="str">
            <v>Ciudad de México</v>
          </cell>
          <cell r="D1786" t="str">
            <v>No aplica</v>
          </cell>
          <cell r="E1786" t="str">
            <v>Aveo</v>
          </cell>
          <cell r="F1786" t="str">
            <v>Automóvil</v>
          </cell>
          <cell r="G1786" t="str">
            <v>Chevrolet</v>
          </cell>
          <cell r="H1786" t="str">
            <v>Aveo LT 4 puertas T/M, D/H, A/A, B/A, ABS, CD, Paquete F</v>
          </cell>
          <cell r="I1786" t="str">
            <v>3G1TB5CF9HL164939</v>
          </cell>
          <cell r="J1786" t="str">
            <v>Hecho en México</v>
          </cell>
          <cell r="K1786" t="str">
            <v>Magna</v>
          </cell>
          <cell r="L1786">
            <v>4</v>
          </cell>
          <cell r="M1786">
            <v>45</v>
          </cell>
          <cell r="N1786">
            <v>2017</v>
          </cell>
          <cell r="O1786" t="str">
            <v>Guadalajara</v>
          </cell>
          <cell r="P1786" t="str">
            <v>Jalisco</v>
          </cell>
          <cell r="Q1786" t="str">
            <v>Occidente</v>
          </cell>
          <cell r="R1786" t="str">
            <v>Activo</v>
          </cell>
          <cell r="S1786" t="str">
            <v>En operación</v>
          </cell>
          <cell r="T1786" t="str">
            <v>GNP</v>
          </cell>
          <cell r="U1786" t="str">
            <v>Grupo Nacional Provincial, S.A.B.</v>
          </cell>
          <cell r="V1786" t="str">
            <v>Supervisor Ajustes</v>
          </cell>
          <cell r="W1786" t="str">
            <v>-</v>
          </cell>
          <cell r="X1786" t="str">
            <v>Supervisoria</v>
          </cell>
          <cell r="Y1786" t="str">
            <v>Asignado</v>
          </cell>
          <cell r="Z1786" t="str">
            <v>N95953</v>
          </cell>
          <cell r="AA1786" t="str">
            <v>Valencia Romero Daniel</v>
          </cell>
          <cell r="AB1786" t="str">
            <v>Grupo Nacional Provincial, S.A.B.</v>
          </cell>
          <cell r="AC1786" t="str">
            <v>VARD910831GP2</v>
          </cell>
          <cell r="AD1786" t="str">
            <v>Jefe de departamento</v>
          </cell>
          <cell r="AE1786" t="str">
            <v>Supervisor Siniestros Autos</v>
          </cell>
          <cell r="AF1786" t="str">
            <v>Unidad Operativa</v>
          </cell>
          <cell r="AG1786" t="str">
            <v>Dirección Servicio y Operaciones</v>
          </cell>
          <cell r="AH1786" t="str">
            <v>Subdirección Siniestros Norte y Occidente</v>
          </cell>
          <cell r="AI1786" t="str">
            <v>C9179</v>
          </cell>
          <cell r="AJ1786" t="str">
            <v>Moya Urdiales Idalia Leticia</v>
          </cell>
          <cell r="AK1786" t="str">
            <v>Oficina central Guadalajara</v>
          </cell>
          <cell r="AL1786" t="str">
            <v>Guadalajara</v>
          </cell>
          <cell r="AM1786">
            <v>0</v>
          </cell>
          <cell r="AN1786" t="str">
            <v>daniel.valencia@gnp.com.mx</v>
          </cell>
          <cell r="AO1786" t="str">
            <v>daniel.valencia@gnp.com.mx</v>
          </cell>
          <cell r="AP1786" t="str">
            <v>daniel.valencia@gnp.com.mx</v>
          </cell>
          <cell r="AQ1786">
            <v>3334870292</v>
          </cell>
          <cell r="AR1786" t="str">
            <v>6363180010379848</v>
          </cell>
          <cell r="AS1786" t="str">
            <v>CANCELADO</v>
          </cell>
          <cell r="AT1786" t="str">
            <v>8444</v>
          </cell>
          <cell r="AU1786" t="str">
            <v>650</v>
          </cell>
          <cell r="AV1786" t="str">
            <v>05/26</v>
          </cell>
          <cell r="AW1786" t="str">
            <v>-</v>
          </cell>
          <cell r="AX1786" t="str">
            <v>-</v>
          </cell>
          <cell r="AY1786" t="str">
            <v>No</v>
          </cell>
          <cell r="AZ1786" t="str">
            <v>-</v>
          </cell>
          <cell r="BA1786" t="str">
            <v>-</v>
          </cell>
          <cell r="BB1786" t="str">
            <v>-</v>
          </cell>
          <cell r="BC1786" t="str">
            <v>-</v>
          </cell>
          <cell r="BD1786" t="str">
            <v>-</v>
          </cell>
          <cell r="BE1786" t="str">
            <v>-</v>
          </cell>
          <cell r="BF1786" t="str">
            <v>-</v>
          </cell>
          <cell r="BG1786">
            <v>3</v>
          </cell>
          <cell r="BH1786">
            <v>2020</v>
          </cell>
          <cell r="BI1786">
            <v>2</v>
          </cell>
          <cell r="BJ1786" t="str">
            <v>Arrendado</v>
          </cell>
          <cell r="BK1786" t="str">
            <v>ANC10966</v>
          </cell>
          <cell r="BL1786" t="str">
            <v>Auto Cam, S.A. de C.V.</v>
          </cell>
          <cell r="BM1786">
            <v>126389.66</v>
          </cell>
          <cell r="BN1786">
            <v>20222.345600000001</v>
          </cell>
          <cell r="BO1786">
            <v>146612.0056</v>
          </cell>
          <cell r="BQ1786">
            <v>43652</v>
          </cell>
          <cell r="BR1786" t="str">
            <v>AP-20170728-0735</v>
          </cell>
          <cell r="BS1786" t="str">
            <v>24</v>
          </cell>
          <cell r="BT1786" t="str">
            <v>23/48</v>
          </cell>
          <cell r="BU1786">
            <v>1580.78</v>
          </cell>
          <cell r="BV1786">
            <v>1058.81</v>
          </cell>
          <cell r="BW1786">
            <v>2639.59</v>
          </cell>
          <cell r="BX1786">
            <v>422.33</v>
          </cell>
          <cell r="BY1786">
            <v>3061.92</v>
          </cell>
          <cell r="BZ1786">
            <v>96048.01</v>
          </cell>
          <cell r="CA1786" t="str">
            <v>28/07/2017</v>
          </cell>
          <cell r="CB1786" t="str">
            <v>06/08/2021</v>
          </cell>
          <cell r="CC1786" t="str">
            <v>Miércoles</v>
          </cell>
          <cell r="CD1786" t="str">
            <v>14</v>
          </cell>
          <cell r="CE1786" t="str">
            <v>4</v>
          </cell>
          <cell r="CF1786" t="str">
            <v>Rojo</v>
          </cell>
          <cell r="CG1786" t="str">
            <v>3er Sábado</v>
          </cell>
          <cell r="CH1786" t="str">
            <v>Mzo y Abr</v>
          </cell>
          <cell r="CI1786" t="str">
            <v>Sep y Oct</v>
          </cell>
          <cell r="CJ1786" t="str">
            <v>SupTaller</v>
          </cell>
          <cell r="CK1786">
            <v>90</v>
          </cell>
          <cell r="CL1786" t="str">
            <v>101 - MAGNA</v>
          </cell>
          <cell r="CM1786" t="str">
            <v>17015</v>
          </cell>
          <cell r="CP1786" t="str">
            <v xml:space="preserve">4015674 </v>
          </cell>
        </row>
        <row r="1787">
          <cell r="A1787" t="str">
            <v>17016</v>
          </cell>
          <cell r="B1787" t="str">
            <v>T18APJ</v>
          </cell>
          <cell r="C1787" t="str">
            <v>Ciudad de México</v>
          </cell>
          <cell r="D1787" t="str">
            <v>No aplica</v>
          </cell>
          <cell r="E1787" t="str">
            <v>Aveo</v>
          </cell>
          <cell r="F1787" t="str">
            <v>Automóvil</v>
          </cell>
          <cell r="G1787" t="str">
            <v>Chevrolet</v>
          </cell>
          <cell r="H1787" t="str">
            <v>Aveo LT 4 puertas T/M, D/H, A/A, B/A, ABS, CD, Paquete F</v>
          </cell>
          <cell r="I1787" t="str">
            <v>3G1TB5CF8HL165161</v>
          </cell>
          <cell r="J1787" t="str">
            <v>Hecho en México</v>
          </cell>
          <cell r="K1787" t="str">
            <v>Magna</v>
          </cell>
          <cell r="L1787">
            <v>4</v>
          </cell>
          <cell r="M1787">
            <v>45</v>
          </cell>
          <cell r="N1787">
            <v>2017</v>
          </cell>
          <cell r="O1787" t="str">
            <v>Mérida</v>
          </cell>
          <cell r="P1787" t="str">
            <v>Yucatán</v>
          </cell>
          <cell r="Q1787" t="str">
            <v>Sureste</v>
          </cell>
          <cell r="R1787" t="str">
            <v>Activo</v>
          </cell>
          <cell r="S1787" t="str">
            <v>En operación</v>
          </cell>
          <cell r="T1787" t="str">
            <v>GNP</v>
          </cell>
          <cell r="U1787" t="str">
            <v>Grupo Nacional Provincial, S.A.B.</v>
          </cell>
          <cell r="V1787" t="str">
            <v>Pool Administrativo</v>
          </cell>
          <cell r="W1787" t="str">
            <v>Pool Administrativo</v>
          </cell>
          <cell r="X1787" t="str">
            <v>Oficina Regional</v>
          </cell>
          <cell r="Y1787" t="str">
            <v>Pool</v>
          </cell>
          <cell r="Z1787" t="str">
            <v>N90478</v>
          </cell>
          <cell r="AA1787" t="str">
            <v>Cabral Perera Mario</v>
          </cell>
          <cell r="AB1787" t="str">
            <v>Grupo Nacional Provincial, S.A.B.</v>
          </cell>
          <cell r="AC1787" t="str">
            <v>CAPM820616V89</v>
          </cell>
          <cell r="AD1787" t="str">
            <v>Jefe de departamento</v>
          </cell>
          <cell r="AE1787" t="str">
            <v>Jefe de Departamento A</v>
          </cell>
          <cell r="AF1787" t="str">
            <v>Unidad Staff</v>
          </cell>
          <cell r="AG1787" t="str">
            <v>Dirección Recursos Humanos y Servicios Administrativos</v>
          </cell>
          <cell r="AH1787" t="str">
            <v>Subdir. Inmuebles</v>
          </cell>
          <cell r="AI1787" t="str">
            <v>C6108</v>
          </cell>
          <cell r="AJ1787" t="str">
            <v>Lomeli Aguayo Victor Javier</v>
          </cell>
          <cell r="AK1787" t="str">
            <v>Casona</v>
          </cell>
          <cell r="AL1787" t="str">
            <v>Mérida</v>
          </cell>
          <cell r="AM1787">
            <v>6829</v>
          </cell>
          <cell r="AN1787" t="str">
            <v>mario.cabral@gnp.com.mx</v>
          </cell>
          <cell r="AO1787" t="str">
            <v>mario.cabral@gnp.com.mx</v>
          </cell>
          <cell r="AQ1787">
            <v>9992336491</v>
          </cell>
          <cell r="AR1787" t="str">
            <v>6363180010379855</v>
          </cell>
          <cell r="AS1787" t="str">
            <v>ACTIVO</v>
          </cell>
          <cell r="AT1787" t="str">
            <v>3782</v>
          </cell>
          <cell r="AU1787" t="str">
            <v>368</v>
          </cell>
          <cell r="AV1787" t="str">
            <v>05/26</v>
          </cell>
          <cell r="AW1787" t="str">
            <v>-</v>
          </cell>
          <cell r="AX1787" t="str">
            <v>-</v>
          </cell>
          <cell r="AY1787" t="str">
            <v>No</v>
          </cell>
          <cell r="AZ1787" t="str">
            <v>-</v>
          </cell>
          <cell r="BA1787" t="str">
            <v>-</v>
          </cell>
          <cell r="BB1787" t="str">
            <v>-</v>
          </cell>
          <cell r="BC1787" t="str">
            <v>-</v>
          </cell>
          <cell r="BD1787" t="str">
            <v>-</v>
          </cell>
          <cell r="BE1787" t="str">
            <v>-</v>
          </cell>
          <cell r="BF1787" t="str">
            <v>-</v>
          </cell>
          <cell r="BG1787" t="str">
            <v>-</v>
          </cell>
          <cell r="BH1787">
            <v>2021</v>
          </cell>
          <cell r="BI1787">
            <v>2</v>
          </cell>
          <cell r="BJ1787" t="str">
            <v>Arrendado</v>
          </cell>
          <cell r="BK1787" t="str">
            <v>ANC11077</v>
          </cell>
          <cell r="BL1787" t="str">
            <v>Auto Cam, S.A. de C.V.</v>
          </cell>
          <cell r="BM1787">
            <v>126389.66</v>
          </cell>
          <cell r="BN1787">
            <v>20222.345600000001</v>
          </cell>
          <cell r="BO1787">
            <v>146612.0056</v>
          </cell>
          <cell r="BQ1787">
            <v>43652</v>
          </cell>
          <cell r="BR1787" t="str">
            <v>AP-20170728-0735</v>
          </cell>
          <cell r="BS1787" t="str">
            <v>18</v>
          </cell>
          <cell r="BT1787" t="str">
            <v>23/48</v>
          </cell>
          <cell r="BU1787">
            <v>1450.61</v>
          </cell>
          <cell r="BV1787">
            <v>1086.6199999999999</v>
          </cell>
          <cell r="BW1787">
            <v>2537.2299999999996</v>
          </cell>
          <cell r="BX1787">
            <v>405.96</v>
          </cell>
          <cell r="BY1787">
            <v>2943.1899999999996</v>
          </cell>
          <cell r="BZ1787">
            <v>98743.02</v>
          </cell>
          <cell r="CA1787" t="str">
            <v>28/07/2017</v>
          </cell>
          <cell r="CB1787" t="str">
            <v>06/08/2021</v>
          </cell>
          <cell r="CC1787" t="str">
            <v>Martes</v>
          </cell>
          <cell r="CD1787" t="str">
            <v>18</v>
          </cell>
          <cell r="CE1787" t="str">
            <v>8</v>
          </cell>
          <cell r="CF1787" t="str">
            <v>Rosa</v>
          </cell>
          <cell r="CG1787" t="str">
            <v>2o Sábado</v>
          </cell>
          <cell r="CH1787" t="str">
            <v>Feb y Mzo</v>
          </cell>
          <cell r="CI1787" t="str">
            <v>Ago y Sep</v>
          </cell>
          <cell r="CJ1787" t="str">
            <v>PAdmvo</v>
          </cell>
          <cell r="CK1787">
            <v>90</v>
          </cell>
          <cell r="CL1787" t="str">
            <v>101 - MAGNA</v>
          </cell>
          <cell r="CM1787" t="str">
            <v>17016</v>
          </cell>
          <cell r="CP1787" t="str">
            <v>-</v>
          </cell>
        </row>
        <row r="1788">
          <cell r="A1788" t="str">
            <v>17017</v>
          </cell>
          <cell r="B1788" t="str">
            <v>R21ANP</v>
          </cell>
          <cell r="C1788" t="str">
            <v>Ciudad de México</v>
          </cell>
          <cell r="D1788" t="str">
            <v>No aplica</v>
          </cell>
          <cell r="E1788" t="str">
            <v>Aveo</v>
          </cell>
          <cell r="F1788" t="str">
            <v>Automóvil</v>
          </cell>
          <cell r="G1788" t="str">
            <v>Chevrolet</v>
          </cell>
          <cell r="H1788" t="str">
            <v>Aveo LT 4 puertas T/M, D/H, A/A, B/A, ABS, CD, Paquete F</v>
          </cell>
          <cell r="I1788" t="str">
            <v>3G1TB5CF1HL126802</v>
          </cell>
          <cell r="J1788" t="str">
            <v>Hecho en México</v>
          </cell>
          <cell r="K1788" t="str">
            <v>Magna</v>
          </cell>
          <cell r="L1788">
            <v>4</v>
          </cell>
          <cell r="M1788">
            <v>45</v>
          </cell>
          <cell r="N1788">
            <v>2017</v>
          </cell>
          <cell r="O1788" t="str">
            <v>Guadalajara</v>
          </cell>
          <cell r="P1788" t="str">
            <v>Jalisco</v>
          </cell>
          <cell r="Q1788" t="str">
            <v>Occidente</v>
          </cell>
          <cell r="R1788" t="str">
            <v>Activo</v>
          </cell>
          <cell r="S1788" t="str">
            <v>En operación</v>
          </cell>
          <cell r="T1788" t="str">
            <v>GNP</v>
          </cell>
          <cell r="U1788" t="str">
            <v>Grupo Nacional Provincial, S.A.B.</v>
          </cell>
          <cell r="V1788" t="str">
            <v>Asesor de Servicio</v>
          </cell>
          <cell r="W1788" t="str">
            <v>618</v>
          </cell>
          <cell r="X1788" t="str">
            <v>Célula</v>
          </cell>
          <cell r="Y1788" t="str">
            <v>Asignado</v>
          </cell>
          <cell r="Z1788" t="str">
            <v>S02804</v>
          </cell>
          <cell r="AA1788" t="str">
            <v>Carmona Ortega Francisco Salomon</v>
          </cell>
          <cell r="AB1788" t="str">
            <v>Servicios Administrativos en Reclamaciones, S.A. de C.V.</v>
          </cell>
          <cell r="AC1788" t="str">
            <v>CAOF8902248H5</v>
          </cell>
          <cell r="AD1788" t="str">
            <v>Operativo</v>
          </cell>
          <cell r="AE1788" t="str">
            <v>Asesor de Servicio</v>
          </cell>
          <cell r="AF1788" t="str">
            <v>Unidad Operativa</v>
          </cell>
          <cell r="AG1788" t="str">
            <v>Dirección Servicio y Operaciones</v>
          </cell>
          <cell r="AH1788" t="str">
            <v>Subdirección Siniestros Norte y Occidente</v>
          </cell>
          <cell r="AI1788" t="str">
            <v>C9179</v>
          </cell>
          <cell r="AJ1788" t="str">
            <v>Moya Urdiales Idalia Leticia</v>
          </cell>
          <cell r="AK1788" t="str">
            <v>Oficina central Guadalajara</v>
          </cell>
          <cell r="AL1788" t="str">
            <v>Guadalajara</v>
          </cell>
          <cell r="AM1788">
            <v>6350</v>
          </cell>
          <cell r="AN1788" t="str">
            <v>francisco.carmona@gnp.com.mx</v>
          </cell>
          <cell r="AO1788" t="str">
            <v>francisco.carmona@gnp.com.mx</v>
          </cell>
          <cell r="AQ1788">
            <v>3316985066</v>
          </cell>
          <cell r="AR1788" t="str">
            <v>6363180010379863</v>
          </cell>
          <cell r="AS1788" t="str">
            <v>ACTIVO</v>
          </cell>
          <cell r="AT1788" t="str">
            <v>6741</v>
          </cell>
          <cell r="AU1788" t="str">
            <v>016</v>
          </cell>
          <cell r="AV1788" t="str">
            <v>05/26</v>
          </cell>
          <cell r="AW1788" t="str">
            <v>-</v>
          </cell>
          <cell r="AX1788" t="str">
            <v>-</v>
          </cell>
          <cell r="AY1788" t="str">
            <v>No</v>
          </cell>
          <cell r="AZ1788" t="str">
            <v>-</v>
          </cell>
          <cell r="BA1788" t="str">
            <v>-</v>
          </cell>
          <cell r="BB1788" t="str">
            <v>-</v>
          </cell>
          <cell r="BC1788" t="str">
            <v>-</v>
          </cell>
          <cell r="BD1788" t="str">
            <v>-</v>
          </cell>
          <cell r="BE1788" t="str">
            <v>-</v>
          </cell>
          <cell r="BF1788" t="str">
            <v>-</v>
          </cell>
          <cell r="BG1788">
            <v>3</v>
          </cell>
          <cell r="BH1788">
            <v>2020</v>
          </cell>
          <cell r="BI1788">
            <v>2</v>
          </cell>
          <cell r="BJ1788" t="str">
            <v>Arrendado</v>
          </cell>
          <cell r="BK1788" t="str">
            <v>ANC10607</v>
          </cell>
          <cell r="BL1788" t="str">
            <v>Auto Cam, S.A. de C.V.</v>
          </cell>
          <cell r="BM1788">
            <v>126389.66</v>
          </cell>
          <cell r="BN1788">
            <v>20222.345600000001</v>
          </cell>
          <cell r="BO1788">
            <v>146612.0056</v>
          </cell>
          <cell r="BQ1788">
            <v>43652</v>
          </cell>
          <cell r="BR1788" t="str">
            <v>AP-20161006-0674</v>
          </cell>
          <cell r="BS1788" t="str">
            <v>193</v>
          </cell>
          <cell r="BT1788" t="str">
            <v>26/36</v>
          </cell>
          <cell r="BU1788">
            <v>2505.6</v>
          </cell>
          <cell r="BV1788">
            <v>860.52</v>
          </cell>
          <cell r="BW1788">
            <v>3366.12</v>
          </cell>
          <cell r="BX1788">
            <v>538.58000000000004</v>
          </cell>
          <cell r="BY1788">
            <v>3904.7</v>
          </cell>
          <cell r="BZ1788">
            <v>76839.689999999988</v>
          </cell>
          <cell r="CA1788" t="str">
            <v>06/05/2017</v>
          </cell>
          <cell r="CB1788" t="str">
            <v>06/05/2020</v>
          </cell>
          <cell r="CC1788" t="str">
            <v>Jueves</v>
          </cell>
          <cell r="CD1788" t="str">
            <v>21</v>
          </cell>
          <cell r="CE1788" t="str">
            <v>1</v>
          </cell>
          <cell r="CF1788" t="str">
            <v>Verde</v>
          </cell>
          <cell r="CG1788" t="str">
            <v>4o Sábado</v>
          </cell>
          <cell r="CH1788" t="str">
            <v>Abr y May</v>
          </cell>
          <cell r="CI1788" t="str">
            <v>Oct y Nov</v>
          </cell>
          <cell r="CJ1788" t="str">
            <v>Ajustador</v>
          </cell>
          <cell r="CK1788">
            <v>90</v>
          </cell>
          <cell r="CL1788" t="str">
            <v>101 - MAGNA</v>
          </cell>
          <cell r="CM1788" t="str">
            <v>17017</v>
          </cell>
          <cell r="CP1788" t="str">
            <v>4006527</v>
          </cell>
        </row>
        <row r="1789">
          <cell r="A1789" t="str">
            <v>17018</v>
          </cell>
          <cell r="B1789" t="str">
            <v>K55ANP</v>
          </cell>
          <cell r="C1789" t="str">
            <v>Ciudad de México</v>
          </cell>
          <cell r="D1789" t="str">
            <v>No aplica</v>
          </cell>
          <cell r="E1789" t="str">
            <v>Aveo</v>
          </cell>
          <cell r="F1789" t="str">
            <v>Automóvil</v>
          </cell>
          <cell r="G1789" t="str">
            <v>Chevrolet</v>
          </cell>
          <cell r="H1789" t="str">
            <v>Aveo LT 4 puertas T/M, D/H, A/A, B/A, ABS, CD, Paquete F</v>
          </cell>
          <cell r="I1789" t="str">
            <v>3G1TB5CF3HL127272</v>
          </cell>
          <cell r="J1789" t="str">
            <v>Hecho en México</v>
          </cell>
          <cell r="K1789" t="str">
            <v>Magna</v>
          </cell>
          <cell r="L1789">
            <v>4</v>
          </cell>
          <cell r="M1789">
            <v>45</v>
          </cell>
          <cell r="N1789">
            <v>2017</v>
          </cell>
          <cell r="O1789" t="str">
            <v>León</v>
          </cell>
          <cell r="P1789" t="str">
            <v>Guanajuato</v>
          </cell>
          <cell r="Q1789" t="str">
            <v>Occidente</v>
          </cell>
          <cell r="R1789" t="str">
            <v>Activo</v>
          </cell>
          <cell r="S1789" t="str">
            <v>En operación</v>
          </cell>
          <cell r="T1789" t="str">
            <v>GNP</v>
          </cell>
          <cell r="U1789" t="str">
            <v>Grupo Nacional Provincial, S.A.B.</v>
          </cell>
          <cell r="V1789" t="str">
            <v>Asesor de Servicio</v>
          </cell>
          <cell r="W1789" t="str">
            <v>-</v>
          </cell>
          <cell r="X1789" t="str">
            <v>Supervisoria</v>
          </cell>
          <cell r="Y1789" t="str">
            <v>Asignado</v>
          </cell>
          <cell r="Z1789">
            <v>40251001</v>
          </cell>
          <cell r="AA1789" t="str">
            <v>Méndez Aguilar Ignacio</v>
          </cell>
          <cell r="AB1789" t="str">
            <v>Servicios Administrativos en Reclamaciones, S.A. de C.V.</v>
          </cell>
          <cell r="AC1789" t="str">
            <v>MEAI670104NQ2</v>
          </cell>
          <cell r="AD1789" t="str">
            <v>Operativo</v>
          </cell>
          <cell r="AE1789" t="str">
            <v>Asesor de Servicio</v>
          </cell>
          <cell r="AF1789" t="str">
            <v>Unidad Operativa</v>
          </cell>
          <cell r="AG1789" t="str">
            <v>Dirección Servicio y Operaciones</v>
          </cell>
          <cell r="AH1789" t="str">
            <v>Subdirección Siniestros Norte y Occidente</v>
          </cell>
          <cell r="AI1789" t="str">
            <v>C9212</v>
          </cell>
          <cell r="AJ1789" t="str">
            <v>Colome Pineda Juan Del Carmen</v>
          </cell>
          <cell r="AK1789" t="str">
            <v>Oficina de servicio Leon P1</v>
          </cell>
          <cell r="AL1789" t="str">
            <v>León</v>
          </cell>
          <cell r="AM1789">
            <v>6474</v>
          </cell>
          <cell r="AN1789" t="str">
            <v>ignacio.mendez@gnp.com.mx</v>
          </cell>
          <cell r="AO1789" t="str">
            <v>ignacio.mendez@gnp.com.mx</v>
          </cell>
          <cell r="AQ1789">
            <v>4771312624</v>
          </cell>
          <cell r="AR1789" t="str">
            <v>6363180010379871</v>
          </cell>
          <cell r="AS1789" t="str">
            <v>ACTIVO</v>
          </cell>
          <cell r="AT1789" t="str">
            <v>2773</v>
          </cell>
          <cell r="AU1789" t="str">
            <v>447</v>
          </cell>
          <cell r="AV1789" t="str">
            <v>05/26</v>
          </cell>
          <cell r="AW1789" t="str">
            <v>IMDM22968699..</v>
          </cell>
          <cell r="AX1789" t="str">
            <v>Activo</v>
          </cell>
          <cell r="AY1789" t="str">
            <v>No</v>
          </cell>
          <cell r="AZ1789" t="str">
            <v>-</v>
          </cell>
          <cell r="BA1789" t="str">
            <v>-</v>
          </cell>
          <cell r="BB1789" t="str">
            <v>-</v>
          </cell>
          <cell r="BC1789" t="str">
            <v>-</v>
          </cell>
          <cell r="BD1789" t="str">
            <v>-</v>
          </cell>
          <cell r="BE1789" t="str">
            <v>-</v>
          </cell>
          <cell r="BF1789" t="str">
            <v>-</v>
          </cell>
          <cell r="BG1789">
            <v>3</v>
          </cell>
          <cell r="BH1789">
            <v>2020</v>
          </cell>
          <cell r="BI1789">
            <v>2</v>
          </cell>
          <cell r="BJ1789" t="str">
            <v>Arrendado</v>
          </cell>
          <cell r="BK1789" t="str">
            <v>ANC10610</v>
          </cell>
          <cell r="BL1789" t="str">
            <v>Auto Cam, S.A. de C.V.</v>
          </cell>
          <cell r="BM1789">
            <v>126389.66</v>
          </cell>
          <cell r="BN1789">
            <v>20222.345600000001</v>
          </cell>
          <cell r="BO1789">
            <v>146612.0056</v>
          </cell>
          <cell r="BQ1789">
            <v>43652</v>
          </cell>
          <cell r="BR1789" t="str">
            <v>AP-20161006-0674</v>
          </cell>
          <cell r="BS1789" t="str">
            <v>177</v>
          </cell>
          <cell r="BT1789" t="str">
            <v>26/36</v>
          </cell>
          <cell r="BU1789">
            <v>2505.62</v>
          </cell>
          <cell r="BV1789">
            <v>860.52</v>
          </cell>
          <cell r="BW1789">
            <v>3366.14</v>
          </cell>
          <cell r="BX1789">
            <v>538.58000000000004</v>
          </cell>
          <cell r="BY1789">
            <v>3904.72</v>
          </cell>
          <cell r="BZ1789">
            <v>76840.090000000011</v>
          </cell>
          <cell r="CA1789" t="str">
            <v>04/05/2017</v>
          </cell>
          <cell r="CB1789" t="str">
            <v>06/05/2020</v>
          </cell>
          <cell r="CC1789" t="str">
            <v>Lunes</v>
          </cell>
          <cell r="CD1789" t="str">
            <v>55</v>
          </cell>
          <cell r="CE1789" t="str">
            <v>5</v>
          </cell>
          <cell r="CF1789" t="str">
            <v>Amarillo</v>
          </cell>
          <cell r="CG1789" t="str">
            <v>1er Sábado</v>
          </cell>
          <cell r="CH1789" t="str">
            <v>Ene y Feb</v>
          </cell>
          <cell r="CI1789" t="str">
            <v>Jul y Ago</v>
          </cell>
          <cell r="CJ1789" t="str">
            <v>Ajustador</v>
          </cell>
          <cell r="CK1789">
            <v>90</v>
          </cell>
          <cell r="CL1789" t="str">
            <v>101 - MAGNA</v>
          </cell>
          <cell r="CM1789" t="str">
            <v>17018</v>
          </cell>
          <cell r="CP1789" t="str">
            <v>4018796</v>
          </cell>
        </row>
        <row r="1790">
          <cell r="A1790" t="str">
            <v>17019</v>
          </cell>
          <cell r="B1790" t="str">
            <v>X10APC</v>
          </cell>
          <cell r="C1790" t="str">
            <v>Ciudad de México</v>
          </cell>
          <cell r="D1790" t="str">
            <v>No aplica</v>
          </cell>
          <cell r="E1790" t="str">
            <v>Aveo</v>
          </cell>
          <cell r="F1790" t="str">
            <v>Automóvil</v>
          </cell>
          <cell r="G1790" t="str">
            <v>Chevrolet</v>
          </cell>
          <cell r="H1790" t="str">
            <v>Aveo LT 4 puertas T/M, D/H, A/A, B/A, ABS, CD, Paquete F</v>
          </cell>
          <cell r="I1790" t="str">
            <v>3G1TB5CF8HL164737</v>
          </cell>
          <cell r="J1790" t="str">
            <v>Hecho en México</v>
          </cell>
          <cell r="K1790" t="str">
            <v>Magna</v>
          </cell>
          <cell r="L1790">
            <v>4</v>
          </cell>
          <cell r="M1790">
            <v>45</v>
          </cell>
          <cell r="N1790">
            <v>2017</v>
          </cell>
          <cell r="O1790" t="str">
            <v>Guadalajara</v>
          </cell>
          <cell r="P1790" t="str">
            <v>Jalisco</v>
          </cell>
          <cell r="Q1790" t="str">
            <v>Occidente</v>
          </cell>
          <cell r="R1790" t="str">
            <v>Activo</v>
          </cell>
          <cell r="S1790" t="str">
            <v>En operación</v>
          </cell>
          <cell r="T1790" t="str">
            <v>GNP</v>
          </cell>
          <cell r="U1790" t="str">
            <v>Grupo Nacional Provincial, S.A.B.</v>
          </cell>
          <cell r="V1790" t="str">
            <v>Pool Ajustes</v>
          </cell>
          <cell r="W1790" t="str">
            <v>Pool Semiasignado</v>
          </cell>
          <cell r="X1790" t="str">
            <v>Oficina Regional</v>
          </cell>
          <cell r="Y1790" t="str">
            <v>Pool</v>
          </cell>
          <cell r="Z1790" t="str">
            <v>N73128</v>
          </cell>
          <cell r="AA1790" t="str">
            <v>Montiel Medina Alexandro</v>
          </cell>
          <cell r="AB1790" t="str">
            <v>Grupo Nacional Provincial, S.A.B.</v>
          </cell>
          <cell r="AC1790" t="str">
            <v>MOMA750304TU4</v>
          </cell>
          <cell r="AD1790" t="str">
            <v>Jefe de departamento</v>
          </cell>
          <cell r="AE1790" t="str">
            <v>Jefe de Departamento A</v>
          </cell>
          <cell r="AF1790" t="str">
            <v>Unidad Staff</v>
          </cell>
          <cell r="AG1790" t="str">
            <v>Dirección Recursos Humanos y Servicios Administrativos</v>
          </cell>
          <cell r="AH1790" t="str">
            <v>Subdir. Inmuebles</v>
          </cell>
          <cell r="AI1790" t="str">
            <v>C6108</v>
          </cell>
          <cell r="AJ1790" t="str">
            <v>Lomeli Aguayo Victor Javier</v>
          </cell>
          <cell r="AK1790" t="str">
            <v>Oficina central Guadalajara</v>
          </cell>
          <cell r="AL1790" t="str">
            <v>Guadalajara</v>
          </cell>
          <cell r="AM1790">
            <v>6071</v>
          </cell>
          <cell r="AN1790" t="str">
            <v>alexandro.montiel@gnp.com.mx</v>
          </cell>
          <cell r="AO1790" t="str">
            <v>alexandro.montiel@gnp.com.mx</v>
          </cell>
          <cell r="AQ1790">
            <v>3311581405</v>
          </cell>
          <cell r="AR1790" t="str">
            <v>6363180010379889</v>
          </cell>
          <cell r="AS1790" t="str">
            <v>ACTIVO</v>
          </cell>
          <cell r="AT1790" t="str">
            <v>7833</v>
          </cell>
          <cell r="AU1790" t="str">
            <v>351</v>
          </cell>
          <cell r="AV1790" t="str">
            <v>05/26</v>
          </cell>
          <cell r="AW1790" t="str">
            <v>-</v>
          </cell>
          <cell r="AX1790" t="str">
            <v>-</v>
          </cell>
          <cell r="AY1790" t="str">
            <v>No</v>
          </cell>
          <cell r="AZ1790" t="str">
            <v>-</v>
          </cell>
          <cell r="BA1790" t="str">
            <v>-</v>
          </cell>
          <cell r="BB1790" t="str">
            <v>-</v>
          </cell>
          <cell r="BC1790" t="str">
            <v>-</v>
          </cell>
          <cell r="BD1790" t="str">
            <v>-</v>
          </cell>
          <cell r="BE1790" t="str">
            <v>-</v>
          </cell>
          <cell r="BF1790" t="str">
            <v>-</v>
          </cell>
          <cell r="BG1790" t="str">
            <v>-</v>
          </cell>
          <cell r="BH1790">
            <v>2021</v>
          </cell>
          <cell r="BI1790">
            <v>2</v>
          </cell>
          <cell r="BJ1790" t="str">
            <v>Arrendado</v>
          </cell>
          <cell r="BK1790" t="str">
            <v>ANC10933</v>
          </cell>
          <cell r="BL1790" t="str">
            <v>Auto Cam, S.A. de C.V.</v>
          </cell>
          <cell r="BM1790">
            <v>126389.66</v>
          </cell>
          <cell r="BN1790">
            <v>20222.345600000001</v>
          </cell>
          <cell r="BO1790">
            <v>146612.0056</v>
          </cell>
          <cell r="BQ1790">
            <v>43652</v>
          </cell>
          <cell r="BR1790" t="str">
            <v>AP-20170728-0735</v>
          </cell>
          <cell r="BS1790" t="str">
            <v>71</v>
          </cell>
          <cell r="BT1790" t="str">
            <v>23/36</v>
          </cell>
          <cell r="BU1790">
            <v>2151.71</v>
          </cell>
          <cell r="BV1790">
            <v>1002.97</v>
          </cell>
          <cell r="BW1790">
            <v>3154.6800000000003</v>
          </cell>
          <cell r="BX1790">
            <v>504.75</v>
          </cell>
          <cell r="BY1790">
            <v>3659.4300000000003</v>
          </cell>
          <cell r="BZ1790">
            <v>90328.56</v>
          </cell>
          <cell r="CA1790" t="str">
            <v>28/07/2017</v>
          </cell>
          <cell r="CB1790" t="str">
            <v>06/08/2020</v>
          </cell>
          <cell r="CC1790" t="str">
            <v>Viernes</v>
          </cell>
          <cell r="CD1790" t="str">
            <v>10</v>
          </cell>
          <cell r="CE1790" t="str">
            <v>0</v>
          </cell>
          <cell r="CF1790" t="str">
            <v>Azul</v>
          </cell>
          <cell r="CG1790" t="str">
            <v>5o Sábado</v>
          </cell>
          <cell r="CH1790" t="str">
            <v>May y Jun</v>
          </cell>
          <cell r="CI1790" t="str">
            <v>Nov y Dic</v>
          </cell>
          <cell r="CJ1790" t="str">
            <v>PAjustes</v>
          </cell>
          <cell r="CK1790">
            <v>90</v>
          </cell>
          <cell r="CL1790" t="str">
            <v>101 - MAGNA</v>
          </cell>
          <cell r="CM1790" t="str">
            <v>17019</v>
          </cell>
          <cell r="CP1790" t="str">
            <v>-</v>
          </cell>
        </row>
        <row r="1791">
          <cell r="A1791" t="str">
            <v>17020</v>
          </cell>
          <cell r="B1791" t="str">
            <v>R62ATF</v>
          </cell>
          <cell r="C1791" t="str">
            <v>Ciudad de México</v>
          </cell>
          <cell r="D1791" t="str">
            <v>X35ANZ</v>
          </cell>
          <cell r="E1791" t="str">
            <v>Aveo</v>
          </cell>
          <cell r="F1791" t="str">
            <v>Automóvil</v>
          </cell>
          <cell r="G1791" t="str">
            <v>Chevrolet</v>
          </cell>
          <cell r="H1791" t="str">
            <v>Aveo LT 4 puertas T/M, D/H, A/A, B/A, ABS, CD, Paquete F</v>
          </cell>
          <cell r="I1791" t="str">
            <v>3G1TB5CF8HL164740</v>
          </cell>
          <cell r="J1791" t="str">
            <v>Hecho en México</v>
          </cell>
          <cell r="K1791" t="str">
            <v>Magna</v>
          </cell>
          <cell r="L1791">
            <v>4</v>
          </cell>
          <cell r="M1791">
            <v>45</v>
          </cell>
          <cell r="N1791">
            <v>2017</v>
          </cell>
          <cell r="O1791" t="str">
            <v>Mérida</v>
          </cell>
          <cell r="P1791" t="str">
            <v>Yucatán</v>
          </cell>
          <cell r="Q1791" t="str">
            <v>Sureste</v>
          </cell>
          <cell r="R1791" t="str">
            <v>Baja</v>
          </cell>
          <cell r="S1791" t="str">
            <v>Subasta interna</v>
          </cell>
          <cell r="T1791" t="str">
            <v>GNP</v>
          </cell>
          <cell r="U1791" t="str">
            <v>Grupo Nacional Provincial, S.A.B.</v>
          </cell>
          <cell r="V1791" t="str">
            <v>Agente Empleado</v>
          </cell>
          <cell r="W1791" t="str">
            <v>-</v>
          </cell>
          <cell r="X1791" t="str">
            <v>Oficina de Ventas</v>
          </cell>
          <cell r="Y1791" t="str">
            <v>Asignado</v>
          </cell>
          <cell r="Z1791" t="str">
            <v>V08326 </v>
          </cell>
          <cell r="AA1791" t="str">
            <v>-</v>
          </cell>
          <cell r="AB1791" t="str">
            <v>-</v>
          </cell>
          <cell r="AC1791" t="str">
            <v>-</v>
          </cell>
          <cell r="AD1791" t="str">
            <v>-</v>
          </cell>
          <cell r="AE1791" t="str">
            <v>-</v>
          </cell>
          <cell r="AF1791" t="str">
            <v>-</v>
          </cell>
          <cell r="AG1791" t="str">
            <v>-</v>
          </cell>
          <cell r="AH1791" t="str">
            <v>-</v>
          </cell>
          <cell r="AI1791" t="str">
            <v>C6705</v>
          </cell>
          <cell r="AJ1791" t="str">
            <v>Ramirez Granados Arturo</v>
          </cell>
          <cell r="AK1791" t="str">
            <v>-</v>
          </cell>
          <cell r="AL1791" t="str">
            <v>-</v>
          </cell>
          <cell r="AM1791" t="str">
            <v>-</v>
          </cell>
          <cell r="AN1791" t="str">
            <v>yasami26@yahoo.com</v>
          </cell>
          <cell r="AO1791" t="str">
            <v>-</v>
          </cell>
          <cell r="AP1791" t="str">
            <v>yasami26@yahoo.com</v>
          </cell>
          <cell r="AQ1791">
            <v>9997223090</v>
          </cell>
          <cell r="AR1791" t="str">
            <v>6363180010379897</v>
          </cell>
          <cell r="AS1791" t="str">
            <v>BLOQUEADO</v>
          </cell>
          <cell r="AT1791" t="str">
            <v>2142</v>
          </cell>
          <cell r="AU1791" t="str">
            <v>076</v>
          </cell>
          <cell r="AV1791" t="str">
            <v>05/26</v>
          </cell>
          <cell r="AW1791" t="str">
            <v>-</v>
          </cell>
          <cell r="AX1791" t="str">
            <v>-</v>
          </cell>
          <cell r="AY1791" t="str">
            <v>No</v>
          </cell>
          <cell r="AZ1791" t="str">
            <v>-</v>
          </cell>
          <cell r="BA1791" t="str">
            <v>-</v>
          </cell>
          <cell r="BB1791" t="str">
            <v>-</v>
          </cell>
          <cell r="BC1791" t="str">
            <v>-</v>
          </cell>
          <cell r="BD1791" t="str">
            <v>-</v>
          </cell>
          <cell r="BE1791" t="str">
            <v>-</v>
          </cell>
          <cell r="BF1791" t="str">
            <v>-</v>
          </cell>
          <cell r="BG1791" t="str">
            <v>-</v>
          </cell>
          <cell r="BH1791" t="str">
            <v>-</v>
          </cell>
          <cell r="BI1791" t="str">
            <v>-</v>
          </cell>
          <cell r="BJ1791" t="str">
            <v>Arrendado</v>
          </cell>
          <cell r="BK1791" t="str">
            <v>ANC10788</v>
          </cell>
          <cell r="BL1791" t="str">
            <v>Auto Cam, S.A. de C.V.</v>
          </cell>
          <cell r="BM1791">
            <v>126389.66</v>
          </cell>
          <cell r="BN1791">
            <v>20222.345600000001</v>
          </cell>
          <cell r="BO1791">
            <v>146612.0056</v>
          </cell>
          <cell r="BQ1791" t="str">
            <v>-</v>
          </cell>
          <cell r="BR1791" t="str">
            <v>-</v>
          </cell>
          <cell r="BS1791" t="str">
            <v>-</v>
          </cell>
          <cell r="BT1791" t="str">
            <v>-</v>
          </cell>
          <cell r="BU1791" t="str">
            <v>-</v>
          </cell>
          <cell r="BV1791" t="str">
            <v>-</v>
          </cell>
          <cell r="BW1791" t="str">
            <v>-</v>
          </cell>
          <cell r="BX1791" t="str">
            <v>-</v>
          </cell>
          <cell r="BY1791" t="str">
            <v>-</v>
          </cell>
          <cell r="BZ1791" t="str">
            <v>-</v>
          </cell>
          <cell r="CA1791" t="str">
            <v>-</v>
          </cell>
          <cell r="CB1791" t="str">
            <v>-</v>
          </cell>
          <cell r="CC1791" t="str">
            <v>Jueves</v>
          </cell>
          <cell r="CD1791" t="str">
            <v>62</v>
          </cell>
          <cell r="CE1791" t="str">
            <v>2</v>
          </cell>
          <cell r="CF1791" t="str">
            <v>Verde</v>
          </cell>
          <cell r="CG1791" t="str">
            <v>4o Sábado</v>
          </cell>
          <cell r="CH1791" t="str">
            <v>Abr y May</v>
          </cell>
          <cell r="CI1791" t="str">
            <v>Oct y Nov</v>
          </cell>
          <cell r="CJ1791" t="str">
            <v>AgenteEmp</v>
          </cell>
          <cell r="CK1791">
            <v>90</v>
          </cell>
          <cell r="CL1791" t="str">
            <v>101 - MAGNA</v>
          </cell>
          <cell r="CM1791" t="str">
            <v>17020</v>
          </cell>
          <cell r="CP1791" t="str">
            <v>-</v>
          </cell>
        </row>
        <row r="1792">
          <cell r="A1792" t="str">
            <v>17021</v>
          </cell>
          <cell r="B1792" t="str">
            <v>T84APJ</v>
          </cell>
          <cell r="C1792" t="str">
            <v>Ciudad de México</v>
          </cell>
          <cell r="D1792" t="str">
            <v>No aplica</v>
          </cell>
          <cell r="E1792" t="str">
            <v>Aveo</v>
          </cell>
          <cell r="F1792" t="str">
            <v>Automóvil</v>
          </cell>
          <cell r="G1792" t="str">
            <v>Chevrolet</v>
          </cell>
          <cell r="H1792" t="str">
            <v>Aveo LT 4 puertas T/M, D/H, A/A, B/A, ABS, CD, Paquete F</v>
          </cell>
          <cell r="I1792" t="str">
            <v>3G1TB5CF8HL164849</v>
          </cell>
          <cell r="J1792" t="str">
            <v>Hecho en México</v>
          </cell>
          <cell r="K1792" t="str">
            <v>Magna</v>
          </cell>
          <cell r="L1792">
            <v>4</v>
          </cell>
          <cell r="M1792">
            <v>45</v>
          </cell>
          <cell r="N1792">
            <v>2017</v>
          </cell>
          <cell r="O1792" t="str">
            <v>Aguascalientes</v>
          </cell>
          <cell r="P1792" t="str">
            <v>Aguascalientes</v>
          </cell>
          <cell r="Q1792" t="str">
            <v>Occidente</v>
          </cell>
          <cell r="R1792" t="str">
            <v>Activo</v>
          </cell>
          <cell r="S1792" t="str">
            <v>En operación</v>
          </cell>
          <cell r="T1792" t="str">
            <v>GNP</v>
          </cell>
          <cell r="U1792" t="str">
            <v>Grupo Nacional Provincial, S.A.B.</v>
          </cell>
          <cell r="V1792" t="str">
            <v>Supervisor de Taller</v>
          </cell>
          <cell r="W1792" t="str">
            <v>-</v>
          </cell>
          <cell r="X1792" t="str">
            <v>Supervisoria</v>
          </cell>
          <cell r="Y1792" t="str">
            <v>Asignado</v>
          </cell>
          <cell r="Z1792" t="str">
            <v>N88190</v>
          </cell>
          <cell r="AA1792" t="str">
            <v>Delgadillo Galaviz Liliana</v>
          </cell>
          <cell r="AB1792" t="str">
            <v>Grupo Nacional Provincial, S.A.B.</v>
          </cell>
          <cell r="AC1792" t="str">
            <v>DEGL810422SR2</v>
          </cell>
          <cell r="AD1792" t="str">
            <v>Operativo</v>
          </cell>
          <cell r="AE1792" t="str">
            <v>Visitador de Taller Sr.</v>
          </cell>
          <cell r="AF1792" t="str">
            <v>Unidad Operativa</v>
          </cell>
          <cell r="AG1792" t="str">
            <v>Dirección Servicio y Operaciones</v>
          </cell>
          <cell r="AH1792" t="str">
            <v>Subdirección Siniestros Norte y Occidente</v>
          </cell>
          <cell r="AI1792" t="str">
            <v>C9212</v>
          </cell>
          <cell r="AJ1792" t="str">
            <v>Colome Pineda Juan Del Carmen</v>
          </cell>
          <cell r="AK1792" t="str">
            <v>Supervisoria Aguascalientes</v>
          </cell>
          <cell r="AL1792" t="str">
            <v>Aguascalientes</v>
          </cell>
          <cell r="AM1792">
            <v>0</v>
          </cell>
          <cell r="AN1792" t="str">
            <v>liliana.delgadillo@gnp.com.mx</v>
          </cell>
          <cell r="AO1792" t="str">
            <v>liliana.delgadillo@gnp.com.mx</v>
          </cell>
          <cell r="AQ1792">
            <v>4499171606</v>
          </cell>
          <cell r="AR1792" t="str">
            <v>6363180010379905</v>
          </cell>
          <cell r="AS1792" t="str">
            <v>ACTIVO</v>
          </cell>
          <cell r="AT1792" t="str">
            <v>8147</v>
          </cell>
          <cell r="AU1792" t="str">
            <v>122</v>
          </cell>
          <cell r="AV1792" t="str">
            <v>05/26</v>
          </cell>
          <cell r="AW1792" t="str">
            <v>IMDM24204338..</v>
          </cell>
          <cell r="AX1792" t="str">
            <v>Activo</v>
          </cell>
          <cell r="AY1792" t="str">
            <v>No</v>
          </cell>
          <cell r="AZ1792" t="str">
            <v>-</v>
          </cell>
          <cell r="BA1792" t="str">
            <v>-</v>
          </cell>
          <cell r="BB1792" t="str">
            <v>-</v>
          </cell>
          <cell r="BC1792" t="str">
            <v>-</v>
          </cell>
          <cell r="BD1792" t="str">
            <v>-</v>
          </cell>
          <cell r="BE1792" t="str">
            <v>-</v>
          </cell>
          <cell r="BF1792" t="str">
            <v>-</v>
          </cell>
          <cell r="BG1792">
            <v>4</v>
          </cell>
          <cell r="BH1792">
            <v>2021</v>
          </cell>
          <cell r="BI1792">
            <v>2</v>
          </cell>
          <cell r="BJ1792" t="str">
            <v>Arrendado</v>
          </cell>
          <cell r="BK1792" t="str">
            <v>ANC11083</v>
          </cell>
          <cell r="BL1792" t="str">
            <v>Auto Cam, S.A. de C.V.</v>
          </cell>
          <cell r="BM1792">
            <v>126389.66</v>
          </cell>
          <cell r="BN1792">
            <v>20222.345600000001</v>
          </cell>
          <cell r="BO1792">
            <v>146612.0056</v>
          </cell>
          <cell r="BQ1792">
            <v>43652</v>
          </cell>
          <cell r="BR1792" t="str">
            <v>AP-20170728-0735</v>
          </cell>
          <cell r="BS1792" t="str">
            <v>44</v>
          </cell>
          <cell r="BT1792" t="str">
            <v>23/48</v>
          </cell>
          <cell r="BU1792">
            <v>1580.78</v>
          </cell>
          <cell r="BV1792">
            <v>1058.81</v>
          </cell>
          <cell r="BW1792">
            <v>2639.59</v>
          </cell>
          <cell r="BX1792">
            <v>422.33</v>
          </cell>
          <cell r="BY1792">
            <v>3061.92</v>
          </cell>
          <cell r="BZ1792">
            <v>96048.01</v>
          </cell>
          <cell r="CA1792" t="str">
            <v>28/07/2017</v>
          </cell>
          <cell r="CB1792" t="str">
            <v>06/08/2021</v>
          </cell>
          <cell r="CC1792" t="str">
            <v>Miércoles</v>
          </cell>
          <cell r="CD1792" t="str">
            <v>84</v>
          </cell>
          <cell r="CE1792" t="str">
            <v>4</v>
          </cell>
          <cell r="CF1792" t="str">
            <v>Rojo</v>
          </cell>
          <cell r="CG1792" t="str">
            <v>3er Sábado</v>
          </cell>
          <cell r="CH1792" t="str">
            <v>Mzo y Abr</v>
          </cell>
          <cell r="CI1792" t="str">
            <v>Sep y Oct</v>
          </cell>
          <cell r="CJ1792" t="str">
            <v>SupTaller</v>
          </cell>
          <cell r="CK1792">
            <v>90</v>
          </cell>
          <cell r="CL1792" t="str">
            <v>101 - MAGNA</v>
          </cell>
          <cell r="CM1792" t="str">
            <v>17021</v>
          </cell>
          <cell r="CP1792" t="str">
            <v>4018812</v>
          </cell>
        </row>
        <row r="1793">
          <cell r="A1793" t="str">
            <v>17022</v>
          </cell>
          <cell r="B1793" t="str">
            <v>R33ANP</v>
          </cell>
          <cell r="C1793" t="str">
            <v>Ciudad de México</v>
          </cell>
          <cell r="D1793" t="str">
            <v>No aplica</v>
          </cell>
          <cell r="E1793" t="str">
            <v>Aveo</v>
          </cell>
          <cell r="F1793" t="str">
            <v>Automóvil</v>
          </cell>
          <cell r="G1793" t="str">
            <v>Chevrolet</v>
          </cell>
          <cell r="H1793" t="str">
            <v>Aveo LT 4 puertas T/M, D/H, A/A, B/A, ABS, CD, Paquete F</v>
          </cell>
          <cell r="I1793" t="str">
            <v>3G1TB5CF2HL126825</v>
          </cell>
          <cell r="J1793" t="str">
            <v>Hecho en México</v>
          </cell>
          <cell r="K1793" t="str">
            <v>Magna</v>
          </cell>
          <cell r="L1793">
            <v>4</v>
          </cell>
          <cell r="M1793">
            <v>45</v>
          </cell>
          <cell r="N1793">
            <v>2017</v>
          </cell>
          <cell r="O1793" t="str">
            <v>Querétaro</v>
          </cell>
          <cell r="P1793" t="str">
            <v>Querétaro</v>
          </cell>
          <cell r="Q1793" t="str">
            <v>Occidente</v>
          </cell>
          <cell r="R1793" t="str">
            <v>Proceso baja</v>
          </cell>
          <cell r="S1793" t="str">
            <v>En operación</v>
          </cell>
          <cell r="T1793" t="str">
            <v>GNP</v>
          </cell>
          <cell r="U1793" t="str">
            <v>Grupo Nacional Provincial, S.A.B.</v>
          </cell>
          <cell r="V1793" t="str">
            <v>Asesor de Servicio</v>
          </cell>
          <cell r="W1793" t="str">
            <v>-</v>
          </cell>
          <cell r="X1793" t="str">
            <v>Supervisoria</v>
          </cell>
          <cell r="Y1793" t="str">
            <v>Asignado</v>
          </cell>
          <cell r="Z1793" t="str">
            <v>S06733</v>
          </cell>
          <cell r="AA1793" t="str">
            <v>Hernández Camacho Gabriel Alejandro</v>
          </cell>
          <cell r="AB1793" t="str">
            <v>Servicios Administrativos en Reclamaciones, S.A. de C.V.</v>
          </cell>
          <cell r="AC1793" t="str">
            <v>HECG9412215Q6</v>
          </cell>
          <cell r="AD1793" t="str">
            <v>Operativo</v>
          </cell>
          <cell r="AE1793" t="str">
            <v>Asesor de Servicios Autos</v>
          </cell>
          <cell r="AF1793" t="str">
            <v>Unidad Operativa</v>
          </cell>
          <cell r="AG1793" t="str">
            <v>Dirección Servicio y Operaciones</v>
          </cell>
          <cell r="AH1793" t="str">
            <v>Subdirección Siniestros Norte y Occidente</v>
          </cell>
          <cell r="AI1793" t="str">
            <v>C9212</v>
          </cell>
          <cell r="AJ1793" t="str">
            <v>Colome Pineda Juan Del Carmen</v>
          </cell>
          <cell r="AK1793" t="str">
            <v>Oficina de servicio Queretaro</v>
          </cell>
          <cell r="AL1793" t="str">
            <v>Queretaro</v>
          </cell>
          <cell r="AM1793">
            <v>0</v>
          </cell>
          <cell r="AN1793" t="str">
            <v>gabriel.hernandez@gnp.com.mx</v>
          </cell>
          <cell r="AO1793" t="str">
            <v>gabriel.hernandez@gnp.com.mx</v>
          </cell>
          <cell r="AP1793" t="str">
            <v>gabriel.hernandez@gnp.com.mx</v>
          </cell>
          <cell r="AQ1793">
            <v>4424713980</v>
          </cell>
          <cell r="AR1793" t="str">
            <v>6363180010379913</v>
          </cell>
          <cell r="AS1793" t="str">
            <v>BLOQUEADO</v>
          </cell>
          <cell r="AT1793" t="str">
            <v>5946</v>
          </cell>
          <cell r="AU1793" t="str">
            <v>481</v>
          </cell>
          <cell r="AV1793" t="str">
            <v>05/26</v>
          </cell>
          <cell r="AW1793" t="str">
            <v>IMDM22968698..</v>
          </cell>
          <cell r="AX1793" t="str">
            <v>Inactivo</v>
          </cell>
          <cell r="AY1793" t="str">
            <v>Si</v>
          </cell>
          <cell r="AZ1793">
            <v>847.22</v>
          </cell>
          <cell r="BA1793">
            <v>43631</v>
          </cell>
          <cell r="BB1793">
            <v>23722.16</v>
          </cell>
          <cell r="BC1793">
            <v>37277.839999999997</v>
          </cell>
          <cell r="BD1793">
            <v>61000</v>
          </cell>
          <cell r="BE1793">
            <v>43220</v>
          </cell>
          <cell r="BF1793">
            <v>44301</v>
          </cell>
          <cell r="BG1793">
            <v>3</v>
          </cell>
          <cell r="BH1793">
            <v>2020</v>
          </cell>
          <cell r="BI1793">
            <v>2</v>
          </cell>
          <cell r="BJ1793" t="str">
            <v>Arrendado</v>
          </cell>
          <cell r="BK1793" t="str">
            <v>ANC10603</v>
          </cell>
          <cell r="BL1793" t="str">
            <v>Auto Cam, S.A. de C.V.</v>
          </cell>
          <cell r="BM1793">
            <v>126389.66</v>
          </cell>
          <cell r="BN1793">
            <v>20222.345600000001</v>
          </cell>
          <cell r="BO1793">
            <v>146612.0056</v>
          </cell>
          <cell r="BQ1793">
            <v>43652</v>
          </cell>
          <cell r="BR1793" t="str">
            <v>AP-20161006-0674</v>
          </cell>
          <cell r="BS1793" t="str">
            <v>190</v>
          </cell>
          <cell r="BT1793" t="str">
            <v>26/36</v>
          </cell>
          <cell r="BU1793">
            <v>2505.6</v>
          </cell>
          <cell r="BV1793">
            <v>860.52</v>
          </cell>
          <cell r="BW1793">
            <v>3366.12</v>
          </cell>
          <cell r="BX1793">
            <v>538.58000000000004</v>
          </cell>
          <cell r="BY1793">
            <v>3904.7</v>
          </cell>
          <cell r="BZ1793">
            <v>76839.689999999988</v>
          </cell>
          <cell r="CA1793" t="str">
            <v>06/05/2017</v>
          </cell>
          <cell r="CB1793" t="str">
            <v>06/05/2020</v>
          </cell>
          <cell r="CC1793" t="str">
            <v>Miércoles</v>
          </cell>
          <cell r="CD1793" t="str">
            <v>33</v>
          </cell>
          <cell r="CE1793" t="str">
            <v>3</v>
          </cell>
          <cell r="CF1793" t="str">
            <v>Rojo</v>
          </cell>
          <cell r="CG1793" t="str">
            <v>3er Sábado</v>
          </cell>
          <cell r="CH1793" t="str">
            <v>Mzo y Abr</v>
          </cell>
          <cell r="CI1793" t="str">
            <v>Sep y Oct</v>
          </cell>
          <cell r="CJ1793" t="str">
            <v>Ajustador</v>
          </cell>
          <cell r="CK1793">
            <v>90</v>
          </cell>
          <cell r="CL1793" t="str">
            <v>101 - MAGNA</v>
          </cell>
          <cell r="CM1793" t="str">
            <v>17022</v>
          </cell>
          <cell r="CP1793" t="str">
            <v>-</v>
          </cell>
        </row>
        <row r="1794">
          <cell r="A1794" t="str">
            <v>17023</v>
          </cell>
          <cell r="B1794" t="str">
            <v>R17ANP</v>
          </cell>
          <cell r="C1794" t="str">
            <v>Ciudad de México</v>
          </cell>
          <cell r="D1794" t="str">
            <v>No aplica</v>
          </cell>
          <cell r="E1794" t="str">
            <v>Aveo</v>
          </cell>
          <cell r="F1794" t="str">
            <v>Automóvil</v>
          </cell>
          <cell r="G1794" t="str">
            <v>Chevrolet</v>
          </cell>
          <cell r="H1794" t="str">
            <v>Aveo LT 4 puertas T/M, D/H, A/A, B/A, ABS, CD, Paquete F</v>
          </cell>
          <cell r="I1794" t="str">
            <v>3G1TB5CF2HL126730</v>
          </cell>
          <cell r="J1794" t="str">
            <v>Hecho en México</v>
          </cell>
          <cell r="K1794" t="str">
            <v>Magna</v>
          </cell>
          <cell r="L1794">
            <v>4</v>
          </cell>
          <cell r="M1794">
            <v>45</v>
          </cell>
          <cell r="N1794">
            <v>2017</v>
          </cell>
          <cell r="O1794" t="str">
            <v>Ciudad Juárez</v>
          </cell>
          <cell r="P1794" t="str">
            <v>Chihuahua</v>
          </cell>
          <cell r="Q1794" t="str">
            <v>Noroeste</v>
          </cell>
          <cell r="R1794" t="str">
            <v>Baja</v>
          </cell>
          <cell r="S1794" t="str">
            <v>Subasta interna</v>
          </cell>
          <cell r="T1794" t="str">
            <v>GNP</v>
          </cell>
          <cell r="U1794" t="str">
            <v>Grupo Nacional Provincial, S.A.B.</v>
          </cell>
          <cell r="V1794" t="str">
            <v>Supervisor de Taller</v>
          </cell>
          <cell r="W1794" t="str">
            <v>-</v>
          </cell>
          <cell r="X1794" t="str">
            <v>Supervisoria</v>
          </cell>
          <cell r="Y1794" t="str">
            <v>Asignado</v>
          </cell>
          <cell r="Z1794" t="str">
            <v>N94074</v>
          </cell>
          <cell r="AA1794" t="str">
            <v>Padilla Flores Ruben</v>
          </cell>
          <cell r="AB1794" t="str">
            <v>Grupo Nacional Provincial, S.A.B.</v>
          </cell>
          <cell r="AC1794" t="str">
            <v>PAFR830608AW3</v>
          </cell>
          <cell r="AD1794" t="str">
            <v>Operativo</v>
          </cell>
          <cell r="AE1794" t="str">
            <v>Visitador de Taller</v>
          </cell>
          <cell r="AF1794" t="str">
            <v>Unidad Operativa</v>
          </cell>
          <cell r="AG1794" t="str">
            <v>Dirección Servicio y Operaciones</v>
          </cell>
          <cell r="AH1794" t="str">
            <v>Subdirección Siniestros Norte y Occidente</v>
          </cell>
          <cell r="AI1794" t="str">
            <v>C9178</v>
          </cell>
          <cell r="AJ1794" t="str">
            <v>Cárdenas Guzmán Adriel</v>
          </cell>
          <cell r="AK1794" t="str">
            <v>Ciudad Juárez</v>
          </cell>
          <cell r="AL1794" t="str">
            <v>Ciudad Juárez</v>
          </cell>
          <cell r="AM1794">
            <v>0</v>
          </cell>
          <cell r="AN1794" t="str">
            <v>ruben.padilla@gnp.com.mx</v>
          </cell>
          <cell r="AO1794" t="str">
            <v>ruben.padilla@gnp.com.mx</v>
          </cell>
          <cell r="AQ1794">
            <v>6561768132</v>
          </cell>
          <cell r="AR1794" t="str">
            <v>6363180010379921</v>
          </cell>
          <cell r="AS1794" t="str">
            <v>BLOQUEADO</v>
          </cell>
          <cell r="AT1794" t="str">
            <v>3399</v>
          </cell>
          <cell r="AU1794" t="str">
            <v>450</v>
          </cell>
          <cell r="AV1794" t="str">
            <v>05/26</v>
          </cell>
          <cell r="AW1794" t="str">
            <v>-</v>
          </cell>
          <cell r="AX1794" t="str">
            <v>-</v>
          </cell>
          <cell r="AY1794" t="str">
            <v>Si</v>
          </cell>
          <cell r="AZ1794">
            <v>500</v>
          </cell>
          <cell r="BA1794">
            <v>43708</v>
          </cell>
          <cell r="BB1794">
            <v>27500</v>
          </cell>
          <cell r="BC1794" t="str">
            <v>-</v>
          </cell>
          <cell r="BD1794">
            <v>48000</v>
          </cell>
          <cell r="BE1794">
            <v>42886</v>
          </cell>
          <cell r="BF1794">
            <v>44331</v>
          </cell>
          <cell r="BG1794">
            <v>4</v>
          </cell>
          <cell r="BH1794" t="str">
            <v>-</v>
          </cell>
          <cell r="BI1794" t="str">
            <v>-</v>
          </cell>
          <cell r="BJ1794" t="str">
            <v>Arrendado</v>
          </cell>
          <cell r="BK1794" t="str">
            <v>ANC10604</v>
          </cell>
          <cell r="BL1794" t="str">
            <v>Auto Cam, S.A. de C.V.</v>
          </cell>
          <cell r="BM1794">
            <v>126389.66</v>
          </cell>
          <cell r="BN1794">
            <v>20222.345600000001</v>
          </cell>
          <cell r="BO1794">
            <v>146612.0056</v>
          </cell>
          <cell r="BQ1794" t="str">
            <v>-</v>
          </cell>
          <cell r="BR1794" t="str">
            <v>-</v>
          </cell>
          <cell r="BS1794" t="str">
            <v>-</v>
          </cell>
          <cell r="BT1794" t="str">
            <v>-</v>
          </cell>
          <cell r="BU1794" t="str">
            <v>-</v>
          </cell>
          <cell r="BV1794" t="str">
            <v>-</v>
          </cell>
          <cell r="BW1794" t="str">
            <v>-</v>
          </cell>
          <cell r="BX1794" t="str">
            <v>-</v>
          </cell>
          <cell r="BY1794" t="str">
            <v>-</v>
          </cell>
          <cell r="BZ1794" t="str">
            <v>-</v>
          </cell>
          <cell r="CA1794" t="str">
            <v>-</v>
          </cell>
          <cell r="CB1794" t="str">
            <v>-</v>
          </cell>
          <cell r="CC1794" t="str">
            <v>Martes</v>
          </cell>
          <cell r="CD1794" t="str">
            <v>17</v>
          </cell>
          <cell r="CE1794" t="str">
            <v>7</v>
          </cell>
          <cell r="CF1794" t="str">
            <v>Rosa</v>
          </cell>
          <cell r="CG1794" t="str">
            <v>2o Sábado</v>
          </cell>
          <cell r="CH1794" t="str">
            <v>Feb y Mzo</v>
          </cell>
          <cell r="CI1794" t="str">
            <v>Ago y Sep</v>
          </cell>
          <cell r="CJ1794" t="str">
            <v>SupTaller</v>
          </cell>
          <cell r="CK1794">
            <v>90</v>
          </cell>
          <cell r="CL1794" t="str">
            <v>101 - MAGNA</v>
          </cell>
          <cell r="CM1794" t="str">
            <v>17023</v>
          </cell>
          <cell r="CP1794" t="str">
            <v>-</v>
          </cell>
        </row>
        <row r="1795">
          <cell r="A1795" t="str">
            <v>17024</v>
          </cell>
          <cell r="B1795" t="str">
            <v>R66ANP</v>
          </cell>
          <cell r="C1795" t="str">
            <v>Ciudad de México</v>
          </cell>
          <cell r="D1795" t="str">
            <v>No aplica</v>
          </cell>
          <cell r="E1795" t="str">
            <v>Aveo</v>
          </cell>
          <cell r="F1795" t="str">
            <v>Automóvil</v>
          </cell>
          <cell r="G1795" t="str">
            <v>Chevrolet</v>
          </cell>
          <cell r="H1795" t="str">
            <v>Aveo LT 4 puertas T/M, D/H, A/A, B/A, ABS, CD, Paquete F</v>
          </cell>
          <cell r="I1795" t="str">
            <v>3G1TB5CF1HL126556</v>
          </cell>
          <cell r="J1795" t="str">
            <v>Hecho en México</v>
          </cell>
          <cell r="K1795" t="str">
            <v>Magna</v>
          </cell>
          <cell r="L1795">
            <v>4</v>
          </cell>
          <cell r="M1795">
            <v>45</v>
          </cell>
          <cell r="N1795">
            <v>2017</v>
          </cell>
          <cell r="O1795" t="str">
            <v>Guadalajara</v>
          </cell>
          <cell r="P1795" t="str">
            <v>Jalisco</v>
          </cell>
          <cell r="Q1795" t="str">
            <v>Occidente</v>
          </cell>
          <cell r="R1795" t="str">
            <v>Activo</v>
          </cell>
          <cell r="S1795" t="str">
            <v>En operación</v>
          </cell>
          <cell r="T1795" t="str">
            <v>GNP</v>
          </cell>
          <cell r="U1795" t="str">
            <v>Grupo Nacional Provincial, S.A.B.</v>
          </cell>
          <cell r="V1795" t="str">
            <v>Pool Ajustes</v>
          </cell>
          <cell r="W1795" t="str">
            <v>Pool Semiasignado</v>
          </cell>
          <cell r="X1795" t="str">
            <v>Oficina Regional</v>
          </cell>
          <cell r="Y1795" t="str">
            <v>Pool</v>
          </cell>
          <cell r="Z1795" t="str">
            <v>N73128</v>
          </cell>
          <cell r="AA1795" t="str">
            <v>Montiel Medina Alexandro</v>
          </cell>
          <cell r="AB1795" t="str">
            <v>Grupo Nacional Provincial, S.A.B.</v>
          </cell>
          <cell r="AC1795" t="str">
            <v>MOMA750304TU4</v>
          </cell>
          <cell r="AD1795" t="str">
            <v>Jefe de departamento</v>
          </cell>
          <cell r="AE1795" t="str">
            <v>Jefe de Departamento A</v>
          </cell>
          <cell r="AF1795" t="str">
            <v>Unidad Staff</v>
          </cell>
          <cell r="AG1795" t="str">
            <v>Dirección Recursos Humanos y Servicios Administrativos</v>
          </cell>
          <cell r="AH1795" t="str">
            <v>Subdir. Inmuebles</v>
          </cell>
          <cell r="AI1795" t="str">
            <v>C6108</v>
          </cell>
          <cell r="AJ1795" t="str">
            <v>Lomeli Aguayo Victor Javier</v>
          </cell>
          <cell r="AK1795" t="str">
            <v>Oficina central Guadalajara</v>
          </cell>
          <cell r="AL1795" t="str">
            <v>Guadalajara</v>
          </cell>
          <cell r="AM1795">
            <v>6071</v>
          </cell>
          <cell r="AN1795" t="str">
            <v>alexandro.montiel@gnp.com.mx</v>
          </cell>
          <cell r="AO1795" t="str">
            <v>alexandro.montiel@gnp.com.mx</v>
          </cell>
          <cell r="AQ1795">
            <v>3311581405</v>
          </cell>
          <cell r="AR1795" t="str">
            <v>6363180010379939</v>
          </cell>
          <cell r="AS1795" t="str">
            <v>ACTIVO</v>
          </cell>
          <cell r="AT1795" t="str">
            <v>7224</v>
          </cell>
          <cell r="AU1795" t="str">
            <v>775</v>
          </cell>
          <cell r="AV1795" t="str">
            <v>05/26</v>
          </cell>
          <cell r="AW1795" t="str">
            <v>-</v>
          </cell>
          <cell r="AX1795" t="str">
            <v>-</v>
          </cell>
          <cell r="AY1795" t="str">
            <v>No</v>
          </cell>
          <cell r="AZ1795" t="str">
            <v>-</v>
          </cell>
          <cell r="BA1795" t="str">
            <v>-</v>
          </cell>
          <cell r="BB1795" t="str">
            <v>-</v>
          </cell>
          <cell r="BC1795" t="str">
            <v>-</v>
          </cell>
          <cell r="BD1795" t="str">
            <v>-</v>
          </cell>
          <cell r="BE1795" t="str">
            <v>-</v>
          </cell>
          <cell r="BF1795" t="str">
            <v>-</v>
          </cell>
          <cell r="BG1795" t="str">
            <v>-</v>
          </cell>
          <cell r="BH1795">
            <v>2021</v>
          </cell>
          <cell r="BI1795">
            <v>2</v>
          </cell>
          <cell r="BJ1795" t="str">
            <v>Arrendado</v>
          </cell>
          <cell r="BK1795" t="str">
            <v>ANC10606</v>
          </cell>
          <cell r="BL1795" t="str">
            <v>Auto Cam, S.A. de C.V.</v>
          </cell>
          <cell r="BM1795">
            <v>126389.66</v>
          </cell>
          <cell r="BN1795">
            <v>20222.345600000001</v>
          </cell>
          <cell r="BO1795">
            <v>146612.0056</v>
          </cell>
          <cell r="BQ1795">
            <v>43652</v>
          </cell>
          <cell r="BR1795" t="str">
            <v>AP-20161006-0674</v>
          </cell>
          <cell r="BS1795" t="str">
            <v>192</v>
          </cell>
          <cell r="BT1795" t="str">
            <v>26/36</v>
          </cell>
          <cell r="BU1795">
            <v>2505.6</v>
          </cell>
          <cell r="BV1795">
            <v>860.52</v>
          </cell>
          <cell r="BW1795">
            <v>3366.12</v>
          </cell>
          <cell r="BX1795">
            <v>538.58000000000004</v>
          </cell>
          <cell r="BY1795">
            <v>3904.7</v>
          </cell>
          <cell r="BZ1795">
            <v>76839.689999999988</v>
          </cell>
          <cell r="CA1795" t="str">
            <v>06/05/2017</v>
          </cell>
          <cell r="CB1795" t="str">
            <v>06/05/2020</v>
          </cell>
          <cell r="CC1795" t="str">
            <v>Lunes</v>
          </cell>
          <cell r="CD1795" t="str">
            <v>66</v>
          </cell>
          <cell r="CE1795" t="str">
            <v>6</v>
          </cell>
          <cell r="CF1795" t="str">
            <v>Amarillo</v>
          </cell>
          <cell r="CG1795" t="str">
            <v>1er Sábado</v>
          </cell>
          <cell r="CH1795" t="str">
            <v>Ene y Feb</v>
          </cell>
          <cell r="CI1795" t="str">
            <v>Jul y Ago</v>
          </cell>
          <cell r="CJ1795" t="str">
            <v>PAjustes</v>
          </cell>
          <cell r="CK1795">
            <v>90</v>
          </cell>
          <cell r="CL1795" t="str">
            <v>101 - MAGNA</v>
          </cell>
          <cell r="CM1795" t="str">
            <v>17024</v>
          </cell>
          <cell r="CP1795" t="str">
            <v>-</v>
          </cell>
        </row>
        <row r="1796">
          <cell r="A1796" t="str">
            <v>17025</v>
          </cell>
          <cell r="B1796" t="str">
            <v>R48ANP</v>
          </cell>
          <cell r="C1796" t="str">
            <v>Ciudad de México</v>
          </cell>
          <cell r="D1796" t="str">
            <v>No aplica</v>
          </cell>
          <cell r="E1796" t="str">
            <v>Aveo</v>
          </cell>
          <cell r="F1796" t="str">
            <v>Automóvil</v>
          </cell>
          <cell r="G1796" t="str">
            <v>Chevrolet</v>
          </cell>
          <cell r="H1796" t="str">
            <v>Aveo LT 4 puertas T/M, D/H, A/A, B/A, ABS, CD, Paquete F</v>
          </cell>
          <cell r="I1796" t="str">
            <v>3G1TB5CF9HL127308</v>
          </cell>
          <cell r="J1796" t="str">
            <v>Hecho en México</v>
          </cell>
          <cell r="K1796" t="str">
            <v>Magna</v>
          </cell>
          <cell r="L1796">
            <v>4</v>
          </cell>
          <cell r="M1796">
            <v>45</v>
          </cell>
          <cell r="N1796">
            <v>2017</v>
          </cell>
          <cell r="O1796" t="str">
            <v>Monterrey</v>
          </cell>
          <cell r="P1796" t="str">
            <v>Nuevo León</v>
          </cell>
          <cell r="Q1796" t="str">
            <v>Noreste</v>
          </cell>
          <cell r="R1796" t="str">
            <v>Activo</v>
          </cell>
          <cell r="S1796" t="str">
            <v>En operación</v>
          </cell>
          <cell r="T1796" t="str">
            <v>GNP</v>
          </cell>
          <cell r="U1796" t="str">
            <v>Grupo Nacional Provincial, S.A.B.</v>
          </cell>
          <cell r="V1796" t="str">
            <v>AVES</v>
          </cell>
          <cell r="W1796" t="str">
            <v>-</v>
          </cell>
          <cell r="X1796" t="str">
            <v>Despacho Externo</v>
          </cell>
          <cell r="Y1796" t="str">
            <v>Asignado</v>
          </cell>
          <cell r="Z1796" t="str">
            <v>-</v>
          </cell>
          <cell r="AA1796" t="str">
            <v>Ignacio Espejo Menchaca</v>
          </cell>
          <cell r="AB1796" t="str">
            <v>-</v>
          </cell>
          <cell r="AC1796" t="str">
            <v>-</v>
          </cell>
          <cell r="AD1796" t="str">
            <v>-</v>
          </cell>
          <cell r="AE1796" t="str">
            <v>-</v>
          </cell>
          <cell r="AF1796" t="str">
            <v>-</v>
          </cell>
          <cell r="AG1796" t="str">
            <v>-</v>
          </cell>
          <cell r="AH1796" t="str">
            <v>-</v>
          </cell>
          <cell r="AI1796" t="str">
            <v>C6705</v>
          </cell>
          <cell r="AJ1796" t="str">
            <v>Ramirez Granados Arturo</v>
          </cell>
          <cell r="AK1796" t="str">
            <v>-</v>
          </cell>
          <cell r="AL1796" t="str">
            <v>-</v>
          </cell>
          <cell r="AM1796" t="str">
            <v>-</v>
          </cell>
          <cell r="AN1796" t="str">
            <v>iespejo@estrategas.com.mx</v>
          </cell>
          <cell r="AO1796" t="str">
            <v>-</v>
          </cell>
          <cell r="AP1796" t="str">
            <v>ismauch@gmail.com</v>
          </cell>
          <cell r="AQ1796">
            <v>5533327877</v>
          </cell>
          <cell r="AR1796" t="str">
            <v>6363180010379947</v>
          </cell>
          <cell r="AS1796" t="str">
            <v>BLOQUEADO</v>
          </cell>
          <cell r="AT1796" t="str">
            <v>9547</v>
          </cell>
          <cell r="AU1796" t="str">
            <v>997</v>
          </cell>
          <cell r="AV1796" t="str">
            <v>05/26</v>
          </cell>
          <cell r="AW1796" t="str">
            <v>IMDM22968695..</v>
          </cell>
          <cell r="AX1796" t="str">
            <v>Inactivo</v>
          </cell>
          <cell r="AY1796" t="str">
            <v>No</v>
          </cell>
          <cell r="AZ1796" t="str">
            <v>-</v>
          </cell>
          <cell r="BA1796" t="str">
            <v>-</v>
          </cell>
          <cell r="BB1796" t="str">
            <v>-</v>
          </cell>
          <cell r="BC1796" t="str">
            <v>-</v>
          </cell>
          <cell r="BD1796" t="str">
            <v>-</v>
          </cell>
          <cell r="BE1796" t="str">
            <v>-</v>
          </cell>
          <cell r="BF1796" t="str">
            <v>-</v>
          </cell>
          <cell r="BG1796" t="str">
            <v>-</v>
          </cell>
          <cell r="BH1796">
            <v>2021</v>
          </cell>
          <cell r="BI1796">
            <v>2</v>
          </cell>
          <cell r="BJ1796" t="str">
            <v>Arrendado</v>
          </cell>
          <cell r="BK1796" t="str">
            <v>ANC10600</v>
          </cell>
          <cell r="BL1796" t="str">
            <v>Auto Cam, S.A. de C.V.</v>
          </cell>
          <cell r="BM1796">
            <v>126389.66</v>
          </cell>
          <cell r="BN1796">
            <v>20222.345600000001</v>
          </cell>
          <cell r="BO1796">
            <v>146612.0056</v>
          </cell>
          <cell r="BQ1796">
            <v>43652</v>
          </cell>
          <cell r="BR1796" t="str">
            <v>AP-20161006-0674</v>
          </cell>
          <cell r="BS1796" t="str">
            <v>188</v>
          </cell>
          <cell r="BT1796" t="str">
            <v>26/36</v>
          </cell>
          <cell r="BU1796">
            <v>2505.6</v>
          </cell>
          <cell r="BV1796">
            <v>860.52</v>
          </cell>
          <cell r="BW1796">
            <v>3366.12</v>
          </cell>
          <cell r="BX1796">
            <v>538.58000000000004</v>
          </cell>
          <cell r="BY1796">
            <v>3904.7</v>
          </cell>
          <cell r="BZ1796">
            <v>76839.689999999988</v>
          </cell>
          <cell r="CA1796" t="str">
            <v>06/05/2017</v>
          </cell>
          <cell r="CB1796" t="str">
            <v>06/05/2020</v>
          </cell>
          <cell r="CC1796" t="str">
            <v>Martes</v>
          </cell>
          <cell r="CD1796" t="str">
            <v>48</v>
          </cell>
          <cell r="CE1796" t="str">
            <v>8</v>
          </cell>
          <cell r="CF1796" t="str">
            <v>Rosa</v>
          </cell>
          <cell r="CG1796" t="str">
            <v>2o Sábado</v>
          </cell>
          <cell r="CH1796" t="str">
            <v>Feb y Mzo</v>
          </cell>
          <cell r="CI1796" t="str">
            <v>Ago y Sep</v>
          </cell>
          <cell r="CJ1796" t="str">
            <v>Ajustador</v>
          </cell>
          <cell r="CK1796">
            <v>0</v>
          </cell>
          <cell r="CL1796" t="str">
            <v>101 - MAGNA</v>
          </cell>
          <cell r="CM1796" t="str">
            <v>17025</v>
          </cell>
          <cell r="CP1796" t="str">
            <v>-</v>
          </cell>
        </row>
        <row r="1797">
          <cell r="A1797" t="str">
            <v>17026</v>
          </cell>
          <cell r="B1797" t="str">
            <v>R99ANP</v>
          </cell>
          <cell r="C1797" t="str">
            <v>Ciudad de México</v>
          </cell>
          <cell r="D1797" t="str">
            <v>No aplica</v>
          </cell>
          <cell r="E1797" t="str">
            <v>Aveo</v>
          </cell>
          <cell r="F1797" t="str">
            <v>Automóvil</v>
          </cell>
          <cell r="G1797" t="str">
            <v>Chevrolet</v>
          </cell>
          <cell r="H1797" t="str">
            <v>Aveo LT 4 puertas T/M, D/H, A/A, B/A, ABS, CD, Paquete F</v>
          </cell>
          <cell r="I1797" t="str">
            <v>3G1TB5CF6HL125905</v>
          </cell>
          <cell r="J1797" t="str">
            <v>Hecho en México</v>
          </cell>
          <cell r="K1797" t="str">
            <v>Magna</v>
          </cell>
          <cell r="L1797">
            <v>4</v>
          </cell>
          <cell r="M1797">
            <v>45</v>
          </cell>
          <cell r="N1797">
            <v>2017</v>
          </cell>
          <cell r="O1797" t="str">
            <v>Querétaro</v>
          </cell>
          <cell r="P1797" t="str">
            <v>Querétaro</v>
          </cell>
          <cell r="Q1797" t="str">
            <v>Occidente</v>
          </cell>
          <cell r="R1797" t="str">
            <v>Baja</v>
          </cell>
          <cell r="S1797" t="str">
            <v>Devolución Valmex</v>
          </cell>
          <cell r="T1797" t="str">
            <v>GNP</v>
          </cell>
          <cell r="U1797" t="str">
            <v>Grupo Nacional Provincial, S.A.B.</v>
          </cell>
          <cell r="V1797" t="str">
            <v>Asesor de Servicio</v>
          </cell>
          <cell r="W1797" t="str">
            <v>-</v>
          </cell>
          <cell r="X1797" t="str">
            <v>Supervisoria</v>
          </cell>
          <cell r="Y1797" t="str">
            <v>Asignado</v>
          </cell>
          <cell r="Z1797">
            <v>40373001</v>
          </cell>
          <cell r="AA1797" t="str">
            <v>Velazquez Rivera Victor Manuel</v>
          </cell>
          <cell r="AB1797" t="str">
            <v>Servicios Administrativos en Reclamaciones, S.A. de C.V.</v>
          </cell>
          <cell r="AC1797" t="str">
            <v>VERV7402204W1</v>
          </cell>
          <cell r="AD1797" t="str">
            <v>Operativo</v>
          </cell>
          <cell r="AE1797" t="str">
            <v>Asesor de Servicio</v>
          </cell>
          <cell r="AF1797" t="str">
            <v>Unidad Operativa</v>
          </cell>
          <cell r="AG1797" t="str">
            <v>Dirección Servicio y Operaciones</v>
          </cell>
          <cell r="AH1797" t="str">
            <v>Subdirección Siniestros Norte y Occidente</v>
          </cell>
          <cell r="AI1797" t="str">
            <v>C9212</v>
          </cell>
          <cell r="AJ1797" t="str">
            <v>Colome Pineda Juan Del Carmen</v>
          </cell>
          <cell r="AK1797" t="str">
            <v>Oficina de servicio Queretaro</v>
          </cell>
          <cell r="AL1797" t="str">
            <v>Queretaro</v>
          </cell>
          <cell r="AM1797">
            <v>5806</v>
          </cell>
          <cell r="AN1797" t="str">
            <v>victor.velazquez@gnp.com.mx</v>
          </cell>
          <cell r="AO1797" t="str">
            <v>victor.velazquez@gnp.com.mx</v>
          </cell>
          <cell r="AP1797" t="str">
            <v>vmrivera74@gmail.com</v>
          </cell>
          <cell r="AQ1797">
            <v>4423691193</v>
          </cell>
          <cell r="AR1797" t="str">
            <v>6363180010379954</v>
          </cell>
          <cell r="AS1797" t="str">
            <v>BLOQUEADO</v>
          </cell>
          <cell r="AT1797" t="str">
            <v>9730</v>
          </cell>
          <cell r="AU1797" t="str">
            <v>096</v>
          </cell>
          <cell r="AV1797" t="str">
            <v>05/26</v>
          </cell>
          <cell r="AW1797" t="str">
            <v>-</v>
          </cell>
          <cell r="AX1797" t="str">
            <v>-</v>
          </cell>
          <cell r="AY1797" t="str">
            <v>No</v>
          </cell>
          <cell r="AZ1797" t="str">
            <v>-</v>
          </cell>
          <cell r="BA1797" t="str">
            <v>-</v>
          </cell>
          <cell r="BB1797" t="str">
            <v>-</v>
          </cell>
          <cell r="BC1797" t="str">
            <v>-</v>
          </cell>
          <cell r="BD1797" t="str">
            <v>-</v>
          </cell>
          <cell r="BE1797" t="str">
            <v>-</v>
          </cell>
          <cell r="BF1797" t="str">
            <v>-</v>
          </cell>
          <cell r="BG1797">
            <v>3</v>
          </cell>
          <cell r="BH1797" t="str">
            <v>-</v>
          </cell>
          <cell r="BI1797" t="str">
            <v>-</v>
          </cell>
          <cell r="BJ1797" t="str">
            <v>Arrendado</v>
          </cell>
          <cell r="BK1797" t="str">
            <v>ANC10601</v>
          </cell>
          <cell r="BL1797" t="str">
            <v>Auto Cam, S.A. de C.V.</v>
          </cell>
          <cell r="BM1797">
            <v>126389.66</v>
          </cell>
          <cell r="BN1797">
            <v>20222.345600000001</v>
          </cell>
          <cell r="BO1797">
            <v>146612.0056</v>
          </cell>
          <cell r="BQ1797" t="str">
            <v>-</v>
          </cell>
          <cell r="BR1797" t="str">
            <v>-</v>
          </cell>
          <cell r="BS1797" t="str">
            <v>-</v>
          </cell>
          <cell r="BT1797" t="str">
            <v>-</v>
          </cell>
          <cell r="BU1797" t="str">
            <v>-</v>
          </cell>
          <cell r="BV1797" t="str">
            <v>-</v>
          </cell>
          <cell r="BW1797" t="str">
            <v>-</v>
          </cell>
          <cell r="BX1797" t="str">
            <v>-</v>
          </cell>
          <cell r="BY1797" t="str">
            <v>-</v>
          </cell>
          <cell r="BZ1797" t="str">
            <v>-</v>
          </cell>
          <cell r="CA1797" t="str">
            <v>-</v>
          </cell>
          <cell r="CB1797" t="str">
            <v>-</v>
          </cell>
          <cell r="CC1797" t="str">
            <v>Viernes</v>
          </cell>
          <cell r="CD1797" t="str">
            <v>99</v>
          </cell>
          <cell r="CE1797" t="str">
            <v>9</v>
          </cell>
          <cell r="CF1797" t="str">
            <v>Azul</v>
          </cell>
          <cell r="CG1797" t="str">
            <v>5o Sábado</v>
          </cell>
          <cell r="CH1797" t="str">
            <v>May y Jun</v>
          </cell>
          <cell r="CI1797" t="str">
            <v>Nov y Dic</v>
          </cell>
          <cell r="CJ1797" t="str">
            <v>Ajustador</v>
          </cell>
          <cell r="CK1797">
            <v>90</v>
          </cell>
          <cell r="CL1797" t="str">
            <v>101 - MAGNA</v>
          </cell>
          <cell r="CM1797" t="str">
            <v>17026</v>
          </cell>
          <cell r="CP1797" t="str">
            <v>-</v>
          </cell>
        </row>
        <row r="1798">
          <cell r="A1798" t="str">
            <v>17027</v>
          </cell>
          <cell r="B1798" t="str">
            <v>K93APL</v>
          </cell>
          <cell r="C1798" t="str">
            <v>Ciudad de México</v>
          </cell>
          <cell r="D1798" t="str">
            <v>No aplica</v>
          </cell>
          <cell r="E1798" t="str">
            <v>Aveo</v>
          </cell>
          <cell r="F1798" t="str">
            <v>Automóvil</v>
          </cell>
          <cell r="G1798" t="str">
            <v>Chevrolet</v>
          </cell>
          <cell r="H1798" t="str">
            <v>Aveo LT 4 puertas T/M, D/H, A/A, B/A, ABS, CD, Paquete F</v>
          </cell>
          <cell r="I1798" t="str">
            <v>3G1TB5CF8HL165628</v>
          </cell>
          <cell r="J1798" t="str">
            <v>Hecho en México</v>
          </cell>
          <cell r="K1798" t="str">
            <v>Magna</v>
          </cell>
          <cell r="L1798">
            <v>4</v>
          </cell>
          <cell r="M1798">
            <v>45</v>
          </cell>
          <cell r="N1798">
            <v>2017</v>
          </cell>
          <cell r="O1798" t="str">
            <v>Puebla</v>
          </cell>
          <cell r="P1798" t="str">
            <v>Puebla</v>
          </cell>
          <cell r="Q1798" t="str">
            <v>Sureste</v>
          </cell>
          <cell r="R1798" t="str">
            <v>Activo</v>
          </cell>
          <cell r="S1798" t="str">
            <v>En operación</v>
          </cell>
          <cell r="T1798" t="str">
            <v>GNP</v>
          </cell>
          <cell r="U1798" t="str">
            <v>Grupo Nacional Provincial, S.A.B.</v>
          </cell>
          <cell r="V1798" t="str">
            <v>Asesor de Servicio</v>
          </cell>
          <cell r="W1798" t="str">
            <v>-</v>
          </cell>
          <cell r="X1798" t="str">
            <v>Plaza GNP</v>
          </cell>
          <cell r="Y1798" t="str">
            <v>Asignado</v>
          </cell>
          <cell r="Z1798" t="str">
            <v>S04305</v>
          </cell>
          <cell r="AA1798" t="str">
            <v>Oropeza Herrera Michel</v>
          </cell>
          <cell r="AB1798" t="str">
            <v>Servicios Administrativos en Reclamaciones, S.A. de C.V.</v>
          </cell>
          <cell r="AC1798" t="str">
            <v>OOHM820929K15</v>
          </cell>
          <cell r="AD1798" t="str">
            <v>Operativo</v>
          </cell>
          <cell r="AE1798" t="str">
            <v>Asesor de Servicio</v>
          </cell>
          <cell r="AF1798" t="str">
            <v>Unidad Operativa</v>
          </cell>
          <cell r="AG1798" t="str">
            <v>Dirección Servicio y Operaciones</v>
          </cell>
          <cell r="AH1798" t="str">
            <v>Subdir. Siniestros CDMX y Sureste</v>
          </cell>
          <cell r="AI1798" t="str">
            <v>C9208</v>
          </cell>
          <cell r="AJ1798" t="str">
            <v>Lasa Estrada Antxon</v>
          </cell>
          <cell r="AK1798" t="str">
            <v>Paseo Opera</v>
          </cell>
          <cell r="AL1798" t="str">
            <v>Puebla</v>
          </cell>
          <cell r="AM1798">
            <v>0</v>
          </cell>
          <cell r="AN1798" t="str">
            <v>michel.oropeza@gnp.com.mx</v>
          </cell>
          <cell r="AO1798" t="str">
            <v>michel.oropeza@gnp.com.mx</v>
          </cell>
          <cell r="AQ1798">
            <v>2225980791</v>
          </cell>
          <cell r="AR1798" t="str">
            <v>6363180010379962</v>
          </cell>
          <cell r="AS1798" t="str">
            <v>ACTIVO</v>
          </cell>
          <cell r="AT1798" t="str">
            <v>1997</v>
          </cell>
          <cell r="AU1798" t="str">
            <v>496</v>
          </cell>
          <cell r="AV1798" t="str">
            <v>05/26</v>
          </cell>
          <cell r="AW1798" t="str">
            <v>IMDM22968723..</v>
          </cell>
          <cell r="AX1798" t="str">
            <v>Activo</v>
          </cell>
          <cell r="AY1798" t="str">
            <v>No</v>
          </cell>
          <cell r="AZ1798" t="str">
            <v>-</v>
          </cell>
          <cell r="BA1798" t="str">
            <v>-</v>
          </cell>
          <cell r="BB1798" t="str">
            <v>-</v>
          </cell>
          <cell r="BC1798" t="str">
            <v>-</v>
          </cell>
          <cell r="BD1798" t="str">
            <v>-</v>
          </cell>
          <cell r="BE1798" t="str">
            <v>-</v>
          </cell>
          <cell r="BF1798" t="str">
            <v>-</v>
          </cell>
          <cell r="BG1798">
            <v>3</v>
          </cell>
          <cell r="BH1798">
            <v>2020</v>
          </cell>
          <cell r="BI1798">
            <v>2</v>
          </cell>
          <cell r="BJ1798" t="str">
            <v>Arrendado</v>
          </cell>
          <cell r="BK1798" t="str">
            <v>ANC11081</v>
          </cell>
          <cell r="BL1798" t="str">
            <v>Auto Cam, S.A. de C.V.</v>
          </cell>
          <cell r="BM1798">
            <v>126389.66</v>
          </cell>
          <cell r="BN1798">
            <v>20222.345600000001</v>
          </cell>
          <cell r="BO1798">
            <v>146612.0056</v>
          </cell>
          <cell r="BQ1798">
            <v>43652</v>
          </cell>
          <cell r="BR1798" t="str">
            <v>AP-20161006-0674</v>
          </cell>
          <cell r="BS1798" t="str">
            <v>259</v>
          </cell>
          <cell r="BT1798" t="str">
            <v>23/48</v>
          </cell>
          <cell r="BU1798">
            <v>1458.88</v>
          </cell>
          <cell r="BV1798">
            <v>1092.77</v>
          </cell>
          <cell r="BW1798">
            <v>2551.65</v>
          </cell>
          <cell r="BX1798">
            <v>408.26</v>
          </cell>
          <cell r="BY1798">
            <v>2959.91</v>
          </cell>
          <cell r="BZ1798">
            <v>99301.319999999992</v>
          </cell>
          <cell r="CA1798" t="str">
            <v>24/07/2017</v>
          </cell>
          <cell r="CB1798" t="str">
            <v>06/08/2021</v>
          </cell>
          <cell r="CC1798" t="str">
            <v>Miércoles</v>
          </cell>
          <cell r="CD1798" t="str">
            <v>93</v>
          </cell>
          <cell r="CE1798" t="str">
            <v>3</v>
          </cell>
          <cell r="CF1798" t="str">
            <v>Rojo</v>
          </cell>
          <cell r="CG1798" t="str">
            <v>3er Sábado</v>
          </cell>
          <cell r="CH1798" t="str">
            <v>Mzo y Abr</v>
          </cell>
          <cell r="CI1798" t="str">
            <v>Sep y Oct</v>
          </cell>
          <cell r="CJ1798" t="str">
            <v>PAdmvo</v>
          </cell>
          <cell r="CK1798">
            <v>90</v>
          </cell>
          <cell r="CL1798" t="str">
            <v>101 - MAGNA</v>
          </cell>
          <cell r="CM1798" t="str">
            <v>17027</v>
          </cell>
          <cell r="CP1798" t="str">
            <v>4015854</v>
          </cell>
        </row>
        <row r="1799">
          <cell r="A1799" t="str">
            <v>17028</v>
          </cell>
          <cell r="B1799" t="str">
            <v>T86APJ</v>
          </cell>
          <cell r="C1799" t="str">
            <v>Ciudad de México</v>
          </cell>
          <cell r="D1799" t="str">
            <v>No aplica</v>
          </cell>
          <cell r="E1799" t="str">
            <v>Aveo</v>
          </cell>
          <cell r="F1799" t="str">
            <v>Automóvil</v>
          </cell>
          <cell r="G1799" t="str">
            <v>Chevrolet</v>
          </cell>
          <cell r="H1799" t="str">
            <v>Aveo LT 4 puertas T/M, D/H, A/A, B/A, ABS, CD, Paquete F</v>
          </cell>
          <cell r="I1799" t="str">
            <v>3G1TB5CF8HL165631</v>
          </cell>
          <cell r="J1799" t="str">
            <v>Hecho en México</v>
          </cell>
          <cell r="K1799" t="str">
            <v>Magna</v>
          </cell>
          <cell r="L1799">
            <v>4</v>
          </cell>
          <cell r="M1799">
            <v>45</v>
          </cell>
          <cell r="N1799">
            <v>2017</v>
          </cell>
          <cell r="O1799" t="str">
            <v>Tuxtla Gutierrez</v>
          </cell>
          <cell r="P1799" t="str">
            <v>Chiapas</v>
          </cell>
          <cell r="Q1799" t="str">
            <v>Sureste</v>
          </cell>
          <cell r="R1799" t="str">
            <v>Activo</v>
          </cell>
          <cell r="S1799" t="str">
            <v>En operación</v>
          </cell>
          <cell r="T1799" t="str">
            <v>GNP</v>
          </cell>
          <cell r="U1799" t="str">
            <v>Grupo Nacional Provincial, S.A.B.</v>
          </cell>
          <cell r="V1799" t="str">
            <v>Pool Administrativo</v>
          </cell>
          <cell r="W1799" t="str">
            <v>Pool Administrativo</v>
          </cell>
          <cell r="X1799" t="str">
            <v>Supervisoria</v>
          </cell>
          <cell r="Y1799" t="str">
            <v>Pool</v>
          </cell>
          <cell r="Z1799" t="str">
            <v>N90478</v>
          </cell>
          <cell r="AA1799" t="str">
            <v>Cabral Perera Mario</v>
          </cell>
          <cell r="AB1799" t="str">
            <v>Grupo Nacional Provincial, S.A.B.</v>
          </cell>
          <cell r="AC1799" t="str">
            <v>CAPM820616V89</v>
          </cell>
          <cell r="AD1799" t="str">
            <v>Jefe de departamento</v>
          </cell>
          <cell r="AE1799" t="str">
            <v>Jefe de Departamento A</v>
          </cell>
          <cell r="AF1799" t="str">
            <v>Unidad Staff</v>
          </cell>
          <cell r="AG1799" t="str">
            <v>Dirección Recursos Humanos y Servicios Administrativos</v>
          </cell>
          <cell r="AH1799" t="str">
            <v>Subdir. Inmuebles</v>
          </cell>
          <cell r="AI1799" t="str">
            <v>C6108</v>
          </cell>
          <cell r="AJ1799" t="str">
            <v>Lomeli Aguayo Victor Javier</v>
          </cell>
          <cell r="AK1799" t="str">
            <v>Casona</v>
          </cell>
          <cell r="AL1799" t="str">
            <v>Mérida</v>
          </cell>
          <cell r="AM1799">
            <v>6829</v>
          </cell>
          <cell r="AN1799" t="str">
            <v>mario.cabral@gnp.com.mx</v>
          </cell>
          <cell r="AO1799" t="str">
            <v>mario.cabral@gnp.com.mx</v>
          </cell>
          <cell r="AQ1799">
            <v>9992336491</v>
          </cell>
          <cell r="AR1799" t="str">
            <v>6363180010379970</v>
          </cell>
          <cell r="AS1799" t="str">
            <v>ACTIVO</v>
          </cell>
          <cell r="AT1799" t="str">
            <v>8357</v>
          </cell>
          <cell r="AU1799" t="str">
            <v>654</v>
          </cell>
          <cell r="AV1799" t="str">
            <v>05/26</v>
          </cell>
          <cell r="AW1799" t="str">
            <v>-</v>
          </cell>
          <cell r="AX1799" t="str">
            <v>-</v>
          </cell>
          <cell r="AY1799" t="str">
            <v>No</v>
          </cell>
          <cell r="AZ1799" t="str">
            <v>-</v>
          </cell>
          <cell r="BA1799" t="str">
            <v>-</v>
          </cell>
          <cell r="BB1799" t="str">
            <v>-</v>
          </cell>
          <cell r="BC1799" t="str">
            <v>-</v>
          </cell>
          <cell r="BD1799" t="str">
            <v>-</v>
          </cell>
          <cell r="BE1799" t="str">
            <v>-</v>
          </cell>
          <cell r="BF1799" t="str">
            <v>-</v>
          </cell>
          <cell r="BG1799" t="str">
            <v>-</v>
          </cell>
          <cell r="BH1799">
            <v>2021</v>
          </cell>
          <cell r="BI1799">
            <v>2</v>
          </cell>
          <cell r="BJ1799" t="str">
            <v>Arrendado</v>
          </cell>
          <cell r="BK1799" t="str">
            <v>ANC11080</v>
          </cell>
          <cell r="BL1799" t="str">
            <v>Auto Cam, S.A. de C.V.</v>
          </cell>
          <cell r="BM1799">
            <v>126389.66</v>
          </cell>
          <cell r="BN1799">
            <v>20222.345600000001</v>
          </cell>
          <cell r="BO1799">
            <v>146612.0056</v>
          </cell>
          <cell r="BQ1799">
            <v>43652</v>
          </cell>
          <cell r="BR1799" t="str">
            <v>AP-20170728-0735</v>
          </cell>
          <cell r="BS1799" t="str">
            <v>19</v>
          </cell>
          <cell r="BT1799" t="str">
            <v>23/48</v>
          </cell>
          <cell r="BU1799">
            <v>1450.61</v>
          </cell>
          <cell r="BV1799">
            <v>1086.6199999999999</v>
          </cell>
          <cell r="BW1799">
            <v>2537.2299999999996</v>
          </cell>
          <cell r="BX1799">
            <v>405.96</v>
          </cell>
          <cell r="BY1799">
            <v>2943.1899999999996</v>
          </cell>
          <cell r="BZ1799">
            <v>98743.02</v>
          </cell>
          <cell r="CA1799" t="str">
            <v>28/07/2017</v>
          </cell>
          <cell r="CB1799" t="str">
            <v>06/08/2021</v>
          </cell>
          <cell r="CC1799" t="str">
            <v>Lunes</v>
          </cell>
          <cell r="CD1799" t="str">
            <v>86</v>
          </cell>
          <cell r="CE1799" t="str">
            <v>6</v>
          </cell>
          <cell r="CF1799" t="str">
            <v>Amarillo</v>
          </cell>
          <cell r="CG1799" t="str">
            <v>1er Sábado</v>
          </cell>
          <cell r="CH1799" t="str">
            <v>Ene y Feb</v>
          </cell>
          <cell r="CI1799" t="str">
            <v>Jul y Ago</v>
          </cell>
          <cell r="CJ1799" t="str">
            <v>PAdmvo</v>
          </cell>
          <cell r="CK1799">
            <v>90</v>
          </cell>
          <cell r="CL1799" t="str">
            <v>101 - MAGNA</v>
          </cell>
          <cell r="CM1799" t="str">
            <v>17028</v>
          </cell>
          <cell r="CP1799" t="str">
            <v>-</v>
          </cell>
        </row>
        <row r="1800">
          <cell r="A1800" t="str">
            <v>17029</v>
          </cell>
          <cell r="B1800" t="str">
            <v>X17ANZ</v>
          </cell>
          <cell r="C1800" t="str">
            <v>Ciudad de México</v>
          </cell>
          <cell r="D1800" t="str">
            <v>No aplica</v>
          </cell>
          <cell r="E1800" t="str">
            <v>Aveo</v>
          </cell>
          <cell r="F1800" t="str">
            <v>Automóvil</v>
          </cell>
          <cell r="G1800" t="str">
            <v>Chevrolet</v>
          </cell>
          <cell r="H1800" t="str">
            <v>Aveo LT 4 puertas T/M, D/H, A/A, B/A, ABS, CD, Paquete F</v>
          </cell>
          <cell r="I1800" t="str">
            <v>3G1TB5CF8HL165919</v>
          </cell>
          <cell r="J1800" t="str">
            <v>Hecho en México</v>
          </cell>
          <cell r="K1800" t="str">
            <v>Magna</v>
          </cell>
          <cell r="L1800">
            <v>4</v>
          </cell>
          <cell r="M1800">
            <v>45</v>
          </cell>
          <cell r="N1800">
            <v>2017</v>
          </cell>
          <cell r="O1800" t="str">
            <v>Monterrey</v>
          </cell>
          <cell r="P1800" t="str">
            <v>Nuevo León</v>
          </cell>
          <cell r="Q1800" t="str">
            <v>Noreste</v>
          </cell>
          <cell r="R1800" t="str">
            <v>Activo</v>
          </cell>
          <cell r="S1800" t="str">
            <v>En operación</v>
          </cell>
          <cell r="T1800" t="str">
            <v>GNP</v>
          </cell>
          <cell r="U1800" t="str">
            <v>Grupo Nacional Provincial, S.A.B.</v>
          </cell>
          <cell r="V1800" t="str">
            <v>AVES</v>
          </cell>
          <cell r="W1800" t="str">
            <v>-</v>
          </cell>
          <cell r="X1800" t="str">
            <v>Despacho Externo</v>
          </cell>
          <cell r="Y1800" t="str">
            <v>Asignado</v>
          </cell>
          <cell r="Z1800" t="str">
            <v>-</v>
          </cell>
          <cell r="AA1800" t="str">
            <v>-</v>
          </cell>
          <cell r="AB1800" t="str">
            <v>-</v>
          </cell>
          <cell r="AC1800" t="str">
            <v>-</v>
          </cell>
          <cell r="AD1800" t="str">
            <v>-</v>
          </cell>
          <cell r="AE1800" t="str">
            <v>-</v>
          </cell>
          <cell r="AF1800" t="str">
            <v>-</v>
          </cell>
          <cell r="AG1800" t="str">
            <v>-</v>
          </cell>
          <cell r="AH1800" t="str">
            <v>-</v>
          </cell>
          <cell r="AI1800" t="str">
            <v>C6705</v>
          </cell>
          <cell r="AJ1800" t="str">
            <v>Ramirez Granados Arturo</v>
          </cell>
          <cell r="AK1800" t="str">
            <v>-</v>
          </cell>
          <cell r="AL1800" t="str">
            <v>-</v>
          </cell>
          <cell r="AM1800" t="str">
            <v>-</v>
          </cell>
          <cell r="AN1800" t="str">
            <v>rsandoval@asseguro.com.mx</v>
          </cell>
          <cell r="AO1800" t="str">
            <v>-</v>
          </cell>
          <cell r="AQ1800" t="str">
            <v>81 1633 9032</v>
          </cell>
          <cell r="AR1800" t="str">
            <v>6363180010379988</v>
          </cell>
          <cell r="AS1800" t="str">
            <v>BLOQUEADO</v>
          </cell>
          <cell r="AT1800" t="str">
            <v>3825</v>
          </cell>
          <cell r="AU1800" t="str">
            <v>029</v>
          </cell>
          <cell r="AV1800" t="str">
            <v>05/26</v>
          </cell>
          <cell r="AW1800" t="str">
            <v>-</v>
          </cell>
          <cell r="AX1800" t="str">
            <v>-</v>
          </cell>
          <cell r="AY1800" t="str">
            <v>No</v>
          </cell>
          <cell r="AZ1800" t="str">
            <v>-</v>
          </cell>
          <cell r="BA1800" t="str">
            <v>-</v>
          </cell>
          <cell r="BB1800" t="str">
            <v>-</v>
          </cell>
          <cell r="BC1800" t="str">
            <v>-</v>
          </cell>
          <cell r="BD1800" t="str">
            <v>-</v>
          </cell>
          <cell r="BE1800" t="str">
            <v>-</v>
          </cell>
          <cell r="BF1800" t="str">
            <v>-</v>
          </cell>
          <cell r="BG1800" t="str">
            <v>-</v>
          </cell>
          <cell r="BH1800">
            <v>2021</v>
          </cell>
          <cell r="BI1800">
            <v>2</v>
          </cell>
          <cell r="BJ1800" t="str">
            <v>Arrendado</v>
          </cell>
          <cell r="BK1800" t="str">
            <v>ANC10783</v>
          </cell>
          <cell r="BL1800" t="str">
            <v>Auto Cam, S.A. de C.V.</v>
          </cell>
          <cell r="BM1800">
            <v>126389.66</v>
          </cell>
          <cell r="BN1800">
            <v>20222.345600000001</v>
          </cell>
          <cell r="BO1800">
            <v>146612.0056</v>
          </cell>
          <cell r="BQ1800">
            <v>43652</v>
          </cell>
          <cell r="BR1800" t="str">
            <v>AP-20161006-0674</v>
          </cell>
          <cell r="BS1800" t="str">
            <v>200</v>
          </cell>
          <cell r="BT1800" t="str">
            <v>25/36</v>
          </cell>
          <cell r="BU1800">
            <v>2264.86</v>
          </cell>
          <cell r="BV1800">
            <v>926.26</v>
          </cell>
          <cell r="BW1800">
            <v>3191.12</v>
          </cell>
          <cell r="BX1800">
            <v>510.58</v>
          </cell>
          <cell r="BY1800">
            <v>3701.7</v>
          </cell>
          <cell r="BZ1800">
            <v>83141.679999999993</v>
          </cell>
          <cell r="CA1800" t="str">
            <v>25/05/2017</v>
          </cell>
          <cell r="CB1800" t="str">
            <v>06/06/2020</v>
          </cell>
          <cell r="CC1800" t="str">
            <v>Martes</v>
          </cell>
          <cell r="CD1800" t="str">
            <v>17</v>
          </cell>
          <cell r="CE1800" t="str">
            <v>7</v>
          </cell>
          <cell r="CF1800" t="str">
            <v>Rosa</v>
          </cell>
          <cell r="CG1800" t="str">
            <v>2o Sábado</v>
          </cell>
          <cell r="CH1800" t="str">
            <v>Feb y Mzo</v>
          </cell>
          <cell r="CI1800" t="str">
            <v>Ago y Sep</v>
          </cell>
          <cell r="CJ1800" t="str">
            <v>AVEs</v>
          </cell>
          <cell r="CK1800">
            <v>0</v>
          </cell>
          <cell r="CL1800" t="str">
            <v>101 - MAGNA</v>
          </cell>
          <cell r="CM1800" t="str">
            <v>17029</v>
          </cell>
          <cell r="CP1800" t="str">
            <v>-</v>
          </cell>
        </row>
        <row r="1801">
          <cell r="A1801" t="str">
            <v>17030</v>
          </cell>
          <cell r="B1801" t="str">
            <v>R34ANP</v>
          </cell>
          <cell r="C1801" t="str">
            <v>Ciudad de México</v>
          </cell>
          <cell r="D1801" t="str">
            <v>No aplica</v>
          </cell>
          <cell r="E1801" t="str">
            <v>Aveo</v>
          </cell>
          <cell r="F1801" t="str">
            <v>Automóvil</v>
          </cell>
          <cell r="G1801" t="str">
            <v>Chevrolet</v>
          </cell>
          <cell r="H1801" t="str">
            <v>Aveo LT 4 puertas T/M, D/H, A/A, B/A, ABS, CD, Paquete F</v>
          </cell>
          <cell r="I1801" t="str">
            <v>3G1TB5CF4HL126194</v>
          </cell>
          <cell r="J1801" t="str">
            <v>Hecho en México</v>
          </cell>
          <cell r="K1801" t="str">
            <v>Magna</v>
          </cell>
          <cell r="L1801">
            <v>4</v>
          </cell>
          <cell r="M1801">
            <v>45</v>
          </cell>
          <cell r="N1801">
            <v>2017</v>
          </cell>
          <cell r="O1801" t="str">
            <v>Monterrey</v>
          </cell>
          <cell r="P1801" t="str">
            <v>Nuevo León</v>
          </cell>
          <cell r="Q1801" t="str">
            <v>Noreste</v>
          </cell>
          <cell r="R1801" t="str">
            <v>Activo</v>
          </cell>
          <cell r="S1801" t="str">
            <v>En operación</v>
          </cell>
          <cell r="T1801" t="str">
            <v>GNP</v>
          </cell>
          <cell r="U1801" t="str">
            <v>Grupo Nacional Provincial, S.A.B.</v>
          </cell>
          <cell r="V1801" t="str">
            <v>Asesor de Servicio</v>
          </cell>
          <cell r="W1801" t="str">
            <v>1205</v>
          </cell>
          <cell r="X1801" t="str">
            <v>Guardia 2</v>
          </cell>
          <cell r="Y1801" t="str">
            <v>Asignado</v>
          </cell>
          <cell r="Z1801" t="str">
            <v>S08540</v>
          </cell>
          <cell r="AA1801" t="str">
            <v>-</v>
          </cell>
          <cell r="AB1801" t="str">
            <v>-</v>
          </cell>
          <cell r="AC1801" t="str">
            <v>CISH770428697</v>
          </cell>
          <cell r="AD1801" t="str">
            <v>-</v>
          </cell>
          <cell r="AE1801" t="str">
            <v>-</v>
          </cell>
          <cell r="AF1801" t="str">
            <v>-</v>
          </cell>
          <cell r="AG1801" t="str">
            <v>Dirección Servicio y Operaciones</v>
          </cell>
          <cell r="AH1801" t="str">
            <v>-</v>
          </cell>
          <cell r="AI1801" t="str">
            <v>C6705</v>
          </cell>
          <cell r="AJ1801" t="str">
            <v>Ramirez Granados Arturo</v>
          </cell>
          <cell r="AK1801" t="str">
            <v>-</v>
          </cell>
          <cell r="AL1801" t="str">
            <v>-</v>
          </cell>
          <cell r="AM1801" t="str">
            <v>-</v>
          </cell>
          <cell r="AN1801" t="str">
            <v>hedgar.cisneros@gnp.com.mx</v>
          </cell>
          <cell r="AO1801" t="str">
            <v>-</v>
          </cell>
          <cell r="AP1801" t="str">
            <v>hedgar.cisneros@gnp.com.mx</v>
          </cell>
          <cell r="AQ1801">
            <v>8112446217</v>
          </cell>
          <cell r="AR1801" t="str">
            <v>6363180010379996</v>
          </cell>
          <cell r="AS1801" t="str">
            <v>ACTIVO</v>
          </cell>
          <cell r="AT1801" t="str">
            <v>2287</v>
          </cell>
          <cell r="AU1801" t="str">
            <v>567</v>
          </cell>
          <cell r="AV1801" t="str">
            <v>05/26</v>
          </cell>
          <cell r="AW1801" t="str">
            <v>IMDM22968696..</v>
          </cell>
          <cell r="AX1801" t="str">
            <v>Activo</v>
          </cell>
          <cell r="AY1801" t="str">
            <v>No</v>
          </cell>
          <cell r="AZ1801" t="str">
            <v>-</v>
          </cell>
          <cell r="BA1801" t="str">
            <v>-</v>
          </cell>
          <cell r="BB1801" t="str">
            <v>-</v>
          </cell>
          <cell r="BC1801" t="str">
            <v>-</v>
          </cell>
          <cell r="BD1801" t="str">
            <v>-</v>
          </cell>
          <cell r="BE1801" t="str">
            <v>-</v>
          </cell>
          <cell r="BF1801" t="str">
            <v>-</v>
          </cell>
          <cell r="BG1801">
            <v>3</v>
          </cell>
          <cell r="BH1801">
            <v>2020</v>
          </cell>
          <cell r="BI1801">
            <v>2</v>
          </cell>
          <cell r="BJ1801" t="str">
            <v>Arrendado</v>
          </cell>
          <cell r="BK1801" t="str">
            <v>ANC10605</v>
          </cell>
          <cell r="BL1801" t="str">
            <v>Auto Cam, S.A. de C.V.</v>
          </cell>
          <cell r="BM1801">
            <v>126389.66</v>
          </cell>
          <cell r="BN1801">
            <v>20222.345600000001</v>
          </cell>
          <cell r="BO1801">
            <v>146612.0056</v>
          </cell>
          <cell r="BQ1801">
            <v>43652</v>
          </cell>
          <cell r="BR1801" t="str">
            <v>AP-20161006-0674</v>
          </cell>
          <cell r="BS1801" t="str">
            <v>191</v>
          </cell>
          <cell r="BT1801" t="str">
            <v>26/36</v>
          </cell>
          <cell r="BU1801">
            <v>2505.6</v>
          </cell>
          <cell r="BV1801">
            <v>860.52</v>
          </cell>
          <cell r="BW1801">
            <v>3366.12</v>
          </cell>
          <cell r="BX1801">
            <v>538.58000000000004</v>
          </cell>
          <cell r="BY1801">
            <v>3904.7</v>
          </cell>
          <cell r="BZ1801">
            <v>76839.689999999988</v>
          </cell>
          <cell r="CA1801" t="str">
            <v>06/05/2017</v>
          </cell>
          <cell r="CB1801" t="str">
            <v>06/05/2020</v>
          </cell>
          <cell r="CC1801" t="str">
            <v>Miércoles</v>
          </cell>
          <cell r="CD1801" t="str">
            <v>34</v>
          </cell>
          <cell r="CE1801" t="str">
            <v>4</v>
          </cell>
          <cell r="CF1801" t="str">
            <v>Rojo</v>
          </cell>
          <cell r="CG1801" t="str">
            <v>3er Sábado</v>
          </cell>
          <cell r="CH1801" t="str">
            <v>Mzo y Abr</v>
          </cell>
          <cell r="CI1801" t="str">
            <v>Sep y Oct</v>
          </cell>
          <cell r="CJ1801" t="str">
            <v>Ajustador</v>
          </cell>
          <cell r="CK1801">
            <v>90</v>
          </cell>
          <cell r="CL1801" t="str">
            <v>101 - MAGNA</v>
          </cell>
          <cell r="CM1801" t="str">
            <v>17030</v>
          </cell>
          <cell r="CP1801" t="str">
            <v>4006478</v>
          </cell>
        </row>
        <row r="1802">
          <cell r="A1802" t="str">
            <v>17031</v>
          </cell>
          <cell r="B1802" t="str">
            <v>T68APJ</v>
          </cell>
          <cell r="C1802" t="str">
            <v>Ciudad de México</v>
          </cell>
          <cell r="D1802" t="str">
            <v>No aplica</v>
          </cell>
          <cell r="E1802" t="str">
            <v>Aveo</v>
          </cell>
          <cell r="F1802" t="str">
            <v>Automóvil</v>
          </cell>
          <cell r="G1802" t="str">
            <v>Chevrolet</v>
          </cell>
          <cell r="H1802" t="str">
            <v>Aveo LT 4 puertas T/M, D/H, A/A, B/A, ABS, CD, Paquete F</v>
          </cell>
          <cell r="I1802" t="str">
            <v>3G1TB5CF8HL166052</v>
          </cell>
          <cell r="J1802" t="str">
            <v>Hecho en México</v>
          </cell>
          <cell r="K1802" t="str">
            <v>Magna</v>
          </cell>
          <cell r="L1802">
            <v>4</v>
          </cell>
          <cell r="M1802">
            <v>45</v>
          </cell>
          <cell r="N1802">
            <v>2017</v>
          </cell>
          <cell r="O1802" t="str">
            <v>Veracruz</v>
          </cell>
          <cell r="P1802" t="str">
            <v>Veracruz</v>
          </cell>
          <cell r="Q1802" t="str">
            <v>Sureste</v>
          </cell>
          <cell r="R1802" t="str">
            <v>Activo</v>
          </cell>
          <cell r="S1802" t="str">
            <v>En operación</v>
          </cell>
          <cell r="T1802" t="str">
            <v>GNP</v>
          </cell>
          <cell r="U1802" t="str">
            <v>Grupo Nacional Provincial, S.A.B.</v>
          </cell>
          <cell r="V1802" t="str">
            <v>Supervisor de Taller</v>
          </cell>
          <cell r="W1802" t="str">
            <v>-</v>
          </cell>
          <cell r="X1802" t="str">
            <v>Supervisoria</v>
          </cell>
          <cell r="Y1802" t="str">
            <v>Asignado</v>
          </cell>
          <cell r="Z1802" t="str">
            <v>N93846</v>
          </cell>
          <cell r="AA1802" t="str">
            <v>Acevedo Hernández Manuel Arturo</v>
          </cell>
          <cell r="AB1802" t="str">
            <v>Grupo Nacional Provincial, S.A.B.</v>
          </cell>
          <cell r="AC1802" t="str">
            <v>AEHM780306C11</v>
          </cell>
          <cell r="AD1802" t="str">
            <v>Operativo</v>
          </cell>
          <cell r="AE1802" t="str">
            <v>Visitador de Taller</v>
          </cell>
          <cell r="AF1802" t="str">
            <v>Unidad Operativa</v>
          </cell>
          <cell r="AG1802" t="str">
            <v>Dirección Servicio y Operaciones</v>
          </cell>
          <cell r="AH1802" t="str">
            <v>Subdir. Siniestros CDMX y Sureste</v>
          </cell>
          <cell r="AI1802" t="str">
            <v>C9208</v>
          </cell>
          <cell r="AJ1802" t="str">
            <v>Lasa Estrada Antxon</v>
          </cell>
          <cell r="AK1802" t="str">
            <v>Paseo Jardin</v>
          </cell>
          <cell r="AL1802" t="str">
            <v>Veracruz</v>
          </cell>
          <cell r="AM1802">
            <v>80824</v>
          </cell>
          <cell r="AN1802" t="str">
            <v>manuel.acevedo@gnp.com.mx</v>
          </cell>
          <cell r="AO1802" t="str">
            <v>manuel.acevedo@gnp.com.mx</v>
          </cell>
          <cell r="AQ1802">
            <v>2292138939</v>
          </cell>
          <cell r="AR1802" t="str">
            <v>6363180010380002</v>
          </cell>
          <cell r="AS1802" t="str">
            <v>ACTIVO</v>
          </cell>
          <cell r="AT1802" t="str">
            <v>7651</v>
          </cell>
          <cell r="AU1802" t="str">
            <v>235</v>
          </cell>
          <cell r="AV1802" t="str">
            <v>05/26</v>
          </cell>
          <cell r="AW1802" t="str">
            <v>-</v>
          </cell>
          <cell r="AX1802" t="str">
            <v>-</v>
          </cell>
          <cell r="AY1802" t="str">
            <v>Si</v>
          </cell>
          <cell r="AZ1802">
            <v>500</v>
          </cell>
          <cell r="BA1802">
            <v>43708</v>
          </cell>
          <cell r="BB1802">
            <v>24000</v>
          </cell>
          <cell r="BC1802" t="str">
            <v>-</v>
          </cell>
          <cell r="BD1802">
            <v>47000</v>
          </cell>
          <cell r="BE1802">
            <v>42993</v>
          </cell>
          <cell r="BF1802">
            <v>44439</v>
          </cell>
          <cell r="BG1802">
            <v>4</v>
          </cell>
          <cell r="BH1802">
            <v>2021</v>
          </cell>
          <cell r="BI1802">
            <v>2</v>
          </cell>
          <cell r="BJ1802" t="str">
            <v>Arrendado</v>
          </cell>
          <cell r="BK1802" t="str">
            <v>ANC11079</v>
          </cell>
          <cell r="BL1802" t="str">
            <v>Auto Cam, S.A. de C.V.</v>
          </cell>
          <cell r="BM1802">
            <v>126389.66</v>
          </cell>
          <cell r="BN1802">
            <v>20222.345600000001</v>
          </cell>
          <cell r="BO1802">
            <v>146612.0056</v>
          </cell>
          <cell r="BQ1802">
            <v>43652</v>
          </cell>
          <cell r="BR1802" t="str">
            <v>AP-20170728-0735</v>
          </cell>
          <cell r="BS1802" t="str">
            <v>43</v>
          </cell>
          <cell r="BT1802" t="str">
            <v>23/48</v>
          </cell>
          <cell r="BU1802">
            <v>1580.78</v>
          </cell>
          <cell r="BV1802">
            <v>1058.81</v>
          </cell>
          <cell r="BW1802">
            <v>2639.59</v>
          </cell>
          <cell r="BX1802">
            <v>422.33</v>
          </cell>
          <cell r="BY1802">
            <v>3061.92</v>
          </cell>
          <cell r="BZ1802">
            <v>96048.01</v>
          </cell>
          <cell r="CA1802" t="str">
            <v>28/07/2017</v>
          </cell>
          <cell r="CB1802" t="str">
            <v>06/08/2021</v>
          </cell>
          <cell r="CC1802" t="str">
            <v>Martes</v>
          </cell>
          <cell r="CD1802" t="str">
            <v>68</v>
          </cell>
          <cell r="CE1802" t="str">
            <v>8</v>
          </cell>
          <cell r="CF1802" t="str">
            <v>Rosa</v>
          </cell>
          <cell r="CG1802" t="str">
            <v>2o Sábado</v>
          </cell>
          <cell r="CH1802" t="str">
            <v>Feb y Mzo</v>
          </cell>
          <cell r="CI1802" t="str">
            <v>Ago y Sep</v>
          </cell>
          <cell r="CJ1802" t="str">
            <v>SupTaller</v>
          </cell>
          <cell r="CK1802">
            <v>90</v>
          </cell>
          <cell r="CL1802" t="str">
            <v>101 - MAGNA</v>
          </cell>
          <cell r="CM1802" t="str">
            <v>17031</v>
          </cell>
          <cell r="CP1802" t="str">
            <v>-</v>
          </cell>
        </row>
        <row r="1803">
          <cell r="A1803" t="str">
            <v>17032</v>
          </cell>
          <cell r="B1803" t="str">
            <v>N20APL</v>
          </cell>
          <cell r="C1803" t="str">
            <v>Ciudad de México</v>
          </cell>
          <cell r="D1803" t="str">
            <v>No aplica</v>
          </cell>
          <cell r="E1803" t="str">
            <v>Aveo</v>
          </cell>
          <cell r="F1803" t="str">
            <v>Automóvil</v>
          </cell>
          <cell r="G1803" t="str">
            <v>Chevrolet</v>
          </cell>
          <cell r="H1803" t="str">
            <v>Aveo LT 4 puertas T/M, D/H, A/A, B/A, ABS, CD, Paquete F</v>
          </cell>
          <cell r="I1803" t="str">
            <v>3G1TB5CF9HL126868</v>
          </cell>
          <cell r="J1803" t="str">
            <v>Hecho en México</v>
          </cell>
          <cell r="K1803" t="str">
            <v>Magna</v>
          </cell>
          <cell r="L1803">
            <v>4</v>
          </cell>
          <cell r="M1803">
            <v>45</v>
          </cell>
          <cell r="N1803">
            <v>2017</v>
          </cell>
          <cell r="O1803" t="str">
            <v>Querétaro</v>
          </cell>
          <cell r="P1803" t="str">
            <v>Querétaro</v>
          </cell>
          <cell r="Q1803" t="str">
            <v>Occidente</v>
          </cell>
          <cell r="R1803" t="str">
            <v>Activo</v>
          </cell>
          <cell r="S1803" t="str">
            <v>En operación</v>
          </cell>
          <cell r="T1803" t="str">
            <v>GNP</v>
          </cell>
          <cell r="U1803" t="str">
            <v>Grupo Nacional Provincial, S.A.B.</v>
          </cell>
          <cell r="V1803" t="str">
            <v>Supervisor de Taller</v>
          </cell>
          <cell r="W1803" t="str">
            <v>-</v>
          </cell>
          <cell r="X1803" t="str">
            <v>Supervisoria</v>
          </cell>
          <cell r="Y1803" t="str">
            <v>Asignado</v>
          </cell>
          <cell r="Z1803" t="str">
            <v>N95252</v>
          </cell>
          <cell r="AA1803" t="str">
            <v>Contreras Chavez Jesus Emmanuel</v>
          </cell>
          <cell r="AB1803" t="str">
            <v>Grupo Nacional Provincial, S.A.B.</v>
          </cell>
          <cell r="AC1803" t="str">
            <v>COCJ840822U71</v>
          </cell>
          <cell r="AD1803" t="str">
            <v>Operativo</v>
          </cell>
          <cell r="AE1803" t="str">
            <v>Visitador de Taller Jr.</v>
          </cell>
          <cell r="AF1803" t="str">
            <v>Unidad Operativa</v>
          </cell>
          <cell r="AG1803" t="str">
            <v>Dirección Servicio y Operaciones</v>
          </cell>
          <cell r="AH1803" t="str">
            <v>Subdirección Siniestros Norte y Occidente</v>
          </cell>
          <cell r="AI1803" t="str">
            <v>C9212</v>
          </cell>
          <cell r="AJ1803" t="str">
            <v>Colome Pineda Juan Del Carmen</v>
          </cell>
          <cell r="AK1803" t="str">
            <v>Oficina de servicio Queretaro</v>
          </cell>
          <cell r="AL1803" t="str">
            <v>Queretaro</v>
          </cell>
          <cell r="AM1803">
            <v>0</v>
          </cell>
          <cell r="AN1803" t="str">
            <v>jesus.contreras@gnp.com.mx</v>
          </cell>
          <cell r="AO1803" t="str">
            <v>jesus.contreras@gnp.com.mx</v>
          </cell>
          <cell r="AP1803" t="str">
            <v>jesus.contreras@gnp.com.mx</v>
          </cell>
          <cell r="AQ1803">
            <v>4422810882</v>
          </cell>
          <cell r="AR1803" t="str">
            <v>6363180010380010</v>
          </cell>
          <cell r="AS1803" t="str">
            <v>ACTIVO</v>
          </cell>
          <cell r="AT1803" t="str">
            <v>8148</v>
          </cell>
          <cell r="AU1803" t="str">
            <v>966</v>
          </cell>
          <cell r="AV1803" t="str">
            <v>05/26</v>
          </cell>
          <cell r="AW1803" t="str">
            <v>-</v>
          </cell>
          <cell r="AX1803" t="str">
            <v>-</v>
          </cell>
          <cell r="AY1803" t="str">
            <v>Si</v>
          </cell>
          <cell r="AZ1803">
            <v>572.91999999999996</v>
          </cell>
          <cell r="BA1803">
            <v>43708</v>
          </cell>
          <cell r="BB1803">
            <v>16041.759999999998</v>
          </cell>
          <cell r="BC1803" t="str">
            <v>-</v>
          </cell>
          <cell r="BD1803">
            <v>55000</v>
          </cell>
          <cell r="BE1803">
            <v>43296</v>
          </cell>
          <cell r="BF1803">
            <v>44742</v>
          </cell>
          <cell r="BG1803">
            <v>4</v>
          </cell>
          <cell r="BH1803">
            <v>2021</v>
          </cell>
          <cell r="BI1803">
            <v>2</v>
          </cell>
          <cell r="BJ1803" t="str">
            <v>Arrendado</v>
          </cell>
          <cell r="BK1803" t="str">
            <v>ANC11073</v>
          </cell>
          <cell r="BL1803" t="str">
            <v>Auto Cam, S.A. de C.V.</v>
          </cell>
          <cell r="BM1803">
            <v>126389.66</v>
          </cell>
          <cell r="BN1803">
            <v>20222.345600000001</v>
          </cell>
          <cell r="BO1803">
            <v>146612.0056</v>
          </cell>
          <cell r="BQ1803">
            <v>43652</v>
          </cell>
          <cell r="BR1803" t="str">
            <v>AP-20161006-0674</v>
          </cell>
          <cell r="BS1803" t="str">
            <v>249</v>
          </cell>
          <cell r="BT1803" t="str">
            <v>23/48</v>
          </cell>
          <cell r="BU1803">
            <v>1589.79</v>
          </cell>
          <cell r="BV1803">
            <v>1064.79</v>
          </cell>
          <cell r="BW1803">
            <v>2654.58</v>
          </cell>
          <cell r="BX1803">
            <v>424.73</v>
          </cell>
          <cell r="BY1803">
            <v>3079.31</v>
          </cell>
          <cell r="BZ1803">
            <v>96590.73000000001</v>
          </cell>
          <cell r="CA1803" t="str">
            <v>24/07/2017</v>
          </cell>
          <cell r="CB1803" t="str">
            <v>06/08/2021</v>
          </cell>
          <cell r="CC1803" t="str">
            <v>Viernes</v>
          </cell>
          <cell r="CD1803" t="str">
            <v>20</v>
          </cell>
          <cell r="CE1803" t="str">
            <v>0</v>
          </cell>
          <cell r="CF1803" t="str">
            <v>Azul</v>
          </cell>
          <cell r="CG1803" t="str">
            <v>5o Sábado</v>
          </cell>
          <cell r="CH1803" t="str">
            <v>May y Jun</v>
          </cell>
          <cell r="CI1803" t="str">
            <v>Nov y Dic</v>
          </cell>
          <cell r="CJ1803" t="str">
            <v>SupTaller</v>
          </cell>
          <cell r="CK1803">
            <v>90</v>
          </cell>
          <cell r="CL1803" t="str">
            <v>101 - MAGNA</v>
          </cell>
          <cell r="CM1803" t="str">
            <v>17032</v>
          </cell>
          <cell r="CP1803" t="str">
            <v>4018844</v>
          </cell>
        </row>
        <row r="1804">
          <cell r="A1804" t="str">
            <v>17033</v>
          </cell>
          <cell r="B1804" t="str">
            <v>T35APJ</v>
          </cell>
          <cell r="C1804" t="str">
            <v>Ciudad de México</v>
          </cell>
          <cell r="D1804" t="str">
            <v>No aplica</v>
          </cell>
          <cell r="E1804" t="str">
            <v>Aveo</v>
          </cell>
          <cell r="F1804" t="str">
            <v>Automóvil</v>
          </cell>
          <cell r="G1804" t="str">
            <v>Chevrolet</v>
          </cell>
          <cell r="H1804" t="str">
            <v>Aveo LT 4 puertas T/M, D/H, A/A, B/A, ABS, CD, Paquete F</v>
          </cell>
          <cell r="I1804" t="str">
            <v>3G1TB5CF9HL148806</v>
          </cell>
          <cell r="J1804" t="str">
            <v>Hecho en México</v>
          </cell>
          <cell r="K1804" t="str">
            <v>Magna</v>
          </cell>
          <cell r="L1804">
            <v>4</v>
          </cell>
          <cell r="M1804">
            <v>45</v>
          </cell>
          <cell r="N1804">
            <v>2017</v>
          </cell>
          <cell r="O1804" t="str">
            <v>Monterrey</v>
          </cell>
          <cell r="P1804" t="str">
            <v>Nuevo León</v>
          </cell>
          <cell r="Q1804" t="str">
            <v>Noreste</v>
          </cell>
          <cell r="R1804" t="str">
            <v>Activo</v>
          </cell>
          <cell r="S1804" t="str">
            <v>En operación</v>
          </cell>
          <cell r="T1804" t="str">
            <v>GNP</v>
          </cell>
          <cell r="U1804" t="str">
            <v>Grupo Nacional Provincial, S.A.B.</v>
          </cell>
          <cell r="V1804" t="str">
            <v>Supervisor de Taller</v>
          </cell>
          <cell r="W1804" t="str">
            <v>-</v>
          </cell>
          <cell r="X1804" t="str">
            <v>Supervisoria</v>
          </cell>
          <cell r="Y1804" t="str">
            <v>Asignado</v>
          </cell>
          <cell r="Z1804" t="str">
            <v>N91401</v>
          </cell>
          <cell r="AA1804" t="str">
            <v>Rodríguez Pravia Magdalena</v>
          </cell>
          <cell r="AB1804" t="str">
            <v>Grupo Nacional Provincial, S.A.B.</v>
          </cell>
          <cell r="AC1804" t="str">
            <v>ROPM871012LV7</v>
          </cell>
          <cell r="AD1804" t="str">
            <v>Operativo</v>
          </cell>
          <cell r="AE1804" t="str">
            <v>Visitador de Taller</v>
          </cell>
          <cell r="AF1804" t="str">
            <v>Unidad Operativa</v>
          </cell>
          <cell r="AG1804" t="str">
            <v>Dirección Servicio y Operaciones</v>
          </cell>
          <cell r="AH1804" t="str">
            <v>Subdirección Siniestros Norte y Occidente</v>
          </cell>
          <cell r="AI1804" t="str">
            <v>C9212</v>
          </cell>
          <cell r="AJ1804" t="str">
            <v>Colome Pineda Juan Del Carmen</v>
          </cell>
          <cell r="AK1804" t="str">
            <v>Oficina de Servicio Monterrey</v>
          </cell>
          <cell r="AL1804" t="str">
            <v>Monterrey</v>
          </cell>
          <cell r="AM1804">
            <v>5472</v>
          </cell>
          <cell r="AN1804" t="str">
            <v>magdalena.rodriguezpravia@gnp.com.mx</v>
          </cell>
          <cell r="AO1804" t="str">
            <v>magdalena.rodriguezpravia@gnp.com.mx</v>
          </cell>
          <cell r="AQ1804">
            <v>8120003689</v>
          </cell>
          <cell r="AR1804" t="str">
            <v>6363180010380028</v>
          </cell>
          <cell r="AS1804" t="str">
            <v>ACTIVO</v>
          </cell>
          <cell r="AT1804" t="str">
            <v>6582</v>
          </cell>
          <cell r="AU1804" t="str">
            <v>322</v>
          </cell>
          <cell r="AV1804" t="str">
            <v>05/26</v>
          </cell>
          <cell r="AW1804" t="str">
            <v>-</v>
          </cell>
          <cell r="AX1804" t="str">
            <v>-</v>
          </cell>
          <cell r="AY1804" t="str">
            <v>Si</v>
          </cell>
          <cell r="AZ1804">
            <v>572.91999999999996</v>
          </cell>
          <cell r="BA1804">
            <v>43708</v>
          </cell>
          <cell r="BB1804">
            <v>1145.8399999999999</v>
          </cell>
          <cell r="BC1804" t="str">
            <v>-</v>
          </cell>
          <cell r="BD1804">
            <v>55000</v>
          </cell>
          <cell r="BE1804">
            <v>43692</v>
          </cell>
          <cell r="BF1804">
            <v>45153</v>
          </cell>
          <cell r="BG1804">
            <v>4</v>
          </cell>
          <cell r="BH1804">
            <v>2021</v>
          </cell>
          <cell r="BI1804">
            <v>2</v>
          </cell>
          <cell r="BJ1804" t="str">
            <v>Arrendado</v>
          </cell>
          <cell r="BK1804" t="str">
            <v>ANC11075</v>
          </cell>
          <cell r="BL1804" t="str">
            <v>Auto Cam, S.A. de C.V.</v>
          </cell>
          <cell r="BM1804">
            <v>126389.66</v>
          </cell>
          <cell r="BN1804">
            <v>20222.345600000001</v>
          </cell>
          <cell r="BO1804">
            <v>146612.0056</v>
          </cell>
          <cell r="BQ1804">
            <v>43652</v>
          </cell>
          <cell r="BR1804" t="str">
            <v>AP-20170728-0735</v>
          </cell>
          <cell r="BS1804" t="str">
            <v>42</v>
          </cell>
          <cell r="BT1804" t="str">
            <v>23/48</v>
          </cell>
          <cell r="BU1804">
            <v>1580.78</v>
          </cell>
          <cell r="BV1804">
            <v>1058.81</v>
          </cell>
          <cell r="BW1804">
            <v>2639.59</v>
          </cell>
          <cell r="BX1804">
            <v>422.33</v>
          </cell>
          <cell r="BY1804">
            <v>3061.92</v>
          </cell>
          <cell r="BZ1804">
            <v>96048.01</v>
          </cell>
          <cell r="CA1804" t="str">
            <v>28/07/2017</v>
          </cell>
          <cell r="CB1804" t="str">
            <v>06/08/2021</v>
          </cell>
          <cell r="CC1804" t="str">
            <v>Lunes</v>
          </cell>
          <cell r="CD1804" t="str">
            <v>35</v>
          </cell>
          <cell r="CE1804" t="str">
            <v>5</v>
          </cell>
          <cell r="CF1804" t="str">
            <v>Amarillo</v>
          </cell>
          <cell r="CG1804" t="str">
            <v>1er Sábado</v>
          </cell>
          <cell r="CH1804" t="str">
            <v>Ene y Feb</v>
          </cell>
          <cell r="CI1804" t="str">
            <v>Jul y Ago</v>
          </cell>
          <cell r="CJ1804" t="str">
            <v>SupTaller</v>
          </cell>
          <cell r="CK1804">
            <v>90</v>
          </cell>
          <cell r="CL1804" t="str">
            <v>101 - MAGNA</v>
          </cell>
          <cell r="CM1804" t="str">
            <v>17033</v>
          </cell>
          <cell r="CP1804" t="str">
            <v>4015190</v>
          </cell>
        </row>
        <row r="1805">
          <cell r="A1805" t="str">
            <v>17034</v>
          </cell>
          <cell r="B1805" t="str">
            <v>W14AMV</v>
          </cell>
          <cell r="C1805" t="str">
            <v>Ciudad de México</v>
          </cell>
          <cell r="D1805" t="str">
            <v>No aplica</v>
          </cell>
          <cell r="E1805" t="str">
            <v>Aveo</v>
          </cell>
          <cell r="F1805" t="str">
            <v>Automóvil</v>
          </cell>
          <cell r="G1805" t="str">
            <v>Chevrolet</v>
          </cell>
          <cell r="H1805" t="str">
            <v>Aveo LT 4 puertas T/M, D/H, A/A, B/A, ABS, CD, Paquete F</v>
          </cell>
          <cell r="I1805" t="str">
            <v>3G1TB5CF8HL126277</v>
          </cell>
          <cell r="J1805" t="str">
            <v>Hecho en México</v>
          </cell>
          <cell r="K1805" t="str">
            <v>Magna</v>
          </cell>
          <cell r="L1805">
            <v>4</v>
          </cell>
          <cell r="M1805">
            <v>45</v>
          </cell>
          <cell r="N1805">
            <v>2017</v>
          </cell>
          <cell r="O1805" t="str">
            <v>Veracruz</v>
          </cell>
          <cell r="P1805" t="str">
            <v>Veracruz</v>
          </cell>
          <cell r="Q1805" t="str">
            <v>Sureste</v>
          </cell>
          <cell r="R1805" t="str">
            <v>Baja</v>
          </cell>
          <cell r="S1805" t="str">
            <v>Devolución Valmex</v>
          </cell>
          <cell r="T1805" t="str">
            <v>GNP</v>
          </cell>
          <cell r="U1805" t="str">
            <v>Grupo Nacional Provincial, S.A.B.</v>
          </cell>
          <cell r="V1805" t="str">
            <v>Agente Empleado</v>
          </cell>
          <cell r="W1805" t="str">
            <v>-</v>
          </cell>
          <cell r="X1805" t="str">
            <v>Oficina de Ventas</v>
          </cell>
          <cell r="Y1805" t="str">
            <v>Asignado</v>
          </cell>
          <cell r="AA1805" t="str">
            <v>-</v>
          </cell>
          <cell r="AB1805" t="str">
            <v>-</v>
          </cell>
          <cell r="AC1805" t="str">
            <v>-</v>
          </cell>
          <cell r="AD1805" t="str">
            <v>-</v>
          </cell>
          <cell r="AE1805" t="str">
            <v>-</v>
          </cell>
          <cell r="AF1805" t="str">
            <v>-</v>
          </cell>
          <cell r="AG1805" t="str">
            <v>-</v>
          </cell>
          <cell r="AH1805" t="str">
            <v>-</v>
          </cell>
          <cell r="AI1805" t="str">
            <v>C6705</v>
          </cell>
          <cell r="AJ1805" t="str">
            <v>Ramirez Granados Arturo</v>
          </cell>
          <cell r="AK1805" t="str">
            <v>-</v>
          </cell>
          <cell r="AL1805" t="str">
            <v>-</v>
          </cell>
          <cell r="AM1805" t="str">
            <v>-</v>
          </cell>
          <cell r="AN1805" t="str">
            <v>manuel.delgado@gnp.com.mx</v>
          </cell>
          <cell r="AO1805" t="str">
            <v>-</v>
          </cell>
          <cell r="AP1805" t="str">
            <v>manuel.delgado@gnp.com.mx</v>
          </cell>
          <cell r="AQ1805">
            <v>2293565614</v>
          </cell>
          <cell r="AR1805" t="str">
            <v>6363180010380036</v>
          </cell>
          <cell r="AS1805" t="str">
            <v>CANCELADO</v>
          </cell>
          <cell r="AT1805" t="str">
            <v>2052</v>
          </cell>
          <cell r="AU1805" t="str">
            <v>410</v>
          </cell>
          <cell r="AV1805" t="str">
            <v>05/26</v>
          </cell>
          <cell r="AW1805" t="str">
            <v>IMDM22968688..</v>
          </cell>
          <cell r="AX1805" t="str">
            <v>Inactivo</v>
          </cell>
          <cell r="AY1805" t="str">
            <v>No</v>
          </cell>
          <cell r="AZ1805" t="str">
            <v>-</v>
          </cell>
          <cell r="BA1805" t="str">
            <v>-</v>
          </cell>
          <cell r="BB1805" t="str">
            <v>-</v>
          </cell>
          <cell r="BC1805" t="str">
            <v>-</v>
          </cell>
          <cell r="BD1805" t="str">
            <v>-</v>
          </cell>
          <cell r="BE1805" t="str">
            <v>-</v>
          </cell>
          <cell r="BF1805" t="str">
            <v>-</v>
          </cell>
          <cell r="BG1805" t="str">
            <v>-</v>
          </cell>
          <cell r="BH1805" t="str">
            <v>-</v>
          </cell>
          <cell r="BI1805" t="str">
            <v>-</v>
          </cell>
          <cell r="BJ1805" t="str">
            <v>Arrendado</v>
          </cell>
          <cell r="BK1805" t="str">
            <v>ANC10594</v>
          </cell>
          <cell r="BL1805" t="str">
            <v>Auto Cam, S.A. de C.V.</v>
          </cell>
          <cell r="BM1805">
            <v>126389.66</v>
          </cell>
          <cell r="BN1805">
            <v>20222.345600000001</v>
          </cell>
          <cell r="BO1805">
            <v>146612.0056</v>
          </cell>
          <cell r="BQ1805" t="str">
            <v>-</v>
          </cell>
          <cell r="BR1805" t="str">
            <v>-</v>
          </cell>
          <cell r="BS1805" t="str">
            <v>-</v>
          </cell>
          <cell r="BT1805" t="str">
            <v>-</v>
          </cell>
          <cell r="BU1805" t="str">
            <v>-</v>
          </cell>
          <cell r="BV1805" t="str">
            <v>-</v>
          </cell>
          <cell r="BW1805" t="str">
            <v>-</v>
          </cell>
          <cell r="BX1805" t="str">
            <v>-</v>
          </cell>
          <cell r="BY1805" t="str">
            <v>-</v>
          </cell>
          <cell r="BZ1805" t="str">
            <v>-</v>
          </cell>
          <cell r="CA1805" t="str">
            <v>-</v>
          </cell>
          <cell r="CB1805" t="str">
            <v>-</v>
          </cell>
          <cell r="CC1805" t="str">
            <v>Miércoles</v>
          </cell>
          <cell r="CD1805" t="str">
            <v>14</v>
          </cell>
          <cell r="CE1805" t="str">
            <v>4</v>
          </cell>
          <cell r="CF1805" t="str">
            <v>Rojo</v>
          </cell>
          <cell r="CG1805" t="str">
            <v>3er Sábado</v>
          </cell>
          <cell r="CH1805" t="str">
            <v>Mzo y Abr</v>
          </cell>
          <cell r="CI1805" t="str">
            <v>Sep y Oct</v>
          </cell>
          <cell r="CJ1805" t="str">
            <v>AgenteEmp</v>
          </cell>
          <cell r="CK1805">
            <v>90</v>
          </cell>
          <cell r="CL1805" t="str">
            <v>101 - MAGNA</v>
          </cell>
          <cell r="CM1805" t="str">
            <v>17034</v>
          </cell>
          <cell r="CP1805" t="str">
            <v>-</v>
          </cell>
        </row>
        <row r="1806">
          <cell r="A1806" t="str">
            <v>17035</v>
          </cell>
          <cell r="B1806" t="str">
            <v>T29APJ</v>
          </cell>
          <cell r="C1806" t="str">
            <v>Ciudad de México</v>
          </cell>
          <cell r="D1806" t="str">
            <v>No aplica</v>
          </cell>
          <cell r="E1806" t="str">
            <v>Aveo</v>
          </cell>
          <cell r="F1806" t="str">
            <v>Automóvil</v>
          </cell>
          <cell r="G1806" t="str">
            <v>Chevrolet</v>
          </cell>
          <cell r="H1806" t="str">
            <v>Aveo LT 4 puertas T/M, D/H, A/A, B/A, ABS, CD, Paquete F</v>
          </cell>
          <cell r="I1806" t="str">
            <v>3G1TB5CF9HL149129</v>
          </cell>
          <cell r="J1806" t="str">
            <v>Hecho en México</v>
          </cell>
          <cell r="K1806" t="str">
            <v>Magna</v>
          </cell>
          <cell r="L1806">
            <v>4</v>
          </cell>
          <cell r="M1806">
            <v>45</v>
          </cell>
          <cell r="N1806">
            <v>2017</v>
          </cell>
          <cell r="O1806" t="str">
            <v>Puebla</v>
          </cell>
          <cell r="P1806" t="str">
            <v>Puebla</v>
          </cell>
          <cell r="Q1806" t="str">
            <v>Sureste</v>
          </cell>
          <cell r="R1806" t="str">
            <v>Activo</v>
          </cell>
          <cell r="S1806" t="str">
            <v>En operación</v>
          </cell>
          <cell r="T1806" t="str">
            <v>GNP</v>
          </cell>
          <cell r="U1806" t="str">
            <v>Grupo Nacional Provincial, S.A.B.</v>
          </cell>
          <cell r="V1806" t="str">
            <v>Supervisor de Taller</v>
          </cell>
          <cell r="W1806" t="str">
            <v>-</v>
          </cell>
          <cell r="X1806" t="str">
            <v>Supervisoria</v>
          </cell>
          <cell r="Y1806" t="str">
            <v>Asignado</v>
          </cell>
          <cell r="Z1806" t="str">
            <v>N95213</v>
          </cell>
          <cell r="AA1806" t="str">
            <v>Sanchez Olguin Alfonso Emmanuel</v>
          </cell>
          <cell r="AB1806" t="str">
            <v>Grupo Nacional Provincial, S.A.B.</v>
          </cell>
          <cell r="AC1806" t="str">
            <v>SAOA901213V47</v>
          </cell>
          <cell r="AD1806" t="str">
            <v>Operativo</v>
          </cell>
          <cell r="AE1806" t="str">
            <v>Visitador de Taller Jr.</v>
          </cell>
          <cell r="AF1806" t="str">
            <v>Unidad Operativa</v>
          </cell>
          <cell r="AG1806" t="str">
            <v>Dirección Servicio y Operaciones</v>
          </cell>
          <cell r="AH1806" t="str">
            <v>Subdir. Siniestros CDMX y Sureste</v>
          </cell>
          <cell r="AI1806" t="str">
            <v>C9208</v>
          </cell>
          <cell r="AJ1806" t="str">
            <v>Lasa Estrada Antxon</v>
          </cell>
          <cell r="AK1806" t="str">
            <v>Paseo Opera</v>
          </cell>
          <cell r="AL1806" t="str">
            <v>Puebla</v>
          </cell>
          <cell r="AM1806">
            <v>0</v>
          </cell>
          <cell r="AN1806" t="str">
            <v>alfonso.sanchez@gnp.com.mx</v>
          </cell>
          <cell r="AO1806" t="str">
            <v>alfonso.sanchez@gnp.com.mx</v>
          </cell>
          <cell r="AQ1806">
            <v>5547937033</v>
          </cell>
          <cell r="AR1806" t="str">
            <v>6363180010380044</v>
          </cell>
          <cell r="AS1806" t="str">
            <v>ACTIVO</v>
          </cell>
          <cell r="AT1806" t="str">
            <v>6850</v>
          </cell>
          <cell r="AU1806" t="str">
            <v>598</v>
          </cell>
          <cell r="AV1806" t="str">
            <v>05/26</v>
          </cell>
          <cell r="AW1806" t="str">
            <v>IMDM22968884..</v>
          </cell>
          <cell r="AX1806" t="str">
            <v>Activo</v>
          </cell>
          <cell r="AY1806" t="str">
            <v>Si</v>
          </cell>
          <cell r="AZ1806">
            <v>572.91999999999996</v>
          </cell>
          <cell r="BA1806">
            <v>43708</v>
          </cell>
          <cell r="BB1806">
            <v>2291.6799999999998</v>
          </cell>
          <cell r="BC1806" t="str">
            <v>-</v>
          </cell>
          <cell r="BD1806">
            <v>55000</v>
          </cell>
          <cell r="BE1806">
            <v>43661</v>
          </cell>
          <cell r="BF1806">
            <v>45107</v>
          </cell>
          <cell r="BG1806">
            <v>4</v>
          </cell>
          <cell r="BH1806">
            <v>2021</v>
          </cell>
          <cell r="BI1806">
            <v>2</v>
          </cell>
          <cell r="BJ1806" t="str">
            <v>Arrendado</v>
          </cell>
          <cell r="BK1806" t="str">
            <v>ANC11072</v>
          </cell>
          <cell r="BL1806" t="str">
            <v>Auto Cam, S.A. de C.V.</v>
          </cell>
          <cell r="BM1806">
            <v>126389.66</v>
          </cell>
          <cell r="BN1806">
            <v>20222.345600000001</v>
          </cell>
          <cell r="BO1806">
            <v>146612.0056</v>
          </cell>
          <cell r="BQ1806">
            <v>43652</v>
          </cell>
          <cell r="BR1806" t="str">
            <v>AP-20170728-0735</v>
          </cell>
          <cell r="BS1806" t="str">
            <v>41</v>
          </cell>
          <cell r="BT1806" t="str">
            <v>23/48</v>
          </cell>
          <cell r="BU1806">
            <v>1580.78</v>
          </cell>
          <cell r="BV1806">
            <v>1058.81</v>
          </cell>
          <cell r="BW1806">
            <v>2639.59</v>
          </cell>
          <cell r="BX1806">
            <v>422.33</v>
          </cell>
          <cell r="BY1806">
            <v>3061.92</v>
          </cell>
          <cell r="BZ1806">
            <v>96048.01</v>
          </cell>
          <cell r="CA1806" t="str">
            <v>28/07/2017</v>
          </cell>
          <cell r="CB1806" t="str">
            <v>06/08/2021</v>
          </cell>
          <cell r="CC1806" t="str">
            <v>Viernes</v>
          </cell>
          <cell r="CD1806" t="str">
            <v>29</v>
          </cell>
          <cell r="CE1806" t="str">
            <v>9</v>
          </cell>
          <cell r="CF1806" t="str">
            <v>Azul</v>
          </cell>
          <cell r="CG1806" t="str">
            <v>5o Sábado</v>
          </cell>
          <cell r="CH1806" t="str">
            <v>May y Jun</v>
          </cell>
          <cell r="CI1806" t="str">
            <v>Nov y Dic</v>
          </cell>
          <cell r="CJ1806" t="str">
            <v>SupTaller</v>
          </cell>
          <cell r="CK1806">
            <v>90</v>
          </cell>
          <cell r="CL1806" t="str">
            <v>101 - MAGNA</v>
          </cell>
          <cell r="CM1806" t="str">
            <v>17035</v>
          </cell>
          <cell r="CP1806" t="str">
            <v>4015885</v>
          </cell>
        </row>
        <row r="1807">
          <cell r="A1807" t="str">
            <v>17036</v>
          </cell>
          <cell r="B1807" t="str">
            <v>X21APC</v>
          </cell>
          <cell r="C1807" t="str">
            <v>Ciudad de México</v>
          </cell>
          <cell r="D1807" t="str">
            <v>No aplica</v>
          </cell>
          <cell r="E1807" t="str">
            <v>Aveo</v>
          </cell>
          <cell r="F1807" t="str">
            <v>Automóvil</v>
          </cell>
          <cell r="G1807" t="str">
            <v>Chevrolet</v>
          </cell>
          <cell r="H1807" t="str">
            <v>Aveo LT 4 puertas T/M, D/H, A/A, B/A, ABS, CD, Paquete F</v>
          </cell>
          <cell r="I1807" t="str">
            <v>3G1TB5CF9HL150247</v>
          </cell>
          <cell r="J1807" t="str">
            <v>Hecho en México</v>
          </cell>
          <cell r="K1807" t="str">
            <v>Magna</v>
          </cell>
          <cell r="L1807">
            <v>4</v>
          </cell>
          <cell r="M1807">
            <v>45</v>
          </cell>
          <cell r="N1807">
            <v>2017</v>
          </cell>
          <cell r="O1807" t="str">
            <v>Monterrey</v>
          </cell>
          <cell r="P1807" t="str">
            <v>Nuevo León</v>
          </cell>
          <cell r="Q1807" t="str">
            <v>Noreste</v>
          </cell>
          <cell r="R1807" t="str">
            <v>Activo</v>
          </cell>
          <cell r="S1807" t="str">
            <v>En operación</v>
          </cell>
          <cell r="T1807" t="str">
            <v>GNP</v>
          </cell>
          <cell r="U1807" t="str">
            <v>Grupo Nacional Provincial, S.A.B.</v>
          </cell>
          <cell r="V1807" t="str">
            <v>Asesor de Servicio</v>
          </cell>
          <cell r="W1807" t="str">
            <v>1206</v>
          </cell>
          <cell r="X1807" t="str">
            <v>Guardia 1</v>
          </cell>
          <cell r="Y1807" t="str">
            <v>Asignado</v>
          </cell>
          <cell r="Z1807">
            <v>40002001</v>
          </cell>
          <cell r="AA1807" t="str">
            <v>Barrera Arévalo Victor Hugo</v>
          </cell>
          <cell r="AB1807" t="str">
            <v>Servicios Administrativos en Reclamaciones, S.A. de C.V.</v>
          </cell>
          <cell r="AC1807" t="str">
            <v>BAAV590202T47</v>
          </cell>
          <cell r="AD1807" t="str">
            <v>Operativo</v>
          </cell>
          <cell r="AE1807" t="str">
            <v>Asesor de Servicio</v>
          </cell>
          <cell r="AF1807" t="str">
            <v>Unidad Operativa</v>
          </cell>
          <cell r="AG1807" t="str">
            <v>Dirección Servicio y Operaciones</v>
          </cell>
          <cell r="AH1807" t="str">
            <v>Subdirección Siniestros Norte y Occidente</v>
          </cell>
          <cell r="AI1807" t="str">
            <v>C9212</v>
          </cell>
          <cell r="AJ1807" t="str">
            <v>Colome Pineda Juan Del Carmen</v>
          </cell>
          <cell r="AK1807" t="str">
            <v>Oficina de Servicio Monterrey</v>
          </cell>
          <cell r="AL1807" t="str">
            <v>Monterrey</v>
          </cell>
          <cell r="AM1807">
            <v>0</v>
          </cell>
          <cell r="AN1807" t="str">
            <v>victor.barrera@gnp.com.mx</v>
          </cell>
          <cell r="AO1807" t="str">
            <v>victor.barrera@gnp.com.mx</v>
          </cell>
          <cell r="AQ1807">
            <v>8112444721</v>
          </cell>
          <cell r="AR1807" t="str">
            <v>6363180010380051</v>
          </cell>
          <cell r="AS1807" t="str">
            <v>ACTIVO</v>
          </cell>
          <cell r="AT1807" t="str">
            <v>6659</v>
          </cell>
          <cell r="AU1807" t="str">
            <v>921</v>
          </cell>
          <cell r="AV1807" t="str">
            <v>05/26</v>
          </cell>
          <cell r="AW1807" t="str">
            <v>IMDM22968724..</v>
          </cell>
          <cell r="AX1807" t="str">
            <v>Activo</v>
          </cell>
          <cell r="AY1807" t="str">
            <v>No</v>
          </cell>
          <cell r="AZ1807" t="str">
            <v>-</v>
          </cell>
          <cell r="BA1807" t="str">
            <v>-</v>
          </cell>
          <cell r="BB1807" t="str">
            <v>-</v>
          </cell>
          <cell r="BC1807" t="str">
            <v>-</v>
          </cell>
          <cell r="BD1807" t="str">
            <v>-</v>
          </cell>
          <cell r="BE1807" t="str">
            <v>-</v>
          </cell>
          <cell r="BF1807" t="str">
            <v>-</v>
          </cell>
          <cell r="BG1807">
            <v>3</v>
          </cell>
          <cell r="BH1807">
            <v>2020</v>
          </cell>
          <cell r="BI1807">
            <v>2</v>
          </cell>
          <cell r="BJ1807" t="str">
            <v>Arrendado</v>
          </cell>
          <cell r="BK1807" t="str">
            <v>ANC10919</v>
          </cell>
          <cell r="BL1807" t="str">
            <v>Auto Cam, S.A. de C.V.</v>
          </cell>
          <cell r="BM1807">
            <v>126389.66</v>
          </cell>
          <cell r="BN1807">
            <v>20222.345600000001</v>
          </cell>
          <cell r="BO1807">
            <v>146612.0056</v>
          </cell>
          <cell r="BQ1807">
            <v>43652</v>
          </cell>
          <cell r="BR1807" t="str">
            <v>AP-20170728-0735</v>
          </cell>
          <cell r="BS1807" t="str">
            <v>57</v>
          </cell>
          <cell r="BT1807" t="str">
            <v>23/36</v>
          </cell>
          <cell r="BU1807">
            <v>2151.71</v>
          </cell>
          <cell r="BV1807">
            <v>1002.97</v>
          </cell>
          <cell r="BW1807">
            <v>3154.6800000000003</v>
          </cell>
          <cell r="BX1807">
            <v>504.75</v>
          </cell>
          <cell r="BY1807">
            <v>3659.4300000000003</v>
          </cell>
          <cell r="BZ1807">
            <v>90328.56</v>
          </cell>
          <cell r="CA1807" t="str">
            <v>28/07/2017</v>
          </cell>
          <cell r="CB1807" t="str">
            <v>06/08/2020</v>
          </cell>
          <cell r="CC1807" t="str">
            <v>Jueves</v>
          </cell>
          <cell r="CD1807" t="str">
            <v>21</v>
          </cell>
          <cell r="CE1807" t="str">
            <v>1</v>
          </cell>
          <cell r="CF1807" t="str">
            <v>Verde</v>
          </cell>
          <cell r="CG1807" t="str">
            <v>4o Sábado</v>
          </cell>
          <cell r="CH1807" t="str">
            <v>Abr y May</v>
          </cell>
          <cell r="CI1807" t="str">
            <v>Oct y Nov</v>
          </cell>
          <cell r="CJ1807" t="str">
            <v>Ajustador</v>
          </cell>
          <cell r="CK1807">
            <v>90</v>
          </cell>
          <cell r="CL1807" t="str">
            <v>101 - MAGNA</v>
          </cell>
          <cell r="CM1807" t="str">
            <v>17036</v>
          </cell>
          <cell r="CP1807" t="str">
            <v>4015183</v>
          </cell>
        </row>
        <row r="1808">
          <cell r="A1808" t="str">
            <v>17037</v>
          </cell>
          <cell r="B1808" t="str">
            <v>T44APJ</v>
          </cell>
          <cell r="C1808" t="str">
            <v>Ciudad de México</v>
          </cell>
          <cell r="D1808" t="str">
            <v>No aplica</v>
          </cell>
          <cell r="E1808" t="str">
            <v>Aveo</v>
          </cell>
          <cell r="F1808" t="str">
            <v>Automóvil</v>
          </cell>
          <cell r="G1808" t="str">
            <v>Chevrolet</v>
          </cell>
          <cell r="H1808" t="str">
            <v>Aveo LT 4 puertas T/M, D/H, A/A, B/A, ABS, CD, Paquete F</v>
          </cell>
          <cell r="I1808" t="str">
            <v>3G1TB5CF7HL166205</v>
          </cell>
          <cell r="J1808" t="str">
            <v>Hecho en México</v>
          </cell>
          <cell r="K1808" t="str">
            <v>Magna</v>
          </cell>
          <cell r="L1808">
            <v>4</v>
          </cell>
          <cell r="M1808">
            <v>45</v>
          </cell>
          <cell r="N1808">
            <v>2017</v>
          </cell>
          <cell r="O1808" t="str">
            <v>Cancún</v>
          </cell>
          <cell r="P1808" t="str">
            <v>Quintana Roo</v>
          </cell>
          <cell r="Q1808" t="str">
            <v>Sureste</v>
          </cell>
          <cell r="R1808" t="str">
            <v>Activo</v>
          </cell>
          <cell r="S1808" t="str">
            <v>En operación</v>
          </cell>
          <cell r="T1808" t="str">
            <v>GNP</v>
          </cell>
          <cell r="U1808" t="str">
            <v>Grupo Nacional Provincial, S.A.B.</v>
          </cell>
          <cell r="V1808" t="str">
            <v>Supervisor Ajustes</v>
          </cell>
          <cell r="W1808" t="str">
            <v>-</v>
          </cell>
          <cell r="X1808" t="str">
            <v>Supervisoria</v>
          </cell>
          <cell r="Y1808" t="str">
            <v>Asignado</v>
          </cell>
          <cell r="Z1808" t="str">
            <v>N94805</v>
          </cell>
          <cell r="AA1808" t="str">
            <v>Avalos Rubio Ana Magaly</v>
          </cell>
          <cell r="AB1808" t="str">
            <v>Grupo Nacional Provincial, S.A.B.</v>
          </cell>
          <cell r="AC1808" t="str">
            <v>AARA8306187BA</v>
          </cell>
          <cell r="AD1808" t="str">
            <v>Jefe de departamento</v>
          </cell>
          <cell r="AE1808" t="str">
            <v>Supervisor Siniestros Autos</v>
          </cell>
          <cell r="AF1808" t="str">
            <v>Unidad Operativa</v>
          </cell>
          <cell r="AG1808" t="str">
            <v>Dirección Servicio y Operaciones</v>
          </cell>
          <cell r="AH1808" t="str">
            <v>Subdir. Siniestros CDMX y Sureste</v>
          </cell>
          <cell r="AI1808" t="str">
            <v>C9208</v>
          </cell>
          <cell r="AJ1808" t="str">
            <v>Lasa Estrada Antxon</v>
          </cell>
          <cell r="AK1808" t="str">
            <v>Cancun</v>
          </cell>
          <cell r="AL1808" t="str">
            <v>Cancún</v>
          </cell>
          <cell r="AM1808">
            <v>7778</v>
          </cell>
          <cell r="AN1808" t="str">
            <v>anamagaly.avalos@gnp.com.mx</v>
          </cell>
          <cell r="AO1808" t="str">
            <v>anamagaly.avalos@gnp.com.mx</v>
          </cell>
          <cell r="AQ1808">
            <v>9981269886</v>
          </cell>
          <cell r="AR1808" t="str">
            <v>6363180010380069</v>
          </cell>
          <cell r="AS1808" t="str">
            <v>ACTIVO</v>
          </cell>
          <cell r="AT1808" t="str">
            <v>9673</v>
          </cell>
          <cell r="AU1808" t="str">
            <v>790</v>
          </cell>
          <cell r="AV1808" t="str">
            <v>05/26</v>
          </cell>
          <cell r="AW1808" t="str">
            <v>-</v>
          </cell>
          <cell r="AX1808" t="str">
            <v>-</v>
          </cell>
          <cell r="AY1808" t="str">
            <v>Si</v>
          </cell>
          <cell r="AZ1808">
            <v>763.89</v>
          </cell>
          <cell r="BA1808">
            <v>43708</v>
          </cell>
          <cell r="BB1808">
            <v>34375.050000000003</v>
          </cell>
          <cell r="BC1808" t="str">
            <v>-</v>
          </cell>
          <cell r="BD1808">
            <v>55000</v>
          </cell>
          <cell r="BE1808">
            <v>43039</v>
          </cell>
          <cell r="BF1808">
            <v>44119</v>
          </cell>
          <cell r="BG1808">
            <v>3</v>
          </cell>
          <cell r="BH1808">
            <v>2020</v>
          </cell>
          <cell r="BI1808">
            <v>2</v>
          </cell>
          <cell r="BJ1808" t="str">
            <v>Arrendado</v>
          </cell>
          <cell r="BK1808" t="str">
            <v>ANC11038</v>
          </cell>
          <cell r="BL1808" t="str">
            <v>Auto Cam, S.A. de C.V.</v>
          </cell>
          <cell r="BM1808">
            <v>126389.66</v>
          </cell>
          <cell r="BN1808">
            <v>20222.345600000001</v>
          </cell>
          <cell r="BO1808">
            <v>146612.0056</v>
          </cell>
          <cell r="BQ1808">
            <v>43652</v>
          </cell>
          <cell r="BR1808" t="str">
            <v>AP-20170728-0735</v>
          </cell>
          <cell r="BS1808" t="str">
            <v>34</v>
          </cell>
          <cell r="BT1808" t="str">
            <v>23/48</v>
          </cell>
          <cell r="BU1808">
            <v>1580.78</v>
          </cell>
          <cell r="BV1808">
            <v>1058.81</v>
          </cell>
          <cell r="BW1808">
            <v>2639.59</v>
          </cell>
          <cell r="BX1808">
            <v>422.33</v>
          </cell>
          <cell r="BY1808">
            <v>3061.92</v>
          </cell>
          <cell r="BZ1808">
            <v>96048.01</v>
          </cell>
          <cell r="CA1808" t="str">
            <v>28/07/2017</v>
          </cell>
          <cell r="CB1808" t="str">
            <v>06/08/2021</v>
          </cell>
          <cell r="CC1808" t="str">
            <v>Miércoles</v>
          </cell>
          <cell r="CD1808" t="str">
            <v>44</v>
          </cell>
          <cell r="CE1808" t="str">
            <v>4</v>
          </cell>
          <cell r="CF1808" t="str">
            <v>Rojo</v>
          </cell>
          <cell r="CG1808" t="str">
            <v>3er Sábado</v>
          </cell>
          <cell r="CH1808" t="str">
            <v>Mzo y Abr</v>
          </cell>
          <cell r="CI1808" t="str">
            <v>Sep y Oct</v>
          </cell>
          <cell r="CJ1808" t="str">
            <v>SupAjustes</v>
          </cell>
          <cell r="CK1808">
            <v>90</v>
          </cell>
          <cell r="CL1808" t="str">
            <v>101 - MAGNA</v>
          </cell>
          <cell r="CM1808" t="str">
            <v>17037</v>
          </cell>
          <cell r="CP1808" t="str">
            <v>-</v>
          </cell>
        </row>
        <row r="1809">
          <cell r="A1809" t="str">
            <v>17038</v>
          </cell>
          <cell r="B1809" t="str">
            <v>K28APL</v>
          </cell>
          <cell r="C1809" t="str">
            <v>Ciudad de México</v>
          </cell>
          <cell r="D1809" t="str">
            <v>No aplica</v>
          </cell>
          <cell r="E1809" t="str">
            <v>Aveo</v>
          </cell>
          <cell r="F1809" t="str">
            <v>Automóvil</v>
          </cell>
          <cell r="G1809" t="str">
            <v>Chevrolet</v>
          </cell>
          <cell r="H1809" t="str">
            <v>Aveo LT 4 puertas T/M, D/H, A/A, B/A, ABS, CD, Paquete F</v>
          </cell>
          <cell r="I1809" t="str">
            <v>3G1TB5CF7HL166818</v>
          </cell>
          <cell r="J1809" t="str">
            <v>Hecho en México</v>
          </cell>
          <cell r="K1809" t="str">
            <v>Magna</v>
          </cell>
          <cell r="L1809">
            <v>4</v>
          </cell>
          <cell r="M1809">
            <v>45</v>
          </cell>
          <cell r="N1809">
            <v>2017</v>
          </cell>
          <cell r="O1809" t="str">
            <v>Toluca</v>
          </cell>
          <cell r="P1809" t="str">
            <v>Estado de México</v>
          </cell>
          <cell r="Q1809" t="str">
            <v>Centro</v>
          </cell>
          <cell r="R1809" t="str">
            <v>Proceso baja</v>
          </cell>
          <cell r="S1809" t="str">
            <v>En operación</v>
          </cell>
          <cell r="T1809" t="str">
            <v>GNP</v>
          </cell>
          <cell r="U1809" t="str">
            <v>Grupo Nacional Provincial, S.A.B.</v>
          </cell>
          <cell r="V1809" t="str">
            <v>Asesor de Servicio</v>
          </cell>
          <cell r="W1809" t="str">
            <v>-</v>
          </cell>
          <cell r="X1809" t="str">
            <v>Supervisoria</v>
          </cell>
          <cell r="Y1809" t="str">
            <v>Asignado</v>
          </cell>
          <cell r="Z1809" t="str">
            <v>-</v>
          </cell>
          <cell r="AA1809" t="str">
            <v>-</v>
          </cell>
          <cell r="AB1809" t="str">
            <v>-</v>
          </cell>
          <cell r="AC1809" t="str">
            <v>-</v>
          </cell>
          <cell r="AD1809" t="str">
            <v>-</v>
          </cell>
          <cell r="AE1809" t="str">
            <v>-</v>
          </cell>
          <cell r="AF1809" t="str">
            <v>-</v>
          </cell>
          <cell r="AG1809" t="str">
            <v>-</v>
          </cell>
          <cell r="AH1809" t="str">
            <v>-</v>
          </cell>
          <cell r="AI1809" t="str">
            <v>C6705</v>
          </cell>
          <cell r="AJ1809" t="str">
            <v>Ramirez Granados Arturo</v>
          </cell>
          <cell r="AK1809" t="str">
            <v>-</v>
          </cell>
          <cell r="AL1809" t="str">
            <v>-</v>
          </cell>
          <cell r="AM1809" t="str">
            <v>-</v>
          </cell>
          <cell r="AO1809" t="str">
            <v>-</v>
          </cell>
          <cell r="AP1809" t="str">
            <v>ricardo.correa@gnp.com.mx</v>
          </cell>
          <cell r="AQ1809" t="str">
            <v>7223508855 </v>
          </cell>
          <cell r="AR1809" t="str">
            <v>6363180010380077</v>
          </cell>
          <cell r="AS1809" t="str">
            <v>BLOQUEADO</v>
          </cell>
          <cell r="AT1809" t="str">
            <v>1505</v>
          </cell>
          <cell r="AU1809" t="str">
            <v>151</v>
          </cell>
          <cell r="AV1809" t="str">
            <v>05/26</v>
          </cell>
          <cell r="AW1809" t="str">
            <v>IMDM22968725..</v>
          </cell>
          <cell r="AX1809" t="str">
            <v>Inactivo</v>
          </cell>
          <cell r="AY1809" t="str">
            <v>No</v>
          </cell>
          <cell r="AZ1809" t="str">
            <v>-</v>
          </cell>
          <cell r="BA1809" t="str">
            <v>-</v>
          </cell>
          <cell r="BB1809" t="str">
            <v>-</v>
          </cell>
          <cell r="BC1809" t="str">
            <v>-</v>
          </cell>
          <cell r="BD1809" t="str">
            <v>-</v>
          </cell>
          <cell r="BE1809" t="str">
            <v>-</v>
          </cell>
          <cell r="BF1809" t="str">
            <v>-</v>
          </cell>
          <cell r="BG1809">
            <v>3</v>
          </cell>
          <cell r="BH1809">
            <v>2020</v>
          </cell>
          <cell r="BI1809">
            <v>2</v>
          </cell>
          <cell r="BJ1809" t="str">
            <v>Arrendado</v>
          </cell>
          <cell r="BK1809" t="str">
            <v>ANC11036</v>
          </cell>
          <cell r="BL1809" t="str">
            <v>Auto Cam, S.A. de C.V.</v>
          </cell>
          <cell r="BM1809">
            <v>126389.66</v>
          </cell>
          <cell r="BN1809">
            <v>20222.345600000001</v>
          </cell>
          <cell r="BO1809">
            <v>146612.0056</v>
          </cell>
          <cell r="BQ1809" t="str">
            <v>-</v>
          </cell>
          <cell r="BR1809" t="str">
            <v>-</v>
          </cell>
          <cell r="BS1809" t="str">
            <v>-</v>
          </cell>
          <cell r="BT1809" t="str">
            <v>-</v>
          </cell>
          <cell r="BU1809" t="str">
            <v>-</v>
          </cell>
          <cell r="BV1809" t="str">
            <v>-</v>
          </cell>
          <cell r="BW1809" t="str">
            <v>-</v>
          </cell>
          <cell r="BX1809" t="str">
            <v>-</v>
          </cell>
          <cell r="BY1809" t="str">
            <v>-</v>
          </cell>
          <cell r="BZ1809" t="str">
            <v>-</v>
          </cell>
          <cell r="CA1809" t="str">
            <v>-</v>
          </cell>
          <cell r="CB1809" t="str">
            <v>-</v>
          </cell>
          <cell r="CC1809" t="str">
            <v>Martes</v>
          </cell>
          <cell r="CD1809" t="str">
            <v>28</v>
          </cell>
          <cell r="CE1809" t="str">
            <v>8</v>
          </cell>
          <cell r="CF1809" t="str">
            <v>Rosa</v>
          </cell>
          <cell r="CG1809" t="str">
            <v>2o Sábado</v>
          </cell>
          <cell r="CH1809" t="str">
            <v>Feb y Mzo</v>
          </cell>
          <cell r="CI1809" t="str">
            <v>Ago y Sep</v>
          </cell>
          <cell r="CJ1809" t="str">
            <v>Ajustador</v>
          </cell>
          <cell r="CK1809">
            <v>90</v>
          </cell>
          <cell r="CL1809" t="str">
            <v>101 - MAGNA</v>
          </cell>
          <cell r="CM1809" t="str">
            <v>17038</v>
          </cell>
          <cell r="CP1809" t="str">
            <v>-</v>
          </cell>
        </row>
        <row r="1810">
          <cell r="A1810" t="str">
            <v>17039</v>
          </cell>
          <cell r="B1810" t="str">
            <v>X16APC</v>
          </cell>
          <cell r="C1810" t="str">
            <v>Ciudad de México</v>
          </cell>
          <cell r="D1810" t="str">
            <v>No aplica</v>
          </cell>
          <cell r="E1810" t="str">
            <v>Aveo</v>
          </cell>
          <cell r="F1810" t="str">
            <v>Automóvil</v>
          </cell>
          <cell r="G1810" t="str">
            <v>Chevrolet</v>
          </cell>
          <cell r="H1810" t="str">
            <v>Aveo LT 4 puertas T/M, D/H, A/A, B/A, ABS, CD, Paquete F</v>
          </cell>
          <cell r="I1810" t="str">
            <v>3G1TB5CF7HL167113</v>
          </cell>
          <cell r="J1810" t="str">
            <v>Hecho en México</v>
          </cell>
          <cell r="K1810" t="str">
            <v>Magna</v>
          </cell>
          <cell r="L1810">
            <v>4</v>
          </cell>
          <cell r="M1810">
            <v>45</v>
          </cell>
          <cell r="N1810">
            <v>2017</v>
          </cell>
          <cell r="O1810" t="str">
            <v>Veracruz</v>
          </cell>
          <cell r="P1810" t="str">
            <v>Veracruz</v>
          </cell>
          <cell r="Q1810" t="str">
            <v>Sureste</v>
          </cell>
          <cell r="R1810" t="str">
            <v>Activo</v>
          </cell>
          <cell r="S1810" t="str">
            <v>En operación</v>
          </cell>
          <cell r="T1810" t="str">
            <v>GNP</v>
          </cell>
          <cell r="U1810" t="str">
            <v>Grupo Nacional Provincial, S.A.B.</v>
          </cell>
          <cell r="V1810" t="str">
            <v>Asesor de Servicio</v>
          </cell>
          <cell r="W1810" t="str">
            <v>-</v>
          </cell>
          <cell r="X1810" t="str">
            <v>Supervisoria</v>
          </cell>
          <cell r="Y1810" t="str">
            <v>Asignado</v>
          </cell>
          <cell r="Z1810" t="str">
            <v>S07981</v>
          </cell>
          <cell r="AA1810" t="str">
            <v>Marquez Patraca Luis Armando</v>
          </cell>
          <cell r="AB1810" t="str">
            <v>Servicios Administrativos en Reclamaciones, S.A. de C.V.</v>
          </cell>
          <cell r="AC1810" t="str">
            <v>MAPL760827NU2</v>
          </cell>
          <cell r="AD1810" t="str">
            <v>Operativo</v>
          </cell>
          <cell r="AE1810" t="str">
            <v>Asesor de Servicio</v>
          </cell>
          <cell r="AF1810" t="str">
            <v>Unidad Operativa</v>
          </cell>
          <cell r="AG1810" t="str">
            <v>Dirección Servicio y Operaciones</v>
          </cell>
          <cell r="AH1810" t="str">
            <v>Subdir. Siniestros CDMX y Sureste</v>
          </cell>
          <cell r="AI1810" t="str">
            <v>C9208</v>
          </cell>
          <cell r="AJ1810" t="str">
            <v>Lasa Estrada Antxon</v>
          </cell>
          <cell r="AK1810" t="str">
            <v>Paseo Jardin</v>
          </cell>
          <cell r="AL1810" t="str">
            <v>Veracruz</v>
          </cell>
          <cell r="AM1810">
            <v>0</v>
          </cell>
          <cell r="AN1810" t="str">
            <v>luis.marquez@gnp.com.mx</v>
          </cell>
          <cell r="AO1810">
            <v>0</v>
          </cell>
          <cell r="AP1810" t="str">
            <v>luis.marquez@gnp.com.mx</v>
          </cell>
          <cell r="AQ1810">
            <v>2291145541</v>
          </cell>
          <cell r="AR1810" t="str">
            <v>6363180010380085</v>
          </cell>
          <cell r="AS1810" t="str">
            <v>ACTIVO</v>
          </cell>
          <cell r="AT1810" t="str">
            <v>8262</v>
          </cell>
          <cell r="AU1810" t="str">
            <v>176</v>
          </cell>
          <cell r="AV1810" t="str">
            <v>05/26</v>
          </cell>
          <cell r="AW1810" t="str">
            <v>-</v>
          </cell>
          <cell r="AX1810" t="str">
            <v>-</v>
          </cell>
          <cell r="AY1810" t="str">
            <v>No</v>
          </cell>
          <cell r="AZ1810" t="str">
            <v>-</v>
          </cell>
          <cell r="BA1810" t="str">
            <v>-</v>
          </cell>
          <cell r="BB1810" t="str">
            <v>-</v>
          </cell>
          <cell r="BC1810" t="str">
            <v>-</v>
          </cell>
          <cell r="BD1810" t="str">
            <v>-</v>
          </cell>
          <cell r="BE1810" t="str">
            <v>-</v>
          </cell>
          <cell r="BF1810" t="str">
            <v>-</v>
          </cell>
          <cell r="BG1810">
            <v>3</v>
          </cell>
          <cell r="BH1810">
            <v>2020</v>
          </cell>
          <cell r="BI1810">
            <v>2</v>
          </cell>
          <cell r="BJ1810" t="str">
            <v>Arrendado</v>
          </cell>
          <cell r="BK1810" t="str">
            <v>ANC10929</v>
          </cell>
          <cell r="BL1810" t="str">
            <v>Auto Cam, S.A. de C.V.</v>
          </cell>
          <cell r="BM1810">
            <v>126389.66</v>
          </cell>
          <cell r="BN1810">
            <v>20222.345600000001</v>
          </cell>
          <cell r="BO1810">
            <v>146612.0056</v>
          </cell>
          <cell r="BQ1810">
            <v>43652</v>
          </cell>
          <cell r="BR1810" t="str">
            <v>AP-20170728-0735</v>
          </cell>
          <cell r="BS1810" t="str">
            <v>67</v>
          </cell>
          <cell r="BT1810" t="str">
            <v>23/36</v>
          </cell>
          <cell r="BU1810">
            <v>2151.71</v>
          </cell>
          <cell r="BV1810">
            <v>1002.97</v>
          </cell>
          <cell r="BW1810">
            <v>3154.6800000000003</v>
          </cell>
          <cell r="BX1810">
            <v>504.75</v>
          </cell>
          <cell r="BY1810">
            <v>3659.4300000000003</v>
          </cell>
          <cell r="BZ1810">
            <v>90328.56</v>
          </cell>
          <cell r="CA1810" t="str">
            <v>28/07/2017</v>
          </cell>
          <cell r="CB1810" t="str">
            <v>06/08/2020</v>
          </cell>
          <cell r="CC1810" t="str">
            <v>Lunes</v>
          </cell>
          <cell r="CD1810" t="str">
            <v>16</v>
          </cell>
          <cell r="CE1810" t="str">
            <v>6</v>
          </cell>
          <cell r="CF1810" t="str">
            <v>Amarillo</v>
          </cell>
          <cell r="CG1810" t="str">
            <v>1er Sábado</v>
          </cell>
          <cell r="CH1810" t="str">
            <v>Ene y Feb</v>
          </cell>
          <cell r="CI1810" t="str">
            <v>Jul y Ago</v>
          </cell>
          <cell r="CJ1810" t="str">
            <v>Ajustador</v>
          </cell>
          <cell r="CK1810">
            <v>90</v>
          </cell>
          <cell r="CL1810" t="str">
            <v>101 - MAGNA</v>
          </cell>
          <cell r="CM1810" t="str">
            <v>17039</v>
          </cell>
          <cell r="CP1810" t="str">
            <v>4018804</v>
          </cell>
        </row>
        <row r="1811">
          <cell r="A1811" t="str">
            <v>17040</v>
          </cell>
          <cell r="B1811" t="str">
            <v>W97APC</v>
          </cell>
          <cell r="C1811" t="str">
            <v>Ciudad de México</v>
          </cell>
          <cell r="D1811" t="str">
            <v>No aplica</v>
          </cell>
          <cell r="E1811" t="str">
            <v>Aveo</v>
          </cell>
          <cell r="F1811" t="str">
            <v>Automóvil</v>
          </cell>
          <cell r="G1811" t="str">
            <v>Chevrolet</v>
          </cell>
          <cell r="H1811" t="str">
            <v>Aveo LT 4 puertas T/M, D/H, A/A, B/A, ABS, CD, Paquete F</v>
          </cell>
          <cell r="I1811" t="str">
            <v>3G1TB5CF8HL149560</v>
          </cell>
          <cell r="J1811" t="str">
            <v>Hecho en México</v>
          </cell>
          <cell r="K1811" t="str">
            <v>Magna</v>
          </cell>
          <cell r="L1811">
            <v>4</v>
          </cell>
          <cell r="M1811">
            <v>45</v>
          </cell>
          <cell r="N1811">
            <v>2017</v>
          </cell>
          <cell r="O1811" t="str">
            <v>Guadalajara</v>
          </cell>
          <cell r="P1811" t="str">
            <v>Jalisco</v>
          </cell>
          <cell r="Q1811" t="str">
            <v>Occidente</v>
          </cell>
          <cell r="R1811" t="str">
            <v>Activo</v>
          </cell>
          <cell r="S1811" t="str">
            <v>En operación</v>
          </cell>
          <cell r="T1811" t="str">
            <v>GNP</v>
          </cell>
          <cell r="U1811" t="str">
            <v>Grupo Nacional Provincial, S.A.B.</v>
          </cell>
          <cell r="V1811" t="str">
            <v>Asesor de Servicio</v>
          </cell>
          <cell r="W1811" t="str">
            <v>612</v>
          </cell>
          <cell r="X1811" t="str">
            <v>Célula Ferro</v>
          </cell>
          <cell r="Y1811" t="str">
            <v>Asignado</v>
          </cell>
          <cell r="Z1811">
            <v>40159001</v>
          </cell>
          <cell r="AA1811" t="str">
            <v>Mariscal Alba Roberto Carlos</v>
          </cell>
          <cell r="AB1811" t="str">
            <v>Servicios Administrativos en Reclamaciones, S.A. de C.V.</v>
          </cell>
          <cell r="AC1811" t="str">
            <v>MAAR8404048Z9</v>
          </cell>
          <cell r="AD1811" t="str">
            <v>Operativo</v>
          </cell>
          <cell r="AE1811" t="str">
            <v>Asesor de Servicio</v>
          </cell>
          <cell r="AF1811" t="str">
            <v>Unidad Operativa</v>
          </cell>
          <cell r="AG1811" t="str">
            <v>Dirección Servicio y Operaciones</v>
          </cell>
          <cell r="AH1811" t="str">
            <v>Subdirección Siniestros Norte y Occidente</v>
          </cell>
          <cell r="AI1811" t="str">
            <v>C9179</v>
          </cell>
          <cell r="AJ1811" t="str">
            <v>Moya Urdiales Idalia Leticia</v>
          </cell>
          <cell r="AK1811" t="str">
            <v>Oficina central Guadalajara</v>
          </cell>
          <cell r="AL1811" t="str">
            <v>Guadalajara</v>
          </cell>
          <cell r="AM1811">
            <v>0</v>
          </cell>
          <cell r="AN1811" t="str">
            <v>roberto.mariscal@gnp.com.mx</v>
          </cell>
          <cell r="AO1811" t="str">
            <v>roberto.mariscal@gnp.com.mx</v>
          </cell>
          <cell r="AQ1811">
            <v>3310204571</v>
          </cell>
          <cell r="AR1811" t="str">
            <v>6363180010380093</v>
          </cell>
          <cell r="AS1811" t="str">
            <v>CANCELADO</v>
          </cell>
          <cell r="AT1811" t="str">
            <v>3853</v>
          </cell>
          <cell r="AU1811" t="str">
            <v>086</v>
          </cell>
          <cell r="AV1811" t="str">
            <v>05/26</v>
          </cell>
          <cell r="AW1811" t="str">
            <v>-</v>
          </cell>
          <cell r="AX1811" t="str">
            <v>-</v>
          </cell>
          <cell r="AY1811" t="str">
            <v>No</v>
          </cell>
          <cell r="AZ1811" t="str">
            <v>-</v>
          </cell>
          <cell r="BA1811" t="str">
            <v>-</v>
          </cell>
          <cell r="BB1811" t="str">
            <v>-</v>
          </cell>
          <cell r="BC1811" t="str">
            <v>-</v>
          </cell>
          <cell r="BD1811" t="str">
            <v>-</v>
          </cell>
          <cell r="BE1811" t="str">
            <v>-</v>
          </cell>
          <cell r="BF1811" t="str">
            <v>-</v>
          </cell>
          <cell r="BG1811">
            <v>3</v>
          </cell>
          <cell r="BH1811">
            <v>2020</v>
          </cell>
          <cell r="BI1811">
            <v>2</v>
          </cell>
          <cell r="BJ1811" t="str">
            <v>Arrendado</v>
          </cell>
          <cell r="BK1811" t="str">
            <v>ANC10923</v>
          </cell>
          <cell r="BL1811" t="str">
            <v>Auto Cam, S.A. de C.V.</v>
          </cell>
          <cell r="BM1811">
            <v>126389.66</v>
          </cell>
          <cell r="BN1811">
            <v>20222.345600000001</v>
          </cell>
          <cell r="BO1811">
            <v>146612.0056</v>
          </cell>
          <cell r="BQ1811">
            <v>43652</v>
          </cell>
          <cell r="BR1811" t="str">
            <v>AP-20170728-0735</v>
          </cell>
          <cell r="BS1811" t="str">
            <v>61</v>
          </cell>
          <cell r="BT1811" t="str">
            <v>23/36</v>
          </cell>
          <cell r="BU1811">
            <v>2151.71</v>
          </cell>
          <cell r="BV1811">
            <v>1002.97</v>
          </cell>
          <cell r="BW1811">
            <v>3154.6800000000003</v>
          </cell>
          <cell r="BX1811">
            <v>504.75</v>
          </cell>
          <cell r="BY1811">
            <v>3659.4300000000003</v>
          </cell>
          <cell r="BZ1811">
            <v>90328.56</v>
          </cell>
          <cell r="CA1811" t="str">
            <v>28/07/2017</v>
          </cell>
          <cell r="CB1811" t="str">
            <v>06/08/2020</v>
          </cell>
          <cell r="CC1811" t="str">
            <v>Martes</v>
          </cell>
          <cell r="CD1811" t="str">
            <v>97</v>
          </cell>
          <cell r="CE1811" t="str">
            <v>7</v>
          </cell>
          <cell r="CF1811" t="str">
            <v>Rosa</v>
          </cell>
          <cell r="CG1811" t="str">
            <v>2o Sábado</v>
          </cell>
          <cell r="CH1811" t="str">
            <v>Feb y Mzo</v>
          </cell>
          <cell r="CI1811" t="str">
            <v>Ago y Sep</v>
          </cell>
          <cell r="CJ1811" t="str">
            <v>Ajustador</v>
          </cell>
          <cell r="CK1811">
            <v>90</v>
          </cell>
          <cell r="CL1811" t="str">
            <v>101 - MAGNA</v>
          </cell>
          <cell r="CM1811" t="str">
            <v>17040</v>
          </cell>
          <cell r="CP1811" t="str">
            <v>4016539</v>
          </cell>
        </row>
        <row r="1812">
          <cell r="A1812" t="str">
            <v>17041</v>
          </cell>
          <cell r="B1812" t="str">
            <v>S74APJ</v>
          </cell>
          <cell r="C1812" t="str">
            <v>Ciudad de México</v>
          </cell>
          <cell r="D1812" t="str">
            <v>No aplica</v>
          </cell>
          <cell r="E1812" t="str">
            <v>Aveo</v>
          </cell>
          <cell r="F1812" t="str">
            <v>Automóvil</v>
          </cell>
          <cell r="G1812" t="str">
            <v>Chevrolet</v>
          </cell>
          <cell r="H1812" t="str">
            <v>Aveo LT 4 puertas T/M, D/H, A/A, B/A, ABS, CD, Paquete F</v>
          </cell>
          <cell r="I1812" t="str">
            <v>3G1TB5CF8HL149672</v>
          </cell>
          <cell r="J1812" t="str">
            <v>Hecho en México</v>
          </cell>
          <cell r="K1812" t="str">
            <v>Magna</v>
          </cell>
          <cell r="L1812">
            <v>4</v>
          </cell>
          <cell r="M1812">
            <v>45</v>
          </cell>
          <cell r="N1812">
            <v>2017</v>
          </cell>
          <cell r="O1812" t="str">
            <v>Tijuana</v>
          </cell>
          <cell r="P1812" t="str">
            <v>Baja California Norte</v>
          </cell>
          <cell r="Q1812" t="str">
            <v>Noroeste</v>
          </cell>
          <cell r="R1812" t="str">
            <v>Activo</v>
          </cell>
          <cell r="S1812" t="str">
            <v>En operación</v>
          </cell>
          <cell r="T1812" t="str">
            <v>GNP</v>
          </cell>
          <cell r="U1812" t="str">
            <v>Grupo Nacional Provincial, S.A.B.</v>
          </cell>
          <cell r="V1812" t="str">
            <v>Supervisor de Taller</v>
          </cell>
          <cell r="W1812" t="str">
            <v>-</v>
          </cell>
          <cell r="X1812" t="str">
            <v>Supervisoria</v>
          </cell>
          <cell r="Y1812" t="str">
            <v>Asignado</v>
          </cell>
          <cell r="Z1812" t="str">
            <v>N95196</v>
          </cell>
          <cell r="AA1812" t="str">
            <v>Juarez Frasquillo Alejandra Viviana</v>
          </cell>
          <cell r="AB1812" t="str">
            <v>Grupo Nacional Provincial, S.A.B.</v>
          </cell>
          <cell r="AC1812" t="str">
            <v>JUFA910112QC3</v>
          </cell>
          <cell r="AD1812" t="str">
            <v>Operativo</v>
          </cell>
          <cell r="AE1812" t="str">
            <v>Visitador de Taller</v>
          </cell>
          <cell r="AF1812" t="str">
            <v>Unidad Operativa</v>
          </cell>
          <cell r="AG1812" t="str">
            <v>Dirección Servicio y Operaciones</v>
          </cell>
          <cell r="AH1812" t="str">
            <v>Subdirección Siniestros Norte y Occidente</v>
          </cell>
          <cell r="AI1812" t="str">
            <v>C9178</v>
          </cell>
          <cell r="AJ1812" t="str">
            <v>Cárdenas Guzmán Adriel</v>
          </cell>
          <cell r="AK1812" t="str">
            <v>Tijuana</v>
          </cell>
          <cell r="AL1812" t="str">
            <v>Tijuana</v>
          </cell>
          <cell r="AM1812">
            <v>0</v>
          </cell>
          <cell r="AN1812" t="str">
            <v>alejandra.juarez@gnp.com.mx</v>
          </cell>
          <cell r="AO1812" t="str">
            <v>alejandra.juarez@gnp.com.mx</v>
          </cell>
          <cell r="AP1812" t="str">
            <v>alejandra.juarez@gnp.com.mx</v>
          </cell>
          <cell r="AQ1812">
            <v>6643173327</v>
          </cell>
          <cell r="AR1812" t="str">
            <v>6363180010380101</v>
          </cell>
          <cell r="AS1812" t="str">
            <v>ACTIVO</v>
          </cell>
          <cell r="AT1812" t="str">
            <v>8738</v>
          </cell>
          <cell r="AU1812" t="str">
            <v>844</v>
          </cell>
          <cell r="AV1812" t="str">
            <v>05/26</v>
          </cell>
          <cell r="AW1812" t="str">
            <v>IMDM22968726..</v>
          </cell>
          <cell r="AX1812" t="str">
            <v>Activo</v>
          </cell>
          <cell r="AY1812" t="str">
            <v>Si</v>
          </cell>
          <cell r="AZ1812">
            <v>572.91999999999996</v>
          </cell>
          <cell r="BA1812">
            <v>43708</v>
          </cell>
          <cell r="BB1812">
            <v>18906.359999999997</v>
          </cell>
          <cell r="BC1812" t="str">
            <v>-</v>
          </cell>
          <cell r="BD1812">
            <v>55000</v>
          </cell>
          <cell r="BE1812">
            <v>43220</v>
          </cell>
          <cell r="BF1812">
            <v>44666</v>
          </cell>
          <cell r="BG1812">
            <v>4</v>
          </cell>
          <cell r="BH1812">
            <v>2021</v>
          </cell>
          <cell r="BI1812">
            <v>2</v>
          </cell>
          <cell r="BJ1812" t="str">
            <v>Arrendado</v>
          </cell>
          <cell r="BK1812" t="str">
            <v>ANC11027</v>
          </cell>
          <cell r="BL1812" t="str">
            <v>Auto Cam, S.A. de C.V.</v>
          </cell>
          <cell r="BM1812">
            <v>126389.66</v>
          </cell>
          <cell r="BN1812">
            <v>20222.345600000001</v>
          </cell>
          <cell r="BO1812">
            <v>146612.0056</v>
          </cell>
          <cell r="BQ1812">
            <v>43652</v>
          </cell>
          <cell r="BR1812" t="str">
            <v>AP-20170728-0735</v>
          </cell>
          <cell r="BS1812" t="str">
            <v>31</v>
          </cell>
          <cell r="BT1812" t="str">
            <v>23/48</v>
          </cell>
          <cell r="BU1812">
            <v>1580.78</v>
          </cell>
          <cell r="BV1812">
            <v>1058.81</v>
          </cell>
          <cell r="BW1812">
            <v>2639.59</v>
          </cell>
          <cell r="BX1812">
            <v>422.33</v>
          </cell>
          <cell r="BY1812">
            <v>3061.92</v>
          </cell>
          <cell r="BZ1812">
            <v>96048.01</v>
          </cell>
          <cell r="CA1812" t="str">
            <v>28/07/2017</v>
          </cell>
          <cell r="CB1812" t="str">
            <v>06/08/2021</v>
          </cell>
          <cell r="CC1812" t="str">
            <v>Miércoles</v>
          </cell>
          <cell r="CD1812" t="str">
            <v>74</v>
          </cell>
          <cell r="CE1812" t="str">
            <v>4</v>
          </cell>
          <cell r="CF1812" t="str">
            <v>Rojo</v>
          </cell>
          <cell r="CG1812" t="str">
            <v>3er Sábado</v>
          </cell>
          <cell r="CH1812" t="str">
            <v>Mzo y Abr</v>
          </cell>
          <cell r="CI1812" t="str">
            <v>Sep y Oct</v>
          </cell>
          <cell r="CJ1812" t="str">
            <v>SupTaller</v>
          </cell>
          <cell r="CK1812">
            <v>90</v>
          </cell>
          <cell r="CL1812" t="str">
            <v>101 - MAGNA</v>
          </cell>
          <cell r="CM1812" t="str">
            <v>17041</v>
          </cell>
          <cell r="CP1812" t="str">
            <v>-</v>
          </cell>
        </row>
        <row r="1813">
          <cell r="A1813" t="str">
            <v>17042</v>
          </cell>
          <cell r="B1813" t="str">
            <v>T66APJ</v>
          </cell>
          <cell r="C1813" t="str">
            <v>Ciudad de México</v>
          </cell>
          <cell r="D1813" t="str">
            <v>No aplica</v>
          </cell>
          <cell r="E1813" t="str">
            <v>Aveo</v>
          </cell>
          <cell r="F1813" t="str">
            <v>Automóvil</v>
          </cell>
          <cell r="G1813" t="str">
            <v>Chevrolet</v>
          </cell>
          <cell r="H1813" t="str">
            <v>Aveo LT 4 puertas T/M, D/H, A/A, B/A, ABS, CD, Paquete F</v>
          </cell>
          <cell r="I1813" t="str">
            <v>3G1TB5CF8HL151177</v>
          </cell>
          <cell r="J1813" t="str">
            <v>Hecho en México</v>
          </cell>
          <cell r="K1813" t="str">
            <v>Magna</v>
          </cell>
          <cell r="L1813">
            <v>4</v>
          </cell>
          <cell r="M1813">
            <v>45</v>
          </cell>
          <cell r="N1813">
            <v>2017</v>
          </cell>
          <cell r="O1813" t="str">
            <v>Mexicali</v>
          </cell>
          <cell r="P1813" t="str">
            <v>Baja California Norte</v>
          </cell>
          <cell r="Q1813" t="str">
            <v>Noroeste</v>
          </cell>
          <cell r="R1813" t="str">
            <v>Activo</v>
          </cell>
          <cell r="S1813" t="str">
            <v>En operación</v>
          </cell>
          <cell r="T1813" t="str">
            <v>GNP</v>
          </cell>
          <cell r="U1813" t="str">
            <v>Grupo Nacional Provincial, S.A.B.</v>
          </cell>
          <cell r="V1813" t="str">
            <v>Supervisor de Taller</v>
          </cell>
          <cell r="W1813" t="str">
            <v>-</v>
          </cell>
          <cell r="X1813" t="str">
            <v>Supervisoria</v>
          </cell>
          <cell r="Y1813" t="str">
            <v>Asignado</v>
          </cell>
          <cell r="Z1813" t="str">
            <v>N95197</v>
          </cell>
          <cell r="AA1813" t="str">
            <v>Lagunas Barraza Lupita Yazminy</v>
          </cell>
          <cell r="AB1813" t="str">
            <v>Grupo Nacional Provincial, S.A.B.</v>
          </cell>
          <cell r="AC1813" t="str">
            <v>LABL880201KC8</v>
          </cell>
          <cell r="AD1813" t="str">
            <v>Operativo</v>
          </cell>
          <cell r="AE1813" t="str">
            <v>Visitador de Taller</v>
          </cell>
          <cell r="AF1813" t="str">
            <v>Unidad Operativa</v>
          </cell>
          <cell r="AG1813" t="str">
            <v>Dirección Servicio y Operaciones</v>
          </cell>
          <cell r="AH1813" t="str">
            <v>Subdirección Siniestros Norte y Occidente</v>
          </cell>
          <cell r="AI1813" t="str">
            <v>C9178</v>
          </cell>
          <cell r="AJ1813" t="str">
            <v>Cárdenas Guzmán Adriel</v>
          </cell>
          <cell r="AK1813" t="str">
            <v>Mexicali</v>
          </cell>
          <cell r="AL1813" t="str">
            <v>Mexicalí</v>
          </cell>
          <cell r="AM1813">
            <v>0</v>
          </cell>
          <cell r="AN1813" t="str">
            <v>lupita.lagunas@gnp.com.mx</v>
          </cell>
          <cell r="AO1813" t="str">
            <v>lupita.lagunas@gnp.com.mx</v>
          </cell>
          <cell r="AQ1813">
            <v>6869465023</v>
          </cell>
          <cell r="AR1813" t="str">
            <v>6363180010380119</v>
          </cell>
          <cell r="AS1813" t="str">
            <v>ACTIVO</v>
          </cell>
          <cell r="AT1813" t="str">
            <v>3885</v>
          </cell>
          <cell r="AU1813" t="str">
            <v>003</v>
          </cell>
          <cell r="AV1813" t="str">
            <v>05/26</v>
          </cell>
          <cell r="AW1813" t="str">
            <v>IMDM22968727..</v>
          </cell>
          <cell r="AX1813" t="str">
            <v>Activo</v>
          </cell>
          <cell r="AY1813" t="str">
            <v>Si</v>
          </cell>
          <cell r="AZ1813">
            <v>763.89</v>
          </cell>
          <cell r="BA1813">
            <v>43708</v>
          </cell>
          <cell r="BB1813">
            <v>21388.92</v>
          </cell>
          <cell r="BC1813" t="str">
            <v>-</v>
          </cell>
          <cell r="BD1813">
            <v>55000</v>
          </cell>
          <cell r="BE1813">
            <v>43296</v>
          </cell>
          <cell r="BF1813">
            <v>44377</v>
          </cell>
          <cell r="BG1813">
            <v>4</v>
          </cell>
          <cell r="BH1813">
            <v>2021</v>
          </cell>
          <cell r="BI1813">
            <v>2</v>
          </cell>
          <cell r="BJ1813" t="str">
            <v>Arrendado</v>
          </cell>
          <cell r="BK1813" t="str">
            <v>ANC11029</v>
          </cell>
          <cell r="BL1813" t="str">
            <v>Auto Cam, S.A. de C.V.</v>
          </cell>
          <cell r="BM1813">
            <v>126389.66</v>
          </cell>
          <cell r="BN1813">
            <v>20222.345600000001</v>
          </cell>
          <cell r="BO1813">
            <v>146612.0056</v>
          </cell>
          <cell r="BQ1813">
            <v>43652</v>
          </cell>
          <cell r="BR1813" t="str">
            <v>AP-20170728-0735</v>
          </cell>
          <cell r="BS1813" t="str">
            <v>32</v>
          </cell>
          <cell r="BT1813" t="str">
            <v>23/48</v>
          </cell>
          <cell r="BU1813">
            <v>1580.78</v>
          </cell>
          <cell r="BV1813">
            <v>1058.81</v>
          </cell>
          <cell r="BW1813">
            <v>2639.59</v>
          </cell>
          <cell r="BX1813">
            <v>422.33</v>
          </cell>
          <cell r="BY1813">
            <v>3061.92</v>
          </cell>
          <cell r="BZ1813">
            <v>96048.01</v>
          </cell>
          <cell r="CA1813" t="str">
            <v>28/07/2017</v>
          </cell>
          <cell r="CB1813" t="str">
            <v>06/08/2021</v>
          </cell>
          <cell r="CC1813" t="str">
            <v>Lunes</v>
          </cell>
          <cell r="CD1813" t="str">
            <v>66</v>
          </cell>
          <cell r="CE1813" t="str">
            <v>6</v>
          </cell>
          <cell r="CF1813" t="str">
            <v>Amarillo</v>
          </cell>
          <cell r="CG1813" t="str">
            <v>1er Sábado</v>
          </cell>
          <cell r="CH1813" t="str">
            <v>Ene y Feb</v>
          </cell>
          <cell r="CI1813" t="str">
            <v>Jul y Ago</v>
          </cell>
          <cell r="CJ1813" t="str">
            <v>SupTaller</v>
          </cell>
          <cell r="CK1813">
            <v>90</v>
          </cell>
          <cell r="CL1813" t="str">
            <v>101 - MAGNA</v>
          </cell>
          <cell r="CM1813" t="str">
            <v>17042</v>
          </cell>
          <cell r="CP1813" t="str">
            <v>-</v>
          </cell>
        </row>
        <row r="1814">
          <cell r="A1814" t="str">
            <v>17043</v>
          </cell>
          <cell r="B1814" t="str">
            <v>R65APC</v>
          </cell>
          <cell r="C1814" t="str">
            <v>Ciudad de México</v>
          </cell>
          <cell r="D1814" t="str">
            <v>No aplica</v>
          </cell>
          <cell r="E1814" t="str">
            <v>Aveo</v>
          </cell>
          <cell r="F1814" t="str">
            <v>Automóvil</v>
          </cell>
          <cell r="G1814" t="str">
            <v>Chevrolet</v>
          </cell>
          <cell r="H1814" t="str">
            <v>Aveo LT 4 puertas T/M, D/H, A/A, B/A, ABS, CD, Paquete F</v>
          </cell>
          <cell r="I1814" t="str">
            <v>3G1TB5CF8HL151213</v>
          </cell>
          <cell r="J1814" t="str">
            <v>Hecho en México</v>
          </cell>
          <cell r="K1814" t="str">
            <v>Magna</v>
          </cell>
          <cell r="L1814">
            <v>4</v>
          </cell>
          <cell r="M1814">
            <v>45</v>
          </cell>
          <cell r="N1814">
            <v>2017</v>
          </cell>
          <cell r="O1814" t="str">
            <v>Cancún</v>
          </cell>
          <cell r="P1814" t="str">
            <v>Quintana Roo</v>
          </cell>
          <cell r="Q1814" t="str">
            <v>Sureste</v>
          </cell>
          <cell r="R1814" t="str">
            <v>Baja</v>
          </cell>
          <cell r="S1814" t="str">
            <v>Devolución Valmex</v>
          </cell>
          <cell r="T1814" t="str">
            <v>GNP</v>
          </cell>
          <cell r="U1814" t="str">
            <v>Grupo Nacional Provincial, S.A.B.</v>
          </cell>
          <cell r="V1814" t="str">
            <v>Agente Empleado</v>
          </cell>
          <cell r="W1814" t="str">
            <v>-</v>
          </cell>
          <cell r="X1814" t="str">
            <v>Oficina de Ventas</v>
          </cell>
          <cell r="Y1814" t="str">
            <v>Asignado</v>
          </cell>
          <cell r="Z1814" t="str">
            <v>V07637</v>
          </cell>
          <cell r="AA1814" t="str">
            <v>-</v>
          </cell>
          <cell r="AB1814" t="str">
            <v>-</v>
          </cell>
          <cell r="AC1814" t="str">
            <v>-</v>
          </cell>
          <cell r="AD1814" t="str">
            <v>-</v>
          </cell>
          <cell r="AE1814" t="str">
            <v>-</v>
          </cell>
          <cell r="AF1814" t="str">
            <v>-</v>
          </cell>
          <cell r="AG1814" t="str">
            <v>-</v>
          </cell>
          <cell r="AH1814" t="str">
            <v>-</v>
          </cell>
          <cell r="AI1814" t="str">
            <v>C6705</v>
          </cell>
          <cell r="AJ1814" t="str">
            <v>Ramirez Granados Arturo</v>
          </cell>
          <cell r="AK1814" t="str">
            <v>-</v>
          </cell>
          <cell r="AL1814" t="str">
            <v>-</v>
          </cell>
          <cell r="AM1814" t="str">
            <v>-</v>
          </cell>
          <cell r="AN1814" t="str">
            <v>liu.cinco@gnp.com.mx</v>
          </cell>
          <cell r="AO1814" t="str">
            <v>-</v>
          </cell>
          <cell r="AP1814" t="str">
            <v>liu.cinco@gnp.com.mx</v>
          </cell>
          <cell r="AQ1814">
            <v>9985788648</v>
          </cell>
          <cell r="AR1814" t="str">
            <v>6363180010380127</v>
          </cell>
          <cell r="AS1814" t="str">
            <v>BLOQUEADO</v>
          </cell>
          <cell r="AT1814" t="str">
            <v>3483</v>
          </cell>
          <cell r="AU1814" t="str">
            <v>544</v>
          </cell>
          <cell r="AV1814" t="str">
            <v>05/26</v>
          </cell>
          <cell r="AW1814" t="str">
            <v>-</v>
          </cell>
          <cell r="AX1814" t="str">
            <v>-</v>
          </cell>
          <cell r="AY1814" t="str">
            <v>No</v>
          </cell>
          <cell r="AZ1814" t="str">
            <v>-</v>
          </cell>
          <cell r="BA1814" t="str">
            <v>-</v>
          </cell>
          <cell r="BB1814" t="str">
            <v>-</v>
          </cell>
          <cell r="BC1814" t="str">
            <v>-</v>
          </cell>
          <cell r="BD1814" t="str">
            <v>-</v>
          </cell>
          <cell r="BE1814" t="str">
            <v>-</v>
          </cell>
          <cell r="BF1814" t="str">
            <v>-</v>
          </cell>
          <cell r="BG1814" t="str">
            <v>-</v>
          </cell>
          <cell r="BH1814" t="str">
            <v>-</v>
          </cell>
          <cell r="BI1814" t="str">
            <v>-</v>
          </cell>
          <cell r="BJ1814" t="str">
            <v>Arrendado</v>
          </cell>
          <cell r="BK1814" t="str">
            <v>ANC10826</v>
          </cell>
          <cell r="BL1814" t="str">
            <v>Auto Cam, S.A. de C.V.</v>
          </cell>
          <cell r="BM1814">
            <v>126389.66</v>
          </cell>
          <cell r="BN1814">
            <v>20222.345600000001</v>
          </cell>
          <cell r="BO1814">
            <v>146612.0056</v>
          </cell>
          <cell r="BQ1814" t="str">
            <v>-</v>
          </cell>
          <cell r="BR1814" t="str">
            <v>-</v>
          </cell>
          <cell r="BS1814" t="str">
            <v>-</v>
          </cell>
          <cell r="BT1814" t="str">
            <v>-</v>
          </cell>
          <cell r="BU1814" t="str">
            <v>-</v>
          </cell>
          <cell r="BV1814" t="str">
            <v>-</v>
          </cell>
          <cell r="BW1814" t="str">
            <v>-</v>
          </cell>
          <cell r="BX1814" t="str">
            <v>-</v>
          </cell>
          <cell r="BY1814" t="str">
            <v>-</v>
          </cell>
          <cell r="BZ1814" t="str">
            <v>-</v>
          </cell>
          <cell r="CA1814" t="str">
            <v>-</v>
          </cell>
          <cell r="CB1814" t="str">
            <v>-</v>
          </cell>
          <cell r="CC1814" t="str">
            <v>Lunes</v>
          </cell>
          <cell r="CD1814" t="str">
            <v>65</v>
          </cell>
          <cell r="CE1814" t="str">
            <v>5</v>
          </cell>
          <cell r="CF1814" t="str">
            <v>Amarillo</v>
          </cell>
          <cell r="CG1814" t="str">
            <v>1er Sábado</v>
          </cell>
          <cell r="CH1814" t="str">
            <v>Ene y Feb</v>
          </cell>
          <cell r="CI1814" t="str">
            <v>Jul y Ago</v>
          </cell>
          <cell r="CJ1814" t="str">
            <v>AgenteEmp</v>
          </cell>
          <cell r="CK1814">
            <v>90</v>
          </cell>
          <cell r="CL1814" t="str">
            <v>101 - MAGNA</v>
          </cell>
          <cell r="CM1814" t="str">
            <v>17043</v>
          </cell>
          <cell r="CP1814" t="str">
            <v>-</v>
          </cell>
        </row>
        <row r="1815">
          <cell r="A1815" t="str">
            <v>17044</v>
          </cell>
          <cell r="B1815" t="str">
            <v>T95APJ</v>
          </cell>
          <cell r="C1815" t="str">
            <v>Ciudad de México</v>
          </cell>
          <cell r="D1815" t="str">
            <v>No aplica</v>
          </cell>
          <cell r="E1815" t="str">
            <v>Aveo</v>
          </cell>
          <cell r="F1815" t="str">
            <v>Automóvil</v>
          </cell>
          <cell r="G1815" t="str">
            <v>Chevrolet</v>
          </cell>
          <cell r="H1815" t="str">
            <v>Aveo LT 4 puertas T/M, D/H, A/A, B/A, ABS, CD, Paquete F</v>
          </cell>
          <cell r="I1815" t="str">
            <v>3G1TB5CF8HL151647</v>
          </cell>
          <cell r="J1815" t="str">
            <v>Hecho en México</v>
          </cell>
          <cell r="K1815" t="str">
            <v>Magna</v>
          </cell>
          <cell r="L1815">
            <v>4</v>
          </cell>
          <cell r="M1815">
            <v>45</v>
          </cell>
          <cell r="N1815">
            <v>2017</v>
          </cell>
          <cell r="O1815" t="str">
            <v>Monterrey</v>
          </cell>
          <cell r="P1815" t="str">
            <v>Nuevo León</v>
          </cell>
          <cell r="Q1815" t="str">
            <v>Noreste</v>
          </cell>
          <cell r="R1815" t="str">
            <v>Activo</v>
          </cell>
          <cell r="S1815" t="str">
            <v>En operación</v>
          </cell>
          <cell r="T1815" t="str">
            <v>GNP</v>
          </cell>
          <cell r="U1815" t="str">
            <v>Grupo Nacional Provincial, S.A.B.</v>
          </cell>
          <cell r="V1815" t="str">
            <v>Pool Ajustes</v>
          </cell>
          <cell r="W1815" t="str">
            <v>Pool Semiasignado</v>
          </cell>
          <cell r="X1815" t="str">
            <v>Oficina Regional</v>
          </cell>
          <cell r="Y1815" t="str">
            <v>Pool</v>
          </cell>
          <cell r="Z1815" t="str">
            <v>N95833</v>
          </cell>
          <cell r="AA1815" t="str">
            <v>Saltijeral Toledo Laura Daniela</v>
          </cell>
          <cell r="AB1815" t="str">
            <v>Grupo Nacional Provincial, S.A.B.</v>
          </cell>
          <cell r="AC1815" t="str">
            <v>SATL9112111M9</v>
          </cell>
          <cell r="AD1815" t="str">
            <v>Jefe de departamento</v>
          </cell>
          <cell r="AE1815" t="str">
            <v>Jefe de Departamento B</v>
          </cell>
          <cell r="AF1815" t="str">
            <v>Unidad Staff</v>
          </cell>
          <cell r="AG1815" t="str">
            <v>Dirección Recursos Humanos y Servicios Administrativos</v>
          </cell>
          <cell r="AH1815" t="str">
            <v>Subdir. Inmuebles</v>
          </cell>
          <cell r="AI1815" t="str">
            <v>C6108</v>
          </cell>
          <cell r="AJ1815" t="str">
            <v>Lomeli Aguayo Victor Javier</v>
          </cell>
          <cell r="AK1815" t="str">
            <v>Santa Engracia C PB</v>
          </cell>
          <cell r="AL1815" t="str">
            <v>Monterrey</v>
          </cell>
          <cell r="AM1815">
            <v>0</v>
          </cell>
          <cell r="AN1815" t="str">
            <v>laura.saltijeral@gnp.com.mx</v>
          </cell>
          <cell r="AO1815" t="str">
            <v>laura.saltijeral@gnp.com.mx</v>
          </cell>
          <cell r="AQ1815">
            <v>8115716768</v>
          </cell>
          <cell r="AR1815" t="str">
            <v>6363180010380135</v>
          </cell>
          <cell r="AS1815" t="str">
            <v>ACTIVO</v>
          </cell>
          <cell r="AT1815" t="str">
            <v>4622</v>
          </cell>
          <cell r="AU1815" t="str">
            <v>041</v>
          </cell>
          <cell r="AV1815" t="str">
            <v>05/26</v>
          </cell>
          <cell r="AW1815" t="str">
            <v>-</v>
          </cell>
          <cell r="AX1815" t="str">
            <v>-</v>
          </cell>
          <cell r="AY1815" t="str">
            <v>No</v>
          </cell>
          <cell r="AZ1815" t="str">
            <v>-</v>
          </cell>
          <cell r="BA1815" t="str">
            <v>-</v>
          </cell>
          <cell r="BB1815" t="str">
            <v>-</v>
          </cell>
          <cell r="BC1815" t="str">
            <v>-</v>
          </cell>
          <cell r="BD1815" t="str">
            <v>-</v>
          </cell>
          <cell r="BE1815" t="str">
            <v>-</v>
          </cell>
          <cell r="BF1815" t="str">
            <v>-</v>
          </cell>
          <cell r="BG1815" t="str">
            <v>-</v>
          </cell>
          <cell r="BH1815">
            <v>2021</v>
          </cell>
          <cell r="BI1815">
            <v>2</v>
          </cell>
          <cell r="BJ1815" t="str">
            <v>Arrendado</v>
          </cell>
          <cell r="BK1815" t="str">
            <v>ANC11028</v>
          </cell>
          <cell r="BL1815" t="str">
            <v>Auto Cam, S.A. de C.V.</v>
          </cell>
          <cell r="BM1815">
            <v>126389.66</v>
          </cell>
          <cell r="BN1815">
            <v>20222.345600000001</v>
          </cell>
          <cell r="BO1815">
            <v>146612.0056</v>
          </cell>
          <cell r="BQ1815">
            <v>43652</v>
          </cell>
          <cell r="BR1815" t="str">
            <v>AP-20170728-0735</v>
          </cell>
          <cell r="BS1815" t="str">
            <v>90</v>
          </cell>
          <cell r="BT1815" t="str">
            <v>23/36</v>
          </cell>
          <cell r="BU1815">
            <v>2054.37</v>
          </cell>
          <cell r="BV1815">
            <v>957.6</v>
          </cell>
          <cell r="BW1815">
            <v>3011.97</v>
          </cell>
          <cell r="BX1815">
            <v>481.92</v>
          </cell>
          <cell r="BY1815">
            <v>3493.89</v>
          </cell>
          <cell r="BZ1815">
            <v>86242.53</v>
          </cell>
          <cell r="CA1815" t="str">
            <v>28/07/2017</v>
          </cell>
          <cell r="CB1815" t="str">
            <v>06/08/2020</v>
          </cell>
          <cell r="CC1815" t="str">
            <v>Lunes</v>
          </cell>
          <cell r="CD1815" t="str">
            <v>95</v>
          </cell>
          <cell r="CE1815" t="str">
            <v>5</v>
          </cell>
          <cell r="CF1815" t="str">
            <v>Amarillo</v>
          </cell>
          <cell r="CG1815" t="str">
            <v>1er Sábado</v>
          </cell>
          <cell r="CH1815" t="str">
            <v>Ene y Feb</v>
          </cell>
          <cell r="CI1815" t="str">
            <v>Jul y Ago</v>
          </cell>
          <cell r="CJ1815" t="str">
            <v>PAjustes</v>
          </cell>
          <cell r="CK1815">
            <v>90</v>
          </cell>
          <cell r="CL1815" t="str">
            <v>101 - MAGNA</v>
          </cell>
          <cell r="CM1815" t="str">
            <v>17044</v>
          </cell>
          <cell r="CP1815" t="str">
            <v>-</v>
          </cell>
        </row>
        <row r="1816">
          <cell r="A1816" t="str">
            <v>17045</v>
          </cell>
          <cell r="B1816" t="str">
            <v>S83APJ</v>
          </cell>
          <cell r="C1816" t="str">
            <v>Ciudad de México</v>
          </cell>
          <cell r="D1816" t="str">
            <v>No aplica</v>
          </cell>
          <cell r="E1816" t="str">
            <v>Aveo</v>
          </cell>
          <cell r="F1816" t="str">
            <v>Automóvil</v>
          </cell>
          <cell r="G1816" t="str">
            <v>Chevrolet</v>
          </cell>
          <cell r="H1816" t="str">
            <v>Aveo LT 4 puertas T/M, D/H, A/A, B/A, ABS, CD, Paquete F</v>
          </cell>
          <cell r="I1816" t="str">
            <v>3G1TB5CF8HL152524</v>
          </cell>
          <cell r="J1816" t="str">
            <v>Hecho en México</v>
          </cell>
          <cell r="K1816" t="str">
            <v>Magna</v>
          </cell>
          <cell r="L1816">
            <v>4</v>
          </cell>
          <cell r="M1816">
            <v>45</v>
          </cell>
          <cell r="N1816">
            <v>2017</v>
          </cell>
          <cell r="O1816" t="str">
            <v>Cancún</v>
          </cell>
          <cell r="P1816" t="str">
            <v>Quintana Roo</v>
          </cell>
          <cell r="Q1816" t="str">
            <v>Sureste</v>
          </cell>
          <cell r="R1816" t="str">
            <v>Activo</v>
          </cell>
          <cell r="S1816" t="str">
            <v>En operación</v>
          </cell>
          <cell r="T1816" t="str">
            <v>GNP</v>
          </cell>
          <cell r="U1816" t="str">
            <v>Grupo Nacional Provincial, S.A.B.</v>
          </cell>
          <cell r="V1816" t="str">
            <v>Agente Empleado</v>
          </cell>
          <cell r="W1816" t="str">
            <v>-</v>
          </cell>
          <cell r="X1816" t="str">
            <v>Plaza GNP</v>
          </cell>
          <cell r="Y1816" t="str">
            <v>Pool</v>
          </cell>
          <cell r="Z1816" t="str">
            <v>V04357</v>
          </cell>
          <cell r="AA1816" t="str">
            <v>Serrano Gómez Nayeli</v>
          </cell>
          <cell r="AB1816" t="str">
            <v>GNP Administración de Venta Masiva, S.A. de C.V.</v>
          </cell>
          <cell r="AC1816" t="str">
            <v>SEGN801021Q67</v>
          </cell>
          <cell r="AD1816" t="str">
            <v>Operativo</v>
          </cell>
          <cell r="AE1816" t="str">
            <v>Promotor Vida y Salud</v>
          </cell>
          <cell r="AF1816" t="str">
            <v>Unidad de Negocio</v>
          </cell>
          <cell r="AG1816" t="str">
            <v>Dirección Canal Masivo</v>
          </cell>
          <cell r="AH1816" t="str">
            <v>Subdirección Comercial Agentes y Empleados</v>
          </cell>
          <cell r="AI1816" t="str">
            <v>C2041</v>
          </cell>
          <cell r="AJ1816" t="str">
            <v>Cabrera Zúñiga Saúl</v>
          </cell>
          <cell r="AK1816" t="str">
            <v>Oficina Agentes Empleados Cancun</v>
          </cell>
          <cell r="AL1816" t="str">
            <v>Cancún</v>
          </cell>
          <cell r="AM1816">
            <v>0</v>
          </cell>
          <cell r="AN1816" t="str">
            <v>naye_80@hotmail.com</v>
          </cell>
          <cell r="AO1816">
            <v>0</v>
          </cell>
          <cell r="AP1816" t="str">
            <v>naye_80@hotmail.com</v>
          </cell>
          <cell r="AQ1816">
            <v>9985788648</v>
          </cell>
          <cell r="AR1816" t="str">
            <v>6363180010380143</v>
          </cell>
          <cell r="AS1816" t="str">
            <v>ACTIVO</v>
          </cell>
          <cell r="AT1816" t="str">
            <v>3288</v>
          </cell>
          <cell r="AU1816" t="str">
            <v>780</v>
          </cell>
          <cell r="AV1816" t="str">
            <v>05/26</v>
          </cell>
          <cell r="AW1816" t="str">
            <v>IMDM22968728..</v>
          </cell>
          <cell r="AX1816" t="str">
            <v>Activo</v>
          </cell>
          <cell r="AY1816" t="str">
            <v>No</v>
          </cell>
          <cell r="AZ1816" t="str">
            <v>-</v>
          </cell>
          <cell r="BA1816" t="str">
            <v>-</v>
          </cell>
          <cell r="BB1816" t="str">
            <v>-</v>
          </cell>
          <cell r="BC1816" t="str">
            <v>-</v>
          </cell>
          <cell r="BD1816" t="str">
            <v>-</v>
          </cell>
          <cell r="BE1816" t="str">
            <v>-</v>
          </cell>
          <cell r="BF1816" t="str">
            <v>-</v>
          </cell>
          <cell r="BG1816" t="str">
            <v>-</v>
          </cell>
          <cell r="BH1816">
            <v>2021</v>
          </cell>
          <cell r="BI1816">
            <v>2</v>
          </cell>
          <cell r="BJ1816" t="str">
            <v>Arrendado</v>
          </cell>
          <cell r="BK1816" t="str">
            <v>ANC11035</v>
          </cell>
          <cell r="BL1816" t="str">
            <v>Auto Cam, S.A. de C.V.</v>
          </cell>
          <cell r="BM1816">
            <v>126389.66</v>
          </cell>
          <cell r="BN1816">
            <v>20222.345600000001</v>
          </cell>
          <cell r="BO1816">
            <v>146612.0056</v>
          </cell>
          <cell r="BQ1816">
            <v>43652</v>
          </cell>
          <cell r="BR1816" t="str">
            <v>AP-20170728-0735</v>
          </cell>
          <cell r="BS1816" t="str">
            <v>13</v>
          </cell>
          <cell r="BT1816" t="str">
            <v>23/48</v>
          </cell>
          <cell r="BU1816">
            <v>1450.61</v>
          </cell>
          <cell r="BV1816">
            <v>1086.6199999999999</v>
          </cell>
          <cell r="BW1816">
            <v>2537.2299999999996</v>
          </cell>
          <cell r="BX1816">
            <v>405.96</v>
          </cell>
          <cell r="BY1816">
            <v>2943.1899999999996</v>
          </cell>
          <cell r="BZ1816">
            <v>98743.02</v>
          </cell>
          <cell r="CA1816" t="str">
            <v>28/07/2017</v>
          </cell>
          <cell r="CB1816" t="str">
            <v>06/08/2021</v>
          </cell>
          <cell r="CC1816" t="str">
            <v>Miércoles</v>
          </cell>
          <cell r="CD1816" t="str">
            <v>83</v>
          </cell>
          <cell r="CE1816" t="str">
            <v>3</v>
          </cell>
          <cell r="CF1816" t="str">
            <v>Rojo</v>
          </cell>
          <cell r="CG1816" t="str">
            <v>3er Sábado</v>
          </cell>
          <cell r="CH1816" t="str">
            <v>Mzo y Abr</v>
          </cell>
          <cell r="CI1816" t="str">
            <v>Sep y Oct</v>
          </cell>
          <cell r="CJ1816" t="str">
            <v>PAdmvo</v>
          </cell>
          <cell r="CK1816">
            <v>90</v>
          </cell>
          <cell r="CL1816" t="str">
            <v>101 - MAGNA</v>
          </cell>
          <cell r="CM1816" t="str">
            <v>17045</v>
          </cell>
          <cell r="CP1816" t="str">
            <v>-</v>
          </cell>
        </row>
        <row r="1817">
          <cell r="A1817" t="str">
            <v>17046</v>
          </cell>
          <cell r="B1817" t="str">
            <v>K01APL</v>
          </cell>
          <cell r="C1817" t="str">
            <v>Ciudad de México</v>
          </cell>
          <cell r="D1817" t="str">
            <v>No aplica</v>
          </cell>
          <cell r="E1817" t="str">
            <v>Aveo</v>
          </cell>
          <cell r="F1817" t="str">
            <v>Automóvil</v>
          </cell>
          <cell r="G1817" t="str">
            <v>Chevrolet</v>
          </cell>
          <cell r="H1817" t="str">
            <v>Aveo LT 4 puertas T/M, D/H, A/A, B/A, ABS, CD, Paquete F</v>
          </cell>
          <cell r="I1817" t="str">
            <v>3G1TB5CF8HL152653</v>
          </cell>
          <cell r="J1817" t="str">
            <v>Hecho en México</v>
          </cell>
          <cell r="K1817" t="str">
            <v>Magna</v>
          </cell>
          <cell r="L1817">
            <v>4</v>
          </cell>
          <cell r="M1817">
            <v>45</v>
          </cell>
          <cell r="N1817">
            <v>2017</v>
          </cell>
          <cell r="O1817" t="str">
            <v>Toluca</v>
          </cell>
          <cell r="P1817" t="str">
            <v>Estado de México</v>
          </cell>
          <cell r="Q1817" t="str">
            <v>Centro</v>
          </cell>
          <cell r="R1817" t="str">
            <v>Proceso baja</v>
          </cell>
          <cell r="S1817" t="str">
            <v>En operación</v>
          </cell>
          <cell r="T1817" t="str">
            <v>GNP</v>
          </cell>
          <cell r="U1817" t="str">
            <v>Grupo Nacional Provincial, S.A.B.</v>
          </cell>
          <cell r="V1817" t="str">
            <v>Asesor de Servicio</v>
          </cell>
          <cell r="W1817" t="str">
            <v>436</v>
          </cell>
          <cell r="X1817" t="str">
            <v>Célula 1</v>
          </cell>
          <cell r="Y1817" t="str">
            <v>Asignado</v>
          </cell>
          <cell r="Z1817" t="str">
            <v>S08069</v>
          </cell>
          <cell r="AA1817" t="str">
            <v>Islas Lara Osvaldo</v>
          </cell>
          <cell r="AB1817" t="str">
            <v>Servicios Administrativos en Reclamaciones, S.A. de C.V.</v>
          </cell>
          <cell r="AC1817" t="str">
            <v>IALO901103D77</v>
          </cell>
          <cell r="AD1817" t="str">
            <v>Operativo</v>
          </cell>
          <cell r="AE1817" t="str">
            <v>Asesor de Servicio</v>
          </cell>
          <cell r="AF1817" t="str">
            <v>Unidad Operativa</v>
          </cell>
          <cell r="AG1817" t="str">
            <v>Dirección Servicio y Operaciones</v>
          </cell>
          <cell r="AH1817" t="str">
            <v>Subdir. Siniestros CDMX y Sureste</v>
          </cell>
          <cell r="AI1817" t="str">
            <v>C9208</v>
          </cell>
          <cell r="AJ1817" t="str">
            <v>Lasa Estrada Antxon</v>
          </cell>
          <cell r="AK1817" t="str">
            <v>Toluca</v>
          </cell>
          <cell r="AL1817" t="str">
            <v>Toluca</v>
          </cell>
          <cell r="AM1817">
            <v>0</v>
          </cell>
          <cell r="AN1817" t="str">
            <v>osvaldo.islas@gnp.com.mx</v>
          </cell>
          <cell r="AO1817">
            <v>0</v>
          </cell>
          <cell r="AP1817" t="str">
            <v>osvaldo.islas@gnp.com.mx</v>
          </cell>
          <cell r="AQ1817" t="str">
            <v>7225471887 </v>
          </cell>
          <cell r="AR1817" t="str">
            <v>6363180010380150</v>
          </cell>
          <cell r="AS1817" t="str">
            <v>BLOQUEADO</v>
          </cell>
          <cell r="AT1817" t="str">
            <v>8141</v>
          </cell>
          <cell r="AU1817" t="str">
            <v>504</v>
          </cell>
          <cell r="AV1817" t="str">
            <v>05/26</v>
          </cell>
          <cell r="AW1817" t="str">
            <v>IMDM24204322..</v>
          </cell>
          <cell r="AX1817" t="str">
            <v>Inactivo</v>
          </cell>
          <cell r="AY1817" t="str">
            <v>No</v>
          </cell>
          <cell r="AZ1817" t="str">
            <v>-</v>
          </cell>
          <cell r="BA1817" t="str">
            <v>-</v>
          </cell>
          <cell r="BB1817" t="str">
            <v>-</v>
          </cell>
          <cell r="BC1817" t="str">
            <v>-</v>
          </cell>
          <cell r="BD1817" t="str">
            <v>-</v>
          </cell>
          <cell r="BE1817" t="str">
            <v>-</v>
          </cell>
          <cell r="BF1817" t="str">
            <v>-</v>
          </cell>
          <cell r="BG1817">
            <v>3</v>
          </cell>
          <cell r="BH1817">
            <v>2020</v>
          </cell>
          <cell r="BI1817">
            <v>2</v>
          </cell>
          <cell r="BJ1817" t="str">
            <v>Arrendado</v>
          </cell>
          <cell r="BK1817" t="str">
            <v>ANC11037</v>
          </cell>
          <cell r="BL1817" t="str">
            <v>Auto Cam, S.A. de C.V.</v>
          </cell>
          <cell r="BM1817">
            <v>126389.66</v>
          </cell>
          <cell r="BN1817">
            <v>20222.345600000001</v>
          </cell>
          <cell r="BO1817">
            <v>146612.0056</v>
          </cell>
          <cell r="BQ1817" t="str">
            <v>-</v>
          </cell>
          <cell r="BR1817" t="str">
            <v>-</v>
          </cell>
          <cell r="BS1817" t="str">
            <v>-</v>
          </cell>
          <cell r="BT1817" t="str">
            <v>-</v>
          </cell>
          <cell r="BU1817" t="str">
            <v>-</v>
          </cell>
          <cell r="BV1817" t="str">
            <v>-</v>
          </cell>
          <cell r="BW1817" t="str">
            <v>-</v>
          </cell>
          <cell r="BX1817" t="str">
            <v>-</v>
          </cell>
          <cell r="BY1817" t="str">
            <v>-</v>
          </cell>
          <cell r="BZ1817" t="str">
            <v>-</v>
          </cell>
          <cell r="CA1817" t="str">
            <v>-</v>
          </cell>
          <cell r="CB1817" t="str">
            <v>-</v>
          </cell>
          <cell r="CC1817" t="str">
            <v>Jueves</v>
          </cell>
          <cell r="CD1817" t="str">
            <v>01</v>
          </cell>
          <cell r="CE1817" t="str">
            <v>1</v>
          </cell>
          <cell r="CF1817" t="str">
            <v>Verde</v>
          </cell>
          <cell r="CG1817" t="str">
            <v>4o Sábado</v>
          </cell>
          <cell r="CH1817" t="str">
            <v>Abr y May</v>
          </cell>
          <cell r="CI1817" t="str">
            <v>Oct y Nov</v>
          </cell>
          <cell r="CJ1817" t="str">
            <v>Ajustador</v>
          </cell>
          <cell r="CK1817">
            <v>90</v>
          </cell>
          <cell r="CL1817" t="str">
            <v>101 - MAGNA</v>
          </cell>
          <cell r="CM1817" t="str">
            <v>17046</v>
          </cell>
          <cell r="CP1817" t="str">
            <v>-</v>
          </cell>
        </row>
        <row r="1818">
          <cell r="A1818" t="str">
            <v>17047</v>
          </cell>
          <cell r="B1818" t="str">
            <v>T71APJ</v>
          </cell>
          <cell r="C1818" t="str">
            <v>Ciudad de México</v>
          </cell>
          <cell r="D1818" t="str">
            <v>No aplica</v>
          </cell>
          <cell r="E1818" t="str">
            <v>Aveo</v>
          </cell>
          <cell r="F1818" t="str">
            <v>Automóvil</v>
          </cell>
          <cell r="G1818" t="str">
            <v>Chevrolet</v>
          </cell>
          <cell r="H1818" t="str">
            <v>Aveo LT 4 puertas T/M, D/H, A/A, B/A, ABS, CD, Paquete F</v>
          </cell>
          <cell r="I1818" t="str">
            <v>3G1TB5CF8HL163278</v>
          </cell>
          <cell r="J1818" t="str">
            <v>Hecho en México</v>
          </cell>
          <cell r="K1818" t="str">
            <v>Magna</v>
          </cell>
          <cell r="L1818">
            <v>4</v>
          </cell>
          <cell r="M1818">
            <v>45</v>
          </cell>
          <cell r="N1818">
            <v>2017</v>
          </cell>
          <cell r="O1818" t="str">
            <v>Guadalajara</v>
          </cell>
          <cell r="P1818" t="str">
            <v>Jalisco</v>
          </cell>
          <cell r="Q1818" t="str">
            <v>Occidente</v>
          </cell>
          <cell r="R1818" t="str">
            <v>Activo</v>
          </cell>
          <cell r="S1818" t="str">
            <v>En operación</v>
          </cell>
          <cell r="T1818" t="str">
            <v>GNP</v>
          </cell>
          <cell r="U1818" t="str">
            <v>Grupo Nacional Provincial, S.A.B.</v>
          </cell>
          <cell r="V1818" t="str">
            <v>Supervisor de Taller</v>
          </cell>
          <cell r="W1818" t="str">
            <v>-</v>
          </cell>
          <cell r="X1818" t="str">
            <v>Supervisoria</v>
          </cell>
          <cell r="Y1818" t="str">
            <v>Asignado</v>
          </cell>
          <cell r="Z1818" t="str">
            <v>N95292</v>
          </cell>
          <cell r="AA1818" t="str">
            <v>Castro Ramirez Sara Maria</v>
          </cell>
          <cell r="AB1818" t="str">
            <v>Grupo Nacional Provincial, S.A.B.</v>
          </cell>
          <cell r="AC1818" t="str">
            <v>CARS9301094V3</v>
          </cell>
          <cell r="AD1818" t="str">
            <v>Operativo</v>
          </cell>
          <cell r="AE1818" t="str">
            <v>Visitador de Taller Jr.</v>
          </cell>
          <cell r="AF1818" t="str">
            <v>Unidad Operativa</v>
          </cell>
          <cell r="AG1818" t="str">
            <v>Dirección Servicio y Operaciones</v>
          </cell>
          <cell r="AH1818" t="str">
            <v>Subdirección Siniestros Norte y Occidente</v>
          </cell>
          <cell r="AI1818" t="str">
            <v>C9179</v>
          </cell>
          <cell r="AJ1818" t="str">
            <v>Moya Urdiales Idalia Leticia</v>
          </cell>
          <cell r="AK1818" t="str">
            <v>Oficina central Guadalajara</v>
          </cell>
          <cell r="AL1818" t="str">
            <v>Guadalajara</v>
          </cell>
          <cell r="AM1818">
            <v>0</v>
          </cell>
          <cell r="AN1818" t="str">
            <v>sara.castro@gnp.com.mx</v>
          </cell>
          <cell r="AO1818" t="str">
            <v>sara.castro@gnp.com.mx</v>
          </cell>
          <cell r="AP1818" t="str">
            <v>sara.castro@gnp.com.mx</v>
          </cell>
          <cell r="AQ1818">
            <v>3310159773</v>
          </cell>
          <cell r="AR1818" t="str">
            <v>6363180010380168</v>
          </cell>
          <cell r="AS1818" t="str">
            <v>ACTIVO</v>
          </cell>
          <cell r="AT1818" t="str">
            <v>8523</v>
          </cell>
          <cell r="AU1818" t="str">
            <v>560</v>
          </cell>
          <cell r="AV1818" t="str">
            <v>05/26</v>
          </cell>
          <cell r="AW1818" t="str">
            <v>-</v>
          </cell>
          <cell r="AX1818" t="str">
            <v>-</v>
          </cell>
          <cell r="AY1818" t="str">
            <v>No</v>
          </cell>
          <cell r="AZ1818" t="str">
            <v>-</v>
          </cell>
          <cell r="BA1818" t="str">
            <v>-</v>
          </cell>
          <cell r="BB1818" t="str">
            <v>-</v>
          </cell>
          <cell r="BC1818" t="str">
            <v>-</v>
          </cell>
          <cell r="BD1818" t="str">
            <v>-</v>
          </cell>
          <cell r="BE1818" t="str">
            <v>-</v>
          </cell>
          <cell r="BF1818" t="str">
            <v>-</v>
          </cell>
          <cell r="BG1818">
            <v>4</v>
          </cell>
          <cell r="BH1818">
            <v>2021</v>
          </cell>
          <cell r="BI1818">
            <v>2</v>
          </cell>
          <cell r="BJ1818" t="str">
            <v>Arrendado</v>
          </cell>
          <cell r="BK1818" t="str">
            <v>ANC11040</v>
          </cell>
          <cell r="BL1818" t="str">
            <v>Auto Cam, S.A. de C.V.</v>
          </cell>
          <cell r="BM1818">
            <v>126389.66</v>
          </cell>
          <cell r="BN1818">
            <v>20222.345600000001</v>
          </cell>
          <cell r="BO1818">
            <v>146612.0056</v>
          </cell>
          <cell r="BQ1818">
            <v>43652</v>
          </cell>
          <cell r="BR1818" t="str">
            <v>AP-20170728-0735</v>
          </cell>
          <cell r="BS1818" t="str">
            <v>35</v>
          </cell>
          <cell r="BT1818" t="str">
            <v>23/48</v>
          </cell>
          <cell r="BU1818">
            <v>1580.78</v>
          </cell>
          <cell r="BV1818">
            <v>1058.81</v>
          </cell>
          <cell r="BW1818">
            <v>2639.59</v>
          </cell>
          <cell r="BX1818">
            <v>422.33</v>
          </cell>
          <cell r="BY1818">
            <v>3061.92</v>
          </cell>
          <cell r="BZ1818">
            <v>96048.01</v>
          </cell>
          <cell r="CA1818" t="str">
            <v>28/07/2017</v>
          </cell>
          <cell r="CB1818" t="str">
            <v>06/08/2021</v>
          </cell>
          <cell r="CC1818" t="str">
            <v>Jueves</v>
          </cell>
          <cell r="CD1818" t="str">
            <v>71</v>
          </cell>
          <cell r="CE1818" t="str">
            <v>1</v>
          </cell>
          <cell r="CF1818" t="str">
            <v>Verde</v>
          </cell>
          <cell r="CG1818" t="str">
            <v>4o Sábado</v>
          </cell>
          <cell r="CH1818" t="str">
            <v>Abr y May</v>
          </cell>
          <cell r="CI1818" t="str">
            <v>Oct y Nov</v>
          </cell>
          <cell r="CJ1818" t="str">
            <v>SupTaller</v>
          </cell>
          <cell r="CK1818">
            <v>90</v>
          </cell>
          <cell r="CL1818" t="str">
            <v>101 - MAGNA</v>
          </cell>
          <cell r="CM1818" t="str">
            <v>17047</v>
          </cell>
          <cell r="CP1818" t="str">
            <v>4016570</v>
          </cell>
        </row>
        <row r="1819">
          <cell r="A1819" t="str">
            <v>17048</v>
          </cell>
          <cell r="B1819" t="str">
            <v>X72ANZ</v>
          </cell>
          <cell r="C1819" t="str">
            <v>Ciudad de México</v>
          </cell>
          <cell r="D1819" t="str">
            <v>No aplica</v>
          </cell>
          <cell r="E1819" t="str">
            <v>Aveo</v>
          </cell>
          <cell r="F1819" t="str">
            <v>Automóvil</v>
          </cell>
          <cell r="G1819" t="str">
            <v>Chevrolet</v>
          </cell>
          <cell r="H1819" t="str">
            <v>Aveo LT 4 puertas T/M, D/H, A/A, B/A, ABS, CD, Paquete F</v>
          </cell>
          <cell r="I1819" t="str">
            <v>3G1TB5CF8HL163507</v>
          </cell>
          <cell r="J1819" t="str">
            <v>Hecho en México</v>
          </cell>
          <cell r="K1819" t="str">
            <v>Magna</v>
          </cell>
          <cell r="L1819">
            <v>4</v>
          </cell>
          <cell r="M1819">
            <v>45</v>
          </cell>
          <cell r="N1819">
            <v>2017</v>
          </cell>
          <cell r="O1819" t="str">
            <v>Xalapa</v>
          </cell>
          <cell r="P1819" t="str">
            <v>Veracruz</v>
          </cell>
          <cell r="Q1819" t="str">
            <v>Sureste</v>
          </cell>
          <cell r="R1819" t="str">
            <v>Activo</v>
          </cell>
          <cell r="S1819" t="str">
            <v>En operación</v>
          </cell>
          <cell r="T1819" t="str">
            <v>GNP</v>
          </cell>
          <cell r="U1819" t="str">
            <v>Grupo Nacional Provincial, S.A.B.</v>
          </cell>
          <cell r="V1819" t="str">
            <v>Asesor de Servicio</v>
          </cell>
          <cell r="W1819" t="str">
            <v>6503</v>
          </cell>
          <cell r="X1819" t="str">
            <v>Supervisoria</v>
          </cell>
          <cell r="Y1819" t="str">
            <v>Asignado</v>
          </cell>
          <cell r="Z1819" t="str">
            <v>S04407</v>
          </cell>
          <cell r="AA1819" t="str">
            <v>Lorenzo Francisco Joel</v>
          </cell>
          <cell r="AB1819" t="str">
            <v>Servicios Administrativos en Reclamaciones, S.A. de C.V.</v>
          </cell>
          <cell r="AC1819" t="str">
            <v>LOFJ7705133I5</v>
          </cell>
          <cell r="AD1819" t="str">
            <v>Operativo</v>
          </cell>
          <cell r="AE1819" t="str">
            <v>Asesor de Servicio</v>
          </cell>
          <cell r="AF1819" t="str">
            <v>Unidad Operativa</v>
          </cell>
          <cell r="AG1819" t="str">
            <v>Dirección Servicio y Operaciones</v>
          </cell>
          <cell r="AH1819" t="str">
            <v>Subdir. Siniestros CDMX y Sureste</v>
          </cell>
          <cell r="AI1819" t="str">
            <v>C9208</v>
          </cell>
          <cell r="AJ1819" t="str">
            <v>Lasa Estrada Antxon</v>
          </cell>
          <cell r="AK1819" t="str">
            <v>Jalapa</v>
          </cell>
          <cell r="AL1819" t="str">
            <v>Jalapa</v>
          </cell>
          <cell r="AM1819">
            <v>0</v>
          </cell>
          <cell r="AN1819" t="str">
            <v>joel.lorenzo@gnp.com.mx</v>
          </cell>
          <cell r="AO1819" t="str">
            <v>joel.lorenzo@gnp.com.mx</v>
          </cell>
          <cell r="AP1819" t="str">
            <v> felipecerone@hotmail.com </v>
          </cell>
          <cell r="AQ1819">
            <v>7223508525</v>
          </cell>
          <cell r="AR1819" t="str">
            <v>6363180010380176</v>
          </cell>
          <cell r="AS1819" t="str">
            <v>BLOQUEADO</v>
          </cell>
          <cell r="AT1819" t="str">
            <v>4762</v>
          </cell>
          <cell r="AU1819" t="str">
            <v>612</v>
          </cell>
          <cell r="AV1819" t="str">
            <v>05/26</v>
          </cell>
          <cell r="AW1819" t="str">
            <v>IMDM22968797..</v>
          </cell>
          <cell r="AX1819" t="str">
            <v>Inactivo</v>
          </cell>
          <cell r="AY1819" t="str">
            <v>No</v>
          </cell>
          <cell r="AZ1819" t="str">
            <v>-</v>
          </cell>
          <cell r="BA1819" t="str">
            <v>-</v>
          </cell>
          <cell r="BB1819" t="str">
            <v>-</v>
          </cell>
          <cell r="BC1819" t="str">
            <v>-</v>
          </cell>
          <cell r="BD1819" t="str">
            <v>-</v>
          </cell>
          <cell r="BE1819" t="str">
            <v>-</v>
          </cell>
          <cell r="BF1819" t="str">
            <v>-</v>
          </cell>
          <cell r="BG1819">
            <v>3</v>
          </cell>
          <cell r="BH1819">
            <v>2020</v>
          </cell>
          <cell r="BI1819">
            <v>2</v>
          </cell>
          <cell r="BJ1819" t="str">
            <v>Arrendado</v>
          </cell>
          <cell r="BK1819" t="str">
            <v>ANC10782</v>
          </cell>
          <cell r="BL1819" t="str">
            <v>Auto Cam, S.A. de C.V.</v>
          </cell>
          <cell r="BM1819">
            <v>126389.66</v>
          </cell>
          <cell r="BN1819">
            <v>20222.345600000001</v>
          </cell>
          <cell r="BO1819">
            <v>146612.0056</v>
          </cell>
          <cell r="BQ1819">
            <v>43652</v>
          </cell>
          <cell r="BR1819" t="str">
            <v>AP-20161006-0674</v>
          </cell>
          <cell r="BS1819" t="str">
            <v>199</v>
          </cell>
          <cell r="BT1819" t="str">
            <v>25/36</v>
          </cell>
          <cell r="BU1819">
            <v>2299</v>
          </cell>
          <cell r="BV1819">
            <v>930.86</v>
          </cell>
          <cell r="BW1819">
            <v>3229.86</v>
          </cell>
          <cell r="BX1819">
            <v>516.78</v>
          </cell>
          <cell r="BY1819">
            <v>3746.6400000000003</v>
          </cell>
          <cell r="BZ1819">
            <v>83532.070000000007</v>
          </cell>
          <cell r="CA1819" t="str">
            <v>25/05/2017</v>
          </cell>
          <cell r="CB1819" t="str">
            <v>06/06/2020</v>
          </cell>
          <cell r="CC1819" t="str">
            <v>Jueves</v>
          </cell>
          <cell r="CD1819" t="str">
            <v>72</v>
          </cell>
          <cell r="CE1819" t="str">
            <v>2</v>
          </cell>
          <cell r="CF1819" t="str">
            <v>Verde</v>
          </cell>
          <cell r="CG1819" t="str">
            <v>4o Sábado</v>
          </cell>
          <cell r="CH1819" t="str">
            <v>Abr y May</v>
          </cell>
          <cell r="CI1819" t="str">
            <v>Oct y Nov</v>
          </cell>
          <cell r="CJ1819" t="str">
            <v>Ajustador</v>
          </cell>
          <cell r="CK1819">
            <v>90</v>
          </cell>
          <cell r="CL1819" t="str">
            <v>101 - MAGNA</v>
          </cell>
          <cell r="CM1819" t="str">
            <v>17048</v>
          </cell>
          <cell r="CP1819" t="str">
            <v>-</v>
          </cell>
        </row>
        <row r="1820">
          <cell r="A1820" t="str">
            <v>17049</v>
          </cell>
          <cell r="B1820" t="str">
            <v>U18APJ</v>
          </cell>
          <cell r="C1820" t="str">
            <v>Ciudad de México</v>
          </cell>
          <cell r="D1820" t="str">
            <v>No aplica</v>
          </cell>
          <cell r="E1820" t="str">
            <v>Aveo</v>
          </cell>
          <cell r="F1820" t="str">
            <v>Automóvil</v>
          </cell>
          <cell r="G1820" t="str">
            <v>Chevrolet</v>
          </cell>
          <cell r="H1820" t="str">
            <v>Aveo LT 4 puertas T/M, D/H, A/A, B/A, ABS, CD, Paquete F</v>
          </cell>
          <cell r="I1820" t="str">
            <v>3G1TB5CF8HL163720</v>
          </cell>
          <cell r="J1820" t="str">
            <v>Hecho en México</v>
          </cell>
          <cell r="K1820" t="str">
            <v>Magna</v>
          </cell>
          <cell r="L1820">
            <v>4</v>
          </cell>
          <cell r="M1820">
            <v>45</v>
          </cell>
          <cell r="N1820">
            <v>2017</v>
          </cell>
          <cell r="O1820" t="str">
            <v>Guadalajara</v>
          </cell>
          <cell r="P1820" t="str">
            <v>Jalisco</v>
          </cell>
          <cell r="Q1820" t="str">
            <v>Occidente</v>
          </cell>
          <cell r="R1820" t="str">
            <v>Activo</v>
          </cell>
          <cell r="S1820" t="str">
            <v>En operación</v>
          </cell>
          <cell r="T1820" t="str">
            <v>GNP</v>
          </cell>
          <cell r="U1820" t="str">
            <v>Grupo Nacional Provincial, S.A.B.</v>
          </cell>
          <cell r="V1820" t="str">
            <v>Supervisor de Taller</v>
          </cell>
          <cell r="W1820" t="str">
            <v>-</v>
          </cell>
          <cell r="X1820" t="str">
            <v>Supervisoria</v>
          </cell>
          <cell r="Y1820" t="str">
            <v>Asignado</v>
          </cell>
          <cell r="Z1820" t="str">
            <v>N89271</v>
          </cell>
          <cell r="AA1820" t="str">
            <v>Muñoz Esparza Miguel Angel</v>
          </cell>
          <cell r="AB1820" t="str">
            <v>Grupo Nacional Provincial, S.A.B.</v>
          </cell>
          <cell r="AC1820" t="str">
            <v>MUEM850130L98</v>
          </cell>
          <cell r="AD1820" t="str">
            <v>Operativo</v>
          </cell>
          <cell r="AE1820" t="str">
            <v>Visitador de Taller</v>
          </cell>
          <cell r="AF1820" t="str">
            <v>Unidad Operativa</v>
          </cell>
          <cell r="AG1820" t="str">
            <v>Dirección Servicio y Operaciones</v>
          </cell>
          <cell r="AH1820" t="str">
            <v>Subdirección Siniestros Norte y Occidente</v>
          </cell>
          <cell r="AI1820" t="str">
            <v>C9179</v>
          </cell>
          <cell r="AJ1820" t="str">
            <v>Moya Urdiales Idalia Leticia</v>
          </cell>
          <cell r="AK1820" t="str">
            <v>Oficina central Guadalajara</v>
          </cell>
          <cell r="AL1820" t="str">
            <v>Guadalajara</v>
          </cell>
          <cell r="AM1820">
            <v>6551</v>
          </cell>
          <cell r="AN1820" t="str">
            <v>miguel.munoz@gnp.com.mx</v>
          </cell>
          <cell r="AO1820" t="str">
            <v>miguel.munoz@gnp.com.mx</v>
          </cell>
          <cell r="AQ1820">
            <v>3336690700</v>
          </cell>
          <cell r="AR1820" t="str">
            <v>6363180010380184</v>
          </cell>
          <cell r="AS1820" t="str">
            <v>ACTIVO</v>
          </cell>
          <cell r="AT1820" t="str">
            <v>6934</v>
          </cell>
          <cell r="AU1820" t="str">
            <v>067</v>
          </cell>
          <cell r="AV1820" t="str">
            <v>05/26</v>
          </cell>
          <cell r="AW1820" t="str">
            <v>-</v>
          </cell>
          <cell r="AX1820" t="str">
            <v>-</v>
          </cell>
          <cell r="AY1820" t="str">
            <v>Si</v>
          </cell>
          <cell r="AZ1820">
            <v>500</v>
          </cell>
          <cell r="BA1820">
            <v>43708</v>
          </cell>
          <cell r="BB1820">
            <v>22500</v>
          </cell>
          <cell r="BC1820" t="str">
            <v>-</v>
          </cell>
          <cell r="BD1820">
            <v>48000</v>
          </cell>
          <cell r="BE1820">
            <v>43039</v>
          </cell>
          <cell r="BF1820">
            <v>44119</v>
          </cell>
          <cell r="BG1820">
            <v>4</v>
          </cell>
          <cell r="BH1820">
            <v>2021</v>
          </cell>
          <cell r="BI1820">
            <v>2</v>
          </cell>
          <cell r="BJ1820" t="str">
            <v>Arrendado</v>
          </cell>
          <cell r="BK1820" t="str">
            <v>ANC11041</v>
          </cell>
          <cell r="BL1820" t="str">
            <v>Auto Cam, S.A. de C.V.</v>
          </cell>
          <cell r="BM1820">
            <v>126389.66</v>
          </cell>
          <cell r="BN1820">
            <v>20222.345600000001</v>
          </cell>
          <cell r="BO1820">
            <v>146612.0056</v>
          </cell>
          <cell r="BQ1820">
            <v>43652</v>
          </cell>
          <cell r="BR1820" t="str">
            <v>AP-20170728-0735</v>
          </cell>
          <cell r="BS1820" t="str">
            <v>36</v>
          </cell>
          <cell r="BT1820" t="str">
            <v>23/48</v>
          </cell>
          <cell r="BU1820">
            <v>1580.78</v>
          </cell>
          <cell r="BV1820">
            <v>1058.81</v>
          </cell>
          <cell r="BW1820">
            <v>2639.59</v>
          </cell>
          <cell r="BX1820">
            <v>422.33</v>
          </cell>
          <cell r="BY1820">
            <v>3061.92</v>
          </cell>
          <cell r="BZ1820">
            <v>96048.01</v>
          </cell>
          <cell r="CA1820" t="str">
            <v>28/07/2017</v>
          </cell>
          <cell r="CB1820" t="str">
            <v>06/08/2021</v>
          </cell>
          <cell r="CC1820" t="str">
            <v>Martes</v>
          </cell>
          <cell r="CD1820" t="str">
            <v>18</v>
          </cell>
          <cell r="CE1820" t="str">
            <v>8</v>
          </cell>
          <cell r="CF1820" t="str">
            <v>Rosa</v>
          </cell>
          <cell r="CG1820" t="str">
            <v>2o Sábado</v>
          </cell>
          <cell r="CH1820" t="str">
            <v>Feb y Mzo</v>
          </cell>
          <cell r="CI1820" t="str">
            <v>Ago y Sep</v>
          </cell>
          <cell r="CJ1820" t="str">
            <v>SupTaller</v>
          </cell>
          <cell r="CK1820">
            <v>90</v>
          </cell>
          <cell r="CL1820" t="str">
            <v>101 - MAGNA</v>
          </cell>
          <cell r="CM1820" t="str">
            <v>17049</v>
          </cell>
          <cell r="CP1820" t="str">
            <v>4015875</v>
          </cell>
        </row>
        <row r="1821">
          <cell r="A1821" t="str">
            <v>17050</v>
          </cell>
          <cell r="B1821" t="str">
            <v>T22APJ</v>
          </cell>
          <cell r="C1821" t="str">
            <v>Ciudad de México</v>
          </cell>
          <cell r="D1821" t="str">
            <v>No aplica</v>
          </cell>
          <cell r="E1821" t="str">
            <v>Aveo</v>
          </cell>
          <cell r="F1821" t="str">
            <v>Automóvil</v>
          </cell>
          <cell r="G1821" t="str">
            <v>Chevrolet</v>
          </cell>
          <cell r="H1821" t="str">
            <v>Aveo LT 4 puertas T/M, D/H, A/A, B/A, ABS, CD, Paquete F</v>
          </cell>
          <cell r="I1821" t="str">
            <v>3G1TB5CF8HL163930</v>
          </cell>
          <cell r="J1821" t="str">
            <v>Hecho en México</v>
          </cell>
          <cell r="K1821" t="str">
            <v>Magna</v>
          </cell>
          <cell r="L1821">
            <v>4</v>
          </cell>
          <cell r="M1821">
            <v>45</v>
          </cell>
          <cell r="N1821">
            <v>2017</v>
          </cell>
          <cell r="O1821" t="str">
            <v>Guadalajara</v>
          </cell>
          <cell r="P1821" t="str">
            <v>Jalisco</v>
          </cell>
          <cell r="Q1821" t="str">
            <v>Occidente</v>
          </cell>
          <cell r="R1821" t="str">
            <v>Activo</v>
          </cell>
          <cell r="S1821" t="str">
            <v>En operación</v>
          </cell>
          <cell r="T1821" t="str">
            <v>GNP</v>
          </cell>
          <cell r="U1821" t="str">
            <v>Grupo Nacional Provincial, S.A.B.</v>
          </cell>
          <cell r="V1821" t="str">
            <v>Supervisor de Taller</v>
          </cell>
          <cell r="W1821" t="str">
            <v>-</v>
          </cell>
          <cell r="X1821" t="str">
            <v>Supervisoria</v>
          </cell>
          <cell r="Y1821" t="str">
            <v>Asignado</v>
          </cell>
          <cell r="Z1821" t="str">
            <v>N94456</v>
          </cell>
          <cell r="AA1821" t="str">
            <v>Mora Herrera Miguel Angel</v>
          </cell>
          <cell r="AB1821" t="str">
            <v>Grupo Nacional Provincial, S.A.B.</v>
          </cell>
          <cell r="AC1821" t="str">
            <v>MOHM890707CE5</v>
          </cell>
          <cell r="AD1821" t="str">
            <v>Operativo</v>
          </cell>
          <cell r="AE1821" t="str">
            <v>Visitador de Taller</v>
          </cell>
          <cell r="AF1821" t="str">
            <v>Unidad Operativa</v>
          </cell>
          <cell r="AG1821" t="str">
            <v>Dirección Servicio y Operaciones</v>
          </cell>
          <cell r="AH1821" t="str">
            <v>Subdirección Siniestros Norte y Occidente</v>
          </cell>
          <cell r="AI1821" t="str">
            <v>C9179</v>
          </cell>
          <cell r="AJ1821" t="str">
            <v>Moya Urdiales Idalia Leticia</v>
          </cell>
          <cell r="AK1821" t="str">
            <v>Oficina central Guadalajara</v>
          </cell>
          <cell r="AL1821" t="str">
            <v>Guadalajara</v>
          </cell>
          <cell r="AM1821">
            <v>0</v>
          </cell>
          <cell r="AN1821" t="str">
            <v>miguel.mora@gnp.com.mx</v>
          </cell>
          <cell r="AO1821" t="str">
            <v>miguel.mora@gnp.com.mx</v>
          </cell>
          <cell r="AQ1821">
            <v>3312946203</v>
          </cell>
          <cell r="AR1821" t="str">
            <v>6363180010380192</v>
          </cell>
          <cell r="AS1821" t="str">
            <v>ACTIVO</v>
          </cell>
          <cell r="AT1821" t="str">
            <v>3425</v>
          </cell>
          <cell r="AU1821" t="str">
            <v>170</v>
          </cell>
          <cell r="AV1821" t="str">
            <v>05/26</v>
          </cell>
          <cell r="AW1821" t="str">
            <v>-</v>
          </cell>
          <cell r="AX1821" t="str">
            <v>-</v>
          </cell>
          <cell r="AY1821" t="str">
            <v>Si</v>
          </cell>
          <cell r="AZ1821">
            <v>500</v>
          </cell>
          <cell r="BA1821">
            <v>43708</v>
          </cell>
          <cell r="BB1821">
            <v>22500</v>
          </cell>
          <cell r="BC1821" t="str">
            <v>-</v>
          </cell>
          <cell r="BD1821">
            <v>48000</v>
          </cell>
          <cell r="BE1821">
            <v>43039</v>
          </cell>
          <cell r="BF1821">
            <v>44119</v>
          </cell>
          <cell r="BG1821">
            <v>4</v>
          </cell>
          <cell r="BH1821">
            <v>2021</v>
          </cell>
          <cell r="BI1821">
            <v>2</v>
          </cell>
          <cell r="BJ1821" t="str">
            <v>Arrendado</v>
          </cell>
          <cell r="BK1821" t="str">
            <v>ANC11052</v>
          </cell>
          <cell r="BL1821" t="str">
            <v>Auto Cam, S.A. de C.V.</v>
          </cell>
          <cell r="BM1821">
            <v>126389.66</v>
          </cell>
          <cell r="BN1821">
            <v>20222.345600000001</v>
          </cell>
          <cell r="BO1821">
            <v>146612.0056</v>
          </cell>
          <cell r="BQ1821">
            <v>43652</v>
          </cell>
          <cell r="BR1821" t="str">
            <v>AP-20170728-0735</v>
          </cell>
          <cell r="BS1821" t="str">
            <v>38</v>
          </cell>
          <cell r="BT1821" t="str">
            <v>23/48</v>
          </cell>
          <cell r="BU1821">
            <v>1580.78</v>
          </cell>
          <cell r="BV1821">
            <v>1058.81</v>
          </cell>
          <cell r="BW1821">
            <v>2639.59</v>
          </cell>
          <cell r="BX1821">
            <v>422.33</v>
          </cell>
          <cell r="BY1821">
            <v>3061.92</v>
          </cell>
          <cell r="BZ1821">
            <v>96048.01</v>
          </cell>
          <cell r="CA1821" t="str">
            <v>28/07/2017</v>
          </cell>
          <cell r="CB1821" t="str">
            <v>06/08/2021</v>
          </cell>
          <cell r="CC1821" t="str">
            <v>Jueves</v>
          </cell>
          <cell r="CD1821" t="str">
            <v>22</v>
          </cell>
          <cell r="CE1821" t="str">
            <v>2</v>
          </cell>
          <cell r="CF1821" t="str">
            <v>Verde</v>
          </cell>
          <cell r="CG1821" t="str">
            <v>4o Sábado</v>
          </cell>
          <cell r="CH1821" t="str">
            <v>Abr y May</v>
          </cell>
          <cell r="CI1821" t="str">
            <v>Oct y Nov</v>
          </cell>
          <cell r="CJ1821" t="str">
            <v>SupTaller</v>
          </cell>
          <cell r="CK1821">
            <v>90</v>
          </cell>
          <cell r="CL1821" t="str">
            <v>101 - MAGNA</v>
          </cell>
          <cell r="CM1821" t="str">
            <v>17050</v>
          </cell>
          <cell r="CP1821" t="str">
            <v>4016582</v>
          </cell>
        </row>
        <row r="1822">
          <cell r="A1822" t="str">
            <v>17051</v>
          </cell>
          <cell r="B1822" t="str">
            <v>T97APJ</v>
          </cell>
          <cell r="C1822" t="str">
            <v>Ciudad de México</v>
          </cell>
          <cell r="D1822" t="str">
            <v>No aplica</v>
          </cell>
          <cell r="E1822" t="str">
            <v>Aveo</v>
          </cell>
          <cell r="F1822" t="str">
            <v>Automóvil</v>
          </cell>
          <cell r="G1822" t="str">
            <v>Chevrolet</v>
          </cell>
          <cell r="H1822" t="str">
            <v>Aveo LT 4 puertas T/M, D/H, A/A, B/A, ABS, CD, Paquete F</v>
          </cell>
          <cell r="I1822" t="str">
            <v>3G1TB5CF8HL164219</v>
          </cell>
          <cell r="J1822" t="str">
            <v>Hecho en México</v>
          </cell>
          <cell r="K1822" t="str">
            <v>Magna</v>
          </cell>
          <cell r="L1822">
            <v>4</v>
          </cell>
          <cell r="M1822">
            <v>45</v>
          </cell>
          <cell r="N1822">
            <v>2017</v>
          </cell>
          <cell r="O1822" t="str">
            <v>Coatzacoalcos</v>
          </cell>
          <cell r="P1822" t="str">
            <v>Veracruz</v>
          </cell>
          <cell r="Q1822" t="str">
            <v>Sureste</v>
          </cell>
          <cell r="R1822" t="str">
            <v>Activo</v>
          </cell>
          <cell r="S1822" t="str">
            <v>En operación</v>
          </cell>
          <cell r="T1822" t="str">
            <v>GNP</v>
          </cell>
          <cell r="U1822" t="str">
            <v>Grupo Nacional Provincial, S.A.B.</v>
          </cell>
          <cell r="V1822" t="str">
            <v>Supervisor de Taller</v>
          </cell>
          <cell r="W1822" t="str">
            <v>-</v>
          </cell>
          <cell r="X1822" t="str">
            <v>Supervisoria</v>
          </cell>
          <cell r="Y1822" t="str">
            <v>Asignado</v>
          </cell>
          <cell r="Z1822" t="str">
            <v>N93837</v>
          </cell>
          <cell r="AA1822" t="str">
            <v>Madrazo Pérez Ana Karen</v>
          </cell>
          <cell r="AB1822" t="str">
            <v>Grupo Nacional Provincial, S.A.B.</v>
          </cell>
          <cell r="AC1822" t="str">
            <v>MAPA890602NC5</v>
          </cell>
          <cell r="AD1822" t="str">
            <v>Operativo</v>
          </cell>
          <cell r="AE1822" t="str">
            <v>Visitador de Taller</v>
          </cell>
          <cell r="AF1822" t="str">
            <v>Unidad Operativa</v>
          </cell>
          <cell r="AG1822" t="str">
            <v>Dirección Servicio y Operaciones</v>
          </cell>
          <cell r="AH1822" t="str">
            <v>Subdir. Siniestros CDMX y Sureste</v>
          </cell>
          <cell r="AI1822" t="str">
            <v>C9208</v>
          </cell>
          <cell r="AJ1822" t="str">
            <v>Lasa Estrada Antxon</v>
          </cell>
          <cell r="AK1822" t="str">
            <v>Coatzacoalcos</v>
          </cell>
          <cell r="AL1822" t="str">
            <v>Coatzacoalcos</v>
          </cell>
          <cell r="AM1822">
            <v>7983</v>
          </cell>
          <cell r="AN1822" t="str">
            <v>ana.madrazo@gnp.com.mx</v>
          </cell>
          <cell r="AO1822" t="str">
            <v>ana.madrazo@gnp.com.mx</v>
          </cell>
          <cell r="AQ1822">
            <v>9212736146</v>
          </cell>
          <cell r="AR1822" t="str">
            <v>6363180010380200</v>
          </cell>
          <cell r="AS1822" t="str">
            <v>ACTIVO</v>
          </cell>
          <cell r="AT1822" t="str">
            <v>4857</v>
          </cell>
          <cell r="AU1822" t="str">
            <v>833</v>
          </cell>
          <cell r="AV1822" t="str">
            <v>05/26</v>
          </cell>
          <cell r="AW1822" t="str">
            <v>-</v>
          </cell>
          <cell r="AX1822" t="str">
            <v>-</v>
          </cell>
          <cell r="AY1822" t="str">
            <v>Si</v>
          </cell>
          <cell r="AZ1822">
            <v>500</v>
          </cell>
          <cell r="BA1822">
            <v>43708</v>
          </cell>
          <cell r="BB1822">
            <v>24000</v>
          </cell>
          <cell r="BC1822">
            <v>0</v>
          </cell>
          <cell r="BD1822">
            <v>47000</v>
          </cell>
          <cell r="BE1822">
            <v>42993</v>
          </cell>
          <cell r="BF1822">
            <v>44439</v>
          </cell>
          <cell r="BG1822">
            <v>4</v>
          </cell>
          <cell r="BH1822">
            <v>2021</v>
          </cell>
          <cell r="BI1822">
            <v>2</v>
          </cell>
          <cell r="BJ1822" t="str">
            <v>Arrendado</v>
          </cell>
          <cell r="BK1822" t="str">
            <v>ANC11053</v>
          </cell>
          <cell r="BL1822" t="str">
            <v>Auto Cam, S.A. de C.V.</v>
          </cell>
          <cell r="BM1822">
            <v>126389.66</v>
          </cell>
          <cell r="BN1822">
            <v>20222.345600000001</v>
          </cell>
          <cell r="BO1822">
            <v>146612.0056</v>
          </cell>
          <cell r="BQ1822">
            <v>43652</v>
          </cell>
          <cell r="BR1822" t="str">
            <v>AP-20170728-0735</v>
          </cell>
          <cell r="BS1822" t="str">
            <v>39</v>
          </cell>
          <cell r="BT1822" t="str">
            <v>23/48</v>
          </cell>
          <cell r="BU1822">
            <v>1580.78</v>
          </cell>
          <cell r="BV1822">
            <v>1058.81</v>
          </cell>
          <cell r="BW1822">
            <v>2639.59</v>
          </cell>
          <cell r="BX1822">
            <v>422.33</v>
          </cell>
          <cell r="BY1822">
            <v>3061.92</v>
          </cell>
          <cell r="BZ1822">
            <v>96048.01</v>
          </cell>
          <cell r="CA1822" t="str">
            <v>28/07/2017</v>
          </cell>
          <cell r="CB1822" t="str">
            <v>06/08/2021</v>
          </cell>
          <cell r="CC1822" t="str">
            <v>Martes</v>
          </cell>
          <cell r="CD1822" t="str">
            <v>97</v>
          </cell>
          <cell r="CE1822" t="str">
            <v>7</v>
          </cell>
          <cell r="CF1822" t="str">
            <v>Rosa</v>
          </cell>
          <cell r="CG1822" t="str">
            <v>2o Sábado</v>
          </cell>
          <cell r="CH1822" t="str">
            <v>Feb y Mzo</v>
          </cell>
          <cell r="CI1822" t="str">
            <v>Ago y Sep</v>
          </cell>
          <cell r="CJ1822" t="str">
            <v>SupTaller</v>
          </cell>
          <cell r="CK1822">
            <v>90</v>
          </cell>
          <cell r="CL1822" t="str">
            <v>101 - MAGNA</v>
          </cell>
          <cell r="CM1822" t="str">
            <v>17051</v>
          </cell>
          <cell r="CP1822" t="str">
            <v>-</v>
          </cell>
        </row>
        <row r="1823">
          <cell r="A1823" t="str">
            <v>17052</v>
          </cell>
          <cell r="B1823" t="str">
            <v>P84APL</v>
          </cell>
          <cell r="C1823" t="str">
            <v>Ciudad de México</v>
          </cell>
          <cell r="D1823" t="str">
            <v>No aplica</v>
          </cell>
          <cell r="E1823" t="str">
            <v>Aveo</v>
          </cell>
          <cell r="F1823" t="str">
            <v>Automóvil</v>
          </cell>
          <cell r="G1823" t="str">
            <v>Chevrolet</v>
          </cell>
          <cell r="H1823" t="str">
            <v>Aveo LT 4 puertas T/M, D/H, A/A, B/A, ABS, CD, Paquete F</v>
          </cell>
          <cell r="I1823" t="str">
            <v>3G1TB5CF8HL164480</v>
          </cell>
          <cell r="J1823" t="str">
            <v>Hecho en México</v>
          </cell>
          <cell r="K1823" t="str">
            <v>Magna</v>
          </cell>
          <cell r="L1823">
            <v>4</v>
          </cell>
          <cell r="M1823">
            <v>45</v>
          </cell>
          <cell r="N1823">
            <v>2017</v>
          </cell>
          <cell r="O1823" t="str">
            <v>Chihuahua</v>
          </cell>
          <cell r="P1823" t="str">
            <v>Chihuahua</v>
          </cell>
          <cell r="Q1823" t="str">
            <v>Noroeste</v>
          </cell>
          <cell r="R1823" t="str">
            <v>Baja</v>
          </cell>
          <cell r="S1823" t="str">
            <v>Devolución Valmex</v>
          </cell>
          <cell r="T1823" t="str">
            <v>GNP</v>
          </cell>
          <cell r="U1823" t="str">
            <v>Grupo Nacional Provincial, S.A.B.</v>
          </cell>
          <cell r="V1823" t="str">
            <v>Agente Empleado</v>
          </cell>
          <cell r="W1823" t="str">
            <v>Agente Empleado</v>
          </cell>
          <cell r="X1823" t="str">
            <v>Oficina de Ventas</v>
          </cell>
          <cell r="Y1823" t="str">
            <v>Asignado</v>
          </cell>
          <cell r="Z1823" t="str">
            <v>V03125</v>
          </cell>
          <cell r="AA1823" t="str">
            <v>-</v>
          </cell>
          <cell r="AB1823" t="str">
            <v>-</v>
          </cell>
          <cell r="AC1823" t="str">
            <v>-</v>
          </cell>
          <cell r="AD1823" t="str">
            <v>-</v>
          </cell>
          <cell r="AE1823" t="str">
            <v>-</v>
          </cell>
          <cell r="AF1823" t="str">
            <v>-</v>
          </cell>
          <cell r="AG1823" t="str">
            <v>-</v>
          </cell>
          <cell r="AH1823" t="str">
            <v>-</v>
          </cell>
          <cell r="AI1823" t="str">
            <v>C6705</v>
          </cell>
          <cell r="AJ1823" t="str">
            <v>Ramirez Granados Arturo</v>
          </cell>
          <cell r="AK1823" t="str">
            <v>-</v>
          </cell>
          <cell r="AL1823" t="str">
            <v>-</v>
          </cell>
          <cell r="AM1823" t="str">
            <v>-</v>
          </cell>
          <cell r="AN1823">
            <v>0</v>
          </cell>
          <cell r="AO1823" t="str">
            <v>-</v>
          </cell>
          <cell r="AQ1823">
            <v>6142209611</v>
          </cell>
          <cell r="AR1823" t="str">
            <v>6363180010380218</v>
          </cell>
          <cell r="AS1823" t="str">
            <v>CANCELADO</v>
          </cell>
          <cell r="AT1823" t="str">
            <v>8320</v>
          </cell>
          <cell r="AU1823" t="str">
            <v>119</v>
          </cell>
          <cell r="AV1823" t="str">
            <v>05/26</v>
          </cell>
          <cell r="AW1823" t="str">
            <v>-</v>
          </cell>
          <cell r="AX1823" t="str">
            <v>-</v>
          </cell>
          <cell r="AY1823" t="str">
            <v>No</v>
          </cell>
          <cell r="AZ1823" t="str">
            <v>-</v>
          </cell>
          <cell r="BA1823" t="str">
            <v>-</v>
          </cell>
          <cell r="BB1823" t="str">
            <v>-</v>
          </cell>
          <cell r="BC1823" t="str">
            <v>-</v>
          </cell>
          <cell r="BD1823" t="str">
            <v>-</v>
          </cell>
          <cell r="BE1823" t="str">
            <v>-</v>
          </cell>
          <cell r="BF1823" t="str">
            <v>-</v>
          </cell>
          <cell r="BG1823" t="str">
            <v>-</v>
          </cell>
          <cell r="BH1823" t="str">
            <v>-</v>
          </cell>
          <cell r="BI1823" t="str">
            <v>-</v>
          </cell>
          <cell r="BJ1823" t="str">
            <v>Arrendado</v>
          </cell>
          <cell r="BK1823" t="str">
            <v>ANC11074</v>
          </cell>
          <cell r="BL1823" t="str">
            <v>Auto Cam, S.A. de C.V.</v>
          </cell>
          <cell r="BM1823">
            <v>126389.66</v>
          </cell>
          <cell r="BN1823">
            <v>20222.345600000001</v>
          </cell>
          <cell r="BO1823">
            <v>146612.0056</v>
          </cell>
          <cell r="BQ1823" t="str">
            <v>-</v>
          </cell>
          <cell r="BR1823" t="str">
            <v>-</v>
          </cell>
          <cell r="BS1823" t="str">
            <v>-</v>
          </cell>
          <cell r="BT1823" t="str">
            <v>-</v>
          </cell>
          <cell r="BU1823" t="str">
            <v>-</v>
          </cell>
          <cell r="BV1823" t="str">
            <v>-</v>
          </cell>
          <cell r="BW1823" t="str">
            <v>-</v>
          </cell>
          <cell r="BX1823" t="str">
            <v>-</v>
          </cell>
          <cell r="BY1823" t="str">
            <v>-</v>
          </cell>
          <cell r="BZ1823" t="str">
            <v>-</v>
          </cell>
          <cell r="CA1823" t="str">
            <v>-</v>
          </cell>
          <cell r="CB1823" t="str">
            <v>-</v>
          </cell>
          <cell r="CC1823" t="str">
            <v>Miércoles</v>
          </cell>
          <cell r="CD1823" t="str">
            <v>84</v>
          </cell>
          <cell r="CE1823" t="str">
            <v>4</v>
          </cell>
          <cell r="CF1823" t="str">
            <v>Rojo</v>
          </cell>
          <cell r="CG1823" t="str">
            <v>3er Sábado</v>
          </cell>
          <cell r="CH1823" t="str">
            <v>Mzo y Abr</v>
          </cell>
          <cell r="CI1823" t="str">
            <v>Sep y Oct</v>
          </cell>
          <cell r="CJ1823" t="str">
            <v>AgenteEmp</v>
          </cell>
          <cell r="CK1823">
            <v>90</v>
          </cell>
          <cell r="CL1823" t="str">
            <v>101 - MAGNA</v>
          </cell>
          <cell r="CM1823" t="str">
            <v>17052</v>
          </cell>
          <cell r="CP1823" t="str">
            <v>-</v>
          </cell>
        </row>
        <row r="1824">
          <cell r="A1824" t="str">
            <v>17053</v>
          </cell>
          <cell r="B1824" t="str">
            <v>X95APC</v>
          </cell>
          <cell r="C1824" t="str">
            <v>Ciudad de México</v>
          </cell>
          <cell r="D1824" t="str">
            <v>No aplica</v>
          </cell>
          <cell r="E1824" t="str">
            <v>Aveo</v>
          </cell>
          <cell r="F1824" t="str">
            <v>Automóvil</v>
          </cell>
          <cell r="G1824" t="str">
            <v>Chevrolet</v>
          </cell>
          <cell r="H1824" t="str">
            <v>Aveo LT 4 puertas T/M, D/H, A/A, B/A, ABS, CD, Paquete F</v>
          </cell>
          <cell r="I1824" t="str">
            <v>3G1TB5CF8HL164706</v>
          </cell>
          <cell r="J1824" t="str">
            <v>Hecho en México</v>
          </cell>
          <cell r="K1824" t="str">
            <v>Magna</v>
          </cell>
          <cell r="L1824">
            <v>4</v>
          </cell>
          <cell r="M1824">
            <v>45</v>
          </cell>
          <cell r="N1824">
            <v>2017</v>
          </cell>
          <cell r="O1824" t="str">
            <v>Torreón</v>
          </cell>
          <cell r="P1824" t="str">
            <v>Coahuila</v>
          </cell>
          <cell r="Q1824" t="str">
            <v>Noreste</v>
          </cell>
          <cell r="R1824" t="str">
            <v>Activo</v>
          </cell>
          <cell r="S1824" t="str">
            <v>En operación</v>
          </cell>
          <cell r="T1824" t="str">
            <v>GNP</v>
          </cell>
          <cell r="U1824" t="str">
            <v>Grupo Nacional Provincial, S.A.B.</v>
          </cell>
          <cell r="V1824" t="str">
            <v>Asesor de Servicio</v>
          </cell>
          <cell r="W1824" t="str">
            <v>-</v>
          </cell>
          <cell r="X1824" t="str">
            <v>Supervisoria</v>
          </cell>
          <cell r="Y1824" t="str">
            <v>Asignado</v>
          </cell>
          <cell r="Z1824">
            <v>40122001</v>
          </cell>
          <cell r="AA1824" t="str">
            <v>Chávez Favila José Enrique</v>
          </cell>
          <cell r="AB1824" t="str">
            <v>Servicios Administrativos en Reclamaciones, S.A. de C.V.</v>
          </cell>
          <cell r="AC1824" t="str">
            <v>CAFE830118EB8</v>
          </cell>
          <cell r="AD1824" t="str">
            <v>Operativo</v>
          </cell>
          <cell r="AE1824" t="str">
            <v>Asesor de Servicio</v>
          </cell>
          <cell r="AF1824" t="str">
            <v>Unidad Operativa</v>
          </cell>
          <cell r="AG1824" t="str">
            <v>Dirección Servicio y Operaciones</v>
          </cell>
          <cell r="AH1824" t="str">
            <v>Subdirección Siniestros Norte y Occidente</v>
          </cell>
          <cell r="AI1824" t="str">
            <v>C9212</v>
          </cell>
          <cell r="AJ1824" t="str">
            <v>Colome Pineda Juan Del Carmen</v>
          </cell>
          <cell r="AK1824" t="str">
            <v>Torreon</v>
          </cell>
          <cell r="AL1824" t="str">
            <v>Torreón</v>
          </cell>
          <cell r="AM1824">
            <v>0</v>
          </cell>
          <cell r="AN1824" t="str">
            <v>jose.chavezfavila@gnp.com.mx</v>
          </cell>
          <cell r="AO1824" t="str">
            <v>jose.chavezfavila@gnp.com.mx</v>
          </cell>
          <cell r="AQ1824">
            <v>6181063078</v>
          </cell>
          <cell r="AR1824" t="str">
            <v>6363180010380226</v>
          </cell>
          <cell r="AS1824" t="str">
            <v>ACTIVO</v>
          </cell>
          <cell r="AT1824" t="str">
            <v>2524</v>
          </cell>
          <cell r="AU1824" t="str">
            <v>421</v>
          </cell>
          <cell r="AV1824" t="str">
            <v>05/26</v>
          </cell>
          <cell r="AW1824" t="str">
            <v>IMDM22968730..</v>
          </cell>
          <cell r="AX1824" t="str">
            <v>Activo</v>
          </cell>
          <cell r="AY1824" t="str">
            <v>No</v>
          </cell>
          <cell r="AZ1824" t="str">
            <v>-</v>
          </cell>
          <cell r="BA1824" t="str">
            <v>-</v>
          </cell>
          <cell r="BB1824" t="str">
            <v>-</v>
          </cell>
          <cell r="BC1824" t="str">
            <v>-</v>
          </cell>
          <cell r="BD1824" t="str">
            <v>-</v>
          </cell>
          <cell r="BE1824" t="str">
            <v>-</v>
          </cell>
          <cell r="BF1824" t="str">
            <v>-</v>
          </cell>
          <cell r="BG1824">
            <v>3</v>
          </cell>
          <cell r="BH1824">
            <v>2020</v>
          </cell>
          <cell r="BI1824">
            <v>2</v>
          </cell>
          <cell r="BJ1824" t="str">
            <v>Arrendado</v>
          </cell>
          <cell r="BK1824" t="str">
            <v>ANC10932</v>
          </cell>
          <cell r="BL1824" t="str">
            <v>Auto Cam, S.A. de C.V.</v>
          </cell>
          <cell r="BM1824">
            <v>126389.66</v>
          </cell>
          <cell r="BN1824">
            <v>20222.345600000001</v>
          </cell>
          <cell r="BO1824">
            <v>146612.0056</v>
          </cell>
          <cell r="BQ1824">
            <v>43652</v>
          </cell>
          <cell r="BR1824" t="str">
            <v>AP-20170728-0735</v>
          </cell>
          <cell r="BS1824" t="str">
            <v>70</v>
          </cell>
          <cell r="BT1824" t="str">
            <v>23/36</v>
          </cell>
          <cell r="BU1824">
            <v>2151.71</v>
          </cell>
          <cell r="BV1824">
            <v>1002.97</v>
          </cell>
          <cell r="BW1824">
            <v>3154.6800000000003</v>
          </cell>
          <cell r="BX1824">
            <v>504.75</v>
          </cell>
          <cell r="BY1824">
            <v>3659.4300000000003</v>
          </cell>
          <cell r="BZ1824">
            <v>90328.56</v>
          </cell>
          <cell r="CA1824" t="str">
            <v>28/07/2017</v>
          </cell>
          <cell r="CB1824" t="str">
            <v>06/08/2020</v>
          </cell>
          <cell r="CC1824" t="str">
            <v>Lunes</v>
          </cell>
          <cell r="CD1824" t="str">
            <v>95</v>
          </cell>
          <cell r="CE1824" t="str">
            <v>5</v>
          </cell>
          <cell r="CF1824" t="str">
            <v>Amarillo</v>
          </cell>
          <cell r="CG1824" t="str">
            <v>1er Sábado</v>
          </cell>
          <cell r="CH1824" t="str">
            <v>Ene y Feb</v>
          </cell>
          <cell r="CI1824" t="str">
            <v>Jul y Ago</v>
          </cell>
          <cell r="CJ1824" t="str">
            <v>Ajustador</v>
          </cell>
          <cell r="CK1824">
            <v>90</v>
          </cell>
          <cell r="CL1824" t="str">
            <v>101 - MAGNA</v>
          </cell>
          <cell r="CM1824" t="str">
            <v>17053</v>
          </cell>
          <cell r="CP1824" t="str">
            <v>-</v>
          </cell>
        </row>
        <row r="1825">
          <cell r="A1825" t="str">
            <v>17054</v>
          </cell>
          <cell r="B1825" t="str">
            <v>K46ANP</v>
          </cell>
          <cell r="C1825" t="str">
            <v>Ciudad de México</v>
          </cell>
          <cell r="D1825" t="str">
            <v>No aplica</v>
          </cell>
          <cell r="E1825" t="str">
            <v>Aveo</v>
          </cell>
          <cell r="F1825" t="str">
            <v>Automóvil</v>
          </cell>
          <cell r="G1825" t="str">
            <v>Chevrolet</v>
          </cell>
          <cell r="H1825" t="str">
            <v>Aveo LT 4 puertas T/M, D/H, A/A, B/A, ABS, CD, Paquete F</v>
          </cell>
          <cell r="I1825" t="str">
            <v>3G1TB5CF4HL125921</v>
          </cell>
          <cell r="J1825" t="str">
            <v>Hecho en México</v>
          </cell>
          <cell r="K1825" t="str">
            <v>Magna</v>
          </cell>
          <cell r="L1825">
            <v>4</v>
          </cell>
          <cell r="M1825">
            <v>45</v>
          </cell>
          <cell r="N1825">
            <v>2017</v>
          </cell>
          <cell r="O1825" t="str">
            <v>Mérida</v>
          </cell>
          <cell r="P1825" t="str">
            <v>Yucatán</v>
          </cell>
          <cell r="Q1825" t="str">
            <v>Sureste</v>
          </cell>
          <cell r="R1825" t="str">
            <v>Activo</v>
          </cell>
          <cell r="S1825" t="str">
            <v>En operación</v>
          </cell>
          <cell r="T1825" t="str">
            <v>GNP</v>
          </cell>
          <cell r="U1825" t="str">
            <v>Grupo Nacional Provincial, S.A.B.</v>
          </cell>
          <cell r="V1825" t="str">
            <v>Asesor de Servicio</v>
          </cell>
          <cell r="W1825" t="str">
            <v>3906</v>
          </cell>
          <cell r="X1825" t="str">
            <v>Supervisoria</v>
          </cell>
          <cell r="Y1825" t="str">
            <v>Asignado</v>
          </cell>
          <cell r="Z1825" t="str">
            <v>S07997</v>
          </cell>
          <cell r="AA1825" t="str">
            <v>Rea Chale Daniel Fernando</v>
          </cell>
          <cell r="AB1825" t="str">
            <v>Servicios Administrativos en Reclamaciones, S.A. de C.V.</v>
          </cell>
          <cell r="AC1825" t="str">
            <v>RECD9401119C6</v>
          </cell>
          <cell r="AD1825" t="str">
            <v>Operativo</v>
          </cell>
          <cell r="AE1825" t="str">
            <v>Asesor de Servicio</v>
          </cell>
          <cell r="AF1825" t="str">
            <v>Unidad Operativa</v>
          </cell>
          <cell r="AG1825" t="str">
            <v>Dirección Servicio y Operaciones</v>
          </cell>
          <cell r="AH1825" t="str">
            <v>Subdir. Siniestros CDMX y Sureste</v>
          </cell>
          <cell r="AI1825" t="str">
            <v>C9208</v>
          </cell>
          <cell r="AJ1825" t="str">
            <v>Lasa Estrada Antxon</v>
          </cell>
          <cell r="AK1825" t="str">
            <v>Casona</v>
          </cell>
          <cell r="AL1825" t="str">
            <v>Mérida</v>
          </cell>
          <cell r="AM1825">
            <v>0</v>
          </cell>
          <cell r="AN1825" t="str">
            <v> daniel.rea@gnp.com.mx</v>
          </cell>
          <cell r="AO1825">
            <v>0</v>
          </cell>
          <cell r="AP1825" t="str">
            <v> daniel.rea@gnp.com.mx</v>
          </cell>
          <cell r="AQ1825">
            <v>9991838439</v>
          </cell>
          <cell r="AR1825" t="str">
            <v>6363180010380234</v>
          </cell>
          <cell r="AS1825" t="str">
            <v>CANCELADO</v>
          </cell>
          <cell r="AT1825" t="str">
            <v>4653</v>
          </cell>
          <cell r="AU1825" t="str">
            <v>870</v>
          </cell>
          <cell r="AV1825" t="str">
            <v>05/26</v>
          </cell>
          <cell r="AW1825" t="str">
            <v>-</v>
          </cell>
          <cell r="AX1825" t="str">
            <v>-</v>
          </cell>
          <cell r="AY1825" t="str">
            <v>No</v>
          </cell>
          <cell r="AZ1825" t="str">
            <v>-</v>
          </cell>
          <cell r="BA1825" t="str">
            <v>-</v>
          </cell>
          <cell r="BB1825" t="str">
            <v>-</v>
          </cell>
          <cell r="BC1825" t="str">
            <v>-</v>
          </cell>
          <cell r="BD1825" t="str">
            <v>-</v>
          </cell>
          <cell r="BE1825" t="str">
            <v>-</v>
          </cell>
          <cell r="BF1825" t="str">
            <v>-</v>
          </cell>
          <cell r="BG1825">
            <v>3</v>
          </cell>
          <cell r="BH1825">
            <v>2020</v>
          </cell>
          <cell r="BI1825">
            <v>2</v>
          </cell>
          <cell r="BJ1825" t="str">
            <v>Arrendado</v>
          </cell>
          <cell r="BK1825" t="str">
            <v>ANC10612</v>
          </cell>
          <cell r="BL1825" t="str">
            <v>Auto Cam, S.A. de C.V.</v>
          </cell>
          <cell r="BM1825">
            <v>126389.66</v>
          </cell>
          <cell r="BN1825">
            <v>20222.345600000001</v>
          </cell>
          <cell r="BO1825">
            <v>146612.0056</v>
          </cell>
          <cell r="BQ1825">
            <v>43652</v>
          </cell>
          <cell r="BR1825" t="str">
            <v>AP-20161006-0674</v>
          </cell>
          <cell r="BS1825" t="str">
            <v>178</v>
          </cell>
          <cell r="BT1825" t="str">
            <v>26/36</v>
          </cell>
          <cell r="BU1825">
            <v>2505.62</v>
          </cell>
          <cell r="BV1825">
            <v>860.52</v>
          </cell>
          <cell r="BW1825">
            <v>3366.14</v>
          </cell>
          <cell r="BX1825">
            <v>538.58000000000004</v>
          </cell>
          <cell r="BY1825">
            <v>3904.72</v>
          </cell>
          <cell r="BZ1825">
            <v>76840.090000000011</v>
          </cell>
          <cell r="CA1825" t="str">
            <v>04/05/2017</v>
          </cell>
          <cell r="CB1825" t="str">
            <v>06/05/2020</v>
          </cell>
          <cell r="CC1825" t="str">
            <v>Lunes</v>
          </cell>
          <cell r="CD1825" t="str">
            <v>46</v>
          </cell>
          <cell r="CE1825" t="str">
            <v>6</v>
          </cell>
          <cell r="CF1825" t="str">
            <v>Amarillo</v>
          </cell>
          <cell r="CG1825" t="str">
            <v>1er Sábado</v>
          </cell>
          <cell r="CH1825" t="str">
            <v>Ene y Feb</v>
          </cell>
          <cell r="CI1825" t="str">
            <v>Jul y Ago</v>
          </cell>
          <cell r="CJ1825" t="str">
            <v>Ajustador</v>
          </cell>
          <cell r="CK1825">
            <v>90</v>
          </cell>
          <cell r="CL1825" t="str">
            <v>101 - MAGNA</v>
          </cell>
          <cell r="CM1825" t="str">
            <v>17054</v>
          </cell>
          <cell r="CP1825" t="str">
            <v>4010748</v>
          </cell>
        </row>
        <row r="1826">
          <cell r="A1826" t="str">
            <v>17055</v>
          </cell>
          <cell r="B1826" t="str">
            <v>K49APL</v>
          </cell>
          <cell r="C1826" t="str">
            <v>Ciudad de México</v>
          </cell>
          <cell r="D1826" t="str">
            <v>No aplica</v>
          </cell>
          <cell r="E1826" t="str">
            <v>Aveo</v>
          </cell>
          <cell r="F1826" t="str">
            <v>Automóvil</v>
          </cell>
          <cell r="G1826" t="str">
            <v>Chevrolet</v>
          </cell>
          <cell r="H1826" t="str">
            <v>Aveo LT 4 puertas T/M, D/H, A/A, B/A, ABS, CD, Paquete F</v>
          </cell>
          <cell r="I1826" t="str">
            <v>3G1TB5CF7HL165930</v>
          </cell>
          <cell r="J1826" t="str">
            <v>Hecho en México</v>
          </cell>
          <cell r="K1826" t="str">
            <v>Magna</v>
          </cell>
          <cell r="L1826">
            <v>4</v>
          </cell>
          <cell r="M1826">
            <v>45</v>
          </cell>
          <cell r="N1826">
            <v>2017</v>
          </cell>
          <cell r="O1826" t="str">
            <v>Monterrey</v>
          </cell>
          <cell r="P1826" t="str">
            <v>Nuevo León</v>
          </cell>
          <cell r="Q1826" t="str">
            <v>Noreste</v>
          </cell>
          <cell r="R1826" t="str">
            <v>Activo</v>
          </cell>
          <cell r="S1826" t="str">
            <v>En operación</v>
          </cell>
          <cell r="T1826" t="str">
            <v>GNP</v>
          </cell>
          <cell r="U1826" t="str">
            <v>Grupo Nacional Provincial, S.A.B.</v>
          </cell>
          <cell r="V1826" t="str">
            <v>Supervisor de Taller</v>
          </cell>
          <cell r="W1826" t="str">
            <v>-</v>
          </cell>
          <cell r="X1826" t="str">
            <v>Viena</v>
          </cell>
          <cell r="Y1826" t="str">
            <v>Asignado</v>
          </cell>
          <cell r="Z1826" t="str">
            <v>N95132</v>
          </cell>
          <cell r="AA1826" t="str">
            <v>Aranda Iracheta Andrea Elizabeth</v>
          </cell>
          <cell r="AB1826" t="str">
            <v>Grupo Nacional Provincial, S.A.B.</v>
          </cell>
          <cell r="AC1826" t="str">
            <v>AAIA840109LG3</v>
          </cell>
          <cell r="AD1826" t="str">
            <v>Operativo</v>
          </cell>
          <cell r="AE1826" t="str">
            <v>Visitador de Taller</v>
          </cell>
          <cell r="AF1826" t="str">
            <v>Unidad Operativa</v>
          </cell>
          <cell r="AG1826" t="str">
            <v>Dirección Servicio y Operaciones</v>
          </cell>
          <cell r="AH1826" t="str">
            <v>Subdirección Siniestros Norte y Occidente</v>
          </cell>
          <cell r="AI1826" t="str">
            <v>C9212</v>
          </cell>
          <cell r="AJ1826" t="str">
            <v>Colome Pineda Juan Del Carmen</v>
          </cell>
          <cell r="AK1826" t="str">
            <v>Oficina de Servicio Monterrey</v>
          </cell>
          <cell r="AL1826" t="str">
            <v>Monterrey</v>
          </cell>
          <cell r="AM1826">
            <v>0</v>
          </cell>
          <cell r="AN1826" t="str">
            <v>andrea.aranda@gnp.com.mx</v>
          </cell>
          <cell r="AO1826" t="str">
            <v>andrea.aranda@gnp.com.mx</v>
          </cell>
          <cell r="AP1826" t="str">
            <v>miguel.montalban@gnp.com.mx</v>
          </cell>
          <cell r="AQ1826">
            <v>8112447163</v>
          </cell>
          <cell r="AR1826" t="str">
            <v>6363180010380242</v>
          </cell>
          <cell r="AS1826" t="str">
            <v>ACTIVO</v>
          </cell>
          <cell r="AT1826" t="str">
            <v>2357</v>
          </cell>
          <cell r="AU1826" t="str">
            <v>672</v>
          </cell>
          <cell r="AV1826" t="str">
            <v>05/26</v>
          </cell>
          <cell r="AW1826" t="str">
            <v>IMDM22968731..</v>
          </cell>
          <cell r="AX1826" t="str">
            <v>Activo</v>
          </cell>
          <cell r="AY1826" t="str">
            <v>Si</v>
          </cell>
          <cell r="AZ1826">
            <v>572.91999999999996</v>
          </cell>
          <cell r="BA1826">
            <v>43708</v>
          </cell>
          <cell r="BB1826">
            <v>1145.8399999999999</v>
          </cell>
          <cell r="BC1826" t="str">
            <v>-</v>
          </cell>
          <cell r="BD1826">
            <v>55000</v>
          </cell>
          <cell r="BE1826">
            <v>43692</v>
          </cell>
          <cell r="BF1826">
            <v>45153</v>
          </cell>
          <cell r="BG1826">
            <v>4</v>
          </cell>
          <cell r="BH1826">
            <v>2021</v>
          </cell>
          <cell r="BI1826">
            <v>2</v>
          </cell>
          <cell r="BJ1826" t="str">
            <v>Arrendado</v>
          </cell>
          <cell r="BK1826" t="str">
            <v>ANC11039</v>
          </cell>
          <cell r="BL1826" t="str">
            <v>Auto Cam, S.A. de C.V.</v>
          </cell>
          <cell r="BM1826">
            <v>126389.66</v>
          </cell>
          <cell r="BN1826">
            <v>20222.345600000001</v>
          </cell>
          <cell r="BO1826">
            <v>146612.0056</v>
          </cell>
          <cell r="BQ1826">
            <v>43652</v>
          </cell>
          <cell r="BR1826" t="str">
            <v>AP-20161006-0674</v>
          </cell>
          <cell r="BS1826" t="str">
            <v>260</v>
          </cell>
          <cell r="BT1826" t="str">
            <v>23/48</v>
          </cell>
          <cell r="BU1826">
            <v>1458.88</v>
          </cell>
          <cell r="BV1826">
            <v>1092.77</v>
          </cell>
          <cell r="BW1826">
            <v>2551.65</v>
          </cell>
          <cell r="BX1826">
            <v>408.26</v>
          </cell>
          <cell r="BY1826">
            <v>2959.91</v>
          </cell>
          <cell r="BZ1826">
            <v>99301.319999999992</v>
          </cell>
          <cell r="CA1826" t="str">
            <v>24/07/2017</v>
          </cell>
          <cell r="CB1826" t="str">
            <v>06/08/2021</v>
          </cell>
          <cell r="CC1826" t="str">
            <v>Viernes</v>
          </cell>
          <cell r="CD1826" t="str">
            <v>49</v>
          </cell>
          <cell r="CE1826" t="str">
            <v>9</v>
          </cell>
          <cell r="CF1826" t="str">
            <v>Azul</v>
          </cell>
          <cell r="CG1826" t="str">
            <v>5o Sábado</v>
          </cell>
          <cell r="CH1826" t="str">
            <v>May y Jun</v>
          </cell>
          <cell r="CI1826" t="str">
            <v>Nov y Dic</v>
          </cell>
          <cell r="CJ1826" t="str">
            <v>AgenteEmp</v>
          </cell>
          <cell r="CK1826">
            <v>90</v>
          </cell>
          <cell r="CL1826" t="str">
            <v>101 - MAGNA</v>
          </cell>
          <cell r="CM1826" t="str">
            <v>17055</v>
          </cell>
          <cell r="CP1826" t="str">
            <v>4016545</v>
          </cell>
        </row>
        <row r="1827">
          <cell r="A1827" t="str">
            <v>17056</v>
          </cell>
          <cell r="B1827" t="str">
            <v>X76APC</v>
          </cell>
          <cell r="C1827" t="str">
            <v>Ciudad de México</v>
          </cell>
          <cell r="D1827" t="str">
            <v>No aplica</v>
          </cell>
          <cell r="E1827" t="str">
            <v>Aveo</v>
          </cell>
          <cell r="F1827" t="str">
            <v>Automóvil</v>
          </cell>
          <cell r="G1827" t="str">
            <v>Chevrolet</v>
          </cell>
          <cell r="H1827" t="str">
            <v>Aveo LT 4 puertas T/M, D/H, A/A, B/A, ABS, CD, Paquete F</v>
          </cell>
          <cell r="I1827" t="str">
            <v>3G1TB5CF7HL166155</v>
          </cell>
          <cell r="J1827" t="str">
            <v>Hecho en México</v>
          </cell>
          <cell r="K1827" t="str">
            <v>Magna</v>
          </cell>
          <cell r="L1827">
            <v>4</v>
          </cell>
          <cell r="M1827">
            <v>45</v>
          </cell>
          <cell r="N1827">
            <v>2017</v>
          </cell>
          <cell r="O1827" t="str">
            <v>Guadalajara</v>
          </cell>
          <cell r="P1827" t="str">
            <v>Jalisco</v>
          </cell>
          <cell r="Q1827" t="str">
            <v>Occidente</v>
          </cell>
          <cell r="R1827" t="str">
            <v>Activo</v>
          </cell>
          <cell r="S1827" t="str">
            <v>En operación</v>
          </cell>
          <cell r="T1827" t="str">
            <v>GNP</v>
          </cell>
          <cell r="U1827" t="str">
            <v>Grupo Nacional Provincial, S.A.B.</v>
          </cell>
          <cell r="V1827" t="str">
            <v>Asesor de Servicio</v>
          </cell>
          <cell r="W1827" t="str">
            <v>606</v>
          </cell>
          <cell r="X1827" t="str">
            <v>Célula Ferro</v>
          </cell>
          <cell r="Y1827" t="str">
            <v>Asignado</v>
          </cell>
          <cell r="Z1827" t="str">
            <v>S01527</v>
          </cell>
          <cell r="AA1827" t="str">
            <v>Ramirez Vera Carlos Alberto</v>
          </cell>
          <cell r="AB1827" t="str">
            <v>Servicios Administrativos en Reclamaciones, S.A. de C.V.</v>
          </cell>
          <cell r="AC1827" t="str">
            <v>RAVC830725SR9</v>
          </cell>
          <cell r="AD1827" t="str">
            <v>Operativo</v>
          </cell>
          <cell r="AE1827" t="str">
            <v>Asesor de Servicio</v>
          </cell>
          <cell r="AF1827" t="str">
            <v>Unidad Operativa</v>
          </cell>
          <cell r="AG1827" t="str">
            <v>Dirección Servicio y Operaciones</v>
          </cell>
          <cell r="AH1827" t="str">
            <v>Subdirección Siniestros Norte y Occidente</v>
          </cell>
          <cell r="AI1827" t="str">
            <v>C9179</v>
          </cell>
          <cell r="AJ1827" t="str">
            <v>Moya Urdiales Idalia Leticia</v>
          </cell>
          <cell r="AK1827" t="str">
            <v>Oficina central Guadalajara</v>
          </cell>
          <cell r="AL1827" t="str">
            <v>Guadalajara</v>
          </cell>
          <cell r="AM1827">
            <v>0</v>
          </cell>
          <cell r="AN1827" t="str">
            <v>carlos.ramirez@gnp.com.mx</v>
          </cell>
          <cell r="AO1827" t="str">
            <v>carlos.ramirez@gnp.com.mx</v>
          </cell>
          <cell r="AQ1827">
            <v>3310204567</v>
          </cell>
          <cell r="AR1827" t="str">
            <v>6363180010380259</v>
          </cell>
          <cell r="AS1827" t="str">
            <v>ACTIVO</v>
          </cell>
          <cell r="AT1827" t="str">
            <v>4344</v>
          </cell>
          <cell r="AU1827" t="str">
            <v>211</v>
          </cell>
          <cell r="AV1827" t="str">
            <v>05/26</v>
          </cell>
          <cell r="AW1827" t="str">
            <v>-</v>
          </cell>
          <cell r="AX1827" t="str">
            <v>-</v>
          </cell>
          <cell r="AY1827" t="str">
            <v>No</v>
          </cell>
          <cell r="AZ1827" t="str">
            <v>-</v>
          </cell>
          <cell r="BA1827" t="str">
            <v>-</v>
          </cell>
          <cell r="BB1827" t="str">
            <v>-</v>
          </cell>
          <cell r="BC1827" t="str">
            <v>-</v>
          </cell>
          <cell r="BD1827" t="str">
            <v>-</v>
          </cell>
          <cell r="BE1827" t="str">
            <v>-</v>
          </cell>
          <cell r="BF1827" t="str">
            <v>-</v>
          </cell>
          <cell r="BG1827">
            <v>3</v>
          </cell>
          <cell r="BH1827">
            <v>2020</v>
          </cell>
          <cell r="BI1827">
            <v>2</v>
          </cell>
          <cell r="BJ1827" t="str">
            <v>Arrendado</v>
          </cell>
          <cell r="BK1827" t="str">
            <v>ANC10925</v>
          </cell>
          <cell r="BL1827" t="str">
            <v>Auto Cam, S.A. de C.V.</v>
          </cell>
          <cell r="BM1827">
            <v>126389.66</v>
          </cell>
          <cell r="BN1827">
            <v>20222.345600000001</v>
          </cell>
          <cell r="BO1827">
            <v>146612.0056</v>
          </cell>
          <cell r="BQ1827">
            <v>43652</v>
          </cell>
          <cell r="BR1827" t="str">
            <v>AP-20170728-0735</v>
          </cell>
          <cell r="BS1827" t="str">
            <v>63</v>
          </cell>
          <cell r="BT1827" t="str">
            <v>23/36</v>
          </cell>
          <cell r="BU1827">
            <v>2151.71</v>
          </cell>
          <cell r="BV1827">
            <v>1002.97</v>
          </cell>
          <cell r="BW1827">
            <v>3154.6800000000003</v>
          </cell>
          <cell r="BX1827">
            <v>504.75</v>
          </cell>
          <cell r="BY1827">
            <v>3659.4300000000003</v>
          </cell>
          <cell r="BZ1827">
            <v>90328.56</v>
          </cell>
          <cell r="CA1827" t="str">
            <v>28/07/2017</v>
          </cell>
          <cell r="CB1827" t="str">
            <v>06/08/2020</v>
          </cell>
          <cell r="CC1827" t="str">
            <v>Lunes</v>
          </cell>
          <cell r="CD1827" t="str">
            <v>76</v>
          </cell>
          <cell r="CE1827" t="str">
            <v>6</v>
          </cell>
          <cell r="CF1827" t="str">
            <v>Amarillo</v>
          </cell>
          <cell r="CG1827" t="str">
            <v>1er Sábado</v>
          </cell>
          <cell r="CH1827" t="str">
            <v>Ene y Feb</v>
          </cell>
          <cell r="CI1827" t="str">
            <v>Jul y Ago</v>
          </cell>
          <cell r="CJ1827" t="str">
            <v>Ajustador</v>
          </cell>
          <cell r="CK1827">
            <v>90</v>
          </cell>
          <cell r="CL1827" t="str">
            <v>101 - MAGNA</v>
          </cell>
          <cell r="CM1827" t="str">
            <v>17056</v>
          </cell>
          <cell r="CP1827" t="str">
            <v>4016585</v>
          </cell>
        </row>
        <row r="1828">
          <cell r="A1828" t="str">
            <v>17057</v>
          </cell>
          <cell r="B1828" t="str">
            <v>X48APC</v>
          </cell>
          <cell r="C1828" t="str">
            <v>Ciudad de México</v>
          </cell>
          <cell r="D1828" t="str">
            <v>No aplica</v>
          </cell>
          <cell r="E1828" t="str">
            <v>Aveo</v>
          </cell>
          <cell r="F1828" t="str">
            <v>Automóvil</v>
          </cell>
          <cell r="G1828" t="str">
            <v>Chevrolet</v>
          </cell>
          <cell r="H1828" t="str">
            <v>Aveo LT 4 puertas T/M, D/H, A/A, B/A, ABS, CD, Paquete F</v>
          </cell>
          <cell r="I1828" t="str">
            <v>3G1TB5CF8HL165564</v>
          </cell>
          <cell r="J1828" t="str">
            <v>Hecho en México</v>
          </cell>
          <cell r="K1828" t="str">
            <v>Magna</v>
          </cell>
          <cell r="L1828">
            <v>4</v>
          </cell>
          <cell r="M1828">
            <v>45</v>
          </cell>
          <cell r="N1828">
            <v>2017</v>
          </cell>
          <cell r="O1828" t="str">
            <v>Guadalajara</v>
          </cell>
          <cell r="P1828" t="str">
            <v>Jalisco</v>
          </cell>
          <cell r="Q1828" t="str">
            <v>Occidente</v>
          </cell>
          <cell r="R1828" t="str">
            <v>Activo</v>
          </cell>
          <cell r="S1828" t="str">
            <v>En operación</v>
          </cell>
          <cell r="T1828" t="str">
            <v>GNP</v>
          </cell>
          <cell r="U1828" t="str">
            <v>Grupo Nacional Provincial, S.A.B.</v>
          </cell>
          <cell r="V1828" t="str">
            <v>Asesor de Servicio</v>
          </cell>
          <cell r="W1828" t="str">
            <v>617</v>
          </cell>
          <cell r="X1828" t="str">
            <v>Célula Ferro</v>
          </cell>
          <cell r="Y1828" t="str">
            <v>Asignado</v>
          </cell>
          <cell r="Z1828" t="str">
            <v>S04352</v>
          </cell>
          <cell r="AA1828" t="str">
            <v>Rodriguez Alvarado Gerardo</v>
          </cell>
          <cell r="AB1828" t="str">
            <v>Servicios Administrativos en Reclamaciones, S.A. de C.V.</v>
          </cell>
          <cell r="AC1828" t="str">
            <v>ROAG8712112S1</v>
          </cell>
          <cell r="AD1828" t="str">
            <v>Operativo</v>
          </cell>
          <cell r="AE1828" t="str">
            <v>Asesor de Servicio</v>
          </cell>
          <cell r="AF1828" t="str">
            <v>Unidad Operativa</v>
          </cell>
          <cell r="AG1828" t="str">
            <v>Dirección Servicio y Operaciones</v>
          </cell>
          <cell r="AH1828" t="str">
            <v>Subdirección Siniestros Norte y Occidente</v>
          </cell>
          <cell r="AI1828" t="str">
            <v>C9179</v>
          </cell>
          <cell r="AJ1828" t="str">
            <v>Moya Urdiales Idalia Leticia</v>
          </cell>
          <cell r="AK1828" t="str">
            <v>Oficina central Guadalajara</v>
          </cell>
          <cell r="AL1828" t="str">
            <v>Guadalajara</v>
          </cell>
          <cell r="AM1828">
            <v>0</v>
          </cell>
          <cell r="AN1828" t="str">
            <v>gerardo.rodriguez@gnp.com.mx</v>
          </cell>
          <cell r="AO1828" t="str">
            <v>gerardo.rodriguez@gnp.com.mx</v>
          </cell>
          <cell r="AQ1828">
            <v>3310204551</v>
          </cell>
          <cell r="AR1828" t="str">
            <v>6363180010380267</v>
          </cell>
          <cell r="AS1828" t="str">
            <v>ACTIVO</v>
          </cell>
          <cell r="AT1828" t="str">
            <v>5860</v>
          </cell>
          <cell r="AU1828" t="str">
            <v>386</v>
          </cell>
          <cell r="AV1828" t="str">
            <v>05/26</v>
          </cell>
          <cell r="AW1828" t="str">
            <v>-</v>
          </cell>
          <cell r="AX1828" t="str">
            <v>-</v>
          </cell>
          <cell r="AY1828" t="str">
            <v>No</v>
          </cell>
          <cell r="AZ1828" t="str">
            <v>-</v>
          </cell>
          <cell r="BA1828" t="str">
            <v>-</v>
          </cell>
          <cell r="BB1828" t="str">
            <v>-</v>
          </cell>
          <cell r="BC1828" t="str">
            <v>-</v>
          </cell>
          <cell r="BD1828" t="str">
            <v>-</v>
          </cell>
          <cell r="BE1828" t="str">
            <v>-</v>
          </cell>
          <cell r="BF1828" t="str">
            <v>-</v>
          </cell>
          <cell r="BG1828">
            <v>3</v>
          </cell>
          <cell r="BH1828">
            <v>2020</v>
          </cell>
          <cell r="BI1828">
            <v>2</v>
          </cell>
          <cell r="BJ1828" t="str">
            <v>Arrendado</v>
          </cell>
          <cell r="BK1828" t="str">
            <v>ANC10934</v>
          </cell>
          <cell r="BL1828" t="str">
            <v>Auto Cam, S.A. de C.V.</v>
          </cell>
          <cell r="BM1828">
            <v>126389.66</v>
          </cell>
          <cell r="BN1828">
            <v>20222.345600000001</v>
          </cell>
          <cell r="BO1828">
            <v>146612.0056</v>
          </cell>
          <cell r="BQ1828">
            <v>43652</v>
          </cell>
          <cell r="BR1828" t="str">
            <v>AP-20170728-0735</v>
          </cell>
          <cell r="BS1828" t="str">
            <v>72</v>
          </cell>
          <cell r="BT1828" t="str">
            <v>23/36</v>
          </cell>
          <cell r="BU1828">
            <v>2151.71</v>
          </cell>
          <cell r="BV1828">
            <v>1002.97</v>
          </cell>
          <cell r="BW1828">
            <v>3154.6800000000003</v>
          </cell>
          <cell r="BX1828">
            <v>504.75</v>
          </cell>
          <cell r="BY1828">
            <v>3659.4300000000003</v>
          </cell>
          <cell r="BZ1828">
            <v>90328.56</v>
          </cell>
          <cell r="CA1828" t="str">
            <v>28/07/2017</v>
          </cell>
          <cell r="CB1828" t="str">
            <v>06/08/2020</v>
          </cell>
          <cell r="CC1828" t="str">
            <v>Martes</v>
          </cell>
          <cell r="CD1828" t="str">
            <v>48</v>
          </cell>
          <cell r="CE1828" t="str">
            <v>8</v>
          </cell>
          <cell r="CF1828" t="str">
            <v>Rosa</v>
          </cell>
          <cell r="CG1828" t="str">
            <v>2o Sábado</v>
          </cell>
          <cell r="CH1828" t="str">
            <v>Feb y Mzo</v>
          </cell>
          <cell r="CI1828" t="str">
            <v>Ago y Sep</v>
          </cell>
          <cell r="CJ1828" t="str">
            <v>Ajustador</v>
          </cell>
          <cell r="CK1828">
            <v>90</v>
          </cell>
          <cell r="CL1828" t="str">
            <v>101 - MAGNA</v>
          </cell>
          <cell r="CM1828" t="str">
            <v>17057</v>
          </cell>
          <cell r="CP1828" t="str">
            <v>4015638</v>
          </cell>
        </row>
        <row r="1829">
          <cell r="A1829" t="str">
            <v>17058</v>
          </cell>
          <cell r="B1829" t="str">
            <v>J25APL</v>
          </cell>
          <cell r="C1829" t="str">
            <v>Ciudad de México</v>
          </cell>
          <cell r="D1829" t="str">
            <v>No aplica</v>
          </cell>
          <cell r="E1829" t="str">
            <v>Aveo</v>
          </cell>
          <cell r="F1829" t="str">
            <v>Automóvil</v>
          </cell>
          <cell r="G1829" t="str">
            <v>Chevrolet</v>
          </cell>
          <cell r="H1829" t="str">
            <v>Aveo LT 4 puertas T/M, D/H, A/A, B/A, ABS, CD, Paquete F</v>
          </cell>
          <cell r="I1829" t="str">
            <v>3G1TB5CF1HL126461</v>
          </cell>
          <cell r="J1829" t="str">
            <v>Hecho en México</v>
          </cell>
          <cell r="K1829" t="str">
            <v>Magna</v>
          </cell>
          <cell r="L1829">
            <v>4</v>
          </cell>
          <cell r="M1829">
            <v>45</v>
          </cell>
          <cell r="N1829">
            <v>2017</v>
          </cell>
          <cell r="O1829" t="str">
            <v>Puebla</v>
          </cell>
          <cell r="P1829" t="str">
            <v>Puebla</v>
          </cell>
          <cell r="Q1829" t="str">
            <v>Sureste</v>
          </cell>
          <cell r="R1829" t="str">
            <v>Baja</v>
          </cell>
          <cell r="S1829" t="str">
            <v>Subasta interna</v>
          </cell>
          <cell r="T1829" t="str">
            <v>GNP</v>
          </cell>
          <cell r="U1829" t="str">
            <v>Grupo Nacional Provincial, S.A.B.</v>
          </cell>
          <cell r="V1829" t="str">
            <v>Asesor de Servicio</v>
          </cell>
          <cell r="W1829" t="str">
            <v>417</v>
          </cell>
          <cell r="X1829" t="str">
            <v>Célula 3</v>
          </cell>
          <cell r="Y1829" t="str">
            <v>Asignado</v>
          </cell>
          <cell r="Z1829" t="str">
            <v>S04206</v>
          </cell>
          <cell r="AA1829" t="str">
            <v>Martinez Aguilar Victor</v>
          </cell>
          <cell r="AB1829" t="str">
            <v>Servicios Administrativos en Reclamaciones, S.A. de C.V.</v>
          </cell>
          <cell r="AC1829" t="str">
            <v>MAAV800309ID3</v>
          </cell>
          <cell r="AD1829" t="str">
            <v>Operativo</v>
          </cell>
          <cell r="AE1829" t="str">
            <v>Asesor de Servicio</v>
          </cell>
          <cell r="AF1829" t="str">
            <v>Unidad Operativa</v>
          </cell>
          <cell r="AG1829" t="str">
            <v>Dirección Servicio y Operaciones</v>
          </cell>
          <cell r="AH1829" t="str">
            <v>Subdir. Siniestros CDMX y Sureste</v>
          </cell>
          <cell r="AI1829" t="str">
            <v>C9208</v>
          </cell>
          <cell r="AJ1829" t="str">
            <v>Lasa Estrada Antxon</v>
          </cell>
          <cell r="AK1829" t="str">
            <v>Paseo Opera</v>
          </cell>
          <cell r="AL1829" t="str">
            <v>Puebla</v>
          </cell>
          <cell r="AM1829">
            <v>0</v>
          </cell>
          <cell r="AN1829" t="str">
            <v>victor.martinezaguilar@gnp.com.mx</v>
          </cell>
          <cell r="AO1829" t="str">
            <v>victor.martinezaguilar@gnp.com.mx</v>
          </cell>
          <cell r="AQ1829">
            <v>2225361064</v>
          </cell>
          <cell r="AR1829" t="str">
            <v>6363180010380275</v>
          </cell>
          <cell r="AS1829" t="str">
            <v>BLOQUEADO</v>
          </cell>
          <cell r="AT1829" t="str">
            <v>4243</v>
          </cell>
          <cell r="AU1829" t="str">
            <v>758</v>
          </cell>
          <cell r="AV1829" t="str">
            <v>05/26</v>
          </cell>
          <cell r="AW1829" t="str">
            <v>IMDM22968732..</v>
          </cell>
          <cell r="AX1829" t="str">
            <v>Inactivo</v>
          </cell>
          <cell r="AY1829" t="str">
            <v>No</v>
          </cell>
          <cell r="AZ1829" t="str">
            <v>-</v>
          </cell>
          <cell r="BA1829" t="str">
            <v>-</v>
          </cell>
          <cell r="BB1829" t="str">
            <v>-</v>
          </cell>
          <cell r="BC1829" t="str">
            <v>-</v>
          </cell>
          <cell r="BD1829" t="str">
            <v>-</v>
          </cell>
          <cell r="BE1829" t="str">
            <v>-</v>
          </cell>
          <cell r="BF1829" t="str">
            <v>-</v>
          </cell>
          <cell r="BG1829">
            <v>3</v>
          </cell>
          <cell r="BH1829" t="str">
            <v>-</v>
          </cell>
          <cell r="BI1829" t="str">
            <v>-</v>
          </cell>
          <cell r="BJ1829" t="str">
            <v>Arrendado</v>
          </cell>
          <cell r="BK1829" t="str">
            <v>ANC10972</v>
          </cell>
          <cell r="BL1829" t="str">
            <v>Auto Cam, S.A. de C.V.</v>
          </cell>
          <cell r="BM1829">
            <v>126389.66</v>
          </cell>
          <cell r="BN1829">
            <v>20222.345600000001</v>
          </cell>
          <cell r="BO1829">
            <v>146612.0056</v>
          </cell>
          <cell r="BQ1829" t="str">
            <v>-</v>
          </cell>
          <cell r="BR1829" t="str">
            <v>-</v>
          </cell>
          <cell r="BS1829" t="str">
            <v>-</v>
          </cell>
          <cell r="BT1829" t="str">
            <v>-</v>
          </cell>
          <cell r="BU1829" t="str">
            <v>-</v>
          </cell>
          <cell r="BV1829" t="str">
            <v>-</v>
          </cell>
          <cell r="BW1829" t="str">
            <v>-</v>
          </cell>
          <cell r="BX1829" t="str">
            <v>-</v>
          </cell>
          <cell r="BY1829" t="str">
            <v>-</v>
          </cell>
          <cell r="BZ1829" t="str">
            <v>-</v>
          </cell>
          <cell r="CA1829" t="str">
            <v>-</v>
          </cell>
          <cell r="CB1829" t="str">
            <v>-</v>
          </cell>
          <cell r="CC1829" t="str">
            <v>Lunes</v>
          </cell>
          <cell r="CD1829" t="str">
            <v>25</v>
          </cell>
          <cell r="CE1829" t="str">
            <v>5</v>
          </cell>
          <cell r="CF1829" t="str">
            <v>Amarillo</v>
          </cell>
          <cell r="CG1829" t="str">
            <v>1er Sábado</v>
          </cell>
          <cell r="CH1829" t="str">
            <v>Ene y Feb</v>
          </cell>
          <cell r="CI1829" t="str">
            <v>Jul y Ago</v>
          </cell>
          <cell r="CJ1829" t="str">
            <v>Ajustador</v>
          </cell>
          <cell r="CK1829">
            <v>90</v>
          </cell>
          <cell r="CL1829" t="str">
            <v>101 - MAGNA</v>
          </cell>
          <cell r="CM1829" t="str">
            <v>17058</v>
          </cell>
          <cell r="CP1829" t="str">
            <v>-</v>
          </cell>
        </row>
        <row r="1830">
          <cell r="A1830" t="str">
            <v>17059</v>
          </cell>
          <cell r="B1830" t="str">
            <v>J91APL</v>
          </cell>
          <cell r="C1830" t="str">
            <v>Ciudad de México</v>
          </cell>
          <cell r="D1830" t="str">
            <v>No aplica</v>
          </cell>
          <cell r="E1830" t="str">
            <v>Aveo</v>
          </cell>
          <cell r="F1830" t="str">
            <v>Automóvil</v>
          </cell>
          <cell r="G1830" t="str">
            <v>Chevrolet</v>
          </cell>
          <cell r="H1830" t="str">
            <v>Aveo LT 4 puertas T/M, D/H, A/A, B/A, ABS, CD, Paquete F</v>
          </cell>
          <cell r="I1830" t="str">
            <v>3G1TB5CF1HL126010</v>
          </cell>
          <cell r="J1830" t="str">
            <v>Hecho en México</v>
          </cell>
          <cell r="K1830" t="str">
            <v>Magna</v>
          </cell>
          <cell r="L1830">
            <v>4</v>
          </cell>
          <cell r="M1830">
            <v>45</v>
          </cell>
          <cell r="N1830">
            <v>2017</v>
          </cell>
          <cell r="O1830" t="str">
            <v>Villahermosa</v>
          </cell>
          <cell r="P1830" t="str">
            <v>Tabasco</v>
          </cell>
          <cell r="Q1830" t="str">
            <v>Sureste</v>
          </cell>
          <cell r="R1830" t="str">
            <v>Activo</v>
          </cell>
          <cell r="S1830" t="str">
            <v>En operación</v>
          </cell>
          <cell r="T1830" t="str">
            <v>GNP</v>
          </cell>
          <cell r="U1830" t="str">
            <v>Grupo Nacional Provincial, S.A.B.</v>
          </cell>
          <cell r="V1830" t="str">
            <v>Asesor de Servicio</v>
          </cell>
          <cell r="W1830" t="str">
            <v>-</v>
          </cell>
          <cell r="X1830" t="str">
            <v>Plaza GNP</v>
          </cell>
          <cell r="Y1830" t="str">
            <v>Asignado</v>
          </cell>
          <cell r="Z1830">
            <v>40144001</v>
          </cell>
          <cell r="AA1830" t="str">
            <v>Giorgana Ballhaus Carlos Arturo</v>
          </cell>
          <cell r="AB1830" t="str">
            <v>Servicios Administrativos en Reclamaciones, S.A. de C.V.</v>
          </cell>
          <cell r="AC1830" t="str">
            <v>GIBC7101046S2</v>
          </cell>
          <cell r="AD1830" t="str">
            <v>Operativo</v>
          </cell>
          <cell r="AE1830" t="str">
            <v>Asesor de Servicio</v>
          </cell>
          <cell r="AF1830" t="str">
            <v>Unidad Operativa</v>
          </cell>
          <cell r="AG1830" t="str">
            <v>Dirección Servicio y Operaciones</v>
          </cell>
          <cell r="AH1830" t="str">
            <v>Subdir. Siniestros CDMX y Sureste</v>
          </cell>
          <cell r="AI1830" t="str">
            <v>C9208</v>
          </cell>
          <cell r="AJ1830" t="str">
            <v>Lasa Estrada Antxon</v>
          </cell>
          <cell r="AK1830" t="str">
            <v>Paseo Tabasco</v>
          </cell>
          <cell r="AL1830" t="str">
            <v>Villahermosa</v>
          </cell>
          <cell r="AM1830">
            <v>0</v>
          </cell>
          <cell r="AN1830" t="str">
            <v>carlos.giorgana@gnp.com.mx</v>
          </cell>
          <cell r="AO1830" t="str">
            <v>carlos.giorgana@gnp.com.mx</v>
          </cell>
          <cell r="AQ1830">
            <v>9935903564</v>
          </cell>
          <cell r="AR1830" t="str">
            <v>6363180010380283</v>
          </cell>
          <cell r="AS1830" t="str">
            <v>ACTIVO</v>
          </cell>
          <cell r="AT1830" t="str">
            <v>4857</v>
          </cell>
          <cell r="AU1830" t="str">
            <v>501</v>
          </cell>
          <cell r="AV1830" t="str">
            <v>05/26</v>
          </cell>
          <cell r="AW1830" t="str">
            <v>IMDM22968733..</v>
          </cell>
          <cell r="AX1830" t="str">
            <v>Activo</v>
          </cell>
          <cell r="AY1830" t="str">
            <v>No</v>
          </cell>
          <cell r="AZ1830" t="str">
            <v>-</v>
          </cell>
          <cell r="BA1830" t="str">
            <v>-</v>
          </cell>
          <cell r="BB1830" t="str">
            <v>-</v>
          </cell>
          <cell r="BC1830" t="str">
            <v>-</v>
          </cell>
          <cell r="BD1830" t="str">
            <v>-</v>
          </cell>
          <cell r="BE1830" t="str">
            <v>-</v>
          </cell>
          <cell r="BF1830" t="str">
            <v>-</v>
          </cell>
          <cell r="BG1830">
            <v>3</v>
          </cell>
          <cell r="BH1830">
            <v>2020</v>
          </cell>
          <cell r="BI1830">
            <v>2</v>
          </cell>
          <cell r="BJ1830" t="str">
            <v>Arrendado</v>
          </cell>
          <cell r="BK1830" t="str">
            <v>ANC10973</v>
          </cell>
          <cell r="BL1830" t="str">
            <v>Auto Cam, S.A. de C.V.</v>
          </cell>
          <cell r="BM1830">
            <v>126389.66</v>
          </cell>
          <cell r="BN1830">
            <v>20222.345600000001</v>
          </cell>
          <cell r="BO1830">
            <v>146612.0056</v>
          </cell>
          <cell r="BQ1830">
            <v>43652</v>
          </cell>
          <cell r="BR1830" t="str">
            <v>AP-20161006-0674</v>
          </cell>
          <cell r="BS1830" t="str">
            <v>261</v>
          </cell>
          <cell r="BT1830" t="str">
            <v>23/48</v>
          </cell>
          <cell r="BU1830">
            <v>1458.88</v>
          </cell>
          <cell r="BV1830">
            <v>1092.77</v>
          </cell>
          <cell r="BW1830">
            <v>2551.65</v>
          </cell>
          <cell r="BX1830">
            <v>408.26</v>
          </cell>
          <cell r="BY1830">
            <v>2959.91</v>
          </cell>
          <cell r="BZ1830">
            <v>99301.319999999992</v>
          </cell>
          <cell r="CA1830" t="str">
            <v>24/07/2017</v>
          </cell>
          <cell r="CB1830" t="str">
            <v>06/08/2021</v>
          </cell>
          <cell r="CC1830" t="str">
            <v>Jueves</v>
          </cell>
          <cell r="CD1830" t="str">
            <v>91</v>
          </cell>
          <cell r="CE1830" t="str">
            <v>1</v>
          </cell>
          <cell r="CF1830" t="str">
            <v>Verde</v>
          </cell>
          <cell r="CG1830" t="str">
            <v>4o Sábado</v>
          </cell>
          <cell r="CH1830" t="str">
            <v>Abr y May</v>
          </cell>
          <cell r="CI1830" t="str">
            <v>Oct y Nov</v>
          </cell>
          <cell r="CJ1830" t="str">
            <v>PAdmvo</v>
          </cell>
          <cell r="CK1830">
            <v>90</v>
          </cell>
          <cell r="CL1830" t="str">
            <v>101 - MAGNA</v>
          </cell>
          <cell r="CM1830" t="str">
            <v>17059</v>
          </cell>
          <cell r="CP1830" t="str">
            <v>-</v>
          </cell>
        </row>
        <row r="1831">
          <cell r="A1831" t="str">
            <v>17060</v>
          </cell>
          <cell r="B1831" t="str">
            <v>X12APC</v>
          </cell>
          <cell r="C1831" t="str">
            <v>Ciudad de México</v>
          </cell>
          <cell r="D1831" t="str">
            <v>No aplica</v>
          </cell>
          <cell r="E1831" t="str">
            <v>Aveo</v>
          </cell>
          <cell r="F1831" t="str">
            <v>Automóvil</v>
          </cell>
          <cell r="G1831" t="str">
            <v>Chevrolet</v>
          </cell>
          <cell r="H1831" t="str">
            <v>Aveo LT 4 puertas T/M, D/H, A/A, B/A, ABS, CD, Paquete F</v>
          </cell>
          <cell r="I1831" t="str">
            <v>3G1TB5CF9HL126515</v>
          </cell>
          <cell r="J1831" t="str">
            <v>Hecho en México</v>
          </cell>
          <cell r="K1831" t="str">
            <v>Magna</v>
          </cell>
          <cell r="L1831">
            <v>4</v>
          </cell>
          <cell r="M1831">
            <v>45</v>
          </cell>
          <cell r="N1831">
            <v>2017</v>
          </cell>
          <cell r="O1831" t="str">
            <v>Monterrey</v>
          </cell>
          <cell r="P1831" t="str">
            <v>Nuevo León</v>
          </cell>
          <cell r="Q1831" t="str">
            <v>Noreste</v>
          </cell>
          <cell r="R1831" t="str">
            <v>Activo</v>
          </cell>
          <cell r="S1831" t="str">
            <v>En operación</v>
          </cell>
          <cell r="T1831" t="str">
            <v>GNP</v>
          </cell>
          <cell r="U1831" t="str">
            <v>Grupo Nacional Provincial, S.A.B.</v>
          </cell>
          <cell r="V1831" t="str">
            <v>Asesor de Servicio</v>
          </cell>
          <cell r="W1831" t="str">
            <v>1221</v>
          </cell>
          <cell r="X1831" t="str">
            <v>Guardia 2</v>
          </cell>
          <cell r="Y1831" t="str">
            <v>Asignado</v>
          </cell>
          <cell r="Z1831">
            <v>40030001</v>
          </cell>
          <cell r="AA1831" t="str">
            <v>Delgado Del Rio Abelardo Osiel</v>
          </cell>
          <cell r="AB1831" t="str">
            <v>Servicios Administrativos en Reclamaciones, S.A. de C.V.</v>
          </cell>
          <cell r="AC1831" t="str">
            <v>DERA820814353</v>
          </cell>
          <cell r="AD1831" t="str">
            <v>Operativo</v>
          </cell>
          <cell r="AE1831" t="str">
            <v>Asesor de Servicio</v>
          </cell>
          <cell r="AF1831" t="str">
            <v>Unidad Operativa</v>
          </cell>
          <cell r="AG1831" t="str">
            <v>Dirección Servicio y Operaciones</v>
          </cell>
          <cell r="AH1831" t="str">
            <v>Subdirección Siniestros Norte y Occidente</v>
          </cell>
          <cell r="AI1831" t="str">
            <v>C9212</v>
          </cell>
          <cell r="AJ1831" t="str">
            <v>Colome Pineda Juan Del Carmen</v>
          </cell>
          <cell r="AK1831" t="str">
            <v>Oficina de Servicio Monterrey</v>
          </cell>
          <cell r="AL1831" t="str">
            <v>Monterrey</v>
          </cell>
          <cell r="AM1831">
            <v>0</v>
          </cell>
          <cell r="AN1831" t="str">
            <v>abelardo.delgado@gnp.com.mx</v>
          </cell>
          <cell r="AO1831" t="str">
            <v>abelardo.delgado@gnp.com.mx</v>
          </cell>
          <cell r="AQ1831">
            <v>8112444732</v>
          </cell>
          <cell r="AR1831" t="str">
            <v>6363180010380291</v>
          </cell>
          <cell r="AS1831" t="str">
            <v>ACTIVO</v>
          </cell>
          <cell r="AT1831" t="str">
            <v>1028</v>
          </cell>
          <cell r="AU1831" t="str">
            <v>303</v>
          </cell>
          <cell r="AV1831" t="str">
            <v>05/26</v>
          </cell>
          <cell r="AW1831" t="str">
            <v>-</v>
          </cell>
          <cell r="AX1831" t="str">
            <v>-</v>
          </cell>
          <cell r="AY1831" t="str">
            <v>No</v>
          </cell>
          <cell r="AZ1831" t="str">
            <v>-</v>
          </cell>
          <cell r="BA1831" t="str">
            <v>-</v>
          </cell>
          <cell r="BB1831" t="str">
            <v>-</v>
          </cell>
          <cell r="BC1831" t="str">
            <v>-</v>
          </cell>
          <cell r="BD1831" t="str">
            <v>-</v>
          </cell>
          <cell r="BE1831" t="str">
            <v>-</v>
          </cell>
          <cell r="BF1831" t="str">
            <v>-</v>
          </cell>
          <cell r="BG1831">
            <v>3</v>
          </cell>
          <cell r="BH1831">
            <v>2020</v>
          </cell>
          <cell r="BI1831">
            <v>2</v>
          </cell>
          <cell r="BJ1831" t="str">
            <v>Arrendado</v>
          </cell>
          <cell r="BK1831" t="str">
            <v>ANC10920</v>
          </cell>
          <cell r="BL1831" t="str">
            <v>Auto Cam, S.A. de C.V.</v>
          </cell>
          <cell r="BM1831">
            <v>126389.66</v>
          </cell>
          <cell r="BN1831">
            <v>20222.345600000001</v>
          </cell>
          <cell r="BO1831">
            <v>146612.0056</v>
          </cell>
          <cell r="BQ1831">
            <v>43652</v>
          </cell>
          <cell r="BR1831" t="str">
            <v>AP-20170728-0735</v>
          </cell>
          <cell r="BS1831" t="str">
            <v>58</v>
          </cell>
          <cell r="BT1831" t="str">
            <v>23/36</v>
          </cell>
          <cell r="BU1831">
            <v>2151.71</v>
          </cell>
          <cell r="BV1831">
            <v>1002.97</v>
          </cell>
          <cell r="BW1831">
            <v>3154.6800000000003</v>
          </cell>
          <cell r="BX1831">
            <v>504.75</v>
          </cell>
          <cell r="BY1831">
            <v>3659.4300000000003</v>
          </cell>
          <cell r="BZ1831">
            <v>90328.56</v>
          </cell>
          <cell r="CA1831" t="str">
            <v>28/07/2017</v>
          </cell>
          <cell r="CB1831" t="str">
            <v>06/08/2020</v>
          </cell>
          <cell r="CC1831" t="str">
            <v>Jueves</v>
          </cell>
          <cell r="CD1831" t="str">
            <v>12</v>
          </cell>
          <cell r="CE1831" t="str">
            <v>2</v>
          </cell>
          <cell r="CF1831" t="str">
            <v>Verde</v>
          </cell>
          <cell r="CG1831" t="str">
            <v>4o Sábado</v>
          </cell>
          <cell r="CH1831" t="str">
            <v>Abr y May</v>
          </cell>
          <cell r="CI1831" t="str">
            <v>Oct y Nov</v>
          </cell>
          <cell r="CJ1831" t="str">
            <v>Ajustador</v>
          </cell>
          <cell r="CK1831">
            <v>90</v>
          </cell>
          <cell r="CL1831" t="str">
            <v>101 - MAGNA</v>
          </cell>
          <cell r="CM1831" t="str">
            <v>17060</v>
          </cell>
          <cell r="CP1831" t="str">
            <v>4010803</v>
          </cell>
        </row>
        <row r="1832">
          <cell r="A1832" t="str">
            <v>17061</v>
          </cell>
          <cell r="B1832" t="str">
            <v>K05APL</v>
          </cell>
          <cell r="C1832" t="str">
            <v>Ciudad de México</v>
          </cell>
          <cell r="D1832" t="str">
            <v>No aplica</v>
          </cell>
          <cell r="E1832" t="str">
            <v>Aveo</v>
          </cell>
          <cell r="F1832" t="str">
            <v>Automóvil</v>
          </cell>
          <cell r="G1832" t="str">
            <v>Chevrolet</v>
          </cell>
          <cell r="H1832" t="str">
            <v>Aveo LT 4 puertas T/M, D/H, A/A, B/A, ABS, CD, Paquete F</v>
          </cell>
          <cell r="I1832" t="str">
            <v>3G1TB5CF7HL126626</v>
          </cell>
          <cell r="J1832" t="str">
            <v>Hecho en México</v>
          </cell>
          <cell r="K1832" t="str">
            <v>Magna</v>
          </cell>
          <cell r="L1832">
            <v>4</v>
          </cell>
          <cell r="M1832">
            <v>45</v>
          </cell>
          <cell r="N1832">
            <v>2017</v>
          </cell>
          <cell r="O1832" t="str">
            <v>León</v>
          </cell>
          <cell r="P1832" t="str">
            <v>Guanajuato</v>
          </cell>
          <cell r="Q1832" t="str">
            <v>Occidente</v>
          </cell>
          <cell r="R1832" t="str">
            <v>Activo</v>
          </cell>
          <cell r="S1832" t="str">
            <v>En operación</v>
          </cell>
          <cell r="T1832" t="str">
            <v>GNP</v>
          </cell>
          <cell r="U1832" t="str">
            <v>Grupo Nacional Provincial, S.A.B.</v>
          </cell>
          <cell r="V1832" t="str">
            <v>Agente Empleado</v>
          </cell>
          <cell r="W1832" t="str">
            <v>-</v>
          </cell>
          <cell r="X1832" t="str">
            <v>Oficina de Ventas</v>
          </cell>
          <cell r="Y1832" t="str">
            <v>Asignado</v>
          </cell>
          <cell r="Z1832" t="str">
            <v>V08678</v>
          </cell>
          <cell r="AA1832" t="str">
            <v>Cuéllar Cruz Gabriela Guadalupe</v>
          </cell>
          <cell r="AB1832" t="str">
            <v>GNP Administración de Venta Masiva, S.A. de C.V.</v>
          </cell>
          <cell r="AC1832" t="str">
            <v>CUCG911202RDA</v>
          </cell>
          <cell r="AD1832" t="str">
            <v>Operativo</v>
          </cell>
          <cell r="AE1832" t="str">
            <v>Promotor Jr</v>
          </cell>
          <cell r="AF1832" t="str">
            <v>Unidad de Negocio</v>
          </cell>
          <cell r="AG1832" t="str">
            <v>Dirección Canal Masivo</v>
          </cell>
          <cell r="AH1832" t="str">
            <v>Subdirección Comercial Agentes y Empleados</v>
          </cell>
          <cell r="AI1832" t="str">
            <v>C2041</v>
          </cell>
          <cell r="AJ1832" t="str">
            <v>Cabrera Zúñiga Saúl</v>
          </cell>
          <cell r="AK1832" t="str">
            <v>Oficina Agentes Empleados Leon</v>
          </cell>
          <cell r="AL1832" t="str">
            <v>León</v>
          </cell>
          <cell r="AM1832">
            <v>0</v>
          </cell>
          <cell r="AN1832" t="str">
            <v>gcuellarc02@hotmail.com </v>
          </cell>
          <cell r="AO1832">
            <v>0</v>
          </cell>
          <cell r="AP1832" t="str">
            <v>gcuellarc02@hotmail.com </v>
          </cell>
          <cell r="AQ1832">
            <v>4775742010</v>
          </cell>
          <cell r="AR1832" t="str">
            <v>6363180010380309</v>
          </cell>
          <cell r="AS1832" t="str">
            <v>ACTIVO</v>
          </cell>
          <cell r="AT1832" t="str">
            <v>5895</v>
          </cell>
          <cell r="AU1832" t="str">
            <v>719</v>
          </cell>
          <cell r="AV1832" t="str">
            <v>05/26</v>
          </cell>
          <cell r="AW1832" t="str">
            <v>IMDM22968734..</v>
          </cell>
          <cell r="AX1832" t="str">
            <v>Activo</v>
          </cell>
          <cell r="AY1832" t="str">
            <v>No</v>
          </cell>
          <cell r="AZ1832" t="str">
            <v>-</v>
          </cell>
          <cell r="BA1832" t="str">
            <v>-</v>
          </cell>
          <cell r="BB1832" t="str">
            <v>-</v>
          </cell>
          <cell r="BC1832" t="str">
            <v>-</v>
          </cell>
          <cell r="BD1832" t="str">
            <v>-</v>
          </cell>
          <cell r="BE1832" t="str">
            <v>-</v>
          </cell>
          <cell r="BF1832" t="str">
            <v>-</v>
          </cell>
          <cell r="BG1832" t="str">
            <v>-</v>
          </cell>
          <cell r="BH1832">
            <v>2021</v>
          </cell>
          <cell r="BI1832">
            <v>2</v>
          </cell>
          <cell r="BJ1832" t="str">
            <v>Arrendado</v>
          </cell>
          <cell r="BK1832" t="str">
            <v>ANC11024</v>
          </cell>
          <cell r="BL1832" t="str">
            <v>Auto Cam, S.A. de C.V.</v>
          </cell>
          <cell r="BM1832">
            <v>126389.66</v>
          </cell>
          <cell r="BN1832">
            <v>20222.345600000001</v>
          </cell>
          <cell r="BO1832">
            <v>146612.0056</v>
          </cell>
          <cell r="BQ1832">
            <v>43652</v>
          </cell>
          <cell r="BR1832" t="str">
            <v>AP-20161006-0674</v>
          </cell>
          <cell r="BS1832" t="str">
            <v>214</v>
          </cell>
          <cell r="BT1832" t="str">
            <v>23/36</v>
          </cell>
          <cell r="BU1832">
            <v>2065.9899999999998</v>
          </cell>
          <cell r="BV1832">
            <v>963.02</v>
          </cell>
          <cell r="BW1832">
            <v>3029.0099999999998</v>
          </cell>
          <cell r="BX1832">
            <v>484.64</v>
          </cell>
          <cell r="BY1832">
            <v>3513.6499999999996</v>
          </cell>
          <cell r="BZ1832">
            <v>86730.559999999998</v>
          </cell>
          <cell r="CA1832" t="str">
            <v>24/07/2017</v>
          </cell>
          <cell r="CB1832" t="str">
            <v>06/08/2020</v>
          </cell>
          <cell r="CC1832" t="str">
            <v>Lunes</v>
          </cell>
          <cell r="CD1832" t="str">
            <v>05</v>
          </cell>
          <cell r="CE1832" t="str">
            <v>5</v>
          </cell>
          <cell r="CF1832" t="str">
            <v>Amarillo</v>
          </cell>
          <cell r="CG1832" t="str">
            <v>1er Sábado</v>
          </cell>
          <cell r="CH1832" t="str">
            <v>Ene y Feb</v>
          </cell>
          <cell r="CI1832" t="str">
            <v>Jul y Ago</v>
          </cell>
          <cell r="CJ1832" t="str">
            <v>AgenteEmp</v>
          </cell>
          <cell r="CK1832">
            <v>90</v>
          </cell>
          <cell r="CL1832" t="str">
            <v>101 - MAGNA</v>
          </cell>
          <cell r="CM1832" t="str">
            <v>17061</v>
          </cell>
          <cell r="CP1832" t="str">
            <v>4015650</v>
          </cell>
        </row>
        <row r="1833">
          <cell r="A1833" t="str">
            <v>17062</v>
          </cell>
          <cell r="B1833" t="str">
            <v>Y13APJ</v>
          </cell>
          <cell r="C1833" t="str">
            <v>Ciudad de México</v>
          </cell>
          <cell r="D1833" t="str">
            <v>No aplica</v>
          </cell>
          <cell r="E1833" t="str">
            <v>Aveo</v>
          </cell>
          <cell r="F1833" t="str">
            <v>Automóvil</v>
          </cell>
          <cell r="G1833" t="str">
            <v>Chevrolet</v>
          </cell>
          <cell r="H1833" t="str">
            <v>Aveo LT 4 puertas T/M, D/H, A/A, B/A, ABS, CD, Paquete F</v>
          </cell>
          <cell r="I1833" t="str">
            <v>3G1TB5CF6HL126830</v>
          </cell>
          <cell r="J1833" t="str">
            <v>Hecho en México</v>
          </cell>
          <cell r="K1833" t="str">
            <v>Magna</v>
          </cell>
          <cell r="L1833">
            <v>4</v>
          </cell>
          <cell r="M1833">
            <v>45</v>
          </cell>
          <cell r="N1833">
            <v>2017</v>
          </cell>
          <cell r="O1833" t="str">
            <v>Monterrey</v>
          </cell>
          <cell r="P1833" t="str">
            <v>Nuevo León</v>
          </cell>
          <cell r="Q1833" t="str">
            <v>Noreste</v>
          </cell>
          <cell r="R1833" t="str">
            <v>Activo</v>
          </cell>
          <cell r="S1833" t="str">
            <v>En operación</v>
          </cell>
          <cell r="T1833" t="str">
            <v>GNP</v>
          </cell>
          <cell r="U1833" t="str">
            <v>Grupo Nacional Provincial, S.A.B.</v>
          </cell>
          <cell r="V1833" t="str">
            <v>Supervisor de Taller</v>
          </cell>
          <cell r="W1833" t="str">
            <v>-</v>
          </cell>
          <cell r="X1833" t="str">
            <v>Metro Sur</v>
          </cell>
          <cell r="Y1833" t="str">
            <v>Asignado</v>
          </cell>
          <cell r="Z1833" t="str">
            <v>N96014</v>
          </cell>
          <cell r="AA1833" t="str">
            <v>Olvera Conchas Jair</v>
          </cell>
          <cell r="AB1833" t="str">
            <v>Grupo Nacional Provincial, S.A.B.</v>
          </cell>
          <cell r="AC1833" t="str">
            <v>OECJ940603RE1</v>
          </cell>
          <cell r="AD1833" t="str">
            <v>Operativo</v>
          </cell>
          <cell r="AE1833" t="str">
            <v>Visitador de Taller Sr.</v>
          </cell>
          <cell r="AF1833" t="str">
            <v>Unidad Operativa</v>
          </cell>
          <cell r="AG1833" t="str">
            <v>Dirección Servicio y Operaciones</v>
          </cell>
          <cell r="AH1833" t="str">
            <v>Subdirección Siniestros Norte y Occidente</v>
          </cell>
          <cell r="AI1833" t="str">
            <v>C9212</v>
          </cell>
          <cell r="AJ1833" t="str">
            <v>Colome Pineda Juan Del Carmen</v>
          </cell>
          <cell r="AK1833" t="str">
            <v>Oficina de Servicio Monterrey</v>
          </cell>
          <cell r="AL1833" t="str">
            <v>Monterrey</v>
          </cell>
          <cell r="AM1833">
            <v>0</v>
          </cell>
          <cell r="AN1833" t="str">
            <v>jair.olvera@gnp.com.mx</v>
          </cell>
          <cell r="AO1833" t="str">
            <v>jair.olvera@gnp.com.mx</v>
          </cell>
          <cell r="AQ1833">
            <v>8118228241</v>
          </cell>
          <cell r="AR1833" t="str">
            <v>6363180010380317</v>
          </cell>
          <cell r="AS1833" t="str">
            <v>ACTIVO</v>
          </cell>
          <cell r="AT1833" t="str">
            <v>3322</v>
          </cell>
          <cell r="AU1833" t="str">
            <v>223</v>
          </cell>
          <cell r="AV1833" t="str">
            <v>05/26</v>
          </cell>
          <cell r="AW1833" t="str">
            <v>IMDM22968735..</v>
          </cell>
          <cell r="AX1833" t="str">
            <v>Activo</v>
          </cell>
          <cell r="AY1833" t="str">
            <v>Si</v>
          </cell>
          <cell r="AZ1833">
            <v>572.91999999999996</v>
          </cell>
          <cell r="BA1833">
            <v>43708</v>
          </cell>
          <cell r="BB1833">
            <v>1145.8399999999999</v>
          </cell>
          <cell r="BC1833" t="str">
            <v>-</v>
          </cell>
          <cell r="BD1833">
            <v>55000</v>
          </cell>
          <cell r="BE1833">
            <v>43692</v>
          </cell>
          <cell r="BF1833">
            <v>45153</v>
          </cell>
          <cell r="BG1833">
            <v>4</v>
          </cell>
          <cell r="BH1833">
            <v>2021</v>
          </cell>
          <cell r="BI1833">
            <v>2</v>
          </cell>
          <cell r="BJ1833" t="str">
            <v>Arrendado</v>
          </cell>
          <cell r="BK1833" t="str">
            <v>ANC10998</v>
          </cell>
          <cell r="BL1833" t="str">
            <v>Auto Cam, S.A. de C.V.</v>
          </cell>
          <cell r="BM1833">
            <v>126389.66</v>
          </cell>
          <cell r="BN1833">
            <v>20222.345600000001</v>
          </cell>
          <cell r="BO1833">
            <v>146612.0056</v>
          </cell>
          <cell r="BQ1833">
            <v>43652</v>
          </cell>
          <cell r="BR1833" t="str">
            <v>AP-20161006-0674</v>
          </cell>
          <cell r="BS1833" t="str">
            <v>262</v>
          </cell>
          <cell r="BT1833" t="str">
            <v>23/48</v>
          </cell>
          <cell r="BU1833">
            <v>1458.88</v>
          </cell>
          <cell r="BV1833">
            <v>1092.77</v>
          </cell>
          <cell r="BW1833">
            <v>2551.65</v>
          </cell>
          <cell r="BX1833">
            <v>408.26</v>
          </cell>
          <cell r="BY1833">
            <v>2959.91</v>
          </cell>
          <cell r="BZ1833">
            <v>99301.319999999992</v>
          </cell>
          <cell r="CA1833" t="str">
            <v>24/07/2017</v>
          </cell>
          <cell r="CB1833" t="str">
            <v>06/08/2021</v>
          </cell>
          <cell r="CC1833" t="str">
            <v>Miércoles</v>
          </cell>
          <cell r="CD1833" t="str">
            <v>13</v>
          </cell>
          <cell r="CE1833" t="str">
            <v>3</v>
          </cell>
          <cell r="CF1833" t="str">
            <v>Rojo</v>
          </cell>
          <cell r="CG1833" t="str">
            <v>3er Sábado</v>
          </cell>
          <cell r="CH1833" t="str">
            <v>Mzo y Abr</v>
          </cell>
          <cell r="CI1833" t="str">
            <v>Sep y Oct</v>
          </cell>
          <cell r="CJ1833" t="str">
            <v>AgenteEmp</v>
          </cell>
          <cell r="CK1833">
            <v>90</v>
          </cell>
          <cell r="CL1833" t="str">
            <v>101 - MAGNA</v>
          </cell>
          <cell r="CM1833" t="str">
            <v>17062</v>
          </cell>
          <cell r="CP1833" t="str">
            <v>-</v>
          </cell>
        </row>
        <row r="1834">
          <cell r="A1834" t="str">
            <v>17063</v>
          </cell>
          <cell r="B1834" t="str">
            <v>T16APJ</v>
          </cell>
          <cell r="C1834" t="str">
            <v>Ciudad de México</v>
          </cell>
          <cell r="D1834" t="str">
            <v>No aplica</v>
          </cell>
          <cell r="E1834" t="str">
            <v>Aveo</v>
          </cell>
          <cell r="F1834" t="str">
            <v>Automóvil</v>
          </cell>
          <cell r="G1834" t="str">
            <v>Chevrolet</v>
          </cell>
          <cell r="H1834" t="str">
            <v>Aveo LT 4 puertas T/M, D/H, A/A, B/A, ABS, CD, Paquete F</v>
          </cell>
          <cell r="I1834" t="str">
            <v>3G1TB5CF8HL126991</v>
          </cell>
          <cell r="J1834" t="str">
            <v>Hecho en México</v>
          </cell>
          <cell r="K1834" t="str">
            <v>Magna</v>
          </cell>
          <cell r="L1834">
            <v>4</v>
          </cell>
          <cell r="M1834">
            <v>45</v>
          </cell>
          <cell r="N1834">
            <v>2017</v>
          </cell>
          <cell r="O1834" t="str">
            <v>Guadalajara</v>
          </cell>
          <cell r="P1834" t="str">
            <v>Jalisco</v>
          </cell>
          <cell r="Q1834" t="str">
            <v>Occidente</v>
          </cell>
          <cell r="R1834" t="str">
            <v>Activo</v>
          </cell>
          <cell r="S1834" t="str">
            <v>En operación</v>
          </cell>
          <cell r="T1834" t="str">
            <v>GNP</v>
          </cell>
          <cell r="U1834" t="str">
            <v>Grupo Nacional Provincial, S.A.B.</v>
          </cell>
          <cell r="V1834" t="str">
            <v>Pool Administrativo</v>
          </cell>
          <cell r="W1834" t="str">
            <v>Pool Administrativo</v>
          </cell>
          <cell r="X1834" t="str">
            <v>Oficina Regional</v>
          </cell>
          <cell r="Y1834" t="str">
            <v>Pool</v>
          </cell>
          <cell r="Z1834" t="str">
            <v>N73128</v>
          </cell>
          <cell r="AA1834" t="str">
            <v>Montiel Medina Alexandro</v>
          </cell>
          <cell r="AB1834" t="str">
            <v>Grupo Nacional Provincial, S.A.B.</v>
          </cell>
          <cell r="AC1834" t="str">
            <v>MOMA750304TU4</v>
          </cell>
          <cell r="AD1834" t="str">
            <v>Jefe de departamento</v>
          </cell>
          <cell r="AE1834" t="str">
            <v>Jefe de Departamento A</v>
          </cell>
          <cell r="AF1834" t="str">
            <v>Unidad Staff</v>
          </cell>
          <cell r="AG1834" t="str">
            <v>Dirección Recursos Humanos y Servicios Administrativos</v>
          </cell>
          <cell r="AH1834" t="str">
            <v>Subdir. Inmuebles</v>
          </cell>
          <cell r="AI1834" t="str">
            <v>C6108</v>
          </cell>
          <cell r="AJ1834" t="str">
            <v>Lomeli Aguayo Victor Javier</v>
          </cell>
          <cell r="AK1834" t="str">
            <v>Oficina central Guadalajara</v>
          </cell>
          <cell r="AL1834" t="str">
            <v>Guadalajara</v>
          </cell>
          <cell r="AM1834">
            <v>6071</v>
          </cell>
          <cell r="AN1834" t="str">
            <v>alexandro.montiel@gnp.com.mx</v>
          </cell>
          <cell r="AO1834" t="str">
            <v>alexandro.montiel@gnp.com.mx</v>
          </cell>
          <cell r="AQ1834">
            <v>3311581405</v>
          </cell>
          <cell r="AR1834" t="str">
            <v>6363180010380325</v>
          </cell>
          <cell r="AS1834" t="str">
            <v>ACTIVO</v>
          </cell>
          <cell r="AT1834" t="str">
            <v>4789</v>
          </cell>
          <cell r="AU1834" t="str">
            <v>610</v>
          </cell>
          <cell r="AV1834" t="str">
            <v>05/26</v>
          </cell>
          <cell r="AW1834" t="str">
            <v>IMDM22968736..</v>
          </cell>
          <cell r="AX1834" t="str">
            <v>Activo</v>
          </cell>
          <cell r="AY1834" t="str">
            <v>No</v>
          </cell>
          <cell r="AZ1834" t="str">
            <v>-</v>
          </cell>
          <cell r="BA1834" t="str">
            <v>-</v>
          </cell>
          <cell r="BB1834" t="str">
            <v>-</v>
          </cell>
          <cell r="BC1834" t="str">
            <v>-</v>
          </cell>
          <cell r="BD1834" t="str">
            <v>-</v>
          </cell>
          <cell r="BE1834" t="str">
            <v>-</v>
          </cell>
          <cell r="BF1834" t="str">
            <v>-</v>
          </cell>
          <cell r="BG1834" t="str">
            <v>-</v>
          </cell>
          <cell r="BH1834">
            <v>2021</v>
          </cell>
          <cell r="BI1834">
            <v>2</v>
          </cell>
          <cell r="BJ1834" t="str">
            <v>Arrendado</v>
          </cell>
          <cell r="BK1834" t="str">
            <v>ANC11050</v>
          </cell>
          <cell r="BL1834" t="str">
            <v>Auto Cam, S.A. de C.V.</v>
          </cell>
          <cell r="BM1834">
            <v>126389.66</v>
          </cell>
          <cell r="BN1834">
            <v>20222.345600000001</v>
          </cell>
          <cell r="BO1834">
            <v>146612.0056</v>
          </cell>
          <cell r="BQ1834">
            <v>43652</v>
          </cell>
          <cell r="BR1834" t="str">
            <v>AP-20170728-0735</v>
          </cell>
          <cell r="BS1834" t="str">
            <v>14</v>
          </cell>
          <cell r="BT1834" t="str">
            <v>23/48</v>
          </cell>
          <cell r="BU1834">
            <v>1450.61</v>
          </cell>
          <cell r="BV1834">
            <v>1086.6199999999999</v>
          </cell>
          <cell r="BW1834">
            <v>2537.2299999999996</v>
          </cell>
          <cell r="BX1834">
            <v>405.96</v>
          </cell>
          <cell r="BY1834">
            <v>2943.1899999999996</v>
          </cell>
          <cell r="BZ1834">
            <v>98743.02</v>
          </cell>
          <cell r="CA1834" t="str">
            <v>28/07/2017</v>
          </cell>
          <cell r="CB1834" t="str">
            <v>06/08/2021</v>
          </cell>
          <cell r="CC1834" t="str">
            <v>Lunes</v>
          </cell>
          <cell r="CD1834" t="str">
            <v>16</v>
          </cell>
          <cell r="CE1834" t="str">
            <v>6</v>
          </cell>
          <cell r="CF1834" t="str">
            <v>Amarillo</v>
          </cell>
          <cell r="CG1834" t="str">
            <v>1er Sábado</v>
          </cell>
          <cell r="CH1834" t="str">
            <v>Ene y Feb</v>
          </cell>
          <cell r="CI1834" t="str">
            <v>Jul y Ago</v>
          </cell>
          <cell r="CJ1834" t="str">
            <v>PAdmvo</v>
          </cell>
          <cell r="CK1834">
            <v>90</v>
          </cell>
          <cell r="CL1834" t="str">
            <v>101 - MAGNA</v>
          </cell>
          <cell r="CM1834" t="str">
            <v>17063</v>
          </cell>
          <cell r="CP1834" t="str">
            <v>-</v>
          </cell>
        </row>
        <row r="1835">
          <cell r="A1835" t="str">
            <v>17064</v>
          </cell>
          <cell r="B1835" t="str">
            <v>J26APL</v>
          </cell>
          <cell r="C1835" t="str">
            <v>Ciudad de México</v>
          </cell>
          <cell r="D1835" t="str">
            <v>No aplica</v>
          </cell>
          <cell r="E1835" t="str">
            <v>Aveo</v>
          </cell>
          <cell r="F1835" t="str">
            <v>Automóvil</v>
          </cell>
          <cell r="G1835" t="str">
            <v>Chevrolet</v>
          </cell>
          <cell r="H1835" t="str">
            <v>Aveo LT 4 puertas T/M, D/H, A/A, B/A, ABS, CD, Paquete F</v>
          </cell>
          <cell r="I1835" t="str">
            <v>3G1TB5CF5HL126723</v>
          </cell>
          <cell r="J1835" t="str">
            <v>Hecho en México</v>
          </cell>
          <cell r="K1835" t="str">
            <v>Magna</v>
          </cell>
          <cell r="L1835">
            <v>4</v>
          </cell>
          <cell r="M1835">
            <v>45</v>
          </cell>
          <cell r="N1835">
            <v>2017</v>
          </cell>
          <cell r="O1835" t="str">
            <v>Cuernavaca</v>
          </cell>
          <cell r="P1835" t="str">
            <v>Morelos</v>
          </cell>
          <cell r="Q1835" t="str">
            <v>Centro</v>
          </cell>
          <cell r="R1835" t="str">
            <v>Proceso baja</v>
          </cell>
          <cell r="S1835" t="str">
            <v>En operación</v>
          </cell>
          <cell r="T1835" t="str">
            <v>GNP</v>
          </cell>
          <cell r="U1835" t="str">
            <v>Grupo Nacional Provincial, S.A.B.</v>
          </cell>
          <cell r="V1835" t="str">
            <v>Asesor de Servicio</v>
          </cell>
          <cell r="W1835" t="str">
            <v>344</v>
          </cell>
          <cell r="X1835" t="str">
            <v>Supervisoria</v>
          </cell>
          <cell r="Y1835" t="str">
            <v>Asignado</v>
          </cell>
          <cell r="Z1835" t="str">
            <v>N87497</v>
          </cell>
          <cell r="AA1835" t="str">
            <v>Hernandez Valente Rigoberto</v>
          </cell>
          <cell r="AB1835" t="str">
            <v>Grupo Nacional Provincial, S.A.B.</v>
          </cell>
          <cell r="AC1835" t="str">
            <v>HEVR690313537</v>
          </cell>
          <cell r="AD1835" t="str">
            <v>Operativo</v>
          </cell>
          <cell r="AE1835" t="str">
            <v>Asesor de Servicio Automovil</v>
          </cell>
          <cell r="AF1835" t="str">
            <v>Unidad Operativa</v>
          </cell>
          <cell r="AG1835" t="str">
            <v>Dirección Servicio y Operaciones</v>
          </cell>
          <cell r="AH1835" t="str">
            <v>Subdir. Siniestros CDMX y Sureste</v>
          </cell>
          <cell r="AI1835" t="str">
            <v>C9215</v>
          </cell>
          <cell r="AJ1835" t="str">
            <v>Moreno Alvárez Elvia Citlalli</v>
          </cell>
          <cell r="AK1835" t="str">
            <v>Tlalnepantla</v>
          </cell>
          <cell r="AL1835" t="str">
            <v>Tlalnepantla</v>
          </cell>
          <cell r="AM1835">
            <v>0</v>
          </cell>
          <cell r="AN1835" t="str">
            <v>rigoberto.hernandez@gnp.com.mx</v>
          </cell>
          <cell r="AO1835" t="str">
            <v>rigoberto.hernandez@gnp.com.mx</v>
          </cell>
          <cell r="AQ1835">
            <v>5535228624</v>
          </cell>
          <cell r="AR1835" t="str">
            <v>6363180010380333</v>
          </cell>
          <cell r="AS1835" t="str">
            <v>CANCELADO</v>
          </cell>
          <cell r="AT1835" t="str">
            <v>0073</v>
          </cell>
          <cell r="AU1835" t="str">
            <v>299</v>
          </cell>
          <cell r="AV1835" t="str">
            <v>05/26</v>
          </cell>
          <cell r="AW1835" t="str">
            <v>IMDM22968737..</v>
          </cell>
          <cell r="AX1835" t="str">
            <v>Inactivo</v>
          </cell>
          <cell r="AY1835" t="str">
            <v>Si</v>
          </cell>
          <cell r="AZ1835">
            <v>-32083.38</v>
          </cell>
          <cell r="BA1835">
            <v>43708</v>
          </cell>
          <cell r="BB1835">
            <v>-32083.38</v>
          </cell>
          <cell r="BC1835">
            <v>0</v>
          </cell>
          <cell r="BD1835">
            <v>-32083.38</v>
          </cell>
          <cell r="BE1835">
            <v>43069</v>
          </cell>
          <cell r="BF1835">
            <v>44135</v>
          </cell>
          <cell r="BG1835">
            <v>3</v>
          </cell>
          <cell r="BH1835">
            <v>2020</v>
          </cell>
          <cell r="BI1835">
            <v>2</v>
          </cell>
          <cell r="BJ1835" t="str">
            <v>Arrendado</v>
          </cell>
          <cell r="BK1835" t="str">
            <v>ANC10963</v>
          </cell>
          <cell r="BL1835" t="str">
            <v>Auto Cam, S.A. de C.V.</v>
          </cell>
          <cell r="BM1835">
            <v>126389.66</v>
          </cell>
          <cell r="BN1835">
            <v>20222.345600000001</v>
          </cell>
          <cell r="BO1835">
            <v>146612.0056</v>
          </cell>
          <cell r="BQ1835">
            <v>43652</v>
          </cell>
          <cell r="BR1835" t="str">
            <v>AP-20161006-0674</v>
          </cell>
          <cell r="BS1835" t="str">
            <v>215</v>
          </cell>
          <cell r="BT1835" t="str">
            <v>23/36</v>
          </cell>
          <cell r="BU1835">
            <v>2163.3200000000002</v>
          </cell>
          <cell r="BV1835">
            <v>1008.39</v>
          </cell>
          <cell r="BW1835">
            <v>3171.71</v>
          </cell>
          <cell r="BX1835">
            <v>507.47</v>
          </cell>
          <cell r="BY1835">
            <v>3679.1800000000003</v>
          </cell>
          <cell r="BZ1835">
            <v>90816.549999999988</v>
          </cell>
          <cell r="CA1835" t="str">
            <v>24/07/2017</v>
          </cell>
          <cell r="CB1835" t="str">
            <v>06/08/2020</v>
          </cell>
          <cell r="CC1835" t="str">
            <v>Lunes</v>
          </cell>
          <cell r="CD1835" t="str">
            <v>26</v>
          </cell>
          <cell r="CE1835" t="str">
            <v>6</v>
          </cell>
          <cell r="CF1835" t="str">
            <v>Amarillo</v>
          </cell>
          <cell r="CG1835" t="str">
            <v>1er Sábado</v>
          </cell>
          <cell r="CH1835" t="str">
            <v>Ene y Feb</v>
          </cell>
          <cell r="CI1835" t="str">
            <v>Jul y Ago</v>
          </cell>
          <cell r="CJ1835" t="str">
            <v>Ajustador</v>
          </cell>
          <cell r="CK1835">
            <v>90</v>
          </cell>
          <cell r="CL1835" t="str">
            <v>101 - MAGNA</v>
          </cell>
          <cell r="CM1835" t="str">
            <v>17064</v>
          </cell>
          <cell r="CP1835" t="str">
            <v>-</v>
          </cell>
        </row>
        <row r="1836">
          <cell r="A1836" t="str">
            <v>17065</v>
          </cell>
          <cell r="B1836" t="str">
            <v>P31APL</v>
          </cell>
          <cell r="C1836" t="str">
            <v>Ciudad de México</v>
          </cell>
          <cell r="D1836" t="str">
            <v>No aplica</v>
          </cell>
          <cell r="E1836" t="str">
            <v>Aveo</v>
          </cell>
          <cell r="F1836" t="str">
            <v>Automóvil</v>
          </cell>
          <cell r="G1836" t="str">
            <v>Chevrolet</v>
          </cell>
          <cell r="H1836" t="str">
            <v>Aveo LT 4 puertas T/M, D/H, A/A, B/A, ABS, CD, Paquete F</v>
          </cell>
          <cell r="I1836" t="str">
            <v>3G1TB5CF4HL127085</v>
          </cell>
          <cell r="J1836" t="str">
            <v>Hecho en México</v>
          </cell>
          <cell r="K1836" t="str">
            <v>Magna</v>
          </cell>
          <cell r="L1836">
            <v>4</v>
          </cell>
          <cell r="M1836">
            <v>45</v>
          </cell>
          <cell r="N1836">
            <v>2017</v>
          </cell>
          <cell r="O1836" t="str">
            <v>Puebla</v>
          </cell>
          <cell r="P1836" t="str">
            <v>Puebla</v>
          </cell>
          <cell r="Q1836" t="str">
            <v>Sureste</v>
          </cell>
          <cell r="R1836" t="str">
            <v>Activo</v>
          </cell>
          <cell r="S1836" t="str">
            <v>En operación</v>
          </cell>
          <cell r="T1836" t="str">
            <v>GNP</v>
          </cell>
          <cell r="U1836" t="str">
            <v>Grupo Nacional Provincial, S.A.B.</v>
          </cell>
          <cell r="V1836" t="str">
            <v>Asesor de Servicio</v>
          </cell>
          <cell r="W1836" t="str">
            <v>2606</v>
          </cell>
          <cell r="X1836" t="str">
            <v>Supervisoria</v>
          </cell>
          <cell r="Y1836" t="str">
            <v>Asignado</v>
          </cell>
          <cell r="Z1836" t="str">
            <v>S06401</v>
          </cell>
          <cell r="AA1836" t="str">
            <v>Rosete Sanchez Javier</v>
          </cell>
          <cell r="AB1836" t="str">
            <v>Servicios Administrativos en Reclamaciones, S.A. de C.V.</v>
          </cell>
          <cell r="AC1836" t="str">
            <v>ROSJ931014G85</v>
          </cell>
          <cell r="AD1836" t="str">
            <v>Operativo</v>
          </cell>
          <cell r="AE1836" t="str">
            <v>Asesor de Servicio</v>
          </cell>
          <cell r="AF1836" t="str">
            <v>Unidad Operativa</v>
          </cell>
          <cell r="AG1836" t="str">
            <v>Dirección Servicio y Operaciones</v>
          </cell>
          <cell r="AH1836" t="str">
            <v>Subdir. Siniestros CDMX y Sureste</v>
          </cell>
          <cell r="AI1836" t="str">
            <v>C9208</v>
          </cell>
          <cell r="AJ1836" t="str">
            <v>Lasa Estrada Antxon</v>
          </cell>
          <cell r="AK1836" t="str">
            <v>Paseo Opera</v>
          </cell>
          <cell r="AL1836" t="str">
            <v>Puebla</v>
          </cell>
          <cell r="AM1836">
            <v>0</v>
          </cell>
          <cell r="AN1836" t="str">
            <v>javier.rosete@gnp.com.mx</v>
          </cell>
          <cell r="AO1836" t="str">
            <v>javier.rosete@gnp.com.mx</v>
          </cell>
          <cell r="AP1836" t="str">
            <v>seroxathrs@gmail.com</v>
          </cell>
          <cell r="AQ1836">
            <v>2225361061</v>
          </cell>
          <cell r="AR1836" t="str">
            <v>6363180010380358</v>
          </cell>
          <cell r="AS1836" t="str">
            <v>ACTIVO</v>
          </cell>
          <cell r="AT1836" t="str">
            <v>4727</v>
          </cell>
          <cell r="AU1836" t="str">
            <v>287</v>
          </cell>
          <cell r="AV1836" t="str">
            <v>05/26</v>
          </cell>
          <cell r="AW1836" t="str">
            <v>-</v>
          </cell>
          <cell r="AX1836" t="str">
            <v>-</v>
          </cell>
          <cell r="AY1836" t="str">
            <v>Si</v>
          </cell>
          <cell r="AZ1836">
            <v>763.89</v>
          </cell>
          <cell r="BA1836">
            <v>43631</v>
          </cell>
          <cell r="BB1836">
            <v>25972.26</v>
          </cell>
          <cell r="BC1836">
            <v>29027.74</v>
          </cell>
          <cell r="BD1836">
            <v>55000</v>
          </cell>
          <cell r="BE1836">
            <v>43131</v>
          </cell>
          <cell r="BF1836">
            <v>44211</v>
          </cell>
          <cell r="BG1836">
            <v>3</v>
          </cell>
          <cell r="BH1836">
            <v>2020</v>
          </cell>
          <cell r="BI1836">
            <v>2</v>
          </cell>
          <cell r="BJ1836" t="str">
            <v>Arrendado</v>
          </cell>
          <cell r="BK1836" t="str">
            <v>ANC11049</v>
          </cell>
          <cell r="BL1836" t="str">
            <v>Auto Cam, S.A. de C.V.</v>
          </cell>
          <cell r="BM1836">
            <v>126389.66</v>
          </cell>
          <cell r="BN1836">
            <v>20222.345600000001</v>
          </cell>
          <cell r="BO1836">
            <v>146612.0056</v>
          </cell>
          <cell r="BQ1836">
            <v>43652</v>
          </cell>
          <cell r="BR1836" t="str">
            <v>AP-20170728-0735</v>
          </cell>
          <cell r="BS1836" t="str">
            <v>127</v>
          </cell>
          <cell r="BT1836" t="str">
            <v>22/48</v>
          </cell>
          <cell r="BU1836">
            <v>1429.46</v>
          </cell>
          <cell r="BV1836">
            <v>1096.56</v>
          </cell>
          <cell r="BW1836">
            <v>2526.02</v>
          </cell>
          <cell r="BX1836">
            <v>404.16</v>
          </cell>
          <cell r="BY1836">
            <v>2930.18</v>
          </cell>
          <cell r="BZ1836">
            <v>99680.62999999999</v>
          </cell>
          <cell r="CA1836" t="str">
            <v>29/08/2017</v>
          </cell>
          <cell r="CB1836" t="str">
            <v>06/09/2021</v>
          </cell>
          <cell r="CC1836" t="str">
            <v>Jueves</v>
          </cell>
          <cell r="CD1836" t="str">
            <v>31</v>
          </cell>
          <cell r="CE1836" t="str">
            <v>1</v>
          </cell>
          <cell r="CF1836" t="str">
            <v>Verde</v>
          </cell>
          <cell r="CG1836" t="str">
            <v>4o Sábado</v>
          </cell>
          <cell r="CH1836" t="str">
            <v>Abr y May</v>
          </cell>
          <cell r="CI1836" t="str">
            <v>Oct y Nov</v>
          </cell>
          <cell r="CJ1836" t="str">
            <v>Ajustador</v>
          </cell>
          <cell r="CK1836">
            <v>90</v>
          </cell>
          <cell r="CL1836" t="str">
            <v>101 - MAGNA</v>
          </cell>
          <cell r="CM1836" t="str">
            <v>17065</v>
          </cell>
          <cell r="CP1836" t="str">
            <v>4006482</v>
          </cell>
        </row>
        <row r="1837">
          <cell r="A1837" t="str">
            <v>17066</v>
          </cell>
          <cell r="B1837" t="str">
            <v>X22APC</v>
          </cell>
          <cell r="C1837" t="str">
            <v>Ciudad de México</v>
          </cell>
          <cell r="D1837" t="str">
            <v>No aplica</v>
          </cell>
          <cell r="E1837" t="str">
            <v>Aveo</v>
          </cell>
          <cell r="F1837" t="str">
            <v>Automóvil</v>
          </cell>
          <cell r="G1837" t="str">
            <v>Chevrolet</v>
          </cell>
          <cell r="H1837" t="str">
            <v>Aveo LT 4 puertas T/M, D/H, A/A, B/A, ABS, CD, Paquete F</v>
          </cell>
          <cell r="I1837" t="str">
            <v>3G1TB5CF1HL127240</v>
          </cell>
          <cell r="J1837" t="str">
            <v>Hecho en México</v>
          </cell>
          <cell r="K1837" t="str">
            <v>Magna</v>
          </cell>
          <cell r="L1837">
            <v>4</v>
          </cell>
          <cell r="M1837">
            <v>45</v>
          </cell>
          <cell r="N1837">
            <v>2017</v>
          </cell>
          <cell r="O1837" t="str">
            <v>Monterrey</v>
          </cell>
          <cell r="P1837" t="str">
            <v>Nuevo León</v>
          </cell>
          <cell r="Q1837" t="str">
            <v>Noreste</v>
          </cell>
          <cell r="R1837" t="str">
            <v>Activo</v>
          </cell>
          <cell r="S1837" t="str">
            <v>En operación</v>
          </cell>
          <cell r="T1837" t="str">
            <v>GNP</v>
          </cell>
          <cell r="U1837" t="str">
            <v>Grupo Nacional Provincial, S.A.B.</v>
          </cell>
          <cell r="V1837" t="str">
            <v>Asesor de Servicio</v>
          </cell>
          <cell r="W1837" t="str">
            <v>1235</v>
          </cell>
          <cell r="X1837" t="str">
            <v>Guardia 2</v>
          </cell>
          <cell r="Y1837" t="str">
            <v>Asignado</v>
          </cell>
          <cell r="Z1837" t="str">
            <v>S04031</v>
          </cell>
          <cell r="AA1837" t="str">
            <v>Suarez Diaz Hugo Donaldo</v>
          </cell>
          <cell r="AB1837" t="str">
            <v>Servicios Administrativos en Reclamaciones, S.A. de C.V.</v>
          </cell>
          <cell r="AC1837" t="str">
            <v>SUDH940401383</v>
          </cell>
          <cell r="AD1837" t="str">
            <v>Operativo</v>
          </cell>
          <cell r="AE1837" t="str">
            <v>Asesor de Servicio</v>
          </cell>
          <cell r="AF1837" t="str">
            <v>Unidad Operativa</v>
          </cell>
          <cell r="AG1837" t="str">
            <v>Dirección Servicio y Operaciones</v>
          </cell>
          <cell r="AH1837" t="str">
            <v>Subdirección Siniestros Norte y Occidente</v>
          </cell>
          <cell r="AI1837" t="str">
            <v>C9212</v>
          </cell>
          <cell r="AJ1837" t="str">
            <v>Colome Pineda Juan Del Carmen</v>
          </cell>
          <cell r="AK1837" t="str">
            <v>Oficina de Servicio Monterrey</v>
          </cell>
          <cell r="AL1837" t="str">
            <v>Monterrey</v>
          </cell>
          <cell r="AM1837">
            <v>0</v>
          </cell>
          <cell r="AN1837" t="str">
            <v>hugo.suarez@gnp.com.mx</v>
          </cell>
          <cell r="AO1837" t="str">
            <v>hugo.suarez@gnp.com.mx</v>
          </cell>
          <cell r="AQ1837">
            <v>8112443439</v>
          </cell>
          <cell r="AR1837" t="str">
            <v>6363180010380366</v>
          </cell>
          <cell r="AS1837" t="str">
            <v>ACTIVO</v>
          </cell>
          <cell r="AT1837" t="str">
            <v>3421</v>
          </cell>
          <cell r="AU1837" t="str">
            <v>160</v>
          </cell>
          <cell r="AV1837" t="str">
            <v>05/26</v>
          </cell>
          <cell r="AW1837" t="str">
            <v>-</v>
          </cell>
          <cell r="AX1837" t="str">
            <v>-</v>
          </cell>
          <cell r="AY1837" t="str">
            <v>No</v>
          </cell>
          <cell r="AZ1837" t="str">
            <v>-</v>
          </cell>
          <cell r="BA1837" t="str">
            <v>-</v>
          </cell>
          <cell r="BB1837" t="str">
            <v>-</v>
          </cell>
          <cell r="BC1837" t="str">
            <v>-</v>
          </cell>
          <cell r="BD1837" t="str">
            <v>-</v>
          </cell>
          <cell r="BE1837" t="str">
            <v>-</v>
          </cell>
          <cell r="BF1837" t="str">
            <v>-</v>
          </cell>
          <cell r="BG1837">
            <v>3</v>
          </cell>
          <cell r="BH1837">
            <v>2020</v>
          </cell>
          <cell r="BI1837">
            <v>2</v>
          </cell>
          <cell r="BJ1837" t="str">
            <v>Arrendado</v>
          </cell>
          <cell r="BK1837" t="str">
            <v>ANC10941</v>
          </cell>
          <cell r="BL1837" t="str">
            <v>Auto Cam, S.A. de C.V.</v>
          </cell>
          <cell r="BM1837">
            <v>126389.66</v>
          </cell>
          <cell r="BN1837">
            <v>20222.345600000001</v>
          </cell>
          <cell r="BO1837">
            <v>146612.0056</v>
          </cell>
          <cell r="BQ1837">
            <v>43652</v>
          </cell>
          <cell r="BR1837" t="str">
            <v>AP-20170728-0735</v>
          </cell>
          <cell r="BS1837" t="str">
            <v>79</v>
          </cell>
          <cell r="BT1837" t="str">
            <v>23/36</v>
          </cell>
          <cell r="BU1837">
            <v>2151.71</v>
          </cell>
          <cell r="BV1837">
            <v>1002.97</v>
          </cell>
          <cell r="BW1837">
            <v>3154.6800000000003</v>
          </cell>
          <cell r="BX1837">
            <v>504.75</v>
          </cell>
          <cell r="BY1837">
            <v>3659.4300000000003</v>
          </cell>
          <cell r="BZ1837">
            <v>90328.56</v>
          </cell>
          <cell r="CA1837" t="str">
            <v>28/07/2017</v>
          </cell>
          <cell r="CB1837" t="str">
            <v>06/08/2020</v>
          </cell>
          <cell r="CC1837" t="str">
            <v>Jueves</v>
          </cell>
          <cell r="CD1837" t="str">
            <v>22</v>
          </cell>
          <cell r="CE1837" t="str">
            <v>2</v>
          </cell>
          <cell r="CF1837" t="str">
            <v>Verde</v>
          </cell>
          <cell r="CG1837" t="str">
            <v>4o Sábado</v>
          </cell>
          <cell r="CH1837" t="str">
            <v>Abr y May</v>
          </cell>
          <cell r="CI1837" t="str">
            <v>Oct y Nov</v>
          </cell>
          <cell r="CJ1837" t="str">
            <v>Ajustador</v>
          </cell>
          <cell r="CK1837">
            <v>90</v>
          </cell>
          <cell r="CL1837" t="str">
            <v>101 - MAGNA</v>
          </cell>
          <cell r="CM1837" t="str">
            <v>17066</v>
          </cell>
          <cell r="CP1837" t="str">
            <v>4006534</v>
          </cell>
        </row>
        <row r="1838">
          <cell r="A1838" t="str">
            <v>17067</v>
          </cell>
          <cell r="B1838" t="str">
            <v>X50APC</v>
          </cell>
          <cell r="C1838" t="str">
            <v>Ciudad de México</v>
          </cell>
          <cell r="D1838" t="str">
            <v>No aplica</v>
          </cell>
          <cell r="E1838" t="str">
            <v>Aveo</v>
          </cell>
          <cell r="F1838" t="str">
            <v>Automóvil</v>
          </cell>
          <cell r="G1838" t="str">
            <v>Chevrolet</v>
          </cell>
          <cell r="H1838" t="str">
            <v>Aveo LT 4 puertas T/M, D/H, A/A, B/A, ABS, CD, Paquete F</v>
          </cell>
          <cell r="I1838" t="str">
            <v>3G1TB5CF5HL127242</v>
          </cell>
          <cell r="J1838" t="str">
            <v>Hecho en México</v>
          </cell>
          <cell r="K1838" t="str">
            <v>Magna</v>
          </cell>
          <cell r="L1838">
            <v>4</v>
          </cell>
          <cell r="M1838">
            <v>45</v>
          </cell>
          <cell r="N1838">
            <v>2017</v>
          </cell>
          <cell r="O1838" t="str">
            <v>Culiacán</v>
          </cell>
          <cell r="P1838" t="str">
            <v>Sinaloa</v>
          </cell>
          <cell r="Q1838" t="str">
            <v>Occidente</v>
          </cell>
          <cell r="R1838" t="str">
            <v>Activo</v>
          </cell>
          <cell r="S1838" t="str">
            <v>En operación</v>
          </cell>
          <cell r="T1838" t="str">
            <v>GNP</v>
          </cell>
          <cell r="U1838" t="str">
            <v>Grupo Nacional Provincial, S.A.B.</v>
          </cell>
          <cell r="V1838" t="str">
            <v>Asesor de Servicio</v>
          </cell>
          <cell r="W1838" t="str">
            <v>0903</v>
          </cell>
          <cell r="X1838" t="str">
            <v>Supervisoria</v>
          </cell>
          <cell r="Y1838" t="str">
            <v>Asignado</v>
          </cell>
          <cell r="Z1838">
            <v>40115001</v>
          </cell>
          <cell r="AA1838" t="str">
            <v>Márquez Noriega Felix Manuel</v>
          </cell>
          <cell r="AB1838" t="str">
            <v>Servicios Administrativos en Reclamaciones, S.A. de C.V.</v>
          </cell>
          <cell r="AC1838" t="str">
            <v>MANF710623B24</v>
          </cell>
          <cell r="AD1838" t="str">
            <v>Operativo</v>
          </cell>
          <cell r="AE1838" t="str">
            <v>Asesor de Servicio</v>
          </cell>
          <cell r="AF1838" t="str">
            <v>Unidad Operativa</v>
          </cell>
          <cell r="AG1838" t="str">
            <v>Dirección Servicio y Operaciones</v>
          </cell>
          <cell r="AH1838" t="str">
            <v>Subdirección Siniestros Norte y Occidente</v>
          </cell>
          <cell r="AI1838" t="str">
            <v>C9178</v>
          </cell>
          <cell r="AJ1838" t="str">
            <v>Cárdenas Guzmán Adriel</v>
          </cell>
          <cell r="AK1838" t="str">
            <v>Culiacan</v>
          </cell>
          <cell r="AL1838" t="str">
            <v>Culiacan</v>
          </cell>
          <cell r="AM1838">
            <v>6281</v>
          </cell>
          <cell r="AN1838" t="str">
            <v>FELIX.MARQUEZ@gnp.com.mx</v>
          </cell>
          <cell r="AO1838" t="str">
            <v>FELIX.MARQUEZ@gnp.com.mx</v>
          </cell>
          <cell r="AQ1838">
            <v>6671260705</v>
          </cell>
          <cell r="AR1838" t="str">
            <v>6363180010380374</v>
          </cell>
          <cell r="AS1838" t="str">
            <v>ACTIVO</v>
          </cell>
          <cell r="AT1838" t="str">
            <v>9345</v>
          </cell>
          <cell r="AU1838" t="str">
            <v>412</v>
          </cell>
          <cell r="AV1838" t="str">
            <v>05/26</v>
          </cell>
          <cell r="AW1838" t="str">
            <v>IMDM22968738..</v>
          </cell>
          <cell r="AX1838" t="str">
            <v>Activo</v>
          </cell>
          <cell r="AY1838" t="str">
            <v>No</v>
          </cell>
          <cell r="AZ1838" t="str">
            <v>-</v>
          </cell>
          <cell r="BA1838" t="str">
            <v>-</v>
          </cell>
          <cell r="BB1838" t="str">
            <v>-</v>
          </cell>
          <cell r="BC1838" t="str">
            <v>-</v>
          </cell>
          <cell r="BD1838" t="str">
            <v>-</v>
          </cell>
          <cell r="BE1838" t="str">
            <v>-</v>
          </cell>
          <cell r="BF1838" t="str">
            <v>-</v>
          </cell>
          <cell r="BG1838">
            <v>3</v>
          </cell>
          <cell r="BH1838">
            <v>2020</v>
          </cell>
          <cell r="BI1838">
            <v>2</v>
          </cell>
          <cell r="BJ1838" t="str">
            <v>Arrendado</v>
          </cell>
          <cell r="BK1838" t="str">
            <v>ANC10942</v>
          </cell>
          <cell r="BL1838" t="str">
            <v>Auto Cam, S.A. de C.V.</v>
          </cell>
          <cell r="BM1838">
            <v>126389.66</v>
          </cell>
          <cell r="BN1838">
            <v>20222.345600000001</v>
          </cell>
          <cell r="BO1838">
            <v>146612.0056</v>
          </cell>
          <cell r="BQ1838">
            <v>43652</v>
          </cell>
          <cell r="BR1838" t="str">
            <v>AP-20170728-0735</v>
          </cell>
          <cell r="BS1838" t="str">
            <v>80</v>
          </cell>
          <cell r="BT1838" t="str">
            <v>23/36</v>
          </cell>
          <cell r="BU1838">
            <v>2151.71</v>
          </cell>
          <cell r="BV1838">
            <v>1002.97</v>
          </cell>
          <cell r="BW1838">
            <v>3154.6800000000003</v>
          </cell>
          <cell r="BX1838">
            <v>504.75</v>
          </cell>
          <cell r="BY1838">
            <v>3659.4300000000003</v>
          </cell>
          <cell r="BZ1838">
            <v>90328.56</v>
          </cell>
          <cell r="CA1838" t="str">
            <v>28/07/2017</v>
          </cell>
          <cell r="CB1838" t="str">
            <v>06/08/2020</v>
          </cell>
          <cell r="CC1838" t="str">
            <v>Viernes</v>
          </cell>
          <cell r="CD1838" t="str">
            <v>50</v>
          </cell>
          <cell r="CE1838" t="str">
            <v>0</v>
          </cell>
          <cell r="CF1838" t="str">
            <v>Azul</v>
          </cell>
          <cell r="CG1838" t="str">
            <v>5o Sábado</v>
          </cell>
          <cell r="CH1838" t="str">
            <v>May y Jun</v>
          </cell>
          <cell r="CI1838" t="str">
            <v>Nov y Dic</v>
          </cell>
          <cell r="CJ1838" t="str">
            <v>Ajustador</v>
          </cell>
          <cell r="CK1838">
            <v>90</v>
          </cell>
          <cell r="CL1838" t="str">
            <v>101 - MAGNA</v>
          </cell>
          <cell r="CM1838" t="str">
            <v>17067</v>
          </cell>
          <cell r="CP1838" t="str">
            <v>4010737</v>
          </cell>
        </row>
        <row r="1839">
          <cell r="A1839" t="str">
            <v>17068</v>
          </cell>
          <cell r="B1839" t="str">
            <v>X15APC</v>
          </cell>
          <cell r="C1839" t="str">
            <v>Ciudad de México</v>
          </cell>
          <cell r="D1839" t="str">
            <v>No aplica</v>
          </cell>
          <cell r="E1839" t="str">
            <v>Aveo</v>
          </cell>
          <cell r="F1839" t="str">
            <v>Automóvil</v>
          </cell>
          <cell r="G1839" t="str">
            <v>Chevrolet</v>
          </cell>
          <cell r="H1839" t="str">
            <v>Aveo LT 4 puertas T/M, D/H, A/A, B/A, ABS, CD, Paquete F</v>
          </cell>
          <cell r="I1839" t="str">
            <v>3G1TB5CF7HL127257</v>
          </cell>
          <cell r="J1839" t="str">
            <v>Hecho en México</v>
          </cell>
          <cell r="K1839" t="str">
            <v>Magna</v>
          </cell>
          <cell r="L1839">
            <v>4</v>
          </cell>
          <cell r="M1839">
            <v>45</v>
          </cell>
          <cell r="N1839">
            <v>2017</v>
          </cell>
          <cell r="O1839" t="str">
            <v>Monterrey</v>
          </cell>
          <cell r="P1839" t="str">
            <v>Nuevo León</v>
          </cell>
          <cell r="Q1839" t="str">
            <v>Noreste</v>
          </cell>
          <cell r="R1839" t="str">
            <v>Activo</v>
          </cell>
          <cell r="S1839" t="str">
            <v>En operación</v>
          </cell>
          <cell r="T1839" t="str">
            <v>GNP</v>
          </cell>
          <cell r="U1839" t="str">
            <v>Grupo Nacional Provincial, S.A.B.</v>
          </cell>
          <cell r="V1839" t="str">
            <v>Asesor de Servicio</v>
          </cell>
          <cell r="W1839" t="str">
            <v>1201</v>
          </cell>
          <cell r="X1839" t="str">
            <v>Guardia 1</v>
          </cell>
          <cell r="Y1839" t="str">
            <v>Asignado</v>
          </cell>
          <cell r="Z1839">
            <v>40036001</v>
          </cell>
          <cell r="AA1839" t="str">
            <v>Ortiz Navarro Ismael</v>
          </cell>
          <cell r="AB1839" t="str">
            <v>Servicios Administrativos en Reclamaciones, S.A. de C.V.</v>
          </cell>
          <cell r="AC1839" t="str">
            <v>OINI8608178L2</v>
          </cell>
          <cell r="AD1839" t="str">
            <v>Operativo</v>
          </cell>
          <cell r="AE1839" t="str">
            <v>Asesor de Servicio</v>
          </cell>
          <cell r="AF1839" t="str">
            <v>Unidad Operativa</v>
          </cell>
          <cell r="AG1839" t="str">
            <v>Dirección Servicio y Operaciones</v>
          </cell>
          <cell r="AH1839" t="str">
            <v>Subdirección Siniestros Norte y Occidente</v>
          </cell>
          <cell r="AI1839" t="str">
            <v>C9212</v>
          </cell>
          <cell r="AJ1839" t="str">
            <v>Colome Pineda Juan Del Carmen</v>
          </cell>
          <cell r="AK1839" t="str">
            <v>Oficina de Servicio Monterrey</v>
          </cell>
          <cell r="AL1839" t="str">
            <v>Monterrey</v>
          </cell>
          <cell r="AM1839">
            <v>0</v>
          </cell>
          <cell r="AN1839" t="str">
            <v>ismael.ortiz@gnp.com.mx</v>
          </cell>
          <cell r="AO1839" t="str">
            <v>ismael.ortiz@gnp.com.mx</v>
          </cell>
          <cell r="AQ1839">
            <v>8112444744</v>
          </cell>
          <cell r="AR1839" t="str">
            <v>6363180010380382</v>
          </cell>
          <cell r="AS1839" t="str">
            <v>ACTIVO</v>
          </cell>
          <cell r="AT1839" t="str">
            <v>5144</v>
          </cell>
          <cell r="AU1839" t="str">
            <v>683</v>
          </cell>
          <cell r="AV1839" t="str">
            <v>05/26</v>
          </cell>
          <cell r="AW1839" t="str">
            <v>IMDM22968739..</v>
          </cell>
          <cell r="AX1839" t="str">
            <v>Activo</v>
          </cell>
          <cell r="AY1839" t="str">
            <v>No</v>
          </cell>
          <cell r="AZ1839" t="str">
            <v>-</v>
          </cell>
          <cell r="BA1839" t="str">
            <v>-</v>
          </cell>
          <cell r="BB1839" t="str">
            <v>-</v>
          </cell>
          <cell r="BC1839" t="str">
            <v>-</v>
          </cell>
          <cell r="BD1839" t="str">
            <v>-</v>
          </cell>
          <cell r="BE1839" t="str">
            <v>-</v>
          </cell>
          <cell r="BF1839" t="str">
            <v>-</v>
          </cell>
          <cell r="BG1839">
            <v>3</v>
          </cell>
          <cell r="BH1839">
            <v>2020</v>
          </cell>
          <cell r="BI1839">
            <v>2</v>
          </cell>
          <cell r="BJ1839" t="str">
            <v>Arrendado</v>
          </cell>
          <cell r="BK1839" t="str">
            <v>ANC10928</v>
          </cell>
          <cell r="BL1839" t="str">
            <v>Auto Cam, S.A. de C.V.</v>
          </cell>
          <cell r="BM1839">
            <v>126389.66</v>
          </cell>
          <cell r="BN1839">
            <v>20222.345600000001</v>
          </cell>
          <cell r="BO1839">
            <v>146612.0056</v>
          </cell>
          <cell r="BQ1839">
            <v>43652</v>
          </cell>
          <cell r="BR1839" t="str">
            <v>AP-20170728-0735</v>
          </cell>
          <cell r="BS1839" t="str">
            <v>66</v>
          </cell>
          <cell r="BT1839" t="str">
            <v>23/36</v>
          </cell>
          <cell r="BU1839">
            <v>2151.71</v>
          </cell>
          <cell r="BV1839">
            <v>1002.97</v>
          </cell>
          <cell r="BW1839">
            <v>3154.6800000000003</v>
          </cell>
          <cell r="BX1839">
            <v>504.75</v>
          </cell>
          <cell r="BY1839">
            <v>3659.4300000000003</v>
          </cell>
          <cell r="BZ1839">
            <v>90328.56</v>
          </cell>
          <cell r="CA1839" t="str">
            <v>28/07/2017</v>
          </cell>
          <cell r="CB1839" t="str">
            <v>06/08/2020</v>
          </cell>
          <cell r="CC1839" t="str">
            <v>Lunes</v>
          </cell>
          <cell r="CD1839" t="str">
            <v>15</v>
          </cell>
          <cell r="CE1839" t="str">
            <v>5</v>
          </cell>
          <cell r="CF1839" t="str">
            <v>Amarillo</v>
          </cell>
          <cell r="CG1839" t="str">
            <v>1er Sábado</v>
          </cell>
          <cell r="CH1839" t="str">
            <v>Ene y Feb</v>
          </cell>
          <cell r="CI1839" t="str">
            <v>Jul y Ago</v>
          </cell>
          <cell r="CJ1839" t="str">
            <v>Ajustador</v>
          </cell>
          <cell r="CK1839">
            <v>90</v>
          </cell>
          <cell r="CL1839" t="str">
            <v>101 - MAGNA</v>
          </cell>
          <cell r="CM1839" t="str">
            <v>17068</v>
          </cell>
          <cell r="CP1839" t="str">
            <v>4006497</v>
          </cell>
        </row>
        <row r="1840">
          <cell r="A1840" t="str">
            <v>17069</v>
          </cell>
          <cell r="B1840" t="str">
            <v>K61APL</v>
          </cell>
          <cell r="C1840" t="str">
            <v>Ciudad de México</v>
          </cell>
          <cell r="D1840" t="str">
            <v>No aplica</v>
          </cell>
          <cell r="E1840" t="str">
            <v>Aveo</v>
          </cell>
          <cell r="F1840" t="str">
            <v>Automóvil</v>
          </cell>
          <cell r="G1840" t="str">
            <v>Chevrolet</v>
          </cell>
          <cell r="H1840" t="str">
            <v>Aveo LT 4 puertas T/M, D/H, A/A, B/A, ABS, CD, Paquete F</v>
          </cell>
          <cell r="I1840" t="str">
            <v>3G1TB5CF1HL127268</v>
          </cell>
          <cell r="J1840" t="str">
            <v>Hecho en México</v>
          </cell>
          <cell r="K1840" t="str">
            <v>Magna</v>
          </cell>
          <cell r="L1840">
            <v>4</v>
          </cell>
          <cell r="M1840">
            <v>45</v>
          </cell>
          <cell r="N1840">
            <v>2017</v>
          </cell>
          <cell r="O1840" t="str">
            <v>Puebla</v>
          </cell>
          <cell r="P1840" t="str">
            <v>Puebla</v>
          </cell>
          <cell r="Q1840" t="str">
            <v>Sureste</v>
          </cell>
          <cell r="R1840" t="str">
            <v>Baja</v>
          </cell>
          <cell r="S1840" t="str">
            <v>Subasta interna</v>
          </cell>
          <cell r="T1840" t="str">
            <v>GNP</v>
          </cell>
          <cell r="U1840" t="str">
            <v>Grupo Nacional Provincial, S.A.B.</v>
          </cell>
          <cell r="V1840" t="str">
            <v>Asesor de Servicio</v>
          </cell>
          <cell r="W1840" t="str">
            <v>587</v>
          </cell>
          <cell r="X1840" t="str">
            <v>Célula 9</v>
          </cell>
          <cell r="Y1840" t="str">
            <v>Asignado</v>
          </cell>
          <cell r="Z1840" t="str">
            <v>N89927</v>
          </cell>
          <cell r="AA1840" t="str">
            <v>Salazar Hernández Alejandro</v>
          </cell>
          <cell r="AB1840" t="str">
            <v>Grupo Nacional Provincial, S.A.B.</v>
          </cell>
          <cell r="AC1840" t="str">
            <v>SAHA7905127X5</v>
          </cell>
          <cell r="AD1840" t="str">
            <v>Jefe de departamento</v>
          </cell>
          <cell r="AE1840" t="str">
            <v>Jefe de Departamento A</v>
          </cell>
          <cell r="AF1840" t="str">
            <v>Unidad Staff</v>
          </cell>
          <cell r="AG1840" t="str">
            <v>Dirección Recursos Humanos y Servicios Administrativos</v>
          </cell>
          <cell r="AH1840" t="str">
            <v>Subdir. Servicios Generales</v>
          </cell>
          <cell r="AI1840" t="str">
            <v>C6705</v>
          </cell>
          <cell r="AJ1840" t="str">
            <v>Ramirez Granados Arturo</v>
          </cell>
          <cell r="AK1840" t="str">
            <v>Sur P2 C-4</v>
          </cell>
          <cell r="AL1840" t="str">
            <v>Plaza GNP</v>
          </cell>
          <cell r="AM1840">
            <v>3398</v>
          </cell>
          <cell r="AN1840" t="str">
            <v>alejandro.salazar@gnp.com.mx</v>
          </cell>
          <cell r="AO1840" t="str">
            <v>alejandro.salazar@gnp.com.mx</v>
          </cell>
          <cell r="AQ1840">
            <v>5561857997</v>
          </cell>
          <cell r="AR1840" t="str">
            <v>6363180010380390</v>
          </cell>
          <cell r="AS1840" t="str">
            <v>BLOQUEADO</v>
          </cell>
          <cell r="AT1840" t="str">
            <v>4528</v>
          </cell>
          <cell r="AU1840" t="str">
            <v>834</v>
          </cell>
          <cell r="AV1840" t="str">
            <v>05/26</v>
          </cell>
          <cell r="AW1840" t="str">
            <v>IMDM22968740..</v>
          </cell>
          <cell r="AX1840" t="str">
            <v>Inactivo</v>
          </cell>
          <cell r="AY1840" t="str">
            <v>No</v>
          </cell>
          <cell r="AZ1840" t="str">
            <v>-</v>
          </cell>
          <cell r="BA1840" t="str">
            <v>-</v>
          </cell>
          <cell r="BB1840" t="str">
            <v>-</v>
          </cell>
          <cell r="BC1840" t="str">
            <v>-</v>
          </cell>
          <cell r="BD1840" t="str">
            <v>-</v>
          </cell>
          <cell r="BE1840" t="str">
            <v>-</v>
          </cell>
          <cell r="BF1840" t="str">
            <v>-</v>
          </cell>
          <cell r="BG1840">
            <v>3</v>
          </cell>
          <cell r="BH1840" t="str">
            <v>-</v>
          </cell>
          <cell r="BI1840" t="str">
            <v>-</v>
          </cell>
          <cell r="BJ1840" t="str">
            <v>Arrendado</v>
          </cell>
          <cell r="BK1840" t="str">
            <v>ANC11044</v>
          </cell>
          <cell r="BL1840" t="str">
            <v>Auto Cam, S.A. de C.V.</v>
          </cell>
          <cell r="BM1840">
            <v>126389.66</v>
          </cell>
          <cell r="BN1840">
            <v>20222.345600000001</v>
          </cell>
          <cell r="BO1840">
            <v>146612.0056</v>
          </cell>
          <cell r="BQ1840" t="str">
            <v>-</v>
          </cell>
          <cell r="BR1840" t="str">
            <v>-</v>
          </cell>
          <cell r="BS1840" t="str">
            <v>-</v>
          </cell>
          <cell r="BT1840" t="str">
            <v>-</v>
          </cell>
          <cell r="BU1840" t="str">
            <v>-</v>
          </cell>
          <cell r="BV1840" t="str">
            <v>-</v>
          </cell>
          <cell r="BW1840" t="str">
            <v>-</v>
          </cell>
          <cell r="BX1840" t="str">
            <v>-</v>
          </cell>
          <cell r="BY1840" t="str">
            <v>-</v>
          </cell>
          <cell r="BZ1840" t="str">
            <v>-</v>
          </cell>
          <cell r="CA1840" t="str">
            <v>-</v>
          </cell>
          <cell r="CB1840" t="str">
            <v>-</v>
          </cell>
          <cell r="CC1840" t="str">
            <v>Jueves</v>
          </cell>
          <cell r="CD1840" t="str">
            <v>61</v>
          </cell>
          <cell r="CE1840" t="str">
            <v>1</v>
          </cell>
          <cell r="CF1840" t="str">
            <v>Verde</v>
          </cell>
          <cell r="CG1840" t="str">
            <v>4o Sábado</v>
          </cell>
          <cell r="CH1840" t="str">
            <v>Abr y May</v>
          </cell>
          <cell r="CI1840" t="str">
            <v>Oct y Nov</v>
          </cell>
          <cell r="CJ1840" t="str">
            <v>Ajustador</v>
          </cell>
          <cell r="CK1840">
            <v>90</v>
          </cell>
          <cell r="CL1840" t="str">
            <v>101 - MAGNA</v>
          </cell>
          <cell r="CM1840" t="str">
            <v>17069</v>
          </cell>
          <cell r="CP1840" t="str">
            <v>-</v>
          </cell>
        </row>
        <row r="1841">
          <cell r="A1841" t="str">
            <v>17070</v>
          </cell>
          <cell r="B1841" t="str">
            <v>X18APC</v>
          </cell>
          <cell r="C1841" t="str">
            <v>Ciudad de México</v>
          </cell>
          <cell r="D1841" t="str">
            <v>No aplica</v>
          </cell>
          <cell r="E1841" t="str">
            <v>Aveo</v>
          </cell>
          <cell r="F1841" t="str">
            <v>Automóvil</v>
          </cell>
          <cell r="G1841" t="str">
            <v>Chevrolet</v>
          </cell>
          <cell r="H1841" t="str">
            <v>Aveo LT 4 puertas T/M, D/H, A/A, B/A, ABS, CD, Paquete F</v>
          </cell>
          <cell r="I1841" t="str">
            <v>3G1TB5CF6HL126536</v>
          </cell>
          <cell r="J1841" t="str">
            <v>Hecho en México</v>
          </cell>
          <cell r="K1841" t="str">
            <v>Magna</v>
          </cell>
          <cell r="L1841">
            <v>4</v>
          </cell>
          <cell r="M1841">
            <v>45</v>
          </cell>
          <cell r="N1841">
            <v>2017</v>
          </cell>
          <cell r="O1841" t="str">
            <v>Villahermosa</v>
          </cell>
          <cell r="P1841" t="str">
            <v>Tabasco</v>
          </cell>
          <cell r="Q1841" t="str">
            <v>Sureste</v>
          </cell>
          <cell r="R1841" t="str">
            <v>Proceso baja</v>
          </cell>
          <cell r="S1841" t="str">
            <v>En operación</v>
          </cell>
          <cell r="T1841" t="str">
            <v>GNP</v>
          </cell>
          <cell r="U1841" t="str">
            <v>Grupo Nacional Provincial, S.A.B.</v>
          </cell>
          <cell r="V1841" t="str">
            <v>Asesor de Servicio</v>
          </cell>
          <cell r="W1841" t="str">
            <v>0905</v>
          </cell>
          <cell r="X1841" t="str">
            <v>Supervisoria</v>
          </cell>
          <cell r="Y1841" t="str">
            <v>Asignado</v>
          </cell>
          <cell r="AB1841" t="str">
            <v>-</v>
          </cell>
          <cell r="AD1841" t="str">
            <v>-</v>
          </cell>
          <cell r="AE1841" t="str">
            <v>-</v>
          </cell>
          <cell r="AF1841" t="str">
            <v>-</v>
          </cell>
          <cell r="AH1841" t="str">
            <v>-</v>
          </cell>
          <cell r="AI1841" t="str">
            <v>C6705</v>
          </cell>
          <cell r="AJ1841" t="str">
            <v>Ramirez Granados Arturo</v>
          </cell>
          <cell r="AK1841" t="str">
            <v>-</v>
          </cell>
          <cell r="AL1841" t="str">
            <v>-</v>
          </cell>
          <cell r="AM1841" t="str">
            <v>-</v>
          </cell>
          <cell r="AO1841" t="str">
            <v>-</v>
          </cell>
          <cell r="AR1841" t="str">
            <v>6363180010380408</v>
          </cell>
          <cell r="AS1841" t="str">
            <v>CANCELADO</v>
          </cell>
          <cell r="AT1841" t="str">
            <v>5863</v>
          </cell>
          <cell r="AU1841" t="str">
            <v>321</v>
          </cell>
          <cell r="AV1841" t="str">
            <v>05/26</v>
          </cell>
          <cell r="AW1841" t="str">
            <v>-</v>
          </cell>
          <cell r="AX1841" t="str">
            <v>-</v>
          </cell>
          <cell r="AY1841" t="str">
            <v>No</v>
          </cell>
          <cell r="AZ1841" t="str">
            <v>-</v>
          </cell>
          <cell r="BA1841" t="str">
            <v>-</v>
          </cell>
          <cell r="BB1841" t="str">
            <v>-</v>
          </cell>
          <cell r="BC1841" t="str">
            <v>-</v>
          </cell>
          <cell r="BD1841" t="str">
            <v>-</v>
          </cell>
          <cell r="BE1841" t="str">
            <v>-</v>
          </cell>
          <cell r="BF1841" t="str">
            <v>-</v>
          </cell>
          <cell r="BG1841">
            <v>3</v>
          </cell>
          <cell r="BH1841">
            <v>2020</v>
          </cell>
          <cell r="BI1841">
            <v>2</v>
          </cell>
          <cell r="BJ1841" t="str">
            <v>Arrendado</v>
          </cell>
          <cell r="BK1841" t="str">
            <v>ANC10911</v>
          </cell>
          <cell r="BL1841" t="str">
            <v>Auto Cam, S.A. de C.V.</v>
          </cell>
          <cell r="BM1841">
            <v>126389.66</v>
          </cell>
          <cell r="BN1841">
            <v>20222.345600000001</v>
          </cell>
          <cell r="BO1841">
            <v>146612.0056</v>
          </cell>
          <cell r="BQ1841">
            <v>43652</v>
          </cell>
          <cell r="BR1841" t="str">
            <v>AP-20170728-0735</v>
          </cell>
          <cell r="BS1841" t="str">
            <v>49</v>
          </cell>
          <cell r="BT1841" t="str">
            <v>23/36</v>
          </cell>
          <cell r="BU1841">
            <v>2151.71</v>
          </cell>
          <cell r="BV1841">
            <v>1002.97</v>
          </cell>
          <cell r="BW1841">
            <v>3154.6800000000003</v>
          </cell>
          <cell r="BX1841">
            <v>504.75</v>
          </cell>
          <cell r="BY1841">
            <v>3659.4300000000003</v>
          </cell>
          <cell r="BZ1841">
            <v>90328.56</v>
          </cell>
          <cell r="CA1841" t="str">
            <v>28/07/2017</v>
          </cell>
          <cell r="CB1841" t="str">
            <v>06/08/2020</v>
          </cell>
          <cell r="CC1841" t="str">
            <v>Martes</v>
          </cell>
          <cell r="CD1841" t="str">
            <v>18</v>
          </cell>
          <cell r="CE1841" t="str">
            <v>8</v>
          </cell>
          <cell r="CF1841" t="str">
            <v>Rosa</v>
          </cell>
          <cell r="CG1841" t="str">
            <v>2o Sábado</v>
          </cell>
          <cell r="CH1841" t="str">
            <v>Feb y Mzo</v>
          </cell>
          <cell r="CI1841" t="str">
            <v>Ago y Sep</v>
          </cell>
          <cell r="CJ1841" t="str">
            <v>Ajustador</v>
          </cell>
          <cell r="CK1841">
            <v>90</v>
          </cell>
          <cell r="CL1841" t="str">
            <v>101 - MAGNA</v>
          </cell>
          <cell r="CM1841" t="str">
            <v>17070</v>
          </cell>
          <cell r="CP1841" t="str">
            <v>-</v>
          </cell>
        </row>
        <row r="1842">
          <cell r="A1842" t="str">
            <v>17071</v>
          </cell>
          <cell r="B1842" t="str">
            <v>X71APC</v>
          </cell>
          <cell r="C1842" t="str">
            <v>Ciudad de México</v>
          </cell>
          <cell r="D1842" t="str">
            <v>No aplica</v>
          </cell>
          <cell r="E1842" t="str">
            <v>Aveo</v>
          </cell>
          <cell r="F1842" t="str">
            <v>Automóvil</v>
          </cell>
          <cell r="G1842" t="str">
            <v>Chevrolet</v>
          </cell>
          <cell r="H1842" t="str">
            <v>Aveo LT 4 puertas T/M, D/H, A/A, B/A, ABS, CD, Paquete F</v>
          </cell>
          <cell r="I1842" t="str">
            <v>3G1TB5CFXHL127009</v>
          </cell>
          <cell r="J1842" t="str">
            <v>Hecho en México</v>
          </cell>
          <cell r="K1842" t="str">
            <v>Magna</v>
          </cell>
          <cell r="L1842">
            <v>4</v>
          </cell>
          <cell r="M1842">
            <v>45</v>
          </cell>
          <cell r="N1842">
            <v>2017</v>
          </cell>
          <cell r="O1842" t="str">
            <v>Durango</v>
          </cell>
          <cell r="P1842" t="str">
            <v>Durango</v>
          </cell>
          <cell r="Q1842" t="str">
            <v>Noreste</v>
          </cell>
          <cell r="R1842" t="str">
            <v>Activo</v>
          </cell>
          <cell r="S1842" t="str">
            <v>En operación</v>
          </cell>
          <cell r="T1842" t="str">
            <v>GNP</v>
          </cell>
          <cell r="U1842" t="str">
            <v>Grupo Nacional Provincial, S.A.B.</v>
          </cell>
          <cell r="V1842" t="str">
            <v>Asesor de Servicio</v>
          </cell>
          <cell r="W1842" t="str">
            <v>0904</v>
          </cell>
          <cell r="X1842" t="str">
            <v>Supervisoria</v>
          </cell>
          <cell r="Y1842" t="str">
            <v>Asignado</v>
          </cell>
          <cell r="Z1842">
            <v>40121001</v>
          </cell>
          <cell r="AA1842" t="str">
            <v>Castillo Flores Héctor Guillermo</v>
          </cell>
          <cell r="AB1842" t="str">
            <v>Servicios Administrativos en Reclamaciones, S.A. de C.V.</v>
          </cell>
          <cell r="AC1842" t="str">
            <v>CAFH810102LP5</v>
          </cell>
          <cell r="AD1842" t="str">
            <v>Operativo</v>
          </cell>
          <cell r="AE1842" t="str">
            <v>Asesor de Servicio</v>
          </cell>
          <cell r="AF1842" t="str">
            <v>Unidad Operativa</v>
          </cell>
          <cell r="AG1842" t="str">
            <v>Dirección Servicio y Operaciones</v>
          </cell>
          <cell r="AH1842" t="str">
            <v>Subdirección Siniestros Norte y Occidente</v>
          </cell>
          <cell r="AI1842" t="str">
            <v>C9212</v>
          </cell>
          <cell r="AJ1842" t="str">
            <v>Colome Pineda Juan Del Carmen</v>
          </cell>
          <cell r="AK1842" t="str">
            <v>Oficina de Servicio Durango</v>
          </cell>
          <cell r="AL1842" t="str">
            <v>Durango</v>
          </cell>
          <cell r="AM1842">
            <v>0</v>
          </cell>
          <cell r="AN1842" t="str">
            <v>hector.castillo@gnp.com.mx</v>
          </cell>
          <cell r="AO1842" t="str">
            <v>hector.castillo@gnp.com.mx</v>
          </cell>
          <cell r="AQ1842">
            <v>6181199147</v>
          </cell>
          <cell r="AR1842" t="str">
            <v>6363180010380416</v>
          </cell>
          <cell r="AS1842" t="str">
            <v>ACTIVO</v>
          </cell>
          <cell r="AT1842" t="str">
            <v>3528</v>
          </cell>
          <cell r="AU1842" t="str">
            <v>903</v>
          </cell>
          <cell r="AV1842" t="str">
            <v>05/26</v>
          </cell>
          <cell r="AW1842" t="str">
            <v>IMDM24204130..</v>
          </cell>
          <cell r="AX1842" t="str">
            <v>Activo</v>
          </cell>
          <cell r="AY1842" t="str">
            <v>No</v>
          </cell>
          <cell r="AZ1842" t="str">
            <v>-</v>
          </cell>
          <cell r="BA1842" t="str">
            <v>-</v>
          </cell>
          <cell r="BB1842" t="str">
            <v>-</v>
          </cell>
          <cell r="BC1842" t="str">
            <v>-</v>
          </cell>
          <cell r="BD1842" t="str">
            <v>-</v>
          </cell>
          <cell r="BE1842" t="str">
            <v>-</v>
          </cell>
          <cell r="BF1842" t="str">
            <v>-</v>
          </cell>
          <cell r="BG1842">
            <v>3</v>
          </cell>
          <cell r="BH1842">
            <v>2020</v>
          </cell>
          <cell r="BI1842">
            <v>2</v>
          </cell>
          <cell r="BJ1842" t="str">
            <v>Arrendado</v>
          </cell>
          <cell r="BK1842" t="str">
            <v>ANC10926</v>
          </cell>
          <cell r="BL1842" t="str">
            <v>Auto Cam, S.A. de C.V.</v>
          </cell>
          <cell r="BM1842">
            <v>126389.66</v>
          </cell>
          <cell r="BN1842">
            <v>20222.345600000001</v>
          </cell>
          <cell r="BO1842">
            <v>146612.0056</v>
          </cell>
          <cell r="BQ1842">
            <v>43652</v>
          </cell>
          <cell r="BR1842" t="str">
            <v>AP-20170728-0735</v>
          </cell>
          <cell r="BS1842" t="str">
            <v>64</v>
          </cell>
          <cell r="BT1842" t="str">
            <v>23/36</v>
          </cell>
          <cell r="BU1842">
            <v>2151.71</v>
          </cell>
          <cell r="BV1842">
            <v>1002.97</v>
          </cell>
          <cell r="BW1842">
            <v>3154.6800000000003</v>
          </cell>
          <cell r="BX1842">
            <v>504.75</v>
          </cell>
          <cell r="BY1842">
            <v>3659.4300000000003</v>
          </cell>
          <cell r="BZ1842">
            <v>90328.56</v>
          </cell>
          <cell r="CA1842" t="str">
            <v>28/07/2017</v>
          </cell>
          <cell r="CB1842" t="str">
            <v>06/08/2020</v>
          </cell>
          <cell r="CC1842" t="str">
            <v>Jueves</v>
          </cell>
          <cell r="CD1842" t="str">
            <v>71</v>
          </cell>
          <cell r="CE1842" t="str">
            <v>1</v>
          </cell>
          <cell r="CF1842" t="str">
            <v>Verde</v>
          </cell>
          <cell r="CG1842" t="str">
            <v>4o Sábado</v>
          </cell>
          <cell r="CH1842" t="str">
            <v>Abr y May</v>
          </cell>
          <cell r="CI1842" t="str">
            <v>Oct y Nov</v>
          </cell>
          <cell r="CJ1842" t="str">
            <v>Ajustador</v>
          </cell>
          <cell r="CK1842">
            <v>90</v>
          </cell>
          <cell r="CL1842" t="str">
            <v>101 - MAGNA</v>
          </cell>
          <cell r="CM1842" t="str">
            <v>17071</v>
          </cell>
          <cell r="CP1842" t="str">
            <v>4010785</v>
          </cell>
        </row>
        <row r="1843">
          <cell r="A1843" t="str">
            <v>17072</v>
          </cell>
          <cell r="B1843" t="str">
            <v>K06APL</v>
          </cell>
          <cell r="C1843" t="str">
            <v>Ciudad de México</v>
          </cell>
          <cell r="D1843" t="str">
            <v>No aplica</v>
          </cell>
          <cell r="E1843" t="str">
            <v>Aveo</v>
          </cell>
          <cell r="F1843" t="str">
            <v>Automóvil</v>
          </cell>
          <cell r="G1843" t="str">
            <v>Chevrolet</v>
          </cell>
          <cell r="H1843" t="str">
            <v>Aveo LT 4 puertas T/M, D/H, A/A, B/A, ABS, CD, Paquete F</v>
          </cell>
          <cell r="I1843" t="str">
            <v>3G1TB5CF7HL127114</v>
          </cell>
          <cell r="J1843" t="str">
            <v>Hecho en México</v>
          </cell>
          <cell r="K1843" t="str">
            <v>Magna</v>
          </cell>
          <cell r="L1843">
            <v>4</v>
          </cell>
          <cell r="M1843">
            <v>45</v>
          </cell>
          <cell r="N1843">
            <v>2017</v>
          </cell>
          <cell r="O1843" t="str">
            <v>Querétaro</v>
          </cell>
          <cell r="P1843" t="str">
            <v>Querétaro</v>
          </cell>
          <cell r="Q1843" t="str">
            <v>Occidente</v>
          </cell>
          <cell r="R1843" t="str">
            <v>Activo</v>
          </cell>
          <cell r="S1843" t="str">
            <v>En operación</v>
          </cell>
          <cell r="T1843" t="str">
            <v>GNP</v>
          </cell>
          <cell r="U1843" t="str">
            <v>Grupo Nacional Provincial, S.A.B.</v>
          </cell>
          <cell r="V1843" t="str">
            <v>Asesor de Servicio</v>
          </cell>
          <cell r="W1843" t="str">
            <v>-</v>
          </cell>
          <cell r="X1843" t="str">
            <v>Supervisoria</v>
          </cell>
          <cell r="Y1843" t="str">
            <v>Asignado</v>
          </cell>
          <cell r="Z1843" t="str">
            <v>S08355</v>
          </cell>
          <cell r="AA1843" t="str">
            <v>Chavez Juarez Martin Eduardo</v>
          </cell>
          <cell r="AB1843" t="str">
            <v>Servicios Administrativos en Reclamaciones, S.A. de C.V.</v>
          </cell>
          <cell r="AC1843" t="str">
            <v>CAJM930202RJ5</v>
          </cell>
          <cell r="AD1843" t="str">
            <v>Operativo</v>
          </cell>
          <cell r="AE1843" t="str">
            <v>Asesor de Servicio</v>
          </cell>
          <cell r="AF1843" t="str">
            <v>Unidad Operativa</v>
          </cell>
          <cell r="AG1843" t="str">
            <v>Dirección Servicio y Operaciones</v>
          </cell>
          <cell r="AH1843" t="str">
            <v>Subdirección Siniestros Norte y Occidente</v>
          </cell>
          <cell r="AI1843" t="str">
            <v>C9212</v>
          </cell>
          <cell r="AJ1843" t="str">
            <v>Colome Pineda Juan Del Carmen</v>
          </cell>
          <cell r="AK1843" t="str">
            <v>Oficina de servicio Queretaro</v>
          </cell>
          <cell r="AL1843" t="str">
            <v>Queretaro</v>
          </cell>
          <cell r="AM1843">
            <v>0</v>
          </cell>
          <cell r="AN1843" t="str">
            <v>martin.chavez@gnp.com.mx</v>
          </cell>
          <cell r="AO1843">
            <v>0</v>
          </cell>
          <cell r="AQ1843">
            <v>4423691181</v>
          </cell>
          <cell r="AR1843" t="str">
            <v>6363180010380424</v>
          </cell>
          <cell r="AS1843" t="str">
            <v>CANCELADO</v>
          </cell>
          <cell r="AT1843" t="str">
            <v>5475</v>
          </cell>
          <cell r="AU1843" t="str">
            <v>897</v>
          </cell>
          <cell r="AV1843" t="str">
            <v>05/26</v>
          </cell>
          <cell r="AW1843" t="str">
            <v>IMDM22968742..</v>
          </cell>
          <cell r="AX1843" t="str">
            <v>Activo</v>
          </cell>
          <cell r="AY1843" t="str">
            <v>No</v>
          </cell>
          <cell r="AZ1843" t="str">
            <v>-</v>
          </cell>
          <cell r="BA1843" t="str">
            <v>-</v>
          </cell>
          <cell r="BB1843" t="str">
            <v>-</v>
          </cell>
          <cell r="BC1843" t="str">
            <v>-</v>
          </cell>
          <cell r="BD1843" t="str">
            <v>-</v>
          </cell>
          <cell r="BE1843" t="str">
            <v>-</v>
          </cell>
          <cell r="BF1843" t="str">
            <v>-</v>
          </cell>
          <cell r="BG1843">
            <v>3</v>
          </cell>
          <cell r="BH1843">
            <v>2020</v>
          </cell>
          <cell r="BI1843">
            <v>2</v>
          </cell>
          <cell r="BJ1843" t="str">
            <v>Arrendado</v>
          </cell>
          <cell r="BK1843" t="str">
            <v>ANC11023</v>
          </cell>
          <cell r="BL1843" t="str">
            <v>Auto Cam, S.A. de C.V.</v>
          </cell>
          <cell r="BM1843">
            <v>126389.66</v>
          </cell>
          <cell r="BN1843">
            <v>20222.345600000001</v>
          </cell>
          <cell r="BO1843">
            <v>146612.0056</v>
          </cell>
          <cell r="BQ1843">
            <v>43652</v>
          </cell>
          <cell r="BR1843" t="str">
            <v>AP-20161006-0674</v>
          </cell>
          <cell r="BS1843" t="str">
            <v>216</v>
          </cell>
          <cell r="BT1843" t="str">
            <v>23/36</v>
          </cell>
          <cell r="BU1843">
            <v>2163.3200000000002</v>
          </cell>
          <cell r="BV1843">
            <v>1008.39</v>
          </cell>
          <cell r="BW1843">
            <v>3171.71</v>
          </cell>
          <cell r="BX1843">
            <v>507.47</v>
          </cell>
          <cell r="BY1843">
            <v>3679.1800000000003</v>
          </cell>
          <cell r="BZ1843">
            <v>90816.549999999988</v>
          </cell>
          <cell r="CA1843" t="str">
            <v>24/07/2017</v>
          </cell>
          <cell r="CB1843" t="str">
            <v>06/08/2020</v>
          </cell>
          <cell r="CC1843" t="str">
            <v>Lunes</v>
          </cell>
          <cell r="CD1843" t="str">
            <v>06</v>
          </cell>
          <cell r="CE1843" t="str">
            <v>6</v>
          </cell>
          <cell r="CF1843" t="str">
            <v>Amarillo</v>
          </cell>
          <cell r="CG1843" t="str">
            <v>1er Sábado</v>
          </cell>
          <cell r="CH1843" t="str">
            <v>Ene y Feb</v>
          </cell>
          <cell r="CI1843" t="str">
            <v>Jul y Ago</v>
          </cell>
          <cell r="CJ1843" t="str">
            <v>Ajustador</v>
          </cell>
          <cell r="CK1843">
            <v>90</v>
          </cell>
          <cell r="CL1843" t="str">
            <v>101 - MAGNA</v>
          </cell>
          <cell r="CM1843" t="str">
            <v>17072</v>
          </cell>
          <cell r="CP1843" t="str">
            <v>4021026</v>
          </cell>
        </row>
        <row r="1844">
          <cell r="A1844" t="str">
            <v>17073</v>
          </cell>
          <cell r="B1844" t="str">
            <v>X61APC</v>
          </cell>
          <cell r="C1844" t="str">
            <v>Ciudad de México</v>
          </cell>
          <cell r="D1844" t="str">
            <v>No aplica</v>
          </cell>
          <cell r="E1844" t="str">
            <v>Aveo</v>
          </cell>
          <cell r="F1844" t="str">
            <v>Automóvil</v>
          </cell>
          <cell r="G1844" t="str">
            <v>Chevrolet</v>
          </cell>
          <cell r="H1844" t="str">
            <v>Aveo LT 4 puertas T/M, D/H, A/A, B/A, ABS, CD, Paquete F</v>
          </cell>
          <cell r="I1844" t="str">
            <v>3G1TB5CF9HL126577</v>
          </cell>
          <cell r="J1844" t="str">
            <v>Hecho en México</v>
          </cell>
          <cell r="K1844" t="str">
            <v>Magna</v>
          </cell>
          <cell r="L1844">
            <v>4</v>
          </cell>
          <cell r="M1844">
            <v>45</v>
          </cell>
          <cell r="N1844">
            <v>2017</v>
          </cell>
          <cell r="O1844" t="str">
            <v>Monterrey</v>
          </cell>
          <cell r="P1844" t="str">
            <v>Nuevo León</v>
          </cell>
          <cell r="Q1844" t="str">
            <v>Noreste</v>
          </cell>
          <cell r="R1844" t="str">
            <v>Activo</v>
          </cell>
          <cell r="S1844" t="str">
            <v>En operación</v>
          </cell>
          <cell r="T1844" t="str">
            <v>GNP</v>
          </cell>
          <cell r="U1844" t="str">
            <v>Grupo Nacional Provincial, S.A.B.</v>
          </cell>
          <cell r="V1844" t="str">
            <v>Asesor de Servicio</v>
          </cell>
          <cell r="W1844" t="str">
            <v>1216</v>
          </cell>
          <cell r="X1844" t="str">
            <v>Guardia 1</v>
          </cell>
          <cell r="Y1844" t="str">
            <v>Asignado</v>
          </cell>
          <cell r="Z1844">
            <v>40019001</v>
          </cell>
          <cell r="AA1844" t="str">
            <v>Pinales Cepeda Jorge Oziel</v>
          </cell>
          <cell r="AB1844" t="str">
            <v>Servicios Administrativos en Reclamaciones, S.A. de C.V.</v>
          </cell>
          <cell r="AC1844" t="str">
            <v>PICJ7410117G5</v>
          </cell>
          <cell r="AD1844" t="str">
            <v>Operativo</v>
          </cell>
          <cell r="AE1844" t="str">
            <v>Asesor de Servicio</v>
          </cell>
          <cell r="AF1844" t="str">
            <v>Unidad Operativa</v>
          </cell>
          <cell r="AG1844" t="str">
            <v>Dirección Servicio y Operaciones</v>
          </cell>
          <cell r="AH1844" t="str">
            <v>Subdirección Siniestros Norte y Occidente</v>
          </cell>
          <cell r="AI1844" t="str">
            <v>C9212</v>
          </cell>
          <cell r="AJ1844" t="str">
            <v>Colome Pineda Juan Del Carmen</v>
          </cell>
          <cell r="AK1844" t="str">
            <v>Oficina de Servicio Monterrey</v>
          </cell>
          <cell r="AL1844" t="str">
            <v>Monterrey</v>
          </cell>
          <cell r="AM1844">
            <v>5446</v>
          </cell>
          <cell r="AN1844" t="str">
            <v>jorge.pinales@gnp.com.mx</v>
          </cell>
          <cell r="AO1844" t="str">
            <v>jorge.pinales@gnp.com.mx</v>
          </cell>
          <cell r="AQ1844">
            <v>8112444740</v>
          </cell>
          <cell r="AR1844" t="str">
            <v>6363180010380432</v>
          </cell>
          <cell r="AS1844" t="str">
            <v>ACTIVO</v>
          </cell>
          <cell r="AT1844" t="str">
            <v>2821</v>
          </cell>
          <cell r="AU1844" t="str">
            <v>296</v>
          </cell>
          <cell r="AV1844" t="str">
            <v>05/26</v>
          </cell>
          <cell r="AW1844" t="str">
            <v>-</v>
          </cell>
          <cell r="AX1844" t="str">
            <v>-</v>
          </cell>
          <cell r="AY1844" t="str">
            <v>No</v>
          </cell>
          <cell r="AZ1844" t="str">
            <v>-</v>
          </cell>
          <cell r="BA1844" t="str">
            <v>-</v>
          </cell>
          <cell r="BB1844" t="str">
            <v>-</v>
          </cell>
          <cell r="BC1844" t="str">
            <v>-</v>
          </cell>
          <cell r="BD1844" t="str">
            <v>-</v>
          </cell>
          <cell r="BE1844" t="str">
            <v>-</v>
          </cell>
          <cell r="BF1844" t="str">
            <v>-</v>
          </cell>
          <cell r="BG1844">
            <v>3</v>
          </cell>
          <cell r="BH1844">
            <v>2020</v>
          </cell>
          <cell r="BI1844">
            <v>2</v>
          </cell>
          <cell r="BJ1844" t="str">
            <v>Arrendado</v>
          </cell>
          <cell r="BK1844" t="str">
            <v>ANC10931</v>
          </cell>
          <cell r="BL1844" t="str">
            <v>Auto Cam, S.A. de C.V.</v>
          </cell>
          <cell r="BM1844">
            <v>126389.66</v>
          </cell>
          <cell r="BN1844">
            <v>20222.345600000001</v>
          </cell>
          <cell r="BO1844">
            <v>146612.0056</v>
          </cell>
          <cell r="BQ1844">
            <v>43652</v>
          </cell>
          <cell r="BR1844" t="str">
            <v>AP-20170728-0735</v>
          </cell>
          <cell r="BS1844" t="str">
            <v>69</v>
          </cell>
          <cell r="BT1844" t="str">
            <v>23/36</v>
          </cell>
          <cell r="BU1844">
            <v>2151.71</v>
          </cell>
          <cell r="BV1844">
            <v>1002.97</v>
          </cell>
          <cell r="BW1844">
            <v>3154.6800000000003</v>
          </cell>
          <cell r="BX1844">
            <v>504.75</v>
          </cell>
          <cell r="BY1844">
            <v>3659.4300000000003</v>
          </cell>
          <cell r="BZ1844">
            <v>90328.56</v>
          </cell>
          <cell r="CA1844" t="str">
            <v>28/07/2017</v>
          </cell>
          <cell r="CB1844" t="str">
            <v>06/08/2020</v>
          </cell>
          <cell r="CC1844" t="str">
            <v>Jueves</v>
          </cell>
          <cell r="CD1844" t="str">
            <v>61</v>
          </cell>
          <cell r="CE1844" t="str">
            <v>1</v>
          </cell>
          <cell r="CF1844" t="str">
            <v>Verde</v>
          </cell>
          <cell r="CG1844" t="str">
            <v>4o Sábado</v>
          </cell>
          <cell r="CH1844" t="str">
            <v>Abr y May</v>
          </cell>
          <cell r="CI1844" t="str">
            <v>Oct y Nov</v>
          </cell>
          <cell r="CJ1844" t="str">
            <v>Ajustador</v>
          </cell>
          <cell r="CK1844">
            <v>90</v>
          </cell>
          <cell r="CL1844" t="str">
            <v>101 - MAGNA</v>
          </cell>
          <cell r="CM1844" t="str">
            <v>17073</v>
          </cell>
          <cell r="CP1844" t="str">
            <v>4006516</v>
          </cell>
        </row>
        <row r="1845">
          <cell r="A1845" t="str">
            <v>17074</v>
          </cell>
          <cell r="B1845" t="str">
            <v>X08APC</v>
          </cell>
          <cell r="C1845" t="str">
            <v>Ciudad de México</v>
          </cell>
          <cell r="D1845" t="str">
            <v>No aplica</v>
          </cell>
          <cell r="E1845" t="str">
            <v>Aveo</v>
          </cell>
          <cell r="F1845" t="str">
            <v>Automóvil</v>
          </cell>
          <cell r="G1845" t="str">
            <v>Chevrolet</v>
          </cell>
          <cell r="H1845" t="str">
            <v>Aveo LT 4 puertas T/M, D/H, A/A, B/A, ABS, CD, Paquete F</v>
          </cell>
          <cell r="I1845" t="str">
            <v>3G1TB5CF9HL126160</v>
          </cell>
          <cell r="J1845" t="str">
            <v>Hecho en México</v>
          </cell>
          <cell r="K1845" t="str">
            <v>Magna</v>
          </cell>
          <cell r="L1845">
            <v>4</v>
          </cell>
          <cell r="M1845">
            <v>45</v>
          </cell>
          <cell r="N1845">
            <v>2017</v>
          </cell>
          <cell r="O1845" t="str">
            <v>Puebla</v>
          </cell>
          <cell r="P1845" t="str">
            <v>Puebla</v>
          </cell>
          <cell r="Q1845" t="str">
            <v>Sureste</v>
          </cell>
          <cell r="R1845" t="str">
            <v>Baja</v>
          </cell>
          <cell r="S1845" t="str">
            <v>Subasta interna</v>
          </cell>
          <cell r="T1845" t="str">
            <v>GNP</v>
          </cell>
          <cell r="U1845" t="str">
            <v>Grupo Nacional Provincial, S.A.B.</v>
          </cell>
          <cell r="V1845" t="str">
            <v>Pool Administrativo</v>
          </cell>
          <cell r="W1845" t="str">
            <v>Pool Administrativo</v>
          </cell>
          <cell r="X1845" t="str">
            <v>Plaza GNP</v>
          </cell>
          <cell r="Y1845" t="str">
            <v>Pool</v>
          </cell>
          <cell r="Z1845" t="str">
            <v>N89927</v>
          </cell>
          <cell r="AA1845" t="str">
            <v>Salazar Hernández Alejandro</v>
          </cell>
          <cell r="AB1845" t="str">
            <v>Grupo Nacional Provincial, S.A.B.</v>
          </cell>
          <cell r="AC1845" t="str">
            <v>SAHA7905127X5</v>
          </cell>
          <cell r="AD1845" t="str">
            <v>Jefe de departamento</v>
          </cell>
          <cell r="AE1845" t="str">
            <v>Jefe de Departamento A</v>
          </cell>
          <cell r="AF1845" t="str">
            <v>Unidad Staff</v>
          </cell>
          <cell r="AG1845" t="str">
            <v>Dirección Recursos Humanos y Servicios Administrativos</v>
          </cell>
          <cell r="AH1845" t="str">
            <v>Subdir. Servicios Generales</v>
          </cell>
          <cell r="AI1845" t="str">
            <v>C6705</v>
          </cell>
          <cell r="AJ1845" t="str">
            <v>Ramirez Granados Arturo</v>
          </cell>
          <cell r="AK1845" t="str">
            <v>Sur P2 C-4</v>
          </cell>
          <cell r="AL1845" t="str">
            <v>Plaza GNP</v>
          </cell>
          <cell r="AM1845">
            <v>3398</v>
          </cell>
          <cell r="AN1845" t="str">
            <v>alejandro.salazar@gnp.com.mx</v>
          </cell>
          <cell r="AO1845" t="str">
            <v>alejandro.salazar@gnp.com.mx</v>
          </cell>
          <cell r="AQ1845">
            <v>5561857997</v>
          </cell>
          <cell r="AR1845" t="str">
            <v>6363180010380440</v>
          </cell>
          <cell r="AS1845" t="str">
            <v>BLOQUEADO</v>
          </cell>
          <cell r="AT1845" t="str">
            <v>0338</v>
          </cell>
          <cell r="AU1845" t="str">
            <v>507</v>
          </cell>
          <cell r="AV1845" t="str">
            <v>05/26</v>
          </cell>
          <cell r="AW1845" t="str">
            <v>IMDM22968867..</v>
          </cell>
          <cell r="AX1845" t="str">
            <v>Inactivo</v>
          </cell>
          <cell r="AY1845" t="str">
            <v>No</v>
          </cell>
          <cell r="AZ1845" t="str">
            <v>-</v>
          </cell>
          <cell r="BA1845" t="str">
            <v>-</v>
          </cell>
          <cell r="BB1845" t="str">
            <v>-</v>
          </cell>
          <cell r="BC1845" t="str">
            <v>-</v>
          </cell>
          <cell r="BD1845" t="str">
            <v>-</v>
          </cell>
          <cell r="BE1845" t="str">
            <v>-</v>
          </cell>
          <cell r="BF1845" t="str">
            <v>-</v>
          </cell>
          <cell r="BG1845" t="str">
            <v>-</v>
          </cell>
          <cell r="BH1845" t="str">
            <v>-</v>
          </cell>
          <cell r="BI1845" t="str">
            <v>-</v>
          </cell>
          <cell r="BJ1845" t="str">
            <v>Arrendado</v>
          </cell>
          <cell r="BK1845" t="str">
            <v>ANC10921</v>
          </cell>
          <cell r="BL1845" t="str">
            <v>Auto Cam, S.A. de C.V.</v>
          </cell>
          <cell r="BM1845">
            <v>126389.66</v>
          </cell>
          <cell r="BN1845">
            <v>20222.345600000001</v>
          </cell>
          <cell r="BO1845">
            <v>146612.0056</v>
          </cell>
          <cell r="BQ1845" t="str">
            <v>-</v>
          </cell>
          <cell r="BR1845" t="str">
            <v>-</v>
          </cell>
          <cell r="BS1845" t="str">
            <v>-</v>
          </cell>
          <cell r="BT1845" t="str">
            <v>-</v>
          </cell>
          <cell r="BU1845" t="str">
            <v>-</v>
          </cell>
          <cell r="BV1845" t="str">
            <v>-</v>
          </cell>
          <cell r="BW1845" t="str">
            <v>-</v>
          </cell>
          <cell r="BX1845" t="str">
            <v>-</v>
          </cell>
          <cell r="BY1845" t="str">
            <v>-</v>
          </cell>
          <cell r="BZ1845" t="str">
            <v>-</v>
          </cell>
          <cell r="CA1845" t="str">
            <v>-</v>
          </cell>
          <cell r="CB1845" t="str">
            <v>-</v>
          </cell>
          <cell r="CC1845" t="str">
            <v>Martes</v>
          </cell>
          <cell r="CD1845" t="str">
            <v>08</v>
          </cell>
          <cell r="CE1845" t="str">
            <v>8</v>
          </cell>
          <cell r="CF1845" t="str">
            <v>Rosa</v>
          </cell>
          <cell r="CG1845" t="str">
            <v>2o Sábado</v>
          </cell>
          <cell r="CH1845" t="str">
            <v>Feb y Mzo</v>
          </cell>
          <cell r="CI1845" t="str">
            <v>Ago y Sep</v>
          </cell>
          <cell r="CJ1845" t="str">
            <v>Ajustador</v>
          </cell>
          <cell r="CK1845">
            <v>90</v>
          </cell>
          <cell r="CL1845" t="str">
            <v>101 - MAGNA</v>
          </cell>
          <cell r="CM1845" t="str">
            <v>17074</v>
          </cell>
          <cell r="CP1845" t="str">
            <v>-</v>
          </cell>
        </row>
        <row r="1846">
          <cell r="A1846" t="str">
            <v>17075</v>
          </cell>
          <cell r="B1846" t="str">
            <v>T12APJ</v>
          </cell>
          <cell r="C1846" t="str">
            <v>Ciudad de México</v>
          </cell>
          <cell r="D1846" t="str">
            <v>No aplica</v>
          </cell>
          <cell r="E1846" t="str">
            <v>Aveo</v>
          </cell>
          <cell r="F1846" t="str">
            <v>Automóvil</v>
          </cell>
          <cell r="G1846" t="str">
            <v>Chevrolet</v>
          </cell>
          <cell r="H1846" t="str">
            <v>Aveo LT 4 puertas T/M, D/H, A/A, B/A, ABS, CD, Paquete F</v>
          </cell>
          <cell r="I1846" t="str">
            <v>3G1TB5CF0HL127259</v>
          </cell>
          <cell r="J1846" t="str">
            <v>Hecho en México</v>
          </cell>
          <cell r="K1846" t="str">
            <v>Magna</v>
          </cell>
          <cell r="L1846">
            <v>4</v>
          </cell>
          <cell r="M1846">
            <v>45</v>
          </cell>
          <cell r="N1846">
            <v>2017</v>
          </cell>
          <cell r="O1846" t="str">
            <v>Tijuana</v>
          </cell>
          <cell r="P1846" t="str">
            <v>Baja California Norte</v>
          </cell>
          <cell r="Q1846" t="str">
            <v>Noroeste</v>
          </cell>
          <cell r="R1846" t="str">
            <v>Activo</v>
          </cell>
          <cell r="S1846" t="str">
            <v>En operación</v>
          </cell>
          <cell r="T1846" t="str">
            <v>GNP</v>
          </cell>
          <cell r="U1846" t="str">
            <v>Grupo Nacional Provincial, S.A.B.</v>
          </cell>
          <cell r="V1846" t="str">
            <v>Pool Administrativo</v>
          </cell>
          <cell r="W1846" t="str">
            <v>Pool Administrativo</v>
          </cell>
          <cell r="X1846" t="str">
            <v>Supervisoria</v>
          </cell>
          <cell r="Y1846" t="str">
            <v>Pool</v>
          </cell>
          <cell r="Z1846" t="str">
            <v>N89379</v>
          </cell>
          <cell r="AA1846" t="str">
            <v>Barragán Contreras Cesar Gerardo</v>
          </cell>
          <cell r="AB1846" t="str">
            <v>Grupo Nacional Provincial, S.A.B.</v>
          </cell>
          <cell r="AC1846" t="str">
            <v>BACC8109095Z9</v>
          </cell>
          <cell r="AD1846" t="str">
            <v>Jefe de departamento</v>
          </cell>
          <cell r="AE1846" t="str">
            <v>Jefe de Departamento A</v>
          </cell>
          <cell r="AF1846" t="str">
            <v>Unidad Staff</v>
          </cell>
          <cell r="AG1846" t="str">
            <v>Dirección Recursos Humanos y Servicios Administrativos</v>
          </cell>
          <cell r="AH1846" t="str">
            <v>Subdir. Inmuebles</v>
          </cell>
          <cell r="AI1846" t="str">
            <v>C6108</v>
          </cell>
          <cell r="AJ1846" t="str">
            <v>Lomeli Aguayo Victor Javier</v>
          </cell>
          <cell r="AK1846" t="str">
            <v>Mexicali</v>
          </cell>
          <cell r="AL1846" t="str">
            <v>Mexicalí</v>
          </cell>
          <cell r="AM1846">
            <v>7360</v>
          </cell>
          <cell r="AN1846" t="str">
            <v>gerardo.barragan@gnp.com.mx</v>
          </cell>
          <cell r="AO1846" t="str">
            <v>gerardo.barragan@gnp.com.mx</v>
          </cell>
          <cell r="AQ1846">
            <v>6862614822</v>
          </cell>
          <cell r="AR1846" t="str">
            <v>6363180010380457</v>
          </cell>
          <cell r="AS1846" t="str">
            <v>ACTIVO</v>
          </cell>
          <cell r="AT1846" t="str">
            <v>3034</v>
          </cell>
          <cell r="AU1846" t="str">
            <v>318</v>
          </cell>
          <cell r="AV1846" t="str">
            <v>05/26</v>
          </cell>
          <cell r="AW1846" t="str">
            <v>IMDM22968743..</v>
          </cell>
          <cell r="AX1846" t="str">
            <v>Activo</v>
          </cell>
          <cell r="AY1846" t="str">
            <v>No</v>
          </cell>
          <cell r="AZ1846" t="str">
            <v>-</v>
          </cell>
          <cell r="BA1846" t="str">
            <v>-</v>
          </cell>
          <cell r="BB1846" t="str">
            <v>-</v>
          </cell>
          <cell r="BC1846" t="str">
            <v>-</v>
          </cell>
          <cell r="BD1846" t="str">
            <v>-</v>
          </cell>
          <cell r="BE1846" t="str">
            <v>-</v>
          </cell>
          <cell r="BF1846" t="str">
            <v>-</v>
          </cell>
          <cell r="BG1846" t="str">
            <v>-</v>
          </cell>
          <cell r="BH1846">
            <v>2021</v>
          </cell>
          <cell r="BI1846">
            <v>2</v>
          </cell>
          <cell r="BJ1846" t="str">
            <v>Arrendado</v>
          </cell>
          <cell r="BK1846" t="str">
            <v>ANC10952</v>
          </cell>
          <cell r="BL1846" t="str">
            <v>Auto Cam, S.A. de C.V.</v>
          </cell>
          <cell r="BM1846">
            <v>126389.66</v>
          </cell>
          <cell r="BN1846">
            <v>20222.345600000001</v>
          </cell>
          <cell r="BO1846">
            <v>146612.0056</v>
          </cell>
          <cell r="BQ1846">
            <v>43652</v>
          </cell>
          <cell r="BR1846" t="str">
            <v>AP-20170728-0735</v>
          </cell>
          <cell r="BS1846" t="str">
            <v>1</v>
          </cell>
          <cell r="BT1846" t="str">
            <v>23/48</v>
          </cell>
          <cell r="BU1846">
            <v>1450.61</v>
          </cell>
          <cell r="BV1846">
            <v>1086.6199999999999</v>
          </cell>
          <cell r="BW1846">
            <v>2537.2299999999996</v>
          </cell>
          <cell r="BX1846">
            <v>405.96</v>
          </cell>
          <cell r="BY1846">
            <v>2943.1899999999996</v>
          </cell>
          <cell r="BZ1846">
            <v>98743.02</v>
          </cell>
          <cell r="CA1846" t="str">
            <v>28/07/2017</v>
          </cell>
          <cell r="CB1846" t="str">
            <v>06/08/2021</v>
          </cell>
          <cell r="CC1846" t="str">
            <v>Jueves</v>
          </cell>
          <cell r="CD1846" t="str">
            <v>12</v>
          </cell>
          <cell r="CE1846" t="str">
            <v>2</v>
          </cell>
          <cell r="CF1846" t="str">
            <v>Verde</v>
          </cell>
          <cell r="CG1846" t="str">
            <v>4o Sábado</v>
          </cell>
          <cell r="CH1846" t="str">
            <v>Abr y May</v>
          </cell>
          <cell r="CI1846" t="str">
            <v>Oct y Nov</v>
          </cell>
          <cell r="CJ1846" t="str">
            <v>PAdmvo</v>
          </cell>
          <cell r="CK1846">
            <v>90</v>
          </cell>
          <cell r="CL1846" t="str">
            <v>101 - MAGNA</v>
          </cell>
          <cell r="CM1846" t="str">
            <v>17075</v>
          </cell>
          <cell r="CP1846" t="str">
            <v>-</v>
          </cell>
        </row>
        <row r="1847">
          <cell r="A1847" t="str">
            <v>17076</v>
          </cell>
          <cell r="B1847" t="str">
            <v>X80APC</v>
          </cell>
          <cell r="C1847" t="str">
            <v>Ciudad de México</v>
          </cell>
          <cell r="D1847" t="str">
            <v>No aplica</v>
          </cell>
          <cell r="E1847" t="str">
            <v>Aveo</v>
          </cell>
          <cell r="F1847" t="str">
            <v>Automóvil</v>
          </cell>
          <cell r="G1847" t="str">
            <v>Chevrolet</v>
          </cell>
          <cell r="H1847" t="str">
            <v>Aveo LT 4 puertas T/M, D/H, A/A, B/A, ABS, CD, Paquete F</v>
          </cell>
          <cell r="I1847" t="str">
            <v>3G1TB5CF5HL127225</v>
          </cell>
          <cell r="J1847" t="str">
            <v>Hecho en México</v>
          </cell>
          <cell r="K1847" t="str">
            <v>Magna</v>
          </cell>
          <cell r="L1847">
            <v>4</v>
          </cell>
          <cell r="M1847">
            <v>45</v>
          </cell>
          <cell r="N1847">
            <v>2017</v>
          </cell>
          <cell r="O1847" t="str">
            <v>Puerto Vallarta</v>
          </cell>
          <cell r="P1847" t="str">
            <v>Jalisco</v>
          </cell>
          <cell r="Q1847" t="str">
            <v>Occidente</v>
          </cell>
          <cell r="R1847" t="str">
            <v>Activo</v>
          </cell>
          <cell r="S1847" t="str">
            <v>En operación</v>
          </cell>
          <cell r="T1847" t="str">
            <v>GNP</v>
          </cell>
          <cell r="U1847" t="str">
            <v>Grupo Nacional Provincial, S.A.B.</v>
          </cell>
          <cell r="V1847" t="str">
            <v>Asesor de Servicio</v>
          </cell>
          <cell r="W1847" t="str">
            <v>6101</v>
          </cell>
          <cell r="X1847" t="str">
            <v>Célula Ferro</v>
          </cell>
          <cell r="Y1847" t="str">
            <v>Asignado</v>
          </cell>
          <cell r="Z1847" t="str">
            <v>S08504</v>
          </cell>
          <cell r="AA1847" t="str">
            <v>Hurtado Salgado Nestor</v>
          </cell>
          <cell r="AB1847" t="str">
            <v>Servicios Administrativos en Reclamaciones, S.A. de C.V.</v>
          </cell>
          <cell r="AC1847" t="str">
            <v>HUSN9011231D4</v>
          </cell>
          <cell r="AD1847" t="str">
            <v>Operativo</v>
          </cell>
          <cell r="AE1847" t="str">
            <v>Asesor de Servicio</v>
          </cell>
          <cell r="AF1847" t="str">
            <v>Unidad Operativa</v>
          </cell>
          <cell r="AG1847" t="str">
            <v>Dirección Servicio y Operaciones</v>
          </cell>
          <cell r="AH1847" t="str">
            <v>Subdirección Siniestros Norte y Occidente</v>
          </cell>
          <cell r="AI1847" t="str">
            <v>C9179</v>
          </cell>
          <cell r="AJ1847" t="str">
            <v>Moya Urdiales Idalia Leticia</v>
          </cell>
          <cell r="AK1847" t="str">
            <v>Oficina central Guadalajara</v>
          </cell>
          <cell r="AL1847" t="str">
            <v>Guadalajara</v>
          </cell>
          <cell r="AM1847">
            <v>0</v>
          </cell>
          <cell r="AN1847" t="str">
            <v>nestor.hurtado@gnp.com.mx</v>
          </cell>
          <cell r="AO1847">
            <v>0</v>
          </cell>
          <cell r="AQ1847">
            <v>3171059426</v>
          </cell>
          <cell r="AR1847" t="str">
            <v>6363180010380465</v>
          </cell>
          <cell r="AS1847" t="str">
            <v>ACTIVO</v>
          </cell>
          <cell r="AT1847" t="str">
            <v>5828</v>
          </cell>
          <cell r="AU1847" t="str">
            <v>891</v>
          </cell>
          <cell r="AV1847" t="str">
            <v>05/26</v>
          </cell>
          <cell r="AW1847" t="str">
            <v>IMDM24204279..</v>
          </cell>
          <cell r="AX1847" t="str">
            <v>Activo</v>
          </cell>
          <cell r="AY1847" t="str">
            <v>No</v>
          </cell>
          <cell r="AZ1847" t="str">
            <v>-</v>
          </cell>
          <cell r="BA1847" t="str">
            <v>-</v>
          </cell>
          <cell r="BB1847" t="str">
            <v>-</v>
          </cell>
          <cell r="BC1847" t="str">
            <v>-</v>
          </cell>
          <cell r="BD1847" t="str">
            <v>-</v>
          </cell>
          <cell r="BE1847" t="str">
            <v>-</v>
          </cell>
          <cell r="BF1847" t="str">
            <v>-</v>
          </cell>
          <cell r="BG1847">
            <v>3</v>
          </cell>
          <cell r="BH1847">
            <v>2020</v>
          </cell>
          <cell r="BI1847">
            <v>2</v>
          </cell>
          <cell r="BJ1847" t="str">
            <v>Arrendado</v>
          </cell>
          <cell r="BK1847" t="str">
            <v>ANC10944</v>
          </cell>
          <cell r="BL1847" t="str">
            <v>Auto Cam, S.A. de C.V.</v>
          </cell>
          <cell r="BM1847">
            <v>126389.66</v>
          </cell>
          <cell r="BN1847">
            <v>20222.345600000001</v>
          </cell>
          <cell r="BO1847">
            <v>146612.0056</v>
          </cell>
          <cell r="BQ1847">
            <v>43652</v>
          </cell>
          <cell r="BR1847" t="str">
            <v>AP-20170728-0735</v>
          </cell>
          <cell r="BS1847" t="str">
            <v>82</v>
          </cell>
          <cell r="BT1847" t="str">
            <v>23/36</v>
          </cell>
          <cell r="BU1847">
            <v>2151.71</v>
          </cell>
          <cell r="BV1847">
            <v>1002.97</v>
          </cell>
          <cell r="BW1847">
            <v>3154.6800000000003</v>
          </cell>
          <cell r="BX1847">
            <v>504.75</v>
          </cell>
          <cell r="BY1847">
            <v>3659.4300000000003</v>
          </cell>
          <cell r="BZ1847">
            <v>90328.56</v>
          </cell>
          <cell r="CA1847" t="str">
            <v>28/07/2017</v>
          </cell>
          <cell r="CB1847" t="str">
            <v>06/08/2020</v>
          </cell>
          <cell r="CC1847" t="str">
            <v>Viernes</v>
          </cell>
          <cell r="CD1847" t="str">
            <v>80</v>
          </cell>
          <cell r="CE1847" t="str">
            <v>0</v>
          </cell>
          <cell r="CF1847" t="str">
            <v>Azul</v>
          </cell>
          <cell r="CG1847" t="str">
            <v>5o Sábado</v>
          </cell>
          <cell r="CH1847" t="str">
            <v>May y Jun</v>
          </cell>
          <cell r="CI1847" t="str">
            <v>Nov y Dic</v>
          </cell>
          <cell r="CJ1847" t="str">
            <v>Ajustador</v>
          </cell>
          <cell r="CK1847">
            <v>90</v>
          </cell>
          <cell r="CL1847" t="str">
            <v>101 - MAGNA</v>
          </cell>
          <cell r="CM1847" t="str">
            <v>17076</v>
          </cell>
          <cell r="CP1847" t="str">
            <v>4016559</v>
          </cell>
        </row>
        <row r="1848">
          <cell r="A1848" t="str">
            <v>17077</v>
          </cell>
          <cell r="B1848" t="str">
            <v>X68APC</v>
          </cell>
          <cell r="C1848" t="str">
            <v>Ciudad de México</v>
          </cell>
          <cell r="D1848" t="str">
            <v>No aplica</v>
          </cell>
          <cell r="E1848" t="str">
            <v>Aveo</v>
          </cell>
          <cell r="F1848" t="str">
            <v>Automóvil</v>
          </cell>
          <cell r="G1848" t="str">
            <v>Chevrolet</v>
          </cell>
          <cell r="H1848" t="str">
            <v>Aveo LT 4 puertas T/M, D/H, A/A, B/A, ABS, CD, Paquete F</v>
          </cell>
          <cell r="I1848" t="str">
            <v>3G1TB5CF5HL127113</v>
          </cell>
          <cell r="J1848" t="str">
            <v>Hecho en México</v>
          </cell>
          <cell r="K1848" t="str">
            <v>Magna</v>
          </cell>
          <cell r="L1848">
            <v>4</v>
          </cell>
          <cell r="M1848">
            <v>45</v>
          </cell>
          <cell r="N1848">
            <v>2017</v>
          </cell>
          <cell r="O1848" t="str">
            <v>Monterrey</v>
          </cell>
          <cell r="P1848" t="str">
            <v>Nuevo León</v>
          </cell>
          <cell r="Q1848" t="str">
            <v>Noreste</v>
          </cell>
          <cell r="R1848" t="str">
            <v>Activo</v>
          </cell>
          <cell r="S1848" t="str">
            <v>En operación</v>
          </cell>
          <cell r="T1848" t="str">
            <v>GNP</v>
          </cell>
          <cell r="U1848" t="str">
            <v>Grupo Nacional Provincial, S.A.B.</v>
          </cell>
          <cell r="V1848" t="str">
            <v>Asesor de Servicio</v>
          </cell>
          <cell r="W1848" t="str">
            <v>1208</v>
          </cell>
          <cell r="X1848" t="str">
            <v>Guardia 1</v>
          </cell>
          <cell r="Y1848" t="str">
            <v>Asignado</v>
          </cell>
          <cell r="Z1848">
            <v>40005001</v>
          </cell>
          <cell r="AA1848" t="str">
            <v>Delgado Castillo José Daniel</v>
          </cell>
          <cell r="AB1848" t="str">
            <v>Servicios Administrativos en Reclamaciones, S.A. de C.V.</v>
          </cell>
          <cell r="AC1848" t="str">
            <v>DECD810224DC1</v>
          </cell>
          <cell r="AD1848" t="str">
            <v>Operativo</v>
          </cell>
          <cell r="AE1848" t="str">
            <v>Asesor de Servicio</v>
          </cell>
          <cell r="AF1848" t="str">
            <v>Unidad Operativa</v>
          </cell>
          <cell r="AG1848" t="str">
            <v>Dirección Servicio y Operaciones</v>
          </cell>
          <cell r="AH1848" t="str">
            <v>Subdirección Siniestros Norte y Occidente</v>
          </cell>
          <cell r="AI1848" t="str">
            <v>C9212</v>
          </cell>
          <cell r="AJ1848" t="str">
            <v>Colome Pineda Juan Del Carmen</v>
          </cell>
          <cell r="AK1848" t="str">
            <v>Santa Engracia B P5</v>
          </cell>
          <cell r="AL1848" t="str">
            <v>Monterrey</v>
          </cell>
          <cell r="AM1848">
            <v>0</v>
          </cell>
          <cell r="AN1848" t="str">
            <v>jose.delgado@gnp.com.mx</v>
          </cell>
          <cell r="AO1848" t="str">
            <v>jose.delgado@gnp.com.mx</v>
          </cell>
          <cell r="AQ1848">
            <v>8110294033</v>
          </cell>
          <cell r="AR1848" t="str">
            <v>6363180010380473</v>
          </cell>
          <cell r="AS1848" t="str">
            <v>ACTIVO</v>
          </cell>
          <cell r="AT1848" t="str">
            <v>7713</v>
          </cell>
          <cell r="AU1848" t="str">
            <v>998</v>
          </cell>
          <cell r="AV1848" t="str">
            <v>05/26</v>
          </cell>
          <cell r="AW1848" t="str">
            <v>-</v>
          </cell>
          <cell r="AX1848" t="str">
            <v>-</v>
          </cell>
          <cell r="AY1848" t="str">
            <v>No</v>
          </cell>
          <cell r="AZ1848" t="str">
            <v>-</v>
          </cell>
          <cell r="BA1848" t="str">
            <v>-</v>
          </cell>
          <cell r="BB1848" t="str">
            <v>-</v>
          </cell>
          <cell r="BC1848" t="str">
            <v>-</v>
          </cell>
          <cell r="BD1848" t="str">
            <v>-</v>
          </cell>
          <cell r="BE1848" t="str">
            <v>-</v>
          </cell>
          <cell r="BF1848" t="str">
            <v>-</v>
          </cell>
          <cell r="BG1848">
            <v>3</v>
          </cell>
          <cell r="BH1848">
            <v>2020</v>
          </cell>
          <cell r="BI1848">
            <v>2</v>
          </cell>
          <cell r="BJ1848" t="str">
            <v>Arrendado</v>
          </cell>
          <cell r="BK1848" t="str">
            <v>ANC10930</v>
          </cell>
          <cell r="BL1848" t="str">
            <v>Auto Cam, S.A. de C.V.</v>
          </cell>
          <cell r="BM1848">
            <v>126389.66</v>
          </cell>
          <cell r="BN1848">
            <v>20222.345600000001</v>
          </cell>
          <cell r="BO1848">
            <v>146612.0056</v>
          </cell>
          <cell r="BQ1848">
            <v>43652</v>
          </cell>
          <cell r="BR1848" t="str">
            <v>AP-20170728-0735</v>
          </cell>
          <cell r="BS1848" t="str">
            <v>68</v>
          </cell>
          <cell r="BT1848" t="str">
            <v>23/36</v>
          </cell>
          <cell r="BU1848">
            <v>2151.71</v>
          </cell>
          <cell r="BV1848">
            <v>1002.97</v>
          </cell>
          <cell r="BW1848">
            <v>3154.6800000000003</v>
          </cell>
          <cell r="BX1848">
            <v>504.75</v>
          </cell>
          <cell r="BY1848">
            <v>3659.4300000000003</v>
          </cell>
          <cell r="BZ1848">
            <v>90328.56</v>
          </cell>
          <cell r="CA1848" t="str">
            <v>28/07/2017</v>
          </cell>
          <cell r="CB1848" t="str">
            <v>06/08/2020</v>
          </cell>
          <cell r="CC1848" t="str">
            <v>Martes</v>
          </cell>
          <cell r="CD1848" t="str">
            <v>68</v>
          </cell>
          <cell r="CE1848" t="str">
            <v>8</v>
          </cell>
          <cell r="CF1848" t="str">
            <v>Rosa</v>
          </cell>
          <cell r="CG1848" t="str">
            <v>2o Sábado</v>
          </cell>
          <cell r="CH1848" t="str">
            <v>Feb y Mzo</v>
          </cell>
          <cell r="CI1848" t="str">
            <v>Ago y Sep</v>
          </cell>
          <cell r="CJ1848" t="str">
            <v>Ajustador</v>
          </cell>
          <cell r="CK1848">
            <v>90</v>
          </cell>
          <cell r="CL1848" t="str">
            <v>101 - MAGNA</v>
          </cell>
          <cell r="CM1848" t="str">
            <v>17077</v>
          </cell>
          <cell r="CP1848" t="str">
            <v>4006551</v>
          </cell>
        </row>
        <row r="1849">
          <cell r="A1849" t="str">
            <v>17078</v>
          </cell>
          <cell r="B1849" t="str">
            <v>L50APL</v>
          </cell>
          <cell r="C1849" t="str">
            <v>Ciudad de México</v>
          </cell>
          <cell r="D1849" t="str">
            <v>No aplica</v>
          </cell>
          <cell r="E1849" t="str">
            <v>Aveo</v>
          </cell>
          <cell r="F1849" t="str">
            <v>Automóvil</v>
          </cell>
          <cell r="G1849" t="str">
            <v>Chevrolet</v>
          </cell>
          <cell r="H1849" t="str">
            <v>Aveo LT 4 puertas T/M, D/H, A/A, B/A, ABS, CD, Paquete F</v>
          </cell>
          <cell r="I1849" t="str">
            <v>3G1TB5CF9HL127194</v>
          </cell>
          <cell r="J1849" t="str">
            <v>Hecho en México</v>
          </cell>
          <cell r="K1849" t="str">
            <v>Magna</v>
          </cell>
          <cell r="L1849">
            <v>4</v>
          </cell>
          <cell r="M1849">
            <v>45</v>
          </cell>
          <cell r="N1849">
            <v>2017</v>
          </cell>
          <cell r="O1849" t="str">
            <v>Puebla</v>
          </cell>
          <cell r="P1849" t="str">
            <v>Puebla</v>
          </cell>
          <cell r="Q1849" t="str">
            <v>Sureste</v>
          </cell>
          <cell r="R1849" t="str">
            <v>Baja</v>
          </cell>
          <cell r="S1849" t="str">
            <v>Subasta interna</v>
          </cell>
          <cell r="T1849" t="str">
            <v>GNP</v>
          </cell>
          <cell r="U1849" t="str">
            <v>Grupo Nacional Provincial, S.A.B.</v>
          </cell>
          <cell r="V1849" t="str">
            <v>Pool Administrativo</v>
          </cell>
          <cell r="W1849" t="str">
            <v>Pool Administrativo</v>
          </cell>
          <cell r="X1849" t="str">
            <v>Plaza GNP</v>
          </cell>
          <cell r="Y1849" t="str">
            <v>Pool</v>
          </cell>
          <cell r="Z1849" t="str">
            <v>N89927</v>
          </cell>
          <cell r="AA1849" t="str">
            <v>Salazar Hernández Alejandro</v>
          </cell>
          <cell r="AB1849" t="str">
            <v>Grupo Nacional Provincial, S.A.B.</v>
          </cell>
          <cell r="AC1849" t="str">
            <v>SAHA7905127X5</v>
          </cell>
          <cell r="AD1849" t="str">
            <v>Jefe de departamento</v>
          </cell>
          <cell r="AE1849" t="str">
            <v>Jefe de Departamento A</v>
          </cell>
          <cell r="AF1849" t="str">
            <v>Unidad Staff</v>
          </cell>
          <cell r="AG1849" t="str">
            <v>Dirección Recursos Humanos y Servicios Administrativos</v>
          </cell>
          <cell r="AH1849" t="str">
            <v>Subdir. Servicios Generales</v>
          </cell>
          <cell r="AI1849" t="str">
            <v>C6705</v>
          </cell>
          <cell r="AJ1849" t="str">
            <v>Ramirez Granados Arturo</v>
          </cell>
          <cell r="AK1849" t="str">
            <v>Sur P2 C-4</v>
          </cell>
          <cell r="AL1849" t="str">
            <v>Plaza GNP</v>
          </cell>
          <cell r="AM1849">
            <v>3398</v>
          </cell>
          <cell r="AN1849" t="str">
            <v>alejandro.salazar@gnp.com.mx</v>
          </cell>
          <cell r="AO1849" t="str">
            <v>alejandro.salazar@gnp.com.mx</v>
          </cell>
          <cell r="AP1849" t="str">
            <v>geovanni.reyes@gnp.com.mx</v>
          </cell>
          <cell r="AQ1849">
            <v>5561857997</v>
          </cell>
          <cell r="AR1849" t="str">
            <v>6363180010380481</v>
          </cell>
          <cell r="AS1849" t="str">
            <v>BLOQUEADO</v>
          </cell>
          <cell r="AT1849" t="str">
            <v>1721</v>
          </cell>
          <cell r="AU1849" t="str">
            <v>552</v>
          </cell>
          <cell r="AV1849" t="str">
            <v>05/26</v>
          </cell>
          <cell r="AW1849" t="str">
            <v>IMDM22968868..</v>
          </cell>
          <cell r="AX1849" t="str">
            <v>Inactivo</v>
          </cell>
          <cell r="AY1849" t="str">
            <v>No</v>
          </cell>
          <cell r="AZ1849" t="str">
            <v>-</v>
          </cell>
          <cell r="BA1849" t="str">
            <v>-</v>
          </cell>
          <cell r="BB1849" t="str">
            <v>-</v>
          </cell>
          <cell r="BC1849" t="str">
            <v>-</v>
          </cell>
          <cell r="BD1849" t="str">
            <v>-</v>
          </cell>
          <cell r="BE1849" t="str">
            <v>-</v>
          </cell>
          <cell r="BF1849" t="str">
            <v>-</v>
          </cell>
          <cell r="BG1849" t="str">
            <v>-</v>
          </cell>
          <cell r="BH1849" t="str">
            <v>-</v>
          </cell>
          <cell r="BI1849" t="str">
            <v>-</v>
          </cell>
          <cell r="BJ1849" t="str">
            <v>Arrendado</v>
          </cell>
          <cell r="BK1849" t="str">
            <v>ANC11071</v>
          </cell>
          <cell r="BL1849" t="str">
            <v>Auto Cam, S.A. de C.V.</v>
          </cell>
          <cell r="BM1849">
            <v>126389.66</v>
          </cell>
          <cell r="BN1849">
            <v>20222.345600000001</v>
          </cell>
          <cell r="BO1849">
            <v>146612.0056</v>
          </cell>
          <cell r="BQ1849" t="str">
            <v>-</v>
          </cell>
          <cell r="BR1849" t="str">
            <v>-</v>
          </cell>
          <cell r="BS1849" t="str">
            <v>-</v>
          </cell>
          <cell r="BT1849" t="str">
            <v>-</v>
          </cell>
          <cell r="BU1849" t="str">
            <v>-</v>
          </cell>
          <cell r="BV1849" t="str">
            <v>-</v>
          </cell>
          <cell r="BW1849" t="str">
            <v>-</v>
          </cell>
          <cell r="BX1849" t="str">
            <v>-</v>
          </cell>
          <cell r="BY1849" t="str">
            <v>-</v>
          </cell>
          <cell r="BZ1849" t="str">
            <v>-</v>
          </cell>
          <cell r="CA1849" t="str">
            <v>-</v>
          </cell>
          <cell r="CB1849" t="str">
            <v>-</v>
          </cell>
          <cell r="CC1849" t="str">
            <v>Viernes</v>
          </cell>
          <cell r="CD1849" t="str">
            <v>50</v>
          </cell>
          <cell r="CE1849" t="str">
            <v>0</v>
          </cell>
          <cell r="CF1849" t="str">
            <v>Azul</v>
          </cell>
          <cell r="CG1849" t="str">
            <v>5o Sábado</v>
          </cell>
          <cell r="CH1849" t="str">
            <v>May y Jun</v>
          </cell>
          <cell r="CI1849" t="str">
            <v>Nov y Dic</v>
          </cell>
          <cell r="CJ1849" t="str">
            <v>Ajustador</v>
          </cell>
          <cell r="CK1849">
            <v>90</v>
          </cell>
          <cell r="CL1849" t="str">
            <v>101 - MAGNA</v>
          </cell>
          <cell r="CM1849" t="str">
            <v>17078</v>
          </cell>
          <cell r="CP1849" t="str">
            <v>-</v>
          </cell>
        </row>
        <row r="1850">
          <cell r="A1850" t="str">
            <v>17079</v>
          </cell>
          <cell r="B1850" t="str">
            <v>J83APL</v>
          </cell>
          <cell r="C1850" t="str">
            <v>Ciudad de México</v>
          </cell>
          <cell r="D1850" t="str">
            <v>No aplica</v>
          </cell>
          <cell r="E1850" t="str">
            <v>Aveo</v>
          </cell>
          <cell r="F1850" t="str">
            <v>Automóvil</v>
          </cell>
          <cell r="G1850" t="str">
            <v>Chevrolet</v>
          </cell>
          <cell r="H1850" t="str">
            <v>Aveo LT 4 puertas T/M, D/H, A/A, B/A, ABS, CD, Paquete F</v>
          </cell>
          <cell r="I1850" t="str">
            <v>3G1TB5CF0HL149424</v>
          </cell>
          <cell r="J1850" t="str">
            <v>Hecho en México</v>
          </cell>
          <cell r="K1850" t="str">
            <v>Magna</v>
          </cell>
          <cell r="L1850">
            <v>4</v>
          </cell>
          <cell r="M1850">
            <v>45</v>
          </cell>
          <cell r="N1850">
            <v>2017</v>
          </cell>
          <cell r="O1850" t="str">
            <v>Monterrey</v>
          </cell>
          <cell r="P1850" t="str">
            <v>Nuevo León</v>
          </cell>
          <cell r="Q1850" t="str">
            <v>Noreste</v>
          </cell>
          <cell r="R1850" t="str">
            <v>Activo</v>
          </cell>
          <cell r="S1850" t="str">
            <v>En operación</v>
          </cell>
          <cell r="T1850" t="str">
            <v>GNP</v>
          </cell>
          <cell r="U1850" t="str">
            <v>Grupo Nacional Provincial, S.A.B.</v>
          </cell>
          <cell r="V1850" t="str">
            <v>Supervisor de Taller</v>
          </cell>
          <cell r="W1850" t="str">
            <v>-</v>
          </cell>
          <cell r="X1850" t="str">
            <v>Viena</v>
          </cell>
          <cell r="Y1850" t="str">
            <v>Asignado</v>
          </cell>
          <cell r="Z1850" t="str">
            <v>N95040</v>
          </cell>
          <cell r="AA1850" t="str">
            <v>Bustamante Rodriguez Tanya Mylene</v>
          </cell>
          <cell r="AB1850" t="str">
            <v>Grupo Nacional Provincial, S.A.B.</v>
          </cell>
          <cell r="AC1850" t="str">
            <v>BURT930920T20</v>
          </cell>
          <cell r="AD1850" t="str">
            <v>Operativo</v>
          </cell>
          <cell r="AE1850" t="str">
            <v>Visitador de Taller Jr.</v>
          </cell>
          <cell r="AF1850" t="str">
            <v>Unidad Operativa</v>
          </cell>
          <cell r="AG1850" t="str">
            <v>Dirección Servicio y Operaciones</v>
          </cell>
          <cell r="AH1850" t="str">
            <v>Subdirección Siniestros Norte y Occidente</v>
          </cell>
          <cell r="AI1850" t="str">
            <v>C9212</v>
          </cell>
          <cell r="AJ1850" t="str">
            <v>Colome Pineda Juan Del Carmen</v>
          </cell>
          <cell r="AK1850" t="str">
            <v>Santa Engracia B P5</v>
          </cell>
          <cell r="AL1850" t="str">
            <v>Monterrey</v>
          </cell>
          <cell r="AM1850">
            <v>0</v>
          </cell>
          <cell r="AN1850" t="str">
            <v>tanya.bustamante@gnp.com.mx</v>
          </cell>
          <cell r="AO1850" t="str">
            <v>tanya.bustamante@gnp.com.mx</v>
          </cell>
          <cell r="AQ1850">
            <v>8120021573</v>
          </cell>
          <cell r="AR1850" t="str">
            <v>6363180011713185</v>
          </cell>
          <cell r="AS1850" t="str">
            <v>CANCELADO</v>
          </cell>
          <cell r="AT1850">
            <v>0</v>
          </cell>
          <cell r="AU1850">
            <v>0</v>
          </cell>
          <cell r="AV1850">
            <v>0</v>
          </cell>
          <cell r="AW1850" t="str">
            <v>IMDM22968744..</v>
          </cell>
          <cell r="AX1850" t="str">
            <v>Activo</v>
          </cell>
          <cell r="AY1850" t="str">
            <v>Si</v>
          </cell>
          <cell r="AZ1850">
            <v>572.91999999999996</v>
          </cell>
          <cell r="BA1850">
            <v>43708</v>
          </cell>
          <cell r="BB1850">
            <v>1145.8399999999999</v>
          </cell>
          <cell r="BC1850" t="str">
            <v>-</v>
          </cell>
          <cell r="BD1850">
            <v>55000</v>
          </cell>
          <cell r="BE1850">
            <v>43692</v>
          </cell>
          <cell r="BF1850">
            <v>45153</v>
          </cell>
          <cell r="BG1850">
            <v>4</v>
          </cell>
          <cell r="BH1850">
            <v>2021</v>
          </cell>
          <cell r="BI1850">
            <v>2</v>
          </cell>
          <cell r="BJ1850" t="str">
            <v>Arrendado</v>
          </cell>
          <cell r="BK1850" t="str">
            <v>ANC10950</v>
          </cell>
          <cell r="BL1850" t="str">
            <v>Auto Cam, S.A. de C.V.</v>
          </cell>
          <cell r="BM1850">
            <v>126389.66</v>
          </cell>
          <cell r="BN1850">
            <v>20222.345600000001</v>
          </cell>
          <cell r="BO1850">
            <v>146612.0056</v>
          </cell>
          <cell r="BQ1850">
            <v>43652</v>
          </cell>
          <cell r="BR1850" t="str">
            <v>AP-20161006-0674</v>
          </cell>
          <cell r="BS1850" t="str">
            <v>264</v>
          </cell>
          <cell r="BT1850" t="str">
            <v>23/48</v>
          </cell>
          <cell r="BU1850">
            <v>1458.88</v>
          </cell>
          <cell r="BV1850">
            <v>1092.77</v>
          </cell>
          <cell r="BW1850">
            <v>2551.65</v>
          </cell>
          <cell r="BX1850">
            <v>408.26</v>
          </cell>
          <cell r="BY1850">
            <v>2959.91</v>
          </cell>
          <cell r="BZ1850">
            <v>99301.319999999992</v>
          </cell>
          <cell r="CA1850" t="str">
            <v>24/07/2017</v>
          </cell>
          <cell r="CB1850" t="str">
            <v>06/08/2021</v>
          </cell>
          <cell r="CC1850" t="str">
            <v>Miércoles</v>
          </cell>
          <cell r="CD1850" t="str">
            <v>83</v>
          </cell>
          <cell r="CE1850" t="str">
            <v>3</v>
          </cell>
          <cell r="CF1850" t="str">
            <v>Rojo</v>
          </cell>
          <cell r="CG1850" t="str">
            <v>3er Sábado</v>
          </cell>
          <cell r="CH1850" t="str">
            <v>Mzo y Abr</v>
          </cell>
          <cell r="CI1850" t="str">
            <v>Sep y Oct</v>
          </cell>
          <cell r="CJ1850" t="str">
            <v>AgenteEmp</v>
          </cell>
          <cell r="CK1850">
            <v>90</v>
          </cell>
          <cell r="CL1850" t="str">
            <v>101 - MAGNA</v>
          </cell>
          <cell r="CM1850" t="str">
            <v>17079</v>
          </cell>
          <cell r="CP1850" t="str">
            <v>4015180</v>
          </cell>
        </row>
        <row r="1851">
          <cell r="A1851" t="str">
            <v>17080</v>
          </cell>
          <cell r="B1851" t="str">
            <v>X63APC</v>
          </cell>
          <cell r="C1851" t="str">
            <v>Ciudad de México</v>
          </cell>
          <cell r="D1851" t="str">
            <v>No aplica</v>
          </cell>
          <cell r="E1851" t="str">
            <v>Aveo</v>
          </cell>
          <cell r="F1851" t="str">
            <v>Automóvil</v>
          </cell>
          <cell r="G1851" t="str">
            <v>Chevrolet</v>
          </cell>
          <cell r="H1851" t="str">
            <v>Aveo LT 4 puertas T/M, D/H, A/A, B/A, ABS, CD, Paquete F</v>
          </cell>
          <cell r="I1851" t="str">
            <v>3G1TB5CF0HL149651</v>
          </cell>
          <cell r="J1851" t="str">
            <v>Hecho en México</v>
          </cell>
          <cell r="K1851" t="str">
            <v>Magna</v>
          </cell>
          <cell r="L1851">
            <v>4</v>
          </cell>
          <cell r="M1851">
            <v>45</v>
          </cell>
          <cell r="N1851">
            <v>2017</v>
          </cell>
          <cell r="O1851" t="str">
            <v>Guadalajara</v>
          </cell>
          <cell r="P1851" t="str">
            <v>Jalisco</v>
          </cell>
          <cell r="Q1851" t="str">
            <v>Occidente</v>
          </cell>
          <cell r="R1851" t="str">
            <v>Activo</v>
          </cell>
          <cell r="S1851" t="str">
            <v>En operación</v>
          </cell>
          <cell r="T1851" t="str">
            <v>GNP</v>
          </cell>
          <cell r="U1851" t="str">
            <v>Grupo Nacional Provincial, S.A.B.</v>
          </cell>
          <cell r="V1851" t="str">
            <v>Asesor de Servicio</v>
          </cell>
          <cell r="W1851" t="str">
            <v>624</v>
          </cell>
          <cell r="X1851" t="str">
            <v>Célula Sol</v>
          </cell>
          <cell r="Y1851" t="str">
            <v>Asignado</v>
          </cell>
          <cell r="Z1851">
            <v>40317001</v>
          </cell>
          <cell r="AA1851" t="str">
            <v>Gutierrez Garcia Jorge Scari</v>
          </cell>
          <cell r="AB1851" t="str">
            <v>Servicios Administrativos en Reclamaciones, S.A. de C.V.</v>
          </cell>
          <cell r="AC1851" t="str">
            <v>GUGJ8410115B8</v>
          </cell>
          <cell r="AD1851" t="str">
            <v>Operativo</v>
          </cell>
          <cell r="AE1851" t="str">
            <v>Asesor de Servicio</v>
          </cell>
          <cell r="AF1851" t="str">
            <v>Unidad Operativa</v>
          </cell>
          <cell r="AG1851" t="str">
            <v>Dirección Servicio y Operaciones</v>
          </cell>
          <cell r="AH1851" t="str">
            <v>Subdirección Siniestros Norte y Occidente</v>
          </cell>
          <cell r="AI1851" t="str">
            <v>C9179</v>
          </cell>
          <cell r="AJ1851" t="str">
            <v>Moya Urdiales Idalia Leticia</v>
          </cell>
          <cell r="AK1851" t="str">
            <v>Oficina central Guadalajara</v>
          </cell>
          <cell r="AL1851" t="str">
            <v>Guadalajara</v>
          </cell>
          <cell r="AM1851">
            <v>0</v>
          </cell>
          <cell r="AN1851" t="str">
            <v>jorge.gutierrez@gnp.com.mx</v>
          </cell>
          <cell r="AO1851" t="str">
            <v>jorge.gutierrez@gnp.com.mx</v>
          </cell>
          <cell r="AQ1851">
            <v>3310204565</v>
          </cell>
          <cell r="AR1851" t="str">
            <v>6363180010380507</v>
          </cell>
          <cell r="AS1851" t="str">
            <v>ACTIVO</v>
          </cell>
          <cell r="AT1851" t="str">
            <v>2186</v>
          </cell>
          <cell r="AU1851" t="str">
            <v>389</v>
          </cell>
          <cell r="AV1851" t="str">
            <v>05/26</v>
          </cell>
          <cell r="AW1851" t="str">
            <v>-</v>
          </cell>
          <cell r="AX1851" t="str">
            <v>-</v>
          </cell>
          <cell r="AY1851" t="str">
            <v>No</v>
          </cell>
          <cell r="AZ1851" t="str">
            <v>-</v>
          </cell>
          <cell r="BA1851" t="str">
            <v>-</v>
          </cell>
          <cell r="BB1851" t="str">
            <v>-</v>
          </cell>
          <cell r="BC1851" t="str">
            <v>-</v>
          </cell>
          <cell r="BD1851" t="str">
            <v>-</v>
          </cell>
          <cell r="BE1851" t="str">
            <v>-</v>
          </cell>
          <cell r="BF1851" t="str">
            <v>-</v>
          </cell>
          <cell r="BG1851">
            <v>3</v>
          </cell>
          <cell r="BH1851">
            <v>2020</v>
          </cell>
          <cell r="BI1851">
            <v>2</v>
          </cell>
          <cell r="BJ1851" t="str">
            <v>Arrendado</v>
          </cell>
          <cell r="BK1851" t="str">
            <v>ANC10935</v>
          </cell>
          <cell r="BL1851" t="str">
            <v>Auto Cam, S.A. de C.V.</v>
          </cell>
          <cell r="BM1851">
            <v>126389.66</v>
          </cell>
          <cell r="BN1851">
            <v>20222.345600000001</v>
          </cell>
          <cell r="BO1851">
            <v>146612.0056</v>
          </cell>
          <cell r="BQ1851">
            <v>43652</v>
          </cell>
          <cell r="BR1851" t="str">
            <v>AP-20170728-0735</v>
          </cell>
          <cell r="BS1851" t="str">
            <v>73</v>
          </cell>
          <cell r="BT1851" t="str">
            <v>23/36</v>
          </cell>
          <cell r="BU1851">
            <v>2151.71</v>
          </cell>
          <cell r="BV1851">
            <v>1002.97</v>
          </cell>
          <cell r="BW1851">
            <v>3154.6800000000003</v>
          </cell>
          <cell r="BX1851">
            <v>504.75</v>
          </cell>
          <cell r="BY1851">
            <v>3659.4300000000003</v>
          </cell>
          <cell r="BZ1851">
            <v>90328.56</v>
          </cell>
          <cell r="CA1851" t="str">
            <v>28/07/2017</v>
          </cell>
          <cell r="CB1851" t="str">
            <v>06/08/2020</v>
          </cell>
          <cell r="CC1851" t="str">
            <v>Miércoles</v>
          </cell>
          <cell r="CD1851" t="str">
            <v>63</v>
          </cell>
          <cell r="CE1851" t="str">
            <v>3</v>
          </cell>
          <cell r="CF1851" t="str">
            <v>Rojo</v>
          </cell>
          <cell r="CG1851" t="str">
            <v>3er Sábado</v>
          </cell>
          <cell r="CH1851" t="str">
            <v>Mzo y Abr</v>
          </cell>
          <cell r="CI1851" t="str">
            <v>Sep y Oct</v>
          </cell>
          <cell r="CJ1851" t="str">
            <v>Ajustador</v>
          </cell>
          <cell r="CK1851">
            <v>90</v>
          </cell>
          <cell r="CL1851" t="str">
            <v>101 - MAGNA</v>
          </cell>
          <cell r="CM1851" t="str">
            <v>17080</v>
          </cell>
          <cell r="CP1851" t="str">
            <v>4015884</v>
          </cell>
        </row>
        <row r="1852">
          <cell r="A1852" t="str">
            <v>17081</v>
          </cell>
          <cell r="B1852" t="str">
            <v>T07APJ</v>
          </cell>
          <cell r="C1852" t="str">
            <v>Ciudad de México</v>
          </cell>
          <cell r="D1852" t="str">
            <v>No aplica</v>
          </cell>
          <cell r="E1852" t="str">
            <v>Aveo</v>
          </cell>
          <cell r="F1852" t="str">
            <v>Automóvil</v>
          </cell>
          <cell r="G1852" t="str">
            <v>Chevrolet</v>
          </cell>
          <cell r="H1852" t="str">
            <v>Aveo LT 4 puertas T/M, D/H, A/A, B/A, ABS, CD, Paquete F</v>
          </cell>
          <cell r="I1852" t="str">
            <v>3G1TB5CF0HL151691</v>
          </cell>
          <cell r="J1852" t="str">
            <v>Hecho en México</v>
          </cell>
          <cell r="K1852" t="str">
            <v>Magna</v>
          </cell>
          <cell r="L1852">
            <v>4</v>
          </cell>
          <cell r="M1852">
            <v>45</v>
          </cell>
          <cell r="N1852">
            <v>2017</v>
          </cell>
          <cell r="O1852" t="str">
            <v>Guadalajara</v>
          </cell>
          <cell r="P1852" t="str">
            <v>Jalisco</v>
          </cell>
          <cell r="Q1852" t="str">
            <v>Occidente</v>
          </cell>
          <cell r="R1852" t="str">
            <v>Activo</v>
          </cell>
          <cell r="S1852" t="str">
            <v>En operación</v>
          </cell>
          <cell r="T1852" t="str">
            <v>GNP</v>
          </cell>
          <cell r="U1852" t="str">
            <v>Grupo Nacional Provincial, S.A.B.</v>
          </cell>
          <cell r="V1852" t="str">
            <v>Pool Administrativo</v>
          </cell>
          <cell r="W1852" t="str">
            <v>Pool Administrativo</v>
          </cell>
          <cell r="X1852" t="str">
            <v>Oficina Regional</v>
          </cell>
          <cell r="Y1852" t="str">
            <v>Pool</v>
          </cell>
          <cell r="Z1852" t="str">
            <v>N73128</v>
          </cell>
          <cell r="AA1852" t="str">
            <v>Montiel Medina Alexandro</v>
          </cell>
          <cell r="AB1852" t="str">
            <v>Grupo Nacional Provincial, S.A.B.</v>
          </cell>
          <cell r="AC1852" t="str">
            <v>MOMA750304TU4</v>
          </cell>
          <cell r="AD1852" t="str">
            <v>Jefe de departamento</v>
          </cell>
          <cell r="AE1852" t="str">
            <v>Jefe de Departamento A</v>
          </cell>
          <cell r="AF1852" t="str">
            <v>Unidad Staff</v>
          </cell>
          <cell r="AG1852" t="str">
            <v>Dirección Recursos Humanos y Servicios Administrativos</v>
          </cell>
          <cell r="AH1852" t="str">
            <v>Subdir. Inmuebles</v>
          </cell>
          <cell r="AI1852" t="str">
            <v>C6108</v>
          </cell>
          <cell r="AJ1852" t="str">
            <v>Lomeli Aguayo Victor Javier</v>
          </cell>
          <cell r="AK1852" t="str">
            <v>Oficina central Guadalajara</v>
          </cell>
          <cell r="AL1852" t="str">
            <v>Guadalajara</v>
          </cell>
          <cell r="AM1852">
            <v>6071</v>
          </cell>
          <cell r="AN1852" t="str">
            <v>alexandro.montiel@gnp.com.mx</v>
          </cell>
          <cell r="AO1852" t="str">
            <v>alexandro.montiel@gnp.com.mx</v>
          </cell>
          <cell r="AQ1852">
            <v>3311581405</v>
          </cell>
          <cell r="AR1852" t="str">
            <v>6363180010380515</v>
          </cell>
          <cell r="AS1852" t="str">
            <v>ACTIVO</v>
          </cell>
          <cell r="AT1852" t="str">
            <v>8384</v>
          </cell>
          <cell r="AU1852" t="str">
            <v>106</v>
          </cell>
          <cell r="AV1852" t="str">
            <v>05/26</v>
          </cell>
          <cell r="AW1852" t="str">
            <v>IMDM22968745..</v>
          </cell>
          <cell r="AX1852" t="str">
            <v>Activo</v>
          </cell>
          <cell r="AY1852" t="str">
            <v>No</v>
          </cell>
          <cell r="AZ1852" t="str">
            <v>-</v>
          </cell>
          <cell r="BA1852" t="str">
            <v>-</v>
          </cell>
          <cell r="BB1852" t="str">
            <v>-</v>
          </cell>
          <cell r="BC1852" t="str">
            <v>-</v>
          </cell>
          <cell r="BD1852" t="str">
            <v>-</v>
          </cell>
          <cell r="BE1852" t="str">
            <v>-</v>
          </cell>
          <cell r="BF1852" t="str">
            <v>-</v>
          </cell>
          <cell r="BG1852" t="str">
            <v>-</v>
          </cell>
          <cell r="BH1852">
            <v>2021</v>
          </cell>
          <cell r="BI1852">
            <v>2</v>
          </cell>
          <cell r="BJ1852" t="str">
            <v>Arrendado</v>
          </cell>
          <cell r="BK1852" t="str">
            <v>ANC10957</v>
          </cell>
          <cell r="BL1852" t="str">
            <v>Auto Cam, S.A. de C.V.</v>
          </cell>
          <cell r="BM1852">
            <v>126389.66</v>
          </cell>
          <cell r="BN1852">
            <v>20222.345600000001</v>
          </cell>
          <cell r="BO1852">
            <v>146612.0056</v>
          </cell>
          <cell r="BQ1852">
            <v>43652</v>
          </cell>
          <cell r="BR1852" t="str">
            <v>AP-20170728-0735</v>
          </cell>
          <cell r="BS1852" t="str">
            <v>2</v>
          </cell>
          <cell r="BT1852" t="str">
            <v>23/48</v>
          </cell>
          <cell r="BU1852">
            <v>1450.61</v>
          </cell>
          <cell r="BV1852">
            <v>1086.6199999999999</v>
          </cell>
          <cell r="BW1852">
            <v>2537.2299999999996</v>
          </cell>
          <cell r="BX1852">
            <v>405.96</v>
          </cell>
          <cell r="BY1852">
            <v>2943.1899999999996</v>
          </cell>
          <cell r="BZ1852">
            <v>98743.02</v>
          </cell>
          <cell r="CA1852" t="str">
            <v>28/07/2017</v>
          </cell>
          <cell r="CB1852" t="str">
            <v>06/08/2021</v>
          </cell>
          <cell r="CC1852" t="str">
            <v>Martes</v>
          </cell>
          <cell r="CD1852" t="str">
            <v>07</v>
          </cell>
          <cell r="CE1852" t="str">
            <v>7</v>
          </cell>
          <cell r="CF1852" t="str">
            <v>Rosa</v>
          </cell>
          <cell r="CG1852" t="str">
            <v>2o Sábado</v>
          </cell>
          <cell r="CH1852" t="str">
            <v>Feb y Mzo</v>
          </cell>
          <cell r="CI1852" t="str">
            <v>Ago y Sep</v>
          </cell>
          <cell r="CJ1852" t="str">
            <v>PAdmvo</v>
          </cell>
          <cell r="CK1852">
            <v>90</v>
          </cell>
          <cell r="CL1852" t="str">
            <v>101 - MAGNA</v>
          </cell>
          <cell r="CM1852" t="str">
            <v>17081</v>
          </cell>
          <cell r="CP1852" t="str">
            <v>-</v>
          </cell>
        </row>
        <row r="1853">
          <cell r="A1853" t="str">
            <v>17082</v>
          </cell>
          <cell r="B1853" t="str">
            <v>X58APC</v>
          </cell>
          <cell r="C1853" t="str">
            <v>Ciudad de México</v>
          </cell>
          <cell r="D1853" t="str">
            <v>No aplica</v>
          </cell>
          <cell r="E1853" t="str">
            <v>Aveo</v>
          </cell>
          <cell r="F1853" t="str">
            <v>Automóvil</v>
          </cell>
          <cell r="G1853" t="str">
            <v>Chevrolet</v>
          </cell>
          <cell r="H1853" t="str">
            <v>Aveo LT 4 puertas T/M, D/H, A/A, B/A, ABS, CD, Paquete F</v>
          </cell>
          <cell r="I1853" t="str">
            <v>3G1TB5CF0HL151772</v>
          </cell>
          <cell r="J1853" t="str">
            <v>Hecho en México</v>
          </cell>
          <cell r="K1853" t="str">
            <v>Magna</v>
          </cell>
          <cell r="L1853">
            <v>4</v>
          </cell>
          <cell r="M1853">
            <v>45</v>
          </cell>
          <cell r="N1853">
            <v>2017</v>
          </cell>
          <cell r="O1853" t="str">
            <v>Mérida</v>
          </cell>
          <cell r="P1853" t="str">
            <v>Yucatán</v>
          </cell>
          <cell r="Q1853" t="str">
            <v>Sureste</v>
          </cell>
          <cell r="R1853" t="str">
            <v>Activo</v>
          </cell>
          <cell r="S1853" t="str">
            <v>En operación</v>
          </cell>
          <cell r="T1853" t="str">
            <v>GNP</v>
          </cell>
          <cell r="U1853" t="str">
            <v>Grupo Nacional Provincial, S.A.B.</v>
          </cell>
          <cell r="V1853" t="str">
            <v>Asesor de Servicio</v>
          </cell>
          <cell r="W1853" t="str">
            <v>3905</v>
          </cell>
          <cell r="X1853" t="str">
            <v>Supervisoria</v>
          </cell>
          <cell r="Y1853" t="str">
            <v>Asignado</v>
          </cell>
          <cell r="Z1853">
            <v>40086001</v>
          </cell>
          <cell r="AA1853" t="str">
            <v>Rubio Ham Edgar Francisco</v>
          </cell>
          <cell r="AB1853" t="str">
            <v>Servicios Administrativos en Reclamaciones, S.A. de C.V.</v>
          </cell>
          <cell r="AC1853" t="str">
            <v>RUHE740129V70</v>
          </cell>
          <cell r="AD1853" t="str">
            <v>Operativo</v>
          </cell>
          <cell r="AE1853" t="str">
            <v>Asesor de Servicio</v>
          </cell>
          <cell r="AF1853" t="str">
            <v>Unidad Operativa</v>
          </cell>
          <cell r="AG1853" t="str">
            <v>Dirección Servicio y Operaciones</v>
          </cell>
          <cell r="AH1853" t="str">
            <v>Subdir. Siniestros CDMX y Sureste</v>
          </cell>
          <cell r="AI1853" t="str">
            <v>C9208</v>
          </cell>
          <cell r="AJ1853" t="str">
            <v>Lasa Estrada Antxon</v>
          </cell>
          <cell r="AK1853" t="str">
            <v>Casona</v>
          </cell>
          <cell r="AL1853" t="str">
            <v>Mérida</v>
          </cell>
          <cell r="AM1853">
            <v>6845</v>
          </cell>
          <cell r="AN1853" t="str">
            <v>edgar.rubio@gnp.com.mx</v>
          </cell>
          <cell r="AO1853" t="str">
            <v>edgar.rubio@gnp.com.mx</v>
          </cell>
          <cell r="AQ1853">
            <v>9991838441</v>
          </cell>
          <cell r="AR1853" t="str">
            <v>6363180010380523</v>
          </cell>
          <cell r="AS1853" t="str">
            <v>ACTIVO</v>
          </cell>
          <cell r="AT1853" t="str">
            <v>7553</v>
          </cell>
          <cell r="AU1853" t="str">
            <v>150</v>
          </cell>
          <cell r="AV1853" t="str">
            <v>05/26</v>
          </cell>
          <cell r="AW1853" t="str">
            <v>-</v>
          </cell>
          <cell r="AX1853" t="str">
            <v>-</v>
          </cell>
          <cell r="AY1853" t="str">
            <v>No</v>
          </cell>
          <cell r="AZ1853" t="str">
            <v>-</v>
          </cell>
          <cell r="BA1853" t="str">
            <v>-</v>
          </cell>
          <cell r="BB1853" t="str">
            <v>-</v>
          </cell>
          <cell r="BC1853" t="str">
            <v>-</v>
          </cell>
          <cell r="BD1853" t="str">
            <v>-</v>
          </cell>
          <cell r="BE1853" t="str">
            <v>-</v>
          </cell>
          <cell r="BF1853" t="str">
            <v>-</v>
          </cell>
          <cell r="BG1853">
            <v>3</v>
          </cell>
          <cell r="BH1853">
            <v>2020</v>
          </cell>
          <cell r="BI1853">
            <v>2</v>
          </cell>
          <cell r="BJ1853" t="str">
            <v>Arrendado</v>
          </cell>
          <cell r="BK1853" t="str">
            <v>ANC10936</v>
          </cell>
          <cell r="BL1853" t="str">
            <v>Auto Cam, S.A. de C.V.</v>
          </cell>
          <cell r="BM1853">
            <v>126389.66</v>
          </cell>
          <cell r="BN1853">
            <v>20222.345600000001</v>
          </cell>
          <cell r="BO1853">
            <v>146612.0056</v>
          </cell>
          <cell r="BQ1853">
            <v>43652</v>
          </cell>
          <cell r="BR1853" t="str">
            <v>AP-20170728-0735</v>
          </cell>
          <cell r="BS1853" t="str">
            <v>74</v>
          </cell>
          <cell r="BT1853" t="str">
            <v>23/36</v>
          </cell>
          <cell r="BU1853">
            <v>2151.71</v>
          </cell>
          <cell r="BV1853">
            <v>1002.97</v>
          </cell>
          <cell r="BW1853">
            <v>3154.6800000000003</v>
          </cell>
          <cell r="BX1853">
            <v>504.75</v>
          </cell>
          <cell r="BY1853">
            <v>3659.4300000000003</v>
          </cell>
          <cell r="BZ1853">
            <v>90328.56</v>
          </cell>
          <cell r="CA1853" t="str">
            <v>28/07/2017</v>
          </cell>
          <cell r="CB1853" t="str">
            <v>06/08/2020</v>
          </cell>
          <cell r="CC1853" t="str">
            <v>Martes</v>
          </cell>
          <cell r="CD1853" t="str">
            <v>58</v>
          </cell>
          <cell r="CE1853" t="str">
            <v>8</v>
          </cell>
          <cell r="CF1853" t="str">
            <v>Rosa</v>
          </cell>
          <cell r="CG1853" t="str">
            <v>2o Sábado</v>
          </cell>
          <cell r="CH1853" t="str">
            <v>Feb y Mzo</v>
          </cell>
          <cell r="CI1853" t="str">
            <v>Ago y Sep</v>
          </cell>
          <cell r="CJ1853" t="str">
            <v>Ajustador</v>
          </cell>
          <cell r="CK1853">
            <v>90</v>
          </cell>
          <cell r="CL1853" t="str">
            <v>101 - MAGNA</v>
          </cell>
          <cell r="CM1853" t="str">
            <v>17082</v>
          </cell>
          <cell r="CP1853" t="str">
            <v>4010749</v>
          </cell>
        </row>
        <row r="1854">
          <cell r="A1854" t="str">
            <v>17083</v>
          </cell>
          <cell r="B1854" t="str">
            <v>J42APL</v>
          </cell>
          <cell r="C1854" t="str">
            <v>Ciudad de México</v>
          </cell>
          <cell r="D1854" t="str">
            <v>No aplica</v>
          </cell>
          <cell r="E1854" t="str">
            <v>Aveo</v>
          </cell>
          <cell r="F1854" t="str">
            <v>Automóvil</v>
          </cell>
          <cell r="G1854" t="str">
            <v>Chevrolet</v>
          </cell>
          <cell r="H1854" t="str">
            <v>Aveo LT 4 puertas T/M, D/H, A/A, B/A, ABS, CD, Paquete F</v>
          </cell>
          <cell r="I1854" t="str">
            <v>3G1TB5CF0HL151979</v>
          </cell>
          <cell r="J1854" t="str">
            <v>Hecho en México</v>
          </cell>
          <cell r="K1854" t="str">
            <v>Magna</v>
          </cell>
          <cell r="L1854">
            <v>4</v>
          </cell>
          <cell r="M1854">
            <v>45</v>
          </cell>
          <cell r="N1854">
            <v>2017</v>
          </cell>
          <cell r="O1854" t="str">
            <v>Villahermosa</v>
          </cell>
          <cell r="P1854" t="str">
            <v>Tabasco</v>
          </cell>
          <cell r="Q1854" t="str">
            <v>Sureste</v>
          </cell>
          <cell r="R1854" t="str">
            <v>Activo</v>
          </cell>
          <cell r="S1854" t="str">
            <v>En operación</v>
          </cell>
          <cell r="T1854" t="str">
            <v>GNP</v>
          </cell>
          <cell r="U1854" t="str">
            <v>Grupo Nacional Provincial, S.A.B.</v>
          </cell>
          <cell r="V1854" t="str">
            <v>AVES</v>
          </cell>
          <cell r="W1854" t="str">
            <v>-</v>
          </cell>
          <cell r="X1854" t="str">
            <v>Despacho Externo</v>
          </cell>
          <cell r="Y1854" t="str">
            <v>Asignado</v>
          </cell>
          <cell r="Z1854" t="str">
            <v>-</v>
          </cell>
          <cell r="AA1854" t="str">
            <v>-</v>
          </cell>
          <cell r="AB1854" t="str">
            <v>-</v>
          </cell>
          <cell r="AC1854" t="str">
            <v>-</v>
          </cell>
          <cell r="AD1854" t="str">
            <v>-</v>
          </cell>
          <cell r="AE1854" t="str">
            <v>-</v>
          </cell>
          <cell r="AF1854" t="str">
            <v>-</v>
          </cell>
          <cell r="AG1854" t="str">
            <v>-</v>
          </cell>
          <cell r="AH1854" t="str">
            <v>-</v>
          </cell>
          <cell r="AI1854" t="str">
            <v>C6705</v>
          </cell>
          <cell r="AJ1854" t="str">
            <v>Ramirez Granados Arturo</v>
          </cell>
          <cell r="AK1854" t="str">
            <v>-</v>
          </cell>
          <cell r="AL1854" t="str">
            <v>-</v>
          </cell>
          <cell r="AM1854" t="str">
            <v>-</v>
          </cell>
          <cell r="AN1854" t="str">
            <v>omvelarde@crg.com.mx</v>
          </cell>
          <cell r="AO1854" t="str">
            <v>-</v>
          </cell>
          <cell r="AQ1854" t="str">
            <v>(993) 358 16 00</v>
          </cell>
          <cell r="AR1854" t="str">
            <v>6363180010380531</v>
          </cell>
          <cell r="AS1854" t="str">
            <v>CANCELADO</v>
          </cell>
          <cell r="AT1854" t="str">
            <v>4327</v>
          </cell>
          <cell r="AU1854" t="str">
            <v>675</v>
          </cell>
          <cell r="AV1854" t="str">
            <v>05/26</v>
          </cell>
          <cell r="AW1854" t="str">
            <v>IMDM22968746..</v>
          </cell>
          <cell r="AX1854" t="str">
            <v>Inactivo</v>
          </cell>
          <cell r="AY1854" t="str">
            <v>No</v>
          </cell>
          <cell r="AZ1854" t="str">
            <v>-</v>
          </cell>
          <cell r="BA1854" t="str">
            <v>-</v>
          </cell>
          <cell r="BB1854" t="str">
            <v>-</v>
          </cell>
          <cell r="BC1854" t="str">
            <v>-</v>
          </cell>
          <cell r="BD1854" t="str">
            <v>-</v>
          </cell>
          <cell r="BE1854" t="str">
            <v>-</v>
          </cell>
          <cell r="BF1854" t="str">
            <v>-</v>
          </cell>
          <cell r="BG1854" t="str">
            <v>-</v>
          </cell>
          <cell r="BH1854">
            <v>2021</v>
          </cell>
          <cell r="BI1854">
            <v>2</v>
          </cell>
          <cell r="BJ1854" t="str">
            <v>Arrendado</v>
          </cell>
          <cell r="BK1854" t="str">
            <v>ANC10954</v>
          </cell>
          <cell r="BL1854" t="str">
            <v>Auto Cam, S.A. de C.V.</v>
          </cell>
          <cell r="BM1854">
            <v>126389.66</v>
          </cell>
          <cell r="BN1854">
            <v>20222.345600000001</v>
          </cell>
          <cell r="BO1854">
            <v>146612.0056</v>
          </cell>
          <cell r="BQ1854">
            <v>43652</v>
          </cell>
          <cell r="BR1854" t="str">
            <v>AP-20161006-0674</v>
          </cell>
          <cell r="BS1854" t="str">
            <v>265</v>
          </cell>
          <cell r="BT1854" t="str">
            <v>23/48</v>
          </cell>
          <cell r="BU1854">
            <v>1458.88</v>
          </cell>
          <cell r="BV1854">
            <v>1092.77</v>
          </cell>
          <cell r="BW1854">
            <v>2551.65</v>
          </cell>
          <cell r="BX1854">
            <v>408.26</v>
          </cell>
          <cell r="BY1854">
            <v>2959.91</v>
          </cell>
          <cell r="BZ1854">
            <v>99301.319999999992</v>
          </cell>
          <cell r="CA1854" t="str">
            <v>24/07/2017</v>
          </cell>
          <cell r="CB1854" t="str">
            <v>06/08/2021</v>
          </cell>
          <cell r="CC1854" t="str">
            <v>Jueves</v>
          </cell>
          <cell r="CD1854" t="str">
            <v>42</v>
          </cell>
          <cell r="CE1854" t="str">
            <v>2</v>
          </cell>
          <cell r="CF1854" t="str">
            <v>Verde</v>
          </cell>
          <cell r="CG1854" t="str">
            <v>4o Sábado</v>
          </cell>
          <cell r="CH1854" t="str">
            <v>Abr y May</v>
          </cell>
          <cell r="CI1854" t="str">
            <v>Oct y Nov</v>
          </cell>
          <cell r="CJ1854" t="str">
            <v>PAdmvo</v>
          </cell>
          <cell r="CK1854">
            <v>0</v>
          </cell>
          <cell r="CL1854" t="str">
            <v>101 - MAGNA</v>
          </cell>
          <cell r="CM1854" t="str">
            <v>17083</v>
          </cell>
          <cell r="CP1854" t="str">
            <v>4010764</v>
          </cell>
        </row>
        <row r="1855">
          <cell r="A1855" t="str">
            <v>17084</v>
          </cell>
          <cell r="B1855" t="str">
            <v>X23APC</v>
          </cell>
          <cell r="C1855" t="str">
            <v>Ciudad de México</v>
          </cell>
          <cell r="D1855" t="str">
            <v>No aplica</v>
          </cell>
          <cell r="E1855" t="str">
            <v>Aveo</v>
          </cell>
          <cell r="F1855" t="str">
            <v>Automóvil</v>
          </cell>
          <cell r="G1855" t="str">
            <v>Chevrolet</v>
          </cell>
          <cell r="H1855" t="str">
            <v>Aveo LT 4 puertas T/M, D/H, A/A, B/A, ABS, CD, Paquete F</v>
          </cell>
          <cell r="I1855" t="str">
            <v>3G1TB5CF0HL152162</v>
          </cell>
          <cell r="J1855" t="str">
            <v>Hecho en México</v>
          </cell>
          <cell r="K1855" t="str">
            <v>Magna</v>
          </cell>
          <cell r="L1855">
            <v>4</v>
          </cell>
          <cell r="M1855">
            <v>45</v>
          </cell>
          <cell r="N1855">
            <v>2017</v>
          </cell>
          <cell r="O1855" t="str">
            <v>Los Mochis</v>
          </cell>
          <cell r="P1855" t="str">
            <v>Sinaloa</v>
          </cell>
          <cell r="Q1855" t="str">
            <v>Noroeste</v>
          </cell>
          <cell r="R1855" t="str">
            <v>Activo</v>
          </cell>
          <cell r="S1855" t="str">
            <v>En operación</v>
          </cell>
          <cell r="T1855" t="str">
            <v>GNP</v>
          </cell>
          <cell r="U1855" t="str">
            <v>Grupo Nacional Provincial, S.A.B.</v>
          </cell>
          <cell r="V1855" t="str">
            <v>Asesor de Servicio</v>
          </cell>
          <cell r="W1855" t="str">
            <v>8401</v>
          </cell>
          <cell r="X1855" t="str">
            <v>Supervisoria</v>
          </cell>
          <cell r="Y1855" t="str">
            <v>Asignado</v>
          </cell>
          <cell r="Z1855" t="str">
            <v>S07598</v>
          </cell>
          <cell r="AA1855" t="str">
            <v>Armenta Cervantes Jesus Humberto</v>
          </cell>
          <cell r="AB1855" t="str">
            <v>Servicios Administrativos en Reclamaciones, S.A. de C.V.</v>
          </cell>
          <cell r="AC1855" t="str">
            <v>AECJ910325H81</v>
          </cell>
          <cell r="AD1855" t="str">
            <v>Operativo</v>
          </cell>
          <cell r="AE1855" t="str">
            <v>Asesor de Servicio</v>
          </cell>
          <cell r="AF1855" t="str">
            <v>Unidad Operativa</v>
          </cell>
          <cell r="AG1855" t="str">
            <v>Dirección Servicio y Operaciones</v>
          </cell>
          <cell r="AH1855" t="str">
            <v>Subdirección Siniestros Norte y Occidente</v>
          </cell>
          <cell r="AI1855" t="str">
            <v>C9178</v>
          </cell>
          <cell r="AJ1855" t="str">
            <v>Cárdenas Guzmán Adriel</v>
          </cell>
          <cell r="AK1855" t="str">
            <v>Los Mochis</v>
          </cell>
          <cell r="AL1855" t="str">
            <v>Los Mochis</v>
          </cell>
          <cell r="AM1855">
            <v>0</v>
          </cell>
          <cell r="AN1855" t="str">
            <v>jesus.armenta@gnp.com.mx</v>
          </cell>
          <cell r="AO1855" t="str">
            <v>jesus.armenta@gnp.com.mx</v>
          </cell>
          <cell r="AP1855" t="str">
            <v>jesus.armenta@gnp.com.mx</v>
          </cell>
          <cell r="AQ1855">
            <v>6681483870</v>
          </cell>
          <cell r="AR1855" t="str">
            <v>6363180010380549</v>
          </cell>
          <cell r="AS1855" t="str">
            <v>CANCELADO</v>
          </cell>
          <cell r="AT1855" t="str">
            <v>5448</v>
          </cell>
          <cell r="AU1855" t="str">
            <v>927</v>
          </cell>
          <cell r="AV1855" t="str">
            <v>05/26</v>
          </cell>
          <cell r="AW1855" t="str">
            <v>IMDM22968747..</v>
          </cell>
          <cell r="AX1855" t="str">
            <v>Activo</v>
          </cell>
          <cell r="AY1855" t="str">
            <v>No</v>
          </cell>
          <cell r="AZ1855" t="str">
            <v>-</v>
          </cell>
          <cell r="BA1855" t="str">
            <v>-</v>
          </cell>
          <cell r="BB1855" t="str">
            <v>-</v>
          </cell>
          <cell r="BC1855" t="str">
            <v>-</v>
          </cell>
          <cell r="BD1855" t="str">
            <v>-</v>
          </cell>
          <cell r="BE1855" t="str">
            <v>-</v>
          </cell>
          <cell r="BF1855" t="str">
            <v>-</v>
          </cell>
          <cell r="BG1855">
            <v>3</v>
          </cell>
          <cell r="BH1855">
            <v>2020</v>
          </cell>
          <cell r="BI1855">
            <v>2</v>
          </cell>
          <cell r="BJ1855" t="str">
            <v>Arrendado</v>
          </cell>
          <cell r="BK1855" t="str">
            <v>ANC10937</v>
          </cell>
          <cell r="BL1855" t="str">
            <v>Auto Cam, S.A. de C.V.</v>
          </cell>
          <cell r="BM1855">
            <v>126389.66</v>
          </cell>
          <cell r="BN1855">
            <v>20222.345600000001</v>
          </cell>
          <cell r="BO1855">
            <v>146612.0056</v>
          </cell>
          <cell r="BQ1855">
            <v>43652</v>
          </cell>
          <cell r="BR1855" t="str">
            <v>AP-20170728-0735</v>
          </cell>
          <cell r="BS1855" t="str">
            <v>75</v>
          </cell>
          <cell r="BT1855" t="str">
            <v>23/36</v>
          </cell>
          <cell r="BU1855">
            <v>2151.71</v>
          </cell>
          <cell r="BV1855">
            <v>1002.97</v>
          </cell>
          <cell r="BW1855">
            <v>3154.6800000000003</v>
          </cell>
          <cell r="BX1855">
            <v>504.75</v>
          </cell>
          <cell r="BY1855">
            <v>3659.4300000000003</v>
          </cell>
          <cell r="BZ1855">
            <v>90328.56</v>
          </cell>
          <cell r="CA1855" t="str">
            <v>28/07/2017</v>
          </cell>
          <cell r="CB1855" t="str">
            <v>06/08/2020</v>
          </cell>
          <cell r="CC1855" t="str">
            <v>Miércoles</v>
          </cell>
          <cell r="CD1855" t="str">
            <v>23</v>
          </cell>
          <cell r="CE1855" t="str">
            <v>3</v>
          </cell>
          <cell r="CF1855" t="str">
            <v>Rojo</v>
          </cell>
          <cell r="CG1855" t="str">
            <v>3er Sábado</v>
          </cell>
          <cell r="CH1855" t="str">
            <v>Mzo y Abr</v>
          </cell>
          <cell r="CI1855" t="str">
            <v>Sep y Oct</v>
          </cell>
          <cell r="CJ1855" t="str">
            <v>Ajustador</v>
          </cell>
          <cell r="CK1855">
            <v>90</v>
          </cell>
          <cell r="CL1855" t="str">
            <v>101 - MAGNA</v>
          </cell>
          <cell r="CM1855" t="str">
            <v>17084</v>
          </cell>
          <cell r="CP1855" t="str">
            <v>4010796</v>
          </cell>
        </row>
        <row r="1856">
          <cell r="A1856" t="str">
            <v>17085</v>
          </cell>
          <cell r="B1856" t="str">
            <v>J59APL</v>
          </cell>
          <cell r="C1856" t="str">
            <v>Ciudad de México</v>
          </cell>
          <cell r="D1856" t="str">
            <v>No aplica</v>
          </cell>
          <cell r="E1856" t="str">
            <v>Aveo</v>
          </cell>
          <cell r="F1856" t="str">
            <v>Automóvil</v>
          </cell>
          <cell r="G1856" t="str">
            <v>Chevrolet</v>
          </cell>
          <cell r="H1856" t="str">
            <v>Aveo LT 4 puertas T/M, D/H, A/A, B/A, ABS, CD, Paquete F</v>
          </cell>
          <cell r="I1856" t="str">
            <v>3G1TB5CF0HL162562</v>
          </cell>
          <cell r="J1856" t="str">
            <v>Hecho en México</v>
          </cell>
          <cell r="K1856" t="str">
            <v>Magna</v>
          </cell>
          <cell r="L1856">
            <v>4</v>
          </cell>
          <cell r="M1856">
            <v>45</v>
          </cell>
          <cell r="N1856">
            <v>2017</v>
          </cell>
          <cell r="O1856" t="str">
            <v>Toluca</v>
          </cell>
          <cell r="P1856" t="str">
            <v>Estado de México</v>
          </cell>
          <cell r="Q1856" t="str">
            <v>Centro</v>
          </cell>
          <cell r="R1856" t="str">
            <v>Activo</v>
          </cell>
          <cell r="S1856" t="str">
            <v>En operación</v>
          </cell>
          <cell r="T1856" t="str">
            <v>GNP</v>
          </cell>
          <cell r="U1856" t="str">
            <v>Grupo Nacional Provincial, S.A.B.</v>
          </cell>
          <cell r="V1856" t="str">
            <v>Asesor de Servicio</v>
          </cell>
          <cell r="W1856" t="str">
            <v>363</v>
          </cell>
          <cell r="X1856" t="str">
            <v>Célula 7</v>
          </cell>
          <cell r="Y1856" t="str">
            <v>Asignado</v>
          </cell>
          <cell r="Z1856" t="str">
            <v>S08079</v>
          </cell>
          <cell r="AA1856" t="str">
            <v>Nava Mujica Julian Rodolfo</v>
          </cell>
          <cell r="AB1856" t="str">
            <v>Servicios Administrativos en Reclamaciones, S.A. de C.V.</v>
          </cell>
          <cell r="AC1856" t="str">
            <v>NAMJ830203KE8</v>
          </cell>
          <cell r="AD1856" t="str">
            <v>Operativo</v>
          </cell>
          <cell r="AE1856" t="str">
            <v>Asesor de Servicio</v>
          </cell>
          <cell r="AF1856" t="str">
            <v>Unidad Operativa</v>
          </cell>
          <cell r="AG1856" t="str">
            <v>Dirección Servicio y Operaciones</v>
          </cell>
          <cell r="AH1856" t="str">
            <v>Subdir. Siniestros CDMX y Sureste</v>
          </cell>
          <cell r="AI1856" t="str">
            <v>C9208</v>
          </cell>
          <cell r="AJ1856" t="str">
            <v>Lasa Estrada Antxon</v>
          </cell>
          <cell r="AK1856" t="str">
            <v>Toluca</v>
          </cell>
          <cell r="AL1856" t="str">
            <v>Toluca</v>
          </cell>
          <cell r="AM1856">
            <v>0</v>
          </cell>
          <cell r="AN1856" t="str">
            <v>julian.nava@gnp.com.mx</v>
          </cell>
          <cell r="AO1856">
            <v>0</v>
          </cell>
          <cell r="AP1856" t="str">
            <v>julian.nava@gnp.com.mx</v>
          </cell>
          <cell r="AQ1856" t="str">
            <v>7225108157  </v>
          </cell>
          <cell r="AR1856" t="str">
            <v>6363180010380556</v>
          </cell>
          <cell r="AS1856" t="str">
            <v>ACTIVO</v>
          </cell>
          <cell r="AT1856" t="str">
            <v>8198</v>
          </cell>
          <cell r="AU1856" t="str">
            <v>923</v>
          </cell>
          <cell r="AV1856" t="str">
            <v>05/26</v>
          </cell>
          <cell r="AW1856" t="str">
            <v>IMDM22968748..</v>
          </cell>
          <cell r="AX1856" t="str">
            <v>Activo</v>
          </cell>
          <cell r="AY1856" t="str">
            <v>No</v>
          </cell>
          <cell r="AZ1856" t="str">
            <v>-</v>
          </cell>
          <cell r="BA1856" t="str">
            <v>-</v>
          </cell>
          <cell r="BB1856" t="str">
            <v>-</v>
          </cell>
          <cell r="BC1856" t="str">
            <v>-</v>
          </cell>
          <cell r="BD1856" t="str">
            <v>-</v>
          </cell>
          <cell r="BE1856" t="str">
            <v>-</v>
          </cell>
          <cell r="BF1856" t="str">
            <v>-</v>
          </cell>
          <cell r="BG1856">
            <v>3</v>
          </cell>
          <cell r="BH1856">
            <v>2020</v>
          </cell>
          <cell r="BI1856">
            <v>2</v>
          </cell>
          <cell r="BJ1856" t="str">
            <v>Arrendado</v>
          </cell>
          <cell r="BK1856" t="str">
            <v>ANC10955</v>
          </cell>
          <cell r="BL1856" t="str">
            <v>Auto Cam, S.A. de C.V.</v>
          </cell>
          <cell r="BM1856">
            <v>126389.66</v>
          </cell>
          <cell r="BN1856">
            <v>20222.345600000001</v>
          </cell>
          <cell r="BO1856">
            <v>146612.0056</v>
          </cell>
          <cell r="BQ1856">
            <v>43652</v>
          </cell>
          <cell r="BR1856" t="str">
            <v>AP-20161006-0674</v>
          </cell>
          <cell r="BS1856" t="str">
            <v>217</v>
          </cell>
          <cell r="BT1856" t="str">
            <v>23/36</v>
          </cell>
          <cell r="BU1856">
            <v>2163.3200000000002</v>
          </cell>
          <cell r="BV1856">
            <v>1008.39</v>
          </cell>
          <cell r="BW1856">
            <v>3171.71</v>
          </cell>
          <cell r="BX1856">
            <v>507.47</v>
          </cell>
          <cell r="BY1856">
            <v>3679.1800000000003</v>
          </cell>
          <cell r="BZ1856">
            <v>90816.549999999988</v>
          </cell>
          <cell r="CA1856" t="str">
            <v>24/07/2017</v>
          </cell>
          <cell r="CB1856" t="str">
            <v>06/08/2020</v>
          </cell>
          <cell r="CC1856" t="str">
            <v>Viernes</v>
          </cell>
          <cell r="CD1856" t="str">
            <v>59</v>
          </cell>
          <cell r="CE1856" t="str">
            <v>9</v>
          </cell>
          <cell r="CF1856" t="str">
            <v>Azul</v>
          </cell>
          <cell r="CG1856" t="str">
            <v>5o Sábado</v>
          </cell>
          <cell r="CH1856" t="str">
            <v>May y Jun</v>
          </cell>
          <cell r="CI1856" t="str">
            <v>Nov y Dic</v>
          </cell>
          <cell r="CJ1856" t="str">
            <v>Ajustador</v>
          </cell>
          <cell r="CK1856">
            <v>90</v>
          </cell>
          <cell r="CL1856" t="str">
            <v>101 - MAGNA</v>
          </cell>
          <cell r="CM1856" t="str">
            <v>17085</v>
          </cell>
          <cell r="CP1856" t="str">
            <v>4014927</v>
          </cell>
        </row>
        <row r="1857">
          <cell r="A1857" t="str">
            <v>17086</v>
          </cell>
          <cell r="B1857" t="str">
            <v>K10APL</v>
          </cell>
          <cell r="C1857" t="str">
            <v>Ciudad de México</v>
          </cell>
          <cell r="D1857" t="str">
            <v>No aplica</v>
          </cell>
          <cell r="E1857" t="str">
            <v>Aveo</v>
          </cell>
          <cell r="F1857" t="str">
            <v>Automóvil</v>
          </cell>
          <cell r="G1857" t="str">
            <v>Chevrolet</v>
          </cell>
          <cell r="H1857" t="str">
            <v>Aveo LT 4 puertas T/M, D/H, A/A, B/A, ABS, CD, Paquete F</v>
          </cell>
          <cell r="I1857" t="str">
            <v>3G1TB5CF0HL163274</v>
          </cell>
          <cell r="J1857" t="str">
            <v>Hecho en México</v>
          </cell>
          <cell r="K1857" t="str">
            <v>Magna</v>
          </cell>
          <cell r="L1857">
            <v>4</v>
          </cell>
          <cell r="M1857">
            <v>45</v>
          </cell>
          <cell r="N1857">
            <v>2017</v>
          </cell>
          <cell r="O1857" t="str">
            <v>Querétaro</v>
          </cell>
          <cell r="P1857" t="str">
            <v>Querétaro</v>
          </cell>
          <cell r="Q1857" t="str">
            <v>Occidente</v>
          </cell>
          <cell r="R1857" t="str">
            <v>Activo</v>
          </cell>
          <cell r="S1857" t="str">
            <v>En demanda</v>
          </cell>
          <cell r="T1857" t="str">
            <v>GNP</v>
          </cell>
          <cell r="U1857" t="str">
            <v>Grupo Nacional Provincial, S.A.B.</v>
          </cell>
          <cell r="V1857" t="str">
            <v>Asesor de Servicio</v>
          </cell>
          <cell r="W1857" t="str">
            <v>-</v>
          </cell>
          <cell r="X1857" t="str">
            <v>Supervisoria</v>
          </cell>
          <cell r="Y1857" t="str">
            <v>Asignado</v>
          </cell>
          <cell r="Z1857" t="str">
            <v>S07509</v>
          </cell>
          <cell r="AA1857" t="str">
            <v>Olvera Gonzalez Carlos Alberto</v>
          </cell>
          <cell r="AB1857" t="str">
            <v>Servicios Administrativos en Reclamaciones, S.A. de C.V.</v>
          </cell>
          <cell r="AC1857" t="str">
            <v>OEGC910427GD9</v>
          </cell>
          <cell r="AD1857" t="str">
            <v>Operativo</v>
          </cell>
          <cell r="AE1857" t="str">
            <v>Asesor de Servicio</v>
          </cell>
          <cell r="AF1857" t="str">
            <v>Unidad Operativa</v>
          </cell>
          <cell r="AG1857" t="str">
            <v>Dirección Servicio y Operaciones</v>
          </cell>
          <cell r="AH1857" t="str">
            <v>Subdirección Siniestros Norte y Occidente</v>
          </cell>
          <cell r="AI1857" t="str">
            <v>C9212</v>
          </cell>
          <cell r="AJ1857" t="str">
            <v>Colome Pineda Juan Del Carmen</v>
          </cell>
          <cell r="AK1857" t="str">
            <v>Oficina de servicio Queretaro</v>
          </cell>
          <cell r="AL1857" t="str">
            <v>Queretaro</v>
          </cell>
          <cell r="AM1857">
            <v>0</v>
          </cell>
          <cell r="AN1857" t="str">
            <v>carlos.olvera@gnp.com.mx</v>
          </cell>
          <cell r="AO1857" t="str">
            <v>carlos.olvera@gnp.com.mx</v>
          </cell>
          <cell r="AP1857" t="str">
            <v>carlos.olvera@gnp.com.mx</v>
          </cell>
          <cell r="AQ1857">
            <v>4423691182</v>
          </cell>
          <cell r="AR1857" t="str">
            <v>6363180010380564</v>
          </cell>
          <cell r="AS1857" t="str">
            <v>ACTIVO</v>
          </cell>
          <cell r="AT1857" t="str">
            <v>3413</v>
          </cell>
          <cell r="AU1857" t="str">
            <v>401</v>
          </cell>
          <cell r="AV1857" t="str">
            <v>05/26</v>
          </cell>
          <cell r="AW1857" t="str">
            <v>IMDM22968749..</v>
          </cell>
          <cell r="AX1857" t="str">
            <v>Activo</v>
          </cell>
          <cell r="AY1857" t="str">
            <v>Si</v>
          </cell>
          <cell r="AZ1857">
            <v>847.22</v>
          </cell>
          <cell r="BA1857">
            <v>43631</v>
          </cell>
          <cell r="BB1857">
            <v>15249.960000000001</v>
          </cell>
          <cell r="BC1857">
            <v>45750.04</v>
          </cell>
          <cell r="BD1857">
            <v>61000</v>
          </cell>
          <cell r="BE1857">
            <v>43373</v>
          </cell>
          <cell r="BF1857">
            <v>44454</v>
          </cell>
          <cell r="BG1857">
            <v>3</v>
          </cell>
          <cell r="BH1857">
            <v>2020</v>
          </cell>
          <cell r="BI1857">
            <v>2</v>
          </cell>
          <cell r="BJ1857" t="str">
            <v>Arrendado</v>
          </cell>
          <cell r="BK1857" t="str">
            <v>ANC11082</v>
          </cell>
          <cell r="BL1857" t="str">
            <v>Auto Cam, S.A. de C.V.</v>
          </cell>
          <cell r="BM1857">
            <v>126389.66</v>
          </cell>
          <cell r="BN1857">
            <v>20222.345600000001</v>
          </cell>
          <cell r="BO1857">
            <v>146612.0056</v>
          </cell>
          <cell r="BQ1857">
            <v>43652</v>
          </cell>
          <cell r="BR1857" t="str">
            <v>AP-20161006-0674</v>
          </cell>
          <cell r="BS1857" t="str">
            <v>218</v>
          </cell>
          <cell r="BT1857" t="str">
            <v>23/36</v>
          </cell>
          <cell r="BU1857">
            <v>2163.3200000000002</v>
          </cell>
          <cell r="BV1857">
            <v>1008.39</v>
          </cell>
          <cell r="BW1857">
            <v>3171.71</v>
          </cell>
          <cell r="BX1857">
            <v>507.47</v>
          </cell>
          <cell r="BY1857">
            <v>3679.1800000000003</v>
          </cell>
          <cell r="BZ1857">
            <v>90816.549999999988</v>
          </cell>
          <cell r="CA1857" t="str">
            <v>24/07/2017</v>
          </cell>
          <cell r="CB1857" t="str">
            <v>06/08/2020</v>
          </cell>
          <cell r="CC1857" t="str">
            <v>Viernes</v>
          </cell>
          <cell r="CD1857" t="str">
            <v>10</v>
          </cell>
          <cell r="CE1857" t="str">
            <v>0</v>
          </cell>
          <cell r="CF1857" t="str">
            <v>Azul</v>
          </cell>
          <cell r="CG1857" t="str">
            <v>5o Sábado</v>
          </cell>
          <cell r="CH1857" t="str">
            <v>May y Jun</v>
          </cell>
          <cell r="CI1857" t="str">
            <v>Nov y Dic</v>
          </cell>
          <cell r="CJ1857" t="str">
            <v>Ajustador</v>
          </cell>
          <cell r="CK1857">
            <v>90</v>
          </cell>
          <cell r="CL1857" t="str">
            <v>101 - MAGNA</v>
          </cell>
          <cell r="CM1857" t="str">
            <v>17086</v>
          </cell>
          <cell r="CP1857" t="str">
            <v>4018898</v>
          </cell>
        </row>
        <row r="1858">
          <cell r="A1858" t="str">
            <v>17087</v>
          </cell>
          <cell r="B1858" t="str">
            <v>N34APL</v>
          </cell>
          <cell r="C1858" t="str">
            <v>Ciudad de México</v>
          </cell>
          <cell r="D1858" t="str">
            <v>No aplica</v>
          </cell>
          <cell r="E1858" t="str">
            <v>Aveo</v>
          </cell>
          <cell r="F1858" t="str">
            <v>Automóvil</v>
          </cell>
          <cell r="G1858" t="str">
            <v>Chevrolet</v>
          </cell>
          <cell r="H1858" t="str">
            <v>Aveo LT 4 puertas T/M, D/H, A/A, B/A, ABS, CD, Paquete F</v>
          </cell>
          <cell r="I1858" t="str">
            <v>3G1TB5CF0HL163551</v>
          </cell>
          <cell r="J1858" t="str">
            <v>Hecho en México</v>
          </cell>
          <cell r="K1858" t="str">
            <v>Magna</v>
          </cell>
          <cell r="L1858">
            <v>4</v>
          </cell>
          <cell r="M1858">
            <v>45</v>
          </cell>
          <cell r="N1858">
            <v>2017</v>
          </cell>
          <cell r="O1858" t="str">
            <v>Querétaro</v>
          </cell>
          <cell r="P1858" t="str">
            <v>Querétaro</v>
          </cell>
          <cell r="Q1858" t="str">
            <v>Occidente</v>
          </cell>
          <cell r="R1858" t="str">
            <v>Baja</v>
          </cell>
          <cell r="S1858" t="str">
            <v>Subasta interna</v>
          </cell>
          <cell r="T1858" t="str">
            <v>GNP</v>
          </cell>
          <cell r="U1858" t="str">
            <v>Grupo Nacional Provincial, S.A.B.</v>
          </cell>
          <cell r="V1858" t="str">
            <v>Asesor de Servicio</v>
          </cell>
          <cell r="W1858" t="str">
            <v>-</v>
          </cell>
          <cell r="X1858" t="str">
            <v>Supervisoria</v>
          </cell>
          <cell r="Y1858" t="str">
            <v>Asignado</v>
          </cell>
          <cell r="Z1858" t="str">
            <v>S06675</v>
          </cell>
          <cell r="AA1858" t="str">
            <v>Medina Gonzalez Luis Oswaldo</v>
          </cell>
          <cell r="AB1858" t="str">
            <v>Servicios Administrativos en Reclamaciones, S.A. de C.V.</v>
          </cell>
          <cell r="AC1858" t="str">
            <v>MEGL780707TX4</v>
          </cell>
          <cell r="AD1858" t="str">
            <v>Operativo</v>
          </cell>
          <cell r="AE1858" t="str">
            <v>Asesor de Servicio</v>
          </cell>
          <cell r="AF1858" t="str">
            <v>Unidad Operativa</v>
          </cell>
          <cell r="AG1858" t="str">
            <v>Dirección Servicio y Operaciones</v>
          </cell>
          <cell r="AH1858" t="str">
            <v>Subdirección Siniestros Norte y Occidente</v>
          </cell>
          <cell r="AI1858" t="str">
            <v>C9212</v>
          </cell>
          <cell r="AJ1858" t="str">
            <v>Colome Pineda Juan Del Carmen</v>
          </cell>
          <cell r="AK1858" t="str">
            <v>Oficina de servicio Queretaro</v>
          </cell>
          <cell r="AL1858" t="str">
            <v>Queretaro</v>
          </cell>
          <cell r="AM1858">
            <v>0</v>
          </cell>
          <cell r="AN1858" t="str">
            <v>luis.medinagonzalez@gnp.com.mx</v>
          </cell>
          <cell r="AO1858" t="str">
            <v>luis.medinagonzalez@gnp.com.mx</v>
          </cell>
          <cell r="AP1858" t="str">
            <v>gnpajuste@gmail.com</v>
          </cell>
          <cell r="AQ1858">
            <v>4411009841</v>
          </cell>
          <cell r="AR1858" t="str">
            <v>6363180010380572</v>
          </cell>
          <cell r="AS1858" t="str">
            <v>BLOQUEADO</v>
          </cell>
          <cell r="AT1858" t="str">
            <v>3470</v>
          </cell>
          <cell r="AU1858" t="str">
            <v>360</v>
          </cell>
          <cell r="AV1858" t="str">
            <v>05/26</v>
          </cell>
          <cell r="AW1858" t="str">
            <v>-</v>
          </cell>
          <cell r="AX1858" t="str">
            <v>-</v>
          </cell>
          <cell r="AY1858" t="str">
            <v>No</v>
          </cell>
          <cell r="AZ1858" t="str">
            <v>-</v>
          </cell>
          <cell r="BA1858" t="str">
            <v>-</v>
          </cell>
          <cell r="BB1858" t="str">
            <v>-</v>
          </cell>
          <cell r="BC1858" t="str">
            <v>-</v>
          </cell>
          <cell r="BD1858" t="str">
            <v>-</v>
          </cell>
          <cell r="BE1858" t="str">
            <v>-</v>
          </cell>
          <cell r="BF1858" t="str">
            <v>-</v>
          </cell>
          <cell r="BG1858">
            <v>3</v>
          </cell>
          <cell r="BH1858" t="str">
            <v>-</v>
          </cell>
          <cell r="BI1858" t="str">
            <v>-</v>
          </cell>
          <cell r="BJ1858" t="str">
            <v>Arrendado</v>
          </cell>
          <cell r="BK1858" t="str">
            <v>ANC11084</v>
          </cell>
          <cell r="BL1858" t="str">
            <v>Auto Cam, S.A. de C.V.</v>
          </cell>
          <cell r="BM1858">
            <v>126389.66</v>
          </cell>
          <cell r="BN1858">
            <v>20222.345600000001</v>
          </cell>
          <cell r="BO1858">
            <v>146612.0056</v>
          </cell>
          <cell r="BQ1858" t="str">
            <v>-</v>
          </cell>
          <cell r="BR1858" t="str">
            <v>-</v>
          </cell>
          <cell r="BS1858" t="str">
            <v>-</v>
          </cell>
          <cell r="BT1858" t="str">
            <v>-</v>
          </cell>
          <cell r="BU1858" t="str">
            <v>-</v>
          </cell>
          <cell r="BV1858" t="str">
            <v>-</v>
          </cell>
          <cell r="BW1858" t="str">
            <v>-</v>
          </cell>
          <cell r="BX1858" t="str">
            <v>-</v>
          </cell>
          <cell r="BY1858" t="str">
            <v>-</v>
          </cell>
          <cell r="BZ1858" t="str">
            <v>-</v>
          </cell>
          <cell r="CA1858" t="str">
            <v>-</v>
          </cell>
          <cell r="CB1858" t="str">
            <v>-</v>
          </cell>
          <cell r="CC1858" t="str">
            <v>Miércoles</v>
          </cell>
          <cell r="CD1858" t="str">
            <v>34</v>
          </cell>
          <cell r="CE1858" t="str">
            <v>4</v>
          </cell>
          <cell r="CF1858" t="str">
            <v>Rojo</v>
          </cell>
          <cell r="CG1858" t="str">
            <v>3er Sábado</v>
          </cell>
          <cell r="CH1858" t="str">
            <v>Mzo y Abr</v>
          </cell>
          <cell r="CI1858" t="str">
            <v>Sep y Oct</v>
          </cell>
          <cell r="CJ1858" t="str">
            <v>Ajustador</v>
          </cell>
          <cell r="CK1858">
            <v>90</v>
          </cell>
          <cell r="CL1858" t="str">
            <v>101 - MAGNA</v>
          </cell>
          <cell r="CM1858" t="str">
            <v>17087</v>
          </cell>
          <cell r="CP1858" t="str">
            <v>-</v>
          </cell>
        </row>
        <row r="1859">
          <cell r="A1859" t="str">
            <v>17088</v>
          </cell>
          <cell r="B1859" t="str">
            <v>P02APL</v>
          </cell>
          <cell r="C1859" t="str">
            <v>Ciudad de México</v>
          </cell>
          <cell r="D1859" t="str">
            <v>No aplica</v>
          </cell>
          <cell r="E1859" t="str">
            <v>Aveo</v>
          </cell>
          <cell r="F1859" t="str">
            <v>Automóvil</v>
          </cell>
          <cell r="G1859" t="str">
            <v>Chevrolet</v>
          </cell>
          <cell r="H1859" t="str">
            <v>Aveo LT 4 puertas T/M, D/H, A/A, B/A, ABS, CD, Paquete F</v>
          </cell>
          <cell r="I1859" t="str">
            <v>3G1TB5CF0HL163842</v>
          </cell>
          <cell r="J1859" t="str">
            <v>Hecho en México</v>
          </cell>
          <cell r="K1859" t="str">
            <v>Magna</v>
          </cell>
          <cell r="L1859">
            <v>4</v>
          </cell>
          <cell r="M1859">
            <v>45</v>
          </cell>
          <cell r="N1859">
            <v>2017</v>
          </cell>
          <cell r="O1859" t="str">
            <v>Puebla</v>
          </cell>
          <cell r="P1859" t="str">
            <v>Puebla</v>
          </cell>
          <cell r="Q1859" t="str">
            <v>Sureste</v>
          </cell>
          <cell r="R1859" t="str">
            <v>Baja</v>
          </cell>
          <cell r="S1859" t="str">
            <v>Subasta interna</v>
          </cell>
          <cell r="T1859" t="str">
            <v>GNP</v>
          </cell>
          <cell r="U1859" t="str">
            <v>Grupo Nacional Provincial, S.A.B.</v>
          </cell>
          <cell r="V1859" t="str">
            <v>Asesor de Servicio</v>
          </cell>
          <cell r="W1859" t="str">
            <v>338</v>
          </cell>
          <cell r="X1859" t="str">
            <v>Célula 10</v>
          </cell>
          <cell r="Y1859" t="str">
            <v>Asignado</v>
          </cell>
          <cell r="Z1859" t="str">
            <v>N94155</v>
          </cell>
          <cell r="AA1859" t="str">
            <v>Castrejon Aguilar Abraham</v>
          </cell>
          <cell r="AB1859" t="str">
            <v>Grupo Nacional Provincial, S.A.B.</v>
          </cell>
          <cell r="AC1859" t="str">
            <v>CAAA920316FY3</v>
          </cell>
          <cell r="AD1859" t="str">
            <v>Operativo</v>
          </cell>
          <cell r="AE1859" t="str">
            <v>Visitador de Taller</v>
          </cell>
          <cell r="AF1859" t="str">
            <v>Unidad Operativa</v>
          </cell>
          <cell r="AG1859" t="str">
            <v>Dirección Servicio y Operaciones</v>
          </cell>
          <cell r="AH1859" t="str">
            <v>Subdir. Siniestros CDMX y Sureste</v>
          </cell>
          <cell r="AI1859" t="str">
            <v>C9208</v>
          </cell>
          <cell r="AJ1859" t="str">
            <v>Lasa Estrada Antxon</v>
          </cell>
          <cell r="AK1859" t="str">
            <v>Paseo Opera</v>
          </cell>
          <cell r="AL1859" t="str">
            <v>Puebla</v>
          </cell>
          <cell r="AM1859" t="str">
            <v>-</v>
          </cell>
          <cell r="AN1859" t="str">
            <v>abraham.castrejon@gnp.com.mx</v>
          </cell>
          <cell r="AO1859" t="str">
            <v>abraham.castrejon@gnp.com.mx</v>
          </cell>
          <cell r="AQ1859">
            <v>2227106444</v>
          </cell>
          <cell r="AR1859" t="str">
            <v>6363180010380580</v>
          </cell>
          <cell r="AS1859" t="str">
            <v>BLOQUEADO</v>
          </cell>
          <cell r="AT1859" t="str">
            <v>7525</v>
          </cell>
          <cell r="AU1859" t="str">
            <v>684</v>
          </cell>
          <cell r="AV1859" t="str">
            <v>05/26</v>
          </cell>
          <cell r="AW1859" t="str">
            <v>IMDM22968750..</v>
          </cell>
          <cell r="AX1859" t="str">
            <v>Inactivo</v>
          </cell>
          <cell r="AY1859" t="str">
            <v>Si</v>
          </cell>
          <cell r="AZ1859">
            <v>736.11</v>
          </cell>
          <cell r="BA1859">
            <v>43708</v>
          </cell>
          <cell r="BB1859">
            <v>2944.44</v>
          </cell>
          <cell r="BC1859" t="str">
            <v>-</v>
          </cell>
          <cell r="BD1859">
            <v>53000</v>
          </cell>
          <cell r="BE1859">
            <v>43661</v>
          </cell>
          <cell r="BF1859">
            <v>44742</v>
          </cell>
          <cell r="BG1859">
            <v>3</v>
          </cell>
          <cell r="BH1859" t="str">
            <v>-</v>
          </cell>
          <cell r="BI1859" t="str">
            <v>-</v>
          </cell>
          <cell r="BJ1859" t="str">
            <v>Arrendado</v>
          </cell>
          <cell r="BK1859" t="str">
            <v>ANC11085</v>
          </cell>
          <cell r="BL1859" t="str">
            <v>Auto Cam, S.A. de C.V.</v>
          </cell>
          <cell r="BM1859">
            <v>126389.66</v>
          </cell>
          <cell r="BN1859">
            <v>20222.345600000001</v>
          </cell>
          <cell r="BO1859">
            <v>146612.0056</v>
          </cell>
          <cell r="BQ1859" t="str">
            <v>-</v>
          </cell>
          <cell r="BR1859" t="str">
            <v>-</v>
          </cell>
          <cell r="BS1859" t="str">
            <v>-</v>
          </cell>
          <cell r="BT1859" t="str">
            <v>-</v>
          </cell>
          <cell r="BU1859" t="str">
            <v>-</v>
          </cell>
          <cell r="BV1859" t="str">
            <v>-</v>
          </cell>
          <cell r="BW1859" t="str">
            <v>-</v>
          </cell>
          <cell r="BX1859" t="str">
            <v>-</v>
          </cell>
          <cell r="BY1859" t="str">
            <v>-</v>
          </cell>
          <cell r="BZ1859" t="str">
            <v>-</v>
          </cell>
          <cell r="CA1859" t="str">
            <v>-</v>
          </cell>
          <cell r="CB1859" t="str">
            <v>-</v>
          </cell>
          <cell r="CC1859" t="str">
            <v>Jueves</v>
          </cell>
          <cell r="CD1859" t="str">
            <v>02</v>
          </cell>
          <cell r="CE1859" t="str">
            <v>2</v>
          </cell>
          <cell r="CF1859" t="str">
            <v>Verde</v>
          </cell>
          <cell r="CG1859" t="str">
            <v>4o Sábado</v>
          </cell>
          <cell r="CH1859" t="str">
            <v>Abr y May</v>
          </cell>
          <cell r="CI1859" t="str">
            <v>Oct y Nov</v>
          </cell>
          <cell r="CJ1859" t="str">
            <v>Ajustador</v>
          </cell>
          <cell r="CK1859">
            <v>90</v>
          </cell>
          <cell r="CL1859" t="str">
            <v>101 - MAGNA</v>
          </cell>
          <cell r="CM1859" t="str">
            <v>17088</v>
          </cell>
          <cell r="CP1859" t="str">
            <v>-</v>
          </cell>
        </row>
        <row r="1860">
          <cell r="A1860" t="str">
            <v>17089</v>
          </cell>
          <cell r="B1860" t="str">
            <v>J49APL</v>
          </cell>
          <cell r="C1860" t="str">
            <v>Ciudad de México</v>
          </cell>
          <cell r="D1860" t="str">
            <v>No aplica</v>
          </cell>
          <cell r="E1860" t="str">
            <v>Aveo</v>
          </cell>
          <cell r="F1860" t="str">
            <v>Automóvil</v>
          </cell>
          <cell r="G1860" t="str">
            <v>Chevrolet</v>
          </cell>
          <cell r="H1860" t="str">
            <v>Aveo LT 4 puertas T/M, D/H, A/A, B/A, ABS, CD, Paquete F</v>
          </cell>
          <cell r="I1860" t="str">
            <v>3G1TB5CF0HL164375</v>
          </cell>
          <cell r="J1860" t="str">
            <v>Hecho en México</v>
          </cell>
          <cell r="K1860" t="str">
            <v>Magna</v>
          </cell>
          <cell r="L1860">
            <v>4</v>
          </cell>
          <cell r="M1860">
            <v>45</v>
          </cell>
          <cell r="N1860">
            <v>2017</v>
          </cell>
          <cell r="O1860" t="str">
            <v>Puebla</v>
          </cell>
          <cell r="P1860" t="str">
            <v>Puebla</v>
          </cell>
          <cell r="Q1860" t="str">
            <v>Sureste</v>
          </cell>
          <cell r="R1860" t="str">
            <v>Baja</v>
          </cell>
          <cell r="S1860" t="str">
            <v>Subasta interna</v>
          </cell>
          <cell r="T1860" t="str">
            <v>GNP</v>
          </cell>
          <cell r="U1860" t="str">
            <v>Grupo Nacional Provincial, S.A.B.</v>
          </cell>
          <cell r="V1860" t="str">
            <v>Agente Empleado</v>
          </cell>
          <cell r="W1860" t="str">
            <v>389</v>
          </cell>
          <cell r="X1860" t="str">
            <v>Célula 4</v>
          </cell>
          <cell r="Y1860" t="str">
            <v>Asignado</v>
          </cell>
          <cell r="Z1860" t="str">
            <v>V02870</v>
          </cell>
          <cell r="AA1860" t="str">
            <v>Agaton Sotelo David</v>
          </cell>
          <cell r="AB1860" t="str">
            <v>GNP Administración de Venta Masiva, S.A. de C.V.</v>
          </cell>
          <cell r="AC1860" t="str">
            <v>AASD880412I68</v>
          </cell>
          <cell r="AD1860" t="str">
            <v>Jefe de departamento</v>
          </cell>
          <cell r="AE1860" t="str">
            <v>Gerente Comercial</v>
          </cell>
          <cell r="AF1860" t="str">
            <v>Unidad de Negocio</v>
          </cell>
          <cell r="AG1860" t="str">
            <v>Dirección Canal Masivo</v>
          </cell>
          <cell r="AH1860" t="str">
            <v>Subdirección Comercial Agentes y Empleados</v>
          </cell>
          <cell r="AI1860" t="str">
            <v>C2041</v>
          </cell>
          <cell r="AJ1860" t="str">
            <v>Cabrera Zúñiga Saúl</v>
          </cell>
          <cell r="AK1860" t="str">
            <v>Paseo Opera</v>
          </cell>
          <cell r="AL1860" t="str">
            <v>Puebla</v>
          </cell>
          <cell r="AM1860">
            <v>0</v>
          </cell>
          <cell r="AN1860" t="str">
            <v>david.agaton@gnp.com.mx</v>
          </cell>
          <cell r="AO1860" t="str">
            <v>david.agaton@gnp.com.mx</v>
          </cell>
          <cell r="AP1860" t="str">
            <v>das121302@gmail.com</v>
          </cell>
          <cell r="AQ1860">
            <v>2228121687</v>
          </cell>
          <cell r="AR1860" t="str">
            <v>6363180010380598</v>
          </cell>
          <cell r="AS1860" t="str">
            <v>CANCELADO</v>
          </cell>
          <cell r="AT1860" t="str">
            <v>7244</v>
          </cell>
          <cell r="AU1860" t="str">
            <v>744</v>
          </cell>
          <cell r="AV1860" t="str">
            <v>05/26</v>
          </cell>
          <cell r="AW1860" t="str">
            <v>IMDM22968751..</v>
          </cell>
          <cell r="AX1860" t="str">
            <v>Inactivo</v>
          </cell>
          <cell r="AY1860" t="str">
            <v>No</v>
          </cell>
          <cell r="AZ1860" t="str">
            <v>-</v>
          </cell>
          <cell r="BA1860" t="str">
            <v>-</v>
          </cell>
          <cell r="BB1860" t="str">
            <v>-</v>
          </cell>
          <cell r="BC1860" t="str">
            <v>-</v>
          </cell>
          <cell r="BD1860" t="str">
            <v>-</v>
          </cell>
          <cell r="BE1860" t="str">
            <v>-</v>
          </cell>
          <cell r="BF1860" t="str">
            <v>-</v>
          </cell>
          <cell r="BG1860" t="str">
            <v>-</v>
          </cell>
          <cell r="BH1860" t="str">
            <v>-</v>
          </cell>
          <cell r="BI1860" t="str">
            <v>-</v>
          </cell>
          <cell r="BJ1860" t="str">
            <v>Arrendado</v>
          </cell>
          <cell r="BK1860" t="str">
            <v>ANC10956</v>
          </cell>
          <cell r="BL1860" t="str">
            <v>Auto Cam, S.A. de C.V.</v>
          </cell>
          <cell r="BM1860">
            <v>126389.66</v>
          </cell>
          <cell r="BN1860">
            <v>20222.345600000001</v>
          </cell>
          <cell r="BO1860">
            <v>146612.0056</v>
          </cell>
          <cell r="BQ1860" t="str">
            <v>-</v>
          </cell>
          <cell r="BR1860" t="str">
            <v>-</v>
          </cell>
          <cell r="BS1860" t="str">
            <v>-</v>
          </cell>
          <cell r="BT1860" t="str">
            <v>-</v>
          </cell>
          <cell r="BU1860" t="str">
            <v>-</v>
          </cell>
          <cell r="BV1860" t="str">
            <v>-</v>
          </cell>
          <cell r="BW1860" t="str">
            <v>-</v>
          </cell>
          <cell r="BX1860" t="str">
            <v>-</v>
          </cell>
          <cell r="BY1860" t="str">
            <v>-</v>
          </cell>
          <cell r="BZ1860" t="str">
            <v>-</v>
          </cell>
          <cell r="CA1860" t="str">
            <v>-</v>
          </cell>
          <cell r="CB1860" t="str">
            <v>-</v>
          </cell>
          <cell r="CC1860" t="str">
            <v>Viernes</v>
          </cell>
          <cell r="CD1860" t="str">
            <v>49</v>
          </cell>
          <cell r="CE1860" t="str">
            <v>9</v>
          </cell>
          <cell r="CF1860" t="str">
            <v>Azul</v>
          </cell>
          <cell r="CG1860" t="str">
            <v>5o Sábado</v>
          </cell>
          <cell r="CH1860" t="str">
            <v>May y Jun</v>
          </cell>
          <cell r="CI1860" t="str">
            <v>Nov y Dic</v>
          </cell>
          <cell r="CJ1860" t="str">
            <v>Ajustador</v>
          </cell>
          <cell r="CK1860">
            <v>90</v>
          </cell>
          <cell r="CL1860" t="str">
            <v>101 - MAGNA</v>
          </cell>
          <cell r="CM1860" t="str">
            <v>17089</v>
          </cell>
          <cell r="CP1860" t="str">
            <v>-</v>
          </cell>
        </row>
        <row r="1861">
          <cell r="A1861" t="str">
            <v>17090</v>
          </cell>
          <cell r="B1861" t="str">
            <v>X89APC</v>
          </cell>
          <cell r="C1861" t="str">
            <v>Ciudad de México</v>
          </cell>
          <cell r="D1861" t="str">
            <v>No aplica</v>
          </cell>
          <cell r="E1861" t="str">
            <v>Aveo</v>
          </cell>
          <cell r="F1861" t="str">
            <v>Automóvil</v>
          </cell>
          <cell r="G1861" t="str">
            <v>Chevrolet</v>
          </cell>
          <cell r="H1861" t="str">
            <v>Aveo LT 4 puertas T/M, D/H, A/A, B/A, ABS, CD, Paquete F</v>
          </cell>
          <cell r="I1861" t="str">
            <v>3G1TB5CF0HL164960</v>
          </cell>
          <cell r="J1861" t="str">
            <v>Hecho en México</v>
          </cell>
          <cell r="K1861" t="str">
            <v>Magna</v>
          </cell>
          <cell r="L1861">
            <v>4</v>
          </cell>
          <cell r="M1861">
            <v>45</v>
          </cell>
          <cell r="N1861">
            <v>2017</v>
          </cell>
          <cell r="O1861" t="str">
            <v>Chihuahua</v>
          </cell>
          <cell r="P1861" t="str">
            <v>Chihuahua</v>
          </cell>
          <cell r="Q1861" t="str">
            <v>Noroeste</v>
          </cell>
          <cell r="R1861" t="str">
            <v>Baja</v>
          </cell>
          <cell r="S1861" t="str">
            <v>PT por Siniestro</v>
          </cell>
          <cell r="T1861" t="str">
            <v>GNP</v>
          </cell>
          <cell r="U1861" t="str">
            <v>Grupo Nacional Provincial, S.A.B.</v>
          </cell>
          <cell r="V1861" t="str">
            <v>Asesor de Servicio</v>
          </cell>
          <cell r="W1861" t="str">
            <v>-</v>
          </cell>
          <cell r="X1861" t="str">
            <v>Supervisoria</v>
          </cell>
          <cell r="Y1861" t="str">
            <v>Asignado</v>
          </cell>
          <cell r="Z1861" t="str">
            <v>S00318</v>
          </cell>
          <cell r="AA1861" t="str">
            <v>Gonzalez Ontiveros José Luis</v>
          </cell>
          <cell r="AB1861" t="str">
            <v>Servicios Administrativos en Reclamaciones, S.A. de C.V.</v>
          </cell>
          <cell r="AC1861" t="str">
            <v>GOOL660222PY3</v>
          </cell>
          <cell r="AD1861" t="str">
            <v>Operativo</v>
          </cell>
          <cell r="AE1861" t="str">
            <v>Asesor de Servicio</v>
          </cell>
          <cell r="AF1861" t="str">
            <v>Unidad Operativa</v>
          </cell>
          <cell r="AG1861" t="str">
            <v>Dirección Servicio y Operaciones</v>
          </cell>
          <cell r="AH1861" t="str">
            <v>Subdirección Siniestros Norte y Occidente</v>
          </cell>
          <cell r="AI1861" t="str">
            <v>C9212</v>
          </cell>
          <cell r="AJ1861" t="str">
            <v>Colome Pineda Juan Del Carmen</v>
          </cell>
          <cell r="AK1861" t="str">
            <v>Chihuahua</v>
          </cell>
          <cell r="AL1861" t="str">
            <v>Chihuahua</v>
          </cell>
          <cell r="AM1861">
            <v>7882</v>
          </cell>
          <cell r="AN1861" t="str">
            <v>luis.gonzalezontiveros@gnp.com.mx</v>
          </cell>
          <cell r="AO1861" t="str">
            <v>luis.gonzalezontiveros@gnp.com.mx</v>
          </cell>
          <cell r="AQ1861">
            <v>6141780030</v>
          </cell>
          <cell r="AR1861" t="str">
            <v>6363180010380606</v>
          </cell>
          <cell r="AS1861" t="str">
            <v>CANCELADO</v>
          </cell>
          <cell r="AT1861" t="str">
            <v>9595</v>
          </cell>
          <cell r="AU1861" t="str">
            <v>753</v>
          </cell>
          <cell r="AV1861" t="str">
            <v>05/26</v>
          </cell>
          <cell r="AW1861" t="str">
            <v>-</v>
          </cell>
          <cell r="AX1861" t="str">
            <v>-</v>
          </cell>
          <cell r="AY1861" t="str">
            <v>No</v>
          </cell>
          <cell r="AZ1861" t="str">
            <v>-</v>
          </cell>
          <cell r="BA1861" t="str">
            <v>-</v>
          </cell>
          <cell r="BB1861" t="str">
            <v>-</v>
          </cell>
          <cell r="BC1861" t="str">
            <v>-</v>
          </cell>
          <cell r="BD1861" t="str">
            <v>-</v>
          </cell>
          <cell r="BE1861" t="str">
            <v>-</v>
          </cell>
          <cell r="BF1861" t="str">
            <v>-</v>
          </cell>
          <cell r="BG1861">
            <v>3</v>
          </cell>
          <cell r="BH1861" t="str">
            <v>-</v>
          </cell>
          <cell r="BI1861" t="str">
            <v>-</v>
          </cell>
          <cell r="BJ1861" t="str">
            <v>Arrendado</v>
          </cell>
          <cell r="BK1861" t="str">
            <v>ANC10938</v>
          </cell>
          <cell r="BL1861" t="str">
            <v>Auto Cam, S.A. de C.V.</v>
          </cell>
          <cell r="BM1861">
            <v>126389.66</v>
          </cell>
          <cell r="BN1861">
            <v>20222.345600000001</v>
          </cell>
          <cell r="BO1861">
            <v>146612.0056</v>
          </cell>
          <cell r="BQ1861">
            <v>43652</v>
          </cell>
          <cell r="BR1861" t="str">
            <v>AP-20170728-0735</v>
          </cell>
          <cell r="BS1861" t="str">
            <v>76</v>
          </cell>
          <cell r="BT1861" t="str">
            <v>23/36</v>
          </cell>
          <cell r="BU1861">
            <v>2151.71</v>
          </cell>
          <cell r="BV1861">
            <v>1002.97</v>
          </cell>
          <cell r="BW1861">
            <v>3154.6800000000003</v>
          </cell>
          <cell r="BX1861">
            <v>504.75</v>
          </cell>
          <cell r="BY1861">
            <v>3659.4300000000003</v>
          </cell>
          <cell r="BZ1861">
            <v>90328.56</v>
          </cell>
          <cell r="CA1861" t="str">
            <v>28/07/2017</v>
          </cell>
          <cell r="CB1861" t="str">
            <v>06/08/2020</v>
          </cell>
          <cell r="CC1861" t="str">
            <v>Viernes</v>
          </cell>
          <cell r="CD1861" t="str">
            <v>89</v>
          </cell>
          <cell r="CE1861" t="str">
            <v>9</v>
          </cell>
          <cell r="CF1861" t="str">
            <v>Azul</v>
          </cell>
          <cell r="CG1861" t="str">
            <v>5o Sábado</v>
          </cell>
          <cell r="CH1861" t="str">
            <v>May y Jun</v>
          </cell>
          <cell r="CI1861" t="str">
            <v>Nov y Dic</v>
          </cell>
          <cell r="CJ1861" t="str">
            <v>Ajustador</v>
          </cell>
          <cell r="CK1861">
            <v>90</v>
          </cell>
          <cell r="CL1861" t="str">
            <v>101 - MAGNA</v>
          </cell>
          <cell r="CM1861" t="str">
            <v>17090</v>
          </cell>
          <cell r="CP1861" t="str">
            <v>-</v>
          </cell>
        </row>
        <row r="1862">
          <cell r="A1862" t="str">
            <v>17091</v>
          </cell>
          <cell r="B1862" t="str">
            <v>X26ANZ</v>
          </cell>
          <cell r="C1862" t="str">
            <v>Ciudad de México</v>
          </cell>
          <cell r="D1862" t="str">
            <v>No aplica</v>
          </cell>
          <cell r="E1862" t="str">
            <v>Aveo</v>
          </cell>
          <cell r="F1862" t="str">
            <v>Automóvil</v>
          </cell>
          <cell r="G1862" t="str">
            <v>Chevrolet</v>
          </cell>
          <cell r="H1862" t="str">
            <v>Aveo LT 4 puertas T/M, D/H, A/A, B/A, ABS, CD, Paquete F</v>
          </cell>
          <cell r="I1862" t="str">
            <v>3G1TB5CF0HL165302</v>
          </cell>
          <cell r="J1862" t="str">
            <v>Hecho en México</v>
          </cell>
          <cell r="K1862" t="str">
            <v>Magna</v>
          </cell>
          <cell r="L1862">
            <v>4</v>
          </cell>
          <cell r="M1862">
            <v>45</v>
          </cell>
          <cell r="N1862">
            <v>2017</v>
          </cell>
          <cell r="O1862" t="str">
            <v>Ciudad de México</v>
          </cell>
          <cell r="P1862" t="str">
            <v>Ciudad de México</v>
          </cell>
          <cell r="Q1862" t="str">
            <v>Zona Metropolitana</v>
          </cell>
          <cell r="R1862" t="str">
            <v>Baja</v>
          </cell>
          <cell r="S1862" t="str">
            <v>Devolución Valmex</v>
          </cell>
          <cell r="T1862" t="str">
            <v>GNP</v>
          </cell>
          <cell r="U1862" t="str">
            <v>Grupo Nacional Provincial, S.A.B.</v>
          </cell>
          <cell r="V1862" t="str">
            <v>Pool Administrativo</v>
          </cell>
          <cell r="W1862" t="str">
            <v>Prospera</v>
          </cell>
          <cell r="X1862" t="str">
            <v>Despacho Externo</v>
          </cell>
          <cell r="Y1862" t="str">
            <v>Asignado</v>
          </cell>
          <cell r="Z1862" t="str">
            <v>Por asignar</v>
          </cell>
          <cell r="AA1862" t="str">
            <v>-</v>
          </cell>
          <cell r="AB1862" t="str">
            <v>-</v>
          </cell>
          <cell r="AC1862" t="str">
            <v>-</v>
          </cell>
          <cell r="AD1862" t="str">
            <v>-</v>
          </cell>
          <cell r="AE1862" t="str">
            <v>-</v>
          </cell>
          <cell r="AF1862" t="str">
            <v>-</v>
          </cell>
          <cell r="AG1862" t="str">
            <v>-</v>
          </cell>
          <cell r="AH1862" t="str">
            <v>-</v>
          </cell>
          <cell r="AI1862" t="str">
            <v>C6705</v>
          </cell>
          <cell r="AJ1862" t="str">
            <v>Ramirez Granados Arturo</v>
          </cell>
          <cell r="AK1862" t="str">
            <v>-</v>
          </cell>
          <cell r="AL1862" t="str">
            <v>-</v>
          </cell>
          <cell r="AM1862" t="str">
            <v>-</v>
          </cell>
          <cell r="AN1862" t="str">
            <v>marisol.gallardo@gnp.com.mx</v>
          </cell>
          <cell r="AO1862" t="str">
            <v>-</v>
          </cell>
          <cell r="AP1862" t="str">
            <v>marisol.gallardo@gnp.com.mx</v>
          </cell>
          <cell r="AQ1862">
            <v>5561857997</v>
          </cell>
          <cell r="AR1862" t="str">
            <v>6363180010380614</v>
          </cell>
          <cell r="AS1862" t="str">
            <v>CANCELADO</v>
          </cell>
          <cell r="AT1862" t="str">
            <v>0311</v>
          </cell>
          <cell r="AU1862" t="str">
            <v>482</v>
          </cell>
          <cell r="AV1862" t="str">
            <v>05/26</v>
          </cell>
          <cell r="AW1862" t="str">
            <v>-</v>
          </cell>
          <cell r="AX1862" t="str">
            <v>-</v>
          </cell>
          <cell r="AY1862" t="str">
            <v>No</v>
          </cell>
          <cell r="AZ1862" t="str">
            <v>-</v>
          </cell>
          <cell r="BA1862" t="str">
            <v>-</v>
          </cell>
          <cell r="BB1862" t="str">
            <v>-</v>
          </cell>
          <cell r="BC1862" t="str">
            <v>-</v>
          </cell>
          <cell r="BD1862" t="str">
            <v>-</v>
          </cell>
          <cell r="BE1862" t="str">
            <v>-</v>
          </cell>
          <cell r="BF1862" t="str">
            <v>-</v>
          </cell>
          <cell r="BG1862" t="str">
            <v>-</v>
          </cell>
          <cell r="BH1862" t="str">
            <v>-</v>
          </cell>
          <cell r="BI1862" t="str">
            <v>-</v>
          </cell>
          <cell r="BJ1862" t="str">
            <v>Arrendado</v>
          </cell>
          <cell r="BK1862" t="str">
            <v>ANC10781</v>
          </cell>
          <cell r="BL1862" t="str">
            <v>Auto Cam, S.A. de C.V.</v>
          </cell>
          <cell r="BM1862">
            <v>126389.66</v>
          </cell>
          <cell r="BN1862">
            <v>20222.345600000001</v>
          </cell>
          <cell r="BO1862">
            <v>146612.0056</v>
          </cell>
          <cell r="BQ1862" t="str">
            <v>-</v>
          </cell>
          <cell r="BR1862" t="str">
            <v>-</v>
          </cell>
          <cell r="BS1862" t="str">
            <v>-</v>
          </cell>
          <cell r="BT1862" t="str">
            <v>-</v>
          </cell>
          <cell r="BU1862" t="str">
            <v>-</v>
          </cell>
          <cell r="BV1862" t="str">
            <v>-</v>
          </cell>
          <cell r="BW1862" t="str">
            <v>-</v>
          </cell>
          <cell r="BX1862" t="str">
            <v>-</v>
          </cell>
          <cell r="BY1862" t="str">
            <v>-</v>
          </cell>
          <cell r="BZ1862" t="str">
            <v>-</v>
          </cell>
          <cell r="CA1862" t="str">
            <v>-</v>
          </cell>
          <cell r="CB1862" t="str">
            <v>-</v>
          </cell>
          <cell r="CC1862" t="str">
            <v>Lunes</v>
          </cell>
          <cell r="CD1862" t="str">
            <v>26</v>
          </cell>
          <cell r="CE1862" t="str">
            <v>6</v>
          </cell>
          <cell r="CF1862" t="str">
            <v>Amarillo</v>
          </cell>
          <cell r="CG1862" t="str">
            <v>1er Sábado</v>
          </cell>
          <cell r="CH1862" t="str">
            <v>Ene y Feb</v>
          </cell>
          <cell r="CI1862" t="str">
            <v>Jul y Ago</v>
          </cell>
          <cell r="CJ1862" t="str">
            <v>AVEs</v>
          </cell>
          <cell r="CK1862">
            <v>90</v>
          </cell>
          <cell r="CL1862" t="str">
            <v>101 - MAGNA</v>
          </cell>
          <cell r="CM1862" t="str">
            <v>17091</v>
          </cell>
          <cell r="CP1862" t="str">
            <v>-</v>
          </cell>
        </row>
        <row r="1863">
          <cell r="A1863" t="str">
            <v>17092</v>
          </cell>
          <cell r="B1863" t="str">
            <v>S71APJ</v>
          </cell>
          <cell r="C1863" t="str">
            <v>Ciudad de México</v>
          </cell>
          <cell r="D1863" t="str">
            <v>No aplica</v>
          </cell>
          <cell r="E1863" t="str">
            <v>Aveo</v>
          </cell>
          <cell r="F1863" t="str">
            <v>Automóvil</v>
          </cell>
          <cell r="G1863" t="str">
            <v>Chevrolet</v>
          </cell>
          <cell r="H1863" t="str">
            <v>Aveo LT 4 puertas T/M, D/H, A/A, B/A, ABS, CD, Paquete F</v>
          </cell>
          <cell r="I1863" t="str">
            <v>3G1TB5CF0HL165428</v>
          </cell>
          <cell r="J1863" t="str">
            <v>Hecho en México</v>
          </cell>
          <cell r="K1863" t="str">
            <v>Magna</v>
          </cell>
          <cell r="L1863">
            <v>4</v>
          </cell>
          <cell r="M1863">
            <v>45</v>
          </cell>
          <cell r="N1863">
            <v>2017</v>
          </cell>
          <cell r="O1863" t="str">
            <v>Ciudad de México</v>
          </cell>
          <cell r="P1863" t="str">
            <v>Ciudad de México</v>
          </cell>
          <cell r="Q1863" t="str">
            <v>Zona Metropolitana</v>
          </cell>
          <cell r="R1863" t="str">
            <v>Proceso baja</v>
          </cell>
          <cell r="S1863" t="str">
            <v>En operación</v>
          </cell>
          <cell r="T1863" t="str">
            <v>GNP</v>
          </cell>
          <cell r="U1863" t="str">
            <v>Grupo Nacional Provincial, S.A.B.</v>
          </cell>
          <cell r="V1863" t="str">
            <v>Pool Administrativo</v>
          </cell>
          <cell r="W1863" t="str">
            <v>Pool Administrativo</v>
          </cell>
          <cell r="X1863" t="str">
            <v>Plaza GNP</v>
          </cell>
          <cell r="Y1863" t="str">
            <v>Pool</v>
          </cell>
          <cell r="Z1863" t="str">
            <v>N89927</v>
          </cell>
          <cell r="AA1863" t="str">
            <v>Salazar Hernández Alejandro</v>
          </cell>
          <cell r="AB1863" t="str">
            <v>Grupo Nacional Provincial, S.A.B.</v>
          </cell>
          <cell r="AC1863" t="str">
            <v>SAHA7905127X5</v>
          </cell>
          <cell r="AD1863" t="str">
            <v>Jefe de departamento</v>
          </cell>
          <cell r="AE1863" t="str">
            <v>Jefe de Departamento A</v>
          </cell>
          <cell r="AF1863" t="str">
            <v>Unidad Staff</v>
          </cell>
          <cell r="AG1863" t="str">
            <v>Dirección Recursos Humanos y Servicios Administrativos</v>
          </cell>
          <cell r="AH1863" t="str">
            <v>Subdir. Servicios Generales</v>
          </cell>
          <cell r="AI1863" t="str">
            <v>C6705</v>
          </cell>
          <cell r="AJ1863" t="str">
            <v>Ramirez Granados Arturo</v>
          </cell>
          <cell r="AK1863" t="str">
            <v>Sur P2 C-4</v>
          </cell>
          <cell r="AL1863" t="str">
            <v>Plaza GNP</v>
          </cell>
          <cell r="AM1863">
            <v>3398</v>
          </cell>
          <cell r="AN1863" t="str">
            <v>alejandro.salazar@gnp.com.mx</v>
          </cell>
          <cell r="AO1863" t="str">
            <v>alejandro.salazar@gnp.com.mx</v>
          </cell>
          <cell r="AQ1863">
            <v>5543868222</v>
          </cell>
          <cell r="AR1863" t="str">
            <v>6363180010380622</v>
          </cell>
          <cell r="AS1863" t="str">
            <v>BLOQUEADO</v>
          </cell>
          <cell r="AT1863" t="str">
            <v>5849</v>
          </cell>
          <cell r="AU1863" t="str">
            <v>163</v>
          </cell>
          <cell r="AV1863" t="str">
            <v>05/26</v>
          </cell>
          <cell r="AW1863" t="str">
            <v>IMDM22968803..</v>
          </cell>
          <cell r="AX1863" t="str">
            <v>Inactivo</v>
          </cell>
          <cell r="AY1863" t="str">
            <v>No</v>
          </cell>
          <cell r="AZ1863" t="str">
            <v>-</v>
          </cell>
          <cell r="BA1863" t="str">
            <v>-</v>
          </cell>
          <cell r="BB1863" t="str">
            <v>-</v>
          </cell>
          <cell r="BC1863" t="str">
            <v>-</v>
          </cell>
          <cell r="BD1863" t="str">
            <v>-</v>
          </cell>
          <cell r="BE1863" t="str">
            <v>-</v>
          </cell>
          <cell r="BF1863" t="str">
            <v>-</v>
          </cell>
          <cell r="BG1863" t="str">
            <v>-</v>
          </cell>
          <cell r="BH1863">
            <v>2021</v>
          </cell>
          <cell r="BI1863">
            <v>2</v>
          </cell>
          <cell r="BJ1863" t="str">
            <v>Arrendado</v>
          </cell>
          <cell r="BK1863" t="str">
            <v>ANC10951</v>
          </cell>
          <cell r="BL1863" t="str">
            <v>Auto Cam, S.A. de C.V.</v>
          </cell>
          <cell r="BM1863">
            <v>126389.66</v>
          </cell>
          <cell r="BN1863">
            <v>20222.345600000001</v>
          </cell>
          <cell r="BO1863">
            <v>146612.0056</v>
          </cell>
          <cell r="BQ1863">
            <v>43652</v>
          </cell>
          <cell r="BR1863" t="str">
            <v>AP-20170728-0735</v>
          </cell>
          <cell r="BS1863" t="str">
            <v>124</v>
          </cell>
          <cell r="BT1863" t="str">
            <v>22/36</v>
          </cell>
          <cell r="BU1863">
            <v>2045.54</v>
          </cell>
          <cell r="BV1863">
            <v>984.88</v>
          </cell>
          <cell r="BW1863">
            <v>3030.42</v>
          </cell>
          <cell r="BX1863">
            <v>484.87</v>
          </cell>
          <cell r="BY1863">
            <v>3515.29</v>
          </cell>
          <cell r="BZ1863">
            <v>88766.760000000009</v>
          </cell>
          <cell r="CA1863" t="str">
            <v>29/08/2017</v>
          </cell>
          <cell r="CB1863" t="str">
            <v>06/09/2020</v>
          </cell>
          <cell r="CC1863" t="str">
            <v>Jueves</v>
          </cell>
          <cell r="CD1863" t="str">
            <v>71</v>
          </cell>
          <cell r="CE1863" t="str">
            <v>1</v>
          </cell>
          <cell r="CF1863" t="str">
            <v>Verde</v>
          </cell>
          <cell r="CG1863" t="str">
            <v>4o Sábado</v>
          </cell>
          <cell r="CH1863" t="str">
            <v>Abr y May</v>
          </cell>
          <cell r="CI1863" t="str">
            <v>Oct y Nov</v>
          </cell>
          <cell r="CJ1863" t="str">
            <v>PAdmvo</v>
          </cell>
          <cell r="CK1863">
            <v>90</v>
          </cell>
          <cell r="CL1863" t="str">
            <v>101 - MAGNA</v>
          </cell>
          <cell r="CM1863" t="str">
            <v>17092</v>
          </cell>
          <cell r="CP1863" t="str">
            <v>-</v>
          </cell>
        </row>
        <row r="1864">
          <cell r="A1864" t="str">
            <v>17093</v>
          </cell>
          <cell r="B1864" t="str">
            <v>T34APJ</v>
          </cell>
          <cell r="C1864" t="str">
            <v>Ciudad de México</v>
          </cell>
          <cell r="D1864" t="str">
            <v>No aplica</v>
          </cell>
          <cell r="E1864" t="str">
            <v>Aveo</v>
          </cell>
          <cell r="F1864" t="str">
            <v>Automóvil</v>
          </cell>
          <cell r="G1864" t="str">
            <v>Chevrolet</v>
          </cell>
          <cell r="H1864" t="str">
            <v>Aveo LT 4 puertas T/M, D/H, A/A, B/A, ABS, CD, Paquete F</v>
          </cell>
          <cell r="I1864" t="str">
            <v>3G1TB5CF0HL165512</v>
          </cell>
          <cell r="J1864" t="str">
            <v>Hecho en México</v>
          </cell>
          <cell r="K1864" t="str">
            <v>Magna</v>
          </cell>
          <cell r="L1864">
            <v>4</v>
          </cell>
          <cell r="M1864">
            <v>45</v>
          </cell>
          <cell r="N1864">
            <v>2017</v>
          </cell>
          <cell r="O1864" t="str">
            <v>Querétaro</v>
          </cell>
          <cell r="P1864" t="str">
            <v>Querétaro</v>
          </cell>
          <cell r="Q1864" t="str">
            <v>Occidente</v>
          </cell>
          <cell r="R1864" t="str">
            <v>Activo</v>
          </cell>
          <cell r="S1864" t="str">
            <v>En operación</v>
          </cell>
          <cell r="T1864" t="str">
            <v>GNP</v>
          </cell>
          <cell r="U1864" t="str">
            <v>Grupo Nacional Provincial, S.A.B.</v>
          </cell>
          <cell r="V1864" t="str">
            <v>Supervisor Ajustes</v>
          </cell>
          <cell r="W1864" t="str">
            <v>-</v>
          </cell>
          <cell r="X1864" t="str">
            <v>Supervisoria</v>
          </cell>
          <cell r="Y1864" t="str">
            <v>Asignado</v>
          </cell>
          <cell r="Z1864" t="str">
            <v>N93966</v>
          </cell>
          <cell r="AA1864" t="str">
            <v>Gomez Valderrabano Efren</v>
          </cell>
          <cell r="AB1864" t="str">
            <v>Grupo Nacional Provincial, S.A.B.</v>
          </cell>
          <cell r="AC1864" t="str">
            <v>GOVE8502116V6</v>
          </cell>
          <cell r="AD1864" t="str">
            <v>Jefe de departamento</v>
          </cell>
          <cell r="AE1864" t="str">
            <v>Supervisor Siniestros Autos</v>
          </cell>
          <cell r="AF1864" t="str">
            <v>Unidad Operativa</v>
          </cell>
          <cell r="AG1864" t="str">
            <v>Dirección Servicio y Operaciones</v>
          </cell>
          <cell r="AH1864" t="str">
            <v>Subdirección Siniestros Norte y Occidente</v>
          </cell>
          <cell r="AI1864" t="str">
            <v>C9212</v>
          </cell>
          <cell r="AJ1864" t="str">
            <v>Colome Pineda Juan Del Carmen</v>
          </cell>
          <cell r="AK1864" t="str">
            <v>Oficina de servicio Queretaro</v>
          </cell>
          <cell r="AL1864" t="str">
            <v>Queretaro</v>
          </cell>
          <cell r="AM1864">
            <v>5813</v>
          </cell>
          <cell r="AN1864" t="str">
            <v>efren.gomez@gnp.com.mx</v>
          </cell>
          <cell r="AO1864" t="str">
            <v>efren.gomez@gnp.com.mx</v>
          </cell>
          <cell r="AQ1864">
            <v>4441655545</v>
          </cell>
          <cell r="AR1864" t="str">
            <v>6363180010380630</v>
          </cell>
          <cell r="AS1864" t="str">
            <v>ACTIVO</v>
          </cell>
          <cell r="AT1864" t="str">
            <v>8348</v>
          </cell>
          <cell r="AU1864" t="str">
            <v>701</v>
          </cell>
          <cell r="AV1864" t="str">
            <v>05/26</v>
          </cell>
          <cell r="AW1864" t="str">
            <v>-</v>
          </cell>
          <cell r="AX1864" t="str">
            <v>-</v>
          </cell>
          <cell r="AY1864" t="str">
            <v>Si</v>
          </cell>
          <cell r="AZ1864">
            <v>764</v>
          </cell>
          <cell r="BA1864">
            <v>43708</v>
          </cell>
          <cell r="BB1864">
            <v>36672</v>
          </cell>
          <cell r="BC1864" t="str">
            <v>-</v>
          </cell>
          <cell r="BD1864">
            <v>53480</v>
          </cell>
          <cell r="BE1864">
            <v>42993</v>
          </cell>
          <cell r="BF1864">
            <v>44439</v>
          </cell>
          <cell r="BG1864">
            <v>3</v>
          </cell>
          <cell r="BH1864">
            <v>2020</v>
          </cell>
          <cell r="BI1864">
            <v>2</v>
          </cell>
          <cell r="BJ1864" t="str">
            <v>Arrendado</v>
          </cell>
          <cell r="BK1864" t="str">
            <v>ANC11070</v>
          </cell>
          <cell r="BL1864" t="str">
            <v>Auto Cam, S.A. de C.V.</v>
          </cell>
          <cell r="BM1864">
            <v>126389.66</v>
          </cell>
          <cell r="BN1864">
            <v>20222.345600000001</v>
          </cell>
          <cell r="BO1864">
            <v>146612.0056</v>
          </cell>
          <cell r="BQ1864">
            <v>43652</v>
          </cell>
          <cell r="BR1864" t="str">
            <v>AP-20170728-0735</v>
          </cell>
          <cell r="BS1864" t="str">
            <v>95</v>
          </cell>
          <cell r="BT1864" t="str">
            <v>23/36</v>
          </cell>
          <cell r="BU1864">
            <v>2054.37</v>
          </cell>
          <cell r="BV1864">
            <v>957.6</v>
          </cell>
          <cell r="BW1864">
            <v>3011.97</v>
          </cell>
          <cell r="BX1864">
            <v>481.92</v>
          </cell>
          <cell r="BY1864">
            <v>3493.89</v>
          </cell>
          <cell r="BZ1864">
            <v>86242.53</v>
          </cell>
          <cell r="CA1864" t="str">
            <v>28/07/2017</v>
          </cell>
          <cell r="CB1864" t="str">
            <v>06/08/2020</v>
          </cell>
          <cell r="CC1864" t="str">
            <v>Miércoles</v>
          </cell>
          <cell r="CD1864" t="str">
            <v>34</v>
          </cell>
          <cell r="CE1864" t="str">
            <v>4</v>
          </cell>
          <cell r="CF1864" t="str">
            <v>Rojo</v>
          </cell>
          <cell r="CG1864" t="str">
            <v>3er Sábado</v>
          </cell>
          <cell r="CH1864" t="str">
            <v>Mzo y Abr</v>
          </cell>
          <cell r="CI1864" t="str">
            <v>Sep y Oct</v>
          </cell>
          <cell r="CJ1864" t="str">
            <v>SupAjustes</v>
          </cell>
          <cell r="CK1864">
            <v>90</v>
          </cell>
          <cell r="CL1864" t="str">
            <v>101 - MAGNA</v>
          </cell>
          <cell r="CM1864" t="str">
            <v>17093</v>
          </cell>
          <cell r="CP1864" t="str">
            <v>4018769</v>
          </cell>
        </row>
        <row r="1865">
          <cell r="A1865" t="str">
            <v>17094</v>
          </cell>
          <cell r="B1865" t="str">
            <v>N58APL</v>
          </cell>
          <cell r="C1865" t="str">
            <v>Ciudad de México</v>
          </cell>
          <cell r="D1865" t="str">
            <v>No aplica</v>
          </cell>
          <cell r="E1865" t="str">
            <v>Aveo</v>
          </cell>
          <cell r="F1865" t="str">
            <v>Automóvil</v>
          </cell>
          <cell r="G1865" t="str">
            <v>Chevrolet</v>
          </cell>
          <cell r="H1865" t="str">
            <v>Aveo LT 4 puertas T/M, D/H, A/A, B/A, ABS, CD, Paquete F</v>
          </cell>
          <cell r="I1865" t="str">
            <v>3G1TB5CF0HL166062</v>
          </cell>
          <cell r="J1865" t="str">
            <v>Hecho en México</v>
          </cell>
          <cell r="K1865" t="str">
            <v>Magna</v>
          </cell>
          <cell r="L1865">
            <v>4</v>
          </cell>
          <cell r="M1865">
            <v>45</v>
          </cell>
          <cell r="N1865">
            <v>2017</v>
          </cell>
          <cell r="O1865" t="str">
            <v>Ciudad de México</v>
          </cell>
          <cell r="P1865" t="str">
            <v>Ciudad de México</v>
          </cell>
          <cell r="Q1865" t="str">
            <v>Zona Metropolitana</v>
          </cell>
          <cell r="R1865" t="str">
            <v>Baja</v>
          </cell>
          <cell r="S1865" t="str">
            <v>Devolución Valmex</v>
          </cell>
          <cell r="T1865" t="str">
            <v>GNP</v>
          </cell>
          <cell r="U1865" t="str">
            <v>Grupo Nacional Provincial, S.A.B.</v>
          </cell>
          <cell r="V1865" t="str">
            <v>AVES</v>
          </cell>
          <cell r="Y1865" t="str">
            <v>Asignado</v>
          </cell>
          <cell r="AA1865" t="str">
            <v>Mario Pulido</v>
          </cell>
          <cell r="AB1865" t="str">
            <v>-</v>
          </cell>
          <cell r="AC1865" t="str">
            <v>-</v>
          </cell>
          <cell r="AD1865" t="str">
            <v>-</v>
          </cell>
          <cell r="AE1865" t="str">
            <v>-</v>
          </cell>
          <cell r="AF1865" t="str">
            <v>-</v>
          </cell>
          <cell r="AG1865" t="str">
            <v>-</v>
          </cell>
          <cell r="AH1865" t="str">
            <v>-</v>
          </cell>
          <cell r="AI1865" t="str">
            <v>C6705</v>
          </cell>
          <cell r="AJ1865" t="str">
            <v>Ramirez Granados Arturo</v>
          </cell>
          <cell r="AK1865" t="str">
            <v>-</v>
          </cell>
          <cell r="AL1865" t="str">
            <v>-</v>
          </cell>
          <cell r="AM1865" t="str">
            <v>-</v>
          </cell>
          <cell r="AN1865">
            <v>0</v>
          </cell>
          <cell r="AO1865" t="str">
            <v>-</v>
          </cell>
          <cell r="AQ1865">
            <v>5550729023</v>
          </cell>
          <cell r="AR1865" t="str">
            <v>6363180010380648</v>
          </cell>
          <cell r="AS1865" t="str">
            <v>BLOQUEADO</v>
          </cell>
          <cell r="AT1865" t="str">
            <v>7737</v>
          </cell>
          <cell r="AU1865" t="str">
            <v>312</v>
          </cell>
          <cell r="AV1865" t="str">
            <v>05/26</v>
          </cell>
          <cell r="AW1865" t="str">
            <v>-</v>
          </cell>
          <cell r="AX1865" t="str">
            <v>-</v>
          </cell>
          <cell r="AY1865" t="str">
            <v>No</v>
          </cell>
          <cell r="AZ1865" t="str">
            <v>-</v>
          </cell>
          <cell r="BA1865" t="str">
            <v>-</v>
          </cell>
          <cell r="BB1865" t="str">
            <v>-</v>
          </cell>
          <cell r="BC1865" t="str">
            <v>-</v>
          </cell>
          <cell r="BD1865" t="str">
            <v>-</v>
          </cell>
          <cell r="BE1865" t="str">
            <v>-</v>
          </cell>
          <cell r="BF1865" t="str">
            <v>-</v>
          </cell>
          <cell r="BG1865" t="str">
            <v>-</v>
          </cell>
          <cell r="BH1865" t="str">
            <v>-</v>
          </cell>
          <cell r="BI1865" t="str">
            <v>-</v>
          </cell>
          <cell r="BJ1865" t="str">
            <v>Arrendado</v>
          </cell>
          <cell r="BK1865" t="str">
            <v>ANC11069</v>
          </cell>
          <cell r="BL1865" t="str">
            <v>Auto Cam, S.A. de C.V.</v>
          </cell>
          <cell r="BM1865">
            <v>126389.66</v>
          </cell>
          <cell r="BN1865">
            <v>20222.345600000001</v>
          </cell>
          <cell r="BO1865">
            <v>146612.0056</v>
          </cell>
          <cell r="BQ1865" t="str">
            <v>-</v>
          </cell>
          <cell r="BR1865" t="str">
            <v>-</v>
          </cell>
          <cell r="BS1865" t="str">
            <v>-</v>
          </cell>
          <cell r="BT1865" t="str">
            <v>-</v>
          </cell>
          <cell r="BU1865" t="str">
            <v>-</v>
          </cell>
          <cell r="BV1865" t="str">
            <v>-</v>
          </cell>
          <cell r="BW1865" t="str">
            <v>-</v>
          </cell>
          <cell r="BX1865" t="str">
            <v>-</v>
          </cell>
          <cell r="BY1865" t="str">
            <v>-</v>
          </cell>
          <cell r="BZ1865" t="str">
            <v>-</v>
          </cell>
          <cell r="CA1865" t="str">
            <v>-</v>
          </cell>
          <cell r="CB1865" t="str">
            <v>-</v>
          </cell>
          <cell r="CC1865" t="str">
            <v>Martes</v>
          </cell>
          <cell r="CD1865" t="str">
            <v>58</v>
          </cell>
          <cell r="CE1865" t="str">
            <v>8</v>
          </cell>
          <cell r="CF1865" t="str">
            <v>Rosa</v>
          </cell>
          <cell r="CG1865" t="str">
            <v>2o Sábado</v>
          </cell>
          <cell r="CH1865" t="str">
            <v>Feb y Mzo</v>
          </cell>
          <cell r="CI1865" t="str">
            <v>Ago y Sep</v>
          </cell>
          <cell r="CJ1865" t="str">
            <v>AVEs</v>
          </cell>
          <cell r="CK1865">
            <v>0</v>
          </cell>
          <cell r="CL1865" t="str">
            <v>101 - MAGNA</v>
          </cell>
          <cell r="CM1865" t="str">
            <v>17094</v>
          </cell>
          <cell r="CP1865" t="str">
            <v>-</v>
          </cell>
        </row>
        <row r="1866">
          <cell r="A1866" t="str">
            <v>17095</v>
          </cell>
          <cell r="B1866" t="str">
            <v>K95APL</v>
          </cell>
          <cell r="C1866" t="str">
            <v>Ciudad de México</v>
          </cell>
          <cell r="D1866" t="str">
            <v>No aplica</v>
          </cell>
          <cell r="E1866" t="str">
            <v>Aveo</v>
          </cell>
          <cell r="F1866" t="str">
            <v>Automóvil</v>
          </cell>
          <cell r="G1866" t="str">
            <v>Chevrolet</v>
          </cell>
          <cell r="H1866" t="str">
            <v>Aveo LT 4 puertas T/M, D/H, A/A, B/A, ABS, CD, Paquete F</v>
          </cell>
          <cell r="I1866" t="str">
            <v>3G1TB5CF1HL148783</v>
          </cell>
          <cell r="J1866" t="str">
            <v>Hecho en México</v>
          </cell>
          <cell r="K1866" t="str">
            <v>Magna</v>
          </cell>
          <cell r="L1866">
            <v>4</v>
          </cell>
          <cell r="M1866">
            <v>45</v>
          </cell>
          <cell r="N1866">
            <v>2017</v>
          </cell>
          <cell r="O1866" t="str">
            <v>Querétaro</v>
          </cell>
          <cell r="P1866" t="str">
            <v>Querétaro</v>
          </cell>
          <cell r="Q1866" t="str">
            <v>Occidente</v>
          </cell>
          <cell r="R1866" t="str">
            <v>Activo</v>
          </cell>
          <cell r="S1866" t="str">
            <v>En demanda</v>
          </cell>
          <cell r="T1866" t="str">
            <v>GNP</v>
          </cell>
          <cell r="U1866" t="str">
            <v>Grupo Nacional Provincial, S.A.B.</v>
          </cell>
          <cell r="V1866" t="str">
            <v>Asesor de Servicio</v>
          </cell>
          <cell r="W1866" t="str">
            <v>-</v>
          </cell>
          <cell r="X1866" t="str">
            <v>Supervisoria</v>
          </cell>
          <cell r="Y1866" t="str">
            <v>Asignado</v>
          </cell>
          <cell r="Z1866" t="str">
            <v>S07194</v>
          </cell>
          <cell r="AA1866" t="str">
            <v>Morales Sandoval Eduardo</v>
          </cell>
          <cell r="AB1866" t="str">
            <v>Servicios Administrativos en Reclamaciones, S.A. de C.V.</v>
          </cell>
          <cell r="AC1866" t="str">
            <v>MOSE740925GX2</v>
          </cell>
          <cell r="AD1866" t="str">
            <v>Operativo</v>
          </cell>
          <cell r="AE1866" t="str">
            <v>Asesor de Servicio</v>
          </cell>
          <cell r="AF1866" t="str">
            <v>Unidad Operativa</v>
          </cell>
          <cell r="AG1866" t="str">
            <v>Dirección Servicio y Operaciones</v>
          </cell>
          <cell r="AH1866" t="str">
            <v>Subdirección Siniestros Norte y Occidente</v>
          </cell>
          <cell r="AI1866" t="str">
            <v>C9212</v>
          </cell>
          <cell r="AJ1866" t="str">
            <v>Colome Pineda Juan Del Carmen</v>
          </cell>
          <cell r="AK1866" t="str">
            <v>Oficina de servicio Queretaro</v>
          </cell>
          <cell r="AL1866" t="str">
            <v>Queretaro</v>
          </cell>
          <cell r="AM1866">
            <v>0</v>
          </cell>
          <cell r="AN1866" t="str">
            <v>eduardo.moralessandoval@gnp.com.mx</v>
          </cell>
          <cell r="AO1866" t="str">
            <v>eduardo.moralessandoval@gnp.com.mx</v>
          </cell>
          <cell r="AQ1866">
            <v>4423691178</v>
          </cell>
          <cell r="AR1866" t="str">
            <v>6363180010380655</v>
          </cell>
          <cell r="AS1866" t="str">
            <v>ACTIVO</v>
          </cell>
          <cell r="AT1866" t="str">
            <v>6250</v>
          </cell>
          <cell r="AU1866" t="str">
            <v>468</v>
          </cell>
          <cell r="AV1866" t="str">
            <v>05/26</v>
          </cell>
          <cell r="AW1866" t="str">
            <v>IMDM22968753..</v>
          </cell>
          <cell r="AX1866" t="str">
            <v>Inactivo</v>
          </cell>
          <cell r="AY1866" t="str">
            <v>Si</v>
          </cell>
          <cell r="AZ1866">
            <v>847.22</v>
          </cell>
          <cell r="BA1866">
            <v>43631</v>
          </cell>
          <cell r="BB1866">
            <v>18638.84</v>
          </cell>
          <cell r="BC1866">
            <v>42361.16</v>
          </cell>
          <cell r="BD1866">
            <v>61000</v>
          </cell>
          <cell r="BE1866">
            <v>43312</v>
          </cell>
          <cell r="BF1866">
            <v>44392</v>
          </cell>
          <cell r="BG1866">
            <v>3</v>
          </cell>
          <cell r="BH1866">
            <v>2020</v>
          </cell>
          <cell r="BI1866">
            <v>2</v>
          </cell>
          <cell r="BJ1866" t="str">
            <v>Arrendado</v>
          </cell>
          <cell r="BK1866" t="str">
            <v>ANC11045</v>
          </cell>
          <cell r="BL1866" t="str">
            <v>Auto Cam, S.A. de C.V.</v>
          </cell>
          <cell r="BM1866">
            <v>126389.66</v>
          </cell>
          <cell r="BN1866">
            <v>20222.345600000001</v>
          </cell>
          <cell r="BO1866">
            <v>146612.0056</v>
          </cell>
          <cell r="BQ1866">
            <v>43652</v>
          </cell>
          <cell r="BR1866" t="str">
            <v>AP-20161006-0674</v>
          </cell>
          <cell r="BS1866" t="str">
            <v>221</v>
          </cell>
          <cell r="BT1866" t="str">
            <v>23/36</v>
          </cell>
          <cell r="BU1866">
            <v>2163.3200000000002</v>
          </cell>
          <cell r="BV1866">
            <v>1008.39</v>
          </cell>
          <cell r="BW1866">
            <v>3171.71</v>
          </cell>
          <cell r="BX1866">
            <v>507.47</v>
          </cell>
          <cell r="BY1866">
            <v>3679.1800000000003</v>
          </cell>
          <cell r="BZ1866">
            <v>90816.549999999988</v>
          </cell>
          <cell r="CA1866" t="str">
            <v>24/07/2017</v>
          </cell>
          <cell r="CB1866" t="str">
            <v>06/08/2020</v>
          </cell>
          <cell r="CC1866" t="str">
            <v>Lunes</v>
          </cell>
          <cell r="CD1866" t="str">
            <v>95</v>
          </cell>
          <cell r="CE1866" t="str">
            <v>5</v>
          </cell>
          <cell r="CF1866" t="str">
            <v>Amarillo</v>
          </cell>
          <cell r="CG1866" t="str">
            <v>1er Sábado</v>
          </cell>
          <cell r="CH1866" t="str">
            <v>Ene y Feb</v>
          </cell>
          <cell r="CI1866" t="str">
            <v>Jul y Ago</v>
          </cell>
          <cell r="CJ1866" t="str">
            <v>Ajustador</v>
          </cell>
          <cell r="CK1866">
            <v>90</v>
          </cell>
          <cell r="CL1866" t="str">
            <v>101 - MAGNA</v>
          </cell>
          <cell r="CM1866" t="str">
            <v>17095</v>
          </cell>
          <cell r="CP1866" t="str">
            <v>4021031</v>
          </cell>
        </row>
        <row r="1867">
          <cell r="A1867" t="str">
            <v>17096</v>
          </cell>
          <cell r="B1867" t="str">
            <v>S73APJ</v>
          </cell>
          <cell r="C1867" t="str">
            <v>Ciudad de México</v>
          </cell>
          <cell r="D1867" t="str">
            <v>No aplica</v>
          </cell>
          <cell r="E1867" t="str">
            <v>Aveo</v>
          </cell>
          <cell r="F1867" t="str">
            <v>Automóvil</v>
          </cell>
          <cell r="G1867" t="str">
            <v>Chevrolet</v>
          </cell>
          <cell r="H1867" t="str">
            <v>Aveo LT 4 puertas T/M, D/H, A/A, B/A, ABS, CD, Paquete F</v>
          </cell>
          <cell r="I1867" t="str">
            <v>3G1TB5CF1HL149318</v>
          </cell>
          <cell r="J1867" t="str">
            <v>Hecho en México</v>
          </cell>
          <cell r="K1867" t="str">
            <v>Magna</v>
          </cell>
          <cell r="L1867">
            <v>4</v>
          </cell>
          <cell r="M1867">
            <v>45</v>
          </cell>
          <cell r="N1867">
            <v>2017</v>
          </cell>
          <cell r="O1867" t="str">
            <v>Culiacán</v>
          </cell>
          <cell r="P1867" t="str">
            <v>Sinaloa</v>
          </cell>
          <cell r="Q1867" t="str">
            <v>Occidente</v>
          </cell>
          <cell r="R1867" t="str">
            <v>Activo</v>
          </cell>
          <cell r="S1867" t="str">
            <v>En operación</v>
          </cell>
          <cell r="T1867" t="str">
            <v>GNP</v>
          </cell>
          <cell r="U1867" t="str">
            <v>Grupo Nacional Provincial, S.A.B.</v>
          </cell>
          <cell r="V1867" t="str">
            <v>Ejecutivo de Cuenta</v>
          </cell>
          <cell r="W1867" t="str">
            <v>-</v>
          </cell>
          <cell r="X1867" t="str">
            <v>Supervisoria</v>
          </cell>
          <cell r="Y1867" t="str">
            <v>Asignado</v>
          </cell>
          <cell r="Z1867" t="str">
            <v>N90053</v>
          </cell>
          <cell r="AA1867" t="str">
            <v>Díaz Beltran Roxana Berenice</v>
          </cell>
          <cell r="AB1867" t="str">
            <v>Grupo Nacional Provincial, S.A.B.</v>
          </cell>
          <cell r="AC1867" t="str">
            <v>DIBR791203G52</v>
          </cell>
          <cell r="AD1867" t="str">
            <v>Jefe de departamento</v>
          </cell>
          <cell r="AE1867" t="str">
            <v>Jefe de Departamento B</v>
          </cell>
          <cell r="AF1867" t="str">
            <v>Unidad de Negocio</v>
          </cell>
          <cell r="AG1867" t="str">
            <v>Dirección Canal Corredores y Gobierno</v>
          </cell>
          <cell r="AH1867" t="str">
            <v>Subdir. Comercial Noroeste</v>
          </cell>
          <cell r="AI1867" t="str">
            <v>C5614</v>
          </cell>
          <cell r="AJ1867" t="str">
            <v>Lopez Gaona Mario Edgar</v>
          </cell>
          <cell r="AK1867" t="str">
            <v>Culiacan</v>
          </cell>
          <cell r="AL1867" t="str">
            <v>Culiacan</v>
          </cell>
          <cell r="AM1867">
            <v>6250</v>
          </cell>
          <cell r="AN1867" t="str">
            <v>roxana.diaz@gnp.com.mx</v>
          </cell>
          <cell r="AO1867" t="str">
            <v>roxana.diaz@gnp.com.mx</v>
          </cell>
          <cell r="AQ1867">
            <v>6672070066</v>
          </cell>
          <cell r="AR1867" t="str">
            <v>6363180010380663</v>
          </cell>
          <cell r="AS1867" t="str">
            <v>ACTIVO</v>
          </cell>
          <cell r="AT1867" t="str">
            <v>3471</v>
          </cell>
          <cell r="AU1867" t="str">
            <v>908</v>
          </cell>
          <cell r="AV1867" t="str">
            <v>05/26</v>
          </cell>
          <cell r="AW1867" t="str">
            <v>IMDM22968754..</v>
          </cell>
          <cell r="AX1867" t="str">
            <v>Activo</v>
          </cell>
          <cell r="AY1867" t="str">
            <v>No</v>
          </cell>
          <cell r="AZ1867" t="str">
            <v>-</v>
          </cell>
          <cell r="BA1867" t="str">
            <v>-</v>
          </cell>
          <cell r="BB1867" t="str">
            <v>-</v>
          </cell>
          <cell r="BC1867" t="str">
            <v>-</v>
          </cell>
          <cell r="BD1867" t="str">
            <v>-</v>
          </cell>
          <cell r="BE1867" t="str">
            <v>-</v>
          </cell>
          <cell r="BF1867" t="str">
            <v>-</v>
          </cell>
          <cell r="BG1867" t="str">
            <v>-</v>
          </cell>
          <cell r="BH1867">
            <v>2021</v>
          </cell>
          <cell r="BI1867">
            <v>2</v>
          </cell>
          <cell r="BJ1867" t="str">
            <v>Arrendado</v>
          </cell>
          <cell r="BK1867" t="str">
            <v>ANC11006</v>
          </cell>
          <cell r="BL1867" t="str">
            <v>Auto Cam, S.A. de C.V.</v>
          </cell>
          <cell r="BM1867">
            <v>126389.66</v>
          </cell>
          <cell r="BN1867">
            <v>20222.345600000001</v>
          </cell>
          <cell r="BO1867">
            <v>146612.0056</v>
          </cell>
          <cell r="BQ1867">
            <v>43652</v>
          </cell>
          <cell r="BR1867" t="str">
            <v>AP-20170728-0735</v>
          </cell>
          <cell r="BS1867" t="str">
            <v>9</v>
          </cell>
          <cell r="BT1867" t="str">
            <v>23/48</v>
          </cell>
          <cell r="BU1867">
            <v>1450.61</v>
          </cell>
          <cell r="BV1867">
            <v>1086.6199999999999</v>
          </cell>
          <cell r="BW1867">
            <v>2537.2299999999996</v>
          </cell>
          <cell r="BX1867">
            <v>405.96</v>
          </cell>
          <cell r="BY1867">
            <v>2943.1899999999996</v>
          </cell>
          <cell r="BZ1867">
            <v>98743.02</v>
          </cell>
          <cell r="CA1867" t="str">
            <v>28/07/2017</v>
          </cell>
          <cell r="CB1867" t="str">
            <v>06/08/2021</v>
          </cell>
          <cell r="CC1867" t="str">
            <v>Miércoles</v>
          </cell>
          <cell r="CD1867" t="str">
            <v>73</v>
          </cell>
          <cell r="CE1867" t="str">
            <v>3</v>
          </cell>
          <cell r="CF1867" t="str">
            <v>Rojo</v>
          </cell>
          <cell r="CG1867" t="str">
            <v>3er Sábado</v>
          </cell>
          <cell r="CH1867" t="str">
            <v>Mzo y Abr</v>
          </cell>
          <cell r="CI1867" t="str">
            <v>Sep y Oct</v>
          </cell>
          <cell r="CJ1867" t="str">
            <v>EjCta</v>
          </cell>
          <cell r="CK1867">
            <v>90</v>
          </cell>
          <cell r="CL1867" t="str">
            <v>101 - MAGNA</v>
          </cell>
          <cell r="CM1867" t="str">
            <v>17096</v>
          </cell>
          <cell r="CP1867" t="str">
            <v>-</v>
          </cell>
        </row>
        <row r="1868">
          <cell r="A1868" t="str">
            <v>17097</v>
          </cell>
          <cell r="B1868" t="str">
            <v>P48APL</v>
          </cell>
          <cell r="C1868" t="str">
            <v>Ciudad de México</v>
          </cell>
          <cell r="D1868" t="str">
            <v>No aplica</v>
          </cell>
          <cell r="E1868" t="str">
            <v>Aveo</v>
          </cell>
          <cell r="F1868" t="str">
            <v>Automóvil</v>
          </cell>
          <cell r="G1868" t="str">
            <v>Chevrolet</v>
          </cell>
          <cell r="H1868" t="str">
            <v>Aveo LT 4 puertas T/M, D/H, A/A, B/A, ABS, CD, Paquete F</v>
          </cell>
          <cell r="I1868" t="str">
            <v>3G1TB5CF1HL149982</v>
          </cell>
          <cell r="J1868" t="str">
            <v>Hecho en México</v>
          </cell>
          <cell r="K1868" t="str">
            <v>Magna</v>
          </cell>
          <cell r="L1868">
            <v>4</v>
          </cell>
          <cell r="M1868">
            <v>45</v>
          </cell>
          <cell r="N1868">
            <v>2017</v>
          </cell>
          <cell r="O1868" t="str">
            <v>Puebla</v>
          </cell>
          <cell r="P1868" t="str">
            <v>Puebla</v>
          </cell>
          <cell r="Q1868" t="str">
            <v>Sureste</v>
          </cell>
          <cell r="R1868" t="str">
            <v>Activo</v>
          </cell>
          <cell r="S1868" t="str">
            <v>En operación</v>
          </cell>
          <cell r="T1868" t="str">
            <v>GNP</v>
          </cell>
          <cell r="U1868" t="str">
            <v>Grupo Nacional Provincial, S.A.B.</v>
          </cell>
          <cell r="V1868" t="str">
            <v>Pool Administrativo</v>
          </cell>
          <cell r="W1868" t="str">
            <v>Pool Administrativo</v>
          </cell>
          <cell r="X1868" t="str">
            <v>Plaza GNP</v>
          </cell>
          <cell r="Y1868" t="str">
            <v>Pool</v>
          </cell>
          <cell r="Z1868" t="str">
            <v>N89927</v>
          </cell>
          <cell r="AA1868" t="str">
            <v>Salazar Hernández Alejandro</v>
          </cell>
          <cell r="AB1868" t="str">
            <v>Grupo Nacional Provincial, S.A.B.</v>
          </cell>
          <cell r="AC1868" t="str">
            <v>SAHA7905127X5</v>
          </cell>
          <cell r="AD1868" t="str">
            <v>Jefe de departamento</v>
          </cell>
          <cell r="AE1868" t="str">
            <v>Jefe de Departamento A</v>
          </cell>
          <cell r="AF1868" t="str">
            <v>Unidad Staff</v>
          </cell>
          <cell r="AG1868" t="str">
            <v>Dirección Recursos Humanos y Servicios Administrativos</v>
          </cell>
          <cell r="AH1868" t="str">
            <v>Subdir. Servicios Generales</v>
          </cell>
          <cell r="AI1868" t="str">
            <v>C6705</v>
          </cell>
          <cell r="AJ1868" t="str">
            <v>Ramirez Granados Arturo</v>
          </cell>
          <cell r="AK1868" t="str">
            <v>Sur P2 C-4</v>
          </cell>
          <cell r="AL1868" t="str">
            <v>Plaza GNP</v>
          </cell>
          <cell r="AM1868">
            <v>3398</v>
          </cell>
          <cell r="AN1868" t="str">
            <v>alejandro.salazar@gnp.com.mx</v>
          </cell>
          <cell r="AO1868" t="str">
            <v>alejandro.salazar@gnp.com.mx</v>
          </cell>
          <cell r="AQ1868">
            <v>5528582944</v>
          </cell>
          <cell r="AR1868" t="str">
            <v>6363180010380671</v>
          </cell>
          <cell r="AS1868" t="str">
            <v>ACTIVO</v>
          </cell>
          <cell r="AT1868" t="str">
            <v>3167</v>
          </cell>
          <cell r="AU1868" t="str">
            <v>656</v>
          </cell>
          <cell r="AV1868" t="str">
            <v>05/26</v>
          </cell>
          <cell r="AW1868" t="str">
            <v>-</v>
          </cell>
          <cell r="AX1868" t="str">
            <v>-</v>
          </cell>
          <cell r="AY1868" t="str">
            <v>No</v>
          </cell>
          <cell r="AZ1868" t="str">
            <v>-</v>
          </cell>
          <cell r="BA1868" t="str">
            <v>-</v>
          </cell>
          <cell r="BB1868" t="str">
            <v>-</v>
          </cell>
          <cell r="BC1868" t="str">
            <v>-</v>
          </cell>
          <cell r="BD1868" t="str">
            <v>-</v>
          </cell>
          <cell r="BE1868" t="str">
            <v>-</v>
          </cell>
          <cell r="BF1868" t="str">
            <v>-</v>
          </cell>
          <cell r="BG1868" t="str">
            <v>-</v>
          </cell>
          <cell r="BH1868">
            <v>2021</v>
          </cell>
          <cell r="BI1868">
            <v>2</v>
          </cell>
          <cell r="BJ1868" t="str">
            <v>Arrendado</v>
          </cell>
          <cell r="BK1868" t="str">
            <v>ANC11046</v>
          </cell>
          <cell r="BL1868" t="str">
            <v>Auto Cam, S.A. de C.V.</v>
          </cell>
          <cell r="BM1868">
            <v>126389.66</v>
          </cell>
          <cell r="BN1868">
            <v>20222.345600000001</v>
          </cell>
          <cell r="BO1868">
            <v>146612.0056</v>
          </cell>
          <cell r="BQ1868">
            <v>43652</v>
          </cell>
          <cell r="BR1868" t="str">
            <v>AP-20161006-0674</v>
          </cell>
          <cell r="BS1868" t="str">
            <v>250</v>
          </cell>
          <cell r="BT1868" t="str">
            <v>23/48</v>
          </cell>
          <cell r="BU1868">
            <v>1589.79</v>
          </cell>
          <cell r="BV1868">
            <v>1064.79</v>
          </cell>
          <cell r="BW1868">
            <v>2654.58</v>
          </cell>
          <cell r="BX1868">
            <v>424.73</v>
          </cell>
          <cell r="BY1868">
            <v>3079.31</v>
          </cell>
          <cell r="BZ1868">
            <v>96590.73000000001</v>
          </cell>
          <cell r="CA1868" t="str">
            <v>24/07/2017</v>
          </cell>
          <cell r="CB1868" t="str">
            <v>06/08/2021</v>
          </cell>
          <cell r="CC1868" t="str">
            <v>Martes</v>
          </cell>
          <cell r="CD1868" t="str">
            <v>48</v>
          </cell>
          <cell r="CE1868" t="str">
            <v>8</v>
          </cell>
          <cell r="CF1868" t="str">
            <v>Rosa</v>
          </cell>
          <cell r="CG1868" t="str">
            <v>2o Sábado</v>
          </cell>
          <cell r="CH1868" t="str">
            <v>Feb y Mzo</v>
          </cell>
          <cell r="CI1868" t="str">
            <v>Ago y Sep</v>
          </cell>
          <cell r="CJ1868" t="str">
            <v>SupTaller</v>
          </cell>
          <cell r="CK1868">
            <v>90</v>
          </cell>
          <cell r="CL1868" t="str">
            <v>101 - MAGNA</v>
          </cell>
          <cell r="CM1868" t="str">
            <v>17097</v>
          </cell>
          <cell r="CP1868" t="str">
            <v>-</v>
          </cell>
        </row>
        <row r="1869">
          <cell r="A1869" t="str">
            <v>17098</v>
          </cell>
          <cell r="B1869" t="str">
            <v>X14APC</v>
          </cell>
          <cell r="C1869" t="str">
            <v>Ciudad de México</v>
          </cell>
          <cell r="D1869" t="str">
            <v>No aplica</v>
          </cell>
          <cell r="E1869" t="str">
            <v>Aveo</v>
          </cell>
          <cell r="F1869" t="str">
            <v>Automóvil</v>
          </cell>
          <cell r="G1869" t="str">
            <v>Chevrolet</v>
          </cell>
          <cell r="H1869" t="str">
            <v>Aveo LT 4 puertas T/M, D/H, A/A, B/A, ABS, CD, Paquete F</v>
          </cell>
          <cell r="I1869" t="str">
            <v>3G1TB5CF1HL150274</v>
          </cell>
          <cell r="J1869" t="str">
            <v>Hecho en México</v>
          </cell>
          <cell r="K1869" t="str">
            <v>Magna</v>
          </cell>
          <cell r="L1869">
            <v>4</v>
          </cell>
          <cell r="M1869">
            <v>45</v>
          </cell>
          <cell r="N1869">
            <v>2017</v>
          </cell>
          <cell r="O1869" t="str">
            <v>Guadalajara</v>
          </cell>
          <cell r="P1869" t="str">
            <v>Jalisco</v>
          </cell>
          <cell r="Q1869" t="str">
            <v>Occidente</v>
          </cell>
          <cell r="R1869" t="str">
            <v>Proceso baja</v>
          </cell>
          <cell r="S1869" t="str">
            <v>Devolución Valmex</v>
          </cell>
          <cell r="T1869" t="str">
            <v>GNP</v>
          </cell>
          <cell r="U1869" t="str">
            <v>Grupo Nacional Provincial, S.A.B.</v>
          </cell>
          <cell r="V1869" t="str">
            <v>Asesor de Servicio</v>
          </cell>
          <cell r="W1869" t="str">
            <v>608</v>
          </cell>
          <cell r="X1869" t="str">
            <v>Célula México</v>
          </cell>
          <cell r="Y1869" t="str">
            <v>Asignado</v>
          </cell>
          <cell r="Z1869">
            <v>40060001</v>
          </cell>
          <cell r="AA1869" t="str">
            <v>Maeda Cervantes Carlos Manuel</v>
          </cell>
          <cell r="AB1869" t="str">
            <v>Servicios Administrativos en Reclamaciones, S.A. de C.V.</v>
          </cell>
          <cell r="AC1869" t="str">
            <v>MACC860727531</v>
          </cell>
          <cell r="AD1869" t="str">
            <v>Operativo</v>
          </cell>
          <cell r="AE1869" t="str">
            <v>Asesor de Servicio</v>
          </cell>
          <cell r="AF1869" t="str">
            <v>Unidad Operativa</v>
          </cell>
          <cell r="AG1869" t="str">
            <v>Dirección Servicio y Operaciones</v>
          </cell>
          <cell r="AH1869" t="str">
            <v>Subdirección Siniestros Norte y Occidente</v>
          </cell>
          <cell r="AI1869" t="str">
            <v>C9179</v>
          </cell>
          <cell r="AJ1869" t="str">
            <v>Moya Urdiales Idalia Leticia</v>
          </cell>
          <cell r="AK1869" t="str">
            <v>Oficina central Guadalajara</v>
          </cell>
          <cell r="AL1869" t="str">
            <v>Guadalajara</v>
          </cell>
          <cell r="AM1869">
            <v>0</v>
          </cell>
          <cell r="AN1869" t="str">
            <v>carlos.maeda@gnp.com.mx</v>
          </cell>
          <cell r="AO1869" t="str">
            <v>carlos.maeda@gnp.com.mx</v>
          </cell>
          <cell r="AQ1869">
            <v>3310204575</v>
          </cell>
          <cell r="AR1869" t="str">
            <v>6363180010380689</v>
          </cell>
          <cell r="AS1869" t="str">
            <v>CANCELADO</v>
          </cell>
          <cell r="AT1869" t="str">
            <v>2555</v>
          </cell>
          <cell r="AU1869" t="str">
            <v>674</v>
          </cell>
          <cell r="AV1869" t="str">
            <v>05/26</v>
          </cell>
          <cell r="AW1869" t="str">
            <v>-</v>
          </cell>
          <cell r="AX1869" t="str">
            <v>-</v>
          </cell>
          <cell r="AY1869" t="str">
            <v>No</v>
          </cell>
          <cell r="AZ1869" t="str">
            <v>-</v>
          </cell>
          <cell r="BA1869" t="str">
            <v>-</v>
          </cell>
          <cell r="BB1869" t="str">
            <v>-</v>
          </cell>
          <cell r="BC1869" t="str">
            <v>-</v>
          </cell>
          <cell r="BD1869" t="str">
            <v>-</v>
          </cell>
          <cell r="BE1869" t="str">
            <v>-</v>
          </cell>
          <cell r="BF1869" t="str">
            <v>-</v>
          </cell>
          <cell r="BG1869">
            <v>3</v>
          </cell>
          <cell r="BH1869">
            <v>2020</v>
          </cell>
          <cell r="BI1869">
            <v>2</v>
          </cell>
          <cell r="BJ1869" t="str">
            <v>Arrendado</v>
          </cell>
          <cell r="BK1869" t="str">
            <v>ANC10943</v>
          </cell>
          <cell r="BL1869" t="str">
            <v>Auto Cam, S.A. de C.V.</v>
          </cell>
          <cell r="BM1869">
            <v>126389.66</v>
          </cell>
          <cell r="BN1869">
            <v>20222.345600000001</v>
          </cell>
          <cell r="BO1869">
            <v>146612.0056</v>
          </cell>
          <cell r="BQ1869">
            <v>43652</v>
          </cell>
          <cell r="BR1869" t="str">
            <v>AP-20170728-0735</v>
          </cell>
          <cell r="BS1869" t="str">
            <v>81</v>
          </cell>
          <cell r="BT1869" t="str">
            <v>23/36</v>
          </cell>
          <cell r="BU1869">
            <v>2151.71</v>
          </cell>
          <cell r="BV1869">
            <v>1002.97</v>
          </cell>
          <cell r="BW1869">
            <v>3154.6800000000003</v>
          </cell>
          <cell r="BX1869">
            <v>504.75</v>
          </cell>
          <cell r="BY1869">
            <v>3659.4300000000003</v>
          </cell>
          <cell r="BZ1869">
            <v>90328.56</v>
          </cell>
          <cell r="CA1869" t="str">
            <v>28/07/2017</v>
          </cell>
          <cell r="CB1869" t="str">
            <v>06/08/2020</v>
          </cell>
          <cell r="CC1869" t="str">
            <v>Miércoles</v>
          </cell>
          <cell r="CD1869" t="str">
            <v>14</v>
          </cell>
          <cell r="CE1869" t="str">
            <v>4</v>
          </cell>
          <cell r="CF1869" t="str">
            <v>Rojo</v>
          </cell>
          <cell r="CG1869" t="str">
            <v>3er Sábado</v>
          </cell>
          <cell r="CH1869" t="str">
            <v>Mzo y Abr</v>
          </cell>
          <cell r="CI1869" t="str">
            <v>Sep y Oct</v>
          </cell>
          <cell r="CJ1869" t="str">
            <v>Ajustador</v>
          </cell>
          <cell r="CK1869">
            <v>90</v>
          </cell>
          <cell r="CL1869" t="str">
            <v>101 - MAGNA</v>
          </cell>
          <cell r="CM1869" t="str">
            <v>17098</v>
          </cell>
          <cell r="CP1869" t="str">
            <v>-</v>
          </cell>
        </row>
        <row r="1870">
          <cell r="A1870" t="str">
            <v>17099</v>
          </cell>
          <cell r="B1870" t="str">
            <v>X79APC</v>
          </cell>
          <cell r="C1870" t="str">
            <v>Ciudad de México</v>
          </cell>
          <cell r="D1870" t="str">
            <v>No aplica</v>
          </cell>
          <cell r="E1870" t="str">
            <v>Aveo</v>
          </cell>
          <cell r="F1870" t="str">
            <v>Automóvil</v>
          </cell>
          <cell r="G1870" t="str">
            <v>Chevrolet</v>
          </cell>
          <cell r="H1870" t="str">
            <v>Aveo LT 4 puertas T/M, D/H, A/A, B/A, ABS, CD, Paquete F</v>
          </cell>
          <cell r="I1870" t="str">
            <v>3G1TB5CF1HL151344</v>
          </cell>
          <cell r="J1870" t="str">
            <v>Hecho en México</v>
          </cell>
          <cell r="K1870" t="str">
            <v>Magna</v>
          </cell>
          <cell r="L1870">
            <v>4</v>
          </cell>
          <cell r="M1870">
            <v>45</v>
          </cell>
          <cell r="N1870">
            <v>2017</v>
          </cell>
          <cell r="O1870" t="str">
            <v>Monterrey</v>
          </cell>
          <cell r="P1870" t="str">
            <v>Nuevo León</v>
          </cell>
          <cell r="Q1870" t="str">
            <v>Noreste</v>
          </cell>
          <cell r="R1870" t="str">
            <v>Activo</v>
          </cell>
          <cell r="S1870" t="str">
            <v>En operación</v>
          </cell>
          <cell r="T1870" t="str">
            <v>GNP</v>
          </cell>
          <cell r="U1870" t="str">
            <v>Grupo Nacional Provincial, S.A.B.</v>
          </cell>
          <cell r="V1870" t="str">
            <v>Asesor de Servicio</v>
          </cell>
          <cell r="W1870" t="str">
            <v>1224</v>
          </cell>
          <cell r="X1870" t="str">
            <v>Guardia 1</v>
          </cell>
          <cell r="Y1870" t="str">
            <v>Asignado</v>
          </cell>
          <cell r="Z1870">
            <v>40325001</v>
          </cell>
          <cell r="AA1870" t="str">
            <v>Ortega Constantino Javier</v>
          </cell>
          <cell r="AB1870" t="str">
            <v>Servicios Administrativos en Reclamaciones, S.A. de C.V.</v>
          </cell>
          <cell r="AC1870" t="str">
            <v>OECJ620702D80</v>
          </cell>
          <cell r="AD1870" t="str">
            <v>Operativo</v>
          </cell>
          <cell r="AE1870" t="str">
            <v>Asesor de Servicio</v>
          </cell>
          <cell r="AF1870" t="str">
            <v>Unidad Operativa</v>
          </cell>
          <cell r="AG1870" t="str">
            <v>Dirección Servicio y Operaciones</v>
          </cell>
          <cell r="AH1870" t="str">
            <v>Subdirección Siniestros Norte y Occidente</v>
          </cell>
          <cell r="AI1870" t="str">
            <v>C9212</v>
          </cell>
          <cell r="AJ1870" t="str">
            <v>Colome Pineda Juan Del Carmen</v>
          </cell>
          <cell r="AK1870" t="str">
            <v>Oficina de Servicio Monterrey</v>
          </cell>
          <cell r="AL1870" t="str">
            <v>Monterrey</v>
          </cell>
          <cell r="AM1870">
            <v>0</v>
          </cell>
          <cell r="AN1870" t="str">
            <v>javier.ortega@gnp.com.mx</v>
          </cell>
          <cell r="AO1870" t="str">
            <v>javier.ortega@gnp.com.mx</v>
          </cell>
          <cell r="AQ1870">
            <v>8112443441</v>
          </cell>
          <cell r="AR1870" t="str">
            <v>6363180010380697</v>
          </cell>
          <cell r="AS1870" t="str">
            <v>CANCELADO</v>
          </cell>
          <cell r="AT1870" t="str">
            <v>8444</v>
          </cell>
          <cell r="AU1870" t="str">
            <v>386</v>
          </cell>
          <cell r="AV1870" t="str">
            <v>05/26</v>
          </cell>
          <cell r="AW1870" t="str">
            <v>-</v>
          </cell>
          <cell r="AX1870" t="str">
            <v>-</v>
          </cell>
          <cell r="AY1870" t="str">
            <v>No</v>
          </cell>
          <cell r="AZ1870" t="str">
            <v>-</v>
          </cell>
          <cell r="BA1870" t="str">
            <v>-</v>
          </cell>
          <cell r="BB1870" t="str">
            <v>-</v>
          </cell>
          <cell r="BC1870" t="str">
            <v>-</v>
          </cell>
          <cell r="BD1870" t="str">
            <v>-</v>
          </cell>
          <cell r="BE1870" t="str">
            <v>-</v>
          </cell>
          <cell r="BF1870" t="str">
            <v>-</v>
          </cell>
          <cell r="BG1870">
            <v>3</v>
          </cell>
          <cell r="BH1870">
            <v>2020</v>
          </cell>
          <cell r="BI1870">
            <v>2</v>
          </cell>
          <cell r="BJ1870" t="str">
            <v>Arrendado</v>
          </cell>
          <cell r="BK1870" t="str">
            <v>ANC10909</v>
          </cell>
          <cell r="BL1870" t="str">
            <v>Auto Cam, S.A. de C.V.</v>
          </cell>
          <cell r="BM1870">
            <v>126389.66</v>
          </cell>
          <cell r="BN1870">
            <v>20222.345600000001</v>
          </cell>
          <cell r="BO1870">
            <v>146612.0056</v>
          </cell>
          <cell r="BQ1870">
            <v>43652</v>
          </cell>
          <cell r="BR1870" t="str">
            <v>AP-20170728-0735</v>
          </cell>
          <cell r="BS1870" t="str">
            <v>47</v>
          </cell>
          <cell r="BT1870" t="str">
            <v>23/36</v>
          </cell>
          <cell r="BU1870">
            <v>2151.71</v>
          </cell>
          <cell r="BV1870">
            <v>1002.97</v>
          </cell>
          <cell r="BW1870">
            <v>3154.6800000000003</v>
          </cell>
          <cell r="BX1870">
            <v>504.75</v>
          </cell>
          <cell r="BY1870">
            <v>3659.4300000000003</v>
          </cell>
          <cell r="BZ1870">
            <v>90328.56</v>
          </cell>
          <cell r="CA1870" t="str">
            <v>28/07/2017</v>
          </cell>
          <cell r="CB1870" t="str">
            <v>06/08/2020</v>
          </cell>
          <cell r="CC1870" t="str">
            <v>Viernes</v>
          </cell>
          <cell r="CD1870" t="str">
            <v>79</v>
          </cell>
          <cell r="CE1870" t="str">
            <v>9</v>
          </cell>
          <cell r="CF1870" t="str">
            <v>Azul</v>
          </cell>
          <cell r="CG1870" t="str">
            <v>5o Sábado</v>
          </cell>
          <cell r="CH1870" t="str">
            <v>May y Jun</v>
          </cell>
          <cell r="CI1870" t="str">
            <v>Nov y Dic</v>
          </cell>
          <cell r="CJ1870" t="str">
            <v>Ajustador</v>
          </cell>
          <cell r="CK1870">
            <v>90</v>
          </cell>
          <cell r="CL1870" t="str">
            <v>101 - MAGNA</v>
          </cell>
          <cell r="CM1870" t="str">
            <v>17099</v>
          </cell>
          <cell r="CP1870" t="str">
            <v>4010842</v>
          </cell>
        </row>
        <row r="1871">
          <cell r="A1871" t="str">
            <v>17100</v>
          </cell>
          <cell r="B1871" t="str">
            <v>T51APJ</v>
          </cell>
          <cell r="C1871" t="str">
            <v>Ciudad de México</v>
          </cell>
          <cell r="D1871" t="str">
            <v>No aplica</v>
          </cell>
          <cell r="E1871" t="str">
            <v>Aveo</v>
          </cell>
          <cell r="F1871" t="str">
            <v>Automóvil</v>
          </cell>
          <cell r="G1871" t="str">
            <v>Chevrolet</v>
          </cell>
          <cell r="H1871" t="str">
            <v>Aveo LT 4 puertas T/M, D/H, A/A, B/A, ABS, CD, Paquete F</v>
          </cell>
          <cell r="I1871" t="str">
            <v>3G1TB5CF1HL152753</v>
          </cell>
          <cell r="J1871" t="str">
            <v>Hecho en México</v>
          </cell>
          <cell r="K1871" t="str">
            <v>Magna</v>
          </cell>
          <cell r="L1871">
            <v>4</v>
          </cell>
          <cell r="M1871">
            <v>45</v>
          </cell>
          <cell r="N1871">
            <v>2017</v>
          </cell>
          <cell r="O1871" t="str">
            <v>Guadalajara</v>
          </cell>
          <cell r="P1871" t="str">
            <v>Jalisco</v>
          </cell>
          <cell r="Q1871" t="str">
            <v>Occidente</v>
          </cell>
          <cell r="R1871" t="str">
            <v>Activo</v>
          </cell>
          <cell r="S1871" t="str">
            <v>En operación</v>
          </cell>
          <cell r="T1871" t="str">
            <v>GNP</v>
          </cell>
          <cell r="U1871" t="str">
            <v>Grupo Nacional Provincial, S.A.B.</v>
          </cell>
          <cell r="V1871" t="str">
            <v>Agente Empleado</v>
          </cell>
          <cell r="W1871" t="str">
            <v>-</v>
          </cell>
          <cell r="X1871" t="str">
            <v>Oficina de Ventas</v>
          </cell>
          <cell r="Y1871" t="str">
            <v>Asignado</v>
          </cell>
          <cell r="Z1871" t="str">
            <v>V07487</v>
          </cell>
          <cell r="AA1871" t="str">
            <v>Anaya Gómez Vicente Emmanuel</v>
          </cell>
          <cell r="AB1871" t="str">
            <v>GNP Administración de Venta Masiva, S.A. de C.V.</v>
          </cell>
          <cell r="AC1871" t="str">
            <v>AAGV860918CS5</v>
          </cell>
          <cell r="AD1871" t="str">
            <v>Jefe de departamento</v>
          </cell>
          <cell r="AE1871" t="str">
            <v>Gerente Comercial</v>
          </cell>
          <cell r="AF1871" t="str">
            <v>Unidad de Negocio</v>
          </cell>
          <cell r="AG1871" t="str">
            <v>Dirección Canal Masivo</v>
          </cell>
          <cell r="AH1871" t="str">
            <v>Subdirección Comercial Agentes y Empleados</v>
          </cell>
          <cell r="AI1871" t="str">
            <v>C2041</v>
          </cell>
          <cell r="AJ1871" t="str">
            <v>Cabrera Zúñiga Saúl</v>
          </cell>
          <cell r="AK1871" t="str">
            <v>Oficina central Guadalajara</v>
          </cell>
          <cell r="AL1871" t="str">
            <v>Guadalajara</v>
          </cell>
          <cell r="AM1871">
            <v>0</v>
          </cell>
          <cell r="AN1871" t="str">
            <v>vicente.anaya@gnp.com.mx</v>
          </cell>
          <cell r="AO1871">
            <v>0</v>
          </cell>
          <cell r="AP1871" t="str">
            <v>vicente.anaya@gnp.com.mx</v>
          </cell>
          <cell r="AQ1871">
            <v>3331054030</v>
          </cell>
          <cell r="AR1871" t="str">
            <v>6363180010380705</v>
          </cell>
          <cell r="AS1871" t="str">
            <v>ACTIVO</v>
          </cell>
          <cell r="AT1871" t="str">
            <v>6285</v>
          </cell>
          <cell r="AU1871" t="str">
            <v>899</v>
          </cell>
          <cell r="AV1871" t="str">
            <v>05/26</v>
          </cell>
          <cell r="AW1871" t="str">
            <v>IMDM22968755..</v>
          </cell>
          <cell r="AX1871" t="str">
            <v>Activo</v>
          </cell>
          <cell r="AY1871" t="str">
            <v>No</v>
          </cell>
          <cell r="AZ1871" t="str">
            <v>-</v>
          </cell>
          <cell r="BA1871" t="str">
            <v>-</v>
          </cell>
          <cell r="BB1871" t="str">
            <v>-</v>
          </cell>
          <cell r="BC1871" t="str">
            <v>-</v>
          </cell>
          <cell r="BD1871" t="str">
            <v>-</v>
          </cell>
          <cell r="BE1871" t="str">
            <v>-</v>
          </cell>
          <cell r="BF1871" t="str">
            <v>-</v>
          </cell>
          <cell r="BG1871" t="str">
            <v>-</v>
          </cell>
          <cell r="BH1871">
            <v>2021</v>
          </cell>
          <cell r="BI1871">
            <v>2</v>
          </cell>
          <cell r="BJ1871" t="str">
            <v>Arrendado</v>
          </cell>
          <cell r="BK1871" t="str">
            <v>ANC11010</v>
          </cell>
          <cell r="BL1871" t="str">
            <v>Auto Cam, S.A. de C.V.</v>
          </cell>
          <cell r="BM1871">
            <v>126389.66</v>
          </cell>
          <cell r="BN1871">
            <v>20222.345600000001</v>
          </cell>
          <cell r="BO1871">
            <v>146612.0056</v>
          </cell>
          <cell r="BQ1871">
            <v>43652</v>
          </cell>
          <cell r="BR1871" t="str">
            <v>AP-20170728-0735</v>
          </cell>
          <cell r="BS1871" t="str">
            <v>88</v>
          </cell>
          <cell r="BT1871" t="str">
            <v>23/36</v>
          </cell>
          <cell r="BU1871">
            <v>2054.37</v>
          </cell>
          <cell r="BV1871">
            <v>957.6</v>
          </cell>
          <cell r="BW1871">
            <v>3011.97</v>
          </cell>
          <cell r="BX1871">
            <v>481.92</v>
          </cell>
          <cell r="BY1871">
            <v>3493.89</v>
          </cell>
          <cell r="BZ1871">
            <v>86242.53</v>
          </cell>
          <cell r="CA1871" t="str">
            <v>28/07/2017</v>
          </cell>
          <cell r="CB1871" t="str">
            <v>06/08/2020</v>
          </cell>
          <cell r="CC1871" t="str">
            <v>Jueves</v>
          </cell>
          <cell r="CD1871" t="str">
            <v>51</v>
          </cell>
          <cell r="CE1871" t="str">
            <v>1</v>
          </cell>
          <cell r="CF1871" t="str">
            <v>Verde</v>
          </cell>
          <cell r="CG1871" t="str">
            <v>4o Sábado</v>
          </cell>
          <cell r="CH1871" t="str">
            <v>Abr y May</v>
          </cell>
          <cell r="CI1871" t="str">
            <v>Oct y Nov</v>
          </cell>
          <cell r="CJ1871" t="str">
            <v>AgenteEmp</v>
          </cell>
          <cell r="CK1871">
            <v>90</v>
          </cell>
          <cell r="CL1871" t="str">
            <v>101 - MAGNA</v>
          </cell>
          <cell r="CM1871" t="str">
            <v>17100</v>
          </cell>
          <cell r="CP1871" t="str">
            <v>4015860</v>
          </cell>
        </row>
        <row r="1872">
          <cell r="A1872" t="str">
            <v>17101</v>
          </cell>
          <cell r="B1872" t="str">
            <v>K21APL</v>
          </cell>
          <cell r="C1872" t="str">
            <v>Ciudad de México</v>
          </cell>
          <cell r="D1872" t="str">
            <v>No aplica</v>
          </cell>
          <cell r="E1872" t="str">
            <v>Aveo</v>
          </cell>
          <cell r="F1872" t="str">
            <v>Automóvil</v>
          </cell>
          <cell r="G1872" t="str">
            <v>Chevrolet</v>
          </cell>
          <cell r="H1872" t="str">
            <v>Aveo LT 4 puertas T/M, D/H, A/A, B/A, ABS, CD, Paquete F</v>
          </cell>
          <cell r="I1872" t="str">
            <v>3G1TB5CF1HL162747</v>
          </cell>
          <cell r="J1872" t="str">
            <v>Hecho en México</v>
          </cell>
          <cell r="K1872" t="str">
            <v>Magna</v>
          </cell>
          <cell r="L1872">
            <v>4</v>
          </cell>
          <cell r="M1872">
            <v>45</v>
          </cell>
          <cell r="N1872">
            <v>2017</v>
          </cell>
          <cell r="O1872" t="str">
            <v>Puebla</v>
          </cell>
          <cell r="P1872" t="str">
            <v>Puebla</v>
          </cell>
          <cell r="Q1872" t="str">
            <v>Sureste</v>
          </cell>
          <cell r="R1872" t="str">
            <v>Baja</v>
          </cell>
          <cell r="S1872" t="str">
            <v>Venta a empleado</v>
          </cell>
          <cell r="T1872" t="str">
            <v>GNP</v>
          </cell>
          <cell r="U1872" t="str">
            <v>Grupo Nacional Provincial, S.A.B.</v>
          </cell>
          <cell r="V1872" t="str">
            <v>AVES</v>
          </cell>
          <cell r="W1872" t="str">
            <v>523</v>
          </cell>
          <cell r="X1872" t="str">
            <v>Despacho Externo</v>
          </cell>
          <cell r="Y1872" t="str">
            <v>Asignado</v>
          </cell>
          <cell r="AA1872" t="str">
            <v>-</v>
          </cell>
          <cell r="AB1872" t="str">
            <v>-</v>
          </cell>
          <cell r="AC1872" t="str">
            <v>-</v>
          </cell>
          <cell r="AD1872" t="str">
            <v>-</v>
          </cell>
          <cell r="AE1872" t="str">
            <v>-</v>
          </cell>
          <cell r="AF1872" t="str">
            <v>-</v>
          </cell>
          <cell r="AG1872" t="str">
            <v>-</v>
          </cell>
          <cell r="AH1872" t="str">
            <v>-</v>
          </cell>
          <cell r="AI1872" t="str">
            <v>C6705</v>
          </cell>
          <cell r="AJ1872" t="str">
            <v>Ramirez Granados Arturo</v>
          </cell>
          <cell r="AK1872" t="str">
            <v>-</v>
          </cell>
          <cell r="AL1872" t="str">
            <v>-</v>
          </cell>
          <cell r="AM1872" t="str">
            <v>-</v>
          </cell>
          <cell r="AN1872">
            <v>0</v>
          </cell>
          <cell r="AO1872" t="str">
            <v>-</v>
          </cell>
          <cell r="AQ1872">
            <v>5543677979</v>
          </cell>
          <cell r="AR1872" t="str">
            <v>6363180010380713</v>
          </cell>
          <cell r="AS1872" t="str">
            <v>CANCELADO</v>
          </cell>
          <cell r="AT1872" t="str">
            <v>2532</v>
          </cell>
          <cell r="AU1872" t="str">
            <v>185</v>
          </cell>
          <cell r="AV1872" t="str">
            <v>05/26</v>
          </cell>
          <cell r="AW1872" t="str">
            <v>IMDM22968756..</v>
          </cell>
          <cell r="AX1872" t="str">
            <v>Inactivo</v>
          </cell>
          <cell r="AY1872" t="str">
            <v>No</v>
          </cell>
          <cell r="AZ1872" t="str">
            <v>-</v>
          </cell>
          <cell r="BA1872" t="str">
            <v>-</v>
          </cell>
          <cell r="BB1872" t="str">
            <v>-</v>
          </cell>
          <cell r="BC1872" t="str">
            <v>-</v>
          </cell>
          <cell r="BD1872" t="str">
            <v>-</v>
          </cell>
          <cell r="BE1872" t="str">
            <v>-</v>
          </cell>
          <cell r="BF1872" t="str">
            <v>-</v>
          </cell>
          <cell r="BG1872" t="str">
            <v>-</v>
          </cell>
          <cell r="BH1872" t="str">
            <v>-</v>
          </cell>
          <cell r="BI1872" t="str">
            <v>-</v>
          </cell>
          <cell r="BJ1872" t="str">
            <v>Arrendado</v>
          </cell>
          <cell r="BK1872" t="str">
            <v>ANC11007</v>
          </cell>
          <cell r="BL1872" t="str">
            <v>Auto Cam, S.A. de C.V.</v>
          </cell>
          <cell r="BM1872">
            <v>126389.66</v>
          </cell>
          <cell r="BN1872">
            <v>20222.345600000001</v>
          </cell>
          <cell r="BO1872">
            <v>146612.0056</v>
          </cell>
          <cell r="BQ1872" t="str">
            <v>-</v>
          </cell>
          <cell r="BR1872" t="str">
            <v>-</v>
          </cell>
          <cell r="BS1872" t="str">
            <v>-</v>
          </cell>
          <cell r="BT1872" t="str">
            <v>-</v>
          </cell>
          <cell r="BU1872" t="str">
            <v>-</v>
          </cell>
          <cell r="BV1872" t="str">
            <v>-</v>
          </cell>
          <cell r="BW1872" t="str">
            <v>-</v>
          </cell>
          <cell r="BX1872" t="str">
            <v>-</v>
          </cell>
          <cell r="BY1872" t="str">
            <v>-</v>
          </cell>
          <cell r="BZ1872" t="str">
            <v>-</v>
          </cell>
          <cell r="CA1872" t="str">
            <v>-</v>
          </cell>
          <cell r="CB1872" t="str">
            <v>-</v>
          </cell>
          <cell r="CC1872" t="str">
            <v>Jueves</v>
          </cell>
          <cell r="CD1872" t="str">
            <v>21</v>
          </cell>
          <cell r="CE1872" t="str">
            <v>1</v>
          </cell>
          <cell r="CF1872" t="str">
            <v>Verde</v>
          </cell>
          <cell r="CG1872" t="str">
            <v>4o Sábado</v>
          </cell>
          <cell r="CH1872" t="str">
            <v>Abr y May</v>
          </cell>
          <cell r="CI1872" t="str">
            <v>Oct y Nov</v>
          </cell>
          <cell r="CJ1872" t="str">
            <v>Ajustador</v>
          </cell>
          <cell r="CK1872">
            <v>0</v>
          </cell>
          <cell r="CL1872" t="str">
            <v>101 - MAGNA</v>
          </cell>
          <cell r="CM1872" t="str">
            <v>17101</v>
          </cell>
          <cell r="CP1872" t="str">
            <v>-</v>
          </cell>
        </row>
        <row r="1873">
          <cell r="A1873" t="str">
            <v>17102</v>
          </cell>
          <cell r="B1873" t="str">
            <v>T99APJ</v>
          </cell>
          <cell r="C1873" t="str">
            <v>Ciudad de México</v>
          </cell>
          <cell r="D1873" t="str">
            <v>No aplica</v>
          </cell>
          <cell r="E1873" t="str">
            <v>Aveo</v>
          </cell>
          <cell r="F1873" t="str">
            <v>Automóvil</v>
          </cell>
          <cell r="G1873" t="str">
            <v>Chevrolet</v>
          </cell>
          <cell r="H1873" t="str">
            <v>Aveo LT 4 puertas T/M, D/H, A/A, B/A, ABS, CD, Paquete F</v>
          </cell>
          <cell r="I1873" t="str">
            <v>3G1TB5CF1HL163798</v>
          </cell>
          <cell r="J1873" t="str">
            <v>Hecho en México</v>
          </cell>
          <cell r="K1873" t="str">
            <v>Magna</v>
          </cell>
          <cell r="L1873">
            <v>4</v>
          </cell>
          <cell r="M1873">
            <v>45</v>
          </cell>
          <cell r="N1873">
            <v>2017</v>
          </cell>
          <cell r="O1873" t="str">
            <v>Guadalajara</v>
          </cell>
          <cell r="P1873" t="str">
            <v>Jalisco</v>
          </cell>
          <cell r="Q1873" t="str">
            <v>Occidente</v>
          </cell>
          <cell r="R1873" t="str">
            <v>Activo</v>
          </cell>
          <cell r="S1873" t="str">
            <v>En operación</v>
          </cell>
          <cell r="T1873" t="str">
            <v>GNP</v>
          </cell>
          <cell r="U1873" t="str">
            <v>Grupo Nacional Provincial, S.A.B.</v>
          </cell>
          <cell r="V1873" t="str">
            <v>Asesor de Servicio</v>
          </cell>
          <cell r="W1873" t="str">
            <v>418</v>
          </cell>
          <cell r="X1873" t="str">
            <v>Célula 10</v>
          </cell>
          <cell r="Y1873" t="str">
            <v>Asignado</v>
          </cell>
          <cell r="Z1873" t="str">
            <v>S03386</v>
          </cell>
          <cell r="AA1873" t="str">
            <v>Esparza Serrano Saúl Alfredo</v>
          </cell>
          <cell r="AB1873" t="str">
            <v>Servicios Administrativos en Reclamaciones, S.A. de C.V.</v>
          </cell>
          <cell r="AC1873" t="str">
            <v>EASS810404L57</v>
          </cell>
          <cell r="AD1873" t="str">
            <v>Operativo</v>
          </cell>
          <cell r="AE1873" t="str">
            <v>Asesor de Servicio</v>
          </cell>
          <cell r="AF1873" t="str">
            <v>Unidad Operativa</v>
          </cell>
          <cell r="AG1873" t="str">
            <v>Dirección Servicio y Operaciones</v>
          </cell>
          <cell r="AH1873" t="str">
            <v>Subdirección Siniestros Norte y Occidente</v>
          </cell>
          <cell r="AI1873" t="str">
            <v>C9179</v>
          </cell>
          <cell r="AJ1873" t="str">
            <v>Moya Urdiales Idalia Leticia</v>
          </cell>
          <cell r="AK1873" t="str">
            <v>Oficina central Guadalajara</v>
          </cell>
          <cell r="AL1873" t="str">
            <v>Guadalajara</v>
          </cell>
          <cell r="AM1873">
            <v>0</v>
          </cell>
          <cell r="AN1873" t="str">
            <v>saul.esparza@gnp.com.mx</v>
          </cell>
          <cell r="AO1873" t="str">
            <v>saul.esparza@gnp.com.mx</v>
          </cell>
          <cell r="AQ1873">
            <v>3310204572</v>
          </cell>
          <cell r="AR1873" t="str">
            <v>6363180010380721</v>
          </cell>
          <cell r="AS1873" t="str">
            <v>ACTIVO</v>
          </cell>
          <cell r="AT1873" t="str">
            <v>7172</v>
          </cell>
          <cell r="AU1873" t="str">
            <v>169</v>
          </cell>
          <cell r="AV1873" t="str">
            <v>05/26</v>
          </cell>
          <cell r="AW1873" t="str">
            <v>IMDM22968817..</v>
          </cell>
          <cell r="AX1873" t="str">
            <v>Inactivo</v>
          </cell>
          <cell r="AY1873" t="str">
            <v>No</v>
          </cell>
          <cell r="AZ1873" t="str">
            <v>-</v>
          </cell>
          <cell r="BA1873" t="str">
            <v>-</v>
          </cell>
          <cell r="BB1873" t="str">
            <v>-</v>
          </cell>
          <cell r="BC1873" t="str">
            <v>-</v>
          </cell>
          <cell r="BD1873" t="str">
            <v>-</v>
          </cell>
          <cell r="BE1873" t="str">
            <v>-</v>
          </cell>
          <cell r="BF1873" t="str">
            <v>-</v>
          </cell>
          <cell r="BG1873">
            <v>3</v>
          </cell>
          <cell r="BH1873">
            <v>2020</v>
          </cell>
          <cell r="BI1873">
            <v>2</v>
          </cell>
          <cell r="BJ1873" t="str">
            <v>Arrendado</v>
          </cell>
          <cell r="BK1873" t="str">
            <v>ANC10995</v>
          </cell>
          <cell r="BL1873" t="str">
            <v>Auto Cam, S.A. de C.V.</v>
          </cell>
          <cell r="BM1873">
            <v>126389.66</v>
          </cell>
          <cell r="BN1873">
            <v>20222.345600000001</v>
          </cell>
          <cell r="BO1873">
            <v>146612.0056</v>
          </cell>
          <cell r="BQ1873">
            <v>43652</v>
          </cell>
          <cell r="BR1873" t="str">
            <v>AP-20170728-0735</v>
          </cell>
          <cell r="BS1873" t="str">
            <v>122</v>
          </cell>
          <cell r="BT1873" t="str">
            <v>22/36</v>
          </cell>
          <cell r="BU1873">
            <v>2033.98</v>
          </cell>
          <cell r="BV1873">
            <v>979.32</v>
          </cell>
          <cell r="BW1873">
            <v>3013.3</v>
          </cell>
          <cell r="BX1873">
            <v>482.13</v>
          </cell>
          <cell r="BY1873">
            <v>3495.4300000000003</v>
          </cell>
          <cell r="BZ1873">
            <v>88265.06</v>
          </cell>
          <cell r="CA1873" t="str">
            <v>29/08/2017</v>
          </cell>
          <cell r="CB1873" t="str">
            <v>06/09/2020</v>
          </cell>
          <cell r="CC1873" t="str">
            <v>Viernes</v>
          </cell>
          <cell r="CD1873" t="str">
            <v>99</v>
          </cell>
          <cell r="CE1873" t="str">
            <v>9</v>
          </cell>
          <cell r="CF1873" t="str">
            <v>Azul</v>
          </cell>
          <cell r="CG1873" t="str">
            <v>5o Sábado</v>
          </cell>
          <cell r="CH1873" t="str">
            <v>May y Jun</v>
          </cell>
          <cell r="CI1873" t="str">
            <v>Nov y Dic</v>
          </cell>
          <cell r="CJ1873" t="str">
            <v>Ajustador</v>
          </cell>
          <cell r="CK1873">
            <v>90</v>
          </cell>
          <cell r="CL1873" t="str">
            <v>101 - MAGNA</v>
          </cell>
          <cell r="CM1873" t="str">
            <v>17102</v>
          </cell>
          <cell r="CP1873" t="str">
            <v>4015837</v>
          </cell>
        </row>
        <row r="1874">
          <cell r="A1874" t="str">
            <v>17103</v>
          </cell>
          <cell r="B1874" t="str">
            <v>J58APL</v>
          </cell>
          <cell r="C1874" t="str">
            <v>Ciudad de México</v>
          </cell>
          <cell r="D1874" t="str">
            <v>No aplica</v>
          </cell>
          <cell r="E1874" t="str">
            <v>Aveo</v>
          </cell>
          <cell r="F1874" t="str">
            <v>Automóvil</v>
          </cell>
          <cell r="G1874" t="str">
            <v>Chevrolet</v>
          </cell>
          <cell r="H1874" t="str">
            <v>Aveo LT 4 puertas T/M, D/H, A/A, B/A, ABS, CD, Paquete F</v>
          </cell>
          <cell r="I1874" t="str">
            <v>3G1TB5CF1HL164630</v>
          </cell>
          <cell r="J1874" t="str">
            <v>Hecho en México</v>
          </cell>
          <cell r="K1874" t="str">
            <v>Magna</v>
          </cell>
          <cell r="L1874">
            <v>4</v>
          </cell>
          <cell r="M1874">
            <v>45</v>
          </cell>
          <cell r="N1874">
            <v>2017</v>
          </cell>
          <cell r="O1874" t="str">
            <v>Cuernavaca</v>
          </cell>
          <cell r="P1874" t="str">
            <v>Morelos</v>
          </cell>
          <cell r="Q1874" t="str">
            <v>Centro</v>
          </cell>
          <cell r="R1874" t="str">
            <v>Proceso baja</v>
          </cell>
          <cell r="S1874" t="str">
            <v>En operación</v>
          </cell>
          <cell r="T1874" t="str">
            <v>GNP</v>
          </cell>
          <cell r="U1874" t="str">
            <v>Grupo Nacional Provincial, S.A.B.</v>
          </cell>
          <cell r="V1874" t="str">
            <v>Asesor de Servicio</v>
          </cell>
          <cell r="W1874" t="str">
            <v>CC07</v>
          </cell>
          <cell r="X1874" t="str">
            <v>Supervisoria</v>
          </cell>
          <cell r="Y1874" t="str">
            <v>Asignado</v>
          </cell>
          <cell r="Z1874" t="str">
            <v>N92732</v>
          </cell>
          <cell r="AA1874" t="str">
            <v>-</v>
          </cell>
          <cell r="AB1874" t="str">
            <v>-</v>
          </cell>
          <cell r="AC1874" t="str">
            <v>-</v>
          </cell>
          <cell r="AD1874" t="str">
            <v>-</v>
          </cell>
          <cell r="AE1874" t="str">
            <v>-</v>
          </cell>
          <cell r="AF1874" t="str">
            <v>-</v>
          </cell>
          <cell r="AG1874" t="str">
            <v>-</v>
          </cell>
          <cell r="AH1874" t="str">
            <v>-</v>
          </cell>
          <cell r="AI1874" t="str">
            <v>C6705</v>
          </cell>
          <cell r="AJ1874" t="str">
            <v>Ramirez Granados Arturo</v>
          </cell>
          <cell r="AK1874" t="str">
            <v>-</v>
          </cell>
          <cell r="AL1874" t="str">
            <v>-</v>
          </cell>
          <cell r="AM1874" t="str">
            <v>-</v>
          </cell>
          <cell r="AN1874">
            <v>0</v>
          </cell>
          <cell r="AO1874" t="str">
            <v>-</v>
          </cell>
          <cell r="AQ1874">
            <v>7772573438</v>
          </cell>
          <cell r="AR1874" t="str">
            <v>6363180010380739</v>
          </cell>
          <cell r="AS1874" t="str">
            <v>BLOQUEADO</v>
          </cell>
          <cell r="AT1874" t="str">
            <v>4783</v>
          </cell>
          <cell r="AU1874" t="str">
            <v>506</v>
          </cell>
          <cell r="AV1874" t="str">
            <v>05/26</v>
          </cell>
          <cell r="AW1874" t="str">
            <v>IMDM24204340..</v>
          </cell>
          <cell r="AX1874" t="str">
            <v>Inactivo</v>
          </cell>
          <cell r="AY1874" t="str">
            <v>Si</v>
          </cell>
          <cell r="AZ1874">
            <v>-25208.33</v>
          </cell>
          <cell r="BA1874">
            <v>43708</v>
          </cell>
          <cell r="BB1874">
            <v>-25208.33</v>
          </cell>
          <cell r="BC1874" t="str">
            <v>-</v>
          </cell>
          <cell r="BD1874">
            <v>-25208.33</v>
          </cell>
          <cell r="BE1874">
            <v>43205</v>
          </cell>
          <cell r="BF1874">
            <v>44301</v>
          </cell>
          <cell r="BG1874">
            <v>3</v>
          </cell>
          <cell r="BH1874">
            <v>2020</v>
          </cell>
          <cell r="BI1874">
            <v>2</v>
          </cell>
          <cell r="BJ1874" t="str">
            <v>Arrendado</v>
          </cell>
          <cell r="BK1874" t="str">
            <v>ANC11009</v>
          </cell>
          <cell r="BL1874" t="str">
            <v>Auto Cam, S.A. de C.V.</v>
          </cell>
          <cell r="BM1874">
            <v>126389.66</v>
          </cell>
          <cell r="BN1874">
            <v>20222.345600000001</v>
          </cell>
          <cell r="BO1874">
            <v>146612.0056</v>
          </cell>
          <cell r="BQ1874">
            <v>43652</v>
          </cell>
          <cell r="BR1874" t="str">
            <v>AP-20161006-0674</v>
          </cell>
          <cell r="BS1874" t="str">
            <v>223</v>
          </cell>
          <cell r="BT1874" t="str">
            <v>23/36</v>
          </cell>
          <cell r="BU1874">
            <v>2163.3200000000002</v>
          </cell>
          <cell r="BV1874">
            <v>1008.39</v>
          </cell>
          <cell r="BW1874">
            <v>3171.71</v>
          </cell>
          <cell r="BX1874">
            <v>507.47</v>
          </cell>
          <cell r="BY1874">
            <v>3679.1800000000003</v>
          </cell>
          <cell r="BZ1874">
            <v>90816.549999999988</v>
          </cell>
          <cell r="CA1874" t="str">
            <v>24/07/2017</v>
          </cell>
          <cell r="CB1874" t="str">
            <v>06/08/2020</v>
          </cell>
          <cell r="CC1874" t="str">
            <v>Martes</v>
          </cell>
          <cell r="CD1874" t="str">
            <v>58</v>
          </cell>
          <cell r="CE1874" t="str">
            <v>8</v>
          </cell>
          <cell r="CF1874" t="str">
            <v>Rosa</v>
          </cell>
          <cell r="CG1874" t="str">
            <v>2o Sábado</v>
          </cell>
          <cell r="CH1874" t="str">
            <v>Feb y Mzo</v>
          </cell>
          <cell r="CI1874" t="str">
            <v>Ago y Sep</v>
          </cell>
          <cell r="CJ1874" t="str">
            <v>Ajustador</v>
          </cell>
          <cell r="CK1874">
            <v>90</v>
          </cell>
          <cell r="CL1874" t="str">
            <v>101 - MAGNA</v>
          </cell>
          <cell r="CM1874" t="str">
            <v>17103</v>
          </cell>
          <cell r="CP1874" t="str">
            <v>-</v>
          </cell>
        </row>
        <row r="1875">
          <cell r="A1875" t="str">
            <v>17104</v>
          </cell>
          <cell r="B1875" t="str">
            <v>X57APC</v>
          </cell>
          <cell r="C1875" t="str">
            <v>Ciudad de México</v>
          </cell>
          <cell r="D1875" t="str">
            <v>No aplica</v>
          </cell>
          <cell r="E1875" t="str">
            <v>Aveo</v>
          </cell>
          <cell r="F1875" t="str">
            <v>Automóvil</v>
          </cell>
          <cell r="G1875" t="str">
            <v>Chevrolet</v>
          </cell>
          <cell r="H1875" t="str">
            <v>Aveo LT 4 puertas T/M, D/H, A/A, B/A, ABS, CD, Paquete F</v>
          </cell>
          <cell r="I1875" t="str">
            <v>3G1TB5CF1HL165020</v>
          </cell>
          <cell r="J1875" t="str">
            <v>Hecho en México</v>
          </cell>
          <cell r="K1875" t="str">
            <v>Magna</v>
          </cell>
          <cell r="L1875">
            <v>4</v>
          </cell>
          <cell r="M1875">
            <v>45</v>
          </cell>
          <cell r="N1875">
            <v>2017</v>
          </cell>
          <cell r="O1875" t="str">
            <v>Monterrey</v>
          </cell>
          <cell r="P1875" t="str">
            <v>Nuevo León</v>
          </cell>
          <cell r="Q1875" t="str">
            <v>Noreste</v>
          </cell>
          <cell r="R1875" t="str">
            <v>Activo</v>
          </cell>
          <cell r="S1875" t="str">
            <v>En operación</v>
          </cell>
          <cell r="T1875" t="str">
            <v>GNP</v>
          </cell>
          <cell r="U1875" t="str">
            <v>Grupo Nacional Provincial, S.A.B.</v>
          </cell>
          <cell r="V1875" t="str">
            <v>Asesor de Servicio</v>
          </cell>
          <cell r="W1875" t="str">
            <v>1212</v>
          </cell>
          <cell r="X1875" t="str">
            <v>Guardia 2</v>
          </cell>
          <cell r="Y1875" t="str">
            <v>Asignado</v>
          </cell>
          <cell r="Z1875">
            <v>40014001</v>
          </cell>
          <cell r="AA1875" t="str">
            <v>Mata Lozano Gerardo</v>
          </cell>
          <cell r="AB1875" t="str">
            <v>Servicios Administrativos en Reclamaciones, S.A. de C.V.</v>
          </cell>
          <cell r="AC1875" t="str">
            <v>MALG6505023E2</v>
          </cell>
          <cell r="AD1875" t="str">
            <v>Operativo</v>
          </cell>
          <cell r="AE1875" t="str">
            <v>Asesor de Servicio</v>
          </cell>
          <cell r="AF1875" t="str">
            <v>Unidad Operativa</v>
          </cell>
          <cell r="AG1875" t="str">
            <v>Dirección Servicio y Operaciones</v>
          </cell>
          <cell r="AH1875" t="str">
            <v>Subdirección Siniestros Norte y Occidente</v>
          </cell>
          <cell r="AI1875" t="str">
            <v>C9212</v>
          </cell>
          <cell r="AJ1875" t="str">
            <v>Colome Pineda Juan Del Carmen</v>
          </cell>
          <cell r="AK1875" t="str">
            <v>Oficina de Servicio Monterrey</v>
          </cell>
          <cell r="AL1875" t="str">
            <v>Monterrey</v>
          </cell>
          <cell r="AM1875">
            <v>0</v>
          </cell>
          <cell r="AN1875" t="str">
            <v>gerardo.mata@gnp.com.mx</v>
          </cell>
          <cell r="AO1875" t="str">
            <v>gerardo.mata@gnp.com.mx</v>
          </cell>
          <cell r="AQ1875">
            <v>8112444734</v>
          </cell>
          <cell r="AR1875" t="str">
            <v>6363180010380747</v>
          </cell>
          <cell r="AS1875" t="str">
            <v>ACTIVO</v>
          </cell>
          <cell r="AT1875" t="str">
            <v>4484</v>
          </cell>
          <cell r="AU1875" t="str">
            <v>597</v>
          </cell>
          <cell r="AV1875" t="str">
            <v>05/26</v>
          </cell>
          <cell r="AW1875" t="str">
            <v>-</v>
          </cell>
          <cell r="AX1875" t="str">
            <v>-</v>
          </cell>
          <cell r="AY1875" t="str">
            <v>No</v>
          </cell>
          <cell r="AZ1875" t="str">
            <v>-</v>
          </cell>
          <cell r="BA1875" t="str">
            <v>-</v>
          </cell>
          <cell r="BB1875" t="str">
            <v>-</v>
          </cell>
          <cell r="BC1875" t="str">
            <v>-</v>
          </cell>
          <cell r="BD1875" t="str">
            <v>-</v>
          </cell>
          <cell r="BE1875" t="str">
            <v>-</v>
          </cell>
          <cell r="BF1875" t="str">
            <v>-</v>
          </cell>
          <cell r="BG1875">
            <v>3</v>
          </cell>
          <cell r="BH1875">
            <v>2020</v>
          </cell>
          <cell r="BI1875">
            <v>2</v>
          </cell>
          <cell r="BJ1875" t="str">
            <v>Arrendado</v>
          </cell>
          <cell r="BK1875" t="str">
            <v>ANC10910</v>
          </cell>
          <cell r="BL1875" t="str">
            <v>Auto Cam, S.A. de C.V.</v>
          </cell>
          <cell r="BM1875">
            <v>126389.66</v>
          </cell>
          <cell r="BN1875">
            <v>20222.345600000001</v>
          </cell>
          <cell r="BO1875">
            <v>146612.0056</v>
          </cell>
          <cell r="BQ1875">
            <v>43652</v>
          </cell>
          <cell r="BR1875" t="str">
            <v>AP-20170728-0735</v>
          </cell>
          <cell r="BS1875" t="str">
            <v>48</v>
          </cell>
          <cell r="BT1875" t="str">
            <v>23/36</v>
          </cell>
          <cell r="BU1875">
            <v>2151.71</v>
          </cell>
          <cell r="BV1875">
            <v>1002.97</v>
          </cell>
          <cell r="BW1875">
            <v>3154.6800000000003</v>
          </cell>
          <cell r="BX1875">
            <v>504.75</v>
          </cell>
          <cell r="BY1875">
            <v>3659.4300000000003</v>
          </cell>
          <cell r="BZ1875">
            <v>90328.56</v>
          </cell>
          <cell r="CA1875" t="str">
            <v>28/07/2017</v>
          </cell>
          <cell r="CB1875" t="str">
            <v>06/08/2020</v>
          </cell>
          <cell r="CC1875" t="str">
            <v>Martes</v>
          </cell>
          <cell r="CD1875" t="str">
            <v>57</v>
          </cell>
          <cell r="CE1875" t="str">
            <v>7</v>
          </cell>
          <cell r="CF1875" t="str">
            <v>Rosa</v>
          </cell>
          <cell r="CG1875" t="str">
            <v>2o Sábado</v>
          </cell>
          <cell r="CH1875" t="str">
            <v>Feb y Mzo</v>
          </cell>
          <cell r="CI1875" t="str">
            <v>Ago y Sep</v>
          </cell>
          <cell r="CJ1875" t="str">
            <v>Ajustador</v>
          </cell>
          <cell r="CK1875">
            <v>90</v>
          </cell>
          <cell r="CL1875" t="str">
            <v>101 - MAGNA</v>
          </cell>
          <cell r="CM1875" t="str">
            <v>17104</v>
          </cell>
          <cell r="CP1875" t="str">
            <v>4016553</v>
          </cell>
        </row>
        <row r="1876">
          <cell r="A1876" t="str">
            <v>17105</v>
          </cell>
          <cell r="B1876" t="str">
            <v>D99AZH</v>
          </cell>
          <cell r="C1876" t="str">
            <v>Ciudad de México</v>
          </cell>
          <cell r="D1876" t="str">
            <v>No aplica</v>
          </cell>
          <cell r="E1876" t="str">
            <v>Aveo</v>
          </cell>
          <cell r="F1876" t="str">
            <v>Automóvil</v>
          </cell>
          <cell r="G1876" t="str">
            <v>Chevrolet</v>
          </cell>
          <cell r="H1876" t="str">
            <v>Aveo LT 4 puertas T/M, D/H, A/A, B/A, ABS, CD, Paquete F</v>
          </cell>
          <cell r="I1876" t="str">
            <v>3G1TB5CF1HL165244</v>
          </cell>
          <cell r="J1876" t="str">
            <v>Hecho en México</v>
          </cell>
          <cell r="K1876" t="str">
            <v>Magna</v>
          </cell>
          <cell r="L1876">
            <v>4</v>
          </cell>
          <cell r="M1876">
            <v>45</v>
          </cell>
          <cell r="N1876">
            <v>2017</v>
          </cell>
          <cell r="O1876" t="str">
            <v>Monterrey</v>
          </cell>
          <cell r="P1876" t="str">
            <v>Nuevo León</v>
          </cell>
          <cell r="Q1876" t="str">
            <v>Noreste</v>
          </cell>
          <cell r="R1876" t="str">
            <v>Activo</v>
          </cell>
          <cell r="S1876" t="str">
            <v>En operación</v>
          </cell>
          <cell r="T1876" t="str">
            <v>GNP</v>
          </cell>
          <cell r="U1876" t="str">
            <v>Grupo Nacional Provincial, S.A.B.</v>
          </cell>
          <cell r="V1876" t="str">
            <v>Asesor de Servicio</v>
          </cell>
          <cell r="W1876" t="str">
            <v>528</v>
          </cell>
          <cell r="X1876" t="str">
            <v>Célula 5</v>
          </cell>
          <cell r="Y1876" t="str">
            <v>Asignado</v>
          </cell>
          <cell r="Z1876" t="str">
            <v>S08464</v>
          </cell>
          <cell r="AA1876" t="str">
            <v>Meza Perez Julian Javier</v>
          </cell>
          <cell r="AB1876" t="str">
            <v>Servicios Administrativos en Reclamaciones, S.A. de C.V.</v>
          </cell>
          <cell r="AC1876" t="str">
            <v>MEPJ9102121U2</v>
          </cell>
          <cell r="AD1876" t="str">
            <v>Operativo</v>
          </cell>
          <cell r="AE1876" t="str">
            <v>Asesor de Servicio</v>
          </cell>
          <cell r="AF1876" t="str">
            <v>Unidad Operativa</v>
          </cell>
          <cell r="AG1876" t="str">
            <v>Dirección Servicio y Operaciones</v>
          </cell>
          <cell r="AH1876" t="str">
            <v>Subdirección Siniestros Norte y Occidente</v>
          </cell>
          <cell r="AI1876" t="str">
            <v>C9212</v>
          </cell>
          <cell r="AJ1876" t="str">
            <v>Colome Pineda Juan Del Carmen</v>
          </cell>
          <cell r="AK1876" t="str">
            <v>Oficina de Servicio Monterrey</v>
          </cell>
          <cell r="AL1876" t="str">
            <v>Monterrey</v>
          </cell>
          <cell r="AM1876">
            <v>0</v>
          </cell>
          <cell r="AN1876" t="str">
            <v>julian.meza@gnp.com.mx</v>
          </cell>
          <cell r="AO1876">
            <v>0</v>
          </cell>
          <cell r="AQ1876">
            <v>8118211644</v>
          </cell>
          <cell r="AR1876" t="str">
            <v>6363180010380754</v>
          </cell>
          <cell r="AS1876" t="str">
            <v>CANCELADO</v>
          </cell>
          <cell r="AT1876" t="str">
            <v>8373</v>
          </cell>
          <cell r="AU1876" t="str">
            <v>911</v>
          </cell>
          <cell r="AV1876" t="str">
            <v>05/26</v>
          </cell>
          <cell r="AW1876" t="str">
            <v>IMDM22968831..</v>
          </cell>
          <cell r="AX1876" t="str">
            <v>Activo</v>
          </cell>
          <cell r="AY1876" t="str">
            <v>No</v>
          </cell>
          <cell r="AZ1876" t="str">
            <v>-</v>
          </cell>
          <cell r="BA1876" t="str">
            <v>-</v>
          </cell>
          <cell r="BB1876" t="str">
            <v>-</v>
          </cell>
          <cell r="BC1876" t="str">
            <v>-</v>
          </cell>
          <cell r="BD1876" t="str">
            <v>-</v>
          </cell>
          <cell r="BE1876" t="str">
            <v>-</v>
          </cell>
          <cell r="BF1876" t="str">
            <v>-</v>
          </cell>
          <cell r="BG1876">
            <v>3</v>
          </cell>
          <cell r="BH1876">
            <v>2020</v>
          </cell>
          <cell r="BI1876">
            <v>2</v>
          </cell>
          <cell r="BJ1876" t="str">
            <v>Arrendado</v>
          </cell>
          <cell r="BK1876" t="str">
            <v>ANC10997</v>
          </cell>
          <cell r="BL1876" t="str">
            <v>Auto Cam, S.A. de C.V.</v>
          </cell>
          <cell r="BM1876">
            <v>126389.66</v>
          </cell>
          <cell r="BN1876">
            <v>20222.345600000001</v>
          </cell>
          <cell r="BO1876">
            <v>146612.0056</v>
          </cell>
          <cell r="BQ1876" t="str">
            <v>-</v>
          </cell>
          <cell r="BR1876" t="str">
            <v>-</v>
          </cell>
          <cell r="BS1876" t="str">
            <v>-</v>
          </cell>
          <cell r="BT1876" t="str">
            <v>-</v>
          </cell>
          <cell r="BU1876" t="str">
            <v>-</v>
          </cell>
          <cell r="BV1876" t="str">
            <v>-</v>
          </cell>
          <cell r="BW1876" t="str">
            <v>-</v>
          </cell>
          <cell r="BX1876" t="str">
            <v>-</v>
          </cell>
          <cell r="BY1876" t="str">
            <v>-</v>
          </cell>
          <cell r="BZ1876" t="str">
            <v>-</v>
          </cell>
          <cell r="CA1876" t="str">
            <v>-</v>
          </cell>
          <cell r="CB1876" t="str">
            <v>-</v>
          </cell>
          <cell r="CC1876" t="str">
            <v>Viernes</v>
          </cell>
          <cell r="CD1876" t="str">
            <v>99</v>
          </cell>
          <cell r="CE1876" t="str">
            <v>9</v>
          </cell>
          <cell r="CF1876" t="str">
            <v>Azul</v>
          </cell>
          <cell r="CG1876" t="str">
            <v>5o Sábado</v>
          </cell>
          <cell r="CH1876" t="str">
            <v>May y Jun</v>
          </cell>
          <cell r="CI1876" t="str">
            <v>Nov y Dic</v>
          </cell>
          <cell r="CJ1876" t="str">
            <v>Ajustador</v>
          </cell>
          <cell r="CK1876">
            <v>90</v>
          </cell>
          <cell r="CL1876" t="str">
            <v>101 - MAGNA</v>
          </cell>
          <cell r="CM1876" t="str">
            <v>17105</v>
          </cell>
          <cell r="CP1876" t="str">
            <v>-</v>
          </cell>
        </row>
        <row r="1877">
          <cell r="A1877" t="str">
            <v>17106</v>
          </cell>
          <cell r="B1877" t="str">
            <v>X06APC</v>
          </cell>
          <cell r="C1877" t="str">
            <v>Ciudad de México</v>
          </cell>
          <cell r="D1877" t="str">
            <v>No aplica</v>
          </cell>
          <cell r="E1877" t="str">
            <v>Aveo</v>
          </cell>
          <cell r="F1877" t="str">
            <v>Automóvil</v>
          </cell>
          <cell r="G1877" t="str">
            <v>Chevrolet</v>
          </cell>
          <cell r="H1877" t="str">
            <v>Aveo LT 4 puertas T/M, D/H, A/A, B/A, ABS, CD, Paquete F</v>
          </cell>
          <cell r="I1877" t="str">
            <v>3G1TB5CF9HL165976</v>
          </cell>
          <cell r="J1877" t="str">
            <v>Hecho en México</v>
          </cell>
          <cell r="K1877" t="str">
            <v>Magna</v>
          </cell>
          <cell r="L1877">
            <v>4</v>
          </cell>
          <cell r="M1877">
            <v>45</v>
          </cell>
          <cell r="N1877">
            <v>2017</v>
          </cell>
          <cell r="O1877" t="str">
            <v>Chihuahua</v>
          </cell>
          <cell r="P1877" t="str">
            <v>Chihuahua</v>
          </cell>
          <cell r="Q1877" t="str">
            <v>Noroeste</v>
          </cell>
          <cell r="R1877" t="str">
            <v>Baja</v>
          </cell>
          <cell r="S1877" t="str">
            <v>Devolución Valmex</v>
          </cell>
          <cell r="T1877" t="str">
            <v>GNP</v>
          </cell>
          <cell r="U1877" t="str">
            <v>Grupo Nacional Provincial, S.A.B.</v>
          </cell>
          <cell r="V1877" t="str">
            <v>Asesor de Servicio</v>
          </cell>
          <cell r="W1877" t="str">
            <v>-</v>
          </cell>
          <cell r="X1877" t="str">
            <v>Supervisoria</v>
          </cell>
          <cell r="Y1877" t="str">
            <v>Asignado</v>
          </cell>
          <cell r="Z1877">
            <v>40164001</v>
          </cell>
          <cell r="AA1877" t="str">
            <v>Garcia Talamantes Raudel Alonso</v>
          </cell>
          <cell r="AB1877" t="str">
            <v>Servicios Administrativos en Reclamaciones, S.A. de C.V.</v>
          </cell>
          <cell r="AC1877" t="str">
            <v>GATR821011267</v>
          </cell>
          <cell r="AD1877" t="str">
            <v>Operativo</v>
          </cell>
          <cell r="AE1877" t="str">
            <v>Asesor de Servicio</v>
          </cell>
          <cell r="AF1877" t="str">
            <v>Unidad Operativa</v>
          </cell>
          <cell r="AG1877" t="str">
            <v>Dirección Servicio y Operaciones</v>
          </cell>
          <cell r="AH1877" t="str">
            <v>Subdirección Siniestros Norte y Occidente</v>
          </cell>
          <cell r="AI1877" t="str">
            <v>C9212</v>
          </cell>
          <cell r="AJ1877" t="str">
            <v>Colome Pineda Juan Del Carmen</v>
          </cell>
          <cell r="AK1877" t="str">
            <v>Chihuahua</v>
          </cell>
          <cell r="AL1877" t="str">
            <v>Chihuahua</v>
          </cell>
          <cell r="AM1877">
            <v>7883</v>
          </cell>
          <cell r="AN1877" t="str">
            <v>raudel.garcia@gnp.com.mx</v>
          </cell>
          <cell r="AO1877" t="str">
            <v>raudel.garcia@gnp.com.mx</v>
          </cell>
          <cell r="AQ1877">
            <v>6141780881</v>
          </cell>
          <cell r="AR1877" t="str">
            <v>6363180010380762</v>
          </cell>
          <cell r="AS1877" t="str">
            <v>BLOQUEADO</v>
          </cell>
          <cell r="AT1877" t="str">
            <v>1912</v>
          </cell>
          <cell r="AU1877" t="str">
            <v>012</v>
          </cell>
          <cell r="AV1877" t="str">
            <v>05/26</v>
          </cell>
          <cell r="AW1877" t="str">
            <v>-</v>
          </cell>
          <cell r="AX1877" t="str">
            <v>-</v>
          </cell>
          <cell r="AY1877" t="str">
            <v>No</v>
          </cell>
          <cell r="AZ1877" t="str">
            <v>-</v>
          </cell>
          <cell r="BA1877" t="str">
            <v>-</v>
          </cell>
          <cell r="BB1877" t="str">
            <v>-</v>
          </cell>
          <cell r="BC1877" t="str">
            <v>-</v>
          </cell>
          <cell r="BD1877" t="str">
            <v>-</v>
          </cell>
          <cell r="BE1877" t="str">
            <v>-</v>
          </cell>
          <cell r="BF1877" t="str">
            <v>-</v>
          </cell>
          <cell r="BG1877">
            <v>3</v>
          </cell>
          <cell r="BH1877" t="str">
            <v>-</v>
          </cell>
          <cell r="BI1877" t="str">
            <v>-</v>
          </cell>
          <cell r="BJ1877" t="str">
            <v>Arrendado</v>
          </cell>
          <cell r="BK1877" t="str">
            <v>ANC10940</v>
          </cell>
          <cell r="BL1877" t="str">
            <v>Auto Cam, S.A. de C.V.</v>
          </cell>
          <cell r="BM1877">
            <v>126389.66</v>
          </cell>
          <cell r="BN1877">
            <v>20222.345600000001</v>
          </cell>
          <cell r="BO1877">
            <v>146612.0056</v>
          </cell>
          <cell r="BQ1877" t="str">
            <v>-</v>
          </cell>
          <cell r="BR1877" t="str">
            <v>-</v>
          </cell>
          <cell r="BS1877" t="str">
            <v>-</v>
          </cell>
          <cell r="BT1877" t="str">
            <v>-</v>
          </cell>
          <cell r="BU1877" t="str">
            <v>-</v>
          </cell>
          <cell r="BV1877" t="str">
            <v>-</v>
          </cell>
          <cell r="BW1877" t="str">
            <v>-</v>
          </cell>
          <cell r="BX1877" t="str">
            <v>-</v>
          </cell>
          <cell r="BY1877" t="str">
            <v>-</v>
          </cell>
          <cell r="BZ1877" t="str">
            <v>-</v>
          </cell>
          <cell r="CA1877" t="str">
            <v>-</v>
          </cell>
          <cell r="CB1877" t="str">
            <v>-</v>
          </cell>
          <cell r="CC1877" t="str">
            <v>Lunes</v>
          </cell>
          <cell r="CD1877" t="str">
            <v>06</v>
          </cell>
          <cell r="CE1877" t="str">
            <v>6</v>
          </cell>
          <cell r="CF1877" t="str">
            <v>Amarillo</v>
          </cell>
          <cell r="CG1877" t="str">
            <v>1er Sábado</v>
          </cell>
          <cell r="CH1877" t="str">
            <v>Ene y Feb</v>
          </cell>
          <cell r="CI1877" t="str">
            <v>Jul y Ago</v>
          </cell>
          <cell r="CJ1877" t="str">
            <v>Ajustador</v>
          </cell>
          <cell r="CK1877">
            <v>90</v>
          </cell>
          <cell r="CL1877" t="str">
            <v>101 - MAGNA</v>
          </cell>
          <cell r="CM1877" t="str">
            <v>17106</v>
          </cell>
          <cell r="CP1877" t="str">
            <v>-</v>
          </cell>
        </row>
        <row r="1878">
          <cell r="A1878" t="str">
            <v>17107</v>
          </cell>
          <cell r="B1878" t="str">
            <v>J93APL</v>
          </cell>
          <cell r="C1878" t="str">
            <v>Ciudad de México</v>
          </cell>
          <cell r="D1878" t="str">
            <v>No aplica</v>
          </cell>
          <cell r="E1878" t="str">
            <v>Aveo</v>
          </cell>
          <cell r="F1878" t="str">
            <v>Automóvil</v>
          </cell>
          <cell r="G1878" t="str">
            <v>Chevrolet</v>
          </cell>
          <cell r="H1878" t="str">
            <v>Aveo LT 4 puertas T/M, D/H, A/A, B/A, ABS, CD, Paquete F</v>
          </cell>
          <cell r="I1878" t="str">
            <v>3G1TB5CF2HL148890</v>
          </cell>
          <cell r="J1878" t="str">
            <v>Hecho en México</v>
          </cell>
          <cell r="K1878" t="str">
            <v>Magna</v>
          </cell>
          <cell r="L1878">
            <v>4</v>
          </cell>
          <cell r="M1878">
            <v>45</v>
          </cell>
          <cell r="N1878">
            <v>2017</v>
          </cell>
          <cell r="O1878" t="str">
            <v>Toluca</v>
          </cell>
          <cell r="P1878" t="str">
            <v>Estado de México</v>
          </cell>
          <cell r="Q1878" t="str">
            <v>Centro</v>
          </cell>
          <cell r="R1878" t="str">
            <v>Activo</v>
          </cell>
          <cell r="S1878" t="str">
            <v>En operación</v>
          </cell>
          <cell r="T1878" t="str">
            <v>GNP</v>
          </cell>
          <cell r="U1878" t="str">
            <v>Grupo Nacional Provincial, S.A.B.</v>
          </cell>
          <cell r="V1878" t="str">
            <v>Supervisor Ajustes</v>
          </cell>
          <cell r="W1878" t="str">
            <v>016</v>
          </cell>
          <cell r="X1878" t="str">
            <v>Supervisoria</v>
          </cell>
          <cell r="Y1878" t="str">
            <v>Asignado</v>
          </cell>
          <cell r="Z1878" t="str">
            <v>N89995</v>
          </cell>
          <cell r="AA1878" t="str">
            <v>Chavarría Gómez David Alejandro</v>
          </cell>
          <cell r="AB1878" t="str">
            <v>Grupo Nacional Provincial, S.A.B.</v>
          </cell>
          <cell r="AC1878" t="str">
            <v>CAGD770606TH6</v>
          </cell>
          <cell r="AD1878" t="str">
            <v>Jefe de departamento</v>
          </cell>
          <cell r="AE1878" t="str">
            <v>Supervisor Siniestros Autos</v>
          </cell>
          <cell r="AF1878" t="str">
            <v>Unidad Operativa</v>
          </cell>
          <cell r="AG1878" t="str">
            <v>Dirección Servicio y Operaciones</v>
          </cell>
          <cell r="AH1878" t="str">
            <v>Subdir. Siniestros CDMX y Sureste</v>
          </cell>
          <cell r="AI1878" t="str">
            <v>C9208</v>
          </cell>
          <cell r="AJ1878" t="str">
            <v>Lasa Estrada Antxon</v>
          </cell>
          <cell r="AK1878" t="str">
            <v>Toluca</v>
          </cell>
          <cell r="AL1878" t="str">
            <v>Toluca</v>
          </cell>
          <cell r="AM1878">
            <v>0</v>
          </cell>
          <cell r="AN1878" t="str">
            <v>david.chavarria@gnp.com.mx</v>
          </cell>
          <cell r="AO1878" t="str">
            <v>david.chavarria@gnp.com.mx</v>
          </cell>
          <cell r="AQ1878">
            <v>7224748508</v>
          </cell>
          <cell r="AR1878" t="str">
            <v>6363180010380770</v>
          </cell>
          <cell r="AS1878" t="str">
            <v>ACTIVO</v>
          </cell>
          <cell r="AT1878" t="str">
            <v>9642</v>
          </cell>
          <cell r="AU1878" t="str">
            <v>479</v>
          </cell>
          <cell r="AV1878" t="str">
            <v>05/26</v>
          </cell>
          <cell r="AW1878" t="str">
            <v>IMDM22968758..</v>
          </cell>
          <cell r="AX1878" t="str">
            <v>Activo</v>
          </cell>
          <cell r="AY1878" t="str">
            <v>Si</v>
          </cell>
          <cell r="AZ1878">
            <v>847.22</v>
          </cell>
          <cell r="BA1878">
            <v>43708</v>
          </cell>
          <cell r="BB1878">
            <v>28805.48</v>
          </cell>
          <cell r="BC1878" t="str">
            <v>-</v>
          </cell>
          <cell r="BD1878">
            <v>61000</v>
          </cell>
          <cell r="BE1878">
            <v>43205</v>
          </cell>
          <cell r="BF1878">
            <v>44301</v>
          </cell>
          <cell r="BG1878">
            <v>3</v>
          </cell>
          <cell r="BH1878">
            <v>2020</v>
          </cell>
          <cell r="BI1878">
            <v>2</v>
          </cell>
          <cell r="BJ1878" t="str">
            <v>Arrendado</v>
          </cell>
          <cell r="BK1878" t="str">
            <v>ANC10984</v>
          </cell>
          <cell r="BL1878" t="str">
            <v>Auto Cam, S.A. de C.V.</v>
          </cell>
          <cell r="BM1878">
            <v>126389.66</v>
          </cell>
          <cell r="BN1878">
            <v>20222.345600000001</v>
          </cell>
          <cell r="BO1878">
            <v>146612.0056</v>
          </cell>
          <cell r="BQ1878">
            <v>43652</v>
          </cell>
          <cell r="BR1878" t="str">
            <v>AP-20161006-0674</v>
          </cell>
          <cell r="BS1878" t="str">
            <v>224</v>
          </cell>
          <cell r="BT1878" t="str">
            <v>23/36</v>
          </cell>
          <cell r="BU1878">
            <v>2163.3200000000002</v>
          </cell>
          <cell r="BV1878">
            <v>1008.39</v>
          </cell>
          <cell r="BW1878">
            <v>3171.71</v>
          </cell>
          <cell r="BX1878">
            <v>507.47</v>
          </cell>
          <cell r="BY1878">
            <v>3679.1800000000003</v>
          </cell>
          <cell r="BZ1878">
            <v>90816.549999999988</v>
          </cell>
          <cell r="CA1878" t="str">
            <v>24/07/2017</v>
          </cell>
          <cell r="CB1878" t="str">
            <v>06/08/2020</v>
          </cell>
          <cell r="CC1878" t="str">
            <v>Miércoles</v>
          </cell>
          <cell r="CD1878" t="str">
            <v>93</v>
          </cell>
          <cell r="CE1878" t="str">
            <v>3</v>
          </cell>
          <cell r="CF1878" t="str">
            <v>Rojo</v>
          </cell>
          <cell r="CG1878" t="str">
            <v>3er Sábado</v>
          </cell>
          <cell r="CH1878" t="str">
            <v>Mzo y Abr</v>
          </cell>
          <cell r="CI1878" t="str">
            <v>Sep y Oct</v>
          </cell>
          <cell r="CJ1878" t="str">
            <v>SupAjustes</v>
          </cell>
          <cell r="CK1878">
            <v>90</v>
          </cell>
          <cell r="CL1878" t="str">
            <v>101 - MAGNA</v>
          </cell>
          <cell r="CM1878" t="str">
            <v>17107</v>
          </cell>
          <cell r="CP1878" t="str">
            <v>4021023</v>
          </cell>
        </row>
        <row r="1879">
          <cell r="A1879" t="str">
            <v>17108</v>
          </cell>
          <cell r="B1879" t="str">
            <v>J79APL</v>
          </cell>
          <cell r="C1879" t="str">
            <v>Ciudad de México</v>
          </cell>
          <cell r="D1879" t="str">
            <v>No aplica</v>
          </cell>
          <cell r="E1879" t="str">
            <v>Aveo</v>
          </cell>
          <cell r="F1879" t="str">
            <v>Automóvil</v>
          </cell>
          <cell r="G1879" t="str">
            <v>Chevrolet</v>
          </cell>
          <cell r="H1879" t="str">
            <v>Aveo LT 4 puertas T/M, D/H, A/A, B/A, ABS, CD, Paquete F</v>
          </cell>
          <cell r="I1879" t="str">
            <v>3G1TB5CF2HL149313</v>
          </cell>
          <cell r="J1879" t="str">
            <v>Hecho en México</v>
          </cell>
          <cell r="K1879" t="str">
            <v>Magna</v>
          </cell>
          <cell r="L1879">
            <v>4</v>
          </cell>
          <cell r="M1879">
            <v>45</v>
          </cell>
          <cell r="N1879">
            <v>2017</v>
          </cell>
          <cell r="O1879" t="str">
            <v>Ciudad de México</v>
          </cell>
          <cell r="P1879" t="str">
            <v>Ciudad de México</v>
          </cell>
          <cell r="Q1879" t="str">
            <v>Zona Metropolitana</v>
          </cell>
          <cell r="R1879" t="str">
            <v>Proceso baja</v>
          </cell>
          <cell r="S1879" t="str">
            <v>En operación</v>
          </cell>
          <cell r="T1879" t="str">
            <v>GNP</v>
          </cell>
          <cell r="U1879" t="str">
            <v>Grupo Nacional Provincial, S.A.B.</v>
          </cell>
          <cell r="V1879" t="str">
            <v>Pool Administrativo</v>
          </cell>
          <cell r="W1879" t="str">
            <v>Pool Administrativo</v>
          </cell>
          <cell r="X1879" t="str">
            <v>Plaza GNP</v>
          </cell>
          <cell r="Y1879" t="str">
            <v>Pool</v>
          </cell>
          <cell r="Z1879" t="str">
            <v>N89927</v>
          </cell>
          <cell r="AA1879" t="str">
            <v>Salazar Hernández Alejandro</v>
          </cell>
          <cell r="AB1879" t="str">
            <v>Grupo Nacional Provincial, S.A.B.</v>
          </cell>
          <cell r="AC1879" t="str">
            <v>SAHA7905127X5</v>
          </cell>
          <cell r="AD1879" t="str">
            <v>Jefe de departamento</v>
          </cell>
          <cell r="AE1879" t="str">
            <v>Jefe de Departamento A</v>
          </cell>
          <cell r="AF1879" t="str">
            <v>Unidad Staff</v>
          </cell>
          <cell r="AG1879" t="str">
            <v>Dirección Recursos Humanos y Servicios Administrativos</v>
          </cell>
          <cell r="AH1879" t="str">
            <v>Subdir. Servicios Generales</v>
          </cell>
          <cell r="AI1879" t="str">
            <v>C6705</v>
          </cell>
          <cell r="AJ1879" t="str">
            <v>Ramirez Granados Arturo</v>
          </cell>
          <cell r="AK1879" t="str">
            <v>Sur P2 C-4</v>
          </cell>
          <cell r="AL1879" t="str">
            <v>Plaza GNP</v>
          </cell>
          <cell r="AM1879">
            <v>3398</v>
          </cell>
          <cell r="AN1879" t="str">
            <v>alejandro.salazar@gnp.com.mx</v>
          </cell>
          <cell r="AO1879" t="str">
            <v>alejandro.salazar@gnp.com.mx</v>
          </cell>
          <cell r="AQ1879">
            <v>5543868222</v>
          </cell>
          <cell r="AR1879" t="str">
            <v>6363180010380788</v>
          </cell>
          <cell r="AS1879" t="str">
            <v>ACTIVO</v>
          </cell>
          <cell r="AT1879" t="str">
            <v>4405</v>
          </cell>
          <cell r="AU1879" t="str">
            <v>782</v>
          </cell>
          <cell r="AV1879" t="str">
            <v>05/26</v>
          </cell>
          <cell r="AW1879" t="str">
            <v>IMDM22968804..</v>
          </cell>
          <cell r="AX1879" t="str">
            <v>Inactivo</v>
          </cell>
          <cell r="AY1879" t="str">
            <v>No</v>
          </cell>
          <cell r="AZ1879" t="str">
            <v>-</v>
          </cell>
          <cell r="BA1879" t="str">
            <v>-</v>
          </cell>
          <cell r="BB1879" t="str">
            <v>-</v>
          </cell>
          <cell r="BC1879" t="str">
            <v>-</v>
          </cell>
          <cell r="BD1879" t="str">
            <v>-</v>
          </cell>
          <cell r="BE1879" t="str">
            <v>-</v>
          </cell>
          <cell r="BF1879" t="str">
            <v>-</v>
          </cell>
          <cell r="BG1879" t="str">
            <v>-</v>
          </cell>
          <cell r="BH1879">
            <v>2021</v>
          </cell>
          <cell r="BI1879">
            <v>2</v>
          </cell>
          <cell r="BJ1879" t="str">
            <v>Arrendado</v>
          </cell>
          <cell r="BK1879" t="str">
            <v>ANC10985</v>
          </cell>
          <cell r="BL1879" t="str">
            <v>Auto Cam, S.A. de C.V.</v>
          </cell>
          <cell r="BM1879">
            <v>126389.66</v>
          </cell>
          <cell r="BN1879">
            <v>20222.345600000001</v>
          </cell>
          <cell r="BO1879">
            <v>146612.0056</v>
          </cell>
          <cell r="BQ1879">
            <v>43652</v>
          </cell>
          <cell r="BR1879" t="str">
            <v>AP-20161006-0674</v>
          </cell>
          <cell r="BS1879" t="str">
            <v>268</v>
          </cell>
          <cell r="BT1879" t="str">
            <v>23/48</v>
          </cell>
          <cell r="BU1879">
            <v>1458.88</v>
          </cell>
          <cell r="BV1879">
            <v>1092.77</v>
          </cell>
          <cell r="BW1879">
            <v>2551.65</v>
          </cell>
          <cell r="BX1879">
            <v>408.26</v>
          </cell>
          <cell r="BY1879">
            <v>2959.91</v>
          </cell>
          <cell r="BZ1879">
            <v>99301.319999999992</v>
          </cell>
          <cell r="CA1879" t="str">
            <v>24/07/2017</v>
          </cell>
          <cell r="CB1879" t="str">
            <v>06/08/2021</v>
          </cell>
          <cell r="CC1879" t="str">
            <v>Viernes</v>
          </cell>
          <cell r="CD1879" t="str">
            <v>79</v>
          </cell>
          <cell r="CE1879" t="str">
            <v>9</v>
          </cell>
          <cell r="CF1879" t="str">
            <v>Azul</v>
          </cell>
          <cell r="CG1879" t="str">
            <v>5o Sábado</v>
          </cell>
          <cell r="CH1879" t="str">
            <v>May y Jun</v>
          </cell>
          <cell r="CI1879" t="str">
            <v>Nov y Dic</v>
          </cell>
          <cell r="CJ1879" t="str">
            <v>PAdmvo</v>
          </cell>
          <cell r="CK1879">
            <v>90</v>
          </cell>
          <cell r="CL1879" t="str">
            <v>101 - MAGNA</v>
          </cell>
          <cell r="CM1879" t="str">
            <v>17108</v>
          </cell>
          <cell r="CP1879" t="str">
            <v>-</v>
          </cell>
        </row>
        <row r="1880">
          <cell r="A1880" t="str">
            <v>17109</v>
          </cell>
          <cell r="B1880" t="str">
            <v>J07APL</v>
          </cell>
          <cell r="C1880" t="str">
            <v>Ciudad de México</v>
          </cell>
          <cell r="D1880" t="str">
            <v>No aplica</v>
          </cell>
          <cell r="E1880" t="str">
            <v>Aveo</v>
          </cell>
          <cell r="F1880" t="str">
            <v>Automóvil</v>
          </cell>
          <cell r="G1880" t="str">
            <v>Chevrolet</v>
          </cell>
          <cell r="H1880" t="str">
            <v>Aveo LT 4 puertas T/M, D/H, A/A, B/A, ABS, CD, Paquete F</v>
          </cell>
          <cell r="I1880" t="str">
            <v>3G1TB5CF2HL151823</v>
          </cell>
          <cell r="J1880" t="str">
            <v>Hecho en México</v>
          </cell>
          <cell r="K1880" t="str">
            <v>Magna</v>
          </cell>
          <cell r="L1880">
            <v>4</v>
          </cell>
          <cell r="M1880">
            <v>45</v>
          </cell>
          <cell r="N1880">
            <v>2017</v>
          </cell>
          <cell r="O1880" t="str">
            <v>Guadalajara</v>
          </cell>
          <cell r="P1880" t="str">
            <v>Jalisco</v>
          </cell>
          <cell r="Q1880" t="str">
            <v>Occidente</v>
          </cell>
          <cell r="R1880" t="str">
            <v>Proceso baja</v>
          </cell>
          <cell r="S1880" t="str">
            <v>Devolución Valmex</v>
          </cell>
          <cell r="T1880" t="str">
            <v>GNP</v>
          </cell>
          <cell r="U1880" t="str">
            <v>Grupo Nacional Provincial, S.A.B.</v>
          </cell>
          <cell r="V1880" t="str">
            <v>Supervisor de Taller</v>
          </cell>
          <cell r="W1880" t="str">
            <v>541</v>
          </cell>
          <cell r="X1880" t="str">
            <v>Célula 1</v>
          </cell>
          <cell r="Y1880" t="str">
            <v>Asignado</v>
          </cell>
          <cell r="Z1880" t="str">
            <v>N95541</v>
          </cell>
          <cell r="AA1880" t="str">
            <v>LARA ESPINOZA MARIANA ZOE</v>
          </cell>
          <cell r="AB1880" t="str">
            <v>Grupo Nacional Provincial, S.A.B.</v>
          </cell>
          <cell r="AC1880" t="str">
            <v>LAEM921017AV3</v>
          </cell>
          <cell r="AD1880" t="str">
            <v>Operativo</v>
          </cell>
          <cell r="AE1880" t="str">
            <v>Visitador de Taller Jr.</v>
          </cell>
          <cell r="AF1880" t="str">
            <v>Unidad Operativa</v>
          </cell>
          <cell r="AG1880" t="str">
            <v>Dirección Servicio y Operaciones</v>
          </cell>
          <cell r="AH1880" t="str">
            <v>Subdirección Siniestros Norte y Occidente</v>
          </cell>
          <cell r="AI1880" t="str">
            <v>C9179</v>
          </cell>
          <cell r="AJ1880" t="str">
            <v>Moya Urdiales Idalia Leticia</v>
          </cell>
          <cell r="AK1880" t="str">
            <v>Oficina central Guadalajara</v>
          </cell>
          <cell r="AL1880" t="str">
            <v>Guadalajara</v>
          </cell>
          <cell r="AM1880">
            <v>0</v>
          </cell>
          <cell r="AN1880" t="str">
            <v>mariana.lara@gnp.com.mx</v>
          </cell>
          <cell r="AO1880" t="str">
            <v>mariana.lara@gnp.com.mx</v>
          </cell>
          <cell r="AP1880" t="str">
            <v>mariana.lara@gnp.com.mx</v>
          </cell>
          <cell r="AQ1880">
            <v>3328339542</v>
          </cell>
          <cell r="AR1880" t="str">
            <v>6363180010380796</v>
          </cell>
          <cell r="AS1880" t="str">
            <v>CANCELADO</v>
          </cell>
          <cell r="AT1880" t="str">
            <v>3416</v>
          </cell>
          <cell r="AU1880" t="str">
            <v>425</v>
          </cell>
          <cell r="AV1880" t="str">
            <v>05/26</v>
          </cell>
          <cell r="AW1880" t="str">
            <v>IMDM22968759..</v>
          </cell>
          <cell r="AX1880" t="str">
            <v>Inactivo</v>
          </cell>
          <cell r="AY1880" t="str">
            <v>Si</v>
          </cell>
          <cell r="AZ1880">
            <v>614.58000000000004</v>
          </cell>
          <cell r="BA1880">
            <v>43708</v>
          </cell>
          <cell r="BB1880">
            <v>1229.1600000000001</v>
          </cell>
          <cell r="BC1880" t="str">
            <v>-</v>
          </cell>
          <cell r="BD1880">
            <v>59000</v>
          </cell>
          <cell r="BE1880">
            <v>43692</v>
          </cell>
          <cell r="BF1880">
            <v>45153</v>
          </cell>
          <cell r="BG1880">
            <v>4</v>
          </cell>
          <cell r="BH1880">
            <v>2021</v>
          </cell>
          <cell r="BI1880">
            <v>2</v>
          </cell>
          <cell r="BJ1880" t="str">
            <v>Arrendado</v>
          </cell>
          <cell r="BK1880" t="str">
            <v>ANC10978</v>
          </cell>
          <cell r="BL1880" t="str">
            <v>Auto Cam, S.A. de C.V.</v>
          </cell>
          <cell r="BM1880">
            <v>126389.66</v>
          </cell>
          <cell r="BN1880">
            <v>20222.345600000001</v>
          </cell>
          <cell r="BO1880">
            <v>146612.0056</v>
          </cell>
          <cell r="BQ1880">
            <v>43652</v>
          </cell>
          <cell r="BR1880" t="str">
            <v>AP-20161006-0674</v>
          </cell>
          <cell r="BS1880" t="str">
            <v>225</v>
          </cell>
          <cell r="BT1880" t="str">
            <v>23/36</v>
          </cell>
          <cell r="BU1880">
            <v>2163.3200000000002</v>
          </cell>
          <cell r="BV1880">
            <v>1008.39</v>
          </cell>
          <cell r="BW1880">
            <v>3171.71</v>
          </cell>
          <cell r="BX1880">
            <v>507.47</v>
          </cell>
          <cell r="BY1880">
            <v>3679.1800000000003</v>
          </cell>
          <cell r="BZ1880">
            <v>90816.549999999988</v>
          </cell>
          <cell r="CA1880" t="str">
            <v>24/07/2017</v>
          </cell>
          <cell r="CB1880" t="str">
            <v>06/08/2020</v>
          </cell>
          <cell r="CC1880" t="str">
            <v>Martes</v>
          </cell>
          <cell r="CD1880" t="str">
            <v>07</v>
          </cell>
          <cell r="CE1880" t="str">
            <v>7</v>
          </cell>
          <cell r="CF1880" t="str">
            <v>Rosa</v>
          </cell>
          <cell r="CG1880" t="str">
            <v>2o Sábado</v>
          </cell>
          <cell r="CH1880" t="str">
            <v>Feb y Mzo</v>
          </cell>
          <cell r="CI1880" t="str">
            <v>Ago y Sep</v>
          </cell>
          <cell r="CJ1880" t="str">
            <v>Ajustador</v>
          </cell>
          <cell r="CK1880">
            <v>90</v>
          </cell>
          <cell r="CL1880" t="str">
            <v>101 - MAGNA</v>
          </cell>
          <cell r="CM1880" t="str">
            <v>17109</v>
          </cell>
          <cell r="CP1880" t="str">
            <v>-</v>
          </cell>
        </row>
        <row r="1881">
          <cell r="A1881" t="str">
            <v>17110</v>
          </cell>
          <cell r="B1881" t="str">
            <v>J97APL</v>
          </cell>
          <cell r="C1881" t="str">
            <v>Ciudad de México</v>
          </cell>
          <cell r="D1881" t="str">
            <v>No aplica</v>
          </cell>
          <cell r="E1881" t="str">
            <v>Aveo</v>
          </cell>
          <cell r="F1881" t="str">
            <v>Automóvil</v>
          </cell>
          <cell r="G1881" t="str">
            <v>Chevrolet</v>
          </cell>
          <cell r="H1881" t="str">
            <v>Aveo LT 4 puertas T/M, D/H, A/A, B/A, ABS, CD, Paquete F</v>
          </cell>
          <cell r="I1881" t="str">
            <v>3G1TB5CF2HL152003</v>
          </cell>
          <cell r="J1881" t="str">
            <v>Hecho en México</v>
          </cell>
          <cell r="K1881" t="str">
            <v>Magna</v>
          </cell>
          <cell r="L1881">
            <v>4</v>
          </cell>
          <cell r="M1881">
            <v>45</v>
          </cell>
          <cell r="N1881">
            <v>2017</v>
          </cell>
          <cell r="O1881" t="str">
            <v>Guadalajara</v>
          </cell>
          <cell r="P1881" t="str">
            <v>Jalisco</v>
          </cell>
          <cell r="Q1881" t="str">
            <v>Occidente</v>
          </cell>
          <cell r="R1881" t="str">
            <v>Activo</v>
          </cell>
          <cell r="S1881" t="str">
            <v>En operación</v>
          </cell>
          <cell r="T1881" t="str">
            <v>GNP</v>
          </cell>
          <cell r="U1881" t="str">
            <v>Grupo Nacional Provincial, S.A.B.</v>
          </cell>
          <cell r="V1881" t="str">
            <v>Supervisor de Taller</v>
          </cell>
          <cell r="W1881" t="str">
            <v>535</v>
          </cell>
          <cell r="X1881" t="str">
            <v>Célula 10</v>
          </cell>
          <cell r="Y1881" t="str">
            <v>Asignado</v>
          </cell>
          <cell r="Z1881" t="str">
            <v>Por asignar</v>
          </cell>
          <cell r="AA1881" t="str">
            <v>-</v>
          </cell>
          <cell r="AB1881" t="str">
            <v>-</v>
          </cell>
          <cell r="AC1881" t="str">
            <v>-</v>
          </cell>
          <cell r="AD1881" t="str">
            <v>-</v>
          </cell>
          <cell r="AE1881" t="str">
            <v>-</v>
          </cell>
          <cell r="AF1881" t="str">
            <v>-</v>
          </cell>
          <cell r="AG1881" t="str">
            <v>-</v>
          </cell>
          <cell r="AH1881" t="str">
            <v>-</v>
          </cell>
          <cell r="AI1881" t="str">
            <v>C6705</v>
          </cell>
          <cell r="AJ1881" t="str">
            <v>Ramirez Granados Arturo</v>
          </cell>
          <cell r="AK1881" t="str">
            <v>-</v>
          </cell>
          <cell r="AL1881" t="str">
            <v>-</v>
          </cell>
          <cell r="AM1881" t="str">
            <v>-</v>
          </cell>
          <cell r="AN1881">
            <v>0</v>
          </cell>
          <cell r="AO1881" t="str">
            <v>-</v>
          </cell>
          <cell r="AQ1881">
            <v>3316013675</v>
          </cell>
          <cell r="AR1881" t="str">
            <v>6363180010380804</v>
          </cell>
          <cell r="AS1881" t="str">
            <v>ACTIVO</v>
          </cell>
          <cell r="AT1881" t="str">
            <v>4786</v>
          </cell>
          <cell r="AU1881" t="str">
            <v>969</v>
          </cell>
          <cell r="AV1881" t="str">
            <v>05/26</v>
          </cell>
          <cell r="AW1881" t="str">
            <v>IMDM22968760..</v>
          </cell>
          <cell r="AX1881" t="str">
            <v>Inactivo</v>
          </cell>
          <cell r="AY1881" t="str">
            <v>No</v>
          </cell>
          <cell r="AZ1881" t="str">
            <v>-</v>
          </cell>
          <cell r="BA1881" t="str">
            <v>-</v>
          </cell>
          <cell r="BB1881" t="str">
            <v>-</v>
          </cell>
          <cell r="BC1881" t="str">
            <v>-</v>
          </cell>
          <cell r="BD1881" t="str">
            <v>-</v>
          </cell>
          <cell r="BE1881" t="str">
            <v>-</v>
          </cell>
          <cell r="BF1881" t="str">
            <v>-</v>
          </cell>
          <cell r="BG1881">
            <v>4</v>
          </cell>
          <cell r="BH1881">
            <v>2021</v>
          </cell>
          <cell r="BI1881">
            <v>2</v>
          </cell>
          <cell r="BJ1881" t="str">
            <v>Arrendado</v>
          </cell>
          <cell r="BK1881" t="str">
            <v>ANC10980</v>
          </cell>
          <cell r="BL1881" t="str">
            <v>Auto Cam, S.A. de C.V.</v>
          </cell>
          <cell r="BM1881">
            <v>126389.66</v>
          </cell>
          <cell r="BN1881">
            <v>20222.345600000001</v>
          </cell>
          <cell r="BO1881">
            <v>146612.0056</v>
          </cell>
          <cell r="BQ1881">
            <v>43652</v>
          </cell>
          <cell r="BR1881" t="str">
            <v>AP-20161006-0674</v>
          </cell>
          <cell r="BS1881" t="str">
            <v>226</v>
          </cell>
          <cell r="BT1881" t="str">
            <v>23/36</v>
          </cell>
          <cell r="BU1881">
            <v>2163.3200000000002</v>
          </cell>
          <cell r="BV1881">
            <v>1008.39</v>
          </cell>
          <cell r="BW1881">
            <v>3171.71</v>
          </cell>
          <cell r="BX1881">
            <v>507.47</v>
          </cell>
          <cell r="BY1881">
            <v>3679.1800000000003</v>
          </cell>
          <cell r="BZ1881">
            <v>90816.549999999988</v>
          </cell>
          <cell r="CA1881" t="str">
            <v>24/07/2017</v>
          </cell>
          <cell r="CB1881" t="str">
            <v>06/08/2020</v>
          </cell>
          <cell r="CC1881" t="str">
            <v>Martes</v>
          </cell>
          <cell r="CD1881" t="str">
            <v>97</v>
          </cell>
          <cell r="CE1881" t="str">
            <v>7</v>
          </cell>
          <cell r="CF1881" t="str">
            <v>Rosa</v>
          </cell>
          <cell r="CG1881" t="str">
            <v>2o Sábado</v>
          </cell>
          <cell r="CH1881" t="str">
            <v>Feb y Mzo</v>
          </cell>
          <cell r="CI1881" t="str">
            <v>Ago y Sep</v>
          </cell>
          <cell r="CJ1881" t="str">
            <v>Ajustador</v>
          </cell>
          <cell r="CK1881">
            <v>90</v>
          </cell>
          <cell r="CL1881" t="str">
            <v>101 - MAGNA</v>
          </cell>
          <cell r="CM1881" t="str">
            <v>17110</v>
          </cell>
          <cell r="CP1881" t="str">
            <v>4006619</v>
          </cell>
        </row>
        <row r="1882">
          <cell r="A1882" t="str">
            <v>17111</v>
          </cell>
          <cell r="B1882" t="str">
            <v>J82APL</v>
          </cell>
          <cell r="C1882" t="str">
            <v>Ciudad de México</v>
          </cell>
          <cell r="D1882" t="str">
            <v>No aplica</v>
          </cell>
          <cell r="E1882" t="str">
            <v>Aveo</v>
          </cell>
          <cell r="F1882" t="str">
            <v>Automóvil</v>
          </cell>
          <cell r="G1882" t="str">
            <v>Chevrolet</v>
          </cell>
          <cell r="H1882" t="str">
            <v>Aveo LT 4 puertas T/M, D/H, A/A, B/A, ABS, CD, Paquete F</v>
          </cell>
          <cell r="I1882" t="str">
            <v>3G1TB5CF2HL152745</v>
          </cell>
          <cell r="J1882" t="str">
            <v>Hecho en México</v>
          </cell>
          <cell r="K1882" t="str">
            <v>Magna</v>
          </cell>
          <cell r="L1882">
            <v>4</v>
          </cell>
          <cell r="M1882">
            <v>45</v>
          </cell>
          <cell r="N1882">
            <v>2017</v>
          </cell>
          <cell r="O1882" t="str">
            <v>Puebla</v>
          </cell>
          <cell r="P1882" t="str">
            <v>Puebla</v>
          </cell>
          <cell r="Q1882" t="str">
            <v>Sureste</v>
          </cell>
          <cell r="R1882" t="str">
            <v>Activo</v>
          </cell>
          <cell r="S1882" t="str">
            <v>En operación</v>
          </cell>
          <cell r="T1882" t="str">
            <v>GNP</v>
          </cell>
          <cell r="U1882" t="str">
            <v>Grupo Nacional Provincial, S.A.B.</v>
          </cell>
          <cell r="V1882" t="str">
            <v>Asesor de Servicio</v>
          </cell>
          <cell r="W1882" t="str">
            <v>-</v>
          </cell>
          <cell r="X1882" t="str">
            <v>Supervisoria</v>
          </cell>
          <cell r="Y1882" t="str">
            <v>Asignado</v>
          </cell>
          <cell r="Z1882" t="str">
            <v>S07687</v>
          </cell>
          <cell r="AA1882" t="str">
            <v>Cruz Barrera Victor</v>
          </cell>
          <cell r="AB1882" t="str">
            <v>Servicios Administrativos en Reclamaciones, S.A. de C.V.</v>
          </cell>
          <cell r="AC1882" t="str">
            <v>CUBV7611081K9</v>
          </cell>
          <cell r="AD1882" t="str">
            <v>Operativo</v>
          </cell>
          <cell r="AE1882" t="str">
            <v>Asesor de Servicio</v>
          </cell>
          <cell r="AF1882" t="str">
            <v>Unidad Operativa</v>
          </cell>
          <cell r="AG1882" t="str">
            <v>Dirección Servicio y Operaciones</v>
          </cell>
          <cell r="AH1882" t="str">
            <v>Subdir. Siniestros CDMX y Sureste</v>
          </cell>
          <cell r="AI1882" t="str">
            <v>C9208</v>
          </cell>
          <cell r="AJ1882" t="str">
            <v>Lasa Estrada Antxon</v>
          </cell>
          <cell r="AK1882" t="str">
            <v>Paseo Opera</v>
          </cell>
          <cell r="AL1882" t="str">
            <v>Puebla</v>
          </cell>
          <cell r="AM1882">
            <v>0</v>
          </cell>
          <cell r="AN1882" t="str">
            <v>victor.cruz@gnp.com.mx</v>
          </cell>
          <cell r="AO1882" t="str">
            <v>victor.cruz@gnp.com.mx</v>
          </cell>
          <cell r="AP1882" t="str">
            <v>victor.cruz@gnp.com.mx</v>
          </cell>
          <cell r="AQ1882">
            <v>2225361068</v>
          </cell>
          <cell r="AR1882" t="str">
            <v>6363180010380812</v>
          </cell>
          <cell r="AS1882" t="str">
            <v>ACTIVO</v>
          </cell>
          <cell r="AT1882" t="str">
            <v>8832</v>
          </cell>
          <cell r="AU1882" t="str">
            <v>627</v>
          </cell>
          <cell r="AV1882" t="str">
            <v>05/26</v>
          </cell>
          <cell r="AW1882" t="str">
            <v>IMDM22968761..</v>
          </cell>
          <cell r="AX1882" t="str">
            <v>Activo</v>
          </cell>
          <cell r="AY1882" t="str">
            <v>No</v>
          </cell>
          <cell r="AZ1882" t="str">
            <v>-</v>
          </cell>
          <cell r="BA1882" t="str">
            <v>-</v>
          </cell>
          <cell r="BB1882" t="str">
            <v>-</v>
          </cell>
          <cell r="BC1882" t="str">
            <v>-</v>
          </cell>
          <cell r="BD1882" t="str">
            <v>-</v>
          </cell>
          <cell r="BE1882" t="str">
            <v>-</v>
          </cell>
          <cell r="BF1882" t="str">
            <v>-</v>
          </cell>
          <cell r="BG1882">
            <v>3</v>
          </cell>
          <cell r="BH1882">
            <v>2020</v>
          </cell>
          <cell r="BI1882">
            <v>2</v>
          </cell>
          <cell r="BJ1882" t="str">
            <v>Arrendado</v>
          </cell>
          <cell r="BK1882" t="str">
            <v>ANC10979</v>
          </cell>
          <cell r="BL1882" t="str">
            <v>Auto Cam, S.A. de C.V.</v>
          </cell>
          <cell r="BM1882">
            <v>126389.66</v>
          </cell>
          <cell r="BN1882">
            <v>20222.345600000001</v>
          </cell>
          <cell r="BO1882">
            <v>146612.0056</v>
          </cell>
          <cell r="BQ1882">
            <v>43652</v>
          </cell>
          <cell r="BR1882" t="str">
            <v>AP-20161006-0674</v>
          </cell>
          <cell r="BS1882" t="str">
            <v>227</v>
          </cell>
          <cell r="BT1882" t="str">
            <v>23/36</v>
          </cell>
          <cell r="BU1882">
            <v>2163.3200000000002</v>
          </cell>
          <cell r="BV1882">
            <v>1008.39</v>
          </cell>
          <cell r="BW1882">
            <v>3171.71</v>
          </cell>
          <cell r="BX1882">
            <v>507.47</v>
          </cell>
          <cell r="BY1882">
            <v>3679.1800000000003</v>
          </cell>
          <cell r="BZ1882">
            <v>90816.549999999988</v>
          </cell>
          <cell r="CA1882" t="str">
            <v>24/07/2017</v>
          </cell>
          <cell r="CB1882" t="str">
            <v>06/08/2020</v>
          </cell>
          <cell r="CC1882" t="str">
            <v>Jueves</v>
          </cell>
          <cell r="CD1882" t="str">
            <v>82</v>
          </cell>
          <cell r="CE1882" t="str">
            <v>2</v>
          </cell>
          <cell r="CF1882" t="str">
            <v>Verde</v>
          </cell>
          <cell r="CG1882" t="str">
            <v>4o Sábado</v>
          </cell>
          <cell r="CH1882" t="str">
            <v>Abr y May</v>
          </cell>
          <cell r="CI1882" t="str">
            <v>Oct y Nov</v>
          </cell>
          <cell r="CJ1882" t="str">
            <v>Ajustador</v>
          </cell>
          <cell r="CK1882">
            <v>90</v>
          </cell>
          <cell r="CL1882" t="str">
            <v>101 - MAGNA</v>
          </cell>
          <cell r="CM1882" t="str">
            <v>17111</v>
          </cell>
          <cell r="CP1882" t="str">
            <v>4006549</v>
          </cell>
        </row>
        <row r="1883">
          <cell r="A1883" t="str">
            <v>17112</v>
          </cell>
          <cell r="B1883" t="str">
            <v>X43APC</v>
          </cell>
          <cell r="C1883" t="str">
            <v>Ciudad de México</v>
          </cell>
          <cell r="D1883" t="str">
            <v>No aplica</v>
          </cell>
          <cell r="E1883" t="str">
            <v>Aveo</v>
          </cell>
          <cell r="F1883" t="str">
            <v>Automóvil</v>
          </cell>
          <cell r="G1883" t="str">
            <v>Chevrolet</v>
          </cell>
          <cell r="H1883" t="str">
            <v>Aveo LT 4 puertas T/M, D/H, A/A, B/A, ABS, CD, Paquete F</v>
          </cell>
          <cell r="I1883" t="str">
            <v>3G1TB5CF2HL164832</v>
          </cell>
          <cell r="J1883" t="str">
            <v>Hecho en México</v>
          </cell>
          <cell r="K1883" t="str">
            <v>Magna</v>
          </cell>
          <cell r="L1883">
            <v>4</v>
          </cell>
          <cell r="M1883">
            <v>45</v>
          </cell>
          <cell r="N1883">
            <v>2017</v>
          </cell>
          <cell r="O1883" t="str">
            <v>Guadalajara</v>
          </cell>
          <cell r="P1883" t="str">
            <v>Jalisco</v>
          </cell>
          <cell r="Q1883" t="str">
            <v>Occidente</v>
          </cell>
          <cell r="R1883" t="str">
            <v>Activo</v>
          </cell>
          <cell r="S1883" t="str">
            <v>En operación</v>
          </cell>
          <cell r="T1883" t="str">
            <v>GNP</v>
          </cell>
          <cell r="U1883" t="str">
            <v>Grupo Nacional Provincial, S.A.B.</v>
          </cell>
          <cell r="V1883" t="str">
            <v>Supervisor de Taller</v>
          </cell>
          <cell r="W1883" t="str">
            <v>442</v>
          </cell>
          <cell r="X1883" t="str">
            <v>Célula 9</v>
          </cell>
          <cell r="Y1883" t="str">
            <v>Asignado</v>
          </cell>
          <cell r="Z1883" t="str">
            <v>N94855</v>
          </cell>
          <cell r="AA1883" t="str">
            <v>TORRES ROSAS ALAN ADRIAN</v>
          </cell>
          <cell r="AB1883" t="str">
            <v>Grupo Nacional Provincial, S.A.B.</v>
          </cell>
          <cell r="AC1883" t="str">
            <v>TORA870123NR7</v>
          </cell>
          <cell r="AD1883" t="str">
            <v>Operativo</v>
          </cell>
          <cell r="AE1883" t="str">
            <v>Visitador de Taller Sr.</v>
          </cell>
          <cell r="AF1883" t="str">
            <v>Unidad Operativa</v>
          </cell>
          <cell r="AG1883" t="str">
            <v>Dirección Servicio y Operaciones</v>
          </cell>
          <cell r="AH1883" t="str">
            <v>Subdirección Siniestros Norte y Occidente</v>
          </cell>
          <cell r="AI1883" t="str">
            <v>C9179</v>
          </cell>
          <cell r="AJ1883" t="str">
            <v>Moya Urdiales Idalia Leticia</v>
          </cell>
          <cell r="AK1883" t="str">
            <v>Oficina central Guadalajara</v>
          </cell>
          <cell r="AL1883" t="str">
            <v>Guadalajara</v>
          </cell>
          <cell r="AM1883">
            <v>0</v>
          </cell>
          <cell r="AN1883" t="str">
            <v>alan.torres@gnp.com.mx</v>
          </cell>
          <cell r="AO1883" t="str">
            <v>alan.torres@gnp.com.mx</v>
          </cell>
          <cell r="AQ1883">
            <v>3316020215</v>
          </cell>
          <cell r="AR1883" t="str">
            <v>6363180010380820</v>
          </cell>
          <cell r="AS1883" t="str">
            <v>ACTIVO</v>
          </cell>
          <cell r="AT1883" t="str">
            <v>9374</v>
          </cell>
          <cell r="AU1883" t="str">
            <v>983</v>
          </cell>
          <cell r="AV1883" t="str">
            <v>05/26</v>
          </cell>
          <cell r="AW1883" t="str">
            <v>IMDM22968869..</v>
          </cell>
          <cell r="AX1883" t="str">
            <v>Inactivo</v>
          </cell>
          <cell r="AY1883" t="str">
            <v>Si</v>
          </cell>
          <cell r="AZ1883">
            <v>572.91999999999996</v>
          </cell>
          <cell r="BA1883">
            <v>43708</v>
          </cell>
          <cell r="BB1883">
            <v>2291.6799999999998</v>
          </cell>
          <cell r="BC1883" t="str">
            <v>-</v>
          </cell>
          <cell r="BD1883">
            <v>55000</v>
          </cell>
          <cell r="BE1883">
            <v>43661</v>
          </cell>
          <cell r="BF1883">
            <v>45107</v>
          </cell>
          <cell r="BG1883">
            <v>4</v>
          </cell>
          <cell r="BH1883">
            <v>2021</v>
          </cell>
          <cell r="BI1883">
            <v>2</v>
          </cell>
          <cell r="BJ1883" t="str">
            <v>Arrendado</v>
          </cell>
          <cell r="BK1883" t="str">
            <v>ANC10917</v>
          </cell>
          <cell r="BL1883" t="str">
            <v>Auto Cam, S.A. de C.V.</v>
          </cell>
          <cell r="BM1883">
            <v>126389.66</v>
          </cell>
          <cell r="BN1883">
            <v>20222.345600000001</v>
          </cell>
          <cell r="BO1883">
            <v>146612.0056</v>
          </cell>
          <cell r="BQ1883">
            <v>43652</v>
          </cell>
          <cell r="BR1883" t="str">
            <v>AP-20170728-0735</v>
          </cell>
          <cell r="BS1883" t="str">
            <v>55</v>
          </cell>
          <cell r="BT1883" t="str">
            <v>23/36</v>
          </cell>
          <cell r="BU1883">
            <v>2151.71</v>
          </cell>
          <cell r="BV1883">
            <v>1002.97</v>
          </cell>
          <cell r="BW1883">
            <v>3154.6800000000003</v>
          </cell>
          <cell r="BX1883">
            <v>504.75</v>
          </cell>
          <cell r="BY1883">
            <v>3659.4300000000003</v>
          </cell>
          <cell r="BZ1883">
            <v>90328.56</v>
          </cell>
          <cell r="CA1883" t="str">
            <v>28/07/2017</v>
          </cell>
          <cell r="CB1883" t="str">
            <v>06/08/2020</v>
          </cell>
          <cell r="CC1883" t="str">
            <v>Miércoles</v>
          </cell>
          <cell r="CD1883" t="str">
            <v>43</v>
          </cell>
          <cell r="CE1883" t="str">
            <v>3</v>
          </cell>
          <cell r="CF1883" t="str">
            <v>Rojo</v>
          </cell>
          <cell r="CG1883" t="str">
            <v>3er Sábado</v>
          </cell>
          <cell r="CH1883" t="str">
            <v>Mzo y Abr</v>
          </cell>
          <cell r="CI1883" t="str">
            <v>Sep y Oct</v>
          </cell>
          <cell r="CJ1883" t="str">
            <v>Ajustador</v>
          </cell>
          <cell r="CK1883">
            <v>90</v>
          </cell>
          <cell r="CL1883" t="str">
            <v>101 - MAGNA</v>
          </cell>
          <cell r="CM1883" t="str">
            <v>17112</v>
          </cell>
          <cell r="CP1883" t="str">
            <v>4006608</v>
          </cell>
        </row>
        <row r="1884">
          <cell r="A1884" t="str">
            <v>17113</v>
          </cell>
          <cell r="B1884" t="str">
            <v>J02APL</v>
          </cell>
          <cell r="C1884" t="str">
            <v>Ciudad de México</v>
          </cell>
          <cell r="D1884" t="str">
            <v>No aplica</v>
          </cell>
          <cell r="E1884" t="str">
            <v>Aveo</v>
          </cell>
          <cell r="F1884" t="str">
            <v>Automóvil</v>
          </cell>
          <cell r="G1884" t="str">
            <v>Chevrolet</v>
          </cell>
          <cell r="H1884" t="str">
            <v>Aveo LT 4 puertas T/M, D/H, A/A, B/A, ABS, CD, Paquete F</v>
          </cell>
          <cell r="I1884" t="str">
            <v>3G1TB5CF2HL164913</v>
          </cell>
          <cell r="J1884" t="str">
            <v>Hecho en México</v>
          </cell>
          <cell r="K1884" t="str">
            <v>Magna</v>
          </cell>
          <cell r="L1884">
            <v>4</v>
          </cell>
          <cell r="M1884">
            <v>45</v>
          </cell>
          <cell r="N1884">
            <v>2017</v>
          </cell>
          <cell r="O1884" t="str">
            <v>Puebla</v>
          </cell>
          <cell r="P1884" t="str">
            <v>Puebla</v>
          </cell>
          <cell r="Q1884" t="str">
            <v>Sureste</v>
          </cell>
          <cell r="R1884" t="str">
            <v>Activo</v>
          </cell>
          <cell r="S1884" t="str">
            <v>En operación</v>
          </cell>
          <cell r="T1884" t="str">
            <v>GNP</v>
          </cell>
          <cell r="U1884" t="str">
            <v>Grupo Nacional Provincial, S.A.B.</v>
          </cell>
          <cell r="V1884" t="str">
            <v>Asesor de Servicio</v>
          </cell>
          <cell r="W1884" t="str">
            <v>428</v>
          </cell>
          <cell r="Y1884" t="str">
            <v>Asignado</v>
          </cell>
          <cell r="Z1884" t="str">
            <v>S07883</v>
          </cell>
          <cell r="AA1884" t="str">
            <v>Ortega Barradas Pablo Enrique</v>
          </cell>
          <cell r="AB1884" t="str">
            <v>Servicios Administrativos en Reclamaciones, S.A. de C.V.</v>
          </cell>
          <cell r="AC1884" t="str">
            <v>OEBP810304RS3</v>
          </cell>
          <cell r="AD1884" t="str">
            <v>Operativo</v>
          </cell>
          <cell r="AE1884" t="str">
            <v>Asesor de Servicio</v>
          </cell>
          <cell r="AF1884" t="str">
            <v>Unidad Operativa</v>
          </cell>
          <cell r="AG1884" t="str">
            <v>Dirección Servicio y Operaciones</v>
          </cell>
          <cell r="AH1884" t="str">
            <v>Subdir. Siniestros CDMX y Sureste</v>
          </cell>
          <cell r="AI1884" t="str">
            <v>C9208</v>
          </cell>
          <cell r="AJ1884" t="str">
            <v>Lasa Estrada Antxon</v>
          </cell>
          <cell r="AK1884" t="str">
            <v>Paseo Opera</v>
          </cell>
          <cell r="AL1884" t="str">
            <v>Puebla</v>
          </cell>
          <cell r="AM1884">
            <v>0</v>
          </cell>
          <cell r="AN1884" t="str">
            <v>pablo.ortega@gnp.com.mx</v>
          </cell>
          <cell r="AO1884" t="str">
            <v>pablo.ortega@gnp.com.mx</v>
          </cell>
          <cell r="AP1884" t="str">
            <v>pablo.ortega@gnp.com.mx</v>
          </cell>
          <cell r="AQ1884">
            <v>2221133792</v>
          </cell>
          <cell r="AR1884" t="str">
            <v>6363180010380838</v>
          </cell>
          <cell r="AS1884" t="str">
            <v>ACTIVO</v>
          </cell>
          <cell r="AT1884" t="str">
            <v>0444</v>
          </cell>
          <cell r="AU1884" t="str">
            <v>097</v>
          </cell>
          <cell r="AV1884" t="str">
            <v>05/26</v>
          </cell>
          <cell r="AW1884" t="str">
            <v>IMDM24204313..</v>
          </cell>
          <cell r="AX1884" t="str">
            <v>Activo</v>
          </cell>
          <cell r="AY1884" t="str">
            <v>No</v>
          </cell>
          <cell r="AZ1884" t="str">
            <v>-</v>
          </cell>
          <cell r="BA1884" t="str">
            <v>-</v>
          </cell>
          <cell r="BB1884" t="str">
            <v>-</v>
          </cell>
          <cell r="BC1884" t="str">
            <v>-</v>
          </cell>
          <cell r="BD1884" t="str">
            <v>-</v>
          </cell>
          <cell r="BE1884" t="str">
            <v>-</v>
          </cell>
          <cell r="BF1884" t="str">
            <v>-</v>
          </cell>
          <cell r="BG1884">
            <v>3</v>
          </cell>
          <cell r="BH1884">
            <v>2020</v>
          </cell>
          <cell r="BI1884">
            <v>2</v>
          </cell>
          <cell r="BJ1884" t="str">
            <v>Arrendado</v>
          </cell>
          <cell r="BK1884" t="str">
            <v>ANC10996</v>
          </cell>
          <cell r="BL1884" t="str">
            <v>Auto Cam, S.A. de C.V.</v>
          </cell>
          <cell r="BM1884">
            <v>126389.66</v>
          </cell>
          <cell r="BN1884">
            <v>20222.345600000001</v>
          </cell>
          <cell r="BO1884">
            <v>146612.0056</v>
          </cell>
          <cell r="BQ1884">
            <v>43652</v>
          </cell>
          <cell r="BR1884" t="str">
            <v>AP-20161006-0674</v>
          </cell>
          <cell r="BS1884" t="str">
            <v>228</v>
          </cell>
          <cell r="BT1884" t="str">
            <v>23/36</v>
          </cell>
          <cell r="BU1884">
            <v>2163.3200000000002</v>
          </cell>
          <cell r="BV1884">
            <v>1008.39</v>
          </cell>
          <cell r="BW1884">
            <v>3171.71</v>
          </cell>
          <cell r="BX1884">
            <v>507.47</v>
          </cell>
          <cell r="BY1884">
            <v>3679.1800000000003</v>
          </cell>
          <cell r="BZ1884">
            <v>90816.549999999988</v>
          </cell>
          <cell r="CA1884" t="str">
            <v>24/07/2017</v>
          </cell>
          <cell r="CB1884" t="str">
            <v>06/08/2020</v>
          </cell>
          <cell r="CC1884" t="str">
            <v>Jueves</v>
          </cell>
          <cell r="CD1884" t="str">
            <v>02</v>
          </cell>
          <cell r="CE1884" t="str">
            <v>2</v>
          </cell>
          <cell r="CF1884" t="str">
            <v>Verde</v>
          </cell>
          <cell r="CG1884" t="str">
            <v>4o Sábado</v>
          </cell>
          <cell r="CH1884" t="str">
            <v>Abr y May</v>
          </cell>
          <cell r="CI1884" t="str">
            <v>Oct y Nov</v>
          </cell>
          <cell r="CJ1884" t="str">
            <v>Ajustador</v>
          </cell>
          <cell r="CK1884">
            <v>90</v>
          </cell>
          <cell r="CL1884" t="str">
            <v>101 - MAGNA</v>
          </cell>
          <cell r="CM1884" t="str">
            <v>17113</v>
          </cell>
          <cell r="CP1884" t="str">
            <v>4015850</v>
          </cell>
        </row>
        <row r="1885">
          <cell r="A1885" t="str">
            <v>17114</v>
          </cell>
          <cell r="B1885" t="str">
            <v>J61APL</v>
          </cell>
          <cell r="C1885" t="str">
            <v>Ciudad de México</v>
          </cell>
          <cell r="D1885" t="str">
            <v>No aplica</v>
          </cell>
          <cell r="E1885" t="str">
            <v>Aveo</v>
          </cell>
          <cell r="F1885" t="str">
            <v>Automóvil</v>
          </cell>
          <cell r="G1885" t="str">
            <v>Chevrolet</v>
          </cell>
          <cell r="H1885" t="str">
            <v>Aveo LT 4 puertas T/M, D/H, A/A, B/A, ABS, CD, Paquete F</v>
          </cell>
          <cell r="I1885" t="str">
            <v>3G1TB5CF2HL165107</v>
          </cell>
          <cell r="J1885" t="str">
            <v>Hecho en México</v>
          </cell>
          <cell r="K1885" t="str">
            <v>Magna</v>
          </cell>
          <cell r="L1885">
            <v>4</v>
          </cell>
          <cell r="M1885">
            <v>45</v>
          </cell>
          <cell r="N1885">
            <v>2017</v>
          </cell>
          <cell r="O1885" t="str">
            <v>Guadalajara</v>
          </cell>
          <cell r="P1885" t="str">
            <v>Jalisco</v>
          </cell>
          <cell r="Q1885" t="str">
            <v>Occidente</v>
          </cell>
          <cell r="R1885" t="str">
            <v>Activo</v>
          </cell>
          <cell r="S1885" t="str">
            <v>En operación</v>
          </cell>
          <cell r="T1885" t="str">
            <v>GNP</v>
          </cell>
          <cell r="U1885" t="str">
            <v>Grupo Nacional Provincial, S.A.B.</v>
          </cell>
          <cell r="V1885" t="str">
            <v>AVES</v>
          </cell>
          <cell r="W1885" t="str">
            <v>-</v>
          </cell>
          <cell r="X1885" t="str">
            <v>Despacho Externo</v>
          </cell>
          <cell r="Y1885" t="str">
            <v>Asignado</v>
          </cell>
          <cell r="Z1885" t="str">
            <v>-</v>
          </cell>
          <cell r="AA1885" t="str">
            <v>-</v>
          </cell>
          <cell r="AB1885" t="str">
            <v>-</v>
          </cell>
          <cell r="AC1885" t="str">
            <v>-</v>
          </cell>
          <cell r="AD1885" t="str">
            <v>-</v>
          </cell>
          <cell r="AE1885" t="str">
            <v>-</v>
          </cell>
          <cell r="AF1885" t="str">
            <v>-</v>
          </cell>
          <cell r="AG1885" t="str">
            <v>-</v>
          </cell>
          <cell r="AH1885" t="str">
            <v>-</v>
          </cell>
          <cell r="AI1885" t="str">
            <v>C6705</v>
          </cell>
          <cell r="AJ1885" t="str">
            <v>Ramirez Granados Arturo</v>
          </cell>
          <cell r="AK1885" t="str">
            <v>-</v>
          </cell>
          <cell r="AL1885" t="str">
            <v>-</v>
          </cell>
          <cell r="AM1885" t="str">
            <v>-</v>
          </cell>
          <cell r="AN1885" t="str">
            <v>raymundo.ramos@geaseguros.mx</v>
          </cell>
          <cell r="AO1885" t="str">
            <v>-</v>
          </cell>
          <cell r="AQ1885">
            <v>5543868222</v>
          </cell>
          <cell r="AR1885" t="str">
            <v>6363180010380846</v>
          </cell>
          <cell r="AS1885" t="str">
            <v>CANCELADO</v>
          </cell>
          <cell r="AT1885" t="str">
            <v>2213</v>
          </cell>
          <cell r="AU1885" t="str">
            <v>756</v>
          </cell>
          <cell r="AV1885" t="str">
            <v>05/26</v>
          </cell>
          <cell r="AW1885" t="str">
            <v>IMDM22968763..</v>
          </cell>
          <cell r="AX1885" t="str">
            <v>Inactivo</v>
          </cell>
          <cell r="AY1885" t="str">
            <v>No</v>
          </cell>
          <cell r="AZ1885" t="str">
            <v>-</v>
          </cell>
          <cell r="BA1885" t="str">
            <v>-</v>
          </cell>
          <cell r="BB1885" t="str">
            <v>-</v>
          </cell>
          <cell r="BC1885" t="str">
            <v>-</v>
          </cell>
          <cell r="BD1885" t="str">
            <v>-</v>
          </cell>
          <cell r="BE1885" t="str">
            <v>-</v>
          </cell>
          <cell r="BF1885" t="str">
            <v>-</v>
          </cell>
          <cell r="BG1885" t="str">
            <v>-</v>
          </cell>
          <cell r="BH1885">
            <v>2021</v>
          </cell>
          <cell r="BI1885">
            <v>2</v>
          </cell>
          <cell r="BJ1885" t="str">
            <v>Arrendado</v>
          </cell>
          <cell r="BK1885" t="str">
            <v>ANC11011</v>
          </cell>
          <cell r="BL1885" t="str">
            <v>Auto Cam, S.A. de C.V.</v>
          </cell>
          <cell r="BM1885">
            <v>126389.66</v>
          </cell>
          <cell r="BN1885">
            <v>20222.345600000001</v>
          </cell>
          <cell r="BO1885">
            <v>146612.0056</v>
          </cell>
          <cell r="BQ1885">
            <v>43652</v>
          </cell>
          <cell r="BR1885" t="str">
            <v>AP-20161006-0674</v>
          </cell>
          <cell r="BS1885" t="str">
            <v>269</v>
          </cell>
          <cell r="BT1885" t="str">
            <v>23/48</v>
          </cell>
          <cell r="BU1885">
            <v>1458.88</v>
          </cell>
          <cell r="BV1885">
            <v>1092.77</v>
          </cell>
          <cell r="BW1885">
            <v>2551.65</v>
          </cell>
          <cell r="BX1885">
            <v>408.26</v>
          </cell>
          <cell r="BY1885">
            <v>2959.91</v>
          </cell>
          <cell r="BZ1885">
            <v>99301.319999999992</v>
          </cell>
          <cell r="CA1885" t="str">
            <v>24/07/2017</v>
          </cell>
          <cell r="CB1885" t="str">
            <v>06/08/2021</v>
          </cell>
          <cell r="CC1885" t="str">
            <v>Jueves</v>
          </cell>
          <cell r="CD1885" t="str">
            <v>61</v>
          </cell>
          <cell r="CE1885" t="str">
            <v>1</v>
          </cell>
          <cell r="CF1885" t="str">
            <v>Verde</v>
          </cell>
          <cell r="CG1885" t="str">
            <v>4o Sábado</v>
          </cell>
          <cell r="CH1885" t="str">
            <v>Abr y May</v>
          </cell>
          <cell r="CI1885" t="str">
            <v>Oct y Nov</v>
          </cell>
          <cell r="CJ1885" t="str">
            <v>PAdmvo</v>
          </cell>
          <cell r="CK1885">
            <v>0</v>
          </cell>
          <cell r="CL1885" t="str">
            <v>101 - MAGNA</v>
          </cell>
          <cell r="CM1885" t="str">
            <v>17114</v>
          </cell>
          <cell r="CP1885" t="str">
            <v>-</v>
          </cell>
        </row>
        <row r="1886">
          <cell r="A1886" t="str">
            <v>17115</v>
          </cell>
          <cell r="B1886" t="str">
            <v>J73ASH</v>
          </cell>
          <cell r="C1886" t="str">
            <v>Ciudad de México</v>
          </cell>
          <cell r="D1886" t="str">
            <v>T72APJ</v>
          </cell>
          <cell r="E1886" t="str">
            <v>Aveo</v>
          </cell>
          <cell r="F1886" t="str">
            <v>Automóvil</v>
          </cell>
          <cell r="G1886" t="str">
            <v>Chevrolet</v>
          </cell>
          <cell r="H1886" t="str">
            <v>Aveo LT 4 puertas T/M, D/H, A/A, B/A, ABS, CD, Paquete F</v>
          </cell>
          <cell r="I1886" t="str">
            <v>3G1TB5CF2HL165317</v>
          </cell>
          <cell r="J1886" t="str">
            <v>Hecho en México</v>
          </cell>
          <cell r="K1886" t="str">
            <v>Magna</v>
          </cell>
          <cell r="L1886">
            <v>4</v>
          </cell>
          <cell r="M1886">
            <v>45</v>
          </cell>
          <cell r="N1886">
            <v>2017</v>
          </cell>
          <cell r="O1886" t="str">
            <v>Torreón</v>
          </cell>
          <cell r="P1886" t="str">
            <v>Coahuila</v>
          </cell>
          <cell r="Q1886" t="str">
            <v>Noreste</v>
          </cell>
          <cell r="R1886" t="str">
            <v>Activo</v>
          </cell>
          <cell r="S1886" t="str">
            <v>En operación</v>
          </cell>
          <cell r="T1886" t="str">
            <v>GNP</v>
          </cell>
          <cell r="U1886" t="str">
            <v>Grupo Nacional Provincial, S.A.B.</v>
          </cell>
          <cell r="V1886" t="str">
            <v>Supervisor de Taller</v>
          </cell>
          <cell r="W1886" t="str">
            <v>-</v>
          </cell>
          <cell r="X1886" t="str">
            <v>Supervisoria</v>
          </cell>
          <cell r="Y1886" t="str">
            <v>Asignado</v>
          </cell>
          <cell r="Z1886" t="str">
            <v>Por asignar</v>
          </cell>
          <cell r="AA1886" t="str">
            <v>-</v>
          </cell>
          <cell r="AB1886" t="str">
            <v>-</v>
          </cell>
          <cell r="AC1886" t="str">
            <v>-</v>
          </cell>
          <cell r="AD1886" t="str">
            <v>-</v>
          </cell>
          <cell r="AE1886" t="str">
            <v>-</v>
          </cell>
          <cell r="AF1886" t="str">
            <v>-</v>
          </cell>
          <cell r="AG1886" t="str">
            <v>-</v>
          </cell>
          <cell r="AH1886" t="str">
            <v>-</v>
          </cell>
          <cell r="AI1886" t="str">
            <v>C6705</v>
          </cell>
          <cell r="AJ1886" t="str">
            <v>Ramirez Granados Arturo</v>
          </cell>
          <cell r="AK1886" t="str">
            <v>-</v>
          </cell>
          <cell r="AL1886" t="str">
            <v>-</v>
          </cell>
          <cell r="AM1886" t="str">
            <v>-</v>
          </cell>
          <cell r="AN1886">
            <v>0</v>
          </cell>
          <cell r="AO1886" t="str">
            <v>-</v>
          </cell>
          <cell r="AQ1886">
            <v>8712110613</v>
          </cell>
          <cell r="AR1886" t="str">
            <v>6363180010380853</v>
          </cell>
          <cell r="AS1886" t="str">
            <v>ACTIVO</v>
          </cell>
          <cell r="AT1886" t="str">
            <v>7197</v>
          </cell>
          <cell r="AU1886" t="str">
            <v>622</v>
          </cell>
          <cell r="AV1886" t="str">
            <v>05/26</v>
          </cell>
          <cell r="AW1886" t="str">
            <v>-</v>
          </cell>
          <cell r="AX1886" t="str">
            <v>-</v>
          </cell>
          <cell r="AY1886" t="str">
            <v>No</v>
          </cell>
          <cell r="AZ1886" t="str">
            <v>-</v>
          </cell>
          <cell r="BA1886" t="str">
            <v>-</v>
          </cell>
          <cell r="BB1886" t="str">
            <v>-</v>
          </cell>
          <cell r="BC1886" t="str">
            <v>-</v>
          </cell>
          <cell r="BD1886" t="str">
            <v>-</v>
          </cell>
          <cell r="BE1886" t="str">
            <v>-</v>
          </cell>
          <cell r="BF1886" t="str">
            <v>-</v>
          </cell>
          <cell r="BG1886">
            <v>4</v>
          </cell>
          <cell r="BH1886">
            <v>2021</v>
          </cell>
          <cell r="BI1886">
            <v>2</v>
          </cell>
          <cell r="BJ1886" t="str">
            <v>Arrendado</v>
          </cell>
          <cell r="BK1886" t="str">
            <v>ANC10993</v>
          </cell>
          <cell r="BL1886" t="str">
            <v>Auto Cam, S.A. de C.V.</v>
          </cell>
          <cell r="BM1886">
            <v>126389.66</v>
          </cell>
          <cell r="BN1886">
            <v>20222.345600000001</v>
          </cell>
          <cell r="BO1886">
            <v>146612.0056</v>
          </cell>
          <cell r="BQ1886">
            <v>43652</v>
          </cell>
          <cell r="BR1886" t="str">
            <v>AP-20170728-0735</v>
          </cell>
          <cell r="BS1886" t="str">
            <v>27</v>
          </cell>
          <cell r="BT1886" t="str">
            <v>23/48</v>
          </cell>
          <cell r="BU1886">
            <v>1580.78</v>
          </cell>
          <cell r="BV1886">
            <v>1058.81</v>
          </cell>
          <cell r="BW1886">
            <v>2639.59</v>
          </cell>
          <cell r="BX1886">
            <v>422.33</v>
          </cell>
          <cell r="BY1886">
            <v>3061.92</v>
          </cell>
          <cell r="BZ1886">
            <v>96048.01</v>
          </cell>
          <cell r="CA1886" t="str">
            <v>28/07/2017</v>
          </cell>
          <cell r="CB1886" t="str">
            <v>06/08/2021</v>
          </cell>
          <cell r="CC1886" t="str">
            <v>Miércoles</v>
          </cell>
          <cell r="CD1886" t="str">
            <v>73</v>
          </cell>
          <cell r="CE1886" t="str">
            <v>3</v>
          </cell>
          <cell r="CF1886" t="str">
            <v>Rojo</v>
          </cell>
          <cell r="CG1886" t="str">
            <v>3er Sábado</v>
          </cell>
          <cell r="CH1886" t="str">
            <v>Mzo y Abr</v>
          </cell>
          <cell r="CI1886" t="str">
            <v>Sep y Oct</v>
          </cell>
          <cell r="CJ1886" t="str">
            <v>SupTaller</v>
          </cell>
          <cell r="CK1886">
            <v>90</v>
          </cell>
          <cell r="CL1886" t="str">
            <v>101 - MAGNA</v>
          </cell>
          <cell r="CM1886" t="str">
            <v>17115</v>
          </cell>
          <cell r="CP1886" t="str">
            <v>-</v>
          </cell>
        </row>
        <row r="1887">
          <cell r="A1887" t="str">
            <v>17116</v>
          </cell>
          <cell r="B1887" t="str">
            <v>X49APC</v>
          </cell>
          <cell r="C1887" t="str">
            <v>Ciudad de México</v>
          </cell>
          <cell r="D1887" t="str">
            <v>No aplica</v>
          </cell>
          <cell r="E1887" t="str">
            <v>Aveo</v>
          </cell>
          <cell r="F1887" t="str">
            <v>Automóvil</v>
          </cell>
          <cell r="G1887" t="str">
            <v>Chevrolet</v>
          </cell>
          <cell r="H1887" t="str">
            <v>Aveo LT 4 puertas T/M, D/H, A/A, B/A, ABS, CD, Paquete F</v>
          </cell>
          <cell r="I1887" t="str">
            <v>3G1TB5CF2HL165382</v>
          </cell>
          <cell r="J1887" t="str">
            <v>Hecho en México</v>
          </cell>
          <cell r="K1887" t="str">
            <v>Magna</v>
          </cell>
          <cell r="L1887">
            <v>4</v>
          </cell>
          <cell r="M1887">
            <v>45</v>
          </cell>
          <cell r="N1887">
            <v>2017</v>
          </cell>
          <cell r="O1887" t="str">
            <v>Mérida</v>
          </cell>
          <cell r="P1887" t="str">
            <v>Yucatán</v>
          </cell>
          <cell r="Q1887" t="str">
            <v>Sureste</v>
          </cell>
          <cell r="R1887" t="str">
            <v>Activo</v>
          </cell>
          <cell r="S1887" t="str">
            <v>En operación</v>
          </cell>
          <cell r="T1887" t="str">
            <v>GNP</v>
          </cell>
          <cell r="U1887" t="str">
            <v>Grupo Nacional Provincial, S.A.B.</v>
          </cell>
          <cell r="V1887" t="str">
            <v>Agente Empleado</v>
          </cell>
          <cell r="W1887" t="str">
            <v>-</v>
          </cell>
          <cell r="X1887" t="str">
            <v>Plaza GNP</v>
          </cell>
          <cell r="Y1887" t="str">
            <v>Asignado</v>
          </cell>
          <cell r="Z1887" t="str">
            <v>V09270</v>
          </cell>
          <cell r="AA1887" t="str">
            <v>Rivera Ortega José Francisco</v>
          </cell>
          <cell r="AB1887" t="str">
            <v>GNP Administración de Venta Masiva, S.A. de C.V.</v>
          </cell>
          <cell r="AC1887" t="str">
            <v>RIOF6701212P6</v>
          </cell>
          <cell r="AD1887" t="str">
            <v>Jefe de departamento</v>
          </cell>
          <cell r="AE1887" t="str">
            <v>Gerente Comercial</v>
          </cell>
          <cell r="AF1887" t="str">
            <v>Unidad de Negocio</v>
          </cell>
          <cell r="AG1887" t="str">
            <v>Dirección Canal Masivo</v>
          </cell>
          <cell r="AH1887" t="str">
            <v>Subdirección Comercial Agentes y Empleados</v>
          </cell>
          <cell r="AI1887" t="str">
            <v>C2041</v>
          </cell>
          <cell r="AJ1887" t="str">
            <v>Cabrera Zúñiga Saúl</v>
          </cell>
          <cell r="AK1887" t="str">
            <v>Casona</v>
          </cell>
          <cell r="AL1887" t="str">
            <v>Mérida</v>
          </cell>
          <cell r="AM1887">
            <v>0</v>
          </cell>
          <cell r="AN1887" t="str">
            <v>jose.riveraortega@gnp.com.mx</v>
          </cell>
          <cell r="AO1887">
            <v>0</v>
          </cell>
          <cell r="AP1887" t="str">
            <v>jose.riveraortega@gnp.com.mx</v>
          </cell>
          <cell r="AQ1887">
            <v>5512386152</v>
          </cell>
          <cell r="AR1887" t="str">
            <v>6363180010380861</v>
          </cell>
          <cell r="AS1887" t="str">
            <v>ACTIVO</v>
          </cell>
          <cell r="AT1887" t="str">
            <v>9316</v>
          </cell>
          <cell r="AU1887" t="str">
            <v>862</v>
          </cell>
          <cell r="AV1887" t="str">
            <v>05/26</v>
          </cell>
          <cell r="AW1887" t="str">
            <v>IMDM22968805..</v>
          </cell>
          <cell r="AX1887" t="str">
            <v>Activo</v>
          </cell>
          <cell r="AY1887" t="str">
            <v>No</v>
          </cell>
          <cell r="AZ1887" t="str">
            <v>-</v>
          </cell>
          <cell r="BA1887" t="str">
            <v>-</v>
          </cell>
          <cell r="BB1887" t="str">
            <v>-</v>
          </cell>
          <cell r="BC1887" t="str">
            <v>-</v>
          </cell>
          <cell r="BD1887" t="str">
            <v>-</v>
          </cell>
          <cell r="BE1887" t="str">
            <v>-</v>
          </cell>
          <cell r="BF1887" t="str">
            <v>-</v>
          </cell>
          <cell r="BG1887" t="str">
            <v>-</v>
          </cell>
          <cell r="BH1887">
            <v>2021</v>
          </cell>
          <cell r="BI1887">
            <v>2</v>
          </cell>
          <cell r="BJ1887" t="str">
            <v>Arrendado</v>
          </cell>
          <cell r="BK1887" t="str">
            <v>ANC10916</v>
          </cell>
          <cell r="BL1887" t="str">
            <v>Auto Cam, S.A. de C.V.</v>
          </cell>
          <cell r="BM1887">
            <v>126389.66</v>
          </cell>
          <cell r="BN1887">
            <v>20222.345600000001</v>
          </cell>
          <cell r="BO1887">
            <v>146612.0056</v>
          </cell>
          <cell r="BQ1887">
            <v>43652</v>
          </cell>
          <cell r="BR1887" t="str">
            <v>AP-20170728-0735</v>
          </cell>
          <cell r="BS1887" t="str">
            <v>54</v>
          </cell>
          <cell r="BT1887" t="str">
            <v>23/36</v>
          </cell>
          <cell r="BU1887">
            <v>2151.71</v>
          </cell>
          <cell r="BV1887">
            <v>1002.97</v>
          </cell>
          <cell r="BW1887">
            <v>3154.6800000000003</v>
          </cell>
          <cell r="BX1887">
            <v>504.75</v>
          </cell>
          <cell r="BY1887">
            <v>3659.4300000000003</v>
          </cell>
          <cell r="BZ1887">
            <v>90328.56</v>
          </cell>
          <cell r="CA1887" t="str">
            <v>28/07/2017</v>
          </cell>
          <cell r="CB1887" t="str">
            <v>06/08/2020</v>
          </cell>
          <cell r="CC1887" t="str">
            <v>Viernes</v>
          </cell>
          <cell r="CD1887" t="str">
            <v>49</v>
          </cell>
          <cell r="CE1887" t="str">
            <v>9</v>
          </cell>
          <cell r="CF1887" t="str">
            <v>Azul</v>
          </cell>
          <cell r="CG1887" t="str">
            <v>5o Sábado</v>
          </cell>
          <cell r="CH1887" t="str">
            <v>May y Jun</v>
          </cell>
          <cell r="CI1887" t="str">
            <v>Nov y Dic</v>
          </cell>
          <cell r="CJ1887" t="str">
            <v>PAjustes</v>
          </cell>
          <cell r="CK1887">
            <v>90</v>
          </cell>
          <cell r="CL1887" t="str">
            <v>101 - MAGNA</v>
          </cell>
          <cell r="CM1887" t="str">
            <v>17116</v>
          </cell>
          <cell r="CP1887" t="str">
            <v>-</v>
          </cell>
        </row>
        <row r="1888">
          <cell r="A1888" t="str">
            <v>17117</v>
          </cell>
          <cell r="B1888" t="str">
            <v>K67APL</v>
          </cell>
          <cell r="C1888" t="str">
            <v>Ciudad de México</v>
          </cell>
          <cell r="D1888" t="str">
            <v>No aplica</v>
          </cell>
          <cell r="E1888" t="str">
            <v>Aveo</v>
          </cell>
          <cell r="F1888" t="str">
            <v>Automóvil</v>
          </cell>
          <cell r="G1888" t="str">
            <v>Chevrolet</v>
          </cell>
          <cell r="H1888" t="str">
            <v>Aveo LT 4 puertas T/M, D/H, A/A, B/A, ABS, CD, Paquete F</v>
          </cell>
          <cell r="I1888" t="str">
            <v>3G1TB5CF2HL166113</v>
          </cell>
          <cell r="J1888" t="str">
            <v>Hecho en México</v>
          </cell>
          <cell r="K1888" t="str">
            <v>Magna</v>
          </cell>
          <cell r="L1888">
            <v>4</v>
          </cell>
          <cell r="M1888">
            <v>45</v>
          </cell>
          <cell r="N1888">
            <v>2017</v>
          </cell>
          <cell r="O1888" t="str">
            <v>Puebla</v>
          </cell>
          <cell r="P1888" t="str">
            <v>Puebla</v>
          </cell>
          <cell r="Q1888" t="str">
            <v>Sureste</v>
          </cell>
          <cell r="R1888" t="str">
            <v>Activo</v>
          </cell>
          <cell r="S1888" t="str">
            <v>En operación</v>
          </cell>
          <cell r="T1888" t="str">
            <v>GNP</v>
          </cell>
          <cell r="U1888" t="str">
            <v>Grupo Nacional Provincial, S.A.B.</v>
          </cell>
          <cell r="V1888" t="str">
            <v>Asesor de Servicio</v>
          </cell>
          <cell r="W1888" t="str">
            <v>-</v>
          </cell>
          <cell r="X1888" t="str">
            <v>Plaza GNP</v>
          </cell>
          <cell r="Y1888" t="str">
            <v>Asignado</v>
          </cell>
          <cell r="Z1888" t="str">
            <v>S07929</v>
          </cell>
          <cell r="AA1888" t="str">
            <v>Juarez Saldana Irving</v>
          </cell>
          <cell r="AB1888" t="str">
            <v>Servicios Administrativos en Reclamaciones, S.A. de C.V.</v>
          </cell>
          <cell r="AC1888" t="str">
            <v>JUSI890424CH4</v>
          </cell>
          <cell r="AD1888" t="str">
            <v>Operativo</v>
          </cell>
          <cell r="AE1888" t="str">
            <v>Asesor de Servicio</v>
          </cell>
          <cell r="AF1888" t="str">
            <v>Unidad Operativa</v>
          </cell>
          <cell r="AG1888" t="str">
            <v>Dirección Servicio y Operaciones</v>
          </cell>
          <cell r="AH1888" t="str">
            <v>Subdir. Siniestros CDMX y Sureste</v>
          </cell>
          <cell r="AI1888" t="str">
            <v>C9208</v>
          </cell>
          <cell r="AJ1888" t="str">
            <v>Lasa Estrada Antxon</v>
          </cell>
          <cell r="AK1888" t="str">
            <v>Paseo Opera</v>
          </cell>
          <cell r="AL1888" t="str">
            <v>Puebla</v>
          </cell>
          <cell r="AM1888">
            <v>0</v>
          </cell>
          <cell r="AN1888" t="str">
            <v>irving.juarez@gnp.com.mx</v>
          </cell>
          <cell r="AO1888">
            <v>0</v>
          </cell>
          <cell r="AP1888" t="str">
            <v>irving.juarez@gnp.com.mx</v>
          </cell>
          <cell r="AQ1888">
            <v>2221149661</v>
          </cell>
          <cell r="AR1888" t="str">
            <v>6363180010380879</v>
          </cell>
          <cell r="AS1888" t="str">
            <v>ACTIVO</v>
          </cell>
          <cell r="AT1888" t="str">
            <v>4273</v>
          </cell>
          <cell r="AU1888" t="str">
            <v>917</v>
          </cell>
          <cell r="AV1888" t="str">
            <v>05/26</v>
          </cell>
          <cell r="AW1888" t="str">
            <v>IMDM24204468..</v>
          </cell>
          <cell r="AX1888" t="str">
            <v>Activo</v>
          </cell>
          <cell r="AY1888" t="str">
            <v>No</v>
          </cell>
          <cell r="AZ1888" t="str">
            <v>-</v>
          </cell>
          <cell r="BA1888" t="str">
            <v>-</v>
          </cell>
          <cell r="BB1888" t="str">
            <v>-</v>
          </cell>
          <cell r="BC1888" t="str">
            <v>-</v>
          </cell>
          <cell r="BD1888" t="str">
            <v>-</v>
          </cell>
          <cell r="BE1888" t="str">
            <v>-</v>
          </cell>
          <cell r="BF1888" t="str">
            <v>-</v>
          </cell>
          <cell r="BG1888">
            <v>3</v>
          </cell>
          <cell r="BH1888">
            <v>2020</v>
          </cell>
          <cell r="BI1888">
            <v>2</v>
          </cell>
          <cell r="BJ1888" t="str">
            <v>Arrendado</v>
          </cell>
          <cell r="BK1888" t="str">
            <v>ANC11025</v>
          </cell>
          <cell r="BL1888" t="str">
            <v>Auto Cam, S.A. de C.V.</v>
          </cell>
          <cell r="BM1888">
            <v>126389.66</v>
          </cell>
          <cell r="BN1888">
            <v>20222.345600000001</v>
          </cell>
          <cell r="BO1888">
            <v>146612.0056</v>
          </cell>
          <cell r="BQ1888">
            <v>43652</v>
          </cell>
          <cell r="BR1888" t="str">
            <v>AP-20161006-0674</v>
          </cell>
          <cell r="BS1888" t="str">
            <v>251</v>
          </cell>
          <cell r="BT1888" t="str">
            <v>23/48</v>
          </cell>
          <cell r="BU1888">
            <v>1589.79</v>
          </cell>
          <cell r="BV1888">
            <v>1064.79</v>
          </cell>
          <cell r="BW1888">
            <v>2654.58</v>
          </cell>
          <cell r="BX1888">
            <v>424.73</v>
          </cell>
          <cell r="BY1888">
            <v>3079.31</v>
          </cell>
          <cell r="BZ1888">
            <v>96590.73000000001</v>
          </cell>
          <cell r="CA1888" t="str">
            <v>24/07/2017</v>
          </cell>
          <cell r="CB1888" t="str">
            <v>06/08/2021</v>
          </cell>
          <cell r="CC1888" t="str">
            <v>Martes</v>
          </cell>
          <cell r="CD1888" t="str">
            <v>67</v>
          </cell>
          <cell r="CE1888" t="str">
            <v>7</v>
          </cell>
          <cell r="CF1888" t="str">
            <v>Rosa</v>
          </cell>
          <cell r="CG1888" t="str">
            <v>2o Sábado</v>
          </cell>
          <cell r="CH1888" t="str">
            <v>Feb y Mzo</v>
          </cell>
          <cell r="CI1888" t="str">
            <v>Ago y Sep</v>
          </cell>
          <cell r="CJ1888" t="str">
            <v>SupTaller</v>
          </cell>
          <cell r="CK1888">
            <v>90</v>
          </cell>
          <cell r="CL1888" t="str">
            <v>101 - MAGNA</v>
          </cell>
          <cell r="CM1888" t="str">
            <v>17117</v>
          </cell>
          <cell r="CP1888" t="str">
            <v>4016574</v>
          </cell>
        </row>
        <row r="1889">
          <cell r="A1889" t="str">
            <v>17118</v>
          </cell>
          <cell r="B1889" t="str">
            <v>X97ANZ</v>
          </cell>
          <cell r="C1889" t="str">
            <v>Ciudad de México</v>
          </cell>
          <cell r="D1889" t="str">
            <v>No aplica</v>
          </cell>
          <cell r="E1889" t="str">
            <v>Aveo</v>
          </cell>
          <cell r="F1889" t="str">
            <v>Automóvil</v>
          </cell>
          <cell r="G1889" t="str">
            <v>Chevrolet</v>
          </cell>
          <cell r="H1889" t="str">
            <v>Aveo LT 4 puertas T/M, D/H, A/A, B/A, ABS, CD, Paquete F</v>
          </cell>
          <cell r="I1889" t="str">
            <v>3G1TB5CF9HL164682</v>
          </cell>
          <cell r="J1889" t="str">
            <v>Hecho en México</v>
          </cell>
          <cell r="K1889" t="str">
            <v>Magna</v>
          </cell>
          <cell r="L1889">
            <v>4</v>
          </cell>
          <cell r="M1889">
            <v>45</v>
          </cell>
          <cell r="N1889">
            <v>2017</v>
          </cell>
          <cell r="O1889" t="str">
            <v>Pachuca</v>
          </cell>
          <cell r="P1889" t="str">
            <v>Hidalgo</v>
          </cell>
          <cell r="Q1889" t="str">
            <v>Centro</v>
          </cell>
          <cell r="R1889" t="str">
            <v>Baja</v>
          </cell>
          <cell r="S1889" t="str">
            <v>PT por Siniestro</v>
          </cell>
          <cell r="T1889" t="str">
            <v>GNP</v>
          </cell>
          <cell r="U1889" t="str">
            <v>Grupo Nacional Provincial, S.A.B.</v>
          </cell>
          <cell r="V1889" t="str">
            <v>Supervisor Ajustes</v>
          </cell>
          <cell r="W1889" t="str">
            <v>-</v>
          </cell>
          <cell r="X1889" t="str">
            <v>Supervisoria</v>
          </cell>
          <cell r="Y1889" t="str">
            <v>Asignado</v>
          </cell>
          <cell r="Z1889" t="str">
            <v>N91459</v>
          </cell>
          <cell r="AA1889" t="str">
            <v>-</v>
          </cell>
          <cell r="AB1889" t="str">
            <v>-</v>
          </cell>
          <cell r="AC1889" t="str">
            <v>-</v>
          </cell>
          <cell r="AD1889" t="str">
            <v>-</v>
          </cell>
          <cell r="AE1889" t="str">
            <v>-</v>
          </cell>
          <cell r="AF1889" t="str">
            <v>-</v>
          </cell>
          <cell r="AG1889" t="str">
            <v>-</v>
          </cell>
          <cell r="AH1889" t="str">
            <v>-</v>
          </cell>
          <cell r="AI1889" t="str">
            <v>C6705</v>
          </cell>
          <cell r="AJ1889" t="str">
            <v>Ramirez Granados Arturo</v>
          </cell>
          <cell r="AK1889" t="str">
            <v>-</v>
          </cell>
          <cell r="AL1889" t="str">
            <v>-</v>
          </cell>
          <cell r="AM1889" t="str">
            <v>-</v>
          </cell>
          <cell r="AN1889">
            <v>0</v>
          </cell>
          <cell r="AO1889" t="str">
            <v>-</v>
          </cell>
          <cell r="AQ1889">
            <v>7712202913</v>
          </cell>
          <cell r="AR1889" t="str">
            <v>-</v>
          </cell>
          <cell r="AS1889" t="str">
            <v>-</v>
          </cell>
          <cell r="AT1889" t="str">
            <v>-</v>
          </cell>
          <cell r="AU1889" t="str">
            <v>-</v>
          </cell>
          <cell r="AV1889" t="str">
            <v>-</v>
          </cell>
          <cell r="AW1889" t="str">
            <v>-</v>
          </cell>
          <cell r="AX1889" t="str">
            <v>-</v>
          </cell>
          <cell r="AY1889" t="str">
            <v>No</v>
          </cell>
          <cell r="AZ1889" t="str">
            <v>-</v>
          </cell>
          <cell r="BA1889" t="str">
            <v>-</v>
          </cell>
          <cell r="BB1889" t="str">
            <v>-</v>
          </cell>
          <cell r="BC1889" t="str">
            <v>-</v>
          </cell>
          <cell r="BD1889" t="str">
            <v>-</v>
          </cell>
          <cell r="BE1889" t="str">
            <v>-</v>
          </cell>
          <cell r="BF1889" t="str">
            <v>-</v>
          </cell>
          <cell r="BG1889">
            <v>3</v>
          </cell>
          <cell r="BH1889" t="str">
            <v>-</v>
          </cell>
          <cell r="BI1889" t="str">
            <v>-</v>
          </cell>
          <cell r="BJ1889" t="str">
            <v>Arrendado</v>
          </cell>
          <cell r="BK1889" t="str">
            <v>ANC10792</v>
          </cell>
          <cell r="BL1889" t="str">
            <v>Auto Cam, S.A. de C.V.</v>
          </cell>
          <cell r="BM1889">
            <v>126389.66</v>
          </cell>
          <cell r="BN1889">
            <v>20222.345600000001</v>
          </cell>
          <cell r="BO1889">
            <v>146612.0056</v>
          </cell>
          <cell r="BQ1889" t="str">
            <v>-</v>
          </cell>
          <cell r="BR1889" t="str">
            <v>-</v>
          </cell>
          <cell r="BS1889" t="str">
            <v>-</v>
          </cell>
          <cell r="BT1889" t="str">
            <v>-</v>
          </cell>
          <cell r="BU1889" t="str">
            <v>-</v>
          </cell>
          <cell r="BV1889" t="str">
            <v>-</v>
          </cell>
          <cell r="BW1889" t="str">
            <v>-</v>
          </cell>
          <cell r="BX1889" t="str">
            <v>-</v>
          </cell>
          <cell r="BY1889" t="str">
            <v>-</v>
          </cell>
          <cell r="BZ1889" t="str">
            <v>-</v>
          </cell>
          <cell r="CA1889" t="str">
            <v>-</v>
          </cell>
          <cell r="CB1889" t="str">
            <v>-</v>
          </cell>
          <cell r="CC1889" t="str">
            <v>Martes</v>
          </cell>
          <cell r="CD1889" t="str">
            <v>97</v>
          </cell>
          <cell r="CE1889" t="str">
            <v>7</v>
          </cell>
          <cell r="CF1889" t="str">
            <v>Rosa</v>
          </cell>
          <cell r="CG1889" t="str">
            <v>2o Sábado</v>
          </cell>
          <cell r="CH1889" t="str">
            <v>Feb y Mzo</v>
          </cell>
          <cell r="CI1889" t="str">
            <v>Ago y Sep</v>
          </cell>
          <cell r="CJ1889" t="str">
            <v>-</v>
          </cell>
          <cell r="CK1889">
            <v>90</v>
          </cell>
          <cell r="CL1889" t="str">
            <v>101 - MAGNA</v>
          </cell>
          <cell r="CM1889" t="str">
            <v>17118</v>
          </cell>
          <cell r="CP1889" t="str">
            <v>-</v>
          </cell>
        </row>
        <row r="1890">
          <cell r="A1890" t="str">
            <v>17119</v>
          </cell>
          <cell r="B1890" t="str">
            <v>K03APL</v>
          </cell>
          <cell r="C1890" t="str">
            <v>Ciudad de México</v>
          </cell>
          <cell r="D1890" t="str">
            <v>No aplica</v>
          </cell>
          <cell r="E1890" t="str">
            <v>Aveo</v>
          </cell>
          <cell r="F1890" t="str">
            <v>Automóvil</v>
          </cell>
          <cell r="G1890" t="str">
            <v>Chevrolet</v>
          </cell>
          <cell r="H1890" t="str">
            <v>Aveo LT 4 puertas T/M, D/H, A/A, B/A, ABS, CD, Paquete F</v>
          </cell>
          <cell r="I1890" t="str">
            <v>3G1TB5CF3HL151216</v>
          </cell>
          <cell r="J1890" t="str">
            <v>Hecho en México</v>
          </cell>
          <cell r="K1890" t="str">
            <v>Magna</v>
          </cell>
          <cell r="L1890">
            <v>4</v>
          </cell>
          <cell r="M1890">
            <v>45</v>
          </cell>
          <cell r="N1890">
            <v>2017</v>
          </cell>
          <cell r="O1890" t="str">
            <v>Guadalajara</v>
          </cell>
          <cell r="P1890" t="str">
            <v>Jalisco</v>
          </cell>
          <cell r="Q1890" t="str">
            <v>Occidente</v>
          </cell>
          <cell r="R1890" t="str">
            <v>Activo</v>
          </cell>
          <cell r="S1890" t="str">
            <v>En operación</v>
          </cell>
          <cell r="T1890" t="str">
            <v>GNP</v>
          </cell>
          <cell r="U1890" t="str">
            <v>Grupo Nacional Provincial, S.A.B.</v>
          </cell>
          <cell r="V1890" t="str">
            <v>Agente Empleado</v>
          </cell>
          <cell r="W1890" t="str">
            <v>515</v>
          </cell>
          <cell r="X1890" t="str">
            <v>Célula 2</v>
          </cell>
          <cell r="Y1890" t="str">
            <v>Asignado</v>
          </cell>
          <cell r="Z1890" t="str">
            <v>V08824</v>
          </cell>
          <cell r="AA1890" t="str">
            <v>Campuzano Rosales Salvador</v>
          </cell>
          <cell r="AB1890" t="str">
            <v>GNP Administración de Venta Masiva, S.A. de C.V.</v>
          </cell>
          <cell r="AC1890" t="str">
            <v>CARS750605BK5</v>
          </cell>
          <cell r="AD1890" t="str">
            <v>Jefe de departamento</v>
          </cell>
          <cell r="AE1890" t="str">
            <v>Gerente Comercial</v>
          </cell>
          <cell r="AF1890" t="str">
            <v>Unidad de Negocio</v>
          </cell>
          <cell r="AG1890" t="str">
            <v>Dirección Canal Masivo</v>
          </cell>
          <cell r="AH1890" t="str">
            <v>Subdirección Comercial Agentes y Empleados</v>
          </cell>
          <cell r="AI1890" t="str">
            <v>C2041</v>
          </cell>
          <cell r="AJ1890" t="str">
            <v>Cabrera Zúñiga Saúl</v>
          </cell>
          <cell r="AK1890" t="str">
            <v>Oficina central Guadalajara</v>
          </cell>
          <cell r="AL1890" t="str">
            <v>Guadalajara</v>
          </cell>
          <cell r="AM1890">
            <v>0</v>
          </cell>
          <cell r="AN1890" t="str">
            <v>salvador.campuzano@gnp.com.mx</v>
          </cell>
          <cell r="AO1890">
            <v>0</v>
          </cell>
          <cell r="AP1890" t="str">
            <v>jose.gonzalezarciga@gnp.com.mx</v>
          </cell>
          <cell r="AQ1890">
            <v>3338150992</v>
          </cell>
          <cell r="AR1890" t="str">
            <v>6363180010380887</v>
          </cell>
          <cell r="AS1890" t="str">
            <v>ACTIVO</v>
          </cell>
          <cell r="AT1890" t="str">
            <v>1855</v>
          </cell>
          <cell r="AU1890" t="str">
            <v>458</v>
          </cell>
          <cell r="AV1890" t="str">
            <v>05/26</v>
          </cell>
          <cell r="AW1890" t="str">
            <v>IMDM22968764..</v>
          </cell>
          <cell r="AX1890" t="str">
            <v>Inactivo</v>
          </cell>
          <cell r="AY1890" t="str">
            <v>No</v>
          </cell>
          <cell r="AZ1890" t="str">
            <v>-</v>
          </cell>
          <cell r="BA1890" t="str">
            <v>-</v>
          </cell>
          <cell r="BB1890" t="str">
            <v>-</v>
          </cell>
          <cell r="BC1890" t="str">
            <v>-</v>
          </cell>
          <cell r="BD1890" t="str">
            <v>-</v>
          </cell>
          <cell r="BE1890" t="str">
            <v>-</v>
          </cell>
          <cell r="BF1890" t="str">
            <v>-</v>
          </cell>
          <cell r="BG1890" t="str">
            <v>-</v>
          </cell>
          <cell r="BH1890">
            <v>2021</v>
          </cell>
          <cell r="BI1890">
            <v>2</v>
          </cell>
          <cell r="BJ1890" t="str">
            <v>Arrendado</v>
          </cell>
          <cell r="BK1890" t="str">
            <v>ANC11033</v>
          </cell>
          <cell r="BL1890" t="str">
            <v>Auto Cam, S.A. de C.V.</v>
          </cell>
          <cell r="BM1890">
            <v>126389.66</v>
          </cell>
          <cell r="BN1890">
            <v>20222.345600000001</v>
          </cell>
          <cell r="BO1890">
            <v>146612.0056</v>
          </cell>
          <cell r="BQ1890">
            <v>43652</v>
          </cell>
          <cell r="BR1890" t="str">
            <v>AP-20161006-0674</v>
          </cell>
          <cell r="BS1890" t="str">
            <v>229</v>
          </cell>
          <cell r="BT1890" t="str">
            <v>23/36</v>
          </cell>
          <cell r="BU1890">
            <v>2163.3200000000002</v>
          </cell>
          <cell r="BV1890">
            <v>1008.39</v>
          </cell>
          <cell r="BW1890">
            <v>3171.71</v>
          </cell>
          <cell r="BX1890">
            <v>507.47</v>
          </cell>
          <cell r="BY1890">
            <v>3679.1800000000003</v>
          </cell>
          <cell r="BZ1890">
            <v>90816.549999999988</v>
          </cell>
          <cell r="CA1890" t="str">
            <v>24/07/2017</v>
          </cell>
          <cell r="CB1890" t="str">
            <v>06/08/2020</v>
          </cell>
          <cell r="CC1890" t="str">
            <v>Miércoles</v>
          </cell>
          <cell r="CD1890" t="str">
            <v>03</v>
          </cell>
          <cell r="CE1890" t="str">
            <v>3</v>
          </cell>
          <cell r="CF1890" t="str">
            <v>Rojo</v>
          </cell>
          <cell r="CG1890" t="str">
            <v>3er Sábado</v>
          </cell>
          <cell r="CH1890" t="str">
            <v>Mzo y Abr</v>
          </cell>
          <cell r="CI1890" t="str">
            <v>Sep y Oct</v>
          </cell>
          <cell r="CJ1890" t="str">
            <v>Ajustador</v>
          </cell>
          <cell r="CK1890">
            <v>90</v>
          </cell>
          <cell r="CL1890" t="str">
            <v>101 - MAGNA</v>
          </cell>
          <cell r="CM1890" t="str">
            <v>17119</v>
          </cell>
          <cell r="CP1890" t="str">
            <v xml:space="preserve">4016551 </v>
          </cell>
        </row>
        <row r="1891">
          <cell r="A1891" t="str">
            <v>17120</v>
          </cell>
          <cell r="B1891" t="str">
            <v>T53APJ</v>
          </cell>
          <cell r="C1891" t="str">
            <v>Ciudad de México</v>
          </cell>
          <cell r="D1891" t="str">
            <v>No aplica</v>
          </cell>
          <cell r="E1891" t="str">
            <v>Aveo</v>
          </cell>
          <cell r="F1891" t="str">
            <v>Automóvil</v>
          </cell>
          <cell r="G1891" t="str">
            <v>Chevrolet</v>
          </cell>
          <cell r="H1891" t="str">
            <v>Aveo LT 4 puertas T/M, D/H, A/A, B/A, ABS, CD, Paquete F</v>
          </cell>
          <cell r="I1891" t="str">
            <v>3G1TB5CF3HL151619</v>
          </cell>
          <cell r="J1891" t="str">
            <v>Hecho en México</v>
          </cell>
          <cell r="K1891" t="str">
            <v>Magna</v>
          </cell>
          <cell r="L1891">
            <v>4</v>
          </cell>
          <cell r="M1891">
            <v>45</v>
          </cell>
          <cell r="N1891">
            <v>2017</v>
          </cell>
          <cell r="O1891" t="str">
            <v>Monterrey</v>
          </cell>
          <cell r="P1891" t="str">
            <v>Nuevo León</v>
          </cell>
          <cell r="Q1891" t="str">
            <v>Noreste</v>
          </cell>
          <cell r="R1891" t="str">
            <v>Activo</v>
          </cell>
          <cell r="S1891" t="str">
            <v>En operación</v>
          </cell>
          <cell r="T1891" t="str">
            <v>GNP</v>
          </cell>
          <cell r="U1891" t="str">
            <v>Grupo Nacional Provincial, S.A.B.</v>
          </cell>
          <cell r="V1891" t="str">
            <v>Supervisor de Taller</v>
          </cell>
          <cell r="W1891" t="str">
            <v>-</v>
          </cell>
          <cell r="X1891" t="str">
            <v>Supervisoria</v>
          </cell>
          <cell r="Y1891" t="str">
            <v>Asignado</v>
          </cell>
          <cell r="Z1891" t="str">
            <v>N50547</v>
          </cell>
          <cell r="AA1891" t="str">
            <v>Lopez Sandoval Higinio Alberto</v>
          </cell>
          <cell r="AB1891" t="str">
            <v>Grupo Nacional Provincial, S.A.B.</v>
          </cell>
          <cell r="AC1891" t="str">
            <v>LOSH721228AG1</v>
          </cell>
          <cell r="AD1891" t="str">
            <v>Operativo</v>
          </cell>
          <cell r="AE1891" t="str">
            <v>Valuador</v>
          </cell>
          <cell r="AF1891" t="str">
            <v>Unidad Operativa</v>
          </cell>
          <cell r="AG1891" t="str">
            <v>Dirección Servicio y Operaciones</v>
          </cell>
          <cell r="AH1891" t="str">
            <v>Subdirección Siniestros Norte y Occidente</v>
          </cell>
          <cell r="AI1891" t="str">
            <v>C9212</v>
          </cell>
          <cell r="AJ1891" t="str">
            <v>Colome Pineda Juan Del Carmen</v>
          </cell>
          <cell r="AK1891" t="str">
            <v>Oficina de Servicio Monterrey</v>
          </cell>
          <cell r="AL1891" t="str">
            <v>Monterrey</v>
          </cell>
          <cell r="AM1891">
            <v>5436</v>
          </cell>
          <cell r="AN1891" t="str">
            <v>higinio.lopez@gnp.com.mx</v>
          </cell>
          <cell r="AO1891" t="str">
            <v>higinio.lopez@gnp.com.mx</v>
          </cell>
          <cell r="AQ1891">
            <v>8112447167</v>
          </cell>
          <cell r="AR1891" t="str">
            <v>6363180010380895</v>
          </cell>
          <cell r="AS1891" t="str">
            <v>ACTIVO</v>
          </cell>
          <cell r="AT1891" t="str">
            <v>2310</v>
          </cell>
          <cell r="AU1891" t="str">
            <v>357</v>
          </cell>
          <cell r="AV1891" t="str">
            <v>05/26</v>
          </cell>
          <cell r="AW1891" t="str">
            <v>-</v>
          </cell>
          <cell r="AX1891" t="str">
            <v>-</v>
          </cell>
          <cell r="AY1891" t="str">
            <v>Si</v>
          </cell>
          <cell r="AZ1891">
            <v>500</v>
          </cell>
          <cell r="BA1891">
            <v>43708</v>
          </cell>
          <cell r="BB1891">
            <v>24000</v>
          </cell>
          <cell r="BC1891">
            <v>23000</v>
          </cell>
          <cell r="BD1891">
            <v>47000</v>
          </cell>
          <cell r="BE1891">
            <v>42993</v>
          </cell>
          <cell r="BF1891">
            <v>44439</v>
          </cell>
          <cell r="BG1891">
            <v>4</v>
          </cell>
          <cell r="BH1891">
            <v>2021</v>
          </cell>
          <cell r="BI1891">
            <v>2</v>
          </cell>
          <cell r="BJ1891" t="str">
            <v>Arrendado</v>
          </cell>
          <cell r="BK1891" t="str">
            <v>ANC11032</v>
          </cell>
          <cell r="BL1891" t="str">
            <v>Auto Cam, S.A. de C.V.</v>
          </cell>
          <cell r="BM1891">
            <v>126389.66</v>
          </cell>
          <cell r="BN1891">
            <v>20222.345600000001</v>
          </cell>
          <cell r="BO1891">
            <v>146612.0056</v>
          </cell>
          <cell r="BQ1891">
            <v>43652</v>
          </cell>
          <cell r="BR1891" t="str">
            <v>AP-20170728-0735</v>
          </cell>
          <cell r="BS1891" t="str">
            <v>33</v>
          </cell>
          <cell r="BT1891" t="str">
            <v>23/48</v>
          </cell>
          <cell r="BU1891">
            <v>1580.78</v>
          </cell>
          <cell r="BV1891">
            <v>1058.81</v>
          </cell>
          <cell r="BW1891">
            <v>2639.59</v>
          </cell>
          <cell r="BX1891">
            <v>422.33</v>
          </cell>
          <cell r="BY1891">
            <v>3061.92</v>
          </cell>
          <cell r="BZ1891">
            <v>96048.01</v>
          </cell>
          <cell r="CA1891" t="str">
            <v>28/07/2017</v>
          </cell>
          <cell r="CB1891" t="str">
            <v>06/08/2021</v>
          </cell>
          <cell r="CC1891" t="str">
            <v>Miércoles</v>
          </cell>
          <cell r="CD1891" t="str">
            <v>53</v>
          </cell>
          <cell r="CE1891" t="str">
            <v>3</v>
          </cell>
          <cell r="CF1891" t="str">
            <v>Rojo</v>
          </cell>
          <cell r="CG1891" t="str">
            <v>3er Sábado</v>
          </cell>
          <cell r="CH1891" t="str">
            <v>Mzo y Abr</v>
          </cell>
          <cell r="CI1891" t="str">
            <v>Sep y Oct</v>
          </cell>
          <cell r="CJ1891" t="str">
            <v>SupTaller</v>
          </cell>
          <cell r="CK1891">
            <v>90</v>
          </cell>
          <cell r="CL1891" t="str">
            <v>101 - MAGNA</v>
          </cell>
          <cell r="CM1891" t="str">
            <v>17120</v>
          </cell>
          <cell r="CP1891" t="str">
            <v>4015185</v>
          </cell>
        </row>
        <row r="1892">
          <cell r="A1892" t="str">
            <v>17121</v>
          </cell>
          <cell r="B1892" t="str">
            <v>U96APJ</v>
          </cell>
          <cell r="C1892" t="str">
            <v>Ciudad de México</v>
          </cell>
          <cell r="D1892" t="str">
            <v>No aplica</v>
          </cell>
          <cell r="E1892" t="str">
            <v>Aveo</v>
          </cell>
          <cell r="F1892" t="str">
            <v>Automóvil</v>
          </cell>
          <cell r="G1892" t="str">
            <v>Chevrolet</v>
          </cell>
          <cell r="H1892" t="str">
            <v>Aveo LT 4 puertas T/M, D/H, A/A, B/A, ABS, CD, Paquete F</v>
          </cell>
          <cell r="I1892" t="str">
            <v>3G1TB5CF3HL152642</v>
          </cell>
          <cell r="J1892" t="str">
            <v>Hecho en México</v>
          </cell>
          <cell r="K1892" t="str">
            <v>Magna</v>
          </cell>
          <cell r="L1892">
            <v>4</v>
          </cell>
          <cell r="M1892">
            <v>45</v>
          </cell>
          <cell r="N1892">
            <v>2017</v>
          </cell>
          <cell r="O1892" t="str">
            <v>León</v>
          </cell>
          <cell r="P1892" t="str">
            <v>Guanajuato</v>
          </cell>
          <cell r="Q1892" t="str">
            <v>Occidente</v>
          </cell>
          <cell r="R1892" t="str">
            <v>Activo</v>
          </cell>
          <cell r="S1892" t="str">
            <v>En operación</v>
          </cell>
          <cell r="T1892" t="str">
            <v>GNP</v>
          </cell>
          <cell r="U1892" t="str">
            <v>Grupo Nacional Provincial, S.A.B.</v>
          </cell>
          <cell r="V1892" t="str">
            <v>Pool Administrativo</v>
          </cell>
          <cell r="W1892" t="str">
            <v>Pool Administrativo</v>
          </cell>
          <cell r="X1892" t="str">
            <v>Plaza GNP</v>
          </cell>
          <cell r="Y1892" t="str">
            <v>Pool</v>
          </cell>
          <cell r="Z1892" t="str">
            <v>N89927</v>
          </cell>
          <cell r="AA1892" t="str">
            <v>Salazar Hernández Alejandro</v>
          </cell>
          <cell r="AB1892" t="str">
            <v>Grupo Nacional Provincial, S.A.B.</v>
          </cell>
          <cell r="AC1892" t="str">
            <v>SAHA7905127X5</v>
          </cell>
          <cell r="AD1892" t="str">
            <v>Jefe de departamento</v>
          </cell>
          <cell r="AE1892" t="str">
            <v>Jefe de Departamento A</v>
          </cell>
          <cell r="AF1892" t="str">
            <v>Unidad Staff</v>
          </cell>
          <cell r="AG1892" t="str">
            <v>Dirección Recursos Humanos y Servicios Administrativos</v>
          </cell>
          <cell r="AH1892" t="str">
            <v>Subdir. Servicios Generales</v>
          </cell>
          <cell r="AI1892" t="str">
            <v>C6705</v>
          </cell>
          <cell r="AJ1892" t="str">
            <v>Ramirez Granados Arturo</v>
          </cell>
          <cell r="AK1892" t="str">
            <v>Sur P2 C-4</v>
          </cell>
          <cell r="AL1892" t="str">
            <v>Plaza GNP</v>
          </cell>
          <cell r="AM1892">
            <v>3398</v>
          </cell>
          <cell r="AN1892" t="str">
            <v>alejandro.salazar@gnp.com.mx</v>
          </cell>
          <cell r="AO1892" t="str">
            <v>alejandro.salazar@gnp.com.mx</v>
          </cell>
          <cell r="AQ1892">
            <v>5561857997</v>
          </cell>
          <cell r="AR1892" t="str">
            <v>6363180010380903</v>
          </cell>
          <cell r="AS1892" t="str">
            <v>ACTIVO</v>
          </cell>
          <cell r="AT1892" t="str">
            <v>9417</v>
          </cell>
          <cell r="AU1892" t="str">
            <v>399</v>
          </cell>
          <cell r="AV1892" t="str">
            <v>05/26</v>
          </cell>
          <cell r="AW1892" t="str">
            <v>IMDM22968825..</v>
          </cell>
          <cell r="AX1892" t="str">
            <v>Activo</v>
          </cell>
          <cell r="AY1892" t="str">
            <v>No</v>
          </cell>
          <cell r="AZ1892" t="str">
            <v>-</v>
          </cell>
          <cell r="BA1892" t="str">
            <v>-</v>
          </cell>
          <cell r="BB1892" t="str">
            <v>-</v>
          </cell>
          <cell r="BC1892" t="str">
            <v>-</v>
          </cell>
          <cell r="BD1892" t="str">
            <v>-</v>
          </cell>
          <cell r="BE1892" t="str">
            <v>-</v>
          </cell>
          <cell r="BF1892" t="str">
            <v>-</v>
          </cell>
          <cell r="BG1892" t="str">
            <v>-</v>
          </cell>
          <cell r="BH1892">
            <v>2021</v>
          </cell>
          <cell r="BI1892">
            <v>2</v>
          </cell>
          <cell r="BJ1892" t="str">
            <v>Arrendado</v>
          </cell>
          <cell r="BK1892" t="str">
            <v>ANC11031</v>
          </cell>
          <cell r="BL1892" t="str">
            <v>Auto Cam, S.A. de C.V.</v>
          </cell>
          <cell r="BM1892">
            <v>126389.66</v>
          </cell>
          <cell r="BN1892">
            <v>20222.345600000001</v>
          </cell>
          <cell r="BO1892">
            <v>146612.0056</v>
          </cell>
          <cell r="BQ1892">
            <v>43652</v>
          </cell>
          <cell r="BR1892" t="str">
            <v>AP-20170728-0735</v>
          </cell>
          <cell r="BS1892" t="str">
            <v>12</v>
          </cell>
          <cell r="BT1892" t="str">
            <v>23/48</v>
          </cell>
          <cell r="BU1892">
            <v>1450.61</v>
          </cell>
          <cell r="BV1892">
            <v>1086.6199999999999</v>
          </cell>
          <cell r="BW1892">
            <v>2537.2299999999996</v>
          </cell>
          <cell r="BX1892">
            <v>405.96</v>
          </cell>
          <cell r="BY1892">
            <v>2943.1899999999996</v>
          </cell>
          <cell r="BZ1892">
            <v>98743.02</v>
          </cell>
          <cell r="CA1892" t="str">
            <v>28/07/2017</v>
          </cell>
          <cell r="CB1892" t="str">
            <v>06/08/2021</v>
          </cell>
          <cell r="CC1892" t="str">
            <v>Lunes</v>
          </cell>
          <cell r="CD1892" t="str">
            <v>96</v>
          </cell>
          <cell r="CE1892" t="str">
            <v>6</v>
          </cell>
          <cell r="CF1892" t="str">
            <v>Amarillo</v>
          </cell>
          <cell r="CG1892" t="str">
            <v>1er Sábado</v>
          </cell>
          <cell r="CH1892" t="str">
            <v>Ene y Feb</v>
          </cell>
          <cell r="CI1892" t="str">
            <v>Jul y Ago</v>
          </cell>
          <cell r="CJ1892" t="str">
            <v>PAdmvo</v>
          </cell>
          <cell r="CK1892">
            <v>90</v>
          </cell>
          <cell r="CL1892" t="str">
            <v>101 - MAGNA</v>
          </cell>
          <cell r="CM1892" t="str">
            <v>17121</v>
          </cell>
          <cell r="CP1892" t="str">
            <v>-</v>
          </cell>
        </row>
        <row r="1893">
          <cell r="A1893" t="str">
            <v>17122</v>
          </cell>
          <cell r="B1893" t="str">
            <v>P85APL</v>
          </cell>
          <cell r="C1893" t="str">
            <v>Ciudad de México</v>
          </cell>
          <cell r="D1893" t="str">
            <v>No aplica</v>
          </cell>
          <cell r="E1893" t="str">
            <v>Aveo</v>
          </cell>
          <cell r="F1893" t="str">
            <v>Automóvil</v>
          </cell>
          <cell r="G1893" t="str">
            <v>Chevrolet</v>
          </cell>
          <cell r="H1893" t="str">
            <v>Aveo LT 4 puertas T/M, D/H, A/A, B/A, ABS, CD, Paquete F</v>
          </cell>
          <cell r="I1893" t="str">
            <v>3G1TB5CF3HL162409</v>
          </cell>
          <cell r="J1893" t="str">
            <v>Hecho en México</v>
          </cell>
          <cell r="K1893" t="str">
            <v>Magna</v>
          </cell>
          <cell r="L1893">
            <v>4</v>
          </cell>
          <cell r="M1893">
            <v>45</v>
          </cell>
          <cell r="N1893">
            <v>2017</v>
          </cell>
          <cell r="O1893" t="str">
            <v>Ciudad Juárez</v>
          </cell>
          <cell r="P1893" t="str">
            <v>Chihuahua</v>
          </cell>
          <cell r="Q1893" t="str">
            <v>Noroeste</v>
          </cell>
          <cell r="R1893" t="str">
            <v>Activo</v>
          </cell>
          <cell r="S1893" t="str">
            <v>En operación</v>
          </cell>
          <cell r="T1893" t="str">
            <v>GNP</v>
          </cell>
          <cell r="U1893" t="str">
            <v>Grupo Nacional Provincial, S.A.B.</v>
          </cell>
          <cell r="V1893" t="str">
            <v>Supervisor de Taller</v>
          </cell>
          <cell r="W1893" t="str">
            <v>-</v>
          </cell>
          <cell r="X1893" t="str">
            <v>Metro Sur</v>
          </cell>
          <cell r="Y1893" t="str">
            <v>Asignado</v>
          </cell>
          <cell r="Z1893" t="str">
            <v>N94074</v>
          </cell>
          <cell r="AA1893" t="str">
            <v>Padilla Flores Ruben</v>
          </cell>
          <cell r="AB1893" t="str">
            <v>Grupo Nacional Provincial, S.A.B.</v>
          </cell>
          <cell r="AC1893" t="str">
            <v>PAFR830608AW3</v>
          </cell>
          <cell r="AD1893" t="str">
            <v>Operativo</v>
          </cell>
          <cell r="AE1893" t="str">
            <v>Visitador de Taller</v>
          </cell>
          <cell r="AF1893" t="str">
            <v>Unidad Operativa</v>
          </cell>
          <cell r="AG1893" t="str">
            <v>Dirección Servicio y Operaciones</v>
          </cell>
          <cell r="AH1893" t="str">
            <v>Subdirección Siniestros Norte y Occidente</v>
          </cell>
          <cell r="AI1893" t="str">
            <v>C9178</v>
          </cell>
          <cell r="AJ1893" t="str">
            <v>Cárdenas Guzmán Adriel</v>
          </cell>
          <cell r="AK1893" t="str">
            <v>Ciudad Juárez</v>
          </cell>
          <cell r="AL1893" t="str">
            <v>Ciudad Juárez</v>
          </cell>
          <cell r="AM1893">
            <v>0</v>
          </cell>
          <cell r="AN1893" t="str">
            <v>ruben.padilla@gnp.com.mx</v>
          </cell>
          <cell r="AO1893" t="str">
            <v>ruben.padilla@gnp.com.mx</v>
          </cell>
          <cell r="AQ1893">
            <v>6561768132</v>
          </cell>
          <cell r="AR1893" t="str">
            <v>6363180010380911</v>
          </cell>
          <cell r="AS1893" t="str">
            <v>ACTIVO</v>
          </cell>
          <cell r="AT1893" t="str">
            <v>2743</v>
          </cell>
          <cell r="AU1893" t="str">
            <v>447</v>
          </cell>
          <cell r="AV1893" t="str">
            <v>05/26</v>
          </cell>
          <cell r="AW1893" t="str">
            <v>IMDM22968766..</v>
          </cell>
          <cell r="AX1893" t="str">
            <v>Activo</v>
          </cell>
          <cell r="AY1893" t="str">
            <v>Si</v>
          </cell>
          <cell r="AZ1893">
            <v>500</v>
          </cell>
          <cell r="BA1893">
            <v>43708</v>
          </cell>
          <cell r="BB1893">
            <v>27500</v>
          </cell>
          <cell r="BC1893" t="str">
            <v>-</v>
          </cell>
          <cell r="BD1893">
            <v>48000</v>
          </cell>
          <cell r="BE1893">
            <v>42886</v>
          </cell>
          <cell r="BF1893">
            <v>44331</v>
          </cell>
          <cell r="BG1893">
            <v>4</v>
          </cell>
          <cell r="BH1893">
            <v>2021</v>
          </cell>
          <cell r="BI1893">
            <v>2</v>
          </cell>
          <cell r="BJ1893" t="str">
            <v>Arrendado</v>
          </cell>
          <cell r="BK1893" t="str">
            <v>ANC11056</v>
          </cell>
          <cell r="BL1893" t="str">
            <v>Auto Cam, S.A. de C.V.</v>
          </cell>
          <cell r="BM1893">
            <v>126389.66</v>
          </cell>
          <cell r="BN1893">
            <v>20222.345600000001</v>
          </cell>
          <cell r="BO1893">
            <v>146612.0056</v>
          </cell>
          <cell r="BQ1893">
            <v>43652</v>
          </cell>
          <cell r="BR1893" t="str">
            <v>AP-20161006-0674</v>
          </cell>
          <cell r="BS1893" t="str">
            <v>270</v>
          </cell>
          <cell r="BT1893" t="str">
            <v>23/48</v>
          </cell>
          <cell r="BU1893">
            <v>1458.88</v>
          </cell>
          <cell r="BV1893">
            <v>1092.77</v>
          </cell>
          <cell r="BW1893">
            <v>2551.65</v>
          </cell>
          <cell r="BX1893">
            <v>408.26</v>
          </cell>
          <cell r="BY1893">
            <v>2959.91</v>
          </cell>
          <cell r="BZ1893">
            <v>99301.319999999992</v>
          </cell>
          <cell r="CA1893" t="str">
            <v>24/07/2017</v>
          </cell>
          <cell r="CB1893" t="str">
            <v>06/08/2021</v>
          </cell>
          <cell r="CC1893" t="str">
            <v>Lunes</v>
          </cell>
          <cell r="CD1893" t="str">
            <v>85</v>
          </cell>
          <cell r="CE1893" t="str">
            <v>5</v>
          </cell>
          <cell r="CF1893" t="str">
            <v>Amarillo</v>
          </cell>
          <cell r="CG1893" t="str">
            <v>1er Sábado</v>
          </cell>
          <cell r="CH1893" t="str">
            <v>Ene y Feb</v>
          </cell>
          <cell r="CI1893" t="str">
            <v>Jul y Ago</v>
          </cell>
          <cell r="CJ1893" t="str">
            <v>PAdmvo</v>
          </cell>
          <cell r="CK1893">
            <v>90</v>
          </cell>
          <cell r="CL1893" t="str">
            <v>101 - MAGNA</v>
          </cell>
          <cell r="CM1893" t="str">
            <v>17122</v>
          </cell>
          <cell r="CP1893" t="str">
            <v>4018873</v>
          </cell>
        </row>
        <row r="1894">
          <cell r="A1894" t="str">
            <v>17123</v>
          </cell>
          <cell r="B1894" t="str">
            <v>T70APJ</v>
          </cell>
          <cell r="C1894" t="str">
            <v>Ciudad de México</v>
          </cell>
          <cell r="D1894" t="str">
            <v>No aplica</v>
          </cell>
          <cell r="E1894" t="str">
            <v>Aveo</v>
          </cell>
          <cell r="F1894" t="str">
            <v>Automóvil</v>
          </cell>
          <cell r="G1894" t="str">
            <v>Chevrolet</v>
          </cell>
          <cell r="H1894" t="str">
            <v>Aveo LT 4 puertas T/M, D/H, A/A, B/A, ABS, CD, Paquete F</v>
          </cell>
          <cell r="I1894" t="str">
            <v>3G1TB5CF3HL162474</v>
          </cell>
          <cell r="J1894" t="str">
            <v>Hecho en México</v>
          </cell>
          <cell r="K1894" t="str">
            <v>Magna</v>
          </cell>
          <cell r="L1894">
            <v>4</v>
          </cell>
          <cell r="M1894">
            <v>45</v>
          </cell>
          <cell r="N1894">
            <v>2017</v>
          </cell>
          <cell r="O1894" t="str">
            <v>Monterrey</v>
          </cell>
          <cell r="P1894" t="str">
            <v>Nuevo León</v>
          </cell>
          <cell r="Q1894" t="str">
            <v>Noreste</v>
          </cell>
          <cell r="R1894" t="str">
            <v>Activo</v>
          </cell>
          <cell r="S1894" t="str">
            <v>En operación</v>
          </cell>
          <cell r="T1894" t="str">
            <v>GNP</v>
          </cell>
          <cell r="U1894" t="str">
            <v>Grupo Nacional Provincial, S.A.B.</v>
          </cell>
          <cell r="V1894" t="str">
            <v>Pool Administrativo</v>
          </cell>
          <cell r="W1894" t="str">
            <v>Pool Administrativo</v>
          </cell>
          <cell r="X1894" t="str">
            <v>Oficina Regional</v>
          </cell>
          <cell r="Y1894" t="str">
            <v>Pool</v>
          </cell>
          <cell r="Z1894" t="str">
            <v>N95833</v>
          </cell>
          <cell r="AA1894" t="str">
            <v>Saltijeral Toledo Laura Daniela</v>
          </cell>
          <cell r="AB1894" t="str">
            <v>Grupo Nacional Provincial, S.A.B.</v>
          </cell>
          <cell r="AC1894" t="str">
            <v>SATL9112111M9</v>
          </cell>
          <cell r="AD1894" t="str">
            <v>Jefe de departamento</v>
          </cell>
          <cell r="AE1894" t="str">
            <v>Jefe de Departamento B</v>
          </cell>
          <cell r="AF1894" t="str">
            <v>Unidad Staff</v>
          </cell>
          <cell r="AG1894" t="str">
            <v>Dirección Recursos Humanos y Servicios Administrativos</v>
          </cell>
          <cell r="AH1894" t="str">
            <v>Subdir. Inmuebles</v>
          </cell>
          <cell r="AI1894" t="str">
            <v>C6108</v>
          </cell>
          <cell r="AJ1894" t="str">
            <v>Lomeli Aguayo Victor Javier</v>
          </cell>
          <cell r="AK1894" t="str">
            <v>Santa Engracia C PB</v>
          </cell>
          <cell r="AL1894" t="str">
            <v>Monterrey</v>
          </cell>
          <cell r="AM1894">
            <v>0</v>
          </cell>
          <cell r="AN1894" t="str">
            <v>laura.saltijeral@gnp.com.mx</v>
          </cell>
          <cell r="AO1894" t="str">
            <v>laura.saltijeral@gnp.com.mx</v>
          </cell>
          <cell r="AP1894" t="str">
            <v>gustavo.arellano@gnp.com.mx</v>
          </cell>
          <cell r="AQ1894">
            <v>8115716768</v>
          </cell>
          <cell r="AR1894" t="str">
            <v>6363180010380929</v>
          </cell>
          <cell r="AS1894" t="str">
            <v>ACTIVO</v>
          </cell>
          <cell r="AT1894" t="str">
            <v>5397</v>
          </cell>
          <cell r="AU1894" t="str">
            <v>891</v>
          </cell>
          <cell r="AV1894" t="str">
            <v>05/26</v>
          </cell>
          <cell r="AW1894" t="str">
            <v>IMDM22968767..</v>
          </cell>
          <cell r="AX1894" t="str">
            <v>Activo</v>
          </cell>
          <cell r="AY1894" t="str">
            <v>No</v>
          </cell>
          <cell r="AZ1894" t="str">
            <v>-</v>
          </cell>
          <cell r="BA1894" t="str">
            <v>-</v>
          </cell>
          <cell r="BB1894" t="str">
            <v>-</v>
          </cell>
          <cell r="BC1894" t="str">
            <v>-</v>
          </cell>
          <cell r="BD1894" t="str">
            <v>-</v>
          </cell>
          <cell r="BE1894" t="str">
            <v>-</v>
          </cell>
          <cell r="BF1894" t="str">
            <v>-</v>
          </cell>
          <cell r="BG1894" t="str">
            <v>-</v>
          </cell>
          <cell r="BH1894">
            <v>2021</v>
          </cell>
          <cell r="BI1894">
            <v>2</v>
          </cell>
          <cell r="BJ1894" t="str">
            <v>Arrendado</v>
          </cell>
          <cell r="BK1894" t="str">
            <v>ANC11026</v>
          </cell>
          <cell r="BL1894" t="str">
            <v>Auto Cam, S.A. de C.V.</v>
          </cell>
          <cell r="BM1894">
            <v>126389.66</v>
          </cell>
          <cell r="BN1894">
            <v>20222.345600000001</v>
          </cell>
          <cell r="BO1894">
            <v>146612.0056</v>
          </cell>
          <cell r="BQ1894">
            <v>43652</v>
          </cell>
          <cell r="BR1894" t="str">
            <v>AP-20170728-0735</v>
          </cell>
          <cell r="BS1894" t="str">
            <v>11</v>
          </cell>
          <cell r="BT1894" t="str">
            <v>23/48</v>
          </cell>
          <cell r="BU1894">
            <v>1450.61</v>
          </cell>
          <cell r="BV1894">
            <v>1086.6199999999999</v>
          </cell>
          <cell r="BW1894">
            <v>2537.2299999999996</v>
          </cell>
          <cell r="BX1894">
            <v>405.96</v>
          </cell>
          <cell r="BY1894">
            <v>2943.1899999999996</v>
          </cell>
          <cell r="BZ1894">
            <v>98743.02</v>
          </cell>
          <cell r="CA1894" t="str">
            <v>28/07/2017</v>
          </cell>
          <cell r="CB1894" t="str">
            <v>06/08/2021</v>
          </cell>
          <cell r="CC1894" t="str">
            <v>Viernes</v>
          </cell>
          <cell r="CD1894" t="str">
            <v>70</v>
          </cell>
          <cell r="CE1894" t="str">
            <v>0</v>
          </cell>
          <cell r="CF1894" t="str">
            <v>Azul</v>
          </cell>
          <cell r="CG1894" t="str">
            <v>5o Sábado</v>
          </cell>
          <cell r="CH1894" t="str">
            <v>May y Jun</v>
          </cell>
          <cell r="CI1894" t="str">
            <v>Nov y Dic</v>
          </cell>
          <cell r="CJ1894" t="str">
            <v>PAdmvo</v>
          </cell>
          <cell r="CK1894">
            <v>90</v>
          </cell>
          <cell r="CL1894" t="str">
            <v>101 - MAGNA</v>
          </cell>
          <cell r="CM1894" t="str">
            <v>17123</v>
          </cell>
          <cell r="CP1894" t="str">
            <v>-</v>
          </cell>
        </row>
        <row r="1895">
          <cell r="A1895" t="str">
            <v>17124</v>
          </cell>
          <cell r="B1895" t="str">
            <v>J46APL</v>
          </cell>
          <cell r="C1895" t="str">
            <v>Ciudad de México</v>
          </cell>
          <cell r="D1895" t="str">
            <v>No aplica</v>
          </cell>
          <cell r="E1895" t="str">
            <v>Aveo</v>
          </cell>
          <cell r="F1895" t="str">
            <v>Automóvil</v>
          </cell>
          <cell r="G1895" t="str">
            <v>Chevrolet</v>
          </cell>
          <cell r="H1895" t="str">
            <v>Aveo LT 4 puertas T/M, D/H, A/A, B/A, ABS, CD, Paquete F</v>
          </cell>
          <cell r="I1895" t="str">
            <v>3G1TB5CF3HL162765</v>
          </cell>
          <cell r="J1895" t="str">
            <v>Hecho en México</v>
          </cell>
          <cell r="K1895" t="str">
            <v>Magna</v>
          </cell>
          <cell r="L1895">
            <v>4</v>
          </cell>
          <cell r="M1895">
            <v>45</v>
          </cell>
          <cell r="N1895">
            <v>2017</v>
          </cell>
          <cell r="O1895" t="str">
            <v>Monterrey</v>
          </cell>
          <cell r="P1895" t="str">
            <v>Nuevo León</v>
          </cell>
          <cell r="Q1895" t="str">
            <v>Noreste</v>
          </cell>
          <cell r="R1895" t="str">
            <v>Activo</v>
          </cell>
          <cell r="S1895" t="str">
            <v>En operación</v>
          </cell>
          <cell r="T1895" t="str">
            <v>GNP</v>
          </cell>
          <cell r="U1895" t="str">
            <v>Grupo Nacional Provincial, S.A.B.</v>
          </cell>
          <cell r="V1895" t="str">
            <v>Asesor de Servicio</v>
          </cell>
          <cell r="W1895" t="str">
            <v>440</v>
          </cell>
          <cell r="X1895" t="str">
            <v>Célula 2</v>
          </cell>
          <cell r="Y1895" t="str">
            <v>Asignado</v>
          </cell>
          <cell r="Z1895" t="str">
            <v>S04179</v>
          </cell>
          <cell r="AA1895" t="str">
            <v>Hernandez Fabela Darío De Jesús</v>
          </cell>
          <cell r="AB1895" t="str">
            <v>Servicios Administrativos en Reclamaciones, S.A. de C.V.</v>
          </cell>
          <cell r="AC1895" t="str">
            <v>HEFD920517AV8</v>
          </cell>
          <cell r="AD1895" t="str">
            <v>Operativo</v>
          </cell>
          <cell r="AE1895" t="str">
            <v>Asesor de Servicio</v>
          </cell>
          <cell r="AF1895" t="str">
            <v>Unidad Operativa</v>
          </cell>
          <cell r="AG1895" t="str">
            <v>Dirección Servicio y Operaciones</v>
          </cell>
          <cell r="AH1895" t="str">
            <v>Subdirección Siniestros Norte y Occidente</v>
          </cell>
          <cell r="AI1895" t="str">
            <v>C9212</v>
          </cell>
          <cell r="AJ1895" t="str">
            <v>Colome Pineda Juan Del Carmen</v>
          </cell>
          <cell r="AK1895" t="str">
            <v>Oficina de Servicio Monterrey</v>
          </cell>
          <cell r="AL1895" t="str">
            <v>Monterrey</v>
          </cell>
          <cell r="AM1895">
            <v>0</v>
          </cell>
          <cell r="AN1895" t="str">
            <v>dario.hernandez@gnp.com.mx</v>
          </cell>
          <cell r="AO1895" t="str">
            <v>dario.hernandez@gnp.com.mx</v>
          </cell>
          <cell r="AQ1895">
            <v>8110392391</v>
          </cell>
          <cell r="AR1895" t="str">
            <v>6363180010380937</v>
          </cell>
          <cell r="AS1895" t="str">
            <v>CANCELADO</v>
          </cell>
          <cell r="AT1895" t="str">
            <v>2639</v>
          </cell>
          <cell r="AU1895" t="str">
            <v>413</v>
          </cell>
          <cell r="AV1895" t="str">
            <v>05/26</v>
          </cell>
          <cell r="AW1895" t="str">
            <v>IMDM24204305..</v>
          </cell>
          <cell r="AX1895" t="str">
            <v>Activo</v>
          </cell>
          <cell r="AY1895" t="str">
            <v>No</v>
          </cell>
          <cell r="AZ1895" t="str">
            <v>-</v>
          </cell>
          <cell r="BA1895" t="str">
            <v>-</v>
          </cell>
          <cell r="BB1895" t="str">
            <v>-</v>
          </cell>
          <cell r="BC1895" t="str">
            <v>-</v>
          </cell>
          <cell r="BD1895" t="str">
            <v>-</v>
          </cell>
          <cell r="BE1895" t="str">
            <v>-</v>
          </cell>
          <cell r="BF1895" t="str">
            <v>-</v>
          </cell>
          <cell r="BG1895">
            <v>3</v>
          </cell>
          <cell r="BH1895">
            <v>2020</v>
          </cell>
          <cell r="BI1895">
            <v>2</v>
          </cell>
          <cell r="BJ1895" t="str">
            <v>Arrendado</v>
          </cell>
          <cell r="BK1895" t="str">
            <v>ANC11017</v>
          </cell>
          <cell r="BL1895" t="str">
            <v>Auto Cam, S.A. de C.V.</v>
          </cell>
          <cell r="BM1895">
            <v>126389.66</v>
          </cell>
          <cell r="BN1895">
            <v>20222.345600000001</v>
          </cell>
          <cell r="BO1895">
            <v>146612.0056</v>
          </cell>
          <cell r="BQ1895">
            <v>43652</v>
          </cell>
          <cell r="BR1895" t="str">
            <v>AP-20161006-0674</v>
          </cell>
          <cell r="BS1895" t="str">
            <v>230</v>
          </cell>
          <cell r="BT1895" t="str">
            <v>23/36</v>
          </cell>
          <cell r="BU1895">
            <v>2163.3200000000002</v>
          </cell>
          <cell r="BV1895">
            <v>1008.39</v>
          </cell>
          <cell r="BW1895">
            <v>3171.71</v>
          </cell>
          <cell r="BX1895">
            <v>507.47</v>
          </cell>
          <cell r="BY1895">
            <v>3679.1800000000003</v>
          </cell>
          <cell r="BZ1895">
            <v>90816.549999999988</v>
          </cell>
          <cell r="CA1895" t="str">
            <v>24/07/2017</v>
          </cell>
          <cell r="CB1895" t="str">
            <v>06/08/2020</v>
          </cell>
          <cell r="CC1895" t="str">
            <v>Lunes</v>
          </cell>
          <cell r="CD1895" t="str">
            <v>46</v>
          </cell>
          <cell r="CE1895" t="str">
            <v>6</v>
          </cell>
          <cell r="CF1895" t="str">
            <v>Amarillo</v>
          </cell>
          <cell r="CG1895" t="str">
            <v>1er Sábado</v>
          </cell>
          <cell r="CH1895" t="str">
            <v>Ene y Feb</v>
          </cell>
          <cell r="CI1895" t="str">
            <v>Jul y Ago</v>
          </cell>
          <cell r="CJ1895" t="str">
            <v>Ajustador</v>
          </cell>
          <cell r="CK1895">
            <v>90</v>
          </cell>
          <cell r="CL1895" t="str">
            <v>101 - MAGNA</v>
          </cell>
          <cell r="CM1895" t="str">
            <v>17124</v>
          </cell>
          <cell r="CP1895" t="str">
            <v>4015839</v>
          </cell>
        </row>
        <row r="1896">
          <cell r="A1896" t="str">
            <v>17125</v>
          </cell>
          <cell r="B1896" t="str">
            <v>X64APC</v>
          </cell>
          <cell r="C1896" t="str">
            <v>Ciudad de México</v>
          </cell>
          <cell r="D1896" t="str">
            <v>No aplica</v>
          </cell>
          <cell r="E1896" t="str">
            <v>Aveo</v>
          </cell>
          <cell r="F1896" t="str">
            <v>Automóvil</v>
          </cell>
          <cell r="G1896" t="str">
            <v>Chevrolet</v>
          </cell>
          <cell r="H1896" t="str">
            <v>Aveo LT 4 puertas T/M, D/H, A/A, B/A, ABS, CD, Paquete F</v>
          </cell>
          <cell r="I1896" t="str">
            <v>3G1TB5CF3HL162829</v>
          </cell>
          <cell r="J1896" t="str">
            <v>Hecho en México</v>
          </cell>
          <cell r="K1896" t="str">
            <v>Magna</v>
          </cell>
          <cell r="L1896">
            <v>4</v>
          </cell>
          <cell r="M1896">
            <v>45</v>
          </cell>
          <cell r="N1896">
            <v>2017</v>
          </cell>
          <cell r="O1896" t="str">
            <v>Guadalajara</v>
          </cell>
          <cell r="P1896" t="str">
            <v>Jalisco</v>
          </cell>
          <cell r="Q1896" t="str">
            <v>Occidente</v>
          </cell>
          <cell r="R1896" t="str">
            <v>Activo</v>
          </cell>
          <cell r="S1896" t="str">
            <v>En operación</v>
          </cell>
          <cell r="T1896" t="str">
            <v>GNP</v>
          </cell>
          <cell r="U1896" t="str">
            <v>Grupo Nacional Provincial, S.A.B.</v>
          </cell>
          <cell r="V1896" t="str">
            <v>Asesor de Servicio</v>
          </cell>
          <cell r="W1896" t="str">
            <v>632</v>
          </cell>
          <cell r="X1896" t="str">
            <v>Célula Ferro</v>
          </cell>
          <cell r="Y1896" t="str">
            <v>Asignado</v>
          </cell>
          <cell r="Z1896" t="str">
            <v>S07047</v>
          </cell>
          <cell r="AA1896" t="str">
            <v>Lopez Mederos Jesus Salvador</v>
          </cell>
          <cell r="AB1896" t="str">
            <v>Servicios Administrativos en Reclamaciones, S.A. de C.V.</v>
          </cell>
          <cell r="AC1896" t="str">
            <v>LOMJ861028J60</v>
          </cell>
          <cell r="AD1896" t="str">
            <v>Operativo</v>
          </cell>
          <cell r="AE1896" t="str">
            <v>Asesor de Servicio</v>
          </cell>
          <cell r="AF1896" t="str">
            <v>Unidad Operativa</v>
          </cell>
          <cell r="AG1896" t="str">
            <v>Dirección Servicio y Operaciones</v>
          </cell>
          <cell r="AH1896" t="str">
            <v>Subdirección Siniestros Norte y Occidente</v>
          </cell>
          <cell r="AI1896" t="str">
            <v>C9179</v>
          </cell>
          <cell r="AJ1896" t="str">
            <v>Moya Urdiales Idalia Leticia</v>
          </cell>
          <cell r="AK1896" t="str">
            <v>Oficina central Guadalajara</v>
          </cell>
          <cell r="AL1896" t="str">
            <v>Guadalajara</v>
          </cell>
          <cell r="AM1896">
            <v>0</v>
          </cell>
          <cell r="AN1896" t="str">
            <v>jesus.lopezmederos@gnp.com.mx</v>
          </cell>
          <cell r="AO1896" t="str">
            <v>jesus.lopezmederos@gnp.com.mx</v>
          </cell>
          <cell r="AP1896" t="str">
            <v>jesus.lopezmederos@gnp.com.mx</v>
          </cell>
          <cell r="AQ1896">
            <v>3310204549</v>
          </cell>
          <cell r="AR1896" t="str">
            <v>6363180010380945</v>
          </cell>
          <cell r="AS1896" t="str">
            <v>ACTIVO</v>
          </cell>
          <cell r="AT1896" t="str">
            <v>2548</v>
          </cell>
          <cell r="AU1896" t="str">
            <v>139</v>
          </cell>
          <cell r="AV1896" t="str">
            <v>05/26</v>
          </cell>
          <cell r="AW1896" t="str">
            <v>-</v>
          </cell>
          <cell r="AX1896" t="str">
            <v>-</v>
          </cell>
          <cell r="AY1896" t="str">
            <v>Si</v>
          </cell>
          <cell r="AZ1896">
            <v>847.22</v>
          </cell>
          <cell r="BA1896">
            <v>43631</v>
          </cell>
          <cell r="BB1896">
            <v>18638.84</v>
          </cell>
          <cell r="BC1896">
            <v>42361.16</v>
          </cell>
          <cell r="BD1896">
            <v>61000</v>
          </cell>
          <cell r="BE1896">
            <v>43312</v>
          </cell>
          <cell r="BF1896">
            <v>44392</v>
          </cell>
          <cell r="BG1896">
            <v>3</v>
          </cell>
          <cell r="BH1896">
            <v>2020</v>
          </cell>
          <cell r="BI1896">
            <v>2</v>
          </cell>
          <cell r="BJ1896" t="str">
            <v>Arrendado</v>
          </cell>
          <cell r="BK1896" t="str">
            <v>ANC10915</v>
          </cell>
          <cell r="BL1896" t="str">
            <v>Auto Cam, S.A. de C.V.</v>
          </cell>
          <cell r="BM1896">
            <v>126389.66</v>
          </cell>
          <cell r="BN1896">
            <v>20222.345600000001</v>
          </cell>
          <cell r="BO1896">
            <v>146612.0056</v>
          </cell>
          <cell r="BQ1896">
            <v>43652</v>
          </cell>
          <cell r="BR1896" t="str">
            <v>AP-20170728-0735</v>
          </cell>
          <cell r="BS1896" t="str">
            <v>53</v>
          </cell>
          <cell r="BT1896" t="str">
            <v>23/36</v>
          </cell>
          <cell r="BU1896">
            <v>2151.71</v>
          </cell>
          <cell r="BV1896">
            <v>1002.97</v>
          </cell>
          <cell r="BW1896">
            <v>3154.6800000000003</v>
          </cell>
          <cell r="BX1896">
            <v>504.75</v>
          </cell>
          <cell r="BY1896">
            <v>3659.4300000000003</v>
          </cell>
          <cell r="BZ1896">
            <v>90328.56</v>
          </cell>
          <cell r="CA1896" t="str">
            <v>28/07/2017</v>
          </cell>
          <cell r="CB1896" t="str">
            <v>06/08/2020</v>
          </cell>
          <cell r="CC1896" t="str">
            <v>Miércoles</v>
          </cell>
          <cell r="CD1896" t="str">
            <v>64</v>
          </cell>
          <cell r="CE1896" t="str">
            <v>4</v>
          </cell>
          <cell r="CF1896" t="str">
            <v>Rojo</v>
          </cell>
          <cell r="CG1896" t="str">
            <v>3er Sábado</v>
          </cell>
          <cell r="CH1896" t="str">
            <v>Mzo y Abr</v>
          </cell>
          <cell r="CI1896" t="str">
            <v>Sep y Oct</v>
          </cell>
          <cell r="CJ1896" t="str">
            <v>Ajustador</v>
          </cell>
          <cell r="CK1896">
            <v>90</v>
          </cell>
          <cell r="CL1896" t="str">
            <v>101 - MAGNA</v>
          </cell>
          <cell r="CM1896" t="str">
            <v>17125</v>
          </cell>
          <cell r="CP1896" t="str">
            <v>4016584</v>
          </cell>
        </row>
        <row r="1897">
          <cell r="A1897" t="str">
            <v>17126</v>
          </cell>
          <cell r="B1897" t="str">
            <v>X62APC</v>
          </cell>
          <cell r="C1897" t="str">
            <v>Ciudad de México</v>
          </cell>
          <cell r="D1897" t="str">
            <v>No aplica</v>
          </cell>
          <cell r="E1897" t="str">
            <v>Aveo</v>
          </cell>
          <cell r="F1897" t="str">
            <v>Automóvil</v>
          </cell>
          <cell r="G1897" t="str">
            <v>Chevrolet</v>
          </cell>
          <cell r="H1897" t="str">
            <v>Aveo LT 4 puertas T/M, D/H, A/A, B/A, ABS, CD, Paquete F</v>
          </cell>
          <cell r="I1897" t="str">
            <v>3G1TB5CF3HL162958</v>
          </cell>
          <cell r="J1897" t="str">
            <v>Hecho en México</v>
          </cell>
          <cell r="K1897" t="str">
            <v>Magna</v>
          </cell>
          <cell r="L1897">
            <v>4</v>
          </cell>
          <cell r="M1897">
            <v>45</v>
          </cell>
          <cell r="N1897">
            <v>2017</v>
          </cell>
          <cell r="O1897" t="str">
            <v>Pachuca</v>
          </cell>
          <cell r="P1897" t="str">
            <v>Hidalgo</v>
          </cell>
          <cell r="Q1897" t="str">
            <v>Centro</v>
          </cell>
          <cell r="R1897" t="str">
            <v>Activo</v>
          </cell>
          <cell r="S1897" t="str">
            <v>En operación</v>
          </cell>
          <cell r="T1897" t="str">
            <v>GNP</v>
          </cell>
          <cell r="U1897" t="str">
            <v>Grupo Nacional Provincial, S.A.B.</v>
          </cell>
          <cell r="V1897" t="str">
            <v>Supervisor Ajustes</v>
          </cell>
          <cell r="W1897" t="str">
            <v>623</v>
          </cell>
          <cell r="X1897" t="str">
            <v>Célula México</v>
          </cell>
          <cell r="Y1897" t="str">
            <v>Asignado</v>
          </cell>
          <cell r="Z1897" t="str">
            <v>N92637</v>
          </cell>
          <cell r="AA1897" t="str">
            <v>Pacheco Vásquez Javier</v>
          </cell>
          <cell r="AB1897" t="str">
            <v>Grupo Nacional Provincial, S.A.B.</v>
          </cell>
          <cell r="AC1897" t="str">
            <v>PAVJ890702IW6</v>
          </cell>
          <cell r="AD1897" t="str">
            <v>Jefe de departamento</v>
          </cell>
          <cell r="AE1897" t="str">
            <v>Supervisor de Ajustes</v>
          </cell>
          <cell r="AF1897" t="str">
            <v>Unidad Operativa</v>
          </cell>
          <cell r="AG1897" t="str">
            <v>Dirección Servicio y Operaciones</v>
          </cell>
          <cell r="AH1897" t="str">
            <v>Subdir. Siniestros CDMX y Sureste</v>
          </cell>
          <cell r="AI1897" t="str">
            <v>C9215</v>
          </cell>
          <cell r="AJ1897" t="str">
            <v>Moreno Alvárez Elvia Citlalli</v>
          </cell>
          <cell r="AK1897" t="str">
            <v>Pachuca</v>
          </cell>
          <cell r="AL1897" t="str">
            <v>Pachuca</v>
          </cell>
          <cell r="AM1897">
            <v>80734</v>
          </cell>
          <cell r="AN1897" t="str">
            <v>javier.pacheco@gnp.com.mx</v>
          </cell>
          <cell r="AO1897" t="str">
            <v>javier.pacheco@gnp.com.mx</v>
          </cell>
          <cell r="AQ1897">
            <v>5545304092</v>
          </cell>
          <cell r="AR1897" t="str">
            <v>6363180010380952</v>
          </cell>
          <cell r="AS1897" t="str">
            <v>CANCELADO</v>
          </cell>
          <cell r="AT1897" t="str">
            <v>1259</v>
          </cell>
          <cell r="AU1897" t="str">
            <v>779</v>
          </cell>
          <cell r="AV1897" t="str">
            <v>05/26</v>
          </cell>
          <cell r="AW1897" t="str">
            <v>IMDM24204282..</v>
          </cell>
          <cell r="AX1897" t="str">
            <v>Activo</v>
          </cell>
          <cell r="AY1897" t="str">
            <v>Si</v>
          </cell>
          <cell r="AZ1897">
            <v>847.22</v>
          </cell>
          <cell r="BA1897">
            <v>43708</v>
          </cell>
          <cell r="BB1897">
            <v>1694.44</v>
          </cell>
          <cell r="BC1897" t="str">
            <v>-</v>
          </cell>
          <cell r="BD1897">
            <v>61000</v>
          </cell>
          <cell r="BE1897">
            <v>43692</v>
          </cell>
          <cell r="BF1897">
            <v>44772</v>
          </cell>
          <cell r="BG1897">
            <v>3</v>
          </cell>
          <cell r="BH1897">
            <v>2020</v>
          </cell>
          <cell r="BI1897">
            <v>2</v>
          </cell>
          <cell r="BJ1897" t="str">
            <v>Arrendado</v>
          </cell>
          <cell r="BK1897" t="str">
            <v>ANC10914</v>
          </cell>
          <cell r="BL1897" t="str">
            <v>Auto Cam, S.A. de C.V.</v>
          </cell>
          <cell r="BM1897">
            <v>126389.66</v>
          </cell>
          <cell r="BN1897">
            <v>20222.345600000001</v>
          </cell>
          <cell r="BO1897">
            <v>146612.0056</v>
          </cell>
          <cell r="BQ1897">
            <v>43652</v>
          </cell>
          <cell r="BR1897" t="str">
            <v>AP-20170728-0735</v>
          </cell>
          <cell r="BS1897" t="str">
            <v>52</v>
          </cell>
          <cell r="BT1897" t="str">
            <v>23/36</v>
          </cell>
          <cell r="BU1897">
            <v>2151.71</v>
          </cell>
          <cell r="BV1897">
            <v>1002.97</v>
          </cell>
          <cell r="BW1897">
            <v>3154.6800000000003</v>
          </cell>
          <cell r="BX1897">
            <v>504.75</v>
          </cell>
          <cell r="BY1897">
            <v>3659.4300000000003</v>
          </cell>
          <cell r="BZ1897">
            <v>90328.56</v>
          </cell>
          <cell r="CA1897" t="str">
            <v>28/07/2017</v>
          </cell>
          <cell r="CB1897" t="str">
            <v>06/08/2020</v>
          </cell>
          <cell r="CC1897" t="str">
            <v>Jueves</v>
          </cell>
          <cell r="CD1897" t="str">
            <v>62</v>
          </cell>
          <cell r="CE1897" t="str">
            <v>2</v>
          </cell>
          <cell r="CF1897" t="str">
            <v>Verde</v>
          </cell>
          <cell r="CG1897" t="str">
            <v>4o Sábado</v>
          </cell>
          <cell r="CH1897" t="str">
            <v>Abr y May</v>
          </cell>
          <cell r="CI1897" t="str">
            <v>Oct y Nov</v>
          </cell>
          <cell r="CJ1897" t="str">
            <v>Ajustador</v>
          </cell>
          <cell r="CK1897">
            <v>90</v>
          </cell>
          <cell r="CL1897" t="str">
            <v>101 - MAGNA</v>
          </cell>
          <cell r="CM1897" t="str">
            <v>17126</v>
          </cell>
          <cell r="CP1897" t="str">
            <v>-</v>
          </cell>
        </row>
        <row r="1898">
          <cell r="A1898" t="str">
            <v>17127</v>
          </cell>
          <cell r="B1898" t="str">
            <v>X56APC</v>
          </cell>
          <cell r="C1898" t="str">
            <v>Ciudad de México</v>
          </cell>
          <cell r="D1898" t="str">
            <v>No aplica</v>
          </cell>
          <cell r="E1898" t="str">
            <v>Aveo</v>
          </cell>
          <cell r="F1898" t="str">
            <v>Automóvil</v>
          </cell>
          <cell r="G1898" t="str">
            <v>Chevrolet</v>
          </cell>
          <cell r="H1898" t="str">
            <v>Aveo LT 4 puertas T/M, D/H, A/A, B/A, ABS, CD, Paquete F</v>
          </cell>
          <cell r="I1898" t="str">
            <v>3G1TB5CF3HL163110</v>
          </cell>
          <cell r="J1898" t="str">
            <v>Hecho en México</v>
          </cell>
          <cell r="K1898" t="str">
            <v>Magna</v>
          </cell>
          <cell r="L1898">
            <v>4</v>
          </cell>
          <cell r="M1898">
            <v>45</v>
          </cell>
          <cell r="N1898">
            <v>2017</v>
          </cell>
          <cell r="O1898" t="str">
            <v>Ciudad Juárez</v>
          </cell>
          <cell r="P1898" t="str">
            <v>Chihuahua</v>
          </cell>
          <cell r="Q1898" t="str">
            <v>Noroeste</v>
          </cell>
          <cell r="R1898" t="str">
            <v>Activo</v>
          </cell>
          <cell r="S1898" t="str">
            <v>En operación</v>
          </cell>
          <cell r="T1898" t="str">
            <v>GNP</v>
          </cell>
          <cell r="U1898" t="str">
            <v>Grupo Nacional Provincial, S.A.B.</v>
          </cell>
          <cell r="V1898" t="str">
            <v>Asesor de Servicio</v>
          </cell>
          <cell r="W1898" t="str">
            <v>-</v>
          </cell>
          <cell r="X1898" t="str">
            <v>Supervisoria</v>
          </cell>
          <cell r="Y1898" t="str">
            <v>Asignado</v>
          </cell>
          <cell r="Z1898" t="str">
            <v>S07778</v>
          </cell>
          <cell r="AA1898" t="str">
            <v>Cano Valenzuela Edgar Ivan</v>
          </cell>
          <cell r="AB1898" t="str">
            <v>Servicios Administrativos en Reclamaciones, S.A. de C.V.</v>
          </cell>
          <cell r="AC1898" t="str">
            <v>CAVE870504UH9</v>
          </cell>
          <cell r="AD1898" t="str">
            <v>Operativo</v>
          </cell>
          <cell r="AE1898" t="str">
            <v>Asesor de Servicio</v>
          </cell>
          <cell r="AF1898" t="str">
            <v>Unidad Operativa</v>
          </cell>
          <cell r="AG1898" t="str">
            <v>Dirección Servicio y Operaciones</v>
          </cell>
          <cell r="AH1898" t="str">
            <v>Subdirección Siniestros Norte y Occidente</v>
          </cell>
          <cell r="AI1898" t="str">
            <v>C9178</v>
          </cell>
          <cell r="AJ1898" t="str">
            <v>Cárdenas Guzmán Adriel</v>
          </cell>
          <cell r="AK1898" t="str">
            <v>Ciudad Juárez</v>
          </cell>
          <cell r="AL1898" t="str">
            <v>Ciudad Juárez</v>
          </cell>
          <cell r="AM1898">
            <v>0</v>
          </cell>
          <cell r="AN1898" t="str">
            <v>edgar.cano@gnp.com.mx</v>
          </cell>
          <cell r="AO1898" t="str">
            <v>edgar.cano@gnp.com.mx</v>
          </cell>
          <cell r="AP1898" t="str">
            <v>edgar.cano@gnp.com.mx</v>
          </cell>
          <cell r="AQ1898" t="str">
            <v>656 562 7613 </v>
          </cell>
          <cell r="AR1898" t="str">
            <v>6363180010380960</v>
          </cell>
          <cell r="AS1898" t="str">
            <v>ACTIVO</v>
          </cell>
          <cell r="AT1898" t="str">
            <v>0703</v>
          </cell>
          <cell r="AU1898" t="str">
            <v>737</v>
          </cell>
          <cell r="AV1898" t="str">
            <v>05/26</v>
          </cell>
          <cell r="AW1898" t="str">
            <v>-</v>
          </cell>
          <cell r="AX1898" t="str">
            <v>-</v>
          </cell>
          <cell r="AY1898" t="str">
            <v>No</v>
          </cell>
          <cell r="AZ1898" t="str">
            <v>-</v>
          </cell>
          <cell r="BA1898" t="str">
            <v>-</v>
          </cell>
          <cell r="BB1898" t="str">
            <v>-</v>
          </cell>
          <cell r="BC1898" t="str">
            <v>-</v>
          </cell>
          <cell r="BD1898" t="str">
            <v>-</v>
          </cell>
          <cell r="BE1898" t="str">
            <v>-</v>
          </cell>
          <cell r="BF1898" t="str">
            <v>-</v>
          </cell>
          <cell r="BG1898">
            <v>3</v>
          </cell>
          <cell r="BH1898">
            <v>2020</v>
          </cell>
          <cell r="BI1898">
            <v>2</v>
          </cell>
          <cell r="BJ1898" t="str">
            <v>Arrendado</v>
          </cell>
          <cell r="BK1898" t="str">
            <v>ANC10913</v>
          </cell>
          <cell r="BL1898" t="str">
            <v>Auto Cam, S.A. de C.V.</v>
          </cell>
          <cell r="BM1898">
            <v>126389.66</v>
          </cell>
          <cell r="BN1898">
            <v>20222.345600000001</v>
          </cell>
          <cell r="BO1898">
            <v>146612.0056</v>
          </cell>
          <cell r="BQ1898">
            <v>43652</v>
          </cell>
          <cell r="BR1898" t="str">
            <v>AP-20170728-0735</v>
          </cell>
          <cell r="BS1898" t="str">
            <v>51</v>
          </cell>
          <cell r="BT1898" t="str">
            <v>23/36</v>
          </cell>
          <cell r="BU1898">
            <v>2151.71</v>
          </cell>
          <cell r="BV1898">
            <v>1002.97</v>
          </cell>
          <cell r="BW1898">
            <v>3154.6800000000003</v>
          </cell>
          <cell r="BX1898">
            <v>504.75</v>
          </cell>
          <cell r="BY1898">
            <v>3659.4300000000003</v>
          </cell>
          <cell r="BZ1898">
            <v>90328.56</v>
          </cell>
          <cell r="CA1898" t="str">
            <v>28/07/2017</v>
          </cell>
          <cell r="CB1898" t="str">
            <v>06/08/2020</v>
          </cell>
          <cell r="CC1898" t="str">
            <v>Lunes</v>
          </cell>
          <cell r="CD1898" t="str">
            <v>56</v>
          </cell>
          <cell r="CE1898" t="str">
            <v>6</v>
          </cell>
          <cell r="CF1898" t="str">
            <v>Amarillo</v>
          </cell>
          <cell r="CG1898" t="str">
            <v>1er Sábado</v>
          </cell>
          <cell r="CH1898" t="str">
            <v>Ene y Feb</v>
          </cell>
          <cell r="CI1898" t="str">
            <v>Jul y Ago</v>
          </cell>
          <cell r="CJ1898" t="str">
            <v>Ajustador</v>
          </cell>
          <cell r="CK1898">
            <v>90</v>
          </cell>
          <cell r="CL1898" t="str">
            <v>101 - MAGNA</v>
          </cell>
          <cell r="CM1898" t="str">
            <v>17127</v>
          </cell>
          <cell r="CP1898" t="str">
            <v>4018851</v>
          </cell>
        </row>
        <row r="1899">
          <cell r="A1899" t="str">
            <v>17128</v>
          </cell>
          <cell r="B1899" t="str">
            <v>J41APL</v>
          </cell>
          <cell r="C1899" t="str">
            <v>Ciudad de México</v>
          </cell>
          <cell r="D1899" t="str">
            <v>No aplica</v>
          </cell>
          <cell r="E1899" t="str">
            <v>Aveo</v>
          </cell>
          <cell r="F1899" t="str">
            <v>Automóvil</v>
          </cell>
          <cell r="G1899" t="str">
            <v>Chevrolet</v>
          </cell>
          <cell r="H1899" t="str">
            <v>Aveo LT 4 puertas T/M, D/H, A/A, B/A, ABS, CD, Paquete F</v>
          </cell>
          <cell r="I1899" t="str">
            <v>3G1TB5CF3HL163379</v>
          </cell>
          <cell r="J1899" t="str">
            <v>Hecho en México</v>
          </cell>
          <cell r="K1899" t="str">
            <v>Magna</v>
          </cell>
          <cell r="L1899">
            <v>4</v>
          </cell>
          <cell r="M1899">
            <v>45</v>
          </cell>
          <cell r="N1899">
            <v>2017</v>
          </cell>
          <cell r="O1899" t="str">
            <v>Monterrey</v>
          </cell>
          <cell r="P1899" t="str">
            <v>Nuevo León</v>
          </cell>
          <cell r="Q1899" t="str">
            <v>Noreste</v>
          </cell>
          <cell r="R1899" t="str">
            <v>Activo</v>
          </cell>
          <cell r="S1899" t="str">
            <v>En operación</v>
          </cell>
          <cell r="T1899" t="str">
            <v>GNP</v>
          </cell>
          <cell r="U1899" t="str">
            <v>Grupo Nacional Provincial, S.A.B.</v>
          </cell>
          <cell r="V1899" t="str">
            <v>Asesor de Servicio</v>
          </cell>
          <cell r="W1899" t="str">
            <v>1219</v>
          </cell>
          <cell r="X1899" t="str">
            <v>Guardia 2</v>
          </cell>
          <cell r="Y1899" t="str">
            <v>Asignado</v>
          </cell>
          <cell r="Z1899">
            <v>40026001</v>
          </cell>
          <cell r="AA1899" t="str">
            <v>Tabares Garcia Rodolfo</v>
          </cell>
          <cell r="AB1899" t="str">
            <v>Servicios Administrativos en Reclamaciones, S.A. de C.V.</v>
          </cell>
          <cell r="AC1899" t="str">
            <v>TAGR631117C15</v>
          </cell>
          <cell r="AD1899" t="str">
            <v>Operativo</v>
          </cell>
          <cell r="AE1899" t="str">
            <v>Asesor de Servicio</v>
          </cell>
          <cell r="AF1899" t="str">
            <v>Unidad Operativa</v>
          </cell>
          <cell r="AG1899" t="str">
            <v>Dirección Servicio y Operaciones</v>
          </cell>
          <cell r="AH1899" t="str">
            <v>Subdirección Siniestros Norte y Occidente</v>
          </cell>
          <cell r="AI1899" t="str">
            <v>C9212</v>
          </cell>
          <cell r="AJ1899" t="str">
            <v>Colome Pineda Juan Del Carmen</v>
          </cell>
          <cell r="AK1899" t="str">
            <v>Oficina de Servicio Monterrey</v>
          </cell>
          <cell r="AL1899" t="str">
            <v>Monterrey</v>
          </cell>
          <cell r="AM1899">
            <v>0</v>
          </cell>
          <cell r="AN1899" t="str">
            <v>rodolfo.tabares@gnp.com.mx</v>
          </cell>
          <cell r="AO1899" t="str">
            <v>rodolfo.tabares@gnp.com.mx</v>
          </cell>
          <cell r="AQ1899">
            <v>8112444746</v>
          </cell>
          <cell r="AR1899" t="str">
            <v>6363180010380978</v>
          </cell>
          <cell r="AS1899" t="str">
            <v>ACTIVO</v>
          </cell>
          <cell r="AT1899" t="str">
            <v>1382</v>
          </cell>
          <cell r="AU1899" t="str">
            <v>831</v>
          </cell>
          <cell r="AV1899" t="str">
            <v>05/26</v>
          </cell>
          <cell r="AW1899" t="str">
            <v>IMDM22968769..</v>
          </cell>
          <cell r="AX1899" t="str">
            <v>Activo</v>
          </cell>
          <cell r="AY1899" t="str">
            <v>No</v>
          </cell>
          <cell r="AZ1899" t="str">
            <v>-</v>
          </cell>
          <cell r="BA1899" t="str">
            <v>-</v>
          </cell>
          <cell r="BB1899" t="str">
            <v>-</v>
          </cell>
          <cell r="BC1899" t="str">
            <v>-</v>
          </cell>
          <cell r="BD1899" t="str">
            <v>-</v>
          </cell>
          <cell r="BE1899" t="str">
            <v>-</v>
          </cell>
          <cell r="BF1899" t="str">
            <v>-</v>
          </cell>
          <cell r="BG1899">
            <v>3</v>
          </cell>
          <cell r="BH1899">
            <v>2020</v>
          </cell>
          <cell r="BI1899">
            <v>2</v>
          </cell>
          <cell r="BJ1899" t="str">
            <v>Arrendado</v>
          </cell>
          <cell r="BK1899" t="str">
            <v>ANC11001</v>
          </cell>
          <cell r="BL1899" t="str">
            <v>Auto Cam, S.A. de C.V.</v>
          </cell>
          <cell r="BM1899">
            <v>126389.66</v>
          </cell>
          <cell r="BN1899">
            <v>20222.345600000001</v>
          </cell>
          <cell r="BO1899">
            <v>146612.0056</v>
          </cell>
          <cell r="BQ1899">
            <v>43652</v>
          </cell>
          <cell r="BR1899" t="str">
            <v>AP-20161006-0674</v>
          </cell>
          <cell r="BS1899" t="str">
            <v>231</v>
          </cell>
          <cell r="BT1899" t="str">
            <v>23/36</v>
          </cell>
          <cell r="BU1899">
            <v>2163.3200000000002</v>
          </cell>
          <cell r="BV1899">
            <v>1008.39</v>
          </cell>
          <cell r="BW1899">
            <v>3171.71</v>
          </cell>
          <cell r="BX1899">
            <v>507.47</v>
          </cell>
          <cell r="BY1899">
            <v>3679.1800000000003</v>
          </cell>
          <cell r="BZ1899">
            <v>90816.549999999988</v>
          </cell>
          <cell r="CA1899" t="str">
            <v>24/07/2017</v>
          </cell>
          <cell r="CB1899" t="str">
            <v>06/08/2020</v>
          </cell>
          <cell r="CC1899" t="str">
            <v>Jueves</v>
          </cell>
          <cell r="CD1899" t="str">
            <v>41</v>
          </cell>
          <cell r="CE1899" t="str">
            <v>1</v>
          </cell>
          <cell r="CF1899" t="str">
            <v>Verde</v>
          </cell>
          <cell r="CG1899" t="str">
            <v>4o Sábado</v>
          </cell>
          <cell r="CH1899" t="str">
            <v>Abr y May</v>
          </cell>
          <cell r="CI1899" t="str">
            <v>Oct y Nov</v>
          </cell>
          <cell r="CJ1899" t="str">
            <v>Ajustador</v>
          </cell>
          <cell r="CK1899">
            <v>90</v>
          </cell>
          <cell r="CL1899" t="str">
            <v>101 - MAGNA</v>
          </cell>
          <cell r="CM1899" t="str">
            <v>17128</v>
          </cell>
          <cell r="CP1899" t="str">
            <v>4010800</v>
          </cell>
        </row>
        <row r="1900">
          <cell r="A1900" t="str">
            <v>17129</v>
          </cell>
          <cell r="B1900" t="str">
            <v>X75APC</v>
          </cell>
          <cell r="C1900" t="str">
            <v>Ciudad de México</v>
          </cell>
          <cell r="D1900" t="str">
            <v>No aplica</v>
          </cell>
          <cell r="E1900" t="str">
            <v>Aveo</v>
          </cell>
          <cell r="F1900" t="str">
            <v>Automóvil</v>
          </cell>
          <cell r="G1900" t="str">
            <v>Chevrolet</v>
          </cell>
          <cell r="H1900" t="str">
            <v>Aveo LT 4 puertas T/M, D/H, A/A, B/A, ABS, CD, Paquete F</v>
          </cell>
          <cell r="I1900" t="str">
            <v>3G1TB5CF3HL164323</v>
          </cell>
          <cell r="J1900" t="str">
            <v>Hecho en México</v>
          </cell>
          <cell r="K1900" t="str">
            <v>Magna</v>
          </cell>
          <cell r="L1900">
            <v>4</v>
          </cell>
          <cell r="M1900">
            <v>45</v>
          </cell>
          <cell r="N1900">
            <v>2017</v>
          </cell>
          <cell r="O1900" t="str">
            <v>Guadalajara</v>
          </cell>
          <cell r="P1900" t="str">
            <v>Jalisco</v>
          </cell>
          <cell r="Q1900" t="str">
            <v>Occidente</v>
          </cell>
          <cell r="R1900" t="str">
            <v>Activo</v>
          </cell>
          <cell r="S1900" t="str">
            <v>En operación</v>
          </cell>
          <cell r="T1900" t="str">
            <v>GNP</v>
          </cell>
          <cell r="U1900" t="str">
            <v>Grupo Nacional Provincial, S.A.B.</v>
          </cell>
          <cell r="V1900" t="str">
            <v>Asesor de Servicio</v>
          </cell>
          <cell r="W1900" t="str">
            <v>607</v>
          </cell>
          <cell r="X1900" t="str">
            <v>Célula Ferro</v>
          </cell>
          <cell r="Y1900" t="str">
            <v>Asignado</v>
          </cell>
          <cell r="Z1900" t="str">
            <v>S08088</v>
          </cell>
          <cell r="AA1900" t="str">
            <v>Gonzalez Robles Gerardo Ruben</v>
          </cell>
          <cell r="AB1900" t="str">
            <v>Servicios Administrativos en Reclamaciones, S.A. de C.V.</v>
          </cell>
          <cell r="AC1900" t="str">
            <v>GORG830202IK2</v>
          </cell>
          <cell r="AD1900" t="str">
            <v>Operativo</v>
          </cell>
          <cell r="AE1900" t="str">
            <v>Asesor de Servicio</v>
          </cell>
          <cell r="AF1900" t="str">
            <v>Unidad Operativa</v>
          </cell>
          <cell r="AG1900" t="str">
            <v>Dirección Servicio y Operaciones</v>
          </cell>
          <cell r="AH1900" t="str">
            <v>Subdirección Siniestros Norte y Occidente</v>
          </cell>
          <cell r="AI1900" t="str">
            <v>C9179</v>
          </cell>
          <cell r="AJ1900" t="str">
            <v>Moya Urdiales Idalia Leticia</v>
          </cell>
          <cell r="AK1900" t="str">
            <v>Oficina central Guadalajara</v>
          </cell>
          <cell r="AL1900" t="str">
            <v>Guadalajara</v>
          </cell>
          <cell r="AM1900">
            <v>0</v>
          </cell>
          <cell r="AN1900" t="str">
            <v>gerardo.robles@gnp.com.mx</v>
          </cell>
          <cell r="AO1900">
            <v>0</v>
          </cell>
          <cell r="AP1900" t="str">
            <v>gerardo.robles@gnp.com.mx</v>
          </cell>
          <cell r="AQ1900">
            <v>3312948512</v>
          </cell>
          <cell r="AR1900" t="str">
            <v>6363180010380986</v>
          </cell>
          <cell r="AS1900" t="str">
            <v>ACTIVO</v>
          </cell>
          <cell r="AT1900" t="str">
            <v>8055</v>
          </cell>
          <cell r="AU1900" t="str">
            <v>470</v>
          </cell>
          <cell r="AV1900" t="str">
            <v>05/26</v>
          </cell>
          <cell r="AW1900" t="str">
            <v>-</v>
          </cell>
          <cell r="AX1900" t="str">
            <v>-</v>
          </cell>
          <cell r="AY1900" t="str">
            <v>No</v>
          </cell>
          <cell r="AZ1900" t="str">
            <v>-</v>
          </cell>
          <cell r="BA1900" t="str">
            <v>-</v>
          </cell>
          <cell r="BB1900" t="str">
            <v>-</v>
          </cell>
          <cell r="BC1900" t="str">
            <v>-</v>
          </cell>
          <cell r="BD1900" t="str">
            <v>-</v>
          </cell>
          <cell r="BE1900" t="str">
            <v>-</v>
          </cell>
          <cell r="BF1900" t="str">
            <v>-</v>
          </cell>
          <cell r="BG1900">
            <v>3</v>
          </cell>
          <cell r="BH1900">
            <v>2020</v>
          </cell>
          <cell r="BI1900">
            <v>2</v>
          </cell>
          <cell r="BJ1900" t="str">
            <v>Arrendado</v>
          </cell>
          <cell r="BK1900" t="str">
            <v>ANC10908</v>
          </cell>
          <cell r="BL1900" t="str">
            <v>Auto Cam, S.A. de C.V.</v>
          </cell>
          <cell r="BM1900">
            <v>126389.66</v>
          </cell>
          <cell r="BN1900">
            <v>20222.345600000001</v>
          </cell>
          <cell r="BO1900">
            <v>146612.0056</v>
          </cell>
          <cell r="BQ1900">
            <v>43652</v>
          </cell>
          <cell r="BR1900" t="str">
            <v>AP-20170728-0735</v>
          </cell>
          <cell r="BS1900" t="str">
            <v>46</v>
          </cell>
          <cell r="BT1900" t="str">
            <v>23/36</v>
          </cell>
          <cell r="BU1900">
            <v>2151.71</v>
          </cell>
          <cell r="BV1900">
            <v>1002.97</v>
          </cell>
          <cell r="BW1900">
            <v>3154.6800000000003</v>
          </cell>
          <cell r="BX1900">
            <v>504.75</v>
          </cell>
          <cell r="BY1900">
            <v>3659.4300000000003</v>
          </cell>
          <cell r="BZ1900">
            <v>90328.56</v>
          </cell>
          <cell r="CA1900" t="str">
            <v>28/07/2017</v>
          </cell>
          <cell r="CB1900" t="str">
            <v>06/08/2020</v>
          </cell>
          <cell r="CC1900" t="str">
            <v>Lunes</v>
          </cell>
          <cell r="CD1900" t="str">
            <v>75</v>
          </cell>
          <cell r="CE1900" t="str">
            <v>5</v>
          </cell>
          <cell r="CF1900" t="str">
            <v>Amarillo</v>
          </cell>
          <cell r="CG1900" t="str">
            <v>1er Sábado</v>
          </cell>
          <cell r="CH1900" t="str">
            <v>Ene y Feb</v>
          </cell>
          <cell r="CI1900" t="str">
            <v>Jul y Ago</v>
          </cell>
          <cell r="CJ1900" t="str">
            <v>Ajustador</v>
          </cell>
          <cell r="CK1900">
            <v>90</v>
          </cell>
          <cell r="CL1900" t="str">
            <v>101 - MAGNA</v>
          </cell>
          <cell r="CM1900" t="str">
            <v>17129</v>
          </cell>
          <cell r="CP1900" t="str">
            <v>4015671</v>
          </cell>
        </row>
        <row r="1901">
          <cell r="A1901" t="str">
            <v>17130</v>
          </cell>
          <cell r="B1901" t="str">
            <v>X19APC</v>
          </cell>
          <cell r="C1901" t="str">
            <v>Ciudad de México</v>
          </cell>
          <cell r="D1901" t="str">
            <v>No aplica</v>
          </cell>
          <cell r="E1901" t="str">
            <v>Aveo</v>
          </cell>
          <cell r="F1901" t="str">
            <v>Automóvil</v>
          </cell>
          <cell r="G1901" t="str">
            <v>Chevrolet</v>
          </cell>
          <cell r="H1901" t="str">
            <v>Aveo LT 4 puertas T/M, D/H, A/A, B/A, ABS, CD, Paquete F</v>
          </cell>
          <cell r="I1901" t="str">
            <v>3G1TB5CF3HL164564</v>
          </cell>
          <cell r="J1901" t="str">
            <v>Hecho en México</v>
          </cell>
          <cell r="K1901" t="str">
            <v>Magna</v>
          </cell>
          <cell r="L1901">
            <v>4</v>
          </cell>
          <cell r="M1901">
            <v>45</v>
          </cell>
          <cell r="N1901">
            <v>2017</v>
          </cell>
          <cell r="O1901" t="str">
            <v>Guadalajara</v>
          </cell>
          <cell r="P1901" t="str">
            <v>Jalisco</v>
          </cell>
          <cell r="Q1901" t="str">
            <v>Occidente</v>
          </cell>
          <cell r="R1901" t="str">
            <v>Baja</v>
          </cell>
          <cell r="S1901" t="str">
            <v>Venta a empleado</v>
          </cell>
          <cell r="T1901" t="str">
            <v>GNP</v>
          </cell>
          <cell r="U1901" t="str">
            <v>Grupo Nacional Provincial, S.A.B.</v>
          </cell>
          <cell r="V1901" t="str">
            <v>Asesor de Servicio</v>
          </cell>
          <cell r="W1901" t="str">
            <v>614</v>
          </cell>
          <cell r="X1901" t="str">
            <v>Célula Sol</v>
          </cell>
          <cell r="Y1901" t="str">
            <v>Asignado</v>
          </cell>
          <cell r="Z1901">
            <v>40191001</v>
          </cell>
          <cell r="AA1901" t="str">
            <v>-</v>
          </cell>
          <cell r="AB1901" t="str">
            <v>-</v>
          </cell>
          <cell r="AC1901" t="str">
            <v>-</v>
          </cell>
          <cell r="AD1901" t="str">
            <v>-</v>
          </cell>
          <cell r="AE1901" t="str">
            <v>-</v>
          </cell>
          <cell r="AF1901" t="str">
            <v>-</v>
          </cell>
          <cell r="AG1901" t="str">
            <v>-</v>
          </cell>
          <cell r="AH1901" t="str">
            <v>-</v>
          </cell>
          <cell r="AI1901" t="str">
            <v>C6705</v>
          </cell>
          <cell r="AJ1901" t="str">
            <v>Ramirez Granados Arturo</v>
          </cell>
          <cell r="AK1901" t="str">
            <v>-</v>
          </cell>
          <cell r="AL1901" t="str">
            <v>-</v>
          </cell>
          <cell r="AM1901" t="str">
            <v>-</v>
          </cell>
          <cell r="AN1901">
            <v>0</v>
          </cell>
          <cell r="AO1901" t="str">
            <v>-</v>
          </cell>
          <cell r="AQ1901">
            <v>3310204553</v>
          </cell>
          <cell r="AR1901" t="str">
            <v>6363180010380994</v>
          </cell>
          <cell r="AS1901" t="str">
            <v>CANCELADO</v>
          </cell>
          <cell r="AT1901" t="str">
            <v>1730</v>
          </cell>
          <cell r="AU1901" t="str">
            <v>568</v>
          </cell>
          <cell r="AV1901" t="str">
            <v>05/26</v>
          </cell>
          <cell r="AW1901" t="str">
            <v>-</v>
          </cell>
          <cell r="AX1901" t="str">
            <v>-</v>
          </cell>
          <cell r="AY1901" t="str">
            <v>No</v>
          </cell>
          <cell r="AZ1901" t="str">
            <v>-</v>
          </cell>
          <cell r="BA1901" t="str">
            <v>-</v>
          </cell>
          <cell r="BB1901" t="str">
            <v>-</v>
          </cell>
          <cell r="BC1901" t="str">
            <v>-</v>
          </cell>
          <cell r="BD1901" t="str">
            <v>-</v>
          </cell>
          <cell r="BE1901" t="str">
            <v>-</v>
          </cell>
          <cell r="BF1901" t="str">
            <v>-</v>
          </cell>
          <cell r="BG1901">
            <v>3</v>
          </cell>
          <cell r="BH1901" t="str">
            <v>-</v>
          </cell>
          <cell r="BI1901" t="str">
            <v>-</v>
          </cell>
          <cell r="BJ1901" t="str">
            <v>Arrendado</v>
          </cell>
          <cell r="BK1901" t="str">
            <v>ANC10918</v>
          </cell>
          <cell r="BL1901" t="str">
            <v>Auto Cam, S.A. de C.V.</v>
          </cell>
          <cell r="BM1901">
            <v>126389.66</v>
          </cell>
          <cell r="BN1901">
            <v>20222.345600000001</v>
          </cell>
          <cell r="BO1901">
            <v>146612.0056</v>
          </cell>
          <cell r="BQ1901">
            <v>43652</v>
          </cell>
          <cell r="BR1901" t="str">
            <v>AP-20170728-0735</v>
          </cell>
          <cell r="BS1901" t="str">
            <v>56</v>
          </cell>
          <cell r="BT1901" t="str">
            <v>23/36</v>
          </cell>
          <cell r="BU1901">
            <v>2151.71</v>
          </cell>
          <cell r="BV1901">
            <v>1002.97</v>
          </cell>
          <cell r="BW1901">
            <v>3154.6800000000003</v>
          </cell>
          <cell r="BX1901">
            <v>504.75</v>
          </cell>
          <cell r="BY1901">
            <v>3659.4300000000003</v>
          </cell>
          <cell r="BZ1901">
            <v>90328.56</v>
          </cell>
          <cell r="CA1901" t="str">
            <v>28/07/2017</v>
          </cell>
          <cell r="CB1901" t="str">
            <v>06/08/2020</v>
          </cell>
          <cell r="CC1901" t="str">
            <v>Viernes</v>
          </cell>
          <cell r="CD1901" t="str">
            <v>19</v>
          </cell>
          <cell r="CE1901" t="str">
            <v>9</v>
          </cell>
          <cell r="CF1901" t="str">
            <v>Azul</v>
          </cell>
          <cell r="CG1901" t="str">
            <v>5o Sábado</v>
          </cell>
          <cell r="CH1901" t="str">
            <v>May y Jun</v>
          </cell>
          <cell r="CI1901" t="str">
            <v>Nov y Dic</v>
          </cell>
          <cell r="CJ1901" t="str">
            <v>Ajustador</v>
          </cell>
          <cell r="CK1901">
            <v>90</v>
          </cell>
          <cell r="CL1901" t="str">
            <v>101 - MAGNA</v>
          </cell>
          <cell r="CM1901" t="str">
            <v>17130</v>
          </cell>
          <cell r="CP1901" t="str">
            <v>-</v>
          </cell>
        </row>
        <row r="1902">
          <cell r="A1902" t="str">
            <v>17131</v>
          </cell>
          <cell r="B1902" t="str">
            <v>P34APL</v>
          </cell>
          <cell r="C1902" t="str">
            <v>Ciudad de México</v>
          </cell>
          <cell r="D1902" t="str">
            <v>No aplica</v>
          </cell>
          <cell r="E1902" t="str">
            <v>Aveo</v>
          </cell>
          <cell r="F1902" t="str">
            <v>Automóvil</v>
          </cell>
          <cell r="G1902" t="str">
            <v>Chevrolet</v>
          </cell>
          <cell r="H1902" t="str">
            <v>Aveo LT 4 puertas T/M, D/H, A/A, B/A, ABS, CD, Paquete F</v>
          </cell>
          <cell r="I1902" t="str">
            <v>3G1TB5CF3HL165164</v>
          </cell>
          <cell r="J1902" t="str">
            <v>Hecho en México</v>
          </cell>
          <cell r="K1902" t="str">
            <v>Magna</v>
          </cell>
          <cell r="L1902">
            <v>4</v>
          </cell>
          <cell r="M1902">
            <v>45</v>
          </cell>
          <cell r="N1902">
            <v>2017</v>
          </cell>
          <cell r="O1902" t="str">
            <v>Monterrey</v>
          </cell>
          <cell r="P1902" t="str">
            <v>Nuevo León</v>
          </cell>
          <cell r="Q1902" t="str">
            <v>Noreste</v>
          </cell>
          <cell r="R1902" t="str">
            <v>Activo</v>
          </cell>
          <cell r="S1902" t="str">
            <v>En operación</v>
          </cell>
          <cell r="T1902" t="str">
            <v>GNP</v>
          </cell>
          <cell r="U1902" t="str">
            <v>Grupo Nacional Provincial, S.A.B.</v>
          </cell>
          <cell r="V1902" t="str">
            <v>Asesor de Servicio</v>
          </cell>
          <cell r="W1902" t="str">
            <v>548</v>
          </cell>
          <cell r="X1902" t="str">
            <v>Célula 7</v>
          </cell>
          <cell r="Y1902" t="str">
            <v>Asignado</v>
          </cell>
          <cell r="Z1902">
            <v>40027001</v>
          </cell>
          <cell r="AA1902" t="str">
            <v>Torres Hernandez Eliud</v>
          </cell>
          <cell r="AB1902" t="str">
            <v>Servicios Administrativos en Reclamaciones, S.A. de C.V.</v>
          </cell>
          <cell r="AC1902" t="str">
            <v>TOHE840220DM6</v>
          </cell>
          <cell r="AD1902" t="str">
            <v>Operativo</v>
          </cell>
          <cell r="AE1902" t="str">
            <v>Asesor de Servicio</v>
          </cell>
          <cell r="AF1902" t="str">
            <v>Unidad Operativa</v>
          </cell>
          <cell r="AG1902" t="str">
            <v>Dirección Servicio y Operaciones</v>
          </cell>
          <cell r="AH1902" t="str">
            <v>Subdirección Siniestros Norte y Occidente</v>
          </cell>
          <cell r="AI1902" t="str">
            <v>C9212</v>
          </cell>
          <cell r="AJ1902" t="str">
            <v>Colome Pineda Juan Del Carmen</v>
          </cell>
          <cell r="AK1902" t="str">
            <v>Oficina de Servicio Monterrey</v>
          </cell>
          <cell r="AL1902" t="str">
            <v>Monterrey</v>
          </cell>
          <cell r="AM1902">
            <v>0</v>
          </cell>
          <cell r="AN1902" t="str">
            <v>eliud.torres@gnp.com.mx</v>
          </cell>
          <cell r="AO1902" t="str">
            <v>eliud.torres@gnp.com.mx</v>
          </cell>
          <cell r="AQ1902">
            <v>8110294030</v>
          </cell>
          <cell r="AR1902" t="str">
            <v>6363180010381000</v>
          </cell>
          <cell r="AS1902" t="str">
            <v>CANCELADO</v>
          </cell>
          <cell r="AT1902" t="str">
            <v>2745</v>
          </cell>
          <cell r="AU1902" t="str">
            <v>409</v>
          </cell>
          <cell r="AV1902" t="str">
            <v>05/26</v>
          </cell>
          <cell r="AW1902" t="str">
            <v>IMDM24204306..</v>
          </cell>
          <cell r="AX1902" t="str">
            <v>Activo</v>
          </cell>
          <cell r="AY1902" t="str">
            <v>No</v>
          </cell>
          <cell r="AZ1902" t="str">
            <v>-</v>
          </cell>
          <cell r="BA1902" t="str">
            <v>-</v>
          </cell>
          <cell r="BB1902" t="str">
            <v>-</v>
          </cell>
          <cell r="BC1902" t="str">
            <v>-</v>
          </cell>
          <cell r="BD1902" t="str">
            <v>-</v>
          </cell>
          <cell r="BE1902" t="str">
            <v>-</v>
          </cell>
          <cell r="BF1902" t="str">
            <v>-</v>
          </cell>
          <cell r="BG1902">
            <v>3</v>
          </cell>
          <cell r="BH1902">
            <v>2020</v>
          </cell>
          <cell r="BI1902">
            <v>2</v>
          </cell>
          <cell r="BJ1902" t="str">
            <v>Arrendado</v>
          </cell>
          <cell r="BK1902" t="str">
            <v>ANC11051</v>
          </cell>
          <cell r="BL1902" t="str">
            <v>Auto Cam, S.A. de C.V.</v>
          </cell>
          <cell r="BM1902">
            <v>126389.66</v>
          </cell>
          <cell r="BN1902">
            <v>20222.345600000001</v>
          </cell>
          <cell r="BO1902">
            <v>146612.0056</v>
          </cell>
          <cell r="BQ1902">
            <v>43652</v>
          </cell>
          <cell r="BR1902" t="str">
            <v>AP-20161006-0674</v>
          </cell>
          <cell r="BS1902" t="str">
            <v>232</v>
          </cell>
          <cell r="BT1902" t="str">
            <v>23/36</v>
          </cell>
          <cell r="BU1902">
            <v>2163.3200000000002</v>
          </cell>
          <cell r="BV1902">
            <v>1008.39</v>
          </cell>
          <cell r="BW1902">
            <v>3171.71</v>
          </cell>
          <cell r="BX1902">
            <v>507.47</v>
          </cell>
          <cell r="BY1902">
            <v>3679.1800000000003</v>
          </cell>
          <cell r="BZ1902">
            <v>90816.549999999988</v>
          </cell>
          <cell r="CA1902" t="str">
            <v>24/07/2017</v>
          </cell>
          <cell r="CB1902" t="str">
            <v>06/08/2020</v>
          </cell>
          <cell r="CC1902" t="str">
            <v>Miércoles</v>
          </cell>
          <cell r="CD1902" t="str">
            <v>34</v>
          </cell>
          <cell r="CE1902" t="str">
            <v>4</v>
          </cell>
          <cell r="CF1902" t="str">
            <v>Rojo</v>
          </cell>
          <cell r="CG1902" t="str">
            <v>3er Sábado</v>
          </cell>
          <cell r="CH1902" t="str">
            <v>Mzo y Abr</v>
          </cell>
          <cell r="CI1902" t="str">
            <v>Sep y Oct</v>
          </cell>
          <cell r="CJ1902" t="str">
            <v>Ajustador</v>
          </cell>
          <cell r="CK1902">
            <v>90</v>
          </cell>
          <cell r="CL1902" t="str">
            <v>101 - MAGNA</v>
          </cell>
          <cell r="CM1902" t="str">
            <v>17131</v>
          </cell>
          <cell r="CP1902" t="str">
            <v>4016572</v>
          </cell>
        </row>
        <row r="1903">
          <cell r="A1903" t="str">
            <v>17132</v>
          </cell>
          <cell r="B1903" t="str">
            <v>K30APL</v>
          </cell>
          <cell r="C1903" t="str">
            <v>Ciudad de México</v>
          </cell>
          <cell r="D1903" t="str">
            <v>No aplica</v>
          </cell>
          <cell r="E1903" t="str">
            <v>Aveo</v>
          </cell>
          <cell r="F1903" t="str">
            <v>Automóvil</v>
          </cell>
          <cell r="G1903" t="str">
            <v>Chevrolet</v>
          </cell>
          <cell r="H1903" t="str">
            <v>Aveo LT 4 puertas T/M, D/H, A/A, B/A, ABS, CD, Paquete F</v>
          </cell>
          <cell r="I1903" t="str">
            <v>3G1TB5CF3HL165326</v>
          </cell>
          <cell r="J1903" t="str">
            <v>Hecho en México</v>
          </cell>
          <cell r="K1903" t="str">
            <v>Magna</v>
          </cell>
          <cell r="L1903">
            <v>4</v>
          </cell>
          <cell r="M1903">
            <v>45</v>
          </cell>
          <cell r="N1903">
            <v>2017</v>
          </cell>
          <cell r="O1903" t="str">
            <v>Zacatecas</v>
          </cell>
          <cell r="P1903" t="str">
            <v>Zacatecas</v>
          </cell>
          <cell r="Q1903" t="str">
            <v>Occidente</v>
          </cell>
          <cell r="R1903" t="str">
            <v>Baja</v>
          </cell>
          <cell r="S1903" t="str">
            <v>Subasta interna</v>
          </cell>
          <cell r="T1903" t="str">
            <v>GNP</v>
          </cell>
          <cell r="U1903" t="str">
            <v>Grupo Nacional Provincial, S.A.B.</v>
          </cell>
          <cell r="V1903" t="str">
            <v>Agente Empleado</v>
          </cell>
          <cell r="W1903" t="str">
            <v>-</v>
          </cell>
          <cell r="X1903" t="str">
            <v>Oficina de Ventas</v>
          </cell>
          <cell r="Y1903" t="str">
            <v>Asignado</v>
          </cell>
          <cell r="Z1903" t="str">
            <v>V04184</v>
          </cell>
          <cell r="AA1903" t="str">
            <v>Rodríguez Lechuga Juan Antonio</v>
          </cell>
          <cell r="AB1903" t="str">
            <v>GNP Administración de Venta Masiva, S.A. de C.V.</v>
          </cell>
          <cell r="AC1903" t="str">
            <v>ROLJ880516E17</v>
          </cell>
          <cell r="AD1903" t="str">
            <v>Jefe de departamento</v>
          </cell>
          <cell r="AE1903" t="str">
            <v>Gerente Comercial</v>
          </cell>
          <cell r="AF1903" t="str">
            <v>Unidad de Negocio</v>
          </cell>
          <cell r="AG1903" t="str">
            <v>Dirección Canal Masivo</v>
          </cell>
          <cell r="AH1903" t="str">
            <v>Subdirección Comercial Agentes y Empleados</v>
          </cell>
          <cell r="AI1903" t="str">
            <v>C2041</v>
          </cell>
          <cell r="AJ1903" t="str">
            <v>Cabrera Zúñiga Saúl</v>
          </cell>
          <cell r="AK1903" t="str">
            <v>Oficina Agentes Empleados Zacatecas</v>
          </cell>
          <cell r="AL1903" t="str">
            <v>Zacatecas</v>
          </cell>
          <cell r="AM1903">
            <v>0</v>
          </cell>
          <cell r="AN1903" t="str">
            <v>juan.rodriguezlechuga@gnp.com.mx</v>
          </cell>
          <cell r="AO1903" t="str">
            <v>juan.rodriguezlechuga@gnp.com.mx</v>
          </cell>
          <cell r="AQ1903">
            <v>4921363379</v>
          </cell>
          <cell r="AR1903" t="str">
            <v>6363180010381018</v>
          </cell>
          <cell r="AS1903" t="str">
            <v>CANCELADO</v>
          </cell>
          <cell r="AT1903" t="str">
            <v>3488</v>
          </cell>
          <cell r="AU1903" t="str">
            <v>673</v>
          </cell>
          <cell r="AV1903" t="str">
            <v>05/26</v>
          </cell>
          <cell r="AW1903" t="str">
            <v>IMDM22968771..</v>
          </cell>
          <cell r="AX1903" t="str">
            <v>Inactivo</v>
          </cell>
          <cell r="AY1903" t="str">
            <v>No</v>
          </cell>
          <cell r="AZ1903" t="str">
            <v>-</v>
          </cell>
          <cell r="BA1903" t="str">
            <v>-</v>
          </cell>
          <cell r="BB1903" t="str">
            <v>-</v>
          </cell>
          <cell r="BC1903" t="str">
            <v>-</v>
          </cell>
          <cell r="BD1903" t="str">
            <v>-</v>
          </cell>
          <cell r="BE1903" t="str">
            <v>-</v>
          </cell>
          <cell r="BF1903" t="str">
            <v>-</v>
          </cell>
          <cell r="BG1903" t="str">
            <v>-</v>
          </cell>
          <cell r="BH1903" t="str">
            <v>-</v>
          </cell>
          <cell r="BI1903" t="str">
            <v>-</v>
          </cell>
          <cell r="BJ1903" t="str">
            <v>Arrendado</v>
          </cell>
          <cell r="BK1903" t="str">
            <v>ANC11005</v>
          </cell>
          <cell r="BL1903" t="str">
            <v>Auto Cam, S.A. de C.V.</v>
          </cell>
          <cell r="BM1903">
            <v>126389.66</v>
          </cell>
          <cell r="BN1903">
            <v>20222.345600000001</v>
          </cell>
          <cell r="BO1903">
            <v>146612.0056</v>
          </cell>
          <cell r="BQ1903" t="str">
            <v>-</v>
          </cell>
          <cell r="BR1903" t="str">
            <v>-</v>
          </cell>
          <cell r="BS1903" t="str">
            <v>-</v>
          </cell>
          <cell r="BT1903" t="str">
            <v>-</v>
          </cell>
          <cell r="BU1903" t="str">
            <v>-</v>
          </cell>
          <cell r="BV1903" t="str">
            <v>-</v>
          </cell>
          <cell r="BW1903" t="str">
            <v>-</v>
          </cell>
          <cell r="BX1903" t="str">
            <v>-</v>
          </cell>
          <cell r="BY1903" t="str">
            <v>-</v>
          </cell>
          <cell r="BZ1903" t="str">
            <v>-</v>
          </cell>
          <cell r="CA1903" t="str">
            <v>-</v>
          </cell>
          <cell r="CB1903" t="str">
            <v>-</v>
          </cell>
          <cell r="CC1903" t="str">
            <v>Viernes</v>
          </cell>
          <cell r="CD1903" t="str">
            <v>30</v>
          </cell>
          <cell r="CE1903" t="str">
            <v>0</v>
          </cell>
          <cell r="CF1903" t="str">
            <v>Azul</v>
          </cell>
          <cell r="CG1903" t="str">
            <v>5o Sábado</v>
          </cell>
          <cell r="CH1903" t="str">
            <v>May y Jun</v>
          </cell>
          <cell r="CI1903" t="str">
            <v>Nov y Dic</v>
          </cell>
          <cell r="CJ1903" t="str">
            <v>AgenteEmp</v>
          </cell>
          <cell r="CK1903">
            <v>90</v>
          </cell>
          <cell r="CL1903" t="str">
            <v>101 - MAGNA</v>
          </cell>
          <cell r="CM1903" t="str">
            <v>17132</v>
          </cell>
          <cell r="CP1903" t="str">
            <v>-</v>
          </cell>
        </row>
        <row r="1904">
          <cell r="A1904" t="str">
            <v>17133</v>
          </cell>
          <cell r="B1904" t="str">
            <v>T39APJ</v>
          </cell>
          <cell r="C1904" t="str">
            <v>Ciudad de México</v>
          </cell>
          <cell r="D1904" t="str">
            <v>No aplica</v>
          </cell>
          <cell r="E1904" t="str">
            <v>Aveo</v>
          </cell>
          <cell r="F1904" t="str">
            <v>Automóvil</v>
          </cell>
          <cell r="G1904" t="str">
            <v>Chevrolet</v>
          </cell>
          <cell r="H1904" t="str">
            <v>Aveo LT 4 puertas T/M, D/H, A/A, B/A, ABS, CD, Paquete F</v>
          </cell>
          <cell r="I1904" t="str">
            <v>3G1TB5CF3HL165407</v>
          </cell>
          <cell r="J1904" t="str">
            <v>Hecho en México</v>
          </cell>
          <cell r="K1904" t="str">
            <v>Magna</v>
          </cell>
          <cell r="L1904">
            <v>4</v>
          </cell>
          <cell r="M1904">
            <v>45</v>
          </cell>
          <cell r="N1904">
            <v>2017</v>
          </cell>
          <cell r="O1904" t="str">
            <v>Ciudad Juárez</v>
          </cell>
          <cell r="P1904" t="str">
            <v>Chihuahua</v>
          </cell>
          <cell r="Q1904" t="str">
            <v>Noroeste</v>
          </cell>
          <cell r="R1904" t="str">
            <v>Activo</v>
          </cell>
          <cell r="S1904" t="str">
            <v>En operación</v>
          </cell>
          <cell r="T1904" t="str">
            <v>GNP</v>
          </cell>
          <cell r="U1904" t="str">
            <v>Grupo Nacional Provincial, S.A.B.</v>
          </cell>
          <cell r="V1904" t="str">
            <v>Supervisor Ajustes</v>
          </cell>
          <cell r="W1904" t="str">
            <v>-</v>
          </cell>
          <cell r="X1904" t="str">
            <v>Supervisoria</v>
          </cell>
          <cell r="Y1904" t="str">
            <v>Asignado</v>
          </cell>
          <cell r="Z1904" t="str">
            <v>N64159</v>
          </cell>
          <cell r="AA1904" t="str">
            <v>Salcido Acevedo José De Jesús</v>
          </cell>
          <cell r="AB1904" t="str">
            <v>Grupo Nacional Provincial, S.A.B.</v>
          </cell>
          <cell r="AC1904" t="str">
            <v>SAAJ6510219K0</v>
          </cell>
          <cell r="AD1904" t="str">
            <v>Jefe de departamento</v>
          </cell>
          <cell r="AE1904" t="str">
            <v>Supervisor Siniestros Autos</v>
          </cell>
          <cell r="AF1904" t="str">
            <v>Unidad Operativa</v>
          </cell>
          <cell r="AG1904" t="str">
            <v>Dirección Servicio y Operaciones</v>
          </cell>
          <cell r="AH1904" t="str">
            <v>Subdirección Siniestros Norte y Occidente</v>
          </cell>
          <cell r="AI1904" t="str">
            <v>C9178</v>
          </cell>
          <cell r="AJ1904" t="str">
            <v>Cárdenas Guzmán Adriel</v>
          </cell>
          <cell r="AK1904" t="str">
            <v>Ciudad Juárez</v>
          </cell>
          <cell r="AL1904" t="str">
            <v>Ciudad Juárez</v>
          </cell>
          <cell r="AM1904">
            <v>7827</v>
          </cell>
          <cell r="AN1904" t="str">
            <v>josedejesus.salcido@gnp.com.mx</v>
          </cell>
          <cell r="AO1904" t="str">
            <v>josedejesus.salcido@gnp.com.mx</v>
          </cell>
          <cell r="AQ1904">
            <v>6563018753</v>
          </cell>
          <cell r="AR1904" t="str">
            <v>6363180010381026</v>
          </cell>
          <cell r="AS1904" t="str">
            <v>ACTIVO</v>
          </cell>
          <cell r="AT1904" t="str">
            <v>7448</v>
          </cell>
          <cell r="AU1904" t="str">
            <v>304</v>
          </cell>
          <cell r="AV1904" t="str">
            <v>05/26</v>
          </cell>
          <cell r="AW1904" t="str">
            <v>-</v>
          </cell>
          <cell r="AX1904" t="str">
            <v>-</v>
          </cell>
          <cell r="AY1904" t="str">
            <v>Si</v>
          </cell>
          <cell r="AZ1904">
            <v>764</v>
          </cell>
          <cell r="BA1904">
            <v>43708</v>
          </cell>
          <cell r="BB1904">
            <v>36672</v>
          </cell>
          <cell r="BC1904">
            <v>16808</v>
          </cell>
          <cell r="BD1904">
            <v>53480</v>
          </cell>
          <cell r="BE1904">
            <v>42993</v>
          </cell>
          <cell r="BF1904">
            <v>44439</v>
          </cell>
          <cell r="BG1904">
            <v>3</v>
          </cell>
          <cell r="BH1904">
            <v>2020</v>
          </cell>
          <cell r="BI1904">
            <v>2</v>
          </cell>
          <cell r="BJ1904" t="str">
            <v>Arrendado</v>
          </cell>
          <cell r="BK1904" t="str">
            <v>ANC11055</v>
          </cell>
          <cell r="BL1904" t="str">
            <v>Auto Cam, S.A. de C.V.</v>
          </cell>
          <cell r="BM1904">
            <v>126389.66</v>
          </cell>
          <cell r="BN1904">
            <v>20222.345600000001</v>
          </cell>
          <cell r="BO1904">
            <v>146612.0056</v>
          </cell>
          <cell r="BQ1904">
            <v>43652</v>
          </cell>
          <cell r="BR1904" t="str">
            <v>AP-20170728-0735</v>
          </cell>
          <cell r="BS1904" t="str">
            <v>92</v>
          </cell>
          <cell r="BT1904" t="str">
            <v>23/36</v>
          </cell>
          <cell r="BU1904">
            <v>2054.37</v>
          </cell>
          <cell r="BV1904">
            <v>957.6</v>
          </cell>
          <cell r="BW1904">
            <v>3011.97</v>
          </cell>
          <cell r="BX1904">
            <v>481.92</v>
          </cell>
          <cell r="BY1904">
            <v>3493.89</v>
          </cell>
          <cell r="BZ1904">
            <v>86242.53</v>
          </cell>
          <cell r="CA1904" t="str">
            <v>28/07/2017</v>
          </cell>
          <cell r="CB1904" t="str">
            <v>06/08/2020</v>
          </cell>
          <cell r="CC1904" t="str">
            <v>Viernes</v>
          </cell>
          <cell r="CD1904" t="str">
            <v>39</v>
          </cell>
          <cell r="CE1904" t="str">
            <v>9</v>
          </cell>
          <cell r="CF1904" t="str">
            <v>Azul</v>
          </cell>
          <cell r="CG1904" t="str">
            <v>5o Sábado</v>
          </cell>
          <cell r="CH1904" t="str">
            <v>May y Jun</v>
          </cell>
          <cell r="CI1904" t="str">
            <v>Nov y Dic</v>
          </cell>
          <cell r="CJ1904" t="str">
            <v>SupAjustes</v>
          </cell>
          <cell r="CK1904">
            <v>90</v>
          </cell>
          <cell r="CL1904" t="str">
            <v>101 - MAGNA</v>
          </cell>
          <cell r="CM1904" t="str">
            <v>17133</v>
          </cell>
          <cell r="CP1904" t="str">
            <v>4018848</v>
          </cell>
        </row>
        <row r="1905">
          <cell r="A1905" t="str">
            <v>17134</v>
          </cell>
          <cell r="B1905" t="str">
            <v>L78APL</v>
          </cell>
          <cell r="C1905" t="str">
            <v>Ciudad de México</v>
          </cell>
          <cell r="D1905" t="str">
            <v>No aplica</v>
          </cell>
          <cell r="E1905" t="str">
            <v>Aveo</v>
          </cell>
          <cell r="F1905" t="str">
            <v>Automóvil</v>
          </cell>
          <cell r="G1905" t="str">
            <v>Chevrolet</v>
          </cell>
          <cell r="H1905" t="str">
            <v>Aveo LT 4 puertas T/M, D/H, A/A, B/A, ABS, CD, Paquete F</v>
          </cell>
          <cell r="I1905" t="str">
            <v>3G1TB5CF3HL165486</v>
          </cell>
          <cell r="J1905" t="str">
            <v>Hecho en México</v>
          </cell>
          <cell r="K1905" t="str">
            <v>Magna</v>
          </cell>
          <cell r="L1905">
            <v>4</v>
          </cell>
          <cell r="M1905">
            <v>45</v>
          </cell>
          <cell r="N1905">
            <v>2017</v>
          </cell>
          <cell r="O1905" t="str">
            <v>Monterrey</v>
          </cell>
          <cell r="P1905" t="str">
            <v>Nuevo León</v>
          </cell>
          <cell r="Q1905" t="str">
            <v>Noreste</v>
          </cell>
          <cell r="R1905" t="str">
            <v>Activo</v>
          </cell>
          <cell r="S1905" t="str">
            <v>En operación</v>
          </cell>
          <cell r="T1905" t="str">
            <v>GNP</v>
          </cell>
          <cell r="U1905" t="str">
            <v>Grupo Nacional Provincial, S.A.B.</v>
          </cell>
          <cell r="V1905" t="str">
            <v>Asesor de Servicio</v>
          </cell>
          <cell r="W1905" t="str">
            <v>-</v>
          </cell>
          <cell r="X1905" t="str">
            <v>Plaza GNP</v>
          </cell>
          <cell r="Y1905" t="str">
            <v>Asignado</v>
          </cell>
          <cell r="Z1905" t="str">
            <v>S07020</v>
          </cell>
          <cell r="AA1905" t="str">
            <v>Martinez Ramos Julio Ernesto</v>
          </cell>
          <cell r="AB1905" t="str">
            <v>Servicios Administrativos en Reclamaciones, S.A. de C.V.</v>
          </cell>
          <cell r="AC1905" t="str">
            <v>MARJ840503AJ4</v>
          </cell>
          <cell r="AD1905" t="str">
            <v>Operativo</v>
          </cell>
          <cell r="AE1905" t="str">
            <v>Asesor de Servicio</v>
          </cell>
          <cell r="AF1905" t="str">
            <v>Unidad Operativa</v>
          </cell>
          <cell r="AG1905" t="str">
            <v>Dirección Servicio y Operaciones</v>
          </cell>
          <cell r="AH1905" t="str">
            <v>Subdirección Siniestros Norte y Occidente</v>
          </cell>
          <cell r="AI1905" t="str">
            <v>C9212</v>
          </cell>
          <cell r="AJ1905" t="str">
            <v>Colome Pineda Juan Del Carmen</v>
          </cell>
          <cell r="AK1905" t="str">
            <v>Oficina de Servicio Monterrey</v>
          </cell>
          <cell r="AL1905" t="str">
            <v>Monterrey</v>
          </cell>
          <cell r="AM1905">
            <v>0</v>
          </cell>
          <cell r="AN1905" t="str">
            <v>julio.martinezramos@gnp.com.mx</v>
          </cell>
          <cell r="AO1905" t="str">
            <v>julio.martinezramos@gnp.com.mx</v>
          </cell>
          <cell r="AP1905" t="str">
            <v>julio.martinezramos@gnp.com.mx</v>
          </cell>
          <cell r="AQ1905">
            <v>8112444729</v>
          </cell>
          <cell r="AR1905" t="str">
            <v>6363180010381042</v>
          </cell>
          <cell r="AS1905" t="str">
            <v>ACTIVO</v>
          </cell>
          <cell r="AT1905" t="str">
            <v>6280</v>
          </cell>
          <cell r="AU1905" t="str">
            <v>166</v>
          </cell>
          <cell r="AV1905" t="str">
            <v>05/26</v>
          </cell>
          <cell r="AW1905" t="str">
            <v>IMDM24204307..</v>
          </cell>
          <cell r="AX1905" t="str">
            <v>Activo</v>
          </cell>
          <cell r="AY1905" t="str">
            <v>No</v>
          </cell>
          <cell r="AZ1905" t="str">
            <v>-</v>
          </cell>
          <cell r="BA1905" t="str">
            <v>-</v>
          </cell>
          <cell r="BB1905" t="str">
            <v>-</v>
          </cell>
          <cell r="BC1905" t="str">
            <v>-</v>
          </cell>
          <cell r="BD1905" t="str">
            <v>-</v>
          </cell>
          <cell r="BE1905" t="str">
            <v>-</v>
          </cell>
          <cell r="BF1905" t="str">
            <v>-</v>
          </cell>
          <cell r="BG1905">
            <v>3</v>
          </cell>
          <cell r="BH1905">
            <v>2020</v>
          </cell>
          <cell r="BI1905">
            <v>2</v>
          </cell>
          <cell r="BJ1905" t="str">
            <v>Arrendado</v>
          </cell>
          <cell r="BK1905" t="str">
            <v>ANC11054</v>
          </cell>
          <cell r="BL1905" t="str">
            <v>Auto Cam, S.A. de C.V.</v>
          </cell>
          <cell r="BM1905">
            <v>126389.66</v>
          </cell>
          <cell r="BN1905">
            <v>20222.345600000001</v>
          </cell>
          <cell r="BO1905">
            <v>146612.0056</v>
          </cell>
          <cell r="BQ1905">
            <v>43652</v>
          </cell>
          <cell r="BR1905" t="str">
            <v>AP-20161006-0674</v>
          </cell>
          <cell r="BS1905" t="str">
            <v>234</v>
          </cell>
          <cell r="BT1905" t="str">
            <v>23/36</v>
          </cell>
          <cell r="BU1905">
            <v>2163.3200000000002</v>
          </cell>
          <cell r="BV1905">
            <v>1008.39</v>
          </cell>
          <cell r="BW1905">
            <v>3171.71</v>
          </cell>
          <cell r="BX1905">
            <v>507.47</v>
          </cell>
          <cell r="BY1905">
            <v>3679.1800000000003</v>
          </cell>
          <cell r="BZ1905">
            <v>90816.549999999988</v>
          </cell>
          <cell r="CA1905" t="str">
            <v>24/07/2017</v>
          </cell>
          <cell r="CB1905" t="str">
            <v>06/08/2020</v>
          </cell>
          <cell r="CC1905" t="str">
            <v>Martes</v>
          </cell>
          <cell r="CD1905" t="str">
            <v>78</v>
          </cell>
          <cell r="CE1905" t="str">
            <v>8</v>
          </cell>
          <cell r="CF1905" t="str">
            <v>Rosa</v>
          </cell>
          <cell r="CG1905" t="str">
            <v>2o Sábado</v>
          </cell>
          <cell r="CH1905" t="str">
            <v>Feb y Mzo</v>
          </cell>
          <cell r="CI1905" t="str">
            <v>Ago y Sep</v>
          </cell>
          <cell r="CJ1905" t="str">
            <v>PAjustes</v>
          </cell>
          <cell r="CK1905">
            <v>90</v>
          </cell>
          <cell r="CL1905" t="str">
            <v>101 - MAGNA</v>
          </cell>
          <cell r="CM1905" t="str">
            <v>17134</v>
          </cell>
          <cell r="CP1905" t="str">
            <v>-</v>
          </cell>
        </row>
        <row r="1906">
          <cell r="A1906" t="str">
            <v>17135</v>
          </cell>
          <cell r="B1906" t="str">
            <v>X94APC</v>
          </cell>
          <cell r="C1906" t="str">
            <v>Ciudad de México</v>
          </cell>
          <cell r="D1906" t="str">
            <v>No aplica</v>
          </cell>
          <cell r="E1906" t="str">
            <v>Aveo</v>
          </cell>
          <cell r="F1906" t="str">
            <v>Automóvil</v>
          </cell>
          <cell r="G1906" t="str">
            <v>Chevrolet</v>
          </cell>
          <cell r="H1906" t="str">
            <v>Aveo LT 4 puertas T/M, D/H, A/A, B/A, ABS, CD, Paquete F</v>
          </cell>
          <cell r="I1906" t="str">
            <v>3G1TB5CF3HL165598</v>
          </cell>
          <cell r="J1906" t="str">
            <v>Hecho en México</v>
          </cell>
          <cell r="K1906" t="str">
            <v>Magna</v>
          </cell>
          <cell r="L1906">
            <v>4</v>
          </cell>
          <cell r="M1906">
            <v>45</v>
          </cell>
          <cell r="N1906">
            <v>2017</v>
          </cell>
          <cell r="O1906" t="str">
            <v>Guadalajara</v>
          </cell>
          <cell r="P1906" t="str">
            <v>Jalisco</v>
          </cell>
          <cell r="Q1906" t="str">
            <v>Occidente</v>
          </cell>
          <cell r="R1906" t="str">
            <v>Activo</v>
          </cell>
          <cell r="S1906" t="str">
            <v>En operación</v>
          </cell>
          <cell r="T1906" t="str">
            <v>GNP</v>
          </cell>
          <cell r="U1906" t="str">
            <v>Grupo Nacional Provincial, S.A.B.</v>
          </cell>
          <cell r="V1906" t="str">
            <v>Asesor de Servicio</v>
          </cell>
          <cell r="W1906" t="str">
            <v>603</v>
          </cell>
          <cell r="X1906" t="str">
            <v>Célula México</v>
          </cell>
          <cell r="Y1906" t="str">
            <v>Asignado</v>
          </cell>
          <cell r="Z1906" t="str">
            <v>S01674</v>
          </cell>
          <cell r="AA1906" t="str">
            <v>Trinidad Flores Leonardo</v>
          </cell>
          <cell r="AB1906" t="str">
            <v>Servicios Administrativos en Reclamaciones, S.A. de C.V.</v>
          </cell>
          <cell r="AC1906" t="str">
            <v>TIFL9007296U2</v>
          </cell>
          <cell r="AD1906" t="str">
            <v>Operativo</v>
          </cell>
          <cell r="AE1906" t="str">
            <v>Asesor de Servicio</v>
          </cell>
          <cell r="AF1906" t="str">
            <v>Unidad Operativa</v>
          </cell>
          <cell r="AG1906" t="str">
            <v>Dirección Servicio y Operaciones</v>
          </cell>
          <cell r="AH1906" t="str">
            <v>Subdirección Siniestros Norte y Occidente</v>
          </cell>
          <cell r="AI1906" t="str">
            <v>C9179</v>
          </cell>
          <cell r="AJ1906" t="str">
            <v>Moya Urdiales Idalia Leticia</v>
          </cell>
          <cell r="AK1906" t="str">
            <v>Oficina central Guadalajara</v>
          </cell>
          <cell r="AL1906" t="str">
            <v>Guadalajara</v>
          </cell>
          <cell r="AM1906">
            <v>6343</v>
          </cell>
          <cell r="AN1906" t="str">
            <v>leonard.trinidad@gnp.com.mx</v>
          </cell>
          <cell r="AO1906" t="str">
            <v>leonard.trinidad@gnp.com.mx</v>
          </cell>
          <cell r="AQ1906">
            <v>3310204570</v>
          </cell>
          <cell r="AR1906" t="str">
            <v>6363180010381067</v>
          </cell>
          <cell r="AS1906" t="str">
            <v>ACTIVO</v>
          </cell>
          <cell r="AT1906" t="str">
            <v>2203</v>
          </cell>
          <cell r="AU1906" t="str">
            <v>739</v>
          </cell>
          <cell r="AV1906" t="str">
            <v>05/26</v>
          </cell>
          <cell r="AW1906" t="str">
            <v>-</v>
          </cell>
          <cell r="AX1906" t="str">
            <v>-</v>
          </cell>
          <cell r="AY1906" t="str">
            <v>No</v>
          </cell>
          <cell r="AZ1906" t="str">
            <v>-</v>
          </cell>
          <cell r="BA1906" t="str">
            <v>-</v>
          </cell>
          <cell r="BB1906" t="str">
            <v>-</v>
          </cell>
          <cell r="BC1906" t="str">
            <v>-</v>
          </cell>
          <cell r="BD1906" t="str">
            <v>-</v>
          </cell>
          <cell r="BE1906" t="str">
            <v>-</v>
          </cell>
          <cell r="BF1906" t="str">
            <v>-</v>
          </cell>
          <cell r="BG1906">
            <v>3</v>
          </cell>
          <cell r="BH1906">
            <v>2020</v>
          </cell>
          <cell r="BI1906">
            <v>2</v>
          </cell>
          <cell r="BJ1906" t="str">
            <v>Arrendado</v>
          </cell>
          <cell r="BK1906" t="str">
            <v>ANC10924</v>
          </cell>
          <cell r="BL1906" t="str">
            <v>Auto Cam, S.A. de C.V.</v>
          </cell>
          <cell r="BM1906">
            <v>126389.66</v>
          </cell>
          <cell r="BN1906">
            <v>20222.345600000001</v>
          </cell>
          <cell r="BO1906">
            <v>146612.0056</v>
          </cell>
          <cell r="BQ1906">
            <v>43652</v>
          </cell>
          <cell r="BR1906" t="str">
            <v>AP-20170728-0735</v>
          </cell>
          <cell r="BS1906" t="str">
            <v>62</v>
          </cell>
          <cell r="BT1906" t="str">
            <v>23/36</v>
          </cell>
          <cell r="BU1906">
            <v>2151.71</v>
          </cell>
          <cell r="BV1906">
            <v>1002.97</v>
          </cell>
          <cell r="BW1906">
            <v>3154.6800000000003</v>
          </cell>
          <cell r="BX1906">
            <v>504.75</v>
          </cell>
          <cell r="BY1906">
            <v>3659.4300000000003</v>
          </cell>
          <cell r="BZ1906">
            <v>90328.56</v>
          </cell>
          <cell r="CA1906" t="str">
            <v>28/07/2017</v>
          </cell>
          <cell r="CB1906" t="str">
            <v>06/08/2020</v>
          </cell>
          <cell r="CC1906" t="str">
            <v>Miércoles</v>
          </cell>
          <cell r="CD1906" t="str">
            <v>94</v>
          </cell>
          <cell r="CE1906" t="str">
            <v>4</v>
          </cell>
          <cell r="CF1906" t="str">
            <v>Rojo</v>
          </cell>
          <cell r="CG1906" t="str">
            <v>3er Sábado</v>
          </cell>
          <cell r="CH1906" t="str">
            <v>Mzo y Abr</v>
          </cell>
          <cell r="CI1906" t="str">
            <v>Sep y Oct</v>
          </cell>
          <cell r="CJ1906" t="str">
            <v>Ajustador</v>
          </cell>
          <cell r="CK1906">
            <v>90</v>
          </cell>
          <cell r="CL1906" t="str">
            <v>101 - MAGNA</v>
          </cell>
          <cell r="CM1906" t="str">
            <v>17135</v>
          </cell>
          <cell r="CP1906" t="str">
            <v>4015679</v>
          </cell>
        </row>
        <row r="1907">
          <cell r="A1907" t="str">
            <v>17136</v>
          </cell>
          <cell r="B1907" t="str">
            <v>K40APL</v>
          </cell>
          <cell r="C1907" t="str">
            <v>Ciudad de México</v>
          </cell>
          <cell r="D1907" t="str">
            <v>No aplica</v>
          </cell>
          <cell r="E1907" t="str">
            <v>Aveo</v>
          </cell>
          <cell r="F1907" t="str">
            <v>Automóvil</v>
          </cell>
          <cell r="G1907" t="str">
            <v>Chevrolet</v>
          </cell>
          <cell r="H1907" t="str">
            <v>Aveo LT 4 puertas T/M, D/H, A/A, B/A, ABS, CD, Paquete F</v>
          </cell>
          <cell r="I1907" t="str">
            <v>3G1TB5CF3HL166041</v>
          </cell>
          <cell r="J1907" t="str">
            <v>Hecho en México</v>
          </cell>
          <cell r="K1907" t="str">
            <v>Magna</v>
          </cell>
          <cell r="L1907">
            <v>4</v>
          </cell>
          <cell r="M1907">
            <v>45</v>
          </cell>
          <cell r="N1907">
            <v>2017</v>
          </cell>
          <cell r="O1907" t="str">
            <v>Monterrey</v>
          </cell>
          <cell r="P1907" t="str">
            <v>Nuevo León</v>
          </cell>
          <cell r="Q1907" t="str">
            <v>Noreste</v>
          </cell>
          <cell r="R1907" t="str">
            <v>Activo</v>
          </cell>
          <cell r="S1907" t="str">
            <v>En operación</v>
          </cell>
          <cell r="T1907" t="str">
            <v>GNP</v>
          </cell>
          <cell r="U1907" t="str">
            <v>Grupo Nacional Provincial, S.A.B.</v>
          </cell>
          <cell r="V1907" t="str">
            <v>Asesor de Servicio</v>
          </cell>
          <cell r="W1907" t="str">
            <v>364</v>
          </cell>
          <cell r="X1907" t="str">
            <v>Célula 10</v>
          </cell>
          <cell r="Y1907" t="str">
            <v>Asignado</v>
          </cell>
          <cell r="Z1907">
            <v>40025001</v>
          </cell>
          <cell r="AA1907" t="str">
            <v>Sampayo Hernandez Francisco Javier</v>
          </cell>
          <cell r="AB1907" t="str">
            <v>Servicios Administrativos en Reclamaciones, S.A. de C.V.</v>
          </cell>
          <cell r="AC1907" t="str">
            <v>SAHF660915Q98</v>
          </cell>
          <cell r="AD1907" t="str">
            <v>Operativo</v>
          </cell>
          <cell r="AE1907" t="str">
            <v>Asesor de Servicio</v>
          </cell>
          <cell r="AF1907" t="str">
            <v>Unidad Operativa</v>
          </cell>
          <cell r="AG1907" t="str">
            <v>Dirección Servicio y Operaciones</v>
          </cell>
          <cell r="AH1907" t="str">
            <v>Subdirección Siniestros Norte y Occidente</v>
          </cell>
          <cell r="AI1907" t="str">
            <v>C9212</v>
          </cell>
          <cell r="AJ1907" t="str">
            <v>Colome Pineda Juan Del Carmen</v>
          </cell>
          <cell r="AK1907" t="str">
            <v>Oficina de Servicio Monterrey</v>
          </cell>
          <cell r="AL1907" t="str">
            <v>Monterrey</v>
          </cell>
          <cell r="AM1907">
            <v>0</v>
          </cell>
          <cell r="AN1907" t="str">
            <v>francisco.sampayo@gnp.com.mx</v>
          </cell>
          <cell r="AO1907" t="str">
            <v>francisco.sampayo@gnp.com.mx</v>
          </cell>
          <cell r="AQ1907">
            <v>8112444745</v>
          </cell>
          <cell r="AR1907" t="str">
            <v>6363180010381075</v>
          </cell>
          <cell r="AS1907" t="str">
            <v>ACTIVO</v>
          </cell>
          <cell r="AT1907" t="str">
            <v>8684</v>
          </cell>
          <cell r="AU1907" t="str">
            <v>509</v>
          </cell>
          <cell r="AV1907" t="str">
            <v>05/26</v>
          </cell>
          <cell r="AW1907" t="str">
            <v>IMDM24204308..</v>
          </cell>
          <cell r="AX1907" t="str">
            <v>Activo</v>
          </cell>
          <cell r="AY1907" t="str">
            <v>No</v>
          </cell>
          <cell r="AZ1907" t="str">
            <v>-</v>
          </cell>
          <cell r="BA1907" t="str">
            <v>-</v>
          </cell>
          <cell r="BB1907" t="str">
            <v>-</v>
          </cell>
          <cell r="BC1907" t="str">
            <v>-</v>
          </cell>
          <cell r="BD1907" t="str">
            <v>-</v>
          </cell>
          <cell r="BE1907" t="str">
            <v>-</v>
          </cell>
          <cell r="BF1907" t="str">
            <v>-</v>
          </cell>
          <cell r="BG1907">
            <v>3</v>
          </cell>
          <cell r="BH1907">
            <v>2020</v>
          </cell>
          <cell r="BI1907">
            <v>2</v>
          </cell>
          <cell r="BJ1907" t="str">
            <v>Arrendado</v>
          </cell>
          <cell r="BK1907" t="str">
            <v>ANC11030</v>
          </cell>
          <cell r="BL1907" t="str">
            <v>Auto Cam, S.A. de C.V.</v>
          </cell>
          <cell r="BM1907">
            <v>126389.66</v>
          </cell>
          <cell r="BN1907">
            <v>20222.345600000001</v>
          </cell>
          <cell r="BO1907">
            <v>146612.0056</v>
          </cell>
          <cell r="BQ1907">
            <v>43652</v>
          </cell>
          <cell r="BR1907" t="str">
            <v>AP-20161006-0674</v>
          </cell>
          <cell r="BS1907" t="str">
            <v>235</v>
          </cell>
          <cell r="BT1907" t="str">
            <v>23/36</v>
          </cell>
          <cell r="BU1907">
            <v>2163.3200000000002</v>
          </cell>
          <cell r="BV1907">
            <v>1008.39</v>
          </cell>
          <cell r="BW1907">
            <v>3171.71</v>
          </cell>
          <cell r="BX1907">
            <v>507.47</v>
          </cell>
          <cell r="BY1907">
            <v>3679.1800000000003</v>
          </cell>
          <cell r="BZ1907">
            <v>90816.549999999988</v>
          </cell>
          <cell r="CA1907" t="str">
            <v>24/07/2017</v>
          </cell>
          <cell r="CB1907" t="str">
            <v>06/08/2020</v>
          </cell>
          <cell r="CC1907" t="str">
            <v>Viernes</v>
          </cell>
          <cell r="CD1907" t="str">
            <v>40</v>
          </cell>
          <cell r="CE1907" t="str">
            <v>0</v>
          </cell>
          <cell r="CF1907" t="str">
            <v>Azul</v>
          </cell>
          <cell r="CG1907" t="str">
            <v>5o Sábado</v>
          </cell>
          <cell r="CH1907" t="str">
            <v>May y Jun</v>
          </cell>
          <cell r="CI1907" t="str">
            <v>Nov y Dic</v>
          </cell>
          <cell r="CJ1907" t="str">
            <v>Ajustador</v>
          </cell>
          <cell r="CK1907">
            <v>90</v>
          </cell>
          <cell r="CL1907" t="str">
            <v>101 - MAGNA</v>
          </cell>
          <cell r="CM1907" t="str">
            <v>17136</v>
          </cell>
          <cell r="CP1907" t="str">
            <v>4016554</v>
          </cell>
        </row>
        <row r="1908">
          <cell r="A1908" t="str">
            <v>17137</v>
          </cell>
          <cell r="B1908" t="str">
            <v>X46APC</v>
          </cell>
          <cell r="C1908" t="str">
            <v>Ciudad de México</v>
          </cell>
          <cell r="D1908" t="str">
            <v>No aplica</v>
          </cell>
          <cell r="E1908" t="str">
            <v>Aveo</v>
          </cell>
          <cell r="F1908" t="str">
            <v>Automóvil</v>
          </cell>
          <cell r="G1908" t="str">
            <v>Chevrolet</v>
          </cell>
          <cell r="H1908" t="str">
            <v>Aveo LT 4 puertas T/M, D/H, A/A, B/A, ABS, CD, Paquete F</v>
          </cell>
          <cell r="I1908" t="str">
            <v>3G1TB5CF3HL166220</v>
          </cell>
          <cell r="J1908" t="str">
            <v>Hecho en México</v>
          </cell>
          <cell r="K1908" t="str">
            <v>Magna</v>
          </cell>
          <cell r="L1908">
            <v>4</v>
          </cell>
          <cell r="M1908">
            <v>45</v>
          </cell>
          <cell r="N1908">
            <v>2017</v>
          </cell>
          <cell r="O1908" t="str">
            <v>León</v>
          </cell>
          <cell r="P1908" t="str">
            <v>Guanajuato</v>
          </cell>
          <cell r="Q1908" t="str">
            <v>Occidente</v>
          </cell>
          <cell r="R1908" t="str">
            <v>Activo</v>
          </cell>
          <cell r="S1908" t="str">
            <v>En operación</v>
          </cell>
          <cell r="T1908" t="str">
            <v>GNP</v>
          </cell>
          <cell r="U1908" t="str">
            <v>Grupo Nacional Provincial, S.A.B.</v>
          </cell>
          <cell r="V1908" t="str">
            <v>Asesor de Servicio</v>
          </cell>
          <cell r="W1908" t="str">
            <v>-</v>
          </cell>
          <cell r="X1908" t="str">
            <v>Supervisoria</v>
          </cell>
          <cell r="Y1908" t="str">
            <v>Asignado</v>
          </cell>
          <cell r="Z1908" t="str">
            <v>S07783</v>
          </cell>
          <cell r="AA1908" t="str">
            <v>Hernandez Arteaga Jose Daniel</v>
          </cell>
          <cell r="AB1908" t="str">
            <v>Servicios Administrativos en Reclamaciones, S.A. de C.V.</v>
          </cell>
          <cell r="AC1908" t="str">
            <v>HEAD920418B80</v>
          </cell>
          <cell r="AD1908" t="str">
            <v>Operativo</v>
          </cell>
          <cell r="AE1908" t="str">
            <v>Asesor de Servicio</v>
          </cell>
          <cell r="AF1908" t="str">
            <v>Unidad Operativa</v>
          </cell>
          <cell r="AG1908" t="str">
            <v>Dirección Servicio y Operaciones</v>
          </cell>
          <cell r="AH1908" t="str">
            <v>Subdirección Siniestros Norte y Occidente</v>
          </cell>
          <cell r="AI1908" t="str">
            <v>C9212</v>
          </cell>
          <cell r="AJ1908" t="str">
            <v>Colome Pineda Juan Del Carmen</v>
          </cell>
          <cell r="AK1908" t="str">
            <v>Oficina de servicio Leon P1</v>
          </cell>
          <cell r="AL1908" t="str">
            <v>León</v>
          </cell>
          <cell r="AM1908">
            <v>0</v>
          </cell>
          <cell r="AN1908" t="str">
            <v>jose.hernandez@gnp.com.mx</v>
          </cell>
          <cell r="AO1908" t="str">
            <v>jose.hernandez@gnp.com.mx</v>
          </cell>
          <cell r="AP1908" t="str">
            <v>jose.hernandez@gnp.com.mx</v>
          </cell>
          <cell r="AQ1908">
            <v>4771312625</v>
          </cell>
          <cell r="AR1908" t="str">
            <v>6363180010381083</v>
          </cell>
          <cell r="AS1908" t="str">
            <v>ACTIVO</v>
          </cell>
          <cell r="AT1908" t="str">
            <v>8323</v>
          </cell>
          <cell r="AU1908" t="str">
            <v>639</v>
          </cell>
          <cell r="AV1908" t="str">
            <v>05/26</v>
          </cell>
          <cell r="AW1908" t="str">
            <v>IMDM24204321..</v>
          </cell>
          <cell r="AX1908" t="str">
            <v>Activo</v>
          </cell>
          <cell r="AY1908" t="str">
            <v>No</v>
          </cell>
          <cell r="AZ1908" t="str">
            <v>-</v>
          </cell>
          <cell r="BA1908" t="str">
            <v>-</v>
          </cell>
          <cell r="BB1908" t="str">
            <v>-</v>
          </cell>
          <cell r="BC1908" t="str">
            <v>-</v>
          </cell>
          <cell r="BD1908" t="str">
            <v>-</v>
          </cell>
          <cell r="BE1908" t="str">
            <v>-</v>
          </cell>
          <cell r="BF1908" t="str">
            <v>-</v>
          </cell>
          <cell r="BG1908">
            <v>3</v>
          </cell>
          <cell r="BH1908">
            <v>2020</v>
          </cell>
          <cell r="BI1908">
            <v>2</v>
          </cell>
          <cell r="BJ1908" t="str">
            <v>Arrendado</v>
          </cell>
          <cell r="BK1908" t="str">
            <v>ANC10927</v>
          </cell>
          <cell r="BL1908" t="str">
            <v>Auto Cam, S.A. de C.V.</v>
          </cell>
          <cell r="BM1908">
            <v>126389.66</v>
          </cell>
          <cell r="BN1908">
            <v>20222.345600000001</v>
          </cell>
          <cell r="BO1908">
            <v>146612.0056</v>
          </cell>
          <cell r="BQ1908">
            <v>43652</v>
          </cell>
          <cell r="BR1908" t="str">
            <v>AP-20170728-0735</v>
          </cell>
          <cell r="BS1908" t="str">
            <v>65</v>
          </cell>
          <cell r="BT1908" t="str">
            <v>23/36</v>
          </cell>
          <cell r="BU1908">
            <v>2151.71</v>
          </cell>
          <cell r="BV1908">
            <v>1002.97</v>
          </cell>
          <cell r="BW1908">
            <v>3154.6800000000003</v>
          </cell>
          <cell r="BX1908">
            <v>504.75</v>
          </cell>
          <cell r="BY1908">
            <v>3659.4300000000003</v>
          </cell>
          <cell r="BZ1908">
            <v>90328.56</v>
          </cell>
          <cell r="CA1908" t="str">
            <v>28/07/2017</v>
          </cell>
          <cell r="CB1908" t="str">
            <v>06/08/2020</v>
          </cell>
          <cell r="CC1908" t="str">
            <v>Lunes</v>
          </cell>
          <cell r="CD1908" t="str">
            <v>46</v>
          </cell>
          <cell r="CE1908" t="str">
            <v>6</v>
          </cell>
          <cell r="CF1908" t="str">
            <v>Amarillo</v>
          </cell>
          <cell r="CG1908" t="str">
            <v>1er Sábado</v>
          </cell>
          <cell r="CH1908" t="str">
            <v>Ene y Feb</v>
          </cell>
          <cell r="CI1908" t="str">
            <v>Jul y Ago</v>
          </cell>
          <cell r="CJ1908" t="str">
            <v>Ajustador</v>
          </cell>
          <cell r="CK1908">
            <v>90</v>
          </cell>
          <cell r="CL1908" t="str">
            <v>101 - MAGNA</v>
          </cell>
          <cell r="CM1908" t="str">
            <v>17137</v>
          </cell>
          <cell r="CP1908" t="str">
            <v>4018905</v>
          </cell>
        </row>
        <row r="1909">
          <cell r="A1909" t="str">
            <v>17138</v>
          </cell>
          <cell r="B1909" t="str">
            <v>P79APL</v>
          </cell>
          <cell r="C1909" t="str">
            <v>Ciudad de México</v>
          </cell>
          <cell r="D1909" t="str">
            <v>No aplica</v>
          </cell>
          <cell r="E1909" t="str">
            <v>Aveo</v>
          </cell>
          <cell r="F1909" t="str">
            <v>Automóvil</v>
          </cell>
          <cell r="G1909" t="str">
            <v>Chevrolet</v>
          </cell>
          <cell r="H1909" t="str">
            <v>Aveo LT 4 puertas T/M, D/H, A/A, B/A, ABS, CD, Paquete F</v>
          </cell>
          <cell r="I1909" t="str">
            <v>3G1TB5CF4HL150995</v>
          </cell>
          <cell r="J1909" t="str">
            <v>Hecho en México</v>
          </cell>
          <cell r="K1909" t="str">
            <v>Magna</v>
          </cell>
          <cell r="L1909">
            <v>4</v>
          </cell>
          <cell r="M1909">
            <v>45</v>
          </cell>
          <cell r="N1909">
            <v>2017</v>
          </cell>
          <cell r="O1909" t="str">
            <v>Monterrey</v>
          </cell>
          <cell r="P1909" t="str">
            <v>Nuevo León</v>
          </cell>
          <cell r="Q1909" t="str">
            <v>Noreste</v>
          </cell>
          <cell r="R1909" t="str">
            <v>Activo</v>
          </cell>
          <cell r="S1909" t="str">
            <v>En operación</v>
          </cell>
          <cell r="T1909" t="str">
            <v>GNP</v>
          </cell>
          <cell r="U1909" t="str">
            <v>Grupo Nacional Provincial, S.A.B.</v>
          </cell>
          <cell r="V1909" t="str">
            <v>Supervisor Ajustes</v>
          </cell>
          <cell r="W1909" t="str">
            <v>-</v>
          </cell>
          <cell r="X1909" t="str">
            <v>Supervisoria</v>
          </cell>
          <cell r="Y1909" t="str">
            <v>Asignado</v>
          </cell>
          <cell r="Z1909" t="str">
            <v>N94509</v>
          </cell>
          <cell r="AA1909" t="str">
            <v>De Leon Balderas Marce Sandra</v>
          </cell>
          <cell r="AB1909" t="str">
            <v>Grupo Nacional Provincial, S.A.B.</v>
          </cell>
          <cell r="AC1909" t="str">
            <v>LEBM7806178T5</v>
          </cell>
          <cell r="AD1909" t="str">
            <v>Jefe de departamento</v>
          </cell>
          <cell r="AE1909" t="str">
            <v>Supervisor Reparaciones</v>
          </cell>
          <cell r="AF1909" t="str">
            <v>Unidad Operativa</v>
          </cell>
          <cell r="AG1909" t="str">
            <v>Dirección Servicio y Operaciones</v>
          </cell>
          <cell r="AH1909" t="str">
            <v>Subdirección Siniestros Norte y Occidente</v>
          </cell>
          <cell r="AI1909" t="str">
            <v>C9212</v>
          </cell>
          <cell r="AJ1909" t="str">
            <v>Colome Pineda Juan Del Carmen</v>
          </cell>
          <cell r="AK1909" t="str">
            <v>Santa Engracia B P5</v>
          </cell>
          <cell r="AL1909" t="str">
            <v>Monterrey</v>
          </cell>
          <cell r="AM1909">
            <v>0</v>
          </cell>
          <cell r="AN1909" t="str">
            <v>marce.deleon@gnp.com.mx</v>
          </cell>
          <cell r="AO1909" t="str">
            <v>marce.deleon@gnp.com.mx</v>
          </cell>
          <cell r="AQ1909">
            <v>8116114593</v>
          </cell>
          <cell r="AR1909" t="str">
            <v>6363180010381091</v>
          </cell>
          <cell r="AS1909" t="str">
            <v>ACTIVO</v>
          </cell>
          <cell r="AT1909" t="str">
            <v>8733</v>
          </cell>
          <cell r="AU1909" t="str">
            <v>706</v>
          </cell>
          <cell r="AV1909" t="str">
            <v>05/26</v>
          </cell>
          <cell r="AW1909" t="str">
            <v>-</v>
          </cell>
          <cell r="AX1909" t="str">
            <v>-</v>
          </cell>
          <cell r="AY1909" t="str">
            <v>Si</v>
          </cell>
          <cell r="AZ1909">
            <v>847.22</v>
          </cell>
          <cell r="BA1909">
            <v>43708</v>
          </cell>
          <cell r="BB1909">
            <v>1694.44</v>
          </cell>
          <cell r="BC1909" t="str">
            <v>-</v>
          </cell>
          <cell r="BD1909">
            <v>61000</v>
          </cell>
          <cell r="BE1909">
            <v>43692</v>
          </cell>
          <cell r="BF1909">
            <v>45153</v>
          </cell>
          <cell r="BG1909">
            <v>3</v>
          </cell>
          <cell r="BH1909">
            <v>2020</v>
          </cell>
          <cell r="BI1909">
            <v>2</v>
          </cell>
          <cell r="BJ1909" t="str">
            <v>Arrendado</v>
          </cell>
          <cell r="BK1909" t="str">
            <v>ANC11048</v>
          </cell>
          <cell r="BL1909" t="str">
            <v>Auto Cam, S.A. de C.V.</v>
          </cell>
          <cell r="BM1909">
            <v>126389.66</v>
          </cell>
          <cell r="BN1909">
            <v>20222.345600000001</v>
          </cell>
          <cell r="BO1909">
            <v>146612.0056</v>
          </cell>
          <cell r="BQ1909">
            <v>43652</v>
          </cell>
          <cell r="BR1909" t="str">
            <v>AP-20170728-0735</v>
          </cell>
          <cell r="BS1909" t="str">
            <v>37</v>
          </cell>
          <cell r="BT1909" t="str">
            <v>23/48</v>
          </cell>
          <cell r="BU1909">
            <v>1580.78</v>
          </cell>
          <cell r="BV1909">
            <v>1058.81</v>
          </cell>
          <cell r="BW1909">
            <v>2639.59</v>
          </cell>
          <cell r="BX1909">
            <v>422.33</v>
          </cell>
          <cell r="BY1909">
            <v>3061.92</v>
          </cell>
          <cell r="BZ1909">
            <v>96048.01</v>
          </cell>
          <cell r="CA1909" t="str">
            <v>28/07/2017</v>
          </cell>
          <cell r="CB1909" t="str">
            <v>06/08/2021</v>
          </cell>
          <cell r="CC1909" t="str">
            <v>Viernes</v>
          </cell>
          <cell r="CD1909" t="str">
            <v>79</v>
          </cell>
          <cell r="CE1909" t="str">
            <v>9</v>
          </cell>
          <cell r="CF1909" t="str">
            <v>Azul</v>
          </cell>
          <cell r="CG1909" t="str">
            <v>5o Sábado</v>
          </cell>
          <cell r="CH1909" t="str">
            <v>May y Jun</v>
          </cell>
          <cell r="CI1909" t="str">
            <v>Nov y Dic</v>
          </cell>
          <cell r="CJ1909" t="str">
            <v>SupTaller</v>
          </cell>
          <cell r="CK1909">
            <v>90</v>
          </cell>
          <cell r="CL1909" t="str">
            <v>101 - MAGNA</v>
          </cell>
          <cell r="CM1909" t="str">
            <v>17138</v>
          </cell>
          <cell r="CP1909" t="str">
            <v>4015181</v>
          </cell>
        </row>
        <row r="1910">
          <cell r="A1910" t="str">
            <v>17139</v>
          </cell>
          <cell r="B1910" t="str">
            <v>P82APL</v>
          </cell>
          <cell r="C1910" t="str">
            <v>Ciudad de México</v>
          </cell>
          <cell r="D1910" t="str">
            <v>No aplica</v>
          </cell>
          <cell r="E1910" t="str">
            <v>Aveo</v>
          </cell>
          <cell r="F1910" t="str">
            <v>Automóvil</v>
          </cell>
          <cell r="G1910" t="str">
            <v>Chevrolet</v>
          </cell>
          <cell r="H1910" t="str">
            <v>Aveo LT 4 puertas T/M, D/H, A/A, B/A, ABS, CD, Paquete F</v>
          </cell>
          <cell r="I1910" t="str">
            <v>3G1TB5CF4HL152522</v>
          </cell>
          <cell r="J1910" t="str">
            <v>Hecho en México</v>
          </cell>
          <cell r="K1910" t="str">
            <v>Magna</v>
          </cell>
          <cell r="L1910">
            <v>4</v>
          </cell>
          <cell r="M1910">
            <v>45</v>
          </cell>
          <cell r="N1910">
            <v>2017</v>
          </cell>
          <cell r="O1910" t="str">
            <v>Puebla</v>
          </cell>
          <cell r="P1910" t="str">
            <v>Puebla</v>
          </cell>
          <cell r="Q1910" t="str">
            <v>Sureste</v>
          </cell>
          <cell r="R1910" t="str">
            <v>Proceso baja</v>
          </cell>
          <cell r="S1910" t="str">
            <v>En operación</v>
          </cell>
          <cell r="T1910" t="str">
            <v>GNP</v>
          </cell>
          <cell r="U1910" t="str">
            <v>Grupo Nacional Provincial, S.A.B.</v>
          </cell>
          <cell r="V1910" t="str">
            <v>Pool Administrativo</v>
          </cell>
          <cell r="W1910" t="str">
            <v>-</v>
          </cell>
          <cell r="X1910" t="str">
            <v>Plaza GNP</v>
          </cell>
          <cell r="Y1910" t="str">
            <v>Asignado</v>
          </cell>
          <cell r="Z1910" t="str">
            <v>N89927</v>
          </cell>
          <cell r="AA1910" t="str">
            <v>Salazar Hernández Alejandro</v>
          </cell>
          <cell r="AB1910" t="str">
            <v>Grupo Nacional Provincial, S.A.B.</v>
          </cell>
          <cell r="AC1910" t="str">
            <v>SAHA7905127X5</v>
          </cell>
          <cell r="AD1910" t="str">
            <v>Jefe de departamento</v>
          </cell>
          <cell r="AE1910" t="str">
            <v>Jefe de Departamento A</v>
          </cell>
          <cell r="AF1910" t="str">
            <v>Unidad Staff</v>
          </cell>
          <cell r="AG1910" t="str">
            <v>Dirección Recursos Humanos y Servicios Administrativos</v>
          </cell>
          <cell r="AH1910" t="str">
            <v>Subdir. Servicios Generales</v>
          </cell>
          <cell r="AI1910" t="str">
            <v>C6705</v>
          </cell>
          <cell r="AJ1910" t="str">
            <v>Ramirez Granados Arturo</v>
          </cell>
          <cell r="AK1910" t="str">
            <v>Sur P2 C-4</v>
          </cell>
          <cell r="AL1910" t="str">
            <v>Plaza GNP</v>
          </cell>
          <cell r="AM1910">
            <v>3398</v>
          </cell>
          <cell r="AN1910" t="str">
            <v>alejandro.salazar@gnp.com.mx</v>
          </cell>
          <cell r="AO1910" t="str">
            <v>alejandro.salazar@gnp.com.mx</v>
          </cell>
          <cell r="AQ1910">
            <v>5528582944</v>
          </cell>
          <cell r="AR1910" t="str">
            <v>6363180010381109</v>
          </cell>
          <cell r="AS1910" t="str">
            <v>ACTIVO</v>
          </cell>
          <cell r="AT1910" t="str">
            <v>7323</v>
          </cell>
          <cell r="AU1910" t="str">
            <v>577</v>
          </cell>
          <cell r="AV1910" t="str">
            <v>05/26</v>
          </cell>
          <cell r="AW1910" t="str">
            <v>-</v>
          </cell>
          <cell r="AX1910" t="str">
            <v>-</v>
          </cell>
          <cell r="AY1910" t="str">
            <v>No</v>
          </cell>
          <cell r="AZ1910" t="str">
            <v>-</v>
          </cell>
          <cell r="BA1910" t="str">
            <v>-</v>
          </cell>
          <cell r="BB1910" t="str">
            <v>-</v>
          </cell>
          <cell r="BC1910" t="str">
            <v>-</v>
          </cell>
          <cell r="BD1910" t="str">
            <v>-</v>
          </cell>
          <cell r="BE1910" t="str">
            <v>-</v>
          </cell>
          <cell r="BF1910" t="str">
            <v>-</v>
          </cell>
          <cell r="BG1910" t="str">
            <v>-</v>
          </cell>
          <cell r="BH1910">
            <v>2021</v>
          </cell>
          <cell r="BI1910">
            <v>2</v>
          </cell>
          <cell r="BJ1910" t="str">
            <v>Arrendado</v>
          </cell>
          <cell r="BK1910" t="str">
            <v>ANC11065</v>
          </cell>
          <cell r="BL1910" t="str">
            <v>Auto Cam, S.A. de C.V.</v>
          </cell>
          <cell r="BM1910">
            <v>126389.66</v>
          </cell>
          <cell r="BN1910">
            <v>20222.345600000001</v>
          </cell>
          <cell r="BO1910">
            <v>146612.0056</v>
          </cell>
          <cell r="BQ1910">
            <v>43652</v>
          </cell>
          <cell r="BR1910" t="str">
            <v>AP-20161006-0674</v>
          </cell>
          <cell r="BS1910" t="str">
            <v>252</v>
          </cell>
          <cell r="BT1910" t="str">
            <v>23/48</v>
          </cell>
          <cell r="BU1910">
            <v>1589.79</v>
          </cell>
          <cell r="BV1910">
            <v>1064.79</v>
          </cell>
          <cell r="BW1910">
            <v>2654.58</v>
          </cell>
          <cell r="BX1910">
            <v>424.73</v>
          </cell>
          <cell r="BY1910">
            <v>3079.31</v>
          </cell>
          <cell r="BZ1910">
            <v>96590.73000000001</v>
          </cell>
          <cell r="CA1910" t="str">
            <v>24/07/2017</v>
          </cell>
          <cell r="CB1910" t="str">
            <v>06/08/2021</v>
          </cell>
          <cell r="CC1910" t="str">
            <v>Jueves</v>
          </cell>
          <cell r="CD1910" t="str">
            <v>82</v>
          </cell>
          <cell r="CE1910" t="str">
            <v>2</v>
          </cell>
          <cell r="CF1910" t="str">
            <v>Verde</v>
          </cell>
          <cell r="CG1910" t="str">
            <v>4o Sábado</v>
          </cell>
          <cell r="CH1910" t="str">
            <v>Abr y May</v>
          </cell>
          <cell r="CI1910" t="str">
            <v>Oct y Nov</v>
          </cell>
          <cell r="CJ1910" t="str">
            <v>SupTaller</v>
          </cell>
          <cell r="CK1910">
            <v>90</v>
          </cell>
          <cell r="CL1910" t="str">
            <v>101 - MAGNA</v>
          </cell>
          <cell r="CM1910" t="str">
            <v>17139</v>
          </cell>
          <cell r="CP1910" t="str">
            <v>-</v>
          </cell>
        </row>
        <row r="1911">
          <cell r="A1911" t="str">
            <v>17140</v>
          </cell>
          <cell r="B1911" t="str">
            <v>P39APL</v>
          </cell>
          <cell r="C1911" t="str">
            <v>Ciudad de México</v>
          </cell>
          <cell r="D1911" t="str">
            <v>No aplica</v>
          </cell>
          <cell r="E1911" t="str">
            <v>Aveo</v>
          </cell>
          <cell r="F1911" t="str">
            <v>Automóvil</v>
          </cell>
          <cell r="G1911" t="str">
            <v>Chevrolet</v>
          </cell>
          <cell r="H1911" t="str">
            <v>Aveo LT 4 puertas T/M, D/H, A/A, B/A, ABS, CD, Paquete F</v>
          </cell>
          <cell r="I1911" t="str">
            <v>3G1TB5CF4HL162323</v>
          </cell>
          <cell r="J1911" t="str">
            <v>Hecho en México</v>
          </cell>
          <cell r="K1911" t="str">
            <v>Magna</v>
          </cell>
          <cell r="L1911">
            <v>4</v>
          </cell>
          <cell r="M1911">
            <v>45</v>
          </cell>
          <cell r="N1911">
            <v>2017</v>
          </cell>
          <cell r="O1911" t="str">
            <v>León</v>
          </cell>
          <cell r="P1911" t="str">
            <v>Guanajuato</v>
          </cell>
          <cell r="Q1911" t="str">
            <v>Occidente</v>
          </cell>
          <cell r="R1911" t="str">
            <v>Activo</v>
          </cell>
          <cell r="S1911" t="str">
            <v>En operación</v>
          </cell>
          <cell r="T1911" t="str">
            <v>GNP</v>
          </cell>
          <cell r="U1911" t="str">
            <v>Grupo Nacional Provincial, S.A.B.</v>
          </cell>
          <cell r="V1911" t="str">
            <v>Pool Administrativo</v>
          </cell>
          <cell r="W1911" t="str">
            <v>Pool Administrativo</v>
          </cell>
          <cell r="X1911" t="str">
            <v>Plaza GNP</v>
          </cell>
          <cell r="Y1911" t="str">
            <v>Pool</v>
          </cell>
          <cell r="Z1911" t="str">
            <v>N89927</v>
          </cell>
          <cell r="AA1911" t="str">
            <v>Salazar Hernández Alejandro</v>
          </cell>
          <cell r="AB1911" t="str">
            <v>Grupo Nacional Provincial, S.A.B.</v>
          </cell>
          <cell r="AC1911" t="str">
            <v>SAHA7905127X5</v>
          </cell>
          <cell r="AD1911" t="str">
            <v>Jefe de departamento</v>
          </cell>
          <cell r="AE1911" t="str">
            <v>Jefe de Departamento A</v>
          </cell>
          <cell r="AF1911" t="str">
            <v>Unidad Staff</v>
          </cell>
          <cell r="AG1911" t="str">
            <v>Dirección Recursos Humanos y Servicios Administrativos</v>
          </cell>
          <cell r="AH1911" t="str">
            <v>Subdir. Servicios Generales</v>
          </cell>
          <cell r="AI1911" t="str">
            <v>C6705</v>
          </cell>
          <cell r="AJ1911" t="str">
            <v>Ramirez Granados Arturo</v>
          </cell>
          <cell r="AK1911" t="str">
            <v>Sur P2 C-4</v>
          </cell>
          <cell r="AL1911" t="str">
            <v>Plaza GNP</v>
          </cell>
          <cell r="AM1911">
            <v>3398</v>
          </cell>
          <cell r="AN1911" t="str">
            <v>alejandro.salazar@gnp.com.mx</v>
          </cell>
          <cell r="AO1911" t="str">
            <v>alejandro.salazar@gnp.com.mx</v>
          </cell>
          <cell r="AQ1911">
            <v>5561857997</v>
          </cell>
          <cell r="AR1911" t="str">
            <v>6363180010381117</v>
          </cell>
          <cell r="AS1911" t="str">
            <v>ACTIVO</v>
          </cell>
          <cell r="AT1911" t="str">
            <v>1672</v>
          </cell>
          <cell r="AU1911" t="str">
            <v>255</v>
          </cell>
          <cell r="AV1911" t="str">
            <v>05/26</v>
          </cell>
          <cell r="AW1911" t="str">
            <v>IMDM22968775..</v>
          </cell>
          <cell r="AX1911" t="str">
            <v>Activo</v>
          </cell>
          <cell r="AY1911" t="str">
            <v>No</v>
          </cell>
          <cell r="AZ1911" t="str">
            <v>-</v>
          </cell>
          <cell r="BA1911" t="str">
            <v>-</v>
          </cell>
          <cell r="BB1911" t="str">
            <v>-</v>
          </cell>
          <cell r="BC1911" t="str">
            <v>-</v>
          </cell>
          <cell r="BD1911" t="str">
            <v>-</v>
          </cell>
          <cell r="BE1911" t="str">
            <v>-</v>
          </cell>
          <cell r="BF1911" t="str">
            <v>-</v>
          </cell>
          <cell r="BG1911" t="str">
            <v>-</v>
          </cell>
          <cell r="BH1911">
            <v>2021</v>
          </cell>
          <cell r="BI1911">
            <v>2</v>
          </cell>
          <cell r="BJ1911" t="str">
            <v>Arrendado</v>
          </cell>
          <cell r="BK1911" t="str">
            <v>ANC11064</v>
          </cell>
          <cell r="BL1911" t="str">
            <v>Auto Cam, S.A. de C.V.</v>
          </cell>
          <cell r="BM1911">
            <v>126389.66</v>
          </cell>
          <cell r="BN1911">
            <v>20222.345600000001</v>
          </cell>
          <cell r="BO1911">
            <v>146612.0056</v>
          </cell>
          <cell r="BQ1911">
            <v>43652</v>
          </cell>
          <cell r="BR1911" t="str">
            <v>AP-20161006-0674</v>
          </cell>
          <cell r="BS1911" t="str">
            <v>271</v>
          </cell>
          <cell r="BT1911" t="str">
            <v>23/48</v>
          </cell>
          <cell r="BU1911">
            <v>1458.88</v>
          </cell>
          <cell r="BV1911">
            <v>1092.77</v>
          </cell>
          <cell r="BW1911">
            <v>2551.65</v>
          </cell>
          <cell r="BX1911">
            <v>408.26</v>
          </cell>
          <cell r="BY1911">
            <v>2959.91</v>
          </cell>
          <cell r="BZ1911">
            <v>99301.319999999992</v>
          </cell>
          <cell r="CA1911" t="str">
            <v>24/07/2017</v>
          </cell>
          <cell r="CB1911" t="str">
            <v>06/08/2021</v>
          </cell>
          <cell r="CC1911" t="str">
            <v>Viernes</v>
          </cell>
          <cell r="CD1911" t="str">
            <v>39</v>
          </cell>
          <cell r="CE1911" t="str">
            <v>9</v>
          </cell>
          <cell r="CF1911" t="str">
            <v>Azul</v>
          </cell>
          <cell r="CG1911" t="str">
            <v>5o Sábado</v>
          </cell>
          <cell r="CH1911" t="str">
            <v>May y Jun</v>
          </cell>
          <cell r="CI1911" t="str">
            <v>Nov y Dic</v>
          </cell>
          <cell r="CJ1911" t="str">
            <v>PAdmvo</v>
          </cell>
          <cell r="CK1911">
            <v>90</v>
          </cell>
          <cell r="CL1911" t="str">
            <v>101 - MAGNA</v>
          </cell>
          <cell r="CM1911" t="str">
            <v>17140</v>
          </cell>
          <cell r="CP1911" t="str">
            <v>-</v>
          </cell>
        </row>
        <row r="1912">
          <cell r="A1912" t="str">
            <v>17141</v>
          </cell>
          <cell r="B1912" t="str">
            <v>X56ANZ</v>
          </cell>
          <cell r="C1912" t="str">
            <v>Ciudad de México</v>
          </cell>
          <cell r="D1912" t="str">
            <v>No aplica</v>
          </cell>
          <cell r="E1912" t="str">
            <v>Aveo</v>
          </cell>
          <cell r="F1912" t="str">
            <v>Automóvil</v>
          </cell>
          <cell r="G1912" t="str">
            <v>Chevrolet</v>
          </cell>
          <cell r="H1912" t="str">
            <v>Aveo LT 4 puertas T/M, D/H, A/A, B/A, ABS, CD, Paquete F</v>
          </cell>
          <cell r="I1912" t="str">
            <v>3G1TB5CF4HL162919</v>
          </cell>
          <cell r="J1912" t="str">
            <v>Hecho en México</v>
          </cell>
          <cell r="K1912" t="str">
            <v>Magna</v>
          </cell>
          <cell r="L1912">
            <v>4</v>
          </cell>
          <cell r="M1912">
            <v>45</v>
          </cell>
          <cell r="N1912">
            <v>2017</v>
          </cell>
          <cell r="O1912" t="str">
            <v>Monterrey</v>
          </cell>
          <cell r="P1912" t="str">
            <v>Nuevo León</v>
          </cell>
          <cell r="Q1912" t="str">
            <v>Noreste</v>
          </cell>
          <cell r="R1912" t="str">
            <v>Activo</v>
          </cell>
          <cell r="S1912" t="str">
            <v>En operación</v>
          </cell>
          <cell r="T1912" t="str">
            <v>GNP</v>
          </cell>
          <cell r="U1912" t="str">
            <v>Grupo Nacional Provincial, S.A.B.</v>
          </cell>
          <cell r="V1912" t="str">
            <v>Asesor de Servicio</v>
          </cell>
          <cell r="W1912" t="str">
            <v>368</v>
          </cell>
          <cell r="X1912" t="str">
            <v>Célula 1</v>
          </cell>
          <cell r="Y1912" t="str">
            <v>Asignado</v>
          </cell>
          <cell r="Z1912">
            <v>40015001</v>
          </cell>
          <cell r="AA1912" t="str">
            <v>Mendoza Oviedo Joel</v>
          </cell>
          <cell r="AB1912" t="str">
            <v>Servicios Administrativos en Reclamaciones, S.A. de C.V.</v>
          </cell>
          <cell r="AC1912" t="str">
            <v>MEOJ600919743</v>
          </cell>
          <cell r="AD1912" t="str">
            <v>Operativo</v>
          </cell>
          <cell r="AE1912" t="str">
            <v>Asesor de Servicio</v>
          </cell>
          <cell r="AF1912" t="str">
            <v>Unidad Operativa</v>
          </cell>
          <cell r="AG1912" t="str">
            <v>Dirección Servicio y Operaciones</v>
          </cell>
          <cell r="AH1912" t="str">
            <v>Subdirección Siniestros Norte y Occidente</v>
          </cell>
          <cell r="AI1912" t="str">
            <v>C9212</v>
          </cell>
          <cell r="AJ1912" t="str">
            <v>Colome Pineda Juan Del Carmen</v>
          </cell>
          <cell r="AK1912" t="str">
            <v>Oficina de Servicio Monterrey</v>
          </cell>
          <cell r="AL1912" t="str">
            <v>Monterrey</v>
          </cell>
          <cell r="AM1912">
            <v>0</v>
          </cell>
          <cell r="AN1912" t="str">
            <v>joel.mendoza@gnp.com.mx</v>
          </cell>
          <cell r="AO1912" t="str">
            <v>joel.mendoza@gnp.com.mx</v>
          </cell>
          <cell r="AQ1912">
            <v>8112444735</v>
          </cell>
          <cell r="AR1912" t="str">
            <v>6363180010381125</v>
          </cell>
          <cell r="AS1912" t="str">
            <v>CANCELADO</v>
          </cell>
          <cell r="AT1912" t="str">
            <v>2423</v>
          </cell>
          <cell r="AU1912" t="str">
            <v>333</v>
          </cell>
          <cell r="AV1912" t="str">
            <v>05/26</v>
          </cell>
          <cell r="AW1912" t="str">
            <v>IMDM24204309..</v>
          </cell>
          <cell r="AX1912" t="str">
            <v>Activo</v>
          </cell>
          <cell r="AY1912" t="str">
            <v>No</v>
          </cell>
          <cell r="AZ1912" t="str">
            <v>-</v>
          </cell>
          <cell r="BA1912" t="str">
            <v>-</v>
          </cell>
          <cell r="BB1912" t="str">
            <v>-</v>
          </cell>
          <cell r="BC1912" t="str">
            <v>-</v>
          </cell>
          <cell r="BD1912" t="str">
            <v>-</v>
          </cell>
          <cell r="BE1912" t="str">
            <v>-</v>
          </cell>
          <cell r="BF1912" t="str">
            <v>-</v>
          </cell>
          <cell r="BG1912">
            <v>3</v>
          </cell>
          <cell r="BH1912">
            <v>2020</v>
          </cell>
          <cell r="BI1912">
            <v>2</v>
          </cell>
          <cell r="BJ1912" t="str">
            <v>Arrendado</v>
          </cell>
          <cell r="BK1912" t="str">
            <v>ANC10796</v>
          </cell>
          <cell r="BL1912" t="str">
            <v>Auto Cam, S.A. de C.V.</v>
          </cell>
          <cell r="BM1912">
            <v>126389.66</v>
          </cell>
          <cell r="BN1912">
            <v>20222.345600000001</v>
          </cell>
          <cell r="BO1912">
            <v>146612.0056</v>
          </cell>
          <cell r="BQ1912">
            <v>43652</v>
          </cell>
          <cell r="BR1912" t="str">
            <v>AP-20161006-0674</v>
          </cell>
          <cell r="BS1912" t="str">
            <v>204</v>
          </cell>
          <cell r="BT1912" t="str">
            <v>25/36</v>
          </cell>
          <cell r="BU1912">
            <v>2299</v>
          </cell>
          <cell r="BV1912">
            <v>930.86</v>
          </cell>
          <cell r="BW1912">
            <v>3229.86</v>
          </cell>
          <cell r="BX1912">
            <v>516.78</v>
          </cell>
          <cell r="BY1912">
            <v>3746.6400000000003</v>
          </cell>
          <cell r="BZ1912">
            <v>83532.070000000007</v>
          </cell>
          <cell r="CA1912" t="str">
            <v>25/05/2017</v>
          </cell>
          <cell r="CB1912" t="str">
            <v>06/06/2020</v>
          </cell>
          <cell r="CC1912" t="str">
            <v>Lunes</v>
          </cell>
          <cell r="CD1912" t="str">
            <v>56</v>
          </cell>
          <cell r="CE1912" t="str">
            <v>6</v>
          </cell>
          <cell r="CF1912" t="str">
            <v>Amarillo</v>
          </cell>
          <cell r="CG1912" t="str">
            <v>1er Sábado</v>
          </cell>
          <cell r="CH1912" t="str">
            <v>Ene y Feb</v>
          </cell>
          <cell r="CI1912" t="str">
            <v>Jul y Ago</v>
          </cell>
          <cell r="CJ1912" t="str">
            <v>Ajustador</v>
          </cell>
          <cell r="CK1912">
            <v>90</v>
          </cell>
          <cell r="CL1912" t="str">
            <v>101 - MAGNA</v>
          </cell>
          <cell r="CM1912" t="str">
            <v>17141</v>
          </cell>
          <cell r="CP1912" t="str">
            <v>4016547</v>
          </cell>
        </row>
        <row r="1913">
          <cell r="A1913" t="str">
            <v>17142</v>
          </cell>
          <cell r="B1913" t="str">
            <v>X03APC</v>
          </cell>
          <cell r="C1913" t="str">
            <v>Ciudad de México</v>
          </cell>
          <cell r="D1913" t="str">
            <v>No aplica</v>
          </cell>
          <cell r="E1913" t="str">
            <v>Aveo</v>
          </cell>
          <cell r="F1913" t="str">
            <v>Automóvil</v>
          </cell>
          <cell r="G1913" t="str">
            <v>Chevrolet</v>
          </cell>
          <cell r="H1913" t="str">
            <v>Aveo LT 4 puertas T/M, D/H, A/A, B/A, ABS, CD, Paquete F</v>
          </cell>
          <cell r="I1913" t="str">
            <v>3G1TB5CF4HL163441</v>
          </cell>
          <cell r="J1913" t="str">
            <v>Hecho en México</v>
          </cell>
          <cell r="K1913" t="str">
            <v>Magna</v>
          </cell>
          <cell r="L1913">
            <v>4</v>
          </cell>
          <cell r="M1913">
            <v>45</v>
          </cell>
          <cell r="N1913">
            <v>2017</v>
          </cell>
          <cell r="O1913" t="str">
            <v>Guadalajara</v>
          </cell>
          <cell r="P1913" t="str">
            <v>Jalisco</v>
          </cell>
          <cell r="Q1913" t="str">
            <v>Occidente</v>
          </cell>
          <cell r="R1913" t="str">
            <v>Activo</v>
          </cell>
          <cell r="S1913" t="str">
            <v>En operación</v>
          </cell>
          <cell r="T1913" t="str">
            <v>GNP</v>
          </cell>
          <cell r="U1913" t="str">
            <v>Grupo Nacional Provincial, S.A.B.</v>
          </cell>
          <cell r="V1913" t="str">
            <v>Asesor de Servicio</v>
          </cell>
          <cell r="W1913" t="str">
            <v>637</v>
          </cell>
          <cell r="X1913" t="str">
            <v>Supervisoria</v>
          </cell>
          <cell r="Y1913" t="str">
            <v>Asignado</v>
          </cell>
          <cell r="Z1913" t="str">
            <v>S05467</v>
          </cell>
          <cell r="AA1913" t="str">
            <v>Plascencia Martínez J Jesus</v>
          </cell>
          <cell r="AB1913" t="str">
            <v>Servicios Administrativos en Reclamaciones, S.A. de C.V.</v>
          </cell>
          <cell r="AC1913" t="str">
            <v>PAMJ8410162R8</v>
          </cell>
          <cell r="AD1913" t="str">
            <v>Operativo</v>
          </cell>
          <cell r="AE1913" t="str">
            <v>Asesor de Servicio</v>
          </cell>
          <cell r="AF1913" t="str">
            <v>Unidad Operativa</v>
          </cell>
          <cell r="AG1913" t="str">
            <v>Dirección Servicio y Operaciones</v>
          </cell>
          <cell r="AH1913" t="str">
            <v>Subdirección Siniestros Norte y Occidente</v>
          </cell>
          <cell r="AI1913" t="str">
            <v>C9179</v>
          </cell>
          <cell r="AJ1913" t="str">
            <v>Moya Urdiales Idalia Leticia</v>
          </cell>
          <cell r="AK1913" t="str">
            <v>Oficina central Guadalajara</v>
          </cell>
          <cell r="AL1913" t="str">
            <v>Guadalajara</v>
          </cell>
          <cell r="AM1913">
            <v>0</v>
          </cell>
          <cell r="AN1913" t="str">
            <v>jesus.plascencia@gnp.com.mx</v>
          </cell>
          <cell r="AO1913" t="str">
            <v>jesus.plascencia@gnp.com.mx</v>
          </cell>
          <cell r="AQ1913">
            <v>3314798011</v>
          </cell>
          <cell r="AR1913" t="str">
            <v>6363180010381133</v>
          </cell>
          <cell r="AS1913" t="str">
            <v>ACTIVO</v>
          </cell>
          <cell r="AT1913" t="str">
            <v>8473</v>
          </cell>
          <cell r="AU1913" t="str">
            <v>460</v>
          </cell>
          <cell r="AV1913" t="str">
            <v>05/26</v>
          </cell>
          <cell r="AW1913" t="str">
            <v>-</v>
          </cell>
          <cell r="AX1913" t="str">
            <v>-</v>
          </cell>
          <cell r="AY1913" t="str">
            <v>No</v>
          </cell>
          <cell r="AZ1913" t="str">
            <v>-</v>
          </cell>
          <cell r="BA1913" t="str">
            <v>-</v>
          </cell>
          <cell r="BB1913" t="str">
            <v>-</v>
          </cell>
          <cell r="BC1913" t="str">
            <v>-</v>
          </cell>
          <cell r="BD1913" t="str">
            <v>-</v>
          </cell>
          <cell r="BE1913" t="str">
            <v>-</v>
          </cell>
          <cell r="BF1913" t="str">
            <v>-</v>
          </cell>
          <cell r="BG1913">
            <v>3</v>
          </cell>
          <cell r="BH1913">
            <v>2020</v>
          </cell>
          <cell r="BI1913">
            <v>2</v>
          </cell>
          <cell r="BJ1913" t="str">
            <v>Arrendado</v>
          </cell>
          <cell r="BK1913" t="str">
            <v>ANC10922</v>
          </cell>
          <cell r="BL1913" t="str">
            <v>Auto Cam, S.A. de C.V.</v>
          </cell>
          <cell r="BM1913">
            <v>126389.66</v>
          </cell>
          <cell r="BN1913">
            <v>20222.345600000001</v>
          </cell>
          <cell r="BO1913">
            <v>146612.0056</v>
          </cell>
          <cell r="BQ1913">
            <v>43652</v>
          </cell>
          <cell r="BR1913" t="str">
            <v>AP-20170728-0735</v>
          </cell>
          <cell r="BS1913" t="str">
            <v>60</v>
          </cell>
          <cell r="BT1913" t="str">
            <v>23/36</v>
          </cell>
          <cell r="BU1913">
            <v>2151.71</v>
          </cell>
          <cell r="BV1913">
            <v>1002.97</v>
          </cell>
          <cell r="BW1913">
            <v>3154.6800000000003</v>
          </cell>
          <cell r="BX1913">
            <v>504.75</v>
          </cell>
          <cell r="BY1913">
            <v>3659.4300000000003</v>
          </cell>
          <cell r="BZ1913">
            <v>90328.56</v>
          </cell>
          <cell r="CA1913" t="str">
            <v>28/07/2017</v>
          </cell>
          <cell r="CB1913" t="str">
            <v>06/08/2020</v>
          </cell>
          <cell r="CC1913" t="str">
            <v>Miércoles</v>
          </cell>
          <cell r="CD1913" t="str">
            <v>03</v>
          </cell>
          <cell r="CE1913" t="str">
            <v>3</v>
          </cell>
          <cell r="CF1913" t="str">
            <v>Rojo</v>
          </cell>
          <cell r="CG1913" t="str">
            <v>3er Sábado</v>
          </cell>
          <cell r="CH1913" t="str">
            <v>Mzo y Abr</v>
          </cell>
          <cell r="CI1913" t="str">
            <v>Sep y Oct</v>
          </cell>
          <cell r="CJ1913" t="str">
            <v>Ajustador</v>
          </cell>
          <cell r="CK1913">
            <v>90</v>
          </cell>
          <cell r="CL1913" t="str">
            <v>101 - MAGNA</v>
          </cell>
          <cell r="CM1913" t="str">
            <v>17142</v>
          </cell>
          <cell r="CP1913" t="str">
            <v>4010793</v>
          </cell>
        </row>
        <row r="1914">
          <cell r="A1914" t="str">
            <v>17143</v>
          </cell>
          <cell r="B1914" t="str">
            <v>V67AXR</v>
          </cell>
          <cell r="C1914" t="str">
            <v>Ciudad de México</v>
          </cell>
          <cell r="D1914" t="str">
            <v>No aplica</v>
          </cell>
          <cell r="E1914" t="str">
            <v>Aveo</v>
          </cell>
          <cell r="F1914" t="str">
            <v>Automóvil</v>
          </cell>
          <cell r="G1914" t="str">
            <v>Chevrolet</v>
          </cell>
          <cell r="H1914" t="str">
            <v>Aveo LT 4 puertas T/M, D/H, A/A, B/A, ABS, CD, Paquete F</v>
          </cell>
          <cell r="I1914" t="str">
            <v>3G1TB5CF4HL163567</v>
          </cell>
          <cell r="J1914" t="str">
            <v>Hecho en México</v>
          </cell>
          <cell r="K1914" t="str">
            <v>Magna</v>
          </cell>
          <cell r="L1914">
            <v>4</v>
          </cell>
          <cell r="M1914">
            <v>45</v>
          </cell>
          <cell r="N1914">
            <v>2017</v>
          </cell>
          <cell r="O1914" t="str">
            <v>Mérida</v>
          </cell>
          <cell r="P1914" t="str">
            <v>Yucatán</v>
          </cell>
          <cell r="Q1914" t="str">
            <v>Sureste</v>
          </cell>
          <cell r="R1914" t="str">
            <v>Activo</v>
          </cell>
          <cell r="S1914" t="str">
            <v>En operación</v>
          </cell>
          <cell r="T1914" t="str">
            <v>GNP</v>
          </cell>
          <cell r="U1914" t="str">
            <v>Grupo Nacional Provincial, S.A.B.</v>
          </cell>
          <cell r="V1914" t="str">
            <v>Pool Administrativo</v>
          </cell>
          <cell r="W1914" t="str">
            <v>Pool Administrativo</v>
          </cell>
          <cell r="X1914" t="str">
            <v>Oficina Regional</v>
          </cell>
          <cell r="Y1914" t="str">
            <v>Pool</v>
          </cell>
          <cell r="Z1914" t="str">
            <v>N90478</v>
          </cell>
          <cell r="AA1914" t="str">
            <v>Cabral Perera Mario</v>
          </cell>
          <cell r="AB1914" t="str">
            <v>Grupo Nacional Provincial, S.A.B.</v>
          </cell>
          <cell r="AC1914" t="str">
            <v>CAPM820616V89</v>
          </cell>
          <cell r="AD1914" t="str">
            <v>Jefe de departamento</v>
          </cell>
          <cell r="AE1914" t="str">
            <v>Jefe de Departamento A</v>
          </cell>
          <cell r="AF1914" t="str">
            <v>Unidad Staff</v>
          </cell>
          <cell r="AG1914" t="str">
            <v>Dirección Recursos Humanos y Servicios Administrativos</v>
          </cell>
          <cell r="AH1914" t="str">
            <v>Subdir. Inmuebles</v>
          </cell>
          <cell r="AI1914" t="str">
            <v>C6108</v>
          </cell>
          <cell r="AJ1914" t="str">
            <v>Lomeli Aguayo Victor Javier</v>
          </cell>
          <cell r="AK1914" t="str">
            <v>Casona</v>
          </cell>
          <cell r="AL1914" t="str">
            <v>Mérida</v>
          </cell>
          <cell r="AM1914">
            <v>6829</v>
          </cell>
          <cell r="AN1914" t="str">
            <v>mario.cabral@gnp.com.mx</v>
          </cell>
          <cell r="AO1914" t="str">
            <v>mario.cabral@gnp.com.mx</v>
          </cell>
          <cell r="AQ1914">
            <v>9992336491</v>
          </cell>
          <cell r="AR1914" t="str">
            <v>6363180010381141</v>
          </cell>
          <cell r="AS1914" t="str">
            <v>ACTIVO</v>
          </cell>
          <cell r="AT1914" t="str">
            <v>6007</v>
          </cell>
          <cell r="AU1914" t="str">
            <v>580</v>
          </cell>
          <cell r="AV1914" t="str">
            <v>05/26</v>
          </cell>
          <cell r="AW1914" t="str">
            <v>-</v>
          </cell>
          <cell r="AX1914" t="str">
            <v>-</v>
          </cell>
          <cell r="AY1914" t="str">
            <v>No</v>
          </cell>
          <cell r="AZ1914" t="str">
            <v>-</v>
          </cell>
          <cell r="BA1914" t="str">
            <v>-</v>
          </cell>
          <cell r="BB1914" t="str">
            <v>-</v>
          </cell>
          <cell r="BC1914" t="str">
            <v>-</v>
          </cell>
          <cell r="BD1914" t="str">
            <v>-</v>
          </cell>
          <cell r="BE1914" t="str">
            <v>-</v>
          </cell>
          <cell r="BF1914" t="str">
            <v>-</v>
          </cell>
          <cell r="BG1914" t="str">
            <v>-</v>
          </cell>
          <cell r="BH1914">
            <v>2021</v>
          </cell>
          <cell r="BI1914">
            <v>2</v>
          </cell>
          <cell r="BJ1914" t="str">
            <v>Arrendado</v>
          </cell>
          <cell r="BK1914" t="str">
            <v>ANC11063</v>
          </cell>
          <cell r="BL1914" t="str">
            <v>Auto Cam, S.A. de C.V.</v>
          </cell>
          <cell r="BM1914">
            <v>126389.66</v>
          </cell>
          <cell r="BN1914">
            <v>20222.345600000001</v>
          </cell>
          <cell r="BO1914">
            <v>146612.0056</v>
          </cell>
          <cell r="BQ1914">
            <v>43652</v>
          </cell>
          <cell r="BR1914" t="str">
            <v>AP-20170728-0735</v>
          </cell>
          <cell r="BS1914" t="str">
            <v>15</v>
          </cell>
          <cell r="BT1914" t="str">
            <v>23/48</v>
          </cell>
          <cell r="BU1914">
            <v>1450.61</v>
          </cell>
          <cell r="BV1914">
            <v>1086.6199999999999</v>
          </cell>
          <cell r="BW1914">
            <v>2537.2299999999996</v>
          </cell>
          <cell r="BX1914">
            <v>405.96</v>
          </cell>
          <cell r="BY1914">
            <v>2943.1899999999996</v>
          </cell>
          <cell r="BZ1914">
            <v>98743.02</v>
          </cell>
          <cell r="CA1914" t="str">
            <v>28/07/2017</v>
          </cell>
          <cell r="CB1914" t="str">
            <v>06/08/2021</v>
          </cell>
          <cell r="CC1914" t="str">
            <v>Martes</v>
          </cell>
          <cell r="CD1914" t="str">
            <v>67</v>
          </cell>
          <cell r="CE1914" t="str">
            <v>7</v>
          </cell>
          <cell r="CF1914" t="str">
            <v>Rosa</v>
          </cell>
          <cell r="CG1914" t="str">
            <v>2o Sábado</v>
          </cell>
          <cell r="CH1914" t="str">
            <v>Feb y Mzo</v>
          </cell>
          <cell r="CI1914" t="str">
            <v>Ago y Sep</v>
          </cell>
          <cell r="CJ1914" t="str">
            <v>PAdmvo</v>
          </cell>
          <cell r="CK1914">
            <v>90</v>
          </cell>
          <cell r="CL1914" t="str">
            <v>101 - MAGNA</v>
          </cell>
          <cell r="CM1914" t="str">
            <v>17143</v>
          </cell>
          <cell r="CP1914" t="str">
            <v>-</v>
          </cell>
        </row>
        <row r="1915">
          <cell r="A1915" t="str">
            <v>17144</v>
          </cell>
          <cell r="B1915" t="str">
            <v>L35APL</v>
          </cell>
          <cell r="C1915" t="str">
            <v>Ciudad de México</v>
          </cell>
          <cell r="D1915" t="str">
            <v>No aplica</v>
          </cell>
          <cell r="E1915" t="str">
            <v>Aveo</v>
          </cell>
          <cell r="F1915" t="str">
            <v>Automóvil</v>
          </cell>
          <cell r="G1915" t="str">
            <v>Chevrolet</v>
          </cell>
          <cell r="H1915" t="str">
            <v>Aveo LT 4 puertas T/M, D/H, A/A, B/A, ABS, CD, Paquete F</v>
          </cell>
          <cell r="I1915" t="str">
            <v>3G1TB5CF4HL164802</v>
          </cell>
          <cell r="J1915" t="str">
            <v>Hecho en México</v>
          </cell>
          <cell r="K1915" t="str">
            <v>Magna</v>
          </cell>
          <cell r="L1915">
            <v>4</v>
          </cell>
          <cell r="M1915">
            <v>45</v>
          </cell>
          <cell r="N1915">
            <v>2017</v>
          </cell>
          <cell r="O1915" t="str">
            <v>Puebla</v>
          </cell>
          <cell r="P1915" t="str">
            <v>Puebla</v>
          </cell>
          <cell r="Q1915" t="str">
            <v>Sureste</v>
          </cell>
          <cell r="R1915" t="str">
            <v>Activo</v>
          </cell>
          <cell r="S1915" t="str">
            <v>En operación</v>
          </cell>
          <cell r="T1915" t="str">
            <v>GNP</v>
          </cell>
          <cell r="U1915" t="str">
            <v>Grupo Nacional Provincial, S.A.B.</v>
          </cell>
          <cell r="V1915" t="str">
            <v>Asesor de Servicio</v>
          </cell>
          <cell r="W1915" t="str">
            <v>2603</v>
          </cell>
          <cell r="X1915" t="str">
            <v>Supervisoria</v>
          </cell>
          <cell r="Y1915" t="str">
            <v>Asignado</v>
          </cell>
          <cell r="Z1915" t="str">
            <v>Por asignar</v>
          </cell>
          <cell r="AA1915" t="str">
            <v>-</v>
          </cell>
          <cell r="AB1915" t="str">
            <v>-</v>
          </cell>
          <cell r="AC1915" t="str">
            <v>-</v>
          </cell>
          <cell r="AD1915" t="str">
            <v>-</v>
          </cell>
          <cell r="AE1915" t="str">
            <v>-</v>
          </cell>
          <cell r="AF1915" t="str">
            <v>-</v>
          </cell>
          <cell r="AG1915" t="str">
            <v>-</v>
          </cell>
          <cell r="AH1915" t="str">
            <v>-</v>
          </cell>
          <cell r="AI1915" t="str">
            <v>C6705</v>
          </cell>
          <cell r="AJ1915" t="str">
            <v>Ramirez Granados Arturo</v>
          </cell>
          <cell r="AK1915" t="str">
            <v>-</v>
          </cell>
          <cell r="AL1915" t="str">
            <v>-</v>
          </cell>
          <cell r="AM1915" t="str">
            <v>-</v>
          </cell>
          <cell r="AN1915">
            <v>0</v>
          </cell>
          <cell r="AO1915" t="str">
            <v>-</v>
          </cell>
          <cell r="AQ1915">
            <v>2225361066</v>
          </cell>
          <cell r="AR1915" t="str">
            <v>6363180010381158</v>
          </cell>
          <cell r="AS1915" t="str">
            <v>ACTIVO</v>
          </cell>
          <cell r="AT1915" t="str">
            <v>3307</v>
          </cell>
          <cell r="AU1915" t="str">
            <v>750</v>
          </cell>
          <cell r="AV1915" t="str">
            <v>05/26</v>
          </cell>
          <cell r="AW1915" t="str">
            <v>IMDM22968776..</v>
          </cell>
          <cell r="AX1915" t="str">
            <v>Activo</v>
          </cell>
          <cell r="AY1915" t="str">
            <v>No</v>
          </cell>
          <cell r="AZ1915" t="str">
            <v>-</v>
          </cell>
          <cell r="BA1915" t="str">
            <v>-</v>
          </cell>
          <cell r="BB1915" t="str">
            <v>-</v>
          </cell>
          <cell r="BC1915" t="str">
            <v>-</v>
          </cell>
          <cell r="BD1915" t="str">
            <v>-</v>
          </cell>
          <cell r="BE1915" t="str">
            <v>-</v>
          </cell>
          <cell r="BF1915" t="str">
            <v>-</v>
          </cell>
          <cell r="BG1915">
            <v>3</v>
          </cell>
          <cell r="BH1915">
            <v>2020</v>
          </cell>
          <cell r="BI1915">
            <v>2</v>
          </cell>
          <cell r="BJ1915" t="str">
            <v>Arrendado</v>
          </cell>
          <cell r="BK1915" t="str">
            <v>ANC11062</v>
          </cell>
          <cell r="BL1915" t="str">
            <v>Auto Cam, S.A. de C.V.</v>
          </cell>
          <cell r="BM1915">
            <v>126389.66</v>
          </cell>
          <cell r="BN1915">
            <v>20222.345600000001</v>
          </cell>
          <cell r="BO1915">
            <v>146612.0056</v>
          </cell>
          <cell r="BQ1915">
            <v>43652</v>
          </cell>
          <cell r="BR1915" t="str">
            <v>AP-20161006-0674</v>
          </cell>
          <cell r="BS1915" t="str">
            <v>236</v>
          </cell>
          <cell r="BT1915" t="str">
            <v>23/36</v>
          </cell>
          <cell r="BU1915">
            <v>2163.3200000000002</v>
          </cell>
          <cell r="BV1915">
            <v>1008.39</v>
          </cell>
          <cell r="BW1915">
            <v>3171.71</v>
          </cell>
          <cell r="BX1915">
            <v>507.47</v>
          </cell>
          <cell r="BY1915">
            <v>3679.1800000000003</v>
          </cell>
          <cell r="BZ1915">
            <v>90816.549999999988</v>
          </cell>
          <cell r="CA1915" t="str">
            <v>24/07/2017</v>
          </cell>
          <cell r="CB1915" t="str">
            <v>06/08/2020</v>
          </cell>
          <cell r="CC1915" t="str">
            <v>Lunes</v>
          </cell>
          <cell r="CD1915" t="str">
            <v>35</v>
          </cell>
          <cell r="CE1915" t="str">
            <v>5</v>
          </cell>
          <cell r="CF1915" t="str">
            <v>Amarillo</v>
          </cell>
          <cell r="CG1915" t="str">
            <v>1er Sábado</v>
          </cell>
          <cell r="CH1915" t="str">
            <v>Ene y Feb</v>
          </cell>
          <cell r="CI1915" t="str">
            <v>Jul y Ago</v>
          </cell>
          <cell r="CJ1915" t="str">
            <v>Ajustador</v>
          </cell>
          <cell r="CK1915">
            <v>90</v>
          </cell>
          <cell r="CL1915" t="str">
            <v>101 - MAGNA</v>
          </cell>
          <cell r="CM1915" t="str">
            <v>17144</v>
          </cell>
          <cell r="CP1915" t="str">
            <v>4006532</v>
          </cell>
        </row>
        <row r="1916">
          <cell r="A1916" t="str">
            <v>17145</v>
          </cell>
          <cell r="B1916" t="str">
            <v>P75APL</v>
          </cell>
          <cell r="C1916" t="str">
            <v>Ciudad de México</v>
          </cell>
          <cell r="D1916" t="str">
            <v>No aplica</v>
          </cell>
          <cell r="E1916" t="str">
            <v>Aveo</v>
          </cell>
          <cell r="F1916" t="str">
            <v>Automóvil</v>
          </cell>
          <cell r="G1916" t="str">
            <v>Chevrolet</v>
          </cell>
          <cell r="H1916" t="str">
            <v>Aveo LT 4 puertas T/M, D/H, A/A, B/A, ABS, CD, Paquete F</v>
          </cell>
          <cell r="I1916" t="str">
            <v>3G1TB5CF4HL165111</v>
          </cell>
          <cell r="J1916" t="str">
            <v>Hecho en México</v>
          </cell>
          <cell r="K1916" t="str">
            <v>Magna</v>
          </cell>
          <cell r="L1916">
            <v>4</v>
          </cell>
          <cell r="M1916">
            <v>45</v>
          </cell>
          <cell r="N1916">
            <v>2017</v>
          </cell>
          <cell r="O1916" t="str">
            <v>Monterrey</v>
          </cell>
          <cell r="P1916" t="str">
            <v>Nuevo León</v>
          </cell>
          <cell r="Q1916" t="str">
            <v>Noreste</v>
          </cell>
          <cell r="R1916" t="str">
            <v>Activo</v>
          </cell>
          <cell r="S1916" t="str">
            <v>En operación</v>
          </cell>
          <cell r="T1916" t="str">
            <v>GNP</v>
          </cell>
          <cell r="U1916" t="str">
            <v>Grupo Nacional Provincial, S.A.B.</v>
          </cell>
          <cell r="V1916" t="str">
            <v>Pool Administrativo</v>
          </cell>
          <cell r="W1916" t="str">
            <v>Pool Administrativo</v>
          </cell>
          <cell r="X1916" t="str">
            <v>Célula 9</v>
          </cell>
          <cell r="Y1916" t="str">
            <v>Pool</v>
          </cell>
          <cell r="Z1916" t="str">
            <v>N95833</v>
          </cell>
          <cell r="AA1916" t="str">
            <v>Saltijeral Toledo Laura Daniela</v>
          </cell>
          <cell r="AB1916" t="str">
            <v>Grupo Nacional Provincial, S.A.B.</v>
          </cell>
          <cell r="AC1916" t="str">
            <v>SATL9112111M9</v>
          </cell>
          <cell r="AD1916" t="str">
            <v>Jefe de departamento</v>
          </cell>
          <cell r="AE1916" t="str">
            <v>Jefe de Departamento B</v>
          </cell>
          <cell r="AF1916" t="str">
            <v>Unidad Staff</v>
          </cell>
          <cell r="AG1916" t="str">
            <v>Dirección Recursos Humanos y Servicios Administrativos</v>
          </cell>
          <cell r="AH1916" t="str">
            <v>Subdir. Inmuebles</v>
          </cell>
          <cell r="AI1916" t="str">
            <v>C6108</v>
          </cell>
          <cell r="AJ1916" t="str">
            <v>Lomeli Aguayo Victor Javier</v>
          </cell>
          <cell r="AK1916" t="str">
            <v>Santa Engracia C PB</v>
          </cell>
          <cell r="AL1916" t="str">
            <v>Monterrey</v>
          </cell>
          <cell r="AM1916">
            <v>0</v>
          </cell>
          <cell r="AN1916" t="str">
            <v>laura.saltijeral@gnp.com.mx</v>
          </cell>
          <cell r="AO1916" t="str">
            <v>laura.saltijeral@gnp.com.mx</v>
          </cell>
          <cell r="AQ1916">
            <v>8115716768</v>
          </cell>
          <cell r="AR1916" t="str">
            <v>6363180010381166</v>
          </cell>
          <cell r="AS1916" t="str">
            <v>ACTIVO</v>
          </cell>
          <cell r="AT1916" t="str">
            <v>8647</v>
          </cell>
          <cell r="AU1916" t="str">
            <v>471</v>
          </cell>
          <cell r="AV1916" t="str">
            <v>05/26</v>
          </cell>
          <cell r="AW1916" t="str">
            <v>-</v>
          </cell>
          <cell r="AX1916" t="str">
            <v>-</v>
          </cell>
          <cell r="AY1916" t="str">
            <v>No</v>
          </cell>
          <cell r="AZ1916" t="str">
            <v>-</v>
          </cell>
          <cell r="BA1916" t="str">
            <v>-</v>
          </cell>
          <cell r="BB1916" t="str">
            <v>-</v>
          </cell>
          <cell r="BC1916" t="str">
            <v>-</v>
          </cell>
          <cell r="BD1916" t="str">
            <v>-</v>
          </cell>
          <cell r="BE1916" t="str">
            <v>-</v>
          </cell>
          <cell r="BF1916" t="str">
            <v>-</v>
          </cell>
          <cell r="BG1916" t="str">
            <v>-</v>
          </cell>
          <cell r="BH1916">
            <v>2021</v>
          </cell>
          <cell r="BI1916">
            <v>2</v>
          </cell>
          <cell r="BJ1916" t="str">
            <v>Arrendado</v>
          </cell>
          <cell r="BK1916" t="str">
            <v>ANC11061</v>
          </cell>
          <cell r="BL1916" t="str">
            <v>Auto Cam, S.A. de C.V.</v>
          </cell>
          <cell r="BM1916">
            <v>126389.66</v>
          </cell>
          <cell r="BN1916">
            <v>20222.345600000001</v>
          </cell>
          <cell r="BO1916">
            <v>146612.0056</v>
          </cell>
          <cell r="BQ1916">
            <v>43652</v>
          </cell>
          <cell r="BR1916" t="str">
            <v>AP-20161006-0674</v>
          </cell>
          <cell r="BS1916" t="str">
            <v>237</v>
          </cell>
          <cell r="BT1916" t="str">
            <v>23/36</v>
          </cell>
          <cell r="BU1916">
            <v>2163.3200000000002</v>
          </cell>
          <cell r="BV1916">
            <v>1008.39</v>
          </cell>
          <cell r="BW1916">
            <v>3171.71</v>
          </cell>
          <cell r="BX1916">
            <v>507.47</v>
          </cell>
          <cell r="BY1916">
            <v>3679.1800000000003</v>
          </cell>
          <cell r="BZ1916">
            <v>90816.549999999988</v>
          </cell>
          <cell r="CA1916" t="str">
            <v>24/07/2017</v>
          </cell>
          <cell r="CB1916" t="str">
            <v>06/08/2020</v>
          </cell>
          <cell r="CC1916" t="str">
            <v>Lunes</v>
          </cell>
          <cell r="CD1916" t="str">
            <v>75</v>
          </cell>
          <cell r="CE1916" t="str">
            <v>5</v>
          </cell>
          <cell r="CF1916" t="str">
            <v>Amarillo</v>
          </cell>
          <cell r="CG1916" t="str">
            <v>1er Sábado</v>
          </cell>
          <cell r="CH1916" t="str">
            <v>Ene y Feb</v>
          </cell>
          <cell r="CI1916" t="str">
            <v>Jul y Ago</v>
          </cell>
          <cell r="CJ1916" t="str">
            <v>Ajustador</v>
          </cell>
          <cell r="CK1916">
            <v>90</v>
          </cell>
          <cell r="CL1916" t="str">
            <v>101 - MAGNA</v>
          </cell>
          <cell r="CM1916" t="str">
            <v>17145</v>
          </cell>
          <cell r="CP1916" t="str">
            <v>4016576</v>
          </cell>
        </row>
        <row r="1917">
          <cell r="A1917" t="str">
            <v>17146</v>
          </cell>
          <cell r="B1917" t="str">
            <v>M56APR</v>
          </cell>
          <cell r="C1917" t="str">
            <v>Ciudad de México</v>
          </cell>
          <cell r="D1917" t="str">
            <v>No aplica</v>
          </cell>
          <cell r="E1917" t="str">
            <v>Aveo</v>
          </cell>
          <cell r="F1917" t="str">
            <v>Automóvil</v>
          </cell>
          <cell r="G1917" t="str">
            <v>Chevrolet</v>
          </cell>
          <cell r="H1917" t="str">
            <v>Aveo LT 4 puertas T/M, D/H, A/A, B/A, ABS, CD, Paquete F</v>
          </cell>
          <cell r="I1917" t="str">
            <v>3G1TB5CF4HL165870</v>
          </cell>
          <cell r="J1917" t="str">
            <v>Hecho en México</v>
          </cell>
          <cell r="K1917" t="str">
            <v>Magna</v>
          </cell>
          <cell r="L1917">
            <v>4</v>
          </cell>
          <cell r="M1917">
            <v>45</v>
          </cell>
          <cell r="N1917">
            <v>2017</v>
          </cell>
          <cell r="O1917" t="str">
            <v>Monterrey</v>
          </cell>
          <cell r="P1917" t="str">
            <v>Nuevo León</v>
          </cell>
          <cell r="Q1917" t="str">
            <v>Noreste</v>
          </cell>
          <cell r="R1917" t="str">
            <v>Activo</v>
          </cell>
          <cell r="S1917" t="str">
            <v>En operación</v>
          </cell>
          <cell r="T1917" t="str">
            <v>GNP</v>
          </cell>
          <cell r="U1917" t="str">
            <v>Grupo Nacional Provincial, S.A.B.</v>
          </cell>
          <cell r="V1917" t="str">
            <v>Asesor de Servicio</v>
          </cell>
          <cell r="W1917" t="str">
            <v>510</v>
          </cell>
          <cell r="X1917" t="str">
            <v>Célula 3</v>
          </cell>
          <cell r="Y1917" t="str">
            <v>Asignado</v>
          </cell>
          <cell r="Z1917">
            <v>40385001</v>
          </cell>
          <cell r="AA1917" t="str">
            <v>Villasana Garza Eduardo Alexander</v>
          </cell>
          <cell r="AB1917" t="str">
            <v>Servicios Administrativos en Reclamaciones, S.A. de C.V.</v>
          </cell>
          <cell r="AC1917" t="str">
            <v>VIGE8311261KA</v>
          </cell>
          <cell r="AD1917" t="str">
            <v>Operativo</v>
          </cell>
          <cell r="AE1917" t="str">
            <v>Asesor de Servicio</v>
          </cell>
          <cell r="AF1917" t="str">
            <v>Unidad Operativa</v>
          </cell>
          <cell r="AG1917" t="str">
            <v>Dirección Servicio y Operaciones</v>
          </cell>
          <cell r="AH1917" t="str">
            <v>Subdirección Siniestros Norte y Occidente</v>
          </cell>
          <cell r="AI1917" t="str">
            <v>C9212</v>
          </cell>
          <cell r="AJ1917" t="str">
            <v>Colome Pineda Juan Del Carmen</v>
          </cell>
          <cell r="AK1917" t="str">
            <v>Oficina de Servicio Monterrey</v>
          </cell>
          <cell r="AL1917" t="str">
            <v>Monterrey</v>
          </cell>
          <cell r="AM1917">
            <v>0</v>
          </cell>
          <cell r="AN1917" t="str">
            <v>eduardo.villasana@gnp.com.mx</v>
          </cell>
          <cell r="AO1917" t="str">
            <v>eduardo.villasana@gnp.com.mx</v>
          </cell>
          <cell r="AQ1917">
            <v>8711001202</v>
          </cell>
          <cell r="AR1917" t="str">
            <v>6363180010381174</v>
          </cell>
          <cell r="AS1917" t="str">
            <v>ACTIVO</v>
          </cell>
          <cell r="AT1917" t="str">
            <v>0374</v>
          </cell>
          <cell r="AU1917" t="str">
            <v>027</v>
          </cell>
          <cell r="AV1917" t="str">
            <v>05/26</v>
          </cell>
          <cell r="AW1917" t="str">
            <v>IMDM24204310..</v>
          </cell>
          <cell r="AX1917" t="str">
            <v>Activo</v>
          </cell>
          <cell r="AY1917" t="str">
            <v>No</v>
          </cell>
          <cell r="AZ1917" t="str">
            <v>-</v>
          </cell>
          <cell r="BA1917" t="str">
            <v>-</v>
          </cell>
          <cell r="BB1917" t="str">
            <v>-</v>
          </cell>
          <cell r="BC1917" t="str">
            <v>-</v>
          </cell>
          <cell r="BD1917" t="str">
            <v>-</v>
          </cell>
          <cell r="BE1917" t="str">
            <v>-</v>
          </cell>
          <cell r="BF1917" t="str">
            <v>-</v>
          </cell>
          <cell r="BG1917">
            <v>3</v>
          </cell>
          <cell r="BH1917">
            <v>2020</v>
          </cell>
          <cell r="BI1917">
            <v>2</v>
          </cell>
          <cell r="BJ1917" t="str">
            <v>Arrendado</v>
          </cell>
          <cell r="BK1917" t="str">
            <v>ANC11060</v>
          </cell>
          <cell r="BL1917" t="str">
            <v>Auto Cam, S.A. de C.V.</v>
          </cell>
          <cell r="BM1917">
            <v>126389.66</v>
          </cell>
          <cell r="BN1917">
            <v>20222.345600000001</v>
          </cell>
          <cell r="BO1917">
            <v>146612.0056</v>
          </cell>
          <cell r="BQ1917">
            <v>43652</v>
          </cell>
          <cell r="BR1917" t="str">
            <v>AP-20170728-0735</v>
          </cell>
          <cell r="BS1917" t="str">
            <v>94</v>
          </cell>
          <cell r="BT1917" t="str">
            <v>23/36</v>
          </cell>
          <cell r="BU1917">
            <v>2163.38</v>
          </cell>
          <cell r="BV1917">
            <v>1008.41</v>
          </cell>
          <cell r="BW1917">
            <v>3171.79</v>
          </cell>
          <cell r="BX1917">
            <v>507.49</v>
          </cell>
          <cell r="BY1917">
            <v>3679.2799999999997</v>
          </cell>
          <cell r="BZ1917">
            <v>90818.75</v>
          </cell>
          <cell r="CA1917" t="str">
            <v>28/07/2017</v>
          </cell>
          <cell r="CB1917" t="str">
            <v>06/08/2020</v>
          </cell>
          <cell r="CC1917" t="str">
            <v>Lunes</v>
          </cell>
          <cell r="CD1917" t="str">
            <v>56</v>
          </cell>
          <cell r="CE1917" t="str">
            <v>6</v>
          </cell>
          <cell r="CF1917" t="str">
            <v>Amarillo</v>
          </cell>
          <cell r="CG1917" t="str">
            <v>1er Sábado</v>
          </cell>
          <cell r="CH1917" t="str">
            <v>Ene y Feb</v>
          </cell>
          <cell r="CI1917" t="str">
            <v>Jul y Ago</v>
          </cell>
          <cell r="CJ1917" t="str">
            <v>Ajustador</v>
          </cell>
          <cell r="CK1917">
            <v>90</v>
          </cell>
          <cell r="CL1917" t="str">
            <v>101 - MAGNA</v>
          </cell>
          <cell r="CM1917" t="str">
            <v>17146</v>
          </cell>
          <cell r="CP1917" t="str">
            <v>4006638</v>
          </cell>
        </row>
        <row r="1918">
          <cell r="A1918" t="str">
            <v>17147</v>
          </cell>
          <cell r="B1918" t="str">
            <v>P15APL</v>
          </cell>
          <cell r="C1918" t="str">
            <v>Ciudad de México</v>
          </cell>
          <cell r="D1918" t="str">
            <v>No aplica</v>
          </cell>
          <cell r="E1918" t="str">
            <v>Aveo</v>
          </cell>
          <cell r="F1918" t="str">
            <v>Automóvil</v>
          </cell>
          <cell r="G1918" t="str">
            <v>Chevrolet</v>
          </cell>
          <cell r="H1918" t="str">
            <v>Aveo LT 4 puertas T/M, D/H, A/A, B/A, ABS, CD, Paquete F</v>
          </cell>
          <cell r="I1918" t="str">
            <v>3G1TB5CF4HL166002</v>
          </cell>
          <cell r="J1918" t="str">
            <v>Hecho en México</v>
          </cell>
          <cell r="K1918" t="str">
            <v>Magna</v>
          </cell>
          <cell r="L1918">
            <v>4</v>
          </cell>
          <cell r="M1918">
            <v>45</v>
          </cell>
          <cell r="N1918">
            <v>2017</v>
          </cell>
          <cell r="O1918" t="str">
            <v>Chihuahua</v>
          </cell>
          <cell r="P1918" t="str">
            <v>Chihuahua</v>
          </cell>
          <cell r="Q1918" t="str">
            <v>Noroeste</v>
          </cell>
          <cell r="R1918" t="str">
            <v>Activo</v>
          </cell>
          <cell r="S1918" t="str">
            <v>En operación</v>
          </cell>
          <cell r="T1918" t="str">
            <v>GNP</v>
          </cell>
          <cell r="U1918" t="str">
            <v>Grupo Nacional Provincial, S.A.B.</v>
          </cell>
          <cell r="V1918" t="str">
            <v>Asesor de Servicio</v>
          </cell>
          <cell r="W1918" t="str">
            <v>-</v>
          </cell>
          <cell r="X1918" t="str">
            <v>Metro Sur</v>
          </cell>
          <cell r="Y1918" t="str">
            <v>Asignado</v>
          </cell>
          <cell r="Z1918">
            <v>40164001</v>
          </cell>
          <cell r="AA1918" t="str">
            <v>Garcia Talamantes Raudel Alonso</v>
          </cell>
          <cell r="AB1918" t="str">
            <v>Servicios Administrativos en Reclamaciones, S.A. de C.V.</v>
          </cell>
          <cell r="AC1918" t="str">
            <v>GATR821011267</v>
          </cell>
          <cell r="AD1918" t="str">
            <v>Operativo</v>
          </cell>
          <cell r="AE1918" t="str">
            <v>Asesor de Servicio</v>
          </cell>
          <cell r="AF1918" t="str">
            <v>Unidad Operativa</v>
          </cell>
          <cell r="AG1918" t="str">
            <v>Dirección Servicio y Operaciones</v>
          </cell>
          <cell r="AH1918" t="str">
            <v>Subdirección Siniestros Norte y Occidente</v>
          </cell>
          <cell r="AI1918" t="str">
            <v>C9212</v>
          </cell>
          <cell r="AJ1918" t="str">
            <v>Colome Pineda Juan Del Carmen</v>
          </cell>
          <cell r="AK1918" t="str">
            <v>Chihuahua</v>
          </cell>
          <cell r="AL1918" t="str">
            <v>Chihuahua</v>
          </cell>
          <cell r="AM1918">
            <v>7883</v>
          </cell>
          <cell r="AN1918" t="str">
            <v>raudel.garcia@gnp.com.mx</v>
          </cell>
          <cell r="AO1918" t="str">
            <v>raudel.garcia@gnp.com.mx</v>
          </cell>
          <cell r="AQ1918">
            <v>6141780881</v>
          </cell>
          <cell r="AR1918" t="str">
            <v>6363180010381182</v>
          </cell>
          <cell r="AS1918" t="str">
            <v>ACTIVO</v>
          </cell>
          <cell r="AT1918" t="str">
            <v>4101</v>
          </cell>
          <cell r="AU1918" t="str">
            <v>956</v>
          </cell>
          <cell r="AV1918" t="str">
            <v>05/26</v>
          </cell>
          <cell r="AW1918" t="str">
            <v>IMDM22968778..</v>
          </cell>
          <cell r="AX1918" t="str">
            <v>Activo</v>
          </cell>
          <cell r="AY1918" t="str">
            <v>No</v>
          </cell>
          <cell r="AZ1918" t="str">
            <v>-</v>
          </cell>
          <cell r="BA1918" t="str">
            <v>-</v>
          </cell>
          <cell r="BB1918" t="str">
            <v>-</v>
          </cell>
          <cell r="BC1918" t="str">
            <v>-</v>
          </cell>
          <cell r="BD1918" t="str">
            <v>-</v>
          </cell>
          <cell r="BE1918" t="str">
            <v>-</v>
          </cell>
          <cell r="BF1918" t="str">
            <v>-</v>
          </cell>
          <cell r="BG1918">
            <v>3</v>
          </cell>
          <cell r="BH1918">
            <v>2020</v>
          </cell>
          <cell r="BI1918">
            <v>2</v>
          </cell>
          <cell r="BJ1918" t="str">
            <v>Arrendado</v>
          </cell>
          <cell r="BK1918" t="str">
            <v>ANC11059</v>
          </cell>
          <cell r="BL1918" t="str">
            <v>Auto Cam, S.A. de C.V.</v>
          </cell>
          <cell r="BM1918">
            <v>126389.66</v>
          </cell>
          <cell r="BN1918">
            <v>20222.345600000001</v>
          </cell>
          <cell r="BO1918">
            <v>146612.0056</v>
          </cell>
          <cell r="BQ1918">
            <v>43652</v>
          </cell>
          <cell r="BR1918" t="str">
            <v>AP-20161006-0674</v>
          </cell>
          <cell r="BS1918" t="str">
            <v>272</v>
          </cell>
          <cell r="BT1918" t="str">
            <v>23/48</v>
          </cell>
          <cell r="BU1918">
            <v>1458.88</v>
          </cell>
          <cell r="BV1918">
            <v>1092.77</v>
          </cell>
          <cell r="BW1918">
            <v>2551.65</v>
          </cell>
          <cell r="BX1918">
            <v>408.26</v>
          </cell>
          <cell r="BY1918">
            <v>2959.91</v>
          </cell>
          <cell r="BZ1918">
            <v>99301.319999999992</v>
          </cell>
          <cell r="CA1918" t="str">
            <v>24/07/2017</v>
          </cell>
          <cell r="CB1918" t="str">
            <v>06/08/2021</v>
          </cell>
          <cell r="CC1918" t="str">
            <v>Lunes</v>
          </cell>
          <cell r="CD1918" t="str">
            <v>15</v>
          </cell>
          <cell r="CE1918" t="str">
            <v>5</v>
          </cell>
          <cell r="CF1918" t="str">
            <v>Amarillo</v>
          </cell>
          <cell r="CG1918" t="str">
            <v>1er Sábado</v>
          </cell>
          <cell r="CH1918" t="str">
            <v>Ene y Feb</v>
          </cell>
          <cell r="CI1918" t="str">
            <v>Jul y Ago</v>
          </cell>
          <cell r="CJ1918" t="str">
            <v>PAdmvo</v>
          </cell>
          <cell r="CK1918">
            <v>90</v>
          </cell>
          <cell r="CL1918" t="str">
            <v>101 - MAGNA</v>
          </cell>
          <cell r="CM1918" t="str">
            <v>17147</v>
          </cell>
          <cell r="CP1918" t="str">
            <v>4018827</v>
          </cell>
        </row>
        <row r="1919">
          <cell r="A1919" t="str">
            <v>17148</v>
          </cell>
          <cell r="B1919" t="str">
            <v>P67APL</v>
          </cell>
          <cell r="C1919" t="str">
            <v>Ciudad de México</v>
          </cell>
          <cell r="D1919" t="str">
            <v>No aplica</v>
          </cell>
          <cell r="E1919" t="str">
            <v>Aveo</v>
          </cell>
          <cell r="F1919" t="str">
            <v>Automóvil</v>
          </cell>
          <cell r="G1919" t="str">
            <v>Chevrolet</v>
          </cell>
          <cell r="H1919" t="str">
            <v>Aveo LT 4 puertas T/M, D/H, A/A, B/A, ABS, CD, Paquete F</v>
          </cell>
          <cell r="I1919" t="str">
            <v>3G1TB5CF4HL166114</v>
          </cell>
          <cell r="J1919" t="str">
            <v>Hecho en México</v>
          </cell>
          <cell r="K1919" t="str">
            <v>Magna</v>
          </cell>
          <cell r="L1919">
            <v>4</v>
          </cell>
          <cell r="M1919">
            <v>45</v>
          </cell>
          <cell r="N1919">
            <v>2017</v>
          </cell>
          <cell r="O1919" t="str">
            <v>Toluca</v>
          </cell>
          <cell r="P1919" t="str">
            <v>Estado de México</v>
          </cell>
          <cell r="Q1919" t="str">
            <v>Centro</v>
          </cell>
          <cell r="R1919" t="str">
            <v>Activo</v>
          </cell>
          <cell r="S1919" t="str">
            <v>En operación</v>
          </cell>
          <cell r="T1919" t="str">
            <v>GNP</v>
          </cell>
          <cell r="U1919" t="str">
            <v>Grupo Nacional Provincial, S.A.B.</v>
          </cell>
          <cell r="V1919" t="str">
            <v>Asesor de Servicio</v>
          </cell>
          <cell r="W1919" t="str">
            <v>-</v>
          </cell>
          <cell r="X1919" t="str">
            <v>Plaza GNP</v>
          </cell>
          <cell r="Y1919" t="str">
            <v>Asignado</v>
          </cell>
          <cell r="Z1919">
            <v>40268001</v>
          </cell>
          <cell r="AA1919" t="str">
            <v>Rivera Pena Oscar</v>
          </cell>
          <cell r="AB1919" t="str">
            <v>Servicios Administrativos en Reclamaciones, S.A. de C.V.</v>
          </cell>
          <cell r="AC1919" t="str">
            <v>RIPO800926U22</v>
          </cell>
          <cell r="AD1919" t="str">
            <v>Operativo</v>
          </cell>
          <cell r="AE1919" t="str">
            <v>Asesor de Servicio</v>
          </cell>
          <cell r="AF1919" t="str">
            <v>Unidad Operativa</v>
          </cell>
          <cell r="AG1919" t="str">
            <v>Dirección Servicio y Operaciones</v>
          </cell>
          <cell r="AH1919" t="str">
            <v>Subdir. Siniestros CDMX y Sureste</v>
          </cell>
          <cell r="AI1919" t="str">
            <v>C9208</v>
          </cell>
          <cell r="AJ1919" t="str">
            <v>Lasa Estrada Antxon</v>
          </cell>
          <cell r="AK1919" t="str">
            <v>Toluca</v>
          </cell>
          <cell r="AL1919" t="str">
            <v>Toluca</v>
          </cell>
          <cell r="AM1919">
            <v>0</v>
          </cell>
          <cell r="AN1919" t="str">
            <v>oscar.rivera@gnp.com.mx</v>
          </cell>
          <cell r="AO1919" t="str">
            <v>oscar.rivera@gnp.com.mx</v>
          </cell>
          <cell r="AQ1919">
            <v>7225108159</v>
          </cell>
          <cell r="AR1919" t="str">
            <v>6363180010381190</v>
          </cell>
          <cell r="AS1919" t="str">
            <v>ACTIVO</v>
          </cell>
          <cell r="AT1919" t="str">
            <v>9895</v>
          </cell>
          <cell r="AU1919" t="str">
            <v>017</v>
          </cell>
          <cell r="AV1919" t="str">
            <v>05/26</v>
          </cell>
          <cell r="AW1919" t="str">
            <v>IMDM22968779..</v>
          </cell>
          <cell r="AX1919" t="str">
            <v>Activo</v>
          </cell>
          <cell r="AY1919" t="str">
            <v>No</v>
          </cell>
          <cell r="AZ1919" t="str">
            <v>-</v>
          </cell>
          <cell r="BA1919" t="str">
            <v>-</v>
          </cell>
          <cell r="BB1919" t="str">
            <v>-</v>
          </cell>
          <cell r="BC1919" t="str">
            <v>-</v>
          </cell>
          <cell r="BD1919" t="str">
            <v>-</v>
          </cell>
          <cell r="BE1919" t="str">
            <v>-</v>
          </cell>
          <cell r="BF1919" t="str">
            <v>-</v>
          </cell>
          <cell r="BG1919">
            <v>3</v>
          </cell>
          <cell r="BH1919">
            <v>2020</v>
          </cell>
          <cell r="BI1919">
            <v>2</v>
          </cell>
          <cell r="BJ1919" t="str">
            <v>Arrendado</v>
          </cell>
          <cell r="BK1919" t="str">
            <v>ANC11058</v>
          </cell>
          <cell r="BL1919" t="str">
            <v>Auto Cam, S.A. de C.V.</v>
          </cell>
          <cell r="BM1919">
            <v>126389.66</v>
          </cell>
          <cell r="BN1919">
            <v>20222.345600000001</v>
          </cell>
          <cell r="BO1919">
            <v>146612.0056</v>
          </cell>
          <cell r="BQ1919">
            <v>43652</v>
          </cell>
          <cell r="BR1919" t="str">
            <v>AP-20161006-0674</v>
          </cell>
          <cell r="BS1919" t="str">
            <v>273</v>
          </cell>
          <cell r="BT1919" t="str">
            <v>23/48</v>
          </cell>
          <cell r="BU1919">
            <v>1458.88</v>
          </cell>
          <cell r="BV1919">
            <v>1092.77</v>
          </cell>
          <cell r="BW1919">
            <v>2551.65</v>
          </cell>
          <cell r="BX1919">
            <v>408.26</v>
          </cell>
          <cell r="BY1919">
            <v>2959.91</v>
          </cell>
          <cell r="BZ1919">
            <v>99301.319999999992</v>
          </cell>
          <cell r="CA1919" t="str">
            <v>24/07/2017</v>
          </cell>
          <cell r="CB1919" t="str">
            <v>06/08/2021</v>
          </cell>
          <cell r="CC1919" t="str">
            <v>Martes</v>
          </cell>
          <cell r="CD1919" t="str">
            <v>67</v>
          </cell>
          <cell r="CE1919" t="str">
            <v>7</v>
          </cell>
          <cell r="CF1919" t="str">
            <v>Rosa</v>
          </cell>
          <cell r="CG1919" t="str">
            <v>2o Sábado</v>
          </cell>
          <cell r="CH1919" t="str">
            <v>Feb y Mzo</v>
          </cell>
          <cell r="CI1919" t="str">
            <v>Ago y Sep</v>
          </cell>
          <cell r="CJ1919" t="str">
            <v>PAdmvo</v>
          </cell>
          <cell r="CK1919">
            <v>90</v>
          </cell>
          <cell r="CL1919" t="str">
            <v>101 - MAGNA</v>
          </cell>
          <cell r="CM1919" t="str">
            <v>17148</v>
          </cell>
          <cell r="CP1919" t="str">
            <v>4018860</v>
          </cell>
        </row>
        <row r="1920">
          <cell r="A1920" t="str">
            <v>17149</v>
          </cell>
          <cell r="B1920" t="str">
            <v>J65APL</v>
          </cell>
          <cell r="C1920" t="str">
            <v>Ciudad de México</v>
          </cell>
          <cell r="D1920" t="str">
            <v>No aplica</v>
          </cell>
          <cell r="E1920" t="str">
            <v>Aveo</v>
          </cell>
          <cell r="F1920" t="str">
            <v>Automóvil</v>
          </cell>
          <cell r="G1920" t="str">
            <v>Chevrolet</v>
          </cell>
          <cell r="H1920" t="str">
            <v>Aveo LT 4 puertas T/M, D/H, A/A, B/A, ABS, CD, Paquete F</v>
          </cell>
          <cell r="I1920" t="str">
            <v>3G1TB5CF4HL166128</v>
          </cell>
          <cell r="J1920" t="str">
            <v>Hecho en México</v>
          </cell>
          <cell r="K1920" t="str">
            <v>Magna</v>
          </cell>
          <cell r="L1920">
            <v>4</v>
          </cell>
          <cell r="M1920">
            <v>45</v>
          </cell>
          <cell r="N1920">
            <v>2017</v>
          </cell>
          <cell r="O1920" t="str">
            <v>Monterrey</v>
          </cell>
          <cell r="P1920" t="str">
            <v>Nuevo León</v>
          </cell>
          <cell r="Q1920" t="str">
            <v>Noreste</v>
          </cell>
          <cell r="R1920" t="str">
            <v>Activo</v>
          </cell>
          <cell r="S1920" t="str">
            <v>En operación</v>
          </cell>
          <cell r="T1920" t="str">
            <v>GNP</v>
          </cell>
          <cell r="U1920" t="str">
            <v>Grupo Nacional Provincial, S.A.B.</v>
          </cell>
          <cell r="V1920" t="str">
            <v>Agente Empleado</v>
          </cell>
          <cell r="W1920" t="str">
            <v>-</v>
          </cell>
          <cell r="X1920" t="str">
            <v>Oficina de Ventas</v>
          </cell>
          <cell r="Y1920" t="str">
            <v>Asignado</v>
          </cell>
          <cell r="Z1920" t="str">
            <v>V04331</v>
          </cell>
          <cell r="AA1920" t="str">
            <v>Zavala Saldaña Víctor Manuel</v>
          </cell>
          <cell r="AB1920" t="str">
            <v>GNP Administración de Venta Masiva, S.A. de C.V.</v>
          </cell>
          <cell r="AC1920" t="str">
            <v>ZASV810407FS1</v>
          </cell>
          <cell r="AD1920" t="str">
            <v>Gerente</v>
          </cell>
          <cell r="AE1920" t="str">
            <v>Gerencia Regional Norte</v>
          </cell>
          <cell r="AF1920" t="str">
            <v>Unidad de Negocio</v>
          </cell>
          <cell r="AG1920" t="str">
            <v>Dirección Canal Masivo</v>
          </cell>
          <cell r="AH1920" t="str">
            <v>Subdirección Comercial Agentes y Empleados</v>
          </cell>
          <cell r="AI1920" t="str">
            <v>C2041</v>
          </cell>
          <cell r="AJ1920" t="str">
            <v>Cabrera Zúñiga Saúl</v>
          </cell>
          <cell r="AK1920" t="str">
            <v>Oficina de Servicio Monterrey</v>
          </cell>
          <cell r="AL1920" t="str">
            <v>Monterrey</v>
          </cell>
          <cell r="AM1920">
            <v>6622184008</v>
          </cell>
          <cell r="AN1920" t="str">
            <v>victor.zavala@gnp.com.mx</v>
          </cell>
          <cell r="AO1920" t="str">
            <v>victor.zavala@gnp.com.mx</v>
          </cell>
          <cell r="AQ1920">
            <v>8180230264</v>
          </cell>
          <cell r="AR1920" t="str">
            <v>6363180010381208</v>
          </cell>
          <cell r="AS1920" t="str">
            <v>ACTIVO</v>
          </cell>
          <cell r="AT1920" t="str">
            <v>6583</v>
          </cell>
          <cell r="AU1920" t="str">
            <v>517</v>
          </cell>
          <cell r="AV1920" t="str">
            <v>05/26</v>
          </cell>
          <cell r="AW1920" t="str">
            <v>IMDM22968780..</v>
          </cell>
          <cell r="AX1920" t="str">
            <v>Activo</v>
          </cell>
          <cell r="AY1920" t="str">
            <v>No</v>
          </cell>
          <cell r="AZ1920" t="str">
            <v>-</v>
          </cell>
          <cell r="BA1920" t="str">
            <v>-</v>
          </cell>
          <cell r="BB1920" t="str">
            <v>-</v>
          </cell>
          <cell r="BC1920" t="str">
            <v>-</v>
          </cell>
          <cell r="BD1920" t="str">
            <v>-</v>
          </cell>
          <cell r="BE1920" t="str">
            <v>-</v>
          </cell>
          <cell r="BF1920" t="str">
            <v>-</v>
          </cell>
          <cell r="BG1920" t="str">
            <v>-</v>
          </cell>
          <cell r="BH1920">
            <v>2021</v>
          </cell>
          <cell r="BI1920">
            <v>2</v>
          </cell>
          <cell r="BJ1920" t="str">
            <v>Arrendado</v>
          </cell>
          <cell r="BK1920" t="str">
            <v>ANC11078</v>
          </cell>
          <cell r="BL1920" t="str">
            <v>Auto Cam, S.A. de C.V.</v>
          </cell>
          <cell r="BM1920">
            <v>126389.66</v>
          </cell>
          <cell r="BN1920">
            <v>20222.345600000001</v>
          </cell>
          <cell r="BO1920">
            <v>146612.0056</v>
          </cell>
          <cell r="BQ1920">
            <v>43652</v>
          </cell>
          <cell r="BR1920" t="str">
            <v>AP-20161006-0674</v>
          </cell>
          <cell r="BS1920" t="str">
            <v>238</v>
          </cell>
          <cell r="BT1920" t="str">
            <v>23/36</v>
          </cell>
          <cell r="BU1920">
            <v>2163.3200000000002</v>
          </cell>
          <cell r="BV1920">
            <v>1008.39</v>
          </cell>
          <cell r="BW1920">
            <v>3171.71</v>
          </cell>
          <cell r="BX1920">
            <v>507.47</v>
          </cell>
          <cell r="BY1920">
            <v>3679.1800000000003</v>
          </cell>
          <cell r="BZ1920">
            <v>90816.549999999988</v>
          </cell>
          <cell r="CA1920" t="str">
            <v>24/07/2017</v>
          </cell>
          <cell r="CB1920" t="str">
            <v>06/08/2020</v>
          </cell>
          <cell r="CC1920" t="str">
            <v>Lunes</v>
          </cell>
          <cell r="CD1920" t="str">
            <v>65</v>
          </cell>
          <cell r="CE1920" t="str">
            <v>5</v>
          </cell>
          <cell r="CF1920" t="str">
            <v>Amarillo</v>
          </cell>
          <cell r="CG1920" t="str">
            <v>1er Sábado</v>
          </cell>
          <cell r="CH1920" t="str">
            <v>Ene y Feb</v>
          </cell>
          <cell r="CI1920" t="str">
            <v>Jul y Ago</v>
          </cell>
          <cell r="CJ1920" t="str">
            <v>AgenteEmp</v>
          </cell>
          <cell r="CK1920">
            <v>90</v>
          </cell>
          <cell r="CL1920" t="str">
            <v>101 - MAGNA</v>
          </cell>
          <cell r="CM1920" t="str">
            <v>17149</v>
          </cell>
          <cell r="CP1920" t="str">
            <v xml:space="preserve">4016583 </v>
          </cell>
        </row>
        <row r="1921">
          <cell r="A1921" t="str">
            <v>17150</v>
          </cell>
          <cell r="B1921" t="str">
            <v>K73APL</v>
          </cell>
          <cell r="C1921" t="str">
            <v>Ciudad de México</v>
          </cell>
          <cell r="D1921" t="str">
            <v>No aplica</v>
          </cell>
          <cell r="E1921" t="str">
            <v>Aveo</v>
          </cell>
          <cell r="F1921" t="str">
            <v>Automóvil</v>
          </cell>
          <cell r="G1921" t="str">
            <v>Chevrolet</v>
          </cell>
          <cell r="H1921" t="str">
            <v>Aveo LT 4 puertas T/M, D/H, A/A, B/A, ABS, CD, Paquete F</v>
          </cell>
          <cell r="I1921" t="str">
            <v>3G1TB5CF4HL166193</v>
          </cell>
          <cell r="J1921" t="str">
            <v>Hecho en México</v>
          </cell>
          <cell r="K1921" t="str">
            <v>Magna</v>
          </cell>
          <cell r="L1921">
            <v>4</v>
          </cell>
          <cell r="M1921">
            <v>45</v>
          </cell>
          <cell r="N1921">
            <v>2017</v>
          </cell>
          <cell r="O1921" t="str">
            <v>Monterrey</v>
          </cell>
          <cell r="P1921" t="str">
            <v>Nuevo León</v>
          </cell>
          <cell r="Q1921" t="str">
            <v>Noreste</v>
          </cell>
          <cell r="R1921" t="str">
            <v>Activo</v>
          </cell>
          <cell r="S1921" t="str">
            <v>En operación</v>
          </cell>
          <cell r="T1921" t="str">
            <v>GNP</v>
          </cell>
          <cell r="U1921" t="str">
            <v>Grupo Nacional Provincial, S.A.B.</v>
          </cell>
          <cell r="V1921" t="str">
            <v>Asesor de Servicio</v>
          </cell>
          <cell r="W1921" t="str">
            <v>S08361</v>
          </cell>
          <cell r="X1921" t="str">
            <v>Célula 6</v>
          </cell>
          <cell r="Y1921" t="str">
            <v>Asignado</v>
          </cell>
          <cell r="Z1921" t="str">
            <v>S08361</v>
          </cell>
          <cell r="AA1921" t="str">
            <v>Sifuentes Suarez Jose Ines</v>
          </cell>
          <cell r="AB1921" t="str">
            <v>Servicios Administrativos en Reclamaciones, S.A. de C.V.</v>
          </cell>
          <cell r="AC1921" t="str">
            <v>SISI791114CB1</v>
          </cell>
          <cell r="AD1921" t="str">
            <v>Operativo</v>
          </cell>
          <cell r="AE1921" t="str">
            <v>Asesor de Servicio</v>
          </cell>
          <cell r="AF1921" t="str">
            <v>Unidad Operativa</v>
          </cell>
          <cell r="AG1921" t="str">
            <v>Dirección Servicio y Operaciones</v>
          </cell>
          <cell r="AH1921" t="str">
            <v>Subdirección Siniestros Norte y Occidente</v>
          </cell>
          <cell r="AI1921" t="str">
            <v>C9212</v>
          </cell>
          <cell r="AJ1921" t="str">
            <v>Colome Pineda Juan Del Carmen</v>
          </cell>
          <cell r="AK1921" t="str">
            <v>Oficina de Servicio Monterrey</v>
          </cell>
          <cell r="AL1921" t="str">
            <v>Monterrey</v>
          </cell>
          <cell r="AM1921">
            <v>0</v>
          </cell>
          <cell r="AN1921" t="str">
            <v>jose.sifuentes@gnp.com.mx</v>
          </cell>
          <cell r="AO1921" t="str">
            <v>jose.sifuentes@gnp.com.mx</v>
          </cell>
          <cell r="AQ1921">
            <v>8112446216</v>
          </cell>
          <cell r="AR1921" t="str">
            <v>6363180010381216</v>
          </cell>
          <cell r="AS1921" t="str">
            <v>ACTIVO</v>
          </cell>
          <cell r="AT1921" t="str">
            <v>2324</v>
          </cell>
          <cell r="AU1921" t="str">
            <v>742</v>
          </cell>
          <cell r="AV1921" t="str">
            <v>05/26</v>
          </cell>
          <cell r="AW1921" t="str">
            <v>IMDM22968781..</v>
          </cell>
          <cell r="AX1921" t="str">
            <v>Activo</v>
          </cell>
          <cell r="AY1921" t="str">
            <v>No</v>
          </cell>
          <cell r="AZ1921" t="str">
            <v>-</v>
          </cell>
          <cell r="BA1921" t="str">
            <v>-</v>
          </cell>
          <cell r="BB1921" t="str">
            <v>-</v>
          </cell>
          <cell r="BC1921" t="str">
            <v>-</v>
          </cell>
          <cell r="BD1921" t="str">
            <v>-</v>
          </cell>
          <cell r="BE1921" t="str">
            <v>-</v>
          </cell>
          <cell r="BF1921" t="str">
            <v>-</v>
          </cell>
          <cell r="BG1921">
            <v>3</v>
          </cell>
          <cell r="BH1921">
            <v>2020</v>
          </cell>
          <cell r="BI1921">
            <v>2</v>
          </cell>
          <cell r="BJ1921" t="str">
            <v>Arrendado</v>
          </cell>
          <cell r="BK1921" t="str">
            <v>ANC11076</v>
          </cell>
          <cell r="BL1921" t="str">
            <v>Auto Cam, S.A. de C.V.</v>
          </cell>
          <cell r="BM1921">
            <v>126389.66</v>
          </cell>
          <cell r="BN1921">
            <v>20222.345600000001</v>
          </cell>
          <cell r="BO1921">
            <v>146612.0056</v>
          </cell>
          <cell r="BQ1921">
            <v>43652</v>
          </cell>
          <cell r="BR1921" t="str">
            <v>AP-20161006-0674</v>
          </cell>
          <cell r="BS1921" t="str">
            <v>239</v>
          </cell>
          <cell r="BT1921" t="str">
            <v>23/36</v>
          </cell>
          <cell r="BU1921">
            <v>2163.3200000000002</v>
          </cell>
          <cell r="BV1921">
            <v>1008.39</v>
          </cell>
          <cell r="BW1921">
            <v>3171.71</v>
          </cell>
          <cell r="BX1921">
            <v>507.47</v>
          </cell>
          <cell r="BY1921">
            <v>3679.1800000000003</v>
          </cell>
          <cell r="BZ1921">
            <v>90816.549999999988</v>
          </cell>
          <cell r="CA1921" t="str">
            <v>24/07/2017</v>
          </cell>
          <cell r="CB1921" t="str">
            <v>06/08/2020</v>
          </cell>
          <cell r="CC1921" t="str">
            <v>Miércoles</v>
          </cell>
          <cell r="CD1921" t="str">
            <v>73</v>
          </cell>
          <cell r="CE1921" t="str">
            <v>3</v>
          </cell>
          <cell r="CF1921" t="str">
            <v>Rojo</v>
          </cell>
          <cell r="CG1921" t="str">
            <v>3er Sábado</v>
          </cell>
          <cell r="CH1921" t="str">
            <v>Mzo y Abr</v>
          </cell>
          <cell r="CI1921" t="str">
            <v>Sep y Oct</v>
          </cell>
          <cell r="CJ1921" t="str">
            <v>Ajustador</v>
          </cell>
          <cell r="CK1921">
            <v>90</v>
          </cell>
          <cell r="CL1921" t="str">
            <v>101 - MAGNA</v>
          </cell>
          <cell r="CM1921" t="str">
            <v>17150</v>
          </cell>
          <cell r="CP1921" t="str">
            <v>4016564</v>
          </cell>
        </row>
        <row r="1922">
          <cell r="A1922" t="str">
            <v>17151</v>
          </cell>
          <cell r="B1922" t="str">
            <v>Y65APJ</v>
          </cell>
          <cell r="C1922" t="str">
            <v>Ciudad de México</v>
          </cell>
          <cell r="D1922" t="str">
            <v>No aplica</v>
          </cell>
          <cell r="E1922" t="str">
            <v>Aveo</v>
          </cell>
          <cell r="F1922" t="str">
            <v>Automóvil</v>
          </cell>
          <cell r="G1922" t="str">
            <v>Chevrolet</v>
          </cell>
          <cell r="H1922" t="str">
            <v>Aveo LT 4 puertas T/M, D/H, A/A, B/A, ABS, CD, Paquete F</v>
          </cell>
          <cell r="I1922" t="str">
            <v>3G1TB5CF5HL149080</v>
          </cell>
          <cell r="J1922" t="str">
            <v>Hecho en México</v>
          </cell>
          <cell r="K1922" t="str">
            <v>Magna</v>
          </cell>
          <cell r="L1922">
            <v>4</v>
          </cell>
          <cell r="M1922">
            <v>45</v>
          </cell>
          <cell r="N1922">
            <v>2017</v>
          </cell>
          <cell r="O1922" t="str">
            <v>Cuernavaca</v>
          </cell>
          <cell r="P1922" t="str">
            <v>Morelos</v>
          </cell>
          <cell r="Q1922" t="str">
            <v>Centro</v>
          </cell>
          <cell r="R1922" t="str">
            <v>Activo</v>
          </cell>
          <cell r="S1922" t="str">
            <v>En operación</v>
          </cell>
          <cell r="T1922" t="str">
            <v>GNP</v>
          </cell>
          <cell r="U1922" t="str">
            <v>Grupo Nacional Provincial, S.A.B.</v>
          </cell>
          <cell r="V1922" t="str">
            <v>Agente Empleado</v>
          </cell>
          <cell r="W1922" t="str">
            <v>-</v>
          </cell>
          <cell r="X1922" t="str">
            <v>Metro Sur</v>
          </cell>
          <cell r="Y1922" t="str">
            <v>Asignado</v>
          </cell>
          <cell r="Z1922" t="str">
            <v>V02321</v>
          </cell>
          <cell r="AA1922" t="str">
            <v>Peralta Mauricio Julio Cesar</v>
          </cell>
          <cell r="AB1922" t="str">
            <v>GNP Administración de Venta Masiva, S.A. de C.V.</v>
          </cell>
          <cell r="AC1922" t="str">
            <v>PEMJ781122AL9</v>
          </cell>
          <cell r="AD1922" t="str">
            <v>Jefe de departamento</v>
          </cell>
          <cell r="AE1922" t="str">
            <v>Gerente Comercial</v>
          </cell>
          <cell r="AF1922" t="str">
            <v>Unidad de Negocio</v>
          </cell>
          <cell r="AG1922" t="str">
            <v>Dirección Canal Masivo</v>
          </cell>
          <cell r="AH1922" t="str">
            <v>Subdirección Comercial Agentes y Empleados</v>
          </cell>
          <cell r="AI1922" t="str">
            <v>C2041</v>
          </cell>
          <cell r="AJ1922" t="str">
            <v>Cabrera Zúñiga Saúl</v>
          </cell>
          <cell r="AK1922" t="str">
            <v>Cuernavaca</v>
          </cell>
          <cell r="AL1922" t="str">
            <v>Cuernavaca</v>
          </cell>
          <cell r="AM1922">
            <v>0</v>
          </cell>
          <cell r="AN1922" t="str">
            <v>julio.peralta@gnp.com.mx</v>
          </cell>
          <cell r="AO1922" t="str">
            <v>julio.peralta@gnp.com.mx</v>
          </cell>
          <cell r="AQ1922">
            <v>5562007572</v>
          </cell>
          <cell r="AR1922" t="str">
            <v>6363180010381224</v>
          </cell>
          <cell r="AS1922" t="str">
            <v>ACTIVO</v>
          </cell>
          <cell r="AT1922" t="str">
            <v>8520</v>
          </cell>
          <cell r="AU1922" t="str">
            <v>102</v>
          </cell>
          <cell r="AV1922" t="str">
            <v>05/26</v>
          </cell>
          <cell r="AW1922" t="str">
            <v>IMDM22968782..</v>
          </cell>
          <cell r="AX1922" t="str">
            <v>Activo</v>
          </cell>
          <cell r="AY1922" t="str">
            <v>No</v>
          </cell>
          <cell r="AZ1922" t="str">
            <v>-</v>
          </cell>
          <cell r="BA1922" t="str">
            <v>-</v>
          </cell>
          <cell r="BB1922" t="str">
            <v>-</v>
          </cell>
          <cell r="BC1922" t="str">
            <v>-</v>
          </cell>
          <cell r="BD1922" t="str">
            <v>-</v>
          </cell>
          <cell r="BE1922" t="str">
            <v>-</v>
          </cell>
          <cell r="BF1922" t="str">
            <v>-</v>
          </cell>
          <cell r="BG1922" t="str">
            <v>-</v>
          </cell>
          <cell r="BH1922">
            <v>2021</v>
          </cell>
          <cell r="BI1922">
            <v>2</v>
          </cell>
          <cell r="BJ1922" t="str">
            <v>Arrendado</v>
          </cell>
          <cell r="BK1922" t="str">
            <v>ANC10981</v>
          </cell>
          <cell r="BL1922" t="str">
            <v>Auto Cam, S.A. de C.V.</v>
          </cell>
          <cell r="BM1922">
            <v>126389.66</v>
          </cell>
          <cell r="BN1922">
            <v>20222.345600000001</v>
          </cell>
          <cell r="BO1922">
            <v>146612.0056</v>
          </cell>
          <cell r="BQ1922">
            <v>43652</v>
          </cell>
          <cell r="BR1922" t="str">
            <v>AP-20161006-0674</v>
          </cell>
          <cell r="BS1922" t="str">
            <v>274</v>
          </cell>
          <cell r="BT1922" t="str">
            <v>23/48</v>
          </cell>
          <cell r="BU1922">
            <v>1458.88</v>
          </cell>
          <cell r="BV1922">
            <v>1092.77</v>
          </cell>
          <cell r="BW1922">
            <v>2551.65</v>
          </cell>
          <cell r="BX1922">
            <v>408.26</v>
          </cell>
          <cell r="BY1922">
            <v>2959.91</v>
          </cell>
          <cell r="BZ1922">
            <v>99301.319999999992</v>
          </cell>
          <cell r="CA1922" t="str">
            <v>24/07/2017</v>
          </cell>
          <cell r="CB1922" t="str">
            <v>06/08/2021</v>
          </cell>
          <cell r="CC1922" t="str">
            <v>Lunes</v>
          </cell>
          <cell r="CD1922" t="str">
            <v>65</v>
          </cell>
          <cell r="CE1922" t="str">
            <v>5</v>
          </cell>
          <cell r="CF1922" t="str">
            <v>Amarillo</v>
          </cell>
          <cell r="CG1922" t="str">
            <v>1er Sábado</v>
          </cell>
          <cell r="CH1922" t="str">
            <v>Ene y Feb</v>
          </cell>
          <cell r="CI1922" t="str">
            <v>Jul y Ago</v>
          </cell>
          <cell r="CJ1922" t="str">
            <v>PAdmvo</v>
          </cell>
          <cell r="CK1922">
            <v>90</v>
          </cell>
          <cell r="CL1922" t="str">
            <v>101 - MAGNA</v>
          </cell>
          <cell r="CM1922" t="str">
            <v>17151</v>
          </cell>
          <cell r="CP1922" t="str">
            <v>4021010</v>
          </cell>
        </row>
        <row r="1923">
          <cell r="A1923" t="str">
            <v>17152</v>
          </cell>
          <cell r="B1923" t="str">
            <v>S09APJ</v>
          </cell>
          <cell r="C1923" t="str">
            <v>Ciudad de México</v>
          </cell>
          <cell r="D1923" t="str">
            <v>No aplica</v>
          </cell>
          <cell r="E1923" t="str">
            <v>Aveo</v>
          </cell>
          <cell r="F1923" t="str">
            <v>Automóvil</v>
          </cell>
          <cell r="G1923" t="str">
            <v>Chevrolet</v>
          </cell>
          <cell r="H1923" t="str">
            <v>Aveo LT 4 puertas T/M, D/H, A/A, B/A, ABS, CD, Paquete F</v>
          </cell>
          <cell r="I1923" t="str">
            <v>3G1TB5CF5HL149175</v>
          </cell>
          <cell r="J1923" t="str">
            <v>Hecho en México</v>
          </cell>
          <cell r="K1923" t="str">
            <v>Magna</v>
          </cell>
          <cell r="L1923">
            <v>4</v>
          </cell>
          <cell r="M1923">
            <v>45</v>
          </cell>
          <cell r="N1923">
            <v>2017</v>
          </cell>
          <cell r="O1923" t="str">
            <v>Monterrey</v>
          </cell>
          <cell r="P1923" t="str">
            <v>Nuevo León</v>
          </cell>
          <cell r="Q1923" t="str">
            <v>Noreste</v>
          </cell>
          <cell r="R1923" t="str">
            <v>Activo</v>
          </cell>
          <cell r="S1923" t="str">
            <v>En operación</v>
          </cell>
          <cell r="T1923" t="str">
            <v>GNP</v>
          </cell>
          <cell r="U1923" t="str">
            <v>Grupo Nacional Provincial, S.A.B.</v>
          </cell>
          <cell r="V1923" t="str">
            <v>Pool Administrativo</v>
          </cell>
          <cell r="W1923" t="str">
            <v>Pool Administrativo</v>
          </cell>
          <cell r="X1923" t="str">
            <v>Oficina Regional</v>
          </cell>
          <cell r="Y1923" t="str">
            <v>Pool</v>
          </cell>
          <cell r="Z1923" t="str">
            <v>N95833</v>
          </cell>
          <cell r="AA1923" t="str">
            <v>Saltijeral Toledo Laura Daniela</v>
          </cell>
          <cell r="AB1923" t="str">
            <v>Grupo Nacional Provincial, S.A.B.</v>
          </cell>
          <cell r="AC1923" t="str">
            <v>SATL9112111M9</v>
          </cell>
          <cell r="AD1923" t="str">
            <v>Jefe de departamento</v>
          </cell>
          <cell r="AE1923" t="str">
            <v>Jefe de Departamento B</v>
          </cell>
          <cell r="AF1923" t="str">
            <v>Unidad Staff</v>
          </cell>
          <cell r="AG1923" t="str">
            <v>Dirección Recursos Humanos y Servicios Administrativos</v>
          </cell>
          <cell r="AH1923" t="str">
            <v>Subdir. Inmuebles</v>
          </cell>
          <cell r="AI1923" t="str">
            <v>C6108</v>
          </cell>
          <cell r="AJ1923" t="str">
            <v>Lomeli Aguayo Victor Javier</v>
          </cell>
          <cell r="AK1923" t="str">
            <v>Santa Engracia C PB</v>
          </cell>
          <cell r="AL1923" t="str">
            <v>Monterrey</v>
          </cell>
          <cell r="AM1923">
            <v>0</v>
          </cell>
          <cell r="AN1923" t="str">
            <v>laura.saltijeral@gnp.com.mx</v>
          </cell>
          <cell r="AO1923" t="str">
            <v>laura.saltijeral@gnp.com.mx</v>
          </cell>
          <cell r="AP1923" t="str">
            <v>gustavo.arellano@gnp.com.mx</v>
          </cell>
          <cell r="AQ1923">
            <v>8115716768</v>
          </cell>
          <cell r="AR1923" t="str">
            <v>6363180010381232</v>
          </cell>
          <cell r="AS1923" t="str">
            <v>ACTIVO</v>
          </cell>
          <cell r="AT1923" t="str">
            <v>8246</v>
          </cell>
          <cell r="AU1923" t="str">
            <v>390</v>
          </cell>
          <cell r="AV1923" t="str">
            <v>05/26</v>
          </cell>
          <cell r="AW1923" t="str">
            <v>IMDM22968864..</v>
          </cell>
          <cell r="AX1923" t="str">
            <v>Activo</v>
          </cell>
          <cell r="AY1923" t="str">
            <v>No</v>
          </cell>
          <cell r="AZ1923" t="str">
            <v>-</v>
          </cell>
          <cell r="BA1923" t="str">
            <v>-</v>
          </cell>
          <cell r="BB1923" t="str">
            <v>-</v>
          </cell>
          <cell r="BC1923" t="str">
            <v>-</v>
          </cell>
          <cell r="BD1923" t="str">
            <v>-</v>
          </cell>
          <cell r="BE1923" t="str">
            <v>-</v>
          </cell>
          <cell r="BF1923" t="str">
            <v>-</v>
          </cell>
          <cell r="BG1923" t="str">
            <v>-</v>
          </cell>
          <cell r="BH1923">
            <v>2021</v>
          </cell>
          <cell r="BI1923">
            <v>2</v>
          </cell>
          <cell r="BJ1923" t="str">
            <v>Arrendado</v>
          </cell>
          <cell r="BK1923" t="str">
            <v>ANC11013</v>
          </cell>
          <cell r="BL1923" t="str">
            <v>Auto Cam, S.A. de C.V.</v>
          </cell>
          <cell r="BM1923">
            <v>126389.66</v>
          </cell>
          <cell r="BN1923">
            <v>20222.345600000001</v>
          </cell>
          <cell r="BO1923">
            <v>146612.0056</v>
          </cell>
          <cell r="BQ1923">
            <v>43652</v>
          </cell>
          <cell r="BR1923" t="str">
            <v>AP-20170728-0735</v>
          </cell>
          <cell r="BS1923" t="str">
            <v>10</v>
          </cell>
          <cell r="BT1923" t="str">
            <v>23/48</v>
          </cell>
          <cell r="BU1923">
            <v>1450.61</v>
          </cell>
          <cell r="BV1923">
            <v>1086.6199999999999</v>
          </cell>
          <cell r="BW1923">
            <v>2537.2299999999996</v>
          </cell>
          <cell r="BX1923">
            <v>405.96</v>
          </cell>
          <cell r="BY1923">
            <v>2943.1899999999996</v>
          </cell>
          <cell r="BZ1923">
            <v>98743.02</v>
          </cell>
          <cell r="CA1923" t="str">
            <v>28/07/2017</v>
          </cell>
          <cell r="CB1923" t="str">
            <v>06/08/2021</v>
          </cell>
          <cell r="CC1923" t="str">
            <v>Viernes</v>
          </cell>
          <cell r="CD1923" t="str">
            <v>09</v>
          </cell>
          <cell r="CE1923" t="str">
            <v>9</v>
          </cell>
          <cell r="CF1923" t="str">
            <v>Azul</v>
          </cell>
          <cell r="CG1923" t="str">
            <v>5o Sábado</v>
          </cell>
          <cell r="CH1923" t="str">
            <v>May y Jun</v>
          </cell>
          <cell r="CI1923" t="str">
            <v>Nov y Dic</v>
          </cell>
          <cell r="CJ1923" t="str">
            <v>PAdmvo</v>
          </cell>
          <cell r="CK1923">
            <v>90</v>
          </cell>
          <cell r="CL1923" t="str">
            <v>101 - MAGNA</v>
          </cell>
          <cell r="CM1923" t="str">
            <v>17152</v>
          </cell>
          <cell r="CP1923" t="str">
            <v>-</v>
          </cell>
        </row>
        <row r="1924">
          <cell r="A1924" t="str">
            <v>17153</v>
          </cell>
          <cell r="B1924" t="str">
            <v>U91APJ</v>
          </cell>
          <cell r="C1924" t="str">
            <v>Ciudad de México</v>
          </cell>
          <cell r="D1924" t="str">
            <v>No aplica</v>
          </cell>
          <cell r="E1924" t="str">
            <v>Aveo</v>
          </cell>
          <cell r="F1924" t="str">
            <v>Automóvil</v>
          </cell>
          <cell r="G1924" t="str">
            <v>Chevrolet</v>
          </cell>
          <cell r="H1924" t="str">
            <v>Aveo LT 4 puertas T/M, D/H, A/A, B/A, ABS, CD, Paquete F</v>
          </cell>
          <cell r="I1924" t="str">
            <v>3G1TB5CF5HL149841</v>
          </cell>
          <cell r="J1924" t="str">
            <v>Hecho en México</v>
          </cell>
          <cell r="K1924" t="str">
            <v>Magna</v>
          </cell>
          <cell r="L1924">
            <v>4</v>
          </cell>
          <cell r="M1924">
            <v>45</v>
          </cell>
          <cell r="N1924">
            <v>2017</v>
          </cell>
          <cell r="O1924" t="str">
            <v>Villahermosa</v>
          </cell>
          <cell r="P1924" t="str">
            <v>Tabasco</v>
          </cell>
          <cell r="Q1924" t="str">
            <v>Sureste</v>
          </cell>
          <cell r="R1924" t="str">
            <v>Activo</v>
          </cell>
          <cell r="S1924" t="str">
            <v>En operación</v>
          </cell>
          <cell r="T1924" t="str">
            <v>GNP</v>
          </cell>
          <cell r="U1924" t="str">
            <v>Grupo Nacional Provincial, S.A.B.</v>
          </cell>
          <cell r="V1924" t="str">
            <v>AVES</v>
          </cell>
          <cell r="W1924" t="str">
            <v>-</v>
          </cell>
          <cell r="X1924" t="str">
            <v>Despacho Externo</v>
          </cell>
          <cell r="Y1924" t="str">
            <v>Asignado</v>
          </cell>
          <cell r="Z1924" t="str">
            <v>-</v>
          </cell>
          <cell r="AA1924" t="str">
            <v>Oscar Moreno Velarde</v>
          </cell>
          <cell r="AB1924" t="str">
            <v>-</v>
          </cell>
          <cell r="AC1924" t="str">
            <v>-</v>
          </cell>
          <cell r="AD1924" t="str">
            <v>-</v>
          </cell>
          <cell r="AE1924" t="str">
            <v>-</v>
          </cell>
          <cell r="AF1924" t="str">
            <v>-</v>
          </cell>
          <cell r="AG1924" t="str">
            <v>-</v>
          </cell>
          <cell r="AH1924" t="str">
            <v>-</v>
          </cell>
          <cell r="AI1924" t="str">
            <v>C6705</v>
          </cell>
          <cell r="AJ1924" t="str">
            <v>Ramirez Granados Arturo</v>
          </cell>
          <cell r="AK1924" t="str">
            <v>-</v>
          </cell>
          <cell r="AL1924" t="str">
            <v>-</v>
          </cell>
          <cell r="AM1924" t="str">
            <v>-</v>
          </cell>
          <cell r="AN1924" t="str">
            <v>omvelarde@crg.com.mx</v>
          </cell>
          <cell r="AO1924" t="str">
            <v>-</v>
          </cell>
          <cell r="AP1924" t="str">
            <v>erik.balderas@crg.com.mx</v>
          </cell>
          <cell r="AQ1924" t="str">
            <v>(993) 358 16 00</v>
          </cell>
          <cell r="AR1924" t="str">
            <v>6363180010381240</v>
          </cell>
          <cell r="AS1924" t="str">
            <v>BLOQUEADO</v>
          </cell>
          <cell r="AT1924" t="str">
            <v>3598</v>
          </cell>
          <cell r="AU1924" t="str">
            <v>104</v>
          </cell>
          <cell r="AV1924" t="str">
            <v>05/26</v>
          </cell>
          <cell r="AW1924" t="str">
            <v>-</v>
          </cell>
          <cell r="AX1924" t="str">
            <v>-</v>
          </cell>
          <cell r="AY1924" t="str">
            <v>No</v>
          </cell>
          <cell r="AZ1924" t="str">
            <v>-</v>
          </cell>
          <cell r="BA1924" t="str">
            <v>-</v>
          </cell>
          <cell r="BB1924" t="str">
            <v>-</v>
          </cell>
          <cell r="BC1924" t="str">
            <v>-</v>
          </cell>
          <cell r="BD1924" t="str">
            <v>-</v>
          </cell>
          <cell r="BE1924" t="str">
            <v>-</v>
          </cell>
          <cell r="BF1924" t="str">
            <v>-</v>
          </cell>
          <cell r="BG1924" t="str">
            <v>-</v>
          </cell>
          <cell r="BH1924">
            <v>2021</v>
          </cell>
          <cell r="BI1924">
            <v>2</v>
          </cell>
          <cell r="BJ1924" t="str">
            <v>Arrendado</v>
          </cell>
          <cell r="BK1924" t="str">
            <v>ANC10982</v>
          </cell>
          <cell r="BL1924" t="str">
            <v>Auto Cam, S.A. de C.V.</v>
          </cell>
          <cell r="BM1924">
            <v>126389.66</v>
          </cell>
          <cell r="BN1924">
            <v>20222.345600000001</v>
          </cell>
          <cell r="BO1924">
            <v>146612.0056</v>
          </cell>
          <cell r="BQ1924">
            <v>43652</v>
          </cell>
          <cell r="BR1924" t="str">
            <v>AP-20170728-0735</v>
          </cell>
          <cell r="BS1924" t="str">
            <v>84</v>
          </cell>
          <cell r="BT1924" t="str">
            <v>23/36</v>
          </cell>
          <cell r="BU1924">
            <v>2054.37</v>
          </cell>
          <cell r="BV1924">
            <v>957.6</v>
          </cell>
          <cell r="BW1924">
            <v>3011.97</v>
          </cell>
          <cell r="BX1924">
            <v>481.92</v>
          </cell>
          <cell r="BY1924">
            <v>3493.89</v>
          </cell>
          <cell r="BZ1924">
            <v>86242.53</v>
          </cell>
          <cell r="CA1924" t="str">
            <v>28/07/2017</v>
          </cell>
          <cell r="CB1924" t="str">
            <v>06/08/2020</v>
          </cell>
          <cell r="CC1924" t="str">
            <v>Jueves</v>
          </cell>
          <cell r="CD1924" t="str">
            <v>91</v>
          </cell>
          <cell r="CE1924" t="str">
            <v>1</v>
          </cell>
          <cell r="CF1924" t="str">
            <v>Verde</v>
          </cell>
          <cell r="CG1924" t="str">
            <v>4o Sábado</v>
          </cell>
          <cell r="CH1924" t="str">
            <v>Abr y May</v>
          </cell>
          <cell r="CI1924" t="str">
            <v>Oct y Nov</v>
          </cell>
          <cell r="CJ1924" t="str">
            <v>AVEs</v>
          </cell>
          <cell r="CK1924">
            <v>0</v>
          </cell>
          <cell r="CL1924" t="str">
            <v>101 - MAGNA</v>
          </cell>
          <cell r="CM1924" t="str">
            <v>17153</v>
          </cell>
          <cell r="CP1924" t="str">
            <v>4018880</v>
          </cell>
        </row>
        <row r="1925">
          <cell r="A1925" t="str">
            <v>17154</v>
          </cell>
          <cell r="B1925" t="str">
            <v>T98APJ</v>
          </cell>
          <cell r="C1925" t="str">
            <v>Ciudad de México</v>
          </cell>
          <cell r="D1925" t="str">
            <v>No aplica</v>
          </cell>
          <cell r="E1925" t="str">
            <v>Aveo</v>
          </cell>
          <cell r="F1925" t="str">
            <v>Automóvil</v>
          </cell>
          <cell r="G1925" t="str">
            <v>Chevrolet</v>
          </cell>
          <cell r="H1925" t="str">
            <v>Aveo LT 4 puertas T/M, D/H, A/A, B/A, ABS, CD, Paquete F</v>
          </cell>
          <cell r="I1925" t="str">
            <v>3G1TB5CF5HL150732</v>
          </cell>
          <cell r="J1925" t="str">
            <v>Hecho en México</v>
          </cell>
          <cell r="K1925" t="str">
            <v>Magna</v>
          </cell>
          <cell r="L1925">
            <v>4</v>
          </cell>
          <cell r="M1925">
            <v>45</v>
          </cell>
          <cell r="N1925">
            <v>2017</v>
          </cell>
          <cell r="O1925" t="str">
            <v>Monterrey</v>
          </cell>
          <cell r="P1925" t="str">
            <v>Nuevo León</v>
          </cell>
          <cell r="Q1925" t="str">
            <v>Noreste</v>
          </cell>
          <cell r="R1925" t="str">
            <v>Activo</v>
          </cell>
          <cell r="S1925" t="str">
            <v>En operación</v>
          </cell>
          <cell r="T1925" t="str">
            <v>GNP</v>
          </cell>
          <cell r="U1925" t="str">
            <v>Grupo Nacional Provincial, S.A.B.</v>
          </cell>
          <cell r="V1925" t="str">
            <v>Supervisor de Taller</v>
          </cell>
          <cell r="W1925" t="str">
            <v>-</v>
          </cell>
          <cell r="X1925" t="str">
            <v>Supervisoria</v>
          </cell>
          <cell r="Y1925" t="str">
            <v>Asignado</v>
          </cell>
          <cell r="Z1925" t="str">
            <v>N95969</v>
          </cell>
          <cell r="AA1925" t="str">
            <v>Gomez Montemayor Antonio de Jesus</v>
          </cell>
          <cell r="AB1925" t="str">
            <v>Grupo Nacional Provincial, S.A.B.</v>
          </cell>
          <cell r="AC1925" t="str">
            <v>GOMA900831RQ8</v>
          </cell>
          <cell r="AD1925" t="str">
            <v>Operativo</v>
          </cell>
          <cell r="AE1925" t="str">
            <v>Visitador de Taller Jr.</v>
          </cell>
          <cell r="AF1925" t="str">
            <v>Unidad Operativa</v>
          </cell>
          <cell r="AG1925" t="str">
            <v>Dirección Servicio y Operaciones</v>
          </cell>
          <cell r="AH1925" t="str">
            <v>Subdirección Siniestros Norte y Occidente</v>
          </cell>
          <cell r="AI1925" t="str">
            <v>C9212</v>
          </cell>
          <cell r="AJ1925" t="str">
            <v>Colome Pineda Juan Del Carmen</v>
          </cell>
          <cell r="AK1925" t="str">
            <v>Oficina de Servicio Monterrey</v>
          </cell>
          <cell r="AL1925" t="str">
            <v>Monterrey</v>
          </cell>
          <cell r="AM1925">
            <v>0</v>
          </cell>
          <cell r="AN1925" t="str">
            <v>antonio.jesus@gnp.com.mx</v>
          </cell>
          <cell r="AO1925" t="str">
            <v>antonio.jesus@gnp.com.mx</v>
          </cell>
          <cell r="AP1925" t="str">
            <v>antonio.jesus@gnp.com.mx</v>
          </cell>
          <cell r="AQ1925">
            <v>8112444724</v>
          </cell>
          <cell r="AR1925" t="str">
            <v>6363180010381257</v>
          </cell>
          <cell r="AS1925" t="str">
            <v>ACTIVO</v>
          </cell>
          <cell r="AT1925" t="str">
            <v>5725</v>
          </cell>
          <cell r="AU1925" t="str">
            <v>914</v>
          </cell>
          <cell r="AV1925" t="str">
            <v>05/26</v>
          </cell>
          <cell r="AW1925" t="str">
            <v>-</v>
          </cell>
          <cell r="AX1925" t="str">
            <v>-</v>
          </cell>
          <cell r="AY1925" t="str">
            <v>Si</v>
          </cell>
          <cell r="AZ1925">
            <v>572.91999999999996</v>
          </cell>
          <cell r="BA1925">
            <v>43708</v>
          </cell>
          <cell r="BB1925">
            <v>1145.8399999999999</v>
          </cell>
          <cell r="BC1925" t="str">
            <v>-</v>
          </cell>
          <cell r="BD1925">
            <v>55000</v>
          </cell>
          <cell r="BE1925">
            <v>43692</v>
          </cell>
          <cell r="BF1925">
            <v>45153</v>
          </cell>
          <cell r="BG1925">
            <v>4</v>
          </cell>
          <cell r="BH1925">
            <v>2021</v>
          </cell>
          <cell r="BI1925">
            <v>2</v>
          </cell>
          <cell r="BJ1925" t="str">
            <v>Arrendado</v>
          </cell>
          <cell r="BK1925" t="str">
            <v>ANC11066</v>
          </cell>
          <cell r="BL1925" t="str">
            <v>Auto Cam, S.A. de C.V.</v>
          </cell>
          <cell r="BM1925">
            <v>126389.66</v>
          </cell>
          <cell r="BN1925">
            <v>20222.345600000001</v>
          </cell>
          <cell r="BO1925">
            <v>146612.0056</v>
          </cell>
          <cell r="BQ1925">
            <v>43652</v>
          </cell>
          <cell r="BR1925" t="str">
            <v>AP-20170728-0735</v>
          </cell>
          <cell r="BS1925" t="str">
            <v>40</v>
          </cell>
          <cell r="BT1925" t="str">
            <v>23/48</v>
          </cell>
          <cell r="BU1925">
            <v>1580.78</v>
          </cell>
          <cell r="BV1925">
            <v>1058.81</v>
          </cell>
          <cell r="BW1925">
            <v>2639.59</v>
          </cell>
          <cell r="BX1925">
            <v>422.33</v>
          </cell>
          <cell r="BY1925">
            <v>3061.92</v>
          </cell>
          <cell r="BZ1925">
            <v>96048.01</v>
          </cell>
          <cell r="CA1925" t="str">
            <v>28/07/2017</v>
          </cell>
          <cell r="CB1925" t="str">
            <v>06/08/2021</v>
          </cell>
          <cell r="CC1925" t="str">
            <v>Martes</v>
          </cell>
          <cell r="CD1925" t="str">
            <v>98</v>
          </cell>
          <cell r="CE1925" t="str">
            <v>8</v>
          </cell>
          <cell r="CF1925" t="str">
            <v>Rosa</v>
          </cell>
          <cell r="CG1925" t="str">
            <v>2o Sábado</v>
          </cell>
          <cell r="CH1925" t="str">
            <v>Feb y Mzo</v>
          </cell>
          <cell r="CI1925" t="str">
            <v>Ago y Sep</v>
          </cell>
          <cell r="CJ1925" t="str">
            <v>SupTaller</v>
          </cell>
          <cell r="CK1925">
            <v>90</v>
          </cell>
          <cell r="CL1925" t="str">
            <v>101 - MAGNA</v>
          </cell>
          <cell r="CM1925" t="str">
            <v>17154</v>
          </cell>
          <cell r="CP1925" t="str">
            <v>4015179</v>
          </cell>
        </row>
        <row r="1926">
          <cell r="A1926" t="str">
            <v>17155</v>
          </cell>
          <cell r="B1926" t="str">
            <v>X38APC</v>
          </cell>
          <cell r="C1926" t="str">
            <v>Ciudad de México</v>
          </cell>
          <cell r="D1926" t="str">
            <v>No aplica</v>
          </cell>
          <cell r="E1926" t="str">
            <v>Aveo</v>
          </cell>
          <cell r="F1926" t="str">
            <v>Automóvil</v>
          </cell>
          <cell r="G1926" t="str">
            <v>Chevrolet</v>
          </cell>
          <cell r="H1926" t="str">
            <v>Aveo LT 4 puertas T/M, D/H, A/A, B/A, ABS, CD, Paquete F</v>
          </cell>
          <cell r="I1926" t="str">
            <v>3G1TB5CF5HL150780</v>
          </cell>
          <cell r="J1926" t="str">
            <v>Hecho en México</v>
          </cell>
          <cell r="K1926" t="str">
            <v>Magna</v>
          </cell>
          <cell r="L1926">
            <v>4</v>
          </cell>
          <cell r="M1926">
            <v>45</v>
          </cell>
          <cell r="N1926">
            <v>2017</v>
          </cell>
          <cell r="O1926" t="str">
            <v>Monterrey</v>
          </cell>
          <cell r="P1926" t="str">
            <v>Nuevo León</v>
          </cell>
          <cell r="Q1926" t="str">
            <v>Noreste</v>
          </cell>
          <cell r="R1926" t="str">
            <v>Activo</v>
          </cell>
          <cell r="S1926" t="str">
            <v>En operación</v>
          </cell>
          <cell r="T1926" t="str">
            <v>GNP</v>
          </cell>
          <cell r="U1926" t="str">
            <v>Grupo Nacional Provincial, S.A.B.</v>
          </cell>
          <cell r="V1926" t="str">
            <v>Supervisor equipo pesado</v>
          </cell>
          <cell r="W1926" t="str">
            <v>-</v>
          </cell>
          <cell r="X1926" t="str">
            <v>Supervisoria</v>
          </cell>
          <cell r="Y1926" t="str">
            <v>Asignado</v>
          </cell>
          <cell r="Z1926" t="str">
            <v>N93997</v>
          </cell>
          <cell r="AA1926" t="str">
            <v>Martinez Ortiz Brandon Jahziel</v>
          </cell>
          <cell r="AB1926" t="str">
            <v>Grupo Nacional Provincial, S.A.B.</v>
          </cell>
          <cell r="AC1926" t="str">
            <v>MAOB9506239R3</v>
          </cell>
          <cell r="AD1926" t="str">
            <v>Operativo</v>
          </cell>
          <cell r="AE1926" t="str">
            <v>Visitador de Taller Sr.</v>
          </cell>
          <cell r="AF1926" t="str">
            <v>Unidad Operativa</v>
          </cell>
          <cell r="AG1926" t="str">
            <v>Dirección Servicio y Operaciones</v>
          </cell>
          <cell r="AH1926" t="str">
            <v>Subdirección Siniestros Norte y Occidente</v>
          </cell>
          <cell r="AI1926" t="str">
            <v>C9212</v>
          </cell>
          <cell r="AJ1926" t="str">
            <v>Colome Pineda Juan Del Carmen</v>
          </cell>
          <cell r="AK1926" t="str">
            <v>Oficina de Servicio Monterrey</v>
          </cell>
          <cell r="AL1926" t="str">
            <v>Monterrey</v>
          </cell>
          <cell r="AM1926">
            <v>5427</v>
          </cell>
          <cell r="AN1926" t="str">
            <v>brandon.martinez@gnp.com.mx</v>
          </cell>
          <cell r="AO1926" t="str">
            <v>brandon.martinez@gnp.com.mx</v>
          </cell>
          <cell r="AQ1926">
            <v>8116025024</v>
          </cell>
          <cell r="AR1926" t="str">
            <v>6363180010381265</v>
          </cell>
          <cell r="AS1926" t="str">
            <v>ACTIVO</v>
          </cell>
          <cell r="AT1926" t="str">
            <v>7460</v>
          </cell>
          <cell r="AU1926" t="str">
            <v>896</v>
          </cell>
          <cell r="AV1926" t="str">
            <v>05/26</v>
          </cell>
          <cell r="AW1926" t="str">
            <v>IMDM22968784..</v>
          </cell>
          <cell r="AX1926" t="str">
            <v>Activo</v>
          </cell>
          <cell r="AY1926" t="str">
            <v>No</v>
          </cell>
          <cell r="AZ1926" t="str">
            <v>-</v>
          </cell>
          <cell r="BA1926" t="str">
            <v>-</v>
          </cell>
          <cell r="BB1926" t="str">
            <v>-</v>
          </cell>
          <cell r="BC1926" t="str">
            <v>-</v>
          </cell>
          <cell r="BD1926" t="str">
            <v>-</v>
          </cell>
          <cell r="BE1926" t="str">
            <v>-</v>
          </cell>
          <cell r="BF1926" t="str">
            <v>-</v>
          </cell>
          <cell r="BG1926" t="str">
            <v>-</v>
          </cell>
          <cell r="BH1926">
            <v>2021</v>
          </cell>
          <cell r="BI1926">
            <v>2</v>
          </cell>
          <cell r="BJ1926" t="str">
            <v>Arrendado</v>
          </cell>
          <cell r="BK1926" t="str">
            <v>ANC10945</v>
          </cell>
          <cell r="BL1926" t="str">
            <v>Auto Cam, S.A. de C.V.</v>
          </cell>
          <cell r="BM1926">
            <v>126389.66</v>
          </cell>
          <cell r="BN1926">
            <v>20222.345600000001</v>
          </cell>
          <cell r="BO1926">
            <v>146612.0056</v>
          </cell>
          <cell r="BQ1926">
            <v>43652</v>
          </cell>
          <cell r="BR1926" t="str">
            <v>AP-20170728-0735</v>
          </cell>
          <cell r="BS1926" t="str">
            <v>83</v>
          </cell>
          <cell r="BT1926" t="str">
            <v>23/36</v>
          </cell>
          <cell r="BU1926">
            <v>2151.71</v>
          </cell>
          <cell r="BV1926">
            <v>1002.97</v>
          </cell>
          <cell r="BW1926">
            <v>3154.6800000000003</v>
          </cell>
          <cell r="BX1926">
            <v>504.75</v>
          </cell>
          <cell r="BY1926">
            <v>3659.4300000000003</v>
          </cell>
          <cell r="BZ1926">
            <v>90328.56</v>
          </cell>
          <cell r="CA1926" t="str">
            <v>28/07/2017</v>
          </cell>
          <cell r="CB1926" t="str">
            <v>06/08/2020</v>
          </cell>
          <cell r="CC1926" t="str">
            <v>Martes</v>
          </cell>
          <cell r="CD1926" t="str">
            <v>38</v>
          </cell>
          <cell r="CE1926" t="str">
            <v>8</v>
          </cell>
          <cell r="CF1926" t="str">
            <v>Rosa</v>
          </cell>
          <cell r="CG1926" t="str">
            <v>2o Sábado</v>
          </cell>
          <cell r="CH1926" t="str">
            <v>Feb y Mzo</v>
          </cell>
          <cell r="CI1926" t="str">
            <v>Ago y Sep</v>
          </cell>
          <cell r="CJ1926" t="str">
            <v>SupEqPes</v>
          </cell>
          <cell r="CK1926">
            <v>90</v>
          </cell>
          <cell r="CL1926" t="str">
            <v>101 - MAGNA</v>
          </cell>
          <cell r="CM1926" t="str">
            <v>17155</v>
          </cell>
          <cell r="CP1926" t="str">
            <v>4010834</v>
          </cell>
        </row>
        <row r="1927">
          <cell r="A1927" t="str">
            <v>17156</v>
          </cell>
          <cell r="B1927" t="str">
            <v>Z92APJ</v>
          </cell>
          <cell r="C1927" t="str">
            <v>Ciudad de México</v>
          </cell>
          <cell r="D1927" t="str">
            <v>No aplica</v>
          </cell>
          <cell r="E1927" t="str">
            <v>Aveo</v>
          </cell>
          <cell r="F1927" t="str">
            <v>Automóvil</v>
          </cell>
          <cell r="G1927" t="str">
            <v>Chevrolet</v>
          </cell>
          <cell r="H1927" t="str">
            <v>Aveo LT 4 puertas T/M, D/H, A/A, B/A, ABS, CD, Paquete F</v>
          </cell>
          <cell r="I1927" t="str">
            <v>3G1TB5CF5HL152223</v>
          </cell>
          <cell r="J1927" t="str">
            <v>Hecho en México</v>
          </cell>
          <cell r="K1927" t="str">
            <v>Magna</v>
          </cell>
          <cell r="L1927">
            <v>4</v>
          </cell>
          <cell r="M1927">
            <v>45</v>
          </cell>
          <cell r="N1927">
            <v>2017</v>
          </cell>
          <cell r="O1927" t="str">
            <v>Mérida</v>
          </cell>
          <cell r="P1927" t="str">
            <v>Yucatán</v>
          </cell>
          <cell r="Q1927" t="str">
            <v>Sureste</v>
          </cell>
          <cell r="R1927" t="str">
            <v>Activo</v>
          </cell>
          <cell r="S1927" t="str">
            <v>En operación</v>
          </cell>
          <cell r="T1927" t="str">
            <v>GNP</v>
          </cell>
          <cell r="U1927" t="str">
            <v>Grupo Nacional Provincial, S.A.B.</v>
          </cell>
          <cell r="V1927" t="str">
            <v>Supervisor Ajustes</v>
          </cell>
          <cell r="W1927" t="str">
            <v>-</v>
          </cell>
          <cell r="X1927" t="str">
            <v>Plaza GNP</v>
          </cell>
          <cell r="Y1927" t="str">
            <v>Asignado</v>
          </cell>
          <cell r="Z1927" t="str">
            <v>N73681</v>
          </cell>
          <cell r="AA1927" t="str">
            <v>Rodríguez Cervera Miguel Francisco</v>
          </cell>
          <cell r="AB1927" t="str">
            <v>Grupo Nacional Provincial, S.A.B.</v>
          </cell>
          <cell r="AC1927" t="str">
            <v>ROCM760311S96</v>
          </cell>
          <cell r="AD1927" t="str">
            <v>Jefe de departamento</v>
          </cell>
          <cell r="AE1927" t="str">
            <v>Supervisor Siniestros Autos</v>
          </cell>
          <cell r="AF1927" t="str">
            <v>Unidad Operativa</v>
          </cell>
          <cell r="AG1927" t="str">
            <v>Dirección Servicio y Operaciones</v>
          </cell>
          <cell r="AH1927" t="str">
            <v>Subdir. Siniestros CDMX y Sureste</v>
          </cell>
          <cell r="AI1927" t="str">
            <v>C9208</v>
          </cell>
          <cell r="AJ1927" t="str">
            <v>Lasa Estrada Antxon</v>
          </cell>
          <cell r="AK1927" t="str">
            <v>Casona</v>
          </cell>
          <cell r="AL1927" t="str">
            <v>Mérida</v>
          </cell>
          <cell r="AM1927">
            <v>6832</v>
          </cell>
          <cell r="AN1927" t="str">
            <v>miguel.rodriguez@gnp.com.mx</v>
          </cell>
          <cell r="AO1927" t="str">
            <v>miguel.rodriguez@gnp.com.mx</v>
          </cell>
          <cell r="AQ1927">
            <v>9991839504</v>
          </cell>
          <cell r="AR1927" t="str">
            <v>6363180010381273</v>
          </cell>
          <cell r="AS1927" t="str">
            <v>ACTIVO</v>
          </cell>
          <cell r="AT1927" t="str">
            <v>0723</v>
          </cell>
          <cell r="AU1927" t="str">
            <v>905</v>
          </cell>
          <cell r="AV1927" t="str">
            <v>05/26</v>
          </cell>
          <cell r="AW1927" t="str">
            <v>-</v>
          </cell>
          <cell r="AX1927" t="str">
            <v>-</v>
          </cell>
          <cell r="AY1927" t="str">
            <v>Si</v>
          </cell>
          <cell r="AZ1927">
            <v>847.22</v>
          </cell>
          <cell r="BA1927">
            <v>43708</v>
          </cell>
          <cell r="BB1927">
            <v>3388.88</v>
          </cell>
          <cell r="BC1927">
            <v>57611.12</v>
          </cell>
          <cell r="BD1927">
            <v>61000</v>
          </cell>
          <cell r="BE1927">
            <v>43661</v>
          </cell>
          <cell r="BF1927">
            <v>44742</v>
          </cell>
          <cell r="BG1927">
            <v>3</v>
          </cell>
          <cell r="BH1927">
            <v>2020</v>
          </cell>
          <cell r="BI1927">
            <v>2</v>
          </cell>
          <cell r="BJ1927" t="str">
            <v>Arrendado</v>
          </cell>
          <cell r="BK1927" t="str">
            <v>ANC10983</v>
          </cell>
          <cell r="BL1927" t="str">
            <v>Auto Cam, S.A. de C.V.</v>
          </cell>
          <cell r="BM1927">
            <v>126389.66</v>
          </cell>
          <cell r="BN1927">
            <v>20222.345600000001</v>
          </cell>
          <cell r="BO1927">
            <v>146612.0056</v>
          </cell>
          <cell r="BQ1927">
            <v>43652</v>
          </cell>
          <cell r="BR1927" t="str">
            <v>AP-20161006-0674</v>
          </cell>
          <cell r="BS1927" t="str">
            <v>253</v>
          </cell>
          <cell r="BT1927" t="str">
            <v>23/48</v>
          </cell>
          <cell r="BU1927">
            <v>1589.79</v>
          </cell>
          <cell r="BV1927">
            <v>1064.79</v>
          </cell>
          <cell r="BW1927">
            <v>2654.58</v>
          </cell>
          <cell r="BX1927">
            <v>424.73</v>
          </cell>
          <cell r="BY1927">
            <v>3079.31</v>
          </cell>
          <cell r="BZ1927">
            <v>96590.73000000001</v>
          </cell>
          <cell r="CA1927" t="str">
            <v>24/07/2017</v>
          </cell>
          <cell r="CB1927" t="str">
            <v>06/08/2021</v>
          </cell>
          <cell r="CC1927" t="str">
            <v>Jueves</v>
          </cell>
          <cell r="CD1927" t="str">
            <v>92</v>
          </cell>
          <cell r="CE1927" t="str">
            <v>2</v>
          </cell>
          <cell r="CF1927" t="str">
            <v>Verde</v>
          </cell>
          <cell r="CG1927" t="str">
            <v>4o Sábado</v>
          </cell>
          <cell r="CH1927" t="str">
            <v>Abr y May</v>
          </cell>
          <cell r="CI1927" t="str">
            <v>Oct y Nov</v>
          </cell>
          <cell r="CJ1927" t="str">
            <v>SupTaller</v>
          </cell>
          <cell r="CK1927">
            <v>90</v>
          </cell>
          <cell r="CL1927" t="str">
            <v>101 - MAGNA</v>
          </cell>
          <cell r="CM1927" t="str">
            <v>17156</v>
          </cell>
          <cell r="CP1927" t="str">
            <v>-</v>
          </cell>
        </row>
        <row r="1928">
          <cell r="A1928" t="str">
            <v>17157</v>
          </cell>
          <cell r="B1928" t="str">
            <v>Z67APJ</v>
          </cell>
          <cell r="C1928" t="str">
            <v>Ciudad de México</v>
          </cell>
          <cell r="D1928" t="str">
            <v>No aplica</v>
          </cell>
          <cell r="E1928" t="str">
            <v>Aveo</v>
          </cell>
          <cell r="F1928" t="str">
            <v>Automóvil</v>
          </cell>
          <cell r="G1928" t="str">
            <v>Chevrolet</v>
          </cell>
          <cell r="H1928" t="str">
            <v>Aveo LT 4 puertas T/M, D/H, A/A, B/A, ABS, CD, Paquete F</v>
          </cell>
          <cell r="I1928" t="str">
            <v>3G1TB5CF5HL152805</v>
          </cell>
          <cell r="J1928" t="str">
            <v>Hecho en México</v>
          </cell>
          <cell r="K1928" t="str">
            <v>Magna</v>
          </cell>
          <cell r="L1928">
            <v>4</v>
          </cell>
          <cell r="M1928">
            <v>45</v>
          </cell>
          <cell r="N1928">
            <v>2017</v>
          </cell>
          <cell r="O1928" t="str">
            <v>Monterrey</v>
          </cell>
          <cell r="P1928" t="str">
            <v>Nuevo León</v>
          </cell>
          <cell r="Q1928" t="str">
            <v>Noreste</v>
          </cell>
          <cell r="R1928" t="str">
            <v>Activo</v>
          </cell>
          <cell r="S1928" t="str">
            <v>En operación</v>
          </cell>
          <cell r="T1928" t="str">
            <v>GNP</v>
          </cell>
          <cell r="U1928" t="str">
            <v>Grupo Nacional Provincial, S.A.B.</v>
          </cell>
          <cell r="V1928" t="str">
            <v>AVES</v>
          </cell>
          <cell r="W1928" t="str">
            <v>-</v>
          </cell>
          <cell r="X1928" t="str">
            <v>Despacho Externo</v>
          </cell>
          <cell r="Y1928" t="str">
            <v>Asignado</v>
          </cell>
          <cell r="Z1928" t="str">
            <v>-</v>
          </cell>
          <cell r="AA1928" t="str">
            <v>Ramón Antonio Sandoval Díaz</v>
          </cell>
          <cell r="AB1928" t="str">
            <v>-</v>
          </cell>
          <cell r="AC1928" t="str">
            <v>-</v>
          </cell>
          <cell r="AD1928" t="str">
            <v>-</v>
          </cell>
          <cell r="AE1928" t="str">
            <v>-</v>
          </cell>
          <cell r="AF1928" t="str">
            <v>-</v>
          </cell>
          <cell r="AG1928" t="str">
            <v>-</v>
          </cell>
          <cell r="AH1928" t="str">
            <v>-</v>
          </cell>
          <cell r="AI1928" t="str">
            <v>C6705</v>
          </cell>
          <cell r="AJ1928" t="str">
            <v>Ramirez Granados Arturo</v>
          </cell>
          <cell r="AK1928" t="str">
            <v>-</v>
          </cell>
          <cell r="AL1928" t="str">
            <v>-</v>
          </cell>
          <cell r="AM1928" t="str">
            <v>-</v>
          </cell>
          <cell r="AN1928" t="str">
            <v>rsandoval@asseguro.com.mx</v>
          </cell>
          <cell r="AO1928" t="str">
            <v>-</v>
          </cell>
          <cell r="AQ1928" t="str">
            <v>81 1633 9032</v>
          </cell>
          <cell r="AR1928" t="str">
            <v>6363180010381281</v>
          </cell>
          <cell r="AS1928" t="str">
            <v>CANCELADO</v>
          </cell>
          <cell r="AT1928" t="str">
            <v>8617</v>
          </cell>
          <cell r="AU1928" t="str">
            <v>928</v>
          </cell>
          <cell r="AV1928" t="str">
            <v>05/26</v>
          </cell>
          <cell r="AW1928" t="str">
            <v>IMDM24204061..</v>
          </cell>
          <cell r="AX1928" t="str">
            <v>Inactivo</v>
          </cell>
          <cell r="AY1928" t="str">
            <v>No</v>
          </cell>
          <cell r="AZ1928" t="str">
            <v>-</v>
          </cell>
          <cell r="BA1928" t="str">
            <v>-</v>
          </cell>
          <cell r="BB1928" t="str">
            <v>-</v>
          </cell>
          <cell r="BC1928" t="str">
            <v>-</v>
          </cell>
          <cell r="BD1928" t="str">
            <v>-</v>
          </cell>
          <cell r="BE1928" t="str">
            <v>-</v>
          </cell>
          <cell r="BF1928" t="str">
            <v>-</v>
          </cell>
          <cell r="BG1928" t="str">
            <v>-</v>
          </cell>
          <cell r="BH1928">
            <v>2021</v>
          </cell>
          <cell r="BI1928">
            <v>2</v>
          </cell>
          <cell r="BJ1928" t="str">
            <v>Arrendado</v>
          </cell>
          <cell r="BK1928" t="str">
            <v>ANC10976</v>
          </cell>
          <cell r="BL1928" t="str">
            <v>Auto Cam, S.A. de C.V.</v>
          </cell>
          <cell r="BM1928">
            <v>126389.66</v>
          </cell>
          <cell r="BN1928">
            <v>20222.345600000001</v>
          </cell>
          <cell r="BO1928">
            <v>146612.0056</v>
          </cell>
          <cell r="BQ1928">
            <v>43652</v>
          </cell>
          <cell r="BR1928" t="str">
            <v>AP-20161006-0674</v>
          </cell>
          <cell r="BS1928" t="str">
            <v>240</v>
          </cell>
          <cell r="BT1928" t="str">
            <v>23/36</v>
          </cell>
          <cell r="BU1928">
            <v>2163.3200000000002</v>
          </cell>
          <cell r="BV1928">
            <v>1008.39</v>
          </cell>
          <cell r="BW1928">
            <v>3171.71</v>
          </cell>
          <cell r="BX1928">
            <v>507.47</v>
          </cell>
          <cell r="BY1928">
            <v>3679.1800000000003</v>
          </cell>
          <cell r="BZ1928">
            <v>90816.549999999988</v>
          </cell>
          <cell r="CA1928" t="str">
            <v>24/07/2017</v>
          </cell>
          <cell r="CB1928" t="str">
            <v>06/08/2020</v>
          </cell>
          <cell r="CC1928" t="str">
            <v>Martes</v>
          </cell>
          <cell r="CD1928" t="str">
            <v>67</v>
          </cell>
          <cell r="CE1928" t="str">
            <v>7</v>
          </cell>
          <cell r="CF1928" t="str">
            <v>Rosa</v>
          </cell>
          <cell r="CG1928" t="str">
            <v>2o Sábado</v>
          </cell>
          <cell r="CH1928" t="str">
            <v>Feb y Mzo</v>
          </cell>
          <cell r="CI1928" t="str">
            <v>Ago y Sep</v>
          </cell>
          <cell r="CJ1928" t="str">
            <v>Ajustador</v>
          </cell>
          <cell r="CK1928">
            <v>0</v>
          </cell>
          <cell r="CL1928" t="str">
            <v>101 - MAGNA</v>
          </cell>
          <cell r="CM1928" t="str">
            <v>17157</v>
          </cell>
          <cell r="CP1928" t="str">
            <v>-</v>
          </cell>
        </row>
        <row r="1929">
          <cell r="A1929" t="str">
            <v>17158</v>
          </cell>
          <cell r="B1929" t="str">
            <v>K84APL</v>
          </cell>
          <cell r="C1929" t="str">
            <v>Ciudad de México</v>
          </cell>
          <cell r="D1929" t="str">
            <v>No aplica</v>
          </cell>
          <cell r="E1929" t="str">
            <v>Aveo</v>
          </cell>
          <cell r="F1929" t="str">
            <v>Automóvil</v>
          </cell>
          <cell r="G1929" t="str">
            <v>Chevrolet</v>
          </cell>
          <cell r="H1929" t="str">
            <v>Aveo LT 4 puertas T/M, D/H, A/A, B/A, ABS, CD, Paquete F</v>
          </cell>
          <cell r="I1929" t="str">
            <v>3G1TB5CF5HL162704</v>
          </cell>
          <cell r="J1929" t="str">
            <v>Hecho en México</v>
          </cell>
          <cell r="K1929" t="str">
            <v>Magna</v>
          </cell>
          <cell r="L1929">
            <v>4</v>
          </cell>
          <cell r="M1929">
            <v>45</v>
          </cell>
          <cell r="N1929">
            <v>2017</v>
          </cell>
          <cell r="O1929" t="str">
            <v>Toluca</v>
          </cell>
          <cell r="P1929" t="str">
            <v>Estado de México</v>
          </cell>
          <cell r="Q1929" t="str">
            <v>Centro</v>
          </cell>
          <cell r="R1929" t="str">
            <v>Activo</v>
          </cell>
          <cell r="S1929" t="str">
            <v>En operación</v>
          </cell>
          <cell r="T1929" t="str">
            <v>GNP</v>
          </cell>
          <cell r="U1929" t="str">
            <v>Grupo Nacional Provincial, S.A.B.</v>
          </cell>
          <cell r="V1929" t="str">
            <v>Agente Empleado</v>
          </cell>
          <cell r="W1929" t="str">
            <v>-</v>
          </cell>
          <cell r="X1929" t="str">
            <v>Oficina de Ventas</v>
          </cell>
          <cell r="Y1929" t="str">
            <v>Asignado</v>
          </cell>
          <cell r="Z1929" t="str">
            <v>V07741</v>
          </cell>
          <cell r="AA1929" t="str">
            <v>Alvarado Guadarrama José Antonio</v>
          </cell>
          <cell r="AB1929" t="str">
            <v>GNP Administración de Venta Masiva, S.A. de C.V.</v>
          </cell>
          <cell r="AC1929" t="str">
            <v>AAGA760802P85</v>
          </cell>
          <cell r="AD1929" t="str">
            <v>Jefe de departamento</v>
          </cell>
          <cell r="AE1929" t="str">
            <v>Gerente Comercial</v>
          </cell>
          <cell r="AF1929" t="str">
            <v>Unidad de Negocio</v>
          </cell>
          <cell r="AG1929" t="str">
            <v>Dirección Canal Masivo</v>
          </cell>
          <cell r="AH1929" t="str">
            <v>Subdirección Comercial Agentes y Empleados</v>
          </cell>
          <cell r="AI1929" t="str">
            <v>C2041</v>
          </cell>
          <cell r="AJ1929" t="str">
            <v>Cabrera Zúñiga Saúl</v>
          </cell>
          <cell r="AK1929" t="str">
            <v>Toluca</v>
          </cell>
          <cell r="AL1929" t="str">
            <v>Toluca</v>
          </cell>
          <cell r="AM1929">
            <v>0</v>
          </cell>
          <cell r="AN1929" t="str">
            <v> jose.alvarado@gnp.com.mx </v>
          </cell>
          <cell r="AO1929">
            <v>0</v>
          </cell>
          <cell r="AP1929" t="str">
            <v> jose.alvarado@gnp.com.mx </v>
          </cell>
          <cell r="AQ1929">
            <v>5586889430</v>
          </cell>
          <cell r="AR1929" t="str">
            <v>6363180010381299</v>
          </cell>
          <cell r="AS1929" t="str">
            <v>CANCELADO</v>
          </cell>
          <cell r="AT1929" t="str">
            <v>2327</v>
          </cell>
          <cell r="AU1929" t="str">
            <v>642</v>
          </cell>
          <cell r="AV1929" t="str">
            <v>05/26</v>
          </cell>
          <cell r="AW1929" t="str">
            <v>IMDM24204278..</v>
          </cell>
          <cell r="AX1929" t="str">
            <v>Activo</v>
          </cell>
          <cell r="AY1929" t="str">
            <v>No</v>
          </cell>
          <cell r="AZ1929" t="str">
            <v>-</v>
          </cell>
          <cell r="BA1929" t="str">
            <v>-</v>
          </cell>
          <cell r="BB1929" t="str">
            <v>-</v>
          </cell>
          <cell r="BC1929" t="str">
            <v>-</v>
          </cell>
          <cell r="BD1929" t="str">
            <v>-</v>
          </cell>
          <cell r="BE1929" t="str">
            <v>-</v>
          </cell>
          <cell r="BF1929" t="str">
            <v>-</v>
          </cell>
          <cell r="BG1929" t="str">
            <v>-</v>
          </cell>
          <cell r="BH1929">
            <v>2021</v>
          </cell>
          <cell r="BI1929">
            <v>2</v>
          </cell>
          <cell r="BJ1929" t="str">
            <v>Arrendado</v>
          </cell>
          <cell r="BK1929" t="str">
            <v>ANC10975</v>
          </cell>
          <cell r="BL1929" t="str">
            <v>Auto Cam, S.A. de C.V.</v>
          </cell>
          <cell r="BM1929">
            <v>126389.66</v>
          </cell>
          <cell r="BN1929">
            <v>20222.345600000001</v>
          </cell>
          <cell r="BO1929">
            <v>146612.0056</v>
          </cell>
          <cell r="BQ1929">
            <v>43652</v>
          </cell>
          <cell r="BR1929" t="str">
            <v>AP-20161006-0674</v>
          </cell>
          <cell r="BS1929" t="str">
            <v>241</v>
          </cell>
          <cell r="BT1929" t="str">
            <v>23/36</v>
          </cell>
          <cell r="BU1929">
            <v>2065.9899999999998</v>
          </cell>
          <cell r="BV1929">
            <v>963.02</v>
          </cell>
          <cell r="BW1929">
            <v>3029.0099999999998</v>
          </cell>
          <cell r="BX1929">
            <v>484.64</v>
          </cell>
          <cell r="BY1929">
            <v>3513.6499999999996</v>
          </cell>
          <cell r="BZ1929">
            <v>86730.559999999998</v>
          </cell>
          <cell r="CA1929" t="str">
            <v>24/07/2017</v>
          </cell>
          <cell r="CB1929" t="str">
            <v>06/08/2020</v>
          </cell>
          <cell r="CC1929" t="str">
            <v>Miércoles</v>
          </cell>
          <cell r="CD1929" t="str">
            <v>84</v>
          </cell>
          <cell r="CE1929" t="str">
            <v>4</v>
          </cell>
          <cell r="CF1929" t="str">
            <v>Rojo</v>
          </cell>
          <cell r="CG1929" t="str">
            <v>3er Sábado</v>
          </cell>
          <cell r="CH1929" t="str">
            <v>Mzo y Abr</v>
          </cell>
          <cell r="CI1929" t="str">
            <v>Sep y Oct</v>
          </cell>
          <cell r="CJ1929" t="str">
            <v>AgenteEmp</v>
          </cell>
          <cell r="CK1929">
            <v>90</v>
          </cell>
          <cell r="CL1929" t="str">
            <v>101 - MAGNA</v>
          </cell>
          <cell r="CM1929" t="str">
            <v>17158</v>
          </cell>
          <cell r="CP1929" t="str">
            <v>4018816</v>
          </cell>
        </row>
        <row r="1930">
          <cell r="A1930" t="str">
            <v>17159</v>
          </cell>
          <cell r="B1930" t="str">
            <v>S21APJ</v>
          </cell>
          <cell r="C1930" t="str">
            <v>Ciudad de México</v>
          </cell>
          <cell r="D1930" t="str">
            <v>No aplica</v>
          </cell>
          <cell r="E1930" t="str">
            <v>Aveo</v>
          </cell>
          <cell r="F1930" t="str">
            <v>Automóvil</v>
          </cell>
          <cell r="G1930" t="str">
            <v>Chevrolet</v>
          </cell>
          <cell r="H1930" t="str">
            <v>Aveo LT 4 puertas T/M, D/H, A/A, B/A, ABS, CD, Paquete F</v>
          </cell>
          <cell r="I1930" t="str">
            <v>3G1TB5CF5HL163190</v>
          </cell>
          <cell r="J1930" t="str">
            <v>Hecho en México</v>
          </cell>
          <cell r="K1930" t="str">
            <v>Magna</v>
          </cell>
          <cell r="L1930">
            <v>4</v>
          </cell>
          <cell r="M1930">
            <v>45</v>
          </cell>
          <cell r="N1930">
            <v>2017</v>
          </cell>
          <cell r="O1930" t="str">
            <v>León</v>
          </cell>
          <cell r="P1930" t="str">
            <v>Guanajuato</v>
          </cell>
          <cell r="Q1930" t="str">
            <v>Occidente</v>
          </cell>
          <cell r="R1930" t="str">
            <v>Activo</v>
          </cell>
          <cell r="S1930" t="str">
            <v>En operación</v>
          </cell>
          <cell r="T1930" t="str">
            <v>GNP</v>
          </cell>
          <cell r="U1930" t="str">
            <v>Grupo Nacional Provincial, S.A.B.</v>
          </cell>
          <cell r="V1930" t="str">
            <v>Supervisor de Taller</v>
          </cell>
          <cell r="W1930" t="str">
            <v>-</v>
          </cell>
          <cell r="X1930" t="str">
            <v>Supervisoria</v>
          </cell>
          <cell r="Y1930" t="str">
            <v>Asignado</v>
          </cell>
          <cell r="Z1930" t="str">
            <v>N93344</v>
          </cell>
          <cell r="AA1930" t="str">
            <v>-</v>
          </cell>
          <cell r="AB1930" t="str">
            <v>-</v>
          </cell>
          <cell r="AC1930" t="str">
            <v>-</v>
          </cell>
          <cell r="AD1930" t="str">
            <v>-</v>
          </cell>
          <cell r="AE1930" t="str">
            <v>-</v>
          </cell>
          <cell r="AF1930" t="str">
            <v>-</v>
          </cell>
          <cell r="AG1930" t="str">
            <v>-</v>
          </cell>
          <cell r="AH1930" t="str">
            <v>-</v>
          </cell>
          <cell r="AI1930" t="str">
            <v>C6705</v>
          </cell>
          <cell r="AJ1930" t="str">
            <v>Ramirez Granados Arturo</v>
          </cell>
          <cell r="AK1930" t="str">
            <v>-</v>
          </cell>
          <cell r="AL1930" t="str">
            <v>-</v>
          </cell>
          <cell r="AM1930" t="str">
            <v>-</v>
          </cell>
          <cell r="AN1930">
            <v>0</v>
          </cell>
          <cell r="AO1930" t="str">
            <v>-</v>
          </cell>
          <cell r="AQ1930">
            <v>4777001726</v>
          </cell>
          <cell r="AR1930" t="str">
            <v>6363180010381307</v>
          </cell>
          <cell r="AS1930" t="str">
            <v>ACTIVO</v>
          </cell>
          <cell r="AT1930" t="str">
            <v>5726</v>
          </cell>
          <cell r="AU1930" t="str">
            <v>257</v>
          </cell>
          <cell r="AV1930" t="str">
            <v>05/26</v>
          </cell>
          <cell r="AW1930" t="str">
            <v>-</v>
          </cell>
          <cell r="AX1930" t="str">
            <v>-</v>
          </cell>
          <cell r="AY1930" t="str">
            <v>Si</v>
          </cell>
          <cell r="AZ1930">
            <v>500</v>
          </cell>
          <cell r="BA1930">
            <v>43708</v>
          </cell>
          <cell r="BB1930">
            <v>24000</v>
          </cell>
          <cell r="BC1930" t="str">
            <v>-</v>
          </cell>
          <cell r="BD1930">
            <v>47000</v>
          </cell>
          <cell r="BE1930">
            <v>42993</v>
          </cell>
          <cell r="BF1930">
            <v>44439</v>
          </cell>
          <cell r="BG1930">
            <v>4</v>
          </cell>
          <cell r="BH1930">
            <v>2021</v>
          </cell>
          <cell r="BI1930">
            <v>2</v>
          </cell>
          <cell r="BJ1930" t="str">
            <v>Arrendado</v>
          </cell>
          <cell r="BK1930" t="str">
            <v>ANC10974</v>
          </cell>
          <cell r="BL1930" t="str">
            <v>Auto Cam, S.A. de C.V.</v>
          </cell>
          <cell r="BM1930">
            <v>126389.66</v>
          </cell>
          <cell r="BN1930">
            <v>20222.345600000001</v>
          </cell>
          <cell r="BO1930">
            <v>146612.0056</v>
          </cell>
          <cell r="BQ1930">
            <v>43652</v>
          </cell>
          <cell r="BR1930" t="str">
            <v>AP-20170728-0735</v>
          </cell>
          <cell r="BS1930" t="str">
            <v>26</v>
          </cell>
          <cell r="BT1930" t="str">
            <v>23/48</v>
          </cell>
          <cell r="BU1930">
            <v>1580.78</v>
          </cell>
          <cell r="BV1930">
            <v>1058.81</v>
          </cell>
          <cell r="BW1930">
            <v>2639.59</v>
          </cell>
          <cell r="BX1930">
            <v>422.33</v>
          </cell>
          <cell r="BY1930">
            <v>3061.92</v>
          </cell>
          <cell r="BZ1930">
            <v>96048.01</v>
          </cell>
          <cell r="CA1930" t="str">
            <v>28/07/2017</v>
          </cell>
          <cell r="CB1930" t="str">
            <v>06/08/2021</v>
          </cell>
          <cell r="CC1930" t="str">
            <v>Jueves</v>
          </cell>
          <cell r="CD1930" t="str">
            <v>21</v>
          </cell>
          <cell r="CE1930" t="str">
            <v>1</v>
          </cell>
          <cell r="CF1930" t="str">
            <v>Verde</v>
          </cell>
          <cell r="CG1930" t="str">
            <v>4o Sábado</v>
          </cell>
          <cell r="CH1930" t="str">
            <v>Abr y May</v>
          </cell>
          <cell r="CI1930" t="str">
            <v>Oct y Nov</v>
          </cell>
          <cell r="CJ1930" t="str">
            <v>SupTaller</v>
          </cell>
          <cell r="CK1930">
            <v>90</v>
          </cell>
          <cell r="CL1930" t="str">
            <v>101 - MAGNA</v>
          </cell>
          <cell r="CM1930" t="str">
            <v>17159</v>
          </cell>
          <cell r="CP1930" t="str">
            <v>4018854</v>
          </cell>
        </row>
        <row r="1931">
          <cell r="A1931" t="str">
            <v>17160</v>
          </cell>
          <cell r="B1931" t="str">
            <v>V50AUE</v>
          </cell>
          <cell r="C1931" t="str">
            <v>Ciudad de México</v>
          </cell>
          <cell r="D1931" t="str">
            <v>T41APJ</v>
          </cell>
          <cell r="E1931" t="str">
            <v>Aveo</v>
          </cell>
          <cell r="F1931" t="str">
            <v>Automóvil</v>
          </cell>
          <cell r="G1931" t="str">
            <v>Chevrolet</v>
          </cell>
          <cell r="H1931" t="str">
            <v>Aveo LT 4 puertas T/M, D/H, A/A, B/A, ABS, CD, Paquete F</v>
          </cell>
          <cell r="I1931" t="str">
            <v>3G1TB5CF5HL163402</v>
          </cell>
          <cell r="J1931" t="str">
            <v>Hecho en México</v>
          </cell>
          <cell r="K1931" t="str">
            <v>Magna</v>
          </cell>
          <cell r="L1931">
            <v>4</v>
          </cell>
          <cell r="M1931">
            <v>45</v>
          </cell>
          <cell r="N1931">
            <v>2017</v>
          </cell>
          <cell r="O1931" t="str">
            <v>San Luis Potosí</v>
          </cell>
          <cell r="P1931" t="str">
            <v>San Luis Potosí</v>
          </cell>
          <cell r="Q1931" t="str">
            <v>Occidente</v>
          </cell>
          <cell r="R1931" t="str">
            <v>Activo</v>
          </cell>
          <cell r="S1931" t="str">
            <v>En operación</v>
          </cell>
          <cell r="T1931" t="str">
            <v>GNP</v>
          </cell>
          <cell r="U1931" t="str">
            <v>Grupo Nacional Provincial, S.A.B.</v>
          </cell>
          <cell r="V1931" t="str">
            <v>Supervisor de Taller</v>
          </cell>
          <cell r="W1931" t="str">
            <v>-</v>
          </cell>
          <cell r="X1931" t="str">
            <v>Supervisoria</v>
          </cell>
          <cell r="Y1931" t="str">
            <v>Asignado</v>
          </cell>
          <cell r="Z1931" t="str">
            <v>Por asignar</v>
          </cell>
          <cell r="AA1931" t="str">
            <v>-</v>
          </cell>
          <cell r="AB1931" t="str">
            <v>-</v>
          </cell>
          <cell r="AC1931" t="str">
            <v>-</v>
          </cell>
          <cell r="AD1931" t="str">
            <v>-</v>
          </cell>
          <cell r="AE1931" t="str">
            <v>-</v>
          </cell>
          <cell r="AF1931" t="str">
            <v>-</v>
          </cell>
          <cell r="AG1931" t="str">
            <v>-</v>
          </cell>
          <cell r="AH1931" t="str">
            <v>-</v>
          </cell>
          <cell r="AI1931" t="str">
            <v>C6705</v>
          </cell>
          <cell r="AJ1931" t="str">
            <v>Ramirez Granados Arturo</v>
          </cell>
          <cell r="AK1931" t="str">
            <v>-</v>
          </cell>
          <cell r="AL1931" t="str">
            <v>-</v>
          </cell>
          <cell r="AM1931" t="str">
            <v>-</v>
          </cell>
          <cell r="AN1931">
            <v>0</v>
          </cell>
          <cell r="AO1931" t="str">
            <v>-</v>
          </cell>
          <cell r="AQ1931">
            <v>4444111347</v>
          </cell>
          <cell r="AR1931" t="str">
            <v>6363180010381315</v>
          </cell>
          <cell r="AS1931" t="str">
            <v>ACTIVO</v>
          </cell>
          <cell r="AT1931" t="str">
            <v>5532</v>
          </cell>
          <cell r="AU1931" t="str">
            <v>224</v>
          </cell>
          <cell r="AV1931" t="str">
            <v>05/26</v>
          </cell>
          <cell r="AW1931" t="str">
            <v>-</v>
          </cell>
          <cell r="AX1931" t="str">
            <v>-</v>
          </cell>
          <cell r="AY1931" t="str">
            <v>No</v>
          </cell>
          <cell r="AZ1931" t="str">
            <v>-</v>
          </cell>
          <cell r="BA1931" t="str">
            <v>-</v>
          </cell>
          <cell r="BB1931" t="str">
            <v>-</v>
          </cell>
          <cell r="BC1931" t="str">
            <v>-</v>
          </cell>
          <cell r="BD1931" t="str">
            <v>-</v>
          </cell>
          <cell r="BE1931" t="str">
            <v>-</v>
          </cell>
          <cell r="BF1931" t="str">
            <v>-</v>
          </cell>
          <cell r="BG1931">
            <v>4</v>
          </cell>
          <cell r="BH1931">
            <v>2021</v>
          </cell>
          <cell r="BI1931">
            <v>2</v>
          </cell>
          <cell r="BJ1931" t="str">
            <v>Arrendado</v>
          </cell>
          <cell r="BK1931" t="str">
            <v>ANC10968</v>
          </cell>
          <cell r="BL1931" t="str">
            <v>Auto Cam, S.A. de C.V.</v>
          </cell>
          <cell r="BM1931">
            <v>126389.66</v>
          </cell>
          <cell r="BN1931">
            <v>20222.345600000001</v>
          </cell>
          <cell r="BO1931">
            <v>146612.0056</v>
          </cell>
          <cell r="BQ1931">
            <v>43652</v>
          </cell>
          <cell r="BR1931" t="str">
            <v>AP-20170728-0735</v>
          </cell>
          <cell r="BS1931" t="str">
            <v>25</v>
          </cell>
          <cell r="BT1931" t="str">
            <v>23/48</v>
          </cell>
          <cell r="BU1931">
            <v>1580.78</v>
          </cell>
          <cell r="BV1931">
            <v>1058.81</v>
          </cell>
          <cell r="BW1931">
            <v>2639.59</v>
          </cell>
          <cell r="BX1931">
            <v>422.33</v>
          </cell>
          <cell r="BY1931">
            <v>3061.92</v>
          </cell>
          <cell r="BZ1931">
            <v>96048.01</v>
          </cell>
          <cell r="CA1931" t="str">
            <v>28/07/2017</v>
          </cell>
          <cell r="CB1931" t="str">
            <v>06/08/2021</v>
          </cell>
          <cell r="CC1931" t="str">
            <v>Viernes</v>
          </cell>
          <cell r="CD1931" t="str">
            <v>50</v>
          </cell>
          <cell r="CE1931" t="str">
            <v>0</v>
          </cell>
          <cell r="CF1931" t="str">
            <v>Azul</v>
          </cell>
          <cell r="CG1931" t="str">
            <v>5o Sábado</v>
          </cell>
          <cell r="CH1931" t="str">
            <v>May y Jun</v>
          </cell>
          <cell r="CI1931" t="str">
            <v>Nov y Dic</v>
          </cell>
          <cell r="CJ1931" t="str">
            <v>SupTaller</v>
          </cell>
          <cell r="CK1931">
            <v>90</v>
          </cell>
          <cell r="CL1931" t="str">
            <v>101 - MAGNA</v>
          </cell>
          <cell r="CM1931" t="str">
            <v>17160</v>
          </cell>
          <cell r="CP1931" t="str">
            <v>4018889</v>
          </cell>
        </row>
        <row r="1932">
          <cell r="A1932" t="str">
            <v>17161</v>
          </cell>
          <cell r="B1932" t="str">
            <v>X31APC</v>
          </cell>
          <cell r="C1932" t="str">
            <v>Ciudad de México</v>
          </cell>
          <cell r="D1932" t="str">
            <v>No aplica</v>
          </cell>
          <cell r="E1932" t="str">
            <v>Aveo</v>
          </cell>
          <cell r="F1932" t="str">
            <v>Automóvil</v>
          </cell>
          <cell r="G1932" t="str">
            <v>Chevrolet</v>
          </cell>
          <cell r="H1932" t="str">
            <v>Aveo LT 4 puertas T/M, D/H, A/A, B/A, ABS, CD, Paquete F</v>
          </cell>
          <cell r="I1932" t="str">
            <v>3G1TB5CF5HL164047</v>
          </cell>
          <cell r="J1932" t="str">
            <v>Hecho en México</v>
          </cell>
          <cell r="K1932" t="str">
            <v>Magna</v>
          </cell>
          <cell r="L1932">
            <v>4</v>
          </cell>
          <cell r="M1932">
            <v>45</v>
          </cell>
          <cell r="N1932">
            <v>2017</v>
          </cell>
          <cell r="O1932" t="str">
            <v>Monterrey</v>
          </cell>
          <cell r="P1932" t="str">
            <v>Nuevo León</v>
          </cell>
          <cell r="Q1932" t="str">
            <v>Noreste</v>
          </cell>
          <cell r="R1932" t="str">
            <v>Baja</v>
          </cell>
          <cell r="S1932" t="str">
            <v>PT por Siniestro</v>
          </cell>
          <cell r="T1932" t="str">
            <v>GNP</v>
          </cell>
          <cell r="U1932" t="str">
            <v>Grupo Nacional Provincial, S.A.B.</v>
          </cell>
          <cell r="V1932" t="str">
            <v>Pool Ajustes</v>
          </cell>
          <cell r="W1932" t="str">
            <v>Pool Ajustes</v>
          </cell>
          <cell r="X1932" t="str">
            <v>Supervisoria</v>
          </cell>
          <cell r="Y1932" t="str">
            <v>Pool</v>
          </cell>
          <cell r="Z1932" t="str">
            <v>N94975</v>
          </cell>
          <cell r="AA1932" t="str">
            <v>-</v>
          </cell>
          <cell r="AB1932" t="str">
            <v>-</v>
          </cell>
          <cell r="AC1932" t="str">
            <v>-</v>
          </cell>
          <cell r="AD1932" t="str">
            <v>-</v>
          </cell>
          <cell r="AE1932" t="str">
            <v>-</v>
          </cell>
          <cell r="AF1932" t="str">
            <v>-</v>
          </cell>
          <cell r="AG1932" t="str">
            <v>-</v>
          </cell>
          <cell r="AH1932" t="str">
            <v>-</v>
          </cell>
          <cell r="AI1932" t="str">
            <v>C6705</v>
          </cell>
          <cell r="AJ1932" t="str">
            <v>Ramirez Granados Arturo</v>
          </cell>
          <cell r="AK1932" t="str">
            <v>-</v>
          </cell>
          <cell r="AL1932" t="str">
            <v>-</v>
          </cell>
          <cell r="AM1932" t="str">
            <v>-</v>
          </cell>
          <cell r="AN1932" t="str">
            <v>gustavo.arellano@gnp.com.mx</v>
          </cell>
          <cell r="AO1932" t="str">
            <v>-</v>
          </cell>
          <cell r="AP1932" t="str">
            <v>gustavo.arellano@gnp.com.mx</v>
          </cell>
          <cell r="AQ1932">
            <v>8115716768</v>
          </cell>
          <cell r="AR1932" t="str">
            <v>6363180010381323</v>
          </cell>
          <cell r="AS1932" t="str">
            <v>CANCELADO</v>
          </cell>
          <cell r="AT1932" t="str">
            <v>2735</v>
          </cell>
          <cell r="AU1932" t="str">
            <v>555</v>
          </cell>
          <cell r="AV1932" t="str">
            <v>05/26</v>
          </cell>
          <cell r="AW1932" t="str">
            <v>-</v>
          </cell>
          <cell r="AX1932" t="str">
            <v>-</v>
          </cell>
          <cell r="AY1932" t="str">
            <v>No</v>
          </cell>
          <cell r="AZ1932" t="str">
            <v>-</v>
          </cell>
          <cell r="BA1932" t="str">
            <v>-</v>
          </cell>
          <cell r="BB1932" t="str">
            <v>-</v>
          </cell>
          <cell r="BC1932" t="str">
            <v>-</v>
          </cell>
          <cell r="BD1932" t="str">
            <v>-</v>
          </cell>
          <cell r="BE1932" t="str">
            <v>-</v>
          </cell>
          <cell r="BF1932" t="str">
            <v>-</v>
          </cell>
          <cell r="BG1932" t="str">
            <v>-</v>
          </cell>
          <cell r="BH1932" t="str">
            <v>-</v>
          </cell>
          <cell r="BI1932" t="str">
            <v>-</v>
          </cell>
          <cell r="BJ1932" t="str">
            <v>Arrendado</v>
          </cell>
          <cell r="BK1932" t="str">
            <v>ANC10905</v>
          </cell>
          <cell r="BL1932" t="str">
            <v>Auto Cam, S.A. de C.V.</v>
          </cell>
          <cell r="BM1932">
            <v>126389.66</v>
          </cell>
          <cell r="BN1932">
            <v>20222.345600000001</v>
          </cell>
          <cell r="BO1932">
            <v>146612.0056</v>
          </cell>
          <cell r="BQ1932">
            <v>43652</v>
          </cell>
          <cell r="BR1932" t="str">
            <v>AP-20170728-0735</v>
          </cell>
          <cell r="BS1932" t="str">
            <v>45</v>
          </cell>
          <cell r="BT1932" t="str">
            <v>23/36</v>
          </cell>
          <cell r="BU1932">
            <v>2151.71</v>
          </cell>
          <cell r="BV1932">
            <v>1002.97</v>
          </cell>
          <cell r="BW1932">
            <v>3154.6800000000003</v>
          </cell>
          <cell r="BX1932">
            <v>504.75</v>
          </cell>
          <cell r="BY1932">
            <v>3659.4300000000003</v>
          </cell>
          <cell r="BZ1932">
            <v>90328.56</v>
          </cell>
          <cell r="CA1932" t="str">
            <v>28/07/2017</v>
          </cell>
          <cell r="CB1932" t="str">
            <v>06/08/2020</v>
          </cell>
          <cell r="CC1932" t="str">
            <v>Jueves</v>
          </cell>
          <cell r="CD1932" t="str">
            <v>31</v>
          </cell>
          <cell r="CE1932" t="str">
            <v>1</v>
          </cell>
          <cell r="CF1932" t="str">
            <v>Verde</v>
          </cell>
          <cell r="CG1932" t="str">
            <v>4o Sábado</v>
          </cell>
          <cell r="CH1932" t="str">
            <v>Abr y May</v>
          </cell>
          <cell r="CI1932" t="str">
            <v>Oct y Nov</v>
          </cell>
          <cell r="CJ1932" t="str">
            <v>Ajustador</v>
          </cell>
          <cell r="CK1932">
            <v>90</v>
          </cell>
          <cell r="CL1932" t="str">
            <v>101 - MAGNA</v>
          </cell>
          <cell r="CM1932" t="str">
            <v>17161</v>
          </cell>
          <cell r="CP1932" t="str">
            <v>-</v>
          </cell>
        </row>
        <row r="1933">
          <cell r="A1933" t="str">
            <v>17162</v>
          </cell>
          <cell r="B1933" t="str">
            <v>K83APL</v>
          </cell>
          <cell r="C1933" t="str">
            <v>Ciudad de México</v>
          </cell>
          <cell r="D1933" t="str">
            <v>No aplica</v>
          </cell>
          <cell r="E1933" t="str">
            <v>Aveo</v>
          </cell>
          <cell r="F1933" t="str">
            <v>Automóvil</v>
          </cell>
          <cell r="G1933" t="str">
            <v>Chevrolet</v>
          </cell>
          <cell r="H1933" t="str">
            <v>Aveo LT 4 puertas T/M, D/H, A/A, B/A, ABS, CD, Paquete F</v>
          </cell>
          <cell r="I1933" t="str">
            <v>3G1TB5CF5HL164548</v>
          </cell>
          <cell r="J1933" t="str">
            <v>Hecho en México</v>
          </cell>
          <cell r="K1933" t="str">
            <v>Magna</v>
          </cell>
          <cell r="L1933">
            <v>4</v>
          </cell>
          <cell r="M1933">
            <v>45</v>
          </cell>
          <cell r="N1933">
            <v>2017</v>
          </cell>
          <cell r="O1933" t="str">
            <v>Monterrey</v>
          </cell>
          <cell r="P1933" t="str">
            <v>Nuevo León</v>
          </cell>
          <cell r="Q1933" t="str">
            <v>Noreste</v>
          </cell>
          <cell r="R1933" t="str">
            <v>Baja</v>
          </cell>
          <cell r="S1933" t="str">
            <v>Devolución Valmex</v>
          </cell>
          <cell r="T1933" t="str">
            <v>GNP</v>
          </cell>
          <cell r="U1933" t="str">
            <v>Grupo Nacional Provincial, S.A.B.</v>
          </cell>
          <cell r="V1933" t="str">
            <v>AVES</v>
          </cell>
          <cell r="X1933" t="str">
            <v>Despacho Externo</v>
          </cell>
          <cell r="Y1933" t="str">
            <v>Asignado</v>
          </cell>
          <cell r="AA1933" t="str">
            <v>-</v>
          </cell>
          <cell r="AB1933" t="str">
            <v>-</v>
          </cell>
          <cell r="AC1933" t="str">
            <v>-</v>
          </cell>
          <cell r="AD1933" t="str">
            <v>-</v>
          </cell>
          <cell r="AE1933" t="str">
            <v>-</v>
          </cell>
          <cell r="AF1933" t="str">
            <v>-</v>
          </cell>
          <cell r="AG1933" t="str">
            <v>-</v>
          </cell>
          <cell r="AH1933" t="str">
            <v>-</v>
          </cell>
          <cell r="AI1933" t="str">
            <v>C6705</v>
          </cell>
          <cell r="AJ1933" t="str">
            <v>Ramirez Granados Arturo</v>
          </cell>
          <cell r="AK1933" t="str">
            <v>-</v>
          </cell>
          <cell r="AL1933" t="str">
            <v>-</v>
          </cell>
          <cell r="AM1933" t="str">
            <v>-</v>
          </cell>
          <cell r="AO1933" t="str">
            <v>-</v>
          </cell>
          <cell r="AP1933" t="str">
            <v>iespejo@estrategas.com.mx</v>
          </cell>
          <cell r="AR1933" t="str">
            <v>6363180010381331</v>
          </cell>
          <cell r="AS1933" t="str">
            <v>CANCELADO</v>
          </cell>
          <cell r="AT1933" t="str">
            <v>2578</v>
          </cell>
          <cell r="AU1933" t="str">
            <v>958</v>
          </cell>
          <cell r="AV1933" t="str">
            <v>05/26</v>
          </cell>
          <cell r="AW1933" t="str">
            <v>IMDM22968787..</v>
          </cell>
          <cell r="AX1933" t="str">
            <v>Inactivo</v>
          </cell>
          <cell r="AY1933" t="str">
            <v>No</v>
          </cell>
          <cell r="AZ1933" t="str">
            <v>-</v>
          </cell>
          <cell r="BA1933" t="str">
            <v>-</v>
          </cell>
          <cell r="BB1933" t="str">
            <v>-</v>
          </cell>
          <cell r="BC1933" t="str">
            <v>-</v>
          </cell>
          <cell r="BD1933" t="str">
            <v>-</v>
          </cell>
          <cell r="BE1933" t="str">
            <v>-</v>
          </cell>
          <cell r="BF1933" t="str">
            <v>-</v>
          </cell>
          <cell r="BG1933" t="str">
            <v>-</v>
          </cell>
          <cell r="BH1933" t="str">
            <v>-</v>
          </cell>
          <cell r="BI1933" t="str">
            <v>-</v>
          </cell>
          <cell r="BJ1933" t="str">
            <v>Arrendado</v>
          </cell>
          <cell r="BK1933" t="str">
            <v>ANC10969</v>
          </cell>
          <cell r="BL1933" t="str">
            <v>Auto Cam, S.A. de C.V.</v>
          </cell>
          <cell r="BM1933">
            <v>126389.66</v>
          </cell>
          <cell r="BN1933">
            <v>20222.345600000001</v>
          </cell>
          <cell r="BO1933">
            <v>146612.0056</v>
          </cell>
          <cell r="BQ1933" t="str">
            <v>-</v>
          </cell>
          <cell r="BR1933" t="str">
            <v>-</v>
          </cell>
          <cell r="BS1933" t="str">
            <v>-</v>
          </cell>
          <cell r="BT1933" t="str">
            <v>-</v>
          </cell>
          <cell r="BU1933" t="str">
            <v>-</v>
          </cell>
          <cell r="BV1933" t="str">
            <v>-</v>
          </cell>
          <cell r="BW1933" t="str">
            <v>-</v>
          </cell>
          <cell r="BX1933" t="str">
            <v>-</v>
          </cell>
          <cell r="BY1933" t="str">
            <v>-</v>
          </cell>
          <cell r="BZ1933" t="str">
            <v>-</v>
          </cell>
          <cell r="CA1933" t="str">
            <v>-</v>
          </cell>
          <cell r="CB1933" t="str">
            <v>-</v>
          </cell>
          <cell r="CC1933" t="str">
            <v>Miércoles</v>
          </cell>
          <cell r="CD1933" t="str">
            <v>83</v>
          </cell>
          <cell r="CE1933" t="str">
            <v>3</v>
          </cell>
          <cell r="CF1933" t="str">
            <v>Rojo</v>
          </cell>
          <cell r="CG1933" t="str">
            <v>3er Sábado</v>
          </cell>
          <cell r="CH1933" t="str">
            <v>Mzo y Abr</v>
          </cell>
          <cell r="CI1933" t="str">
            <v>Sep y Oct</v>
          </cell>
          <cell r="CJ1933" t="str">
            <v>Ajustador</v>
          </cell>
          <cell r="CK1933">
            <v>0</v>
          </cell>
          <cell r="CL1933" t="str">
            <v>101 - MAGNA</v>
          </cell>
          <cell r="CM1933" t="str">
            <v>17162</v>
          </cell>
          <cell r="CP1933" t="str">
            <v>-</v>
          </cell>
        </row>
        <row r="1934">
          <cell r="A1934" t="str">
            <v>17163</v>
          </cell>
          <cell r="B1934" t="str">
            <v>S12APJ</v>
          </cell>
          <cell r="C1934" t="str">
            <v>Ciudad de México</v>
          </cell>
          <cell r="D1934" t="str">
            <v>No aplica</v>
          </cell>
          <cell r="E1934" t="str">
            <v>Aveo</v>
          </cell>
          <cell r="F1934" t="str">
            <v>Automóvil</v>
          </cell>
          <cell r="G1934" t="str">
            <v>Chevrolet</v>
          </cell>
          <cell r="H1934" t="str">
            <v>Aveo LT 4 puertas T/M, D/H, A/A, B/A, ABS, CD, Paquete F</v>
          </cell>
          <cell r="I1934" t="str">
            <v>3G1TB5CF5HL164808</v>
          </cell>
          <cell r="J1934" t="str">
            <v>Hecho en México</v>
          </cell>
          <cell r="K1934" t="str">
            <v>Magna</v>
          </cell>
          <cell r="L1934">
            <v>4</v>
          </cell>
          <cell r="M1934">
            <v>45</v>
          </cell>
          <cell r="N1934">
            <v>2017</v>
          </cell>
          <cell r="O1934" t="str">
            <v>Hermosillo</v>
          </cell>
          <cell r="P1934" t="str">
            <v>Sonora</v>
          </cell>
          <cell r="Q1934" t="str">
            <v>Noroeste</v>
          </cell>
          <cell r="R1934" t="str">
            <v>Activo</v>
          </cell>
          <cell r="S1934" t="str">
            <v>En operación</v>
          </cell>
          <cell r="T1934" t="str">
            <v>GNP</v>
          </cell>
          <cell r="U1934" t="str">
            <v>Grupo Nacional Provincial, S.A.B.</v>
          </cell>
          <cell r="V1934" t="str">
            <v>Pool Administrativo</v>
          </cell>
          <cell r="W1934" t="str">
            <v>Pool Administrativo</v>
          </cell>
          <cell r="X1934" t="str">
            <v>Supervisoria</v>
          </cell>
          <cell r="Y1934" t="str">
            <v>Pool</v>
          </cell>
          <cell r="Z1934" t="str">
            <v>N89379</v>
          </cell>
          <cell r="AA1934" t="str">
            <v>Barragán Contreras Cesar Gerardo</v>
          </cell>
          <cell r="AB1934" t="str">
            <v>Grupo Nacional Provincial, S.A.B.</v>
          </cell>
          <cell r="AC1934" t="str">
            <v>BACC8109095Z9</v>
          </cell>
          <cell r="AD1934" t="str">
            <v>Jefe de departamento</v>
          </cell>
          <cell r="AE1934" t="str">
            <v>Jefe de Departamento A</v>
          </cell>
          <cell r="AF1934" t="str">
            <v>Unidad Staff</v>
          </cell>
          <cell r="AG1934" t="str">
            <v>Dirección Recursos Humanos y Servicios Administrativos</v>
          </cell>
          <cell r="AH1934" t="str">
            <v>Subdir. Inmuebles</v>
          </cell>
          <cell r="AI1934" t="str">
            <v>C6108</v>
          </cell>
          <cell r="AJ1934" t="str">
            <v>Lomeli Aguayo Victor Javier</v>
          </cell>
          <cell r="AK1934" t="str">
            <v>Mexicali</v>
          </cell>
          <cell r="AL1934" t="str">
            <v>Mexicalí</v>
          </cell>
          <cell r="AM1934">
            <v>7360</v>
          </cell>
          <cell r="AN1934" t="str">
            <v>gerardo.barragan@gnp.com.mx</v>
          </cell>
          <cell r="AO1934" t="str">
            <v>gerardo.barragan@gnp.com.mx</v>
          </cell>
          <cell r="AQ1934">
            <v>6862614822</v>
          </cell>
          <cell r="AR1934" t="str">
            <v>6363180010381349</v>
          </cell>
          <cell r="AS1934" t="str">
            <v>ACTIVO</v>
          </cell>
          <cell r="AT1934" t="str">
            <v>0720</v>
          </cell>
          <cell r="AU1934" t="str">
            <v>932</v>
          </cell>
          <cell r="AV1934" t="str">
            <v>05/26</v>
          </cell>
          <cell r="AW1934" t="str">
            <v>-</v>
          </cell>
          <cell r="AX1934" t="str">
            <v>-</v>
          </cell>
          <cell r="AY1934" t="str">
            <v>No</v>
          </cell>
          <cell r="AZ1934" t="str">
            <v>-</v>
          </cell>
          <cell r="BA1934" t="str">
            <v>-</v>
          </cell>
          <cell r="BB1934" t="str">
            <v>-</v>
          </cell>
          <cell r="BC1934" t="str">
            <v>-</v>
          </cell>
          <cell r="BD1934" t="str">
            <v>-</v>
          </cell>
          <cell r="BE1934" t="str">
            <v>-</v>
          </cell>
          <cell r="BF1934" t="str">
            <v>-</v>
          </cell>
          <cell r="BG1934" t="str">
            <v>-</v>
          </cell>
          <cell r="BH1934">
            <v>2021</v>
          </cell>
          <cell r="BI1934">
            <v>2</v>
          </cell>
          <cell r="BJ1934" t="str">
            <v>Arrendado</v>
          </cell>
          <cell r="BK1934" t="str">
            <v>ANC10970</v>
          </cell>
          <cell r="BL1934" t="str">
            <v>Auto Cam, S.A. de C.V.</v>
          </cell>
          <cell r="BM1934">
            <v>126389.66</v>
          </cell>
          <cell r="BN1934">
            <v>20222.345600000001</v>
          </cell>
          <cell r="BO1934">
            <v>146612.0056</v>
          </cell>
          <cell r="BQ1934">
            <v>43652</v>
          </cell>
          <cell r="BR1934" t="str">
            <v>AP-20170728-0735</v>
          </cell>
          <cell r="BS1934" t="str">
            <v>5</v>
          </cell>
          <cell r="BT1934" t="str">
            <v>23/48</v>
          </cell>
          <cell r="BU1934">
            <v>1450.61</v>
          </cell>
          <cell r="BV1934">
            <v>1086.6199999999999</v>
          </cell>
          <cell r="BW1934">
            <v>2537.2299999999996</v>
          </cell>
          <cell r="BX1934">
            <v>405.96</v>
          </cell>
          <cell r="BY1934">
            <v>2943.1899999999996</v>
          </cell>
          <cell r="BZ1934">
            <v>98743.02</v>
          </cell>
          <cell r="CA1934" t="str">
            <v>28/07/2017</v>
          </cell>
          <cell r="CB1934" t="str">
            <v>06/08/2021</v>
          </cell>
          <cell r="CC1934" t="str">
            <v>Jueves</v>
          </cell>
          <cell r="CD1934" t="str">
            <v>12</v>
          </cell>
          <cell r="CE1934" t="str">
            <v>2</v>
          </cell>
          <cell r="CF1934" t="str">
            <v>Verde</v>
          </cell>
          <cell r="CG1934" t="str">
            <v>4o Sábado</v>
          </cell>
          <cell r="CH1934" t="str">
            <v>Abr y May</v>
          </cell>
          <cell r="CI1934" t="str">
            <v>Oct y Nov</v>
          </cell>
          <cell r="CJ1934" t="str">
            <v>PAdmvo</v>
          </cell>
          <cell r="CK1934">
            <v>90</v>
          </cell>
          <cell r="CL1934" t="str">
            <v>101 - MAGNA</v>
          </cell>
          <cell r="CM1934" t="str">
            <v>17163</v>
          </cell>
          <cell r="CP1934" t="str">
            <v>-</v>
          </cell>
        </row>
        <row r="1935">
          <cell r="A1935" t="str">
            <v>17164</v>
          </cell>
          <cell r="B1935" t="str">
            <v>Z14APJ</v>
          </cell>
          <cell r="C1935" t="str">
            <v>Ciudad de México</v>
          </cell>
          <cell r="D1935" t="str">
            <v>No aplica</v>
          </cell>
          <cell r="E1935" t="str">
            <v>Aveo</v>
          </cell>
          <cell r="F1935" t="str">
            <v>Automóvil</v>
          </cell>
          <cell r="G1935" t="str">
            <v>Chevrolet</v>
          </cell>
          <cell r="H1935" t="str">
            <v>Aveo LT 4 puertas T/M, D/H, A/A, B/A, ABS, CD, Paquete F</v>
          </cell>
          <cell r="I1935" t="str">
            <v>3G1TB5CF5HL165215</v>
          </cell>
          <cell r="J1935" t="str">
            <v>Hecho en México</v>
          </cell>
          <cell r="K1935" t="str">
            <v>Magna</v>
          </cell>
          <cell r="L1935">
            <v>4</v>
          </cell>
          <cell r="M1935">
            <v>45</v>
          </cell>
          <cell r="N1935">
            <v>2017</v>
          </cell>
          <cell r="O1935" t="str">
            <v>Monterrey</v>
          </cell>
          <cell r="P1935" t="str">
            <v>Nuevo León</v>
          </cell>
          <cell r="Q1935" t="str">
            <v>Noreste</v>
          </cell>
          <cell r="R1935" t="str">
            <v>Activo</v>
          </cell>
          <cell r="S1935" t="str">
            <v>En operación</v>
          </cell>
          <cell r="T1935" t="str">
            <v>GNP</v>
          </cell>
          <cell r="U1935" t="str">
            <v>Grupo Nacional Provincial, S.A.B.</v>
          </cell>
          <cell r="V1935" t="str">
            <v>Pool Administrativo</v>
          </cell>
          <cell r="W1935" t="str">
            <v>Pool Administrativo</v>
          </cell>
          <cell r="X1935" t="str">
            <v>Célula 9</v>
          </cell>
          <cell r="Y1935" t="str">
            <v>Pool</v>
          </cell>
          <cell r="Z1935" t="str">
            <v>N95833</v>
          </cell>
          <cell r="AA1935" t="str">
            <v>Saltijeral Toledo Laura Daniela</v>
          </cell>
          <cell r="AB1935" t="str">
            <v>Grupo Nacional Provincial, S.A.B.</v>
          </cell>
          <cell r="AC1935" t="str">
            <v>SATL9112111M9</v>
          </cell>
          <cell r="AD1935" t="str">
            <v>Jefe de departamento</v>
          </cell>
          <cell r="AE1935" t="str">
            <v>Jefe de Departamento B</v>
          </cell>
          <cell r="AF1935" t="str">
            <v>Unidad Staff</v>
          </cell>
          <cell r="AG1935" t="str">
            <v>Dirección Recursos Humanos y Servicios Administrativos</v>
          </cell>
          <cell r="AH1935" t="str">
            <v>Subdir. Inmuebles</v>
          </cell>
          <cell r="AI1935" t="str">
            <v>C6108</v>
          </cell>
          <cell r="AJ1935" t="str">
            <v>Lomeli Aguayo Victor Javier</v>
          </cell>
          <cell r="AK1935" t="str">
            <v>Santa Engracia C PB</v>
          </cell>
          <cell r="AL1935" t="str">
            <v>Monterrey</v>
          </cell>
          <cell r="AM1935">
            <v>0</v>
          </cell>
          <cell r="AN1935" t="str">
            <v>laura.saltijeral@gnp.com.mx</v>
          </cell>
          <cell r="AO1935" t="str">
            <v>laura.saltijeral@gnp.com.mx</v>
          </cell>
          <cell r="AP1935" t="str">
            <v>marcos.leyva@gnp.com.mx</v>
          </cell>
          <cell r="AQ1935">
            <v>8115716768</v>
          </cell>
          <cell r="AR1935" t="str">
            <v>6363180010381356</v>
          </cell>
          <cell r="AS1935" t="str">
            <v>ACTIVO</v>
          </cell>
          <cell r="AT1935" t="str">
            <v>7325</v>
          </cell>
          <cell r="AU1935" t="str">
            <v>642</v>
          </cell>
          <cell r="AV1935" t="str">
            <v>05/26</v>
          </cell>
          <cell r="AW1935" t="str">
            <v>IMDM22968806..</v>
          </cell>
          <cell r="AX1935" t="str">
            <v>Activo</v>
          </cell>
          <cell r="AY1935" t="str">
            <v>No</v>
          </cell>
          <cell r="AZ1935" t="str">
            <v>-</v>
          </cell>
          <cell r="BA1935" t="str">
            <v>-</v>
          </cell>
          <cell r="BB1935" t="str">
            <v>-</v>
          </cell>
          <cell r="BC1935" t="str">
            <v>-</v>
          </cell>
          <cell r="BD1935" t="str">
            <v>-</v>
          </cell>
          <cell r="BE1935" t="str">
            <v>-</v>
          </cell>
          <cell r="BF1935" t="str">
            <v>-</v>
          </cell>
          <cell r="BG1935" t="str">
            <v>-</v>
          </cell>
          <cell r="BH1935">
            <v>2021</v>
          </cell>
          <cell r="BI1935">
            <v>2</v>
          </cell>
          <cell r="BJ1935" t="str">
            <v>Arrendado</v>
          </cell>
          <cell r="BK1935" t="str">
            <v>ANC10971</v>
          </cell>
          <cell r="BL1935" t="str">
            <v>Auto Cam, S.A. de C.V.</v>
          </cell>
          <cell r="BM1935">
            <v>126389.66</v>
          </cell>
          <cell r="BN1935">
            <v>20222.345600000001</v>
          </cell>
          <cell r="BO1935">
            <v>146612.0056</v>
          </cell>
          <cell r="BQ1935">
            <v>43652</v>
          </cell>
          <cell r="BR1935" t="str">
            <v>AP-20170728-0735</v>
          </cell>
          <cell r="BS1935" t="str">
            <v>126</v>
          </cell>
          <cell r="BT1935" t="str">
            <v>22/48</v>
          </cell>
          <cell r="BU1935">
            <v>1574.06</v>
          </cell>
          <cell r="BV1935">
            <v>1081.51</v>
          </cell>
          <cell r="BW1935">
            <v>2655.5699999999997</v>
          </cell>
          <cell r="BX1935">
            <v>424.89</v>
          </cell>
          <cell r="BY1935">
            <v>3080.4599999999996</v>
          </cell>
          <cell r="BZ1935">
            <v>98148.38</v>
          </cell>
          <cell r="CA1935" t="str">
            <v>29/08/2017</v>
          </cell>
          <cell r="CB1935" t="str">
            <v>06/09/2021</v>
          </cell>
          <cell r="CC1935" t="str">
            <v>Miércoles</v>
          </cell>
          <cell r="CD1935" t="str">
            <v>14</v>
          </cell>
          <cell r="CE1935" t="str">
            <v>4</v>
          </cell>
          <cell r="CF1935" t="str">
            <v>Rojo</v>
          </cell>
          <cell r="CG1935" t="str">
            <v>3er Sábado</v>
          </cell>
          <cell r="CH1935" t="str">
            <v>Mzo y Abr</v>
          </cell>
          <cell r="CI1935" t="str">
            <v>Sep y Oct</v>
          </cell>
          <cell r="CJ1935" t="str">
            <v>Ajustador</v>
          </cell>
          <cell r="CK1935">
            <v>90</v>
          </cell>
          <cell r="CL1935" t="str">
            <v>101 - MAGNA</v>
          </cell>
          <cell r="CM1935" t="str">
            <v>17164</v>
          </cell>
          <cell r="CP1935" t="str">
            <v>-</v>
          </cell>
        </row>
        <row r="1936">
          <cell r="A1936" t="str">
            <v>17165</v>
          </cell>
          <cell r="B1936" t="str">
            <v>T96APJ</v>
          </cell>
          <cell r="C1936" t="str">
            <v>Ciudad de México</v>
          </cell>
          <cell r="D1936" t="str">
            <v>No aplica</v>
          </cell>
          <cell r="E1936" t="str">
            <v>Aveo</v>
          </cell>
          <cell r="F1936" t="str">
            <v>Automóvil</v>
          </cell>
          <cell r="G1936" t="str">
            <v>Chevrolet</v>
          </cell>
          <cell r="H1936" t="str">
            <v>Aveo LT 4 puertas T/M, D/H, A/A, B/A, ABS, CD, Paquete F</v>
          </cell>
          <cell r="I1936" t="str">
            <v>3G1TB5CF5HL165442</v>
          </cell>
          <cell r="J1936" t="str">
            <v>Hecho en México</v>
          </cell>
          <cell r="K1936" t="str">
            <v>Magna</v>
          </cell>
          <cell r="L1936">
            <v>4</v>
          </cell>
          <cell r="M1936">
            <v>45</v>
          </cell>
          <cell r="N1936">
            <v>2017</v>
          </cell>
          <cell r="O1936" t="str">
            <v>Monterrey</v>
          </cell>
          <cell r="P1936" t="str">
            <v>Nuevo León</v>
          </cell>
          <cell r="Q1936" t="str">
            <v>Noreste</v>
          </cell>
          <cell r="R1936" t="str">
            <v>Activo</v>
          </cell>
          <cell r="S1936" t="str">
            <v>En operación</v>
          </cell>
          <cell r="T1936" t="str">
            <v>GNP</v>
          </cell>
          <cell r="U1936" t="str">
            <v>Grupo Nacional Provincial, S.A.B.</v>
          </cell>
          <cell r="V1936" t="str">
            <v>Supervisor Ajustes</v>
          </cell>
          <cell r="W1936" t="str">
            <v>-</v>
          </cell>
          <cell r="X1936" t="str">
            <v>Guardia 1</v>
          </cell>
          <cell r="Y1936" t="str">
            <v>Asignado</v>
          </cell>
          <cell r="Z1936" t="str">
            <v>N92670</v>
          </cell>
          <cell r="AA1936" t="str">
            <v>Gonzalez Cavazos Yolanda Magdalena</v>
          </cell>
          <cell r="AB1936" t="str">
            <v>Grupo Nacional Provincial, S.A.B.</v>
          </cell>
          <cell r="AC1936" t="str">
            <v>GOCY870113EH4</v>
          </cell>
          <cell r="AD1936" t="str">
            <v>Jefe de departamento</v>
          </cell>
          <cell r="AE1936" t="str">
            <v>Coordinador de Célula (Foráneo)</v>
          </cell>
          <cell r="AF1936" t="str">
            <v>Unidad Operativa</v>
          </cell>
          <cell r="AG1936" t="str">
            <v>Dirección Servicio y Operaciones</v>
          </cell>
          <cell r="AH1936" t="str">
            <v>Subdirección Siniestros Norte y Occidente</v>
          </cell>
          <cell r="AI1936" t="str">
            <v>C9212</v>
          </cell>
          <cell r="AJ1936" t="str">
            <v>Colome Pineda Juan Del Carmen</v>
          </cell>
          <cell r="AK1936" t="str">
            <v>Santa Engracia B P5</v>
          </cell>
          <cell r="AL1936" t="str">
            <v>Monterrey</v>
          </cell>
          <cell r="AM1936">
            <v>5446</v>
          </cell>
          <cell r="AN1936" t="str">
            <v>yolanda.gonzalez@gnp.com.mx</v>
          </cell>
          <cell r="AO1936" t="str">
            <v>yolanda.gonzalez@gnp.com.mx</v>
          </cell>
          <cell r="AQ1936">
            <v>8112447168</v>
          </cell>
          <cell r="AR1936" t="str">
            <v>6363180010381364</v>
          </cell>
          <cell r="AS1936" t="str">
            <v>CANCELADO</v>
          </cell>
          <cell r="AT1936" t="str">
            <v>1479</v>
          </cell>
          <cell r="AU1936" t="str">
            <v>749</v>
          </cell>
          <cell r="AV1936" t="str">
            <v>05/26</v>
          </cell>
          <cell r="AW1936" t="str">
            <v>-</v>
          </cell>
          <cell r="AX1936" t="str">
            <v>-</v>
          </cell>
          <cell r="AY1936" t="str">
            <v>Si</v>
          </cell>
          <cell r="AZ1936">
            <v>847.22</v>
          </cell>
          <cell r="BA1936">
            <v>43708</v>
          </cell>
          <cell r="BB1936">
            <v>1694.44</v>
          </cell>
          <cell r="BC1936" t="str">
            <v>-</v>
          </cell>
          <cell r="BD1936">
            <v>61000</v>
          </cell>
          <cell r="BE1936">
            <v>43692</v>
          </cell>
          <cell r="BF1936">
            <v>45153</v>
          </cell>
          <cell r="BG1936">
            <v>3</v>
          </cell>
          <cell r="BH1936">
            <v>2020</v>
          </cell>
          <cell r="BI1936">
            <v>2</v>
          </cell>
          <cell r="BJ1936" t="str">
            <v>Arrendado</v>
          </cell>
          <cell r="BK1936" t="str">
            <v>ANC10953</v>
          </cell>
          <cell r="BL1936" t="str">
            <v>Auto Cam, S.A. de C.V.</v>
          </cell>
          <cell r="BM1936">
            <v>126389.66</v>
          </cell>
          <cell r="BN1936">
            <v>20222.345600000001</v>
          </cell>
          <cell r="BO1936">
            <v>146612.0056</v>
          </cell>
          <cell r="BQ1936">
            <v>43652</v>
          </cell>
          <cell r="BR1936" t="str">
            <v>AP-20170728-0735</v>
          </cell>
          <cell r="BS1936" t="str">
            <v>20</v>
          </cell>
          <cell r="BT1936" t="str">
            <v>23/48</v>
          </cell>
          <cell r="BU1936">
            <v>1580.78</v>
          </cell>
          <cell r="BV1936">
            <v>1058.81</v>
          </cell>
          <cell r="BW1936">
            <v>2639.59</v>
          </cell>
          <cell r="BX1936">
            <v>422.33</v>
          </cell>
          <cell r="BY1936">
            <v>3061.92</v>
          </cell>
          <cell r="BZ1936">
            <v>96048.01</v>
          </cell>
          <cell r="CA1936" t="str">
            <v>28/07/2017</v>
          </cell>
          <cell r="CB1936" t="str">
            <v>06/08/2021</v>
          </cell>
          <cell r="CC1936" t="str">
            <v>Lunes</v>
          </cell>
          <cell r="CD1936" t="str">
            <v>96</v>
          </cell>
          <cell r="CE1936" t="str">
            <v>6</v>
          </cell>
          <cell r="CF1936" t="str">
            <v>Amarillo</v>
          </cell>
          <cell r="CG1936" t="str">
            <v>1er Sábado</v>
          </cell>
          <cell r="CH1936" t="str">
            <v>Ene y Feb</v>
          </cell>
          <cell r="CI1936" t="str">
            <v>Jul y Ago</v>
          </cell>
          <cell r="CJ1936" t="str">
            <v>SupAjustes</v>
          </cell>
          <cell r="CK1936">
            <v>90</v>
          </cell>
          <cell r="CL1936" t="str">
            <v>101 - MAGNA</v>
          </cell>
          <cell r="CM1936" t="str">
            <v>17165</v>
          </cell>
          <cell r="CP1936" t="str">
            <v>4015178</v>
          </cell>
        </row>
        <row r="1937">
          <cell r="A1937" t="str">
            <v>17166</v>
          </cell>
          <cell r="B1937" t="str">
            <v>P62APL</v>
          </cell>
          <cell r="C1937" t="str">
            <v>Ciudad de México</v>
          </cell>
          <cell r="D1937" t="str">
            <v>No aplica</v>
          </cell>
          <cell r="E1937" t="str">
            <v>Aveo</v>
          </cell>
          <cell r="F1937" t="str">
            <v>Automóvil</v>
          </cell>
          <cell r="G1937" t="str">
            <v>Chevrolet</v>
          </cell>
          <cell r="H1937" t="str">
            <v>Aveo LT 4 puertas T/M, D/H, A/A, B/A, ABS, CD, Paquete F</v>
          </cell>
          <cell r="I1937" t="str">
            <v>3G1TB5CF5HL165456</v>
          </cell>
          <cell r="J1937" t="str">
            <v>Hecho en México</v>
          </cell>
          <cell r="K1937" t="str">
            <v>Magna</v>
          </cell>
          <cell r="L1937">
            <v>4</v>
          </cell>
          <cell r="M1937">
            <v>45</v>
          </cell>
          <cell r="N1937">
            <v>2017</v>
          </cell>
          <cell r="O1937" t="str">
            <v>Torreón</v>
          </cell>
          <cell r="P1937" t="str">
            <v>Coahuila</v>
          </cell>
          <cell r="Q1937" t="str">
            <v>Noreste</v>
          </cell>
          <cell r="R1937" t="str">
            <v>Activo</v>
          </cell>
          <cell r="S1937" t="str">
            <v>En operación</v>
          </cell>
          <cell r="T1937" t="str">
            <v>GNP</v>
          </cell>
          <cell r="U1937" t="str">
            <v>Grupo Nacional Provincial, S.A.B.</v>
          </cell>
          <cell r="V1937" t="str">
            <v>Agente Empleado</v>
          </cell>
          <cell r="W1937" t="str">
            <v>-</v>
          </cell>
          <cell r="X1937" t="str">
            <v>Metro Sur</v>
          </cell>
          <cell r="Y1937" t="str">
            <v>Asignado</v>
          </cell>
          <cell r="Z1937" t="str">
            <v>V04060</v>
          </cell>
          <cell r="AA1937" t="str">
            <v>Valero Castañón Gerardo David</v>
          </cell>
          <cell r="AB1937" t="str">
            <v>GNP Administración de Venta Masiva, S.A. de C.V.</v>
          </cell>
          <cell r="AC1937" t="str">
            <v>VACG750425463</v>
          </cell>
          <cell r="AD1937" t="str">
            <v>Jefe de departamento</v>
          </cell>
          <cell r="AE1937" t="str">
            <v>Gerente Comercial</v>
          </cell>
          <cell r="AF1937" t="str">
            <v>Unidad de Negocio</v>
          </cell>
          <cell r="AG1937" t="str">
            <v>Dirección Canal Masivo</v>
          </cell>
          <cell r="AH1937" t="str">
            <v>Subdirección Comercial Agentes y Empleados</v>
          </cell>
          <cell r="AI1937" t="str">
            <v>C2041</v>
          </cell>
          <cell r="AJ1937" t="str">
            <v>Cabrera Zúñiga Saúl</v>
          </cell>
          <cell r="AK1937" t="str">
            <v>Oficina Agentes Empleados Torreón</v>
          </cell>
          <cell r="AL1937" t="str">
            <v>Torreón</v>
          </cell>
          <cell r="AM1937">
            <v>0</v>
          </cell>
          <cell r="AN1937" t="str">
            <v>gerardo.valero@gnp.com.mx</v>
          </cell>
          <cell r="AO1937" t="str">
            <v>gerardo.valero@gnp.com.mx</v>
          </cell>
          <cell r="AQ1937">
            <v>8717340697</v>
          </cell>
          <cell r="AR1937" t="str">
            <v>6363180010381372</v>
          </cell>
          <cell r="AS1937" t="str">
            <v>ACTIVO</v>
          </cell>
          <cell r="AT1937" t="str">
            <v>8974</v>
          </cell>
          <cell r="AU1937" t="str">
            <v>397</v>
          </cell>
          <cell r="AV1937" t="str">
            <v>05/26</v>
          </cell>
          <cell r="AW1937" t="str">
            <v>IMDM22968788..</v>
          </cell>
          <cell r="AX1937" t="str">
            <v>Activo</v>
          </cell>
          <cell r="AY1937" t="str">
            <v>No</v>
          </cell>
          <cell r="AZ1937" t="str">
            <v>-</v>
          </cell>
          <cell r="BA1937" t="str">
            <v>-</v>
          </cell>
          <cell r="BB1937" t="str">
            <v>-</v>
          </cell>
          <cell r="BC1937" t="str">
            <v>-</v>
          </cell>
          <cell r="BD1937" t="str">
            <v>-</v>
          </cell>
          <cell r="BE1937" t="str">
            <v>-</v>
          </cell>
          <cell r="BF1937" t="str">
            <v>-</v>
          </cell>
          <cell r="BG1937" t="str">
            <v>-</v>
          </cell>
          <cell r="BH1937">
            <v>2021</v>
          </cell>
          <cell r="BI1937">
            <v>2</v>
          </cell>
          <cell r="BJ1937" t="str">
            <v>Arrendado</v>
          </cell>
          <cell r="BK1937" t="str">
            <v>ANC11067</v>
          </cell>
          <cell r="BL1937" t="str">
            <v>Auto Cam, S.A. de C.V.</v>
          </cell>
          <cell r="BM1937">
            <v>126389.66</v>
          </cell>
          <cell r="BN1937">
            <v>20222.345600000001</v>
          </cell>
          <cell r="BO1937">
            <v>146612.0056</v>
          </cell>
          <cell r="BQ1937">
            <v>43652</v>
          </cell>
          <cell r="BR1937" t="str">
            <v>AP-20161006-0674</v>
          </cell>
          <cell r="BS1937" t="str">
            <v>275</v>
          </cell>
          <cell r="BT1937" t="str">
            <v>23/48</v>
          </cell>
          <cell r="BU1937">
            <v>1458.88</v>
          </cell>
          <cell r="BV1937">
            <v>1092.77</v>
          </cell>
          <cell r="BW1937">
            <v>2551.65</v>
          </cell>
          <cell r="BX1937">
            <v>408.26</v>
          </cell>
          <cell r="BY1937">
            <v>2959.91</v>
          </cell>
          <cell r="BZ1937">
            <v>99301.319999999992</v>
          </cell>
          <cell r="CA1937" t="str">
            <v>24/07/2017</v>
          </cell>
          <cell r="CB1937" t="str">
            <v>06/08/2021</v>
          </cell>
          <cell r="CC1937" t="str">
            <v>Jueves</v>
          </cell>
          <cell r="CD1937" t="str">
            <v>62</v>
          </cell>
          <cell r="CE1937" t="str">
            <v>2</v>
          </cell>
          <cell r="CF1937" t="str">
            <v>Verde</v>
          </cell>
          <cell r="CG1937" t="str">
            <v>4o Sábado</v>
          </cell>
          <cell r="CH1937" t="str">
            <v>Abr y May</v>
          </cell>
          <cell r="CI1937" t="str">
            <v>Oct y Nov</v>
          </cell>
          <cell r="CJ1937" t="str">
            <v>PAdmvo</v>
          </cell>
          <cell r="CK1937">
            <v>90</v>
          </cell>
          <cell r="CL1937" t="str">
            <v>101 - MAGNA</v>
          </cell>
          <cell r="CM1937" t="str">
            <v>17166</v>
          </cell>
          <cell r="CP1937" t="str">
            <v>-</v>
          </cell>
        </row>
        <row r="1938">
          <cell r="A1938" t="str">
            <v>17167</v>
          </cell>
          <cell r="B1938" t="str">
            <v>K98APL</v>
          </cell>
          <cell r="C1938" t="str">
            <v>Ciudad de México</v>
          </cell>
          <cell r="D1938" t="str">
            <v>No aplica</v>
          </cell>
          <cell r="E1938" t="str">
            <v>Aveo</v>
          </cell>
          <cell r="F1938" t="str">
            <v>Automóvil</v>
          </cell>
          <cell r="G1938" t="str">
            <v>Chevrolet</v>
          </cell>
          <cell r="H1938" t="str">
            <v>Aveo LT 4 puertas T/M, D/H, A/A, B/A, ABS, CD, Paquete F</v>
          </cell>
          <cell r="I1938" t="str">
            <v>3G1TB5CF5HL165554</v>
          </cell>
          <cell r="J1938" t="str">
            <v>Hecho en México</v>
          </cell>
          <cell r="K1938" t="str">
            <v>Magna</v>
          </cell>
          <cell r="L1938">
            <v>4</v>
          </cell>
          <cell r="M1938">
            <v>45</v>
          </cell>
          <cell r="N1938">
            <v>2017</v>
          </cell>
          <cell r="O1938" t="str">
            <v>Monterrey</v>
          </cell>
          <cell r="P1938" t="str">
            <v>Nuevo León</v>
          </cell>
          <cell r="Q1938" t="str">
            <v>Noreste</v>
          </cell>
          <cell r="R1938" t="str">
            <v>Activo</v>
          </cell>
          <cell r="S1938" t="str">
            <v>En operación</v>
          </cell>
          <cell r="T1938" t="str">
            <v>GNP</v>
          </cell>
          <cell r="U1938" t="str">
            <v>Grupo Nacional Provincial, S.A.B.</v>
          </cell>
          <cell r="V1938" t="str">
            <v>Agente Empleado</v>
          </cell>
          <cell r="W1938" t="str">
            <v>-</v>
          </cell>
          <cell r="X1938" t="str">
            <v>Viena</v>
          </cell>
          <cell r="Y1938" t="str">
            <v>Asignado</v>
          </cell>
          <cell r="Z1938" t="str">
            <v>V04163</v>
          </cell>
          <cell r="AA1938" t="str">
            <v>Moras Gómez Martín Enrique</v>
          </cell>
          <cell r="AB1938" t="str">
            <v>GNP Administración de Venta Masiva, S.A. de C.V.</v>
          </cell>
          <cell r="AC1938" t="str">
            <v>MOGM701008BP8</v>
          </cell>
          <cell r="AD1938" t="str">
            <v>Jefe de departamento</v>
          </cell>
          <cell r="AE1938" t="str">
            <v>Gerente Comercial</v>
          </cell>
          <cell r="AF1938" t="str">
            <v>Unidad de Negocio</v>
          </cell>
          <cell r="AG1938" t="str">
            <v>Dirección Canal Masivo</v>
          </cell>
          <cell r="AH1938" t="str">
            <v>Subdirección Comercial Agentes y Empleados</v>
          </cell>
          <cell r="AI1938" t="str">
            <v>C2041</v>
          </cell>
          <cell r="AJ1938" t="str">
            <v>Cabrera Zúñiga Saúl</v>
          </cell>
          <cell r="AK1938" t="str">
            <v>Oficina de Servicio Monterrey</v>
          </cell>
          <cell r="AL1938" t="str">
            <v>Monterrey</v>
          </cell>
          <cell r="AM1938">
            <v>0</v>
          </cell>
          <cell r="AN1938" t="str">
            <v>martin.moras@gnp.com.mx</v>
          </cell>
          <cell r="AO1938" t="str">
            <v>martin.moras@gnp.com.mx</v>
          </cell>
          <cell r="AP1938" t="str">
            <v>martin.moras@gnp.com.mx</v>
          </cell>
          <cell r="AQ1938">
            <v>8110166039</v>
          </cell>
          <cell r="AR1938" t="str">
            <v>6363180010381380</v>
          </cell>
          <cell r="AS1938" t="str">
            <v>ACTIVO</v>
          </cell>
          <cell r="AT1938" t="str">
            <v>0484</v>
          </cell>
          <cell r="AU1938" t="str">
            <v>144</v>
          </cell>
          <cell r="AV1938" t="str">
            <v>05/26</v>
          </cell>
          <cell r="AW1938" t="str">
            <v>IMDM22968789..</v>
          </cell>
          <cell r="AX1938" t="str">
            <v>Activo</v>
          </cell>
          <cell r="AY1938" t="str">
            <v>No</v>
          </cell>
          <cell r="AZ1938" t="str">
            <v>-</v>
          </cell>
          <cell r="BA1938" t="str">
            <v>-</v>
          </cell>
          <cell r="BB1938" t="str">
            <v>-</v>
          </cell>
          <cell r="BC1938" t="str">
            <v>-</v>
          </cell>
          <cell r="BD1938" t="str">
            <v>-</v>
          </cell>
          <cell r="BE1938" t="str">
            <v>-</v>
          </cell>
          <cell r="BF1938" t="str">
            <v>-</v>
          </cell>
          <cell r="BG1938" t="str">
            <v>-</v>
          </cell>
          <cell r="BH1938">
            <v>2021</v>
          </cell>
          <cell r="BI1938">
            <v>2</v>
          </cell>
          <cell r="BJ1938" t="str">
            <v>Arrendado</v>
          </cell>
          <cell r="BK1938" t="str">
            <v>ANC10967</v>
          </cell>
          <cell r="BL1938" t="str">
            <v>Auto Cam, S.A. de C.V.</v>
          </cell>
          <cell r="BM1938">
            <v>126389.66</v>
          </cell>
          <cell r="BN1938">
            <v>20222.345600000001</v>
          </cell>
          <cell r="BO1938">
            <v>146612.0056</v>
          </cell>
          <cell r="BQ1938">
            <v>43652</v>
          </cell>
          <cell r="BR1938" t="str">
            <v>AP-20161006-0674</v>
          </cell>
          <cell r="BS1938" t="str">
            <v>276</v>
          </cell>
          <cell r="BT1938" t="str">
            <v>23/48</v>
          </cell>
          <cell r="BU1938">
            <v>1458.88</v>
          </cell>
          <cell r="BV1938">
            <v>1092.77</v>
          </cell>
          <cell r="BW1938">
            <v>2551.65</v>
          </cell>
          <cell r="BX1938">
            <v>408.26</v>
          </cell>
          <cell r="BY1938">
            <v>2959.91</v>
          </cell>
          <cell r="BZ1938">
            <v>99301.319999999992</v>
          </cell>
          <cell r="CA1938" t="str">
            <v>24/07/2017</v>
          </cell>
          <cell r="CB1938" t="str">
            <v>06/08/2021</v>
          </cell>
          <cell r="CC1938" t="str">
            <v>Martes</v>
          </cell>
          <cell r="CD1938" t="str">
            <v>98</v>
          </cell>
          <cell r="CE1938" t="str">
            <v>8</v>
          </cell>
          <cell r="CF1938" t="str">
            <v>Rosa</v>
          </cell>
          <cell r="CG1938" t="str">
            <v>2o Sábado</v>
          </cell>
          <cell r="CH1938" t="str">
            <v>Feb y Mzo</v>
          </cell>
          <cell r="CI1938" t="str">
            <v>Ago y Sep</v>
          </cell>
          <cell r="CJ1938" t="str">
            <v>AgenteEmp</v>
          </cell>
          <cell r="CK1938">
            <v>90</v>
          </cell>
          <cell r="CL1938" t="str">
            <v>101 - MAGNA</v>
          </cell>
          <cell r="CM1938" t="str">
            <v>17167</v>
          </cell>
          <cell r="CP1938" t="str">
            <v>4016562</v>
          </cell>
        </row>
        <row r="1939">
          <cell r="A1939" t="str">
            <v>17168</v>
          </cell>
          <cell r="B1939" t="str">
            <v>S24APJ</v>
          </cell>
          <cell r="C1939" t="str">
            <v>Ciudad de México</v>
          </cell>
          <cell r="D1939" t="str">
            <v>No aplica</v>
          </cell>
          <cell r="E1939" t="str">
            <v>Aveo</v>
          </cell>
          <cell r="F1939" t="str">
            <v>Automóvil</v>
          </cell>
          <cell r="G1939" t="str">
            <v>Chevrolet</v>
          </cell>
          <cell r="H1939" t="str">
            <v>Aveo LT 4 puertas T/M, D/H, A/A, B/A, ABS, CD, Paquete F</v>
          </cell>
          <cell r="I1939" t="str">
            <v>3G1TB5CF5HL165845</v>
          </cell>
          <cell r="J1939" t="str">
            <v>Hecho en México</v>
          </cell>
          <cell r="K1939" t="str">
            <v>Magna</v>
          </cell>
          <cell r="L1939">
            <v>4</v>
          </cell>
          <cell r="M1939">
            <v>45</v>
          </cell>
          <cell r="N1939">
            <v>2017</v>
          </cell>
          <cell r="O1939" t="str">
            <v>Monterrey</v>
          </cell>
          <cell r="P1939" t="str">
            <v>Nuevo León</v>
          </cell>
          <cell r="Q1939" t="str">
            <v>Noreste</v>
          </cell>
          <cell r="R1939" t="str">
            <v>Activo</v>
          </cell>
          <cell r="S1939" t="str">
            <v>En operación</v>
          </cell>
          <cell r="T1939" t="str">
            <v>GNP</v>
          </cell>
          <cell r="U1939" t="str">
            <v>Grupo Nacional Provincial, S.A.B.</v>
          </cell>
          <cell r="V1939" t="str">
            <v>Asesor de Servicio</v>
          </cell>
          <cell r="X1939" t="str">
            <v>Oficina Regional</v>
          </cell>
          <cell r="Y1939" t="str">
            <v>Asignado</v>
          </cell>
          <cell r="Z1939" t="str">
            <v>S08269</v>
          </cell>
          <cell r="AA1939" t="str">
            <v>Trevino Jimenez Luis Alfredo</v>
          </cell>
          <cell r="AB1939" t="str">
            <v>Servicios Administrativos en Reclamaciones, S.A. de C.V.</v>
          </cell>
          <cell r="AC1939" t="str">
            <v>TEJL9411085H4</v>
          </cell>
          <cell r="AD1939" t="str">
            <v>Operativo</v>
          </cell>
          <cell r="AE1939" t="str">
            <v>Asesor de Servicio</v>
          </cell>
          <cell r="AF1939" t="str">
            <v>Unidad Operativa</v>
          </cell>
          <cell r="AG1939" t="str">
            <v>Dirección Servicio y Operaciones</v>
          </cell>
          <cell r="AH1939" t="str">
            <v>Subdirección Siniestros Norte y Occidente</v>
          </cell>
          <cell r="AI1939" t="str">
            <v>C9212</v>
          </cell>
          <cell r="AJ1939" t="str">
            <v>Colome Pineda Juan Del Carmen</v>
          </cell>
          <cell r="AK1939" t="str">
            <v>Oficina de Servicio Monterrey</v>
          </cell>
          <cell r="AL1939" t="str">
            <v>Monterrey</v>
          </cell>
          <cell r="AM1939">
            <v>0</v>
          </cell>
          <cell r="AN1939" t="str">
            <v>luis.trevino@gnp.com.mx</v>
          </cell>
          <cell r="AO1939" t="str">
            <v>luis.trevino@gnp.com.mx</v>
          </cell>
          <cell r="AQ1939">
            <v>8112444728</v>
          </cell>
          <cell r="AR1939" t="str">
            <v>6363180010381398</v>
          </cell>
          <cell r="AS1939" t="str">
            <v>CANCELADO</v>
          </cell>
          <cell r="AT1939" t="str">
            <v>1358</v>
          </cell>
          <cell r="AU1939" t="str">
            <v>370</v>
          </cell>
          <cell r="AV1939" t="str">
            <v>05/26</v>
          </cell>
          <cell r="AW1939" t="str">
            <v>IMDM22968790..</v>
          </cell>
          <cell r="AX1939" t="str">
            <v>Activo</v>
          </cell>
          <cell r="AY1939" t="str">
            <v>No</v>
          </cell>
          <cell r="AZ1939" t="str">
            <v>-</v>
          </cell>
          <cell r="BA1939" t="str">
            <v>-</v>
          </cell>
          <cell r="BB1939" t="str">
            <v>-</v>
          </cell>
          <cell r="BC1939" t="str">
            <v>-</v>
          </cell>
          <cell r="BD1939" t="str">
            <v>-</v>
          </cell>
          <cell r="BE1939" t="str">
            <v>-</v>
          </cell>
          <cell r="BF1939" t="str">
            <v>-</v>
          </cell>
          <cell r="BG1939">
            <v>3</v>
          </cell>
          <cell r="BH1939">
            <v>2020</v>
          </cell>
          <cell r="BI1939">
            <v>2</v>
          </cell>
          <cell r="BJ1939" t="str">
            <v>Arrendado</v>
          </cell>
          <cell r="BK1939" t="str">
            <v>ANC10962</v>
          </cell>
          <cell r="BL1939" t="str">
            <v>Auto Cam, S.A. de C.V.</v>
          </cell>
          <cell r="BM1939">
            <v>126389.66</v>
          </cell>
          <cell r="BN1939">
            <v>20222.345600000001</v>
          </cell>
          <cell r="BO1939">
            <v>146612.0056</v>
          </cell>
          <cell r="BQ1939">
            <v>43652</v>
          </cell>
          <cell r="BR1939" t="str">
            <v>AP-20170728-0735</v>
          </cell>
          <cell r="BS1939" t="str">
            <v>3</v>
          </cell>
          <cell r="BT1939" t="str">
            <v>23/48</v>
          </cell>
          <cell r="BU1939">
            <v>1450.61</v>
          </cell>
          <cell r="BV1939">
            <v>1086.6199999999999</v>
          </cell>
          <cell r="BW1939">
            <v>2537.2299999999996</v>
          </cell>
          <cell r="BX1939">
            <v>405.96</v>
          </cell>
          <cell r="BY1939">
            <v>2943.1899999999996</v>
          </cell>
          <cell r="BZ1939">
            <v>98743.02</v>
          </cell>
          <cell r="CA1939" t="str">
            <v>28/07/2017</v>
          </cell>
          <cell r="CB1939" t="str">
            <v>06/08/2021</v>
          </cell>
          <cell r="CC1939" t="str">
            <v>Miércoles</v>
          </cell>
          <cell r="CD1939" t="str">
            <v>24</v>
          </cell>
          <cell r="CE1939" t="str">
            <v>4</v>
          </cell>
          <cell r="CF1939" t="str">
            <v>Rojo</v>
          </cell>
          <cell r="CG1939" t="str">
            <v>3er Sábado</v>
          </cell>
          <cell r="CH1939" t="str">
            <v>Mzo y Abr</v>
          </cell>
          <cell r="CI1939" t="str">
            <v>Sep y Oct</v>
          </cell>
          <cell r="CJ1939" t="str">
            <v>PAdmvo</v>
          </cell>
          <cell r="CK1939">
            <v>90</v>
          </cell>
          <cell r="CL1939" t="str">
            <v>101 - MAGNA</v>
          </cell>
          <cell r="CM1939" t="str">
            <v>17168</v>
          </cell>
          <cell r="CP1939" t="str">
            <v>-</v>
          </cell>
        </row>
        <row r="1940">
          <cell r="A1940" t="str">
            <v>17169</v>
          </cell>
          <cell r="B1940" t="str">
            <v>X52APC</v>
          </cell>
          <cell r="C1940" t="str">
            <v>Ciudad de México</v>
          </cell>
          <cell r="D1940" t="str">
            <v>No aplica</v>
          </cell>
          <cell r="E1940" t="str">
            <v>Aveo</v>
          </cell>
          <cell r="F1940" t="str">
            <v>Automóvil</v>
          </cell>
          <cell r="G1940" t="str">
            <v>Chevrolet</v>
          </cell>
          <cell r="H1940" t="str">
            <v>Aveo LT 4 puertas T/M, D/H, A/A, B/A, ABS, CD, Paquete F</v>
          </cell>
          <cell r="I1940" t="str">
            <v>3G1TB5CF5HL166154</v>
          </cell>
          <cell r="J1940" t="str">
            <v>Hecho en México</v>
          </cell>
          <cell r="K1940" t="str">
            <v>Magna</v>
          </cell>
          <cell r="L1940">
            <v>4</v>
          </cell>
          <cell r="M1940">
            <v>45</v>
          </cell>
          <cell r="N1940">
            <v>2017</v>
          </cell>
          <cell r="O1940" t="str">
            <v>Villahermosa</v>
          </cell>
          <cell r="P1940" t="str">
            <v>Tabasco</v>
          </cell>
          <cell r="Q1940" t="str">
            <v>Sureste</v>
          </cell>
          <cell r="R1940" t="str">
            <v>Activo</v>
          </cell>
          <cell r="S1940" t="str">
            <v>En operación</v>
          </cell>
          <cell r="T1940" t="str">
            <v>GNP</v>
          </cell>
          <cell r="U1940" t="str">
            <v>Grupo Nacional Provincial, S.A.B.</v>
          </cell>
          <cell r="V1940" t="str">
            <v>Asesor de Servicio</v>
          </cell>
          <cell r="W1940" t="str">
            <v>1911</v>
          </cell>
          <cell r="X1940" t="str">
            <v>Supervisoria</v>
          </cell>
          <cell r="Y1940" t="str">
            <v>Asignado</v>
          </cell>
          <cell r="Z1940" t="str">
            <v>S07800</v>
          </cell>
          <cell r="AA1940" t="str">
            <v>Ovando Madrid Julio Alberto</v>
          </cell>
          <cell r="AB1940" t="str">
            <v>Servicios Administrativos en Reclamaciones, S.A. de C.V.</v>
          </cell>
          <cell r="AC1940" t="str">
            <v>OAMJ9007265Z1</v>
          </cell>
          <cell r="AD1940" t="str">
            <v>Operativo</v>
          </cell>
          <cell r="AE1940" t="str">
            <v>Asesor de Servicio</v>
          </cell>
          <cell r="AF1940" t="str">
            <v>Unidad Operativa</v>
          </cell>
          <cell r="AG1940" t="str">
            <v>Dirección Servicio y Operaciones</v>
          </cell>
          <cell r="AH1940" t="str">
            <v>Subdir. Siniestros CDMX y Sureste</v>
          </cell>
          <cell r="AI1940" t="str">
            <v>C9208</v>
          </cell>
          <cell r="AJ1940" t="str">
            <v>Lasa Estrada Antxon</v>
          </cell>
          <cell r="AK1940" t="str">
            <v>Paseo Tabasco</v>
          </cell>
          <cell r="AL1940" t="str">
            <v>Villahermosa</v>
          </cell>
          <cell r="AM1940">
            <v>0</v>
          </cell>
          <cell r="AN1940" t="str">
            <v>julio.ovando@gnp.com.mx</v>
          </cell>
          <cell r="AO1940" t="str">
            <v>julio.ovando@gnp.com.mx</v>
          </cell>
          <cell r="AP1940" t="str">
            <v>jesus.gnp19@gmail.com</v>
          </cell>
          <cell r="AQ1940">
            <v>9932093734</v>
          </cell>
          <cell r="AR1940" t="str">
            <v>6363180010381406</v>
          </cell>
          <cell r="AS1940" t="str">
            <v>ACTIVO</v>
          </cell>
          <cell r="AT1940" t="str">
            <v>4245</v>
          </cell>
          <cell r="AU1940" t="str">
            <v>361</v>
          </cell>
          <cell r="AV1940" t="str">
            <v>05/26</v>
          </cell>
          <cell r="AW1940" t="str">
            <v>-</v>
          </cell>
          <cell r="AX1940" t="str">
            <v>-</v>
          </cell>
          <cell r="AY1940" t="str">
            <v>No</v>
          </cell>
          <cell r="AZ1940" t="str">
            <v>-</v>
          </cell>
          <cell r="BA1940" t="str">
            <v>-</v>
          </cell>
          <cell r="BB1940" t="str">
            <v>-</v>
          </cell>
          <cell r="BC1940" t="str">
            <v>-</v>
          </cell>
          <cell r="BD1940" t="str">
            <v>-</v>
          </cell>
          <cell r="BE1940" t="str">
            <v>-</v>
          </cell>
          <cell r="BF1940" t="str">
            <v>-</v>
          </cell>
          <cell r="BG1940">
            <v>3</v>
          </cell>
          <cell r="BH1940">
            <v>2020</v>
          </cell>
          <cell r="BI1940">
            <v>2</v>
          </cell>
          <cell r="BJ1940" t="str">
            <v>Arrendado</v>
          </cell>
          <cell r="BK1940" t="str">
            <v>ANC10939</v>
          </cell>
          <cell r="BL1940" t="str">
            <v>Auto Cam, S.A. de C.V.</v>
          </cell>
          <cell r="BM1940">
            <v>126389.66</v>
          </cell>
          <cell r="BN1940">
            <v>20222.345600000001</v>
          </cell>
          <cell r="BO1940">
            <v>146612.0056</v>
          </cell>
          <cell r="BQ1940">
            <v>43652</v>
          </cell>
          <cell r="BR1940" t="str">
            <v>AP-20170728-0735</v>
          </cell>
          <cell r="BS1940" t="str">
            <v>77</v>
          </cell>
          <cell r="BT1940" t="str">
            <v>23/36</v>
          </cell>
          <cell r="BU1940">
            <v>2151.71</v>
          </cell>
          <cell r="BV1940">
            <v>1002.97</v>
          </cell>
          <cell r="BW1940">
            <v>3154.6800000000003</v>
          </cell>
          <cell r="BX1940">
            <v>504.75</v>
          </cell>
          <cell r="BY1940">
            <v>3659.4300000000003</v>
          </cell>
          <cell r="BZ1940">
            <v>90328.56</v>
          </cell>
          <cell r="CA1940" t="str">
            <v>28/07/2017</v>
          </cell>
          <cell r="CB1940" t="str">
            <v>06/08/2020</v>
          </cell>
          <cell r="CC1940" t="str">
            <v>Jueves</v>
          </cell>
          <cell r="CD1940" t="str">
            <v>52</v>
          </cell>
          <cell r="CE1940" t="str">
            <v>2</v>
          </cell>
          <cell r="CF1940" t="str">
            <v>Verde</v>
          </cell>
          <cell r="CG1940" t="str">
            <v>4o Sábado</v>
          </cell>
          <cell r="CH1940" t="str">
            <v>Abr y May</v>
          </cell>
          <cell r="CI1940" t="str">
            <v>Oct y Nov</v>
          </cell>
          <cell r="CJ1940" t="str">
            <v>Ajustador</v>
          </cell>
          <cell r="CK1940">
            <v>90</v>
          </cell>
          <cell r="CL1940" t="str">
            <v>101 - MAGNA</v>
          </cell>
          <cell r="CM1940" t="str">
            <v>17169</v>
          </cell>
          <cell r="CP1940" t="str">
            <v>4010791</v>
          </cell>
        </row>
        <row r="1941">
          <cell r="A1941" t="str">
            <v>17170</v>
          </cell>
          <cell r="B1941" t="str">
            <v>T79APJ</v>
          </cell>
          <cell r="C1941" t="str">
            <v>Ciudad de México</v>
          </cell>
          <cell r="D1941" t="str">
            <v>No aplica</v>
          </cell>
          <cell r="E1941" t="str">
            <v>Aveo</v>
          </cell>
          <cell r="F1941" t="str">
            <v>Automóvil</v>
          </cell>
          <cell r="G1941" t="str">
            <v>Chevrolet</v>
          </cell>
          <cell r="H1941" t="str">
            <v>Aveo LT 4 puertas T/M, D/H, A/A, B/A, ABS, CD, Paquete F</v>
          </cell>
          <cell r="I1941" t="str">
            <v>3G1TB5CF5HL166185</v>
          </cell>
          <cell r="J1941" t="str">
            <v>Hecho en México</v>
          </cell>
          <cell r="K1941" t="str">
            <v>Magna</v>
          </cell>
          <cell r="L1941">
            <v>4</v>
          </cell>
          <cell r="M1941">
            <v>45</v>
          </cell>
          <cell r="N1941">
            <v>2017</v>
          </cell>
          <cell r="O1941" t="str">
            <v>Culiacán</v>
          </cell>
          <cell r="P1941" t="str">
            <v>Sinaloa</v>
          </cell>
          <cell r="Q1941" t="str">
            <v>Occidente</v>
          </cell>
          <cell r="R1941" t="str">
            <v>Activo</v>
          </cell>
          <cell r="S1941" t="str">
            <v>En operación</v>
          </cell>
          <cell r="T1941" t="str">
            <v>GNP</v>
          </cell>
          <cell r="U1941" t="str">
            <v>Grupo Nacional Provincial, S.A.B.</v>
          </cell>
          <cell r="V1941" t="str">
            <v>AVES</v>
          </cell>
          <cell r="W1941" t="str">
            <v>-</v>
          </cell>
          <cell r="X1941" t="str">
            <v>Despacho Externo</v>
          </cell>
          <cell r="Y1941" t="str">
            <v>Asignado</v>
          </cell>
          <cell r="Z1941" t="str">
            <v>-</v>
          </cell>
          <cell r="AA1941" t="str">
            <v>José de Jesús Diaz Suárez</v>
          </cell>
          <cell r="AB1941" t="str">
            <v>-</v>
          </cell>
          <cell r="AC1941" t="str">
            <v>-</v>
          </cell>
          <cell r="AD1941" t="str">
            <v>-</v>
          </cell>
          <cell r="AE1941" t="str">
            <v>-</v>
          </cell>
          <cell r="AF1941" t="str">
            <v>-</v>
          </cell>
          <cell r="AG1941" t="str">
            <v>-</v>
          </cell>
          <cell r="AH1941" t="str">
            <v>-</v>
          </cell>
          <cell r="AI1941" t="str">
            <v>C6705</v>
          </cell>
          <cell r="AJ1941" t="str">
            <v>Ramirez Granados Arturo</v>
          </cell>
          <cell r="AK1941" t="str">
            <v>-</v>
          </cell>
          <cell r="AL1941" t="str">
            <v>-</v>
          </cell>
          <cell r="AM1941" t="str">
            <v>-</v>
          </cell>
          <cell r="AN1941" t="str">
            <v>asesoriaenvida@hotmail.com</v>
          </cell>
          <cell r="AO1941" t="str">
            <v>-</v>
          </cell>
          <cell r="AQ1941" t="str">
            <v>667 214 3983</v>
          </cell>
          <cell r="AR1941" t="str">
            <v>6363180010381414</v>
          </cell>
          <cell r="AS1941" t="str">
            <v>BLOQUEADO</v>
          </cell>
          <cell r="AT1941" t="str">
            <v>9872</v>
          </cell>
          <cell r="AU1941" t="str">
            <v>154</v>
          </cell>
          <cell r="AV1941" t="str">
            <v>05/26</v>
          </cell>
          <cell r="AW1941" t="str">
            <v>-</v>
          </cell>
          <cell r="AX1941" t="str">
            <v>-</v>
          </cell>
          <cell r="AY1941" t="str">
            <v>No</v>
          </cell>
          <cell r="AZ1941" t="str">
            <v>-</v>
          </cell>
          <cell r="BA1941" t="str">
            <v>-</v>
          </cell>
          <cell r="BB1941" t="str">
            <v>-</v>
          </cell>
          <cell r="BC1941" t="str">
            <v>-</v>
          </cell>
          <cell r="BD1941" t="str">
            <v>-</v>
          </cell>
          <cell r="BE1941" t="str">
            <v>-</v>
          </cell>
          <cell r="BF1941" t="str">
            <v>-</v>
          </cell>
          <cell r="BG1941" t="str">
            <v>-</v>
          </cell>
          <cell r="BH1941">
            <v>2021</v>
          </cell>
          <cell r="BI1941">
            <v>2</v>
          </cell>
          <cell r="BJ1941" t="str">
            <v>Arrendado</v>
          </cell>
          <cell r="BK1941" t="str">
            <v>ANC11008</v>
          </cell>
          <cell r="BL1941" t="str">
            <v>Auto Cam, S.A. de C.V.</v>
          </cell>
          <cell r="BM1941">
            <v>126389.66</v>
          </cell>
          <cell r="BN1941">
            <v>20222.345600000001</v>
          </cell>
          <cell r="BO1941">
            <v>146612.0056</v>
          </cell>
          <cell r="BQ1941">
            <v>43652</v>
          </cell>
          <cell r="BR1941" t="str">
            <v>AP-20170728-0735</v>
          </cell>
          <cell r="BS1941" t="str">
            <v>87</v>
          </cell>
          <cell r="BT1941" t="str">
            <v>23/36</v>
          </cell>
          <cell r="BU1941">
            <v>2054.37</v>
          </cell>
          <cell r="BV1941">
            <v>957.6</v>
          </cell>
          <cell r="BW1941">
            <v>3011.97</v>
          </cell>
          <cell r="BX1941">
            <v>481.92</v>
          </cell>
          <cell r="BY1941">
            <v>3493.89</v>
          </cell>
          <cell r="BZ1941">
            <v>86242.53</v>
          </cell>
          <cell r="CA1941" t="str">
            <v>28/07/2017</v>
          </cell>
          <cell r="CB1941" t="str">
            <v>06/08/2020</v>
          </cell>
          <cell r="CC1941" t="str">
            <v>Viernes</v>
          </cell>
          <cell r="CD1941" t="str">
            <v>79</v>
          </cell>
          <cell r="CE1941" t="str">
            <v>9</v>
          </cell>
          <cell r="CF1941" t="str">
            <v>Azul</v>
          </cell>
          <cell r="CG1941" t="str">
            <v>5o Sábado</v>
          </cell>
          <cell r="CH1941" t="str">
            <v>May y Jun</v>
          </cell>
          <cell r="CI1941" t="str">
            <v>Nov y Dic</v>
          </cell>
          <cell r="CJ1941" t="str">
            <v>AVEs</v>
          </cell>
          <cell r="CK1941">
            <v>0</v>
          </cell>
          <cell r="CL1941" t="str">
            <v>101 - MAGNA</v>
          </cell>
          <cell r="CM1941" t="str">
            <v>17170</v>
          </cell>
          <cell r="CP1941" t="str">
            <v>4018863</v>
          </cell>
        </row>
        <row r="1942">
          <cell r="A1942" t="str">
            <v>17171</v>
          </cell>
          <cell r="B1942" t="str">
            <v>S10APJ</v>
          </cell>
          <cell r="C1942" t="str">
            <v>Ciudad de México</v>
          </cell>
          <cell r="D1942" t="str">
            <v>No aplica</v>
          </cell>
          <cell r="E1942" t="str">
            <v>Aveo</v>
          </cell>
          <cell r="F1942" t="str">
            <v>Automóvil</v>
          </cell>
          <cell r="G1942" t="str">
            <v>Chevrolet</v>
          </cell>
          <cell r="H1942" t="str">
            <v>Aveo LT 4 puertas T/M, D/H, A/A, B/A, ABS, CD, Paquete F</v>
          </cell>
          <cell r="I1942" t="str">
            <v>3G1TB5CF5HL166218</v>
          </cell>
          <cell r="J1942" t="str">
            <v>Hecho en México</v>
          </cell>
          <cell r="K1942" t="str">
            <v>Magna</v>
          </cell>
          <cell r="L1942">
            <v>4</v>
          </cell>
          <cell r="M1942">
            <v>45</v>
          </cell>
          <cell r="N1942">
            <v>2017</v>
          </cell>
          <cell r="O1942" t="str">
            <v>Culiacán</v>
          </cell>
          <cell r="P1942" t="str">
            <v>Sinaloa</v>
          </cell>
          <cell r="Q1942" t="str">
            <v>Occidente</v>
          </cell>
          <cell r="R1942" t="str">
            <v>Activo</v>
          </cell>
          <cell r="S1942" t="str">
            <v>En operación</v>
          </cell>
          <cell r="T1942" t="str">
            <v>GNP</v>
          </cell>
          <cell r="U1942" t="str">
            <v>Grupo Nacional Provincial, S.A.B.</v>
          </cell>
          <cell r="V1942" t="str">
            <v>Supervisor Ajustes</v>
          </cell>
          <cell r="W1942" t="str">
            <v>-</v>
          </cell>
          <cell r="X1942" t="str">
            <v>Supervisoria</v>
          </cell>
          <cell r="Y1942" t="str">
            <v>Asignado</v>
          </cell>
          <cell r="Z1942" t="str">
            <v>N93497</v>
          </cell>
          <cell r="AA1942" t="str">
            <v>Apodaca Alvarado Marco Antonio</v>
          </cell>
          <cell r="AB1942" t="str">
            <v>Grupo Nacional Provincial, S.A.B.</v>
          </cell>
          <cell r="AC1942" t="str">
            <v>AOAM7512145N4</v>
          </cell>
          <cell r="AD1942" t="str">
            <v>Jefe de departamento</v>
          </cell>
          <cell r="AE1942" t="str">
            <v>Supervisor Siniestros Autos</v>
          </cell>
          <cell r="AF1942" t="str">
            <v>Unidad Operativa</v>
          </cell>
          <cell r="AG1942" t="str">
            <v>Dirección Servicio y Operaciones</v>
          </cell>
          <cell r="AH1942" t="str">
            <v>Subdirección Siniestros Norte y Occidente</v>
          </cell>
          <cell r="AI1942" t="str">
            <v>C9178</v>
          </cell>
          <cell r="AJ1942" t="str">
            <v>Cárdenas Guzmán Adriel</v>
          </cell>
          <cell r="AK1942" t="str">
            <v>Culiacan</v>
          </cell>
          <cell r="AL1942" t="str">
            <v>Culiacan</v>
          </cell>
          <cell r="AM1942">
            <v>6280</v>
          </cell>
          <cell r="AN1942" t="str">
            <v>marco.apodaca@gnp.com.mx</v>
          </cell>
          <cell r="AO1942" t="str">
            <v>marco.apodaca@gnp.com.mx</v>
          </cell>
          <cell r="AQ1942">
            <v>6671260700</v>
          </cell>
          <cell r="AR1942" t="str">
            <v>6363180010381422</v>
          </cell>
          <cell r="AS1942" t="str">
            <v>ACTIVO</v>
          </cell>
          <cell r="AT1942" t="str">
            <v>5230</v>
          </cell>
          <cell r="AU1942" t="str">
            <v>012</v>
          </cell>
          <cell r="AV1942" t="str">
            <v>05/26</v>
          </cell>
          <cell r="AW1942" t="str">
            <v>IMDM22968791..</v>
          </cell>
          <cell r="AX1942" t="str">
            <v>Activo</v>
          </cell>
          <cell r="AY1942" t="str">
            <v>Si</v>
          </cell>
          <cell r="AZ1942">
            <v>764</v>
          </cell>
          <cell r="BA1942">
            <v>43708</v>
          </cell>
          <cell r="BB1942">
            <v>36672</v>
          </cell>
          <cell r="BC1942" t="str">
            <v>-</v>
          </cell>
          <cell r="BD1942">
            <v>53480</v>
          </cell>
          <cell r="BE1942">
            <v>42993</v>
          </cell>
          <cell r="BF1942">
            <v>44439</v>
          </cell>
          <cell r="BG1942">
            <v>3</v>
          </cell>
          <cell r="BH1942">
            <v>2020</v>
          </cell>
          <cell r="BI1942">
            <v>2</v>
          </cell>
          <cell r="BJ1942" t="str">
            <v>Arrendado</v>
          </cell>
          <cell r="BK1942" t="str">
            <v>ANC11043</v>
          </cell>
          <cell r="BL1942" t="str">
            <v>Auto Cam, S.A. de C.V.</v>
          </cell>
          <cell r="BM1942">
            <v>126389.66</v>
          </cell>
          <cell r="BN1942">
            <v>20222.345600000001</v>
          </cell>
          <cell r="BO1942">
            <v>146612.0056</v>
          </cell>
          <cell r="BQ1942">
            <v>43652</v>
          </cell>
          <cell r="BR1942" t="str">
            <v>AP-20170728-0735</v>
          </cell>
          <cell r="BS1942" t="str">
            <v>91</v>
          </cell>
          <cell r="BT1942" t="str">
            <v>23/36</v>
          </cell>
          <cell r="BU1942">
            <v>2054.37</v>
          </cell>
          <cell r="BV1942">
            <v>957.6</v>
          </cell>
          <cell r="BW1942">
            <v>3011.97</v>
          </cell>
          <cell r="BX1942">
            <v>481.92</v>
          </cell>
          <cell r="BY1942">
            <v>3493.89</v>
          </cell>
          <cell r="BZ1942">
            <v>86242.53</v>
          </cell>
          <cell r="CA1942" t="str">
            <v>28/07/2017</v>
          </cell>
          <cell r="CB1942" t="str">
            <v>06/08/2020</v>
          </cell>
          <cell r="CC1942" t="str">
            <v>Viernes</v>
          </cell>
          <cell r="CD1942" t="str">
            <v>10</v>
          </cell>
          <cell r="CE1942" t="str">
            <v>0</v>
          </cell>
          <cell r="CF1942" t="str">
            <v>Azul</v>
          </cell>
          <cell r="CG1942" t="str">
            <v>5o Sábado</v>
          </cell>
          <cell r="CH1942" t="str">
            <v>May y Jun</v>
          </cell>
          <cell r="CI1942" t="str">
            <v>Nov y Dic</v>
          </cell>
          <cell r="CJ1942" t="str">
            <v>SupAjustes</v>
          </cell>
          <cell r="CK1942">
            <v>90</v>
          </cell>
          <cell r="CL1942" t="str">
            <v>101 - MAGNA</v>
          </cell>
          <cell r="CM1942" t="str">
            <v>17171</v>
          </cell>
          <cell r="CP1942" t="str">
            <v>4018862</v>
          </cell>
        </row>
        <row r="1943">
          <cell r="A1943" t="str">
            <v>17172</v>
          </cell>
          <cell r="B1943" t="str">
            <v>S30APJ</v>
          </cell>
          <cell r="C1943" t="str">
            <v>Ciudad de México</v>
          </cell>
          <cell r="D1943" t="str">
            <v>No aplica</v>
          </cell>
          <cell r="E1943" t="str">
            <v>Aveo</v>
          </cell>
          <cell r="F1943" t="str">
            <v>Automóvil</v>
          </cell>
          <cell r="G1943" t="str">
            <v>Chevrolet</v>
          </cell>
          <cell r="H1943" t="str">
            <v>Aveo LT 4 puertas T/M, D/H, A/A, B/A, ABS, CD, Paquete F</v>
          </cell>
          <cell r="I1943" t="str">
            <v>3G1TB5CF6HL150173</v>
          </cell>
          <cell r="J1943" t="str">
            <v>Hecho en México</v>
          </cell>
          <cell r="K1943" t="str">
            <v>Magna</v>
          </cell>
          <cell r="L1943">
            <v>4</v>
          </cell>
          <cell r="M1943">
            <v>45</v>
          </cell>
          <cell r="N1943">
            <v>2017</v>
          </cell>
          <cell r="O1943" t="str">
            <v>Monterrey</v>
          </cell>
          <cell r="P1943" t="str">
            <v>Nuevo León</v>
          </cell>
          <cell r="Q1943" t="str">
            <v>Noreste</v>
          </cell>
          <cell r="R1943" t="str">
            <v>Activo</v>
          </cell>
          <cell r="S1943" t="str">
            <v>En operación</v>
          </cell>
          <cell r="T1943" t="str">
            <v>GNP</v>
          </cell>
          <cell r="U1943" t="str">
            <v>Grupo Nacional Provincial, S.A.B.</v>
          </cell>
          <cell r="V1943" t="str">
            <v>Pool Administrativo</v>
          </cell>
          <cell r="W1943" t="str">
            <v>Pool Administrativo</v>
          </cell>
          <cell r="X1943" t="str">
            <v>Oficina Regional</v>
          </cell>
          <cell r="Y1943" t="str">
            <v>Pool</v>
          </cell>
          <cell r="Z1943" t="str">
            <v>N95833</v>
          </cell>
          <cell r="AA1943" t="str">
            <v>Saltijeral Toledo Laura Daniela</v>
          </cell>
          <cell r="AB1943" t="str">
            <v>Grupo Nacional Provincial, S.A.B.</v>
          </cell>
          <cell r="AC1943" t="str">
            <v>SATL9112111M9</v>
          </cell>
          <cell r="AD1943" t="str">
            <v>Jefe de departamento</v>
          </cell>
          <cell r="AE1943" t="str">
            <v>Jefe de Departamento B</v>
          </cell>
          <cell r="AF1943" t="str">
            <v>Unidad Staff</v>
          </cell>
          <cell r="AG1943" t="str">
            <v>Dirección Recursos Humanos y Servicios Administrativos</v>
          </cell>
          <cell r="AH1943" t="str">
            <v>Subdir. Inmuebles</v>
          </cell>
          <cell r="AI1943" t="str">
            <v>C6108</v>
          </cell>
          <cell r="AJ1943" t="str">
            <v>Lomeli Aguayo Victor Javier</v>
          </cell>
          <cell r="AK1943" t="str">
            <v>Santa Engracia C PB</v>
          </cell>
          <cell r="AL1943" t="str">
            <v>Monterrey</v>
          </cell>
          <cell r="AM1943">
            <v>0</v>
          </cell>
          <cell r="AN1943" t="str">
            <v>laura.saltijeral@gnp.com.mx</v>
          </cell>
          <cell r="AO1943" t="str">
            <v>laura.saltijeral@gnp.com.mx</v>
          </cell>
          <cell r="AP1943" t="str">
            <v>gustavo.arellano@gnp.com.mx</v>
          </cell>
          <cell r="AQ1943">
            <v>8115716768</v>
          </cell>
          <cell r="AR1943" t="str">
            <v>6363180010381430</v>
          </cell>
          <cell r="AS1943" t="str">
            <v>ACTIVO</v>
          </cell>
          <cell r="AT1943" t="str">
            <v>4655</v>
          </cell>
          <cell r="AU1943" t="str">
            <v>518</v>
          </cell>
          <cell r="AV1943" t="str">
            <v>05/26</v>
          </cell>
          <cell r="AW1943" t="str">
            <v>IMDM22968872..</v>
          </cell>
          <cell r="AX1943" t="str">
            <v>Activo</v>
          </cell>
          <cell r="AY1943" t="str">
            <v>No</v>
          </cell>
          <cell r="AZ1943" t="str">
            <v>-</v>
          </cell>
          <cell r="BA1943" t="str">
            <v>-</v>
          </cell>
          <cell r="BB1943" t="str">
            <v>-</v>
          </cell>
          <cell r="BC1943" t="str">
            <v>-</v>
          </cell>
          <cell r="BD1943" t="str">
            <v>-</v>
          </cell>
          <cell r="BE1943" t="str">
            <v>-</v>
          </cell>
          <cell r="BF1943" t="str">
            <v>-</v>
          </cell>
          <cell r="BG1943" t="str">
            <v>-</v>
          </cell>
          <cell r="BH1943">
            <v>2021</v>
          </cell>
          <cell r="BI1943">
            <v>2</v>
          </cell>
          <cell r="BJ1943" t="str">
            <v>Arrendado</v>
          </cell>
          <cell r="BK1943" t="str">
            <v>ANC10999</v>
          </cell>
          <cell r="BL1943" t="str">
            <v>Auto Cam, S.A. de C.V.</v>
          </cell>
          <cell r="BM1943">
            <v>126389.66</v>
          </cell>
          <cell r="BN1943">
            <v>20222.345600000001</v>
          </cell>
          <cell r="BO1943">
            <v>146612.0056</v>
          </cell>
          <cell r="BQ1943">
            <v>43652</v>
          </cell>
          <cell r="BR1943" t="str">
            <v>AP-20170728-0735</v>
          </cell>
          <cell r="BS1943" t="str">
            <v>7</v>
          </cell>
          <cell r="BT1943" t="str">
            <v>23/48</v>
          </cell>
          <cell r="BU1943">
            <v>1450.61</v>
          </cell>
          <cell r="BV1943">
            <v>1086.6199999999999</v>
          </cell>
          <cell r="BW1943">
            <v>2537.2299999999996</v>
          </cell>
          <cell r="BX1943">
            <v>405.96</v>
          </cell>
          <cell r="BY1943">
            <v>2943.1899999999996</v>
          </cell>
          <cell r="BZ1943">
            <v>98743.02</v>
          </cell>
          <cell r="CA1943" t="str">
            <v>28/07/2017</v>
          </cell>
          <cell r="CB1943" t="str">
            <v>06/08/2021</v>
          </cell>
          <cell r="CC1943" t="str">
            <v>Viernes</v>
          </cell>
          <cell r="CD1943" t="str">
            <v>30</v>
          </cell>
          <cell r="CE1943" t="str">
            <v>0</v>
          </cell>
          <cell r="CF1943" t="str">
            <v>Azul</v>
          </cell>
          <cell r="CG1943" t="str">
            <v>5o Sábado</v>
          </cell>
          <cell r="CH1943" t="str">
            <v>May y Jun</v>
          </cell>
          <cell r="CI1943" t="str">
            <v>Nov y Dic</v>
          </cell>
          <cell r="CJ1943" t="str">
            <v>PAdmvo</v>
          </cell>
          <cell r="CK1943">
            <v>90</v>
          </cell>
          <cell r="CL1943" t="str">
            <v>101 - MAGNA</v>
          </cell>
          <cell r="CM1943" t="str">
            <v>17172</v>
          </cell>
          <cell r="CP1943" t="str">
            <v>-</v>
          </cell>
        </row>
        <row r="1944">
          <cell r="A1944" t="str">
            <v>17173</v>
          </cell>
          <cell r="B1944" t="str">
            <v>X40APC</v>
          </cell>
          <cell r="C1944" t="str">
            <v>Ciudad de México</v>
          </cell>
          <cell r="D1944" t="str">
            <v>No aplica</v>
          </cell>
          <cell r="E1944" t="str">
            <v>Aveo</v>
          </cell>
          <cell r="F1944" t="str">
            <v>Automóvil</v>
          </cell>
          <cell r="G1944" t="str">
            <v>Chevrolet</v>
          </cell>
          <cell r="H1944" t="str">
            <v>Aveo LT 4 puertas T/M, D/H, A/A, B/A, ABS, CD, Paquete F</v>
          </cell>
          <cell r="I1944" t="str">
            <v>3G1TB5CF6HL150836</v>
          </cell>
          <cell r="J1944" t="str">
            <v>Hecho en México</v>
          </cell>
          <cell r="K1944" t="str">
            <v>Magna</v>
          </cell>
          <cell r="L1944">
            <v>4</v>
          </cell>
          <cell r="M1944">
            <v>45</v>
          </cell>
          <cell r="N1944">
            <v>2017</v>
          </cell>
          <cell r="O1944" t="str">
            <v>Guadalajara</v>
          </cell>
          <cell r="P1944" t="str">
            <v>Jalisco</v>
          </cell>
          <cell r="Q1944" t="str">
            <v>Occidente</v>
          </cell>
          <cell r="R1944" t="str">
            <v>Activo</v>
          </cell>
          <cell r="S1944" t="str">
            <v>En operación</v>
          </cell>
          <cell r="T1944" t="str">
            <v>GNP</v>
          </cell>
          <cell r="U1944" t="str">
            <v>Grupo Nacional Provincial, S.A.B.</v>
          </cell>
          <cell r="V1944" t="str">
            <v>Asesor de Servicio</v>
          </cell>
          <cell r="W1944" t="str">
            <v>-</v>
          </cell>
          <cell r="X1944" t="str">
            <v>Célula Ferro</v>
          </cell>
          <cell r="Y1944" t="str">
            <v>Asignado</v>
          </cell>
          <cell r="Z1944" t="str">
            <v>S07286</v>
          </cell>
          <cell r="AA1944" t="str">
            <v>Cardenas Echeverria David</v>
          </cell>
          <cell r="AB1944" t="str">
            <v>Servicios Administrativos en Reclamaciones, S.A. de C.V.</v>
          </cell>
          <cell r="AC1944" t="str">
            <v>CAED910217QX4</v>
          </cell>
          <cell r="AD1944" t="str">
            <v>Operativo</v>
          </cell>
          <cell r="AE1944" t="str">
            <v>Asesor de Servicio</v>
          </cell>
          <cell r="AF1944" t="str">
            <v>Unidad Operativa</v>
          </cell>
          <cell r="AG1944" t="str">
            <v>Dirección Servicio y Operaciones</v>
          </cell>
          <cell r="AH1944" t="str">
            <v>Subdirección Siniestros Norte y Occidente</v>
          </cell>
          <cell r="AI1944" t="str">
            <v>C9179</v>
          </cell>
          <cell r="AJ1944" t="str">
            <v>Moya Urdiales Idalia Leticia</v>
          </cell>
          <cell r="AK1944" t="str">
            <v>Oficina central Guadalajara</v>
          </cell>
          <cell r="AL1944" t="str">
            <v>Guadalajara</v>
          </cell>
          <cell r="AM1944">
            <v>0</v>
          </cell>
          <cell r="AN1944" t="str">
            <v>david.cardenas@gnp.com.mx</v>
          </cell>
          <cell r="AO1944" t="str">
            <v>david.cardenas@gnp.com.mx</v>
          </cell>
          <cell r="AP1944" t="str">
            <v>david.cardenas@gnp.com.mx</v>
          </cell>
          <cell r="AQ1944">
            <v>3310204563</v>
          </cell>
          <cell r="AR1944" t="str">
            <v>6363180010381448</v>
          </cell>
          <cell r="AS1944" t="str">
            <v>ACTIVO</v>
          </cell>
          <cell r="AT1944" t="str">
            <v>0387</v>
          </cell>
          <cell r="AU1944" t="str">
            <v>370</v>
          </cell>
          <cell r="AV1944" t="str">
            <v>05/26</v>
          </cell>
          <cell r="AW1944" t="str">
            <v>-</v>
          </cell>
          <cell r="AX1944" t="str">
            <v>-</v>
          </cell>
          <cell r="AY1944" t="str">
            <v>Si</v>
          </cell>
          <cell r="AZ1944">
            <v>847.22</v>
          </cell>
          <cell r="BA1944">
            <v>43631</v>
          </cell>
          <cell r="BB1944">
            <v>15249.960000000001</v>
          </cell>
          <cell r="BC1944">
            <v>45750.04</v>
          </cell>
          <cell r="BD1944">
            <v>61000</v>
          </cell>
          <cell r="BE1944">
            <v>43373</v>
          </cell>
          <cell r="BF1944">
            <v>44454</v>
          </cell>
          <cell r="BG1944">
            <v>3</v>
          </cell>
          <cell r="BH1944">
            <v>2020</v>
          </cell>
          <cell r="BI1944">
            <v>2</v>
          </cell>
          <cell r="BJ1944" t="str">
            <v>Arrendado</v>
          </cell>
          <cell r="BK1944" t="str">
            <v>ANC10912</v>
          </cell>
          <cell r="BL1944" t="str">
            <v>Auto Cam, S.A. de C.V.</v>
          </cell>
          <cell r="BM1944">
            <v>126389.66</v>
          </cell>
          <cell r="BN1944">
            <v>20222.345600000001</v>
          </cell>
          <cell r="BO1944">
            <v>146612.0056</v>
          </cell>
          <cell r="BQ1944">
            <v>43652</v>
          </cell>
          <cell r="BR1944" t="str">
            <v>AP-20170728-0735</v>
          </cell>
          <cell r="BS1944" t="str">
            <v>50</v>
          </cell>
          <cell r="BT1944" t="str">
            <v>23/36</v>
          </cell>
          <cell r="BU1944">
            <v>2151.71</v>
          </cell>
          <cell r="BV1944">
            <v>1002.97</v>
          </cell>
          <cell r="BW1944">
            <v>3154.6800000000003</v>
          </cell>
          <cell r="BX1944">
            <v>504.75</v>
          </cell>
          <cell r="BY1944">
            <v>3659.4300000000003</v>
          </cell>
          <cell r="BZ1944">
            <v>90328.56</v>
          </cell>
          <cell r="CA1944" t="str">
            <v>28/07/2017</v>
          </cell>
          <cell r="CB1944" t="str">
            <v>06/08/2020</v>
          </cell>
          <cell r="CC1944" t="str">
            <v>Viernes</v>
          </cell>
          <cell r="CD1944" t="str">
            <v>40</v>
          </cell>
          <cell r="CE1944" t="str">
            <v>0</v>
          </cell>
          <cell r="CF1944" t="str">
            <v>Azul</v>
          </cell>
          <cell r="CG1944" t="str">
            <v>5o Sábado</v>
          </cell>
          <cell r="CH1944" t="str">
            <v>May y Jun</v>
          </cell>
          <cell r="CI1944" t="str">
            <v>Nov y Dic</v>
          </cell>
          <cell r="CJ1944" t="str">
            <v>Ajustador</v>
          </cell>
          <cell r="CK1944">
            <v>90</v>
          </cell>
          <cell r="CL1944" t="str">
            <v>101 - MAGNA</v>
          </cell>
          <cell r="CM1944" t="str">
            <v>17173</v>
          </cell>
          <cell r="CP1944" t="str">
            <v>4015661</v>
          </cell>
        </row>
        <row r="1945">
          <cell r="A1945" t="str">
            <v>17174</v>
          </cell>
          <cell r="B1945" t="str">
            <v>T37APJ</v>
          </cell>
          <cell r="C1945" t="str">
            <v>Ciudad de México</v>
          </cell>
          <cell r="D1945" t="str">
            <v>No aplica</v>
          </cell>
          <cell r="E1945" t="str">
            <v>Aveo</v>
          </cell>
          <cell r="F1945" t="str">
            <v>Automóvil</v>
          </cell>
          <cell r="G1945" t="str">
            <v>Chevrolet</v>
          </cell>
          <cell r="H1945" t="str">
            <v>Aveo LT 4 puertas T/M, D/H, A/A, B/A, ABS, CD, Paquete F</v>
          </cell>
          <cell r="I1945" t="str">
            <v>3G1TB5CF6HL152392</v>
          </cell>
          <cell r="J1945" t="str">
            <v>Hecho en México</v>
          </cell>
          <cell r="K1945" t="str">
            <v>Magna</v>
          </cell>
          <cell r="L1945">
            <v>4</v>
          </cell>
          <cell r="M1945">
            <v>45</v>
          </cell>
          <cell r="N1945">
            <v>2017</v>
          </cell>
          <cell r="O1945" t="str">
            <v>Morelia</v>
          </cell>
          <cell r="P1945" t="str">
            <v>Michoacán</v>
          </cell>
          <cell r="Q1945" t="str">
            <v>Occidente</v>
          </cell>
          <cell r="R1945" t="str">
            <v>Activo</v>
          </cell>
          <cell r="S1945" t="str">
            <v>En operación</v>
          </cell>
          <cell r="T1945" t="str">
            <v>GNP</v>
          </cell>
          <cell r="U1945" t="str">
            <v>Grupo Nacional Provincial, S.A.B.</v>
          </cell>
          <cell r="V1945" t="str">
            <v>AVES</v>
          </cell>
          <cell r="W1945" t="str">
            <v>-</v>
          </cell>
          <cell r="X1945" t="str">
            <v>Despacho Externo</v>
          </cell>
          <cell r="Y1945" t="str">
            <v>Asignado</v>
          </cell>
          <cell r="Z1945" t="str">
            <v>-</v>
          </cell>
          <cell r="AA1945" t="str">
            <v>Sandra Karina Gonzalez Martinez</v>
          </cell>
          <cell r="AB1945" t="str">
            <v>-</v>
          </cell>
          <cell r="AC1945" t="str">
            <v>-</v>
          </cell>
          <cell r="AD1945" t="str">
            <v>-</v>
          </cell>
          <cell r="AE1945" t="str">
            <v>-</v>
          </cell>
          <cell r="AF1945" t="str">
            <v>-</v>
          </cell>
          <cell r="AG1945" t="str">
            <v>-</v>
          </cell>
          <cell r="AH1945" t="str">
            <v>-</v>
          </cell>
          <cell r="AI1945" t="str">
            <v>C6705</v>
          </cell>
          <cell r="AJ1945" t="str">
            <v>Ramirez Granados Arturo</v>
          </cell>
          <cell r="AK1945" t="str">
            <v>-</v>
          </cell>
          <cell r="AL1945" t="str">
            <v>-</v>
          </cell>
          <cell r="AM1945" t="str">
            <v>-</v>
          </cell>
          <cell r="AN1945" t="str">
            <v>skgonzalez0122@hotmail.com</v>
          </cell>
          <cell r="AO1945" t="str">
            <v>-</v>
          </cell>
          <cell r="AQ1945" t="str">
            <v>045 443 349 7411</v>
          </cell>
          <cell r="AR1945" t="str">
            <v>6363180010381455</v>
          </cell>
          <cell r="AS1945" t="str">
            <v>BLOQUEADO</v>
          </cell>
          <cell r="AT1945" t="str">
            <v>6557</v>
          </cell>
          <cell r="AU1945" t="str">
            <v>730</v>
          </cell>
          <cell r="AV1945" t="str">
            <v>05/26</v>
          </cell>
          <cell r="AW1945" t="str">
            <v>-</v>
          </cell>
          <cell r="AX1945" t="str">
            <v>-</v>
          </cell>
          <cell r="AY1945" t="str">
            <v>No</v>
          </cell>
          <cell r="AZ1945" t="str">
            <v>-</v>
          </cell>
          <cell r="BA1945" t="str">
            <v>-</v>
          </cell>
          <cell r="BB1945" t="str">
            <v>-</v>
          </cell>
          <cell r="BC1945" t="str">
            <v>-</v>
          </cell>
          <cell r="BD1945" t="str">
            <v>-</v>
          </cell>
          <cell r="BE1945" t="str">
            <v>-</v>
          </cell>
          <cell r="BF1945" t="str">
            <v>-</v>
          </cell>
          <cell r="BG1945" t="str">
            <v>-</v>
          </cell>
          <cell r="BH1945">
            <v>2021</v>
          </cell>
          <cell r="BI1945">
            <v>2</v>
          </cell>
          <cell r="BJ1945" t="str">
            <v>Arrendado</v>
          </cell>
          <cell r="BK1945" t="str">
            <v>ANC11012</v>
          </cell>
          <cell r="BL1945" t="str">
            <v>Auto Cam, S.A. de C.V.</v>
          </cell>
          <cell r="BM1945">
            <v>126389.66</v>
          </cell>
          <cell r="BN1945">
            <v>20222.345600000001</v>
          </cell>
          <cell r="BO1945">
            <v>146612.0056</v>
          </cell>
          <cell r="BQ1945">
            <v>43652</v>
          </cell>
          <cell r="BR1945" t="str">
            <v>AP-20170728-0735</v>
          </cell>
          <cell r="BS1945" t="str">
            <v>89</v>
          </cell>
          <cell r="BT1945" t="str">
            <v>23/36</v>
          </cell>
          <cell r="BU1945">
            <v>2054.37</v>
          </cell>
          <cell r="BV1945">
            <v>957.6</v>
          </cell>
          <cell r="BW1945">
            <v>3011.97</v>
          </cell>
          <cell r="BX1945">
            <v>481.92</v>
          </cell>
          <cell r="BY1945">
            <v>3493.89</v>
          </cell>
          <cell r="BZ1945">
            <v>86242.53</v>
          </cell>
          <cell r="CA1945" t="str">
            <v>28/07/2017</v>
          </cell>
          <cell r="CB1945" t="str">
            <v>06/08/2020</v>
          </cell>
          <cell r="CC1945" t="str">
            <v>Martes</v>
          </cell>
          <cell r="CD1945" t="str">
            <v>37</v>
          </cell>
          <cell r="CE1945" t="str">
            <v>7</v>
          </cell>
          <cell r="CF1945" t="str">
            <v>Rosa</v>
          </cell>
          <cell r="CG1945" t="str">
            <v>2o Sábado</v>
          </cell>
          <cell r="CH1945" t="str">
            <v>Feb y Mzo</v>
          </cell>
          <cell r="CI1945" t="str">
            <v>Ago y Sep</v>
          </cell>
          <cell r="CJ1945" t="str">
            <v>AVEs</v>
          </cell>
          <cell r="CK1945">
            <v>0</v>
          </cell>
          <cell r="CL1945" t="str">
            <v>101 - MAGNA</v>
          </cell>
          <cell r="CM1945" t="str">
            <v>17174</v>
          </cell>
          <cell r="CP1945" t="str">
            <v>4021030</v>
          </cell>
        </row>
        <row r="1946">
          <cell r="A1946" t="str">
            <v>17175</v>
          </cell>
          <cell r="B1946" t="str">
            <v>Z91APJ</v>
          </cell>
          <cell r="C1946" t="str">
            <v>Ciudad de México</v>
          </cell>
          <cell r="D1946" t="str">
            <v>No aplica</v>
          </cell>
          <cell r="E1946" t="str">
            <v>Aveo</v>
          </cell>
          <cell r="F1946" t="str">
            <v>Automóvil</v>
          </cell>
          <cell r="G1946" t="str">
            <v>Chevrolet</v>
          </cell>
          <cell r="H1946" t="str">
            <v>Aveo LT 4 puertas T/M, D/H, A/A, B/A, ABS, CD, Paquete F</v>
          </cell>
          <cell r="I1946" t="str">
            <v>3G1TB5CF6HL162744</v>
          </cell>
          <cell r="J1946" t="str">
            <v>Hecho en México</v>
          </cell>
          <cell r="K1946" t="str">
            <v>Magna</v>
          </cell>
          <cell r="L1946">
            <v>4</v>
          </cell>
          <cell r="M1946">
            <v>45</v>
          </cell>
          <cell r="N1946">
            <v>2017</v>
          </cell>
          <cell r="O1946" t="str">
            <v>Ciudad de México</v>
          </cell>
          <cell r="P1946" t="str">
            <v>Ciudad de México</v>
          </cell>
          <cell r="Q1946" t="str">
            <v>Zona Metropolitana</v>
          </cell>
          <cell r="R1946" t="str">
            <v>Baja</v>
          </cell>
          <cell r="S1946" t="str">
            <v>Subasta interna</v>
          </cell>
          <cell r="T1946" t="str">
            <v>GNP</v>
          </cell>
          <cell r="U1946" t="str">
            <v>Grupo Nacional Provincial, S.A.B.</v>
          </cell>
          <cell r="V1946" t="str">
            <v>Pool Administrativo</v>
          </cell>
          <cell r="W1946" t="str">
            <v>Pool Administrativo</v>
          </cell>
          <cell r="X1946" t="str">
            <v>Plaza GNP</v>
          </cell>
          <cell r="Y1946" t="str">
            <v>Pool</v>
          </cell>
          <cell r="Z1946" t="str">
            <v>N89927</v>
          </cell>
          <cell r="AA1946" t="str">
            <v>Salazar Hernández Alejandro</v>
          </cell>
          <cell r="AB1946" t="str">
            <v>Grupo Nacional Provincial, S.A.B.</v>
          </cell>
          <cell r="AC1946" t="str">
            <v>SAHA7905127X5</v>
          </cell>
          <cell r="AD1946" t="str">
            <v>Jefe de departamento</v>
          </cell>
          <cell r="AE1946" t="str">
            <v>Jefe de Departamento A</v>
          </cell>
          <cell r="AF1946" t="str">
            <v>Unidad Staff</v>
          </cell>
          <cell r="AG1946" t="str">
            <v>Dirección Recursos Humanos y Servicios Administrativos</v>
          </cell>
          <cell r="AH1946" t="str">
            <v>Subdir. Servicios Generales</v>
          </cell>
          <cell r="AI1946" t="str">
            <v>C6705</v>
          </cell>
          <cell r="AJ1946" t="str">
            <v>Ramirez Granados Arturo</v>
          </cell>
          <cell r="AK1946" t="str">
            <v>Sur P2 C-4</v>
          </cell>
          <cell r="AL1946" t="str">
            <v>Plaza GNP</v>
          </cell>
          <cell r="AM1946">
            <v>3398</v>
          </cell>
          <cell r="AN1946" t="str">
            <v>alejandro.salazar@gnp.com.mx</v>
          </cell>
          <cell r="AO1946" t="str">
            <v>alejandro.salazar@gnp.com.mx</v>
          </cell>
          <cell r="AQ1946">
            <v>5543868222</v>
          </cell>
          <cell r="AR1946" t="str">
            <v>6363180010381463</v>
          </cell>
          <cell r="AS1946" t="str">
            <v>CANCELADO</v>
          </cell>
          <cell r="AT1946" t="str">
            <v>2982</v>
          </cell>
          <cell r="AU1946" t="str">
            <v>046</v>
          </cell>
          <cell r="AV1946" t="str">
            <v>05/26</v>
          </cell>
          <cell r="AW1946" t="str">
            <v>IMDM22968793..</v>
          </cell>
          <cell r="AX1946" t="str">
            <v>Inactivo</v>
          </cell>
          <cell r="AY1946" t="str">
            <v>No</v>
          </cell>
          <cell r="AZ1946" t="str">
            <v>-</v>
          </cell>
          <cell r="BA1946" t="str">
            <v>-</v>
          </cell>
          <cell r="BB1946" t="str">
            <v>-</v>
          </cell>
          <cell r="BC1946" t="str">
            <v>-</v>
          </cell>
          <cell r="BD1946" t="str">
            <v>-</v>
          </cell>
          <cell r="BE1946" t="str">
            <v>-</v>
          </cell>
          <cell r="BF1946" t="str">
            <v>-</v>
          </cell>
          <cell r="BG1946" t="str">
            <v>-</v>
          </cell>
          <cell r="BH1946" t="str">
            <v>-</v>
          </cell>
          <cell r="BI1946" t="str">
            <v>-</v>
          </cell>
          <cell r="BJ1946" t="str">
            <v>Arrendado</v>
          </cell>
          <cell r="BK1946" t="str">
            <v>ANC11000</v>
          </cell>
          <cell r="BL1946" t="str">
            <v>Auto Cam, S.A. de C.V.</v>
          </cell>
          <cell r="BM1946">
            <v>126389.66</v>
          </cell>
          <cell r="BN1946">
            <v>20222.345600000001</v>
          </cell>
          <cell r="BO1946">
            <v>146612.0056</v>
          </cell>
          <cell r="BQ1946" t="str">
            <v>-</v>
          </cell>
          <cell r="BR1946" t="str">
            <v>-</v>
          </cell>
          <cell r="BS1946" t="str">
            <v>-</v>
          </cell>
          <cell r="BT1946" t="str">
            <v>-</v>
          </cell>
          <cell r="BU1946" t="str">
            <v>-</v>
          </cell>
          <cell r="BV1946" t="str">
            <v>-</v>
          </cell>
          <cell r="BW1946" t="str">
            <v>-</v>
          </cell>
          <cell r="BX1946" t="str">
            <v>-</v>
          </cell>
          <cell r="BY1946" t="str">
            <v>-</v>
          </cell>
          <cell r="BZ1946" t="str">
            <v>-</v>
          </cell>
          <cell r="CA1946" t="str">
            <v>-</v>
          </cell>
          <cell r="CB1946" t="str">
            <v>-</v>
          </cell>
          <cell r="CC1946" t="str">
            <v>Jueves</v>
          </cell>
          <cell r="CD1946" t="str">
            <v>91</v>
          </cell>
          <cell r="CE1946" t="str">
            <v>1</v>
          </cell>
          <cell r="CF1946" t="str">
            <v>Verde</v>
          </cell>
          <cell r="CG1946" t="str">
            <v>4o Sábado</v>
          </cell>
          <cell r="CH1946" t="str">
            <v>Abr y May</v>
          </cell>
          <cell r="CI1946" t="str">
            <v>Oct y Nov</v>
          </cell>
          <cell r="CJ1946" t="str">
            <v>PAdmvo</v>
          </cell>
          <cell r="CK1946">
            <v>90</v>
          </cell>
          <cell r="CL1946" t="str">
            <v>101 - MAGNA</v>
          </cell>
          <cell r="CM1946" t="str">
            <v>17175</v>
          </cell>
          <cell r="CP1946" t="str">
            <v>-</v>
          </cell>
        </row>
        <row r="1947">
          <cell r="A1947" t="str">
            <v>17176</v>
          </cell>
          <cell r="B1947" t="str">
            <v>J63APL</v>
          </cell>
          <cell r="C1947" t="str">
            <v>Ciudad de México</v>
          </cell>
          <cell r="D1947" t="str">
            <v>No aplica</v>
          </cell>
          <cell r="E1947" t="str">
            <v>Aveo</v>
          </cell>
          <cell r="F1947" t="str">
            <v>Automóvil</v>
          </cell>
          <cell r="G1947" t="str">
            <v>Chevrolet</v>
          </cell>
          <cell r="H1947" t="str">
            <v>Aveo LT 4 puertas T/M, D/H, A/A, B/A, ABS, CD, Paquete F</v>
          </cell>
          <cell r="I1947" t="str">
            <v>3G1TB5CF6HL163618</v>
          </cell>
          <cell r="J1947" t="str">
            <v>Hecho en México</v>
          </cell>
          <cell r="K1947" t="str">
            <v>Magna</v>
          </cell>
          <cell r="L1947">
            <v>4</v>
          </cell>
          <cell r="M1947">
            <v>45</v>
          </cell>
          <cell r="N1947">
            <v>2017</v>
          </cell>
          <cell r="O1947" t="str">
            <v>Matamoros</v>
          </cell>
          <cell r="P1947" t="str">
            <v>Tamaulipas</v>
          </cell>
          <cell r="Q1947" t="str">
            <v>Noreste</v>
          </cell>
          <cell r="R1947" t="str">
            <v>Activo</v>
          </cell>
          <cell r="S1947" t="str">
            <v>En operación</v>
          </cell>
          <cell r="T1947" t="str">
            <v>GNP</v>
          </cell>
          <cell r="U1947" t="str">
            <v>Grupo Nacional Provincial, S.A.B.</v>
          </cell>
          <cell r="V1947" t="str">
            <v>Asesor de Servicio</v>
          </cell>
          <cell r="W1947" t="str">
            <v>-</v>
          </cell>
          <cell r="X1947" t="str">
            <v>Supervisoria</v>
          </cell>
          <cell r="Y1947" t="str">
            <v>Asignado</v>
          </cell>
          <cell r="Z1947">
            <v>40361001</v>
          </cell>
          <cell r="AA1947" t="str">
            <v>Ornelas Cano Arturo Alejandro</v>
          </cell>
          <cell r="AB1947" t="str">
            <v>Servicios Administrativos en Reclamaciones, S.A. de C.V.</v>
          </cell>
          <cell r="AC1947" t="str">
            <v>OECA810718L42</v>
          </cell>
          <cell r="AD1947" t="str">
            <v>Operativo</v>
          </cell>
          <cell r="AE1947" t="str">
            <v>Asesor de Servicio</v>
          </cell>
          <cell r="AF1947" t="str">
            <v>Unidad Operativa</v>
          </cell>
          <cell r="AG1947" t="str">
            <v>Dirección Servicio y Operaciones</v>
          </cell>
          <cell r="AH1947" t="str">
            <v>Subdirección Siniestros Norte y Occidente</v>
          </cell>
          <cell r="AI1947" t="str">
            <v>C9212</v>
          </cell>
          <cell r="AJ1947" t="str">
            <v>Colome Pineda Juan Del Carmen</v>
          </cell>
          <cell r="AK1947" t="str">
            <v>Matamoros</v>
          </cell>
          <cell r="AL1947" t="str">
            <v>Matamoros</v>
          </cell>
          <cell r="AM1947">
            <v>5563</v>
          </cell>
          <cell r="AN1947" t="str">
            <v>arturo.ornelas@gnp.com.mx</v>
          </cell>
          <cell r="AO1947" t="str">
            <v>arturo.ornelas@gnp.com.mx</v>
          </cell>
          <cell r="AQ1947">
            <v>8681159545</v>
          </cell>
          <cell r="AR1947" t="str">
            <v>6363180010381471</v>
          </cell>
          <cell r="AS1947" t="str">
            <v>ACTIVO</v>
          </cell>
          <cell r="AT1947" t="str">
            <v>6404</v>
          </cell>
          <cell r="AU1947" t="str">
            <v>075</v>
          </cell>
          <cell r="AV1947" t="str">
            <v>05/26</v>
          </cell>
          <cell r="AW1947" t="str">
            <v>IMDM22968684..</v>
          </cell>
          <cell r="AX1947" t="str">
            <v>Activo</v>
          </cell>
          <cell r="AY1947" t="str">
            <v>No</v>
          </cell>
          <cell r="AZ1947" t="str">
            <v>-</v>
          </cell>
          <cell r="BA1947" t="str">
            <v>-</v>
          </cell>
          <cell r="BB1947" t="str">
            <v>-</v>
          </cell>
          <cell r="BC1947" t="str">
            <v>-</v>
          </cell>
          <cell r="BD1947" t="str">
            <v>-</v>
          </cell>
          <cell r="BE1947" t="str">
            <v>-</v>
          </cell>
          <cell r="BF1947" t="str">
            <v>-</v>
          </cell>
          <cell r="BG1947">
            <v>3</v>
          </cell>
          <cell r="BH1947">
            <v>2020</v>
          </cell>
          <cell r="BI1947">
            <v>2</v>
          </cell>
          <cell r="BJ1947" t="str">
            <v>Arrendado</v>
          </cell>
          <cell r="BK1947" t="str">
            <v>ANC10986</v>
          </cell>
          <cell r="BL1947" t="str">
            <v>Auto Cam, S.A. de C.V.</v>
          </cell>
          <cell r="BM1947">
            <v>126389.66</v>
          </cell>
          <cell r="BN1947">
            <v>20222.345600000001</v>
          </cell>
          <cell r="BO1947">
            <v>146612.0056</v>
          </cell>
          <cell r="BP1947" t="str">
            <v>-</v>
          </cell>
          <cell r="BQ1947">
            <v>43652</v>
          </cell>
          <cell r="BR1947" t="str">
            <v>AP-20161006-0674</v>
          </cell>
          <cell r="BS1947" t="str">
            <v>243</v>
          </cell>
          <cell r="BT1947" t="str">
            <v>23/36</v>
          </cell>
          <cell r="BU1947">
            <v>2163.3200000000002</v>
          </cell>
          <cell r="BV1947">
            <v>1008.39</v>
          </cell>
          <cell r="BW1947">
            <v>3171.71</v>
          </cell>
          <cell r="BX1947">
            <v>507.47</v>
          </cell>
          <cell r="BY1947">
            <v>3679.1800000000003</v>
          </cell>
          <cell r="BZ1947">
            <v>90816.549999999988</v>
          </cell>
          <cell r="CA1947" t="str">
            <v>24/07/2017</v>
          </cell>
          <cell r="CB1947" t="str">
            <v>06/08/2020</v>
          </cell>
          <cell r="CC1947" t="str">
            <v>Miércoles</v>
          </cell>
          <cell r="CD1947" t="str">
            <v>63</v>
          </cell>
          <cell r="CE1947" t="str">
            <v>3</v>
          </cell>
          <cell r="CF1947" t="str">
            <v>Rojo</v>
          </cell>
          <cell r="CG1947" t="str">
            <v>3er Sábado</v>
          </cell>
          <cell r="CH1947" t="str">
            <v>Mzo y Abr</v>
          </cell>
          <cell r="CI1947" t="str">
            <v>Sep y Oct</v>
          </cell>
          <cell r="CJ1947" t="str">
            <v>Ajustador</v>
          </cell>
          <cell r="CK1947">
            <v>90</v>
          </cell>
          <cell r="CL1947" t="str">
            <v>101 - MAGNA</v>
          </cell>
          <cell r="CM1947" t="str">
            <v>17176</v>
          </cell>
          <cell r="CP1947" t="str">
            <v>4010762</v>
          </cell>
        </row>
        <row r="1948">
          <cell r="A1948" t="str">
            <v>17177</v>
          </cell>
          <cell r="B1948" t="str">
            <v>T21APJ</v>
          </cell>
          <cell r="C1948" t="str">
            <v>Ciudad de México</v>
          </cell>
          <cell r="D1948" t="str">
            <v>No aplica</v>
          </cell>
          <cell r="E1948" t="str">
            <v>Aveo</v>
          </cell>
          <cell r="F1948" t="str">
            <v>Automóvil</v>
          </cell>
          <cell r="G1948" t="str">
            <v>Chevrolet</v>
          </cell>
          <cell r="H1948" t="str">
            <v>Aveo LT 4 puertas T/M, D/H, A/A, B/A, ABS, CD, Paquete F</v>
          </cell>
          <cell r="I1948" t="str">
            <v>3G1TB5CF6HL163845</v>
          </cell>
          <cell r="J1948" t="str">
            <v>Hecho en México</v>
          </cell>
          <cell r="K1948" t="str">
            <v>Magna</v>
          </cell>
          <cell r="L1948">
            <v>4</v>
          </cell>
          <cell r="M1948">
            <v>45</v>
          </cell>
          <cell r="N1948">
            <v>2017</v>
          </cell>
          <cell r="O1948" t="str">
            <v>Saltillo</v>
          </cell>
          <cell r="P1948" t="str">
            <v>Coahuila</v>
          </cell>
          <cell r="Q1948" t="str">
            <v>Noreste</v>
          </cell>
          <cell r="R1948" t="str">
            <v>Activo</v>
          </cell>
          <cell r="S1948" t="str">
            <v>En operación</v>
          </cell>
          <cell r="T1948" t="str">
            <v>GNP</v>
          </cell>
          <cell r="U1948" t="str">
            <v>Grupo Nacional Provincial, S.A.B.</v>
          </cell>
          <cell r="V1948" t="str">
            <v>Supervisor de Taller</v>
          </cell>
          <cell r="W1948" t="str">
            <v>-</v>
          </cell>
          <cell r="X1948" t="str">
            <v>Supervisoria</v>
          </cell>
          <cell r="Y1948" t="str">
            <v>Asignado</v>
          </cell>
          <cell r="Z1948" t="str">
            <v>N95320</v>
          </cell>
          <cell r="AA1948" t="str">
            <v>Gonzalez Castro Jessica Adalira</v>
          </cell>
          <cell r="AB1948" t="str">
            <v>Grupo Nacional Provincial, S.A.B.</v>
          </cell>
          <cell r="AC1948" t="str">
            <v>GOCJ821216PW1</v>
          </cell>
          <cell r="AD1948" t="str">
            <v>Operativo</v>
          </cell>
          <cell r="AE1948" t="str">
            <v>Visitador de Taller</v>
          </cell>
          <cell r="AF1948" t="str">
            <v>Unidad Operativa</v>
          </cell>
          <cell r="AG1948" t="str">
            <v>Dirección Servicio y Operaciones</v>
          </cell>
          <cell r="AH1948" t="str">
            <v>Subdirección Siniestros Norte y Occidente</v>
          </cell>
          <cell r="AI1948" t="str">
            <v>C9212</v>
          </cell>
          <cell r="AJ1948" t="str">
            <v>Colome Pineda Juan Del Carmen</v>
          </cell>
          <cell r="AK1948" t="str">
            <v>Saltillo</v>
          </cell>
          <cell r="AL1948" t="str">
            <v>Saltillo</v>
          </cell>
          <cell r="AM1948">
            <v>0</v>
          </cell>
          <cell r="AN1948" t="str">
            <v>jessica.gonzalezcastro@gnp.com.mx</v>
          </cell>
          <cell r="AO1948" t="str">
            <v>jessica.gonzalezcastro@gnp.com.mx</v>
          </cell>
          <cell r="AP1948" t="str">
            <v>jessica.gonzalezcastro@gnp.com.mx</v>
          </cell>
          <cell r="AQ1948">
            <v>8441390420</v>
          </cell>
          <cell r="AR1948" t="str">
            <v>6363180010381489</v>
          </cell>
          <cell r="AS1948" t="str">
            <v>ACTIVO</v>
          </cell>
          <cell r="AT1948" t="str">
            <v>5972</v>
          </cell>
          <cell r="AU1948" t="str">
            <v>514</v>
          </cell>
          <cell r="AV1948" t="str">
            <v>05/26</v>
          </cell>
          <cell r="AW1948" t="str">
            <v>-</v>
          </cell>
          <cell r="AX1948" t="str">
            <v>-</v>
          </cell>
          <cell r="AY1948" t="str">
            <v>Si</v>
          </cell>
          <cell r="AZ1948">
            <v>572.91999999999996</v>
          </cell>
          <cell r="BA1948">
            <v>43708</v>
          </cell>
          <cell r="BB1948">
            <v>2291.6799999999998</v>
          </cell>
          <cell r="BC1948" t="str">
            <v>-</v>
          </cell>
          <cell r="BD1948">
            <v>55000</v>
          </cell>
          <cell r="BE1948">
            <v>43661</v>
          </cell>
          <cell r="BF1948">
            <v>45107</v>
          </cell>
          <cell r="BG1948">
            <v>4</v>
          </cell>
          <cell r="BH1948">
            <v>2021</v>
          </cell>
          <cell r="BI1948">
            <v>2</v>
          </cell>
          <cell r="BJ1948" t="str">
            <v>Arrendado</v>
          </cell>
          <cell r="BK1948" t="str">
            <v>ANC10994</v>
          </cell>
          <cell r="BL1948" t="str">
            <v>Auto Cam, S.A. de C.V.</v>
          </cell>
          <cell r="BM1948">
            <v>126389.66</v>
          </cell>
          <cell r="BN1948">
            <v>20222.345600000001</v>
          </cell>
          <cell r="BO1948">
            <v>146612.0056</v>
          </cell>
          <cell r="BQ1948">
            <v>43652</v>
          </cell>
          <cell r="BR1948" t="str">
            <v>AP-20170728-0735</v>
          </cell>
          <cell r="BS1948" t="str">
            <v>28</v>
          </cell>
          <cell r="BT1948" t="str">
            <v>23/48</v>
          </cell>
          <cell r="BU1948">
            <v>1580.78</v>
          </cell>
          <cell r="BV1948">
            <v>1058.81</v>
          </cell>
          <cell r="BW1948">
            <v>2639.59</v>
          </cell>
          <cell r="BX1948">
            <v>422.33</v>
          </cell>
          <cell r="BY1948">
            <v>3061.92</v>
          </cell>
          <cell r="BZ1948">
            <v>96048.01</v>
          </cell>
          <cell r="CA1948" t="str">
            <v>28/07/2017</v>
          </cell>
          <cell r="CB1948" t="str">
            <v>06/08/2021</v>
          </cell>
          <cell r="CC1948" t="str">
            <v>Jueves</v>
          </cell>
          <cell r="CD1948" t="str">
            <v>21</v>
          </cell>
          <cell r="CE1948" t="str">
            <v>1</v>
          </cell>
          <cell r="CF1948" t="str">
            <v>Verde</v>
          </cell>
          <cell r="CG1948" t="str">
            <v>4o Sábado</v>
          </cell>
          <cell r="CH1948" t="str">
            <v>Abr y May</v>
          </cell>
          <cell r="CI1948" t="str">
            <v>Oct y Nov</v>
          </cell>
          <cell r="CJ1948" t="str">
            <v>SupTaller</v>
          </cell>
          <cell r="CK1948">
            <v>90</v>
          </cell>
          <cell r="CL1948" t="str">
            <v>101 - MAGNA</v>
          </cell>
          <cell r="CM1948" t="str">
            <v>17177</v>
          </cell>
          <cell r="CP1948" t="str">
            <v>-</v>
          </cell>
        </row>
        <row r="1949">
          <cell r="A1949" t="str">
            <v>17178</v>
          </cell>
          <cell r="B1949" t="str">
            <v>D72AZH</v>
          </cell>
          <cell r="C1949" t="str">
            <v>Ciudad de México</v>
          </cell>
          <cell r="D1949" t="str">
            <v>Z51APJ</v>
          </cell>
          <cell r="E1949" t="str">
            <v>Aveo</v>
          </cell>
          <cell r="F1949" t="str">
            <v>Automóvil</v>
          </cell>
          <cell r="G1949" t="str">
            <v>Chevrolet</v>
          </cell>
          <cell r="H1949" t="str">
            <v>Aveo LT 4 puertas T/M, D/H, A/A, B/A, ABS, CD, Paquete F</v>
          </cell>
          <cell r="I1949" t="str">
            <v>3G1TB5CF6HL164199</v>
          </cell>
          <cell r="J1949" t="str">
            <v>Hecho en México</v>
          </cell>
          <cell r="K1949" t="str">
            <v>Magna</v>
          </cell>
          <cell r="L1949">
            <v>4</v>
          </cell>
          <cell r="M1949">
            <v>45</v>
          </cell>
          <cell r="N1949">
            <v>2017</v>
          </cell>
          <cell r="O1949" t="str">
            <v>Puebla</v>
          </cell>
          <cell r="P1949" t="str">
            <v>Puebla</v>
          </cell>
          <cell r="Q1949" t="str">
            <v>Sureste</v>
          </cell>
          <cell r="R1949" t="str">
            <v>Activo</v>
          </cell>
          <cell r="S1949" t="str">
            <v>En operación</v>
          </cell>
          <cell r="T1949" t="str">
            <v>GNP</v>
          </cell>
          <cell r="U1949" t="str">
            <v>Grupo Nacional Provincial, S.A.B.</v>
          </cell>
          <cell r="V1949" t="str">
            <v>Supervisor Ajustes</v>
          </cell>
          <cell r="W1949" t="str">
            <v>012</v>
          </cell>
          <cell r="X1949" t="str">
            <v>Metro Norte</v>
          </cell>
          <cell r="Y1949" t="str">
            <v>Asignado</v>
          </cell>
          <cell r="Z1949" t="str">
            <v>N93775</v>
          </cell>
          <cell r="AA1949" t="str">
            <v>Aguilar Arias Armando</v>
          </cell>
          <cell r="AB1949" t="str">
            <v>Grupo Nacional Provincial, S.A.B.</v>
          </cell>
          <cell r="AC1949" t="str">
            <v>AUAA740325690</v>
          </cell>
          <cell r="AD1949" t="str">
            <v>Jefe de departamento</v>
          </cell>
          <cell r="AE1949" t="str">
            <v>Supervisor Taller</v>
          </cell>
          <cell r="AF1949" t="str">
            <v>Unidad Operativa</v>
          </cell>
          <cell r="AG1949" t="str">
            <v>Dirección Servicio y Operaciones</v>
          </cell>
          <cell r="AH1949" t="str">
            <v>Subdir. Siniestros CDMX y Sureste</v>
          </cell>
          <cell r="AI1949" t="str">
            <v>C9208</v>
          </cell>
          <cell r="AJ1949" t="str">
            <v>Lasa Estrada Antxon</v>
          </cell>
          <cell r="AK1949" t="str">
            <v>Paseo Opera</v>
          </cell>
          <cell r="AL1949" t="str">
            <v>Puebla</v>
          </cell>
          <cell r="AM1949">
            <v>6534</v>
          </cell>
          <cell r="AN1949" t="str">
            <v>armando.aguilar@gnp.com.mx</v>
          </cell>
          <cell r="AO1949" t="str">
            <v>armando.aguilar@gnp.com.mx</v>
          </cell>
          <cell r="AQ1949">
            <v>2223237683</v>
          </cell>
          <cell r="AR1949" t="str">
            <v>6363180010381497</v>
          </cell>
          <cell r="AS1949" t="str">
            <v>CANCELADO</v>
          </cell>
          <cell r="AT1949" t="str">
            <v>5737</v>
          </cell>
          <cell r="AU1949" t="str">
            <v>715</v>
          </cell>
          <cell r="AV1949" t="str">
            <v>05/26</v>
          </cell>
          <cell r="AW1949" t="str">
            <v>IMDM22968873..</v>
          </cell>
          <cell r="AX1949" t="str">
            <v>Activo</v>
          </cell>
          <cell r="AY1949" t="str">
            <v>Si</v>
          </cell>
          <cell r="AZ1949">
            <v>847.22</v>
          </cell>
          <cell r="BA1949">
            <v>43708</v>
          </cell>
          <cell r="BB1949">
            <v>3388.88</v>
          </cell>
          <cell r="BC1949" t="str">
            <v>-</v>
          </cell>
          <cell r="BD1949">
            <v>61000</v>
          </cell>
          <cell r="BE1949">
            <v>43661</v>
          </cell>
          <cell r="BF1949">
            <v>44742</v>
          </cell>
          <cell r="BG1949">
            <v>3</v>
          </cell>
          <cell r="BH1949">
            <v>2020</v>
          </cell>
          <cell r="BI1949">
            <v>2</v>
          </cell>
          <cell r="BJ1949" t="str">
            <v>Arrendado</v>
          </cell>
          <cell r="BK1949" t="str">
            <v>ANC10977</v>
          </cell>
          <cell r="BL1949" t="str">
            <v>Auto Cam, S.A. de C.V.</v>
          </cell>
          <cell r="BM1949">
            <v>126389.66</v>
          </cell>
          <cell r="BN1949">
            <v>20222.345600000001</v>
          </cell>
          <cell r="BO1949">
            <v>146612.0056</v>
          </cell>
          <cell r="BQ1949">
            <v>43652</v>
          </cell>
          <cell r="BR1949" t="str">
            <v>AP-20161006-0674</v>
          </cell>
          <cell r="BS1949" t="str">
            <v>244</v>
          </cell>
          <cell r="BT1949" t="str">
            <v>23/36</v>
          </cell>
          <cell r="BU1949">
            <v>2065.9899999999998</v>
          </cell>
          <cell r="BV1949">
            <v>963.02</v>
          </cell>
          <cell r="BW1949">
            <v>3029.0099999999998</v>
          </cell>
          <cell r="BX1949">
            <v>484.64</v>
          </cell>
          <cell r="BY1949">
            <v>3513.6499999999996</v>
          </cell>
          <cell r="BZ1949">
            <v>86730.559999999998</v>
          </cell>
          <cell r="CA1949" t="str">
            <v>24/07/2017</v>
          </cell>
          <cell r="CB1949" t="str">
            <v>06/08/2020</v>
          </cell>
          <cell r="CC1949" t="str">
            <v>Jueves</v>
          </cell>
          <cell r="CD1949" t="str">
            <v>72</v>
          </cell>
          <cell r="CE1949" t="str">
            <v>2</v>
          </cell>
          <cell r="CF1949" t="str">
            <v>Verde</v>
          </cell>
          <cell r="CG1949" t="str">
            <v>4o Sábado</v>
          </cell>
          <cell r="CH1949" t="str">
            <v>Abr y May</v>
          </cell>
          <cell r="CI1949" t="str">
            <v>Oct y Nov</v>
          </cell>
          <cell r="CJ1949" t="str">
            <v>GteAjustes</v>
          </cell>
          <cell r="CK1949">
            <v>90</v>
          </cell>
          <cell r="CL1949" t="str">
            <v>101 - MAGNA</v>
          </cell>
          <cell r="CM1949" t="str">
            <v>17178</v>
          </cell>
          <cell r="CP1949" t="str">
            <v>4015872</v>
          </cell>
        </row>
        <row r="1950">
          <cell r="A1950" t="str">
            <v>17179</v>
          </cell>
          <cell r="B1950" t="str">
            <v>J73APL</v>
          </cell>
          <cell r="C1950" t="str">
            <v>Ciudad de México</v>
          </cell>
          <cell r="D1950" t="str">
            <v>No aplica</v>
          </cell>
          <cell r="E1950" t="str">
            <v>Aveo</v>
          </cell>
          <cell r="F1950" t="str">
            <v>Automóvil</v>
          </cell>
          <cell r="G1950" t="str">
            <v>Chevrolet</v>
          </cell>
          <cell r="H1950" t="str">
            <v>Aveo LT 4 puertas T/M, D/H, A/A, B/A, ABS, CD, Paquete F</v>
          </cell>
          <cell r="I1950" t="str">
            <v>3G1TB5CF6HL165062</v>
          </cell>
          <cell r="J1950" t="str">
            <v>Hecho en México</v>
          </cell>
          <cell r="K1950" t="str">
            <v>Magna</v>
          </cell>
          <cell r="L1950">
            <v>4</v>
          </cell>
          <cell r="M1950">
            <v>45</v>
          </cell>
          <cell r="N1950">
            <v>2017</v>
          </cell>
          <cell r="O1950" t="str">
            <v>San Luis Potosí</v>
          </cell>
          <cell r="P1950" t="str">
            <v>San Luis Potosí</v>
          </cell>
          <cell r="Q1950" t="str">
            <v>Occidente</v>
          </cell>
          <cell r="R1950" t="str">
            <v>Activo</v>
          </cell>
          <cell r="S1950" t="str">
            <v>En operación</v>
          </cell>
          <cell r="T1950" t="str">
            <v>GNP</v>
          </cell>
          <cell r="U1950" t="str">
            <v>Grupo Nacional Provincial, S.A.B.</v>
          </cell>
          <cell r="V1950" t="str">
            <v>Supervisor Ajustes</v>
          </cell>
          <cell r="W1950" t="str">
            <v>-</v>
          </cell>
          <cell r="X1950" t="str">
            <v>Supervisoria</v>
          </cell>
          <cell r="Y1950" t="str">
            <v>Asignado</v>
          </cell>
          <cell r="Z1950" t="str">
            <v>N96346</v>
          </cell>
          <cell r="AA1950" t="str">
            <v>Ivan Rodriguez Martinez</v>
          </cell>
          <cell r="AB1950" t="str">
            <v>Grupo Nacional Provincial, S.A.B.</v>
          </cell>
          <cell r="AC1950" t="str">
            <v>ROMI860731AE6</v>
          </cell>
          <cell r="AD1950" t="str">
            <v>Jefe de departamento</v>
          </cell>
          <cell r="AE1950" t="str">
            <v>Supervisor Siniestros Autos</v>
          </cell>
          <cell r="AF1950" t="str">
            <v>Unidad Operativa</v>
          </cell>
          <cell r="AG1950" t="str">
            <v>Dirección Servicio y Operaciones</v>
          </cell>
          <cell r="AH1950" t="str">
            <v>Subdirección Siniestros Norte y Occidente</v>
          </cell>
          <cell r="AI1950" t="str">
            <v>C9212</v>
          </cell>
          <cell r="AJ1950" t="str">
            <v>Colome Pineda Juan Del Carmen</v>
          </cell>
          <cell r="AK1950" t="str">
            <v>Supervisoria San Luis Potosi</v>
          </cell>
          <cell r="AL1950" t="str">
            <v>San Luis Potosí</v>
          </cell>
          <cell r="AM1950">
            <v>0</v>
          </cell>
          <cell r="AN1950" t="str">
            <v>ivan.rodriguez@gnp.com.mx</v>
          </cell>
          <cell r="AO1950">
            <v>0</v>
          </cell>
          <cell r="AP1950" t="str">
            <v>ivan.rodriguez@gnp.com.mx</v>
          </cell>
          <cell r="AQ1950">
            <v>4423434100</v>
          </cell>
          <cell r="AR1950" t="str">
            <v>6363180010381505</v>
          </cell>
          <cell r="AS1950" t="str">
            <v>ACTIVO</v>
          </cell>
          <cell r="AT1950" t="str">
            <v>7332</v>
          </cell>
          <cell r="AU1950" t="str">
            <v>839</v>
          </cell>
          <cell r="AV1950" t="str">
            <v>05/26</v>
          </cell>
          <cell r="AW1950" t="str">
            <v>IMDM22968795..</v>
          </cell>
          <cell r="AX1950" t="str">
            <v>Activo</v>
          </cell>
          <cell r="AY1950" t="str">
            <v>No</v>
          </cell>
          <cell r="AZ1950" t="str">
            <v>-</v>
          </cell>
          <cell r="BA1950" t="str">
            <v>-</v>
          </cell>
          <cell r="BB1950" t="str">
            <v>-</v>
          </cell>
          <cell r="BC1950" t="str">
            <v>-</v>
          </cell>
          <cell r="BD1950" t="str">
            <v>-</v>
          </cell>
          <cell r="BE1950" t="str">
            <v>-</v>
          </cell>
          <cell r="BF1950" t="str">
            <v>-</v>
          </cell>
          <cell r="BG1950">
            <v>3</v>
          </cell>
          <cell r="BH1950">
            <v>2020</v>
          </cell>
          <cell r="BI1950">
            <v>2</v>
          </cell>
          <cell r="BJ1950" t="str">
            <v>Arrendado</v>
          </cell>
          <cell r="BK1950" t="str">
            <v>ANC10991</v>
          </cell>
          <cell r="BL1950" t="str">
            <v>Auto Cam, S.A. de C.V.</v>
          </cell>
          <cell r="BM1950">
            <v>126389.66</v>
          </cell>
          <cell r="BN1950">
            <v>20222.345600000001</v>
          </cell>
          <cell r="BO1950">
            <v>146612.0056</v>
          </cell>
          <cell r="BQ1950">
            <v>43652</v>
          </cell>
          <cell r="BR1950" t="str">
            <v>AP-20161006-0674</v>
          </cell>
          <cell r="BS1950" t="str">
            <v>245</v>
          </cell>
          <cell r="BT1950" t="str">
            <v>23/36</v>
          </cell>
          <cell r="BU1950">
            <v>2065.9899999999998</v>
          </cell>
          <cell r="BV1950">
            <v>963.02</v>
          </cell>
          <cell r="BW1950">
            <v>3029.0099999999998</v>
          </cell>
          <cell r="BX1950">
            <v>484.64</v>
          </cell>
          <cell r="BY1950">
            <v>3513.6499999999996</v>
          </cell>
          <cell r="BZ1950">
            <v>86730.559999999998</v>
          </cell>
          <cell r="CA1950" t="str">
            <v>24/07/2017</v>
          </cell>
          <cell r="CB1950" t="str">
            <v>06/08/2020</v>
          </cell>
          <cell r="CC1950" t="str">
            <v>Miércoles</v>
          </cell>
          <cell r="CD1950" t="str">
            <v>73</v>
          </cell>
          <cell r="CE1950" t="str">
            <v>3</v>
          </cell>
          <cell r="CF1950" t="str">
            <v>Rojo</v>
          </cell>
          <cell r="CG1950" t="str">
            <v>3er Sábado</v>
          </cell>
          <cell r="CH1950" t="str">
            <v>Mzo y Abr</v>
          </cell>
          <cell r="CI1950" t="str">
            <v>Sep y Oct</v>
          </cell>
          <cell r="CJ1950" t="str">
            <v>SupAjustes</v>
          </cell>
          <cell r="CK1950">
            <v>90</v>
          </cell>
          <cell r="CL1950" t="str">
            <v>101 - MAGNA</v>
          </cell>
          <cell r="CM1950" t="str">
            <v>17179</v>
          </cell>
          <cell r="CP1950" t="str">
            <v>4018896</v>
          </cell>
        </row>
        <row r="1951">
          <cell r="A1951" t="str">
            <v>17180</v>
          </cell>
          <cell r="B1951" t="str">
            <v>J45APL</v>
          </cell>
          <cell r="C1951" t="str">
            <v>Ciudad de México</v>
          </cell>
          <cell r="D1951" t="str">
            <v>No aplica</v>
          </cell>
          <cell r="E1951" t="str">
            <v>Aveo</v>
          </cell>
          <cell r="F1951" t="str">
            <v>Automóvil</v>
          </cell>
          <cell r="G1951" t="str">
            <v>Chevrolet</v>
          </cell>
          <cell r="H1951" t="str">
            <v>Aveo LT 4 puertas T/M, D/H, A/A, B/A, ABS, CD, Paquete F</v>
          </cell>
          <cell r="I1951" t="str">
            <v>3G1TB5CF6HL165353</v>
          </cell>
          <cell r="J1951" t="str">
            <v>Hecho en México</v>
          </cell>
          <cell r="K1951" t="str">
            <v>Magna</v>
          </cell>
          <cell r="L1951">
            <v>4</v>
          </cell>
          <cell r="M1951">
            <v>45</v>
          </cell>
          <cell r="N1951">
            <v>2017</v>
          </cell>
          <cell r="O1951" t="str">
            <v>Guadalajara</v>
          </cell>
          <cell r="P1951" t="str">
            <v>Jalisco</v>
          </cell>
          <cell r="Q1951" t="str">
            <v>Occidente</v>
          </cell>
          <cell r="R1951" t="str">
            <v>Activo</v>
          </cell>
          <cell r="S1951" t="str">
            <v>En operación</v>
          </cell>
          <cell r="T1951" t="str">
            <v>GNP</v>
          </cell>
          <cell r="U1951" t="str">
            <v>Grupo Nacional Provincial, S.A.B.</v>
          </cell>
          <cell r="V1951" t="str">
            <v>Supervisor de Taller</v>
          </cell>
          <cell r="W1951" t="str">
            <v>006</v>
          </cell>
          <cell r="X1951" t="str">
            <v>Metro Sur</v>
          </cell>
          <cell r="Y1951" t="str">
            <v>Asignado</v>
          </cell>
          <cell r="Z1951" t="str">
            <v>N93706</v>
          </cell>
          <cell r="AA1951" t="str">
            <v>Lares Dominguez José Eduardo</v>
          </cell>
          <cell r="AB1951" t="str">
            <v>Grupo Nacional Provincial, S.A.B.</v>
          </cell>
          <cell r="AC1951" t="str">
            <v>LADE881116LQ8</v>
          </cell>
          <cell r="AD1951" t="str">
            <v>Jefe de departamento</v>
          </cell>
          <cell r="AE1951" t="str">
            <v>Supervisor Reparaciones</v>
          </cell>
          <cell r="AF1951" t="str">
            <v>Unidad Operativa</v>
          </cell>
          <cell r="AG1951" t="str">
            <v>Dirección Servicio y Operaciones</v>
          </cell>
          <cell r="AH1951" t="str">
            <v>Subdirección Siniestros Norte y Occidente</v>
          </cell>
          <cell r="AI1951" t="str">
            <v>C9179</v>
          </cell>
          <cell r="AJ1951" t="str">
            <v>Moya Urdiales Idalia Leticia</v>
          </cell>
          <cell r="AK1951" t="str">
            <v>Oficina central Guadalajara</v>
          </cell>
          <cell r="AL1951" t="str">
            <v>Guadalajara</v>
          </cell>
          <cell r="AM1951">
            <v>81259</v>
          </cell>
          <cell r="AN1951" t="str">
            <v>eduardo.lares@gnp.com.mx</v>
          </cell>
          <cell r="AO1951" t="str">
            <v>eduardo.lares@gnp.com.mx</v>
          </cell>
          <cell r="AQ1951">
            <v>5535228299</v>
          </cell>
          <cell r="AR1951" t="str">
            <v>6363180010381513</v>
          </cell>
          <cell r="AS1951" t="str">
            <v>ACTIVO</v>
          </cell>
          <cell r="AT1951" t="str">
            <v>5556</v>
          </cell>
          <cell r="AU1951" t="str">
            <v>375</v>
          </cell>
          <cell r="AV1951" t="str">
            <v>05/26</v>
          </cell>
          <cell r="AW1951" t="str">
            <v>IMDM22968809..</v>
          </cell>
          <cell r="AX1951" t="str">
            <v>Activo</v>
          </cell>
          <cell r="AY1951" t="str">
            <v>Si</v>
          </cell>
          <cell r="AZ1951">
            <v>572.91999999999996</v>
          </cell>
          <cell r="BA1951">
            <v>43708</v>
          </cell>
          <cell r="BB1951">
            <v>2291.6799999999998</v>
          </cell>
          <cell r="BC1951" t="str">
            <v>-</v>
          </cell>
          <cell r="BD1951">
            <v>55000</v>
          </cell>
          <cell r="BE1951">
            <v>43661</v>
          </cell>
          <cell r="BF1951">
            <v>45107</v>
          </cell>
          <cell r="BG1951">
            <v>4</v>
          </cell>
          <cell r="BH1951">
            <v>2021</v>
          </cell>
          <cell r="BI1951">
            <v>2</v>
          </cell>
          <cell r="BJ1951" t="str">
            <v>Arrendado</v>
          </cell>
          <cell r="BK1951" t="str">
            <v>ANC10992</v>
          </cell>
          <cell r="BL1951" t="str">
            <v>Auto Cam, S.A. de C.V.</v>
          </cell>
          <cell r="BM1951">
            <v>126389.66</v>
          </cell>
          <cell r="BN1951">
            <v>20222.345600000001</v>
          </cell>
          <cell r="BO1951">
            <v>146612.0056</v>
          </cell>
          <cell r="BQ1951">
            <v>43652</v>
          </cell>
          <cell r="BR1951" t="str">
            <v>AP-20161006-0674</v>
          </cell>
          <cell r="BS1951" t="str">
            <v>246</v>
          </cell>
          <cell r="BT1951" t="str">
            <v>23/36</v>
          </cell>
          <cell r="BU1951">
            <v>2065.9899999999998</v>
          </cell>
          <cell r="BV1951">
            <v>963.02</v>
          </cell>
          <cell r="BW1951">
            <v>3029.0099999999998</v>
          </cell>
          <cell r="BX1951">
            <v>484.64</v>
          </cell>
          <cell r="BY1951">
            <v>3513.6499999999996</v>
          </cell>
          <cell r="BZ1951">
            <v>86730.559999999998</v>
          </cell>
          <cell r="CA1951" t="str">
            <v>24/07/2017</v>
          </cell>
          <cell r="CB1951" t="str">
            <v>06/08/2020</v>
          </cell>
          <cell r="CC1951" t="str">
            <v>Lunes</v>
          </cell>
          <cell r="CD1951" t="str">
            <v>45</v>
          </cell>
          <cell r="CE1951" t="str">
            <v>5</v>
          </cell>
          <cell r="CF1951" t="str">
            <v>Amarillo</v>
          </cell>
          <cell r="CG1951" t="str">
            <v>1er Sábado</v>
          </cell>
          <cell r="CH1951" t="str">
            <v>Ene y Feb</v>
          </cell>
          <cell r="CI1951" t="str">
            <v>Jul y Ago</v>
          </cell>
          <cell r="CJ1951" t="str">
            <v>GteAjustes</v>
          </cell>
          <cell r="CK1951">
            <v>90</v>
          </cell>
          <cell r="CL1951" t="str">
            <v>101 - MAGNA</v>
          </cell>
          <cell r="CM1951" t="str">
            <v>17180</v>
          </cell>
          <cell r="CP1951" t="str">
            <v>4016575</v>
          </cell>
        </row>
        <row r="1952">
          <cell r="A1952" t="str">
            <v>17181</v>
          </cell>
          <cell r="B1952" t="str">
            <v>S49APJ</v>
          </cell>
          <cell r="C1952" t="str">
            <v>Ciudad de México</v>
          </cell>
          <cell r="D1952" t="str">
            <v>No aplica</v>
          </cell>
          <cell r="E1952" t="str">
            <v>Aveo</v>
          </cell>
          <cell r="F1952" t="str">
            <v>Automóvil</v>
          </cell>
          <cell r="G1952" t="str">
            <v>Chevrolet</v>
          </cell>
          <cell r="H1952" t="str">
            <v>Aveo LT 4 puertas T/M, D/H, A/A, B/A, ABS, CD, Paquete F</v>
          </cell>
          <cell r="I1952" t="str">
            <v>3G1TB5CF6HL165658</v>
          </cell>
          <cell r="J1952" t="str">
            <v>Hecho en México</v>
          </cell>
          <cell r="K1952" t="str">
            <v>Magna</v>
          </cell>
          <cell r="L1952">
            <v>4</v>
          </cell>
          <cell r="M1952">
            <v>45</v>
          </cell>
          <cell r="N1952">
            <v>2017</v>
          </cell>
          <cell r="O1952" t="str">
            <v>Chihuahua</v>
          </cell>
          <cell r="P1952" t="str">
            <v>Chihuahua</v>
          </cell>
          <cell r="Q1952" t="str">
            <v>Noroeste</v>
          </cell>
          <cell r="R1952" t="str">
            <v>Activo</v>
          </cell>
          <cell r="S1952" t="str">
            <v>En operación</v>
          </cell>
          <cell r="T1952" t="str">
            <v>GNP</v>
          </cell>
          <cell r="U1952" t="str">
            <v>Grupo Nacional Provincial, S.A.B.</v>
          </cell>
          <cell r="V1952" t="str">
            <v>Supervisor Ajustes</v>
          </cell>
          <cell r="W1952" t="str">
            <v>-</v>
          </cell>
          <cell r="X1952" t="str">
            <v>Supervisoria</v>
          </cell>
          <cell r="Y1952" t="str">
            <v>Asignado</v>
          </cell>
          <cell r="Z1952" t="str">
            <v>N66559</v>
          </cell>
          <cell r="AA1952" t="str">
            <v>Murguía Acosta Abel</v>
          </cell>
          <cell r="AB1952" t="str">
            <v>Grupo Nacional Provincial, S.A.B.</v>
          </cell>
          <cell r="AC1952" t="str">
            <v>MUAA640601K53</v>
          </cell>
          <cell r="AD1952" t="str">
            <v>Jefe de departamento</v>
          </cell>
          <cell r="AE1952" t="str">
            <v>Supervisor Siniestros Autos</v>
          </cell>
          <cell r="AF1952" t="str">
            <v>Unidad Operativa</v>
          </cell>
          <cell r="AG1952" t="str">
            <v>Dirección Servicio y Operaciones</v>
          </cell>
          <cell r="AH1952" t="str">
            <v>Subdirección Siniestros Norte y Occidente</v>
          </cell>
          <cell r="AI1952" t="str">
            <v>C9212</v>
          </cell>
          <cell r="AJ1952" t="str">
            <v>Colome Pineda Juan Del Carmen</v>
          </cell>
          <cell r="AK1952" t="str">
            <v>Ciudad Juárez</v>
          </cell>
          <cell r="AL1952" t="str">
            <v>Ciudad Juárez</v>
          </cell>
          <cell r="AM1952">
            <v>7888</v>
          </cell>
          <cell r="AN1952" t="str">
            <v>abel.murguia@gnp.com.mx</v>
          </cell>
          <cell r="AO1952" t="str">
            <v>abel.murguia@gnp.com.mx</v>
          </cell>
          <cell r="AQ1952">
            <v>6141780034</v>
          </cell>
          <cell r="AR1952" t="str">
            <v>6363180010381521</v>
          </cell>
          <cell r="AS1952" t="str">
            <v>CANCELADO</v>
          </cell>
          <cell r="AT1952" t="str">
            <v>2314</v>
          </cell>
          <cell r="AU1952" t="str">
            <v>994</v>
          </cell>
          <cell r="AV1952" t="str">
            <v>05/26</v>
          </cell>
          <cell r="AW1952" t="str">
            <v>-</v>
          </cell>
          <cell r="AX1952" t="str">
            <v>-</v>
          </cell>
          <cell r="AY1952" t="str">
            <v>Si</v>
          </cell>
          <cell r="AZ1952">
            <v>763.89</v>
          </cell>
          <cell r="BA1952">
            <v>43708</v>
          </cell>
          <cell r="BB1952">
            <v>35902.83</v>
          </cell>
          <cell r="BC1952">
            <v>19097.169999999998</v>
          </cell>
          <cell r="BD1952">
            <v>55000</v>
          </cell>
          <cell r="BE1952">
            <v>43008</v>
          </cell>
          <cell r="BF1952">
            <v>44089</v>
          </cell>
          <cell r="BG1952">
            <v>3</v>
          </cell>
          <cell r="BH1952">
            <v>2020</v>
          </cell>
          <cell r="BI1952">
            <v>2</v>
          </cell>
          <cell r="BJ1952" t="str">
            <v>Arrendado</v>
          </cell>
          <cell r="BK1952" t="str">
            <v>ANC10990</v>
          </cell>
          <cell r="BL1952" t="str">
            <v>Auto Cam, S.A. de C.V.</v>
          </cell>
          <cell r="BM1952">
            <v>126389.66</v>
          </cell>
          <cell r="BN1952">
            <v>20222.345600000001</v>
          </cell>
          <cell r="BO1952">
            <v>146612.0056</v>
          </cell>
          <cell r="BQ1952">
            <v>43652</v>
          </cell>
          <cell r="BR1952" t="str">
            <v>AP-20170728-0735</v>
          </cell>
          <cell r="BS1952" t="str">
            <v>85</v>
          </cell>
          <cell r="BT1952" t="str">
            <v>23/36</v>
          </cell>
          <cell r="BU1952">
            <v>2054.37</v>
          </cell>
          <cell r="BV1952">
            <v>957.6</v>
          </cell>
          <cell r="BW1952">
            <v>3011.97</v>
          </cell>
          <cell r="BX1952">
            <v>481.92</v>
          </cell>
          <cell r="BY1952">
            <v>3493.89</v>
          </cell>
          <cell r="BZ1952">
            <v>86242.53</v>
          </cell>
          <cell r="CA1952" t="str">
            <v>28/07/2017</v>
          </cell>
          <cell r="CB1952" t="str">
            <v>06/08/2020</v>
          </cell>
          <cell r="CC1952" t="str">
            <v>Viernes</v>
          </cell>
          <cell r="CD1952" t="str">
            <v>49</v>
          </cell>
          <cell r="CE1952" t="str">
            <v>9</v>
          </cell>
          <cell r="CF1952" t="str">
            <v>Azul</v>
          </cell>
          <cell r="CG1952" t="str">
            <v>5o Sábado</v>
          </cell>
          <cell r="CH1952" t="str">
            <v>May y Jun</v>
          </cell>
          <cell r="CI1952" t="str">
            <v>Nov y Dic</v>
          </cell>
          <cell r="CJ1952" t="str">
            <v>SupAjustes</v>
          </cell>
          <cell r="CK1952">
            <v>90</v>
          </cell>
          <cell r="CL1952" t="str">
            <v>101 - MAGNA</v>
          </cell>
          <cell r="CM1952" t="str">
            <v>17181</v>
          </cell>
          <cell r="CP1952" t="str">
            <v>4018829</v>
          </cell>
        </row>
        <row r="1953">
          <cell r="A1953" t="str">
            <v>17182</v>
          </cell>
          <cell r="B1953" t="str">
            <v>J22APL</v>
          </cell>
          <cell r="C1953" t="str">
            <v>Ciudad de México</v>
          </cell>
          <cell r="D1953" t="str">
            <v>No aplica</v>
          </cell>
          <cell r="E1953" t="str">
            <v>Aveo</v>
          </cell>
          <cell r="F1953" t="str">
            <v>Automóvil</v>
          </cell>
          <cell r="G1953" t="str">
            <v>Chevrolet</v>
          </cell>
          <cell r="H1953" t="str">
            <v>Aveo LT 4 puertas T/M, D/H, A/A, B/A, ABS, CD, Paquete F</v>
          </cell>
          <cell r="I1953" t="str">
            <v>3G1TB5CF6HL165756</v>
          </cell>
          <cell r="J1953" t="str">
            <v>Hecho en México</v>
          </cell>
          <cell r="K1953" t="str">
            <v>Magna</v>
          </cell>
          <cell r="L1953">
            <v>4</v>
          </cell>
          <cell r="M1953">
            <v>45</v>
          </cell>
          <cell r="N1953">
            <v>2017</v>
          </cell>
          <cell r="O1953" t="str">
            <v>Chihuahua</v>
          </cell>
          <cell r="P1953" t="str">
            <v>Chihuahua</v>
          </cell>
          <cell r="Q1953" t="str">
            <v>Noroeste</v>
          </cell>
          <cell r="R1953" t="str">
            <v>Proceso baja</v>
          </cell>
          <cell r="S1953" t="str">
            <v>En operación</v>
          </cell>
          <cell r="T1953" t="str">
            <v>GNP</v>
          </cell>
          <cell r="U1953" t="str">
            <v>Grupo Nacional Provincial, S.A.B.</v>
          </cell>
          <cell r="V1953" t="str">
            <v>Agente Empleado</v>
          </cell>
          <cell r="W1953" t="str">
            <v>-</v>
          </cell>
          <cell r="X1953" t="str">
            <v>Plaza GNP</v>
          </cell>
          <cell r="Y1953" t="str">
            <v>Asignado</v>
          </cell>
          <cell r="Z1953" t="str">
            <v>V03125</v>
          </cell>
          <cell r="AA1953" t="str">
            <v>-</v>
          </cell>
          <cell r="AB1953" t="str">
            <v>-</v>
          </cell>
          <cell r="AC1953" t="str">
            <v>-</v>
          </cell>
          <cell r="AD1953" t="str">
            <v>-</v>
          </cell>
          <cell r="AE1953" t="str">
            <v>-</v>
          </cell>
          <cell r="AF1953" t="str">
            <v>-</v>
          </cell>
          <cell r="AG1953" t="str">
            <v>-</v>
          </cell>
          <cell r="AH1953" t="str">
            <v>-</v>
          </cell>
          <cell r="AI1953" t="str">
            <v>C6705</v>
          </cell>
          <cell r="AJ1953" t="str">
            <v>Ramirez Granados Arturo</v>
          </cell>
          <cell r="AK1953" t="str">
            <v>-</v>
          </cell>
          <cell r="AL1953" t="str">
            <v>-</v>
          </cell>
          <cell r="AM1953" t="str">
            <v>-</v>
          </cell>
          <cell r="AN1953">
            <v>0</v>
          </cell>
          <cell r="AO1953" t="str">
            <v>-</v>
          </cell>
          <cell r="AQ1953">
            <v>6142209611</v>
          </cell>
          <cell r="AR1953" t="str">
            <v>6363180010381539</v>
          </cell>
          <cell r="AS1953" t="str">
            <v>BLOQUEADO</v>
          </cell>
          <cell r="AT1953" t="str">
            <v>7506</v>
          </cell>
          <cell r="AU1953" t="str">
            <v>590</v>
          </cell>
          <cell r="AV1953" t="str">
            <v>05/26</v>
          </cell>
          <cell r="AW1953" t="str">
            <v>-</v>
          </cell>
          <cell r="AX1953" t="str">
            <v>-</v>
          </cell>
          <cell r="AY1953" t="str">
            <v>No</v>
          </cell>
          <cell r="AZ1953" t="str">
            <v>-</v>
          </cell>
          <cell r="BA1953" t="str">
            <v>-</v>
          </cell>
          <cell r="BB1953" t="str">
            <v>-</v>
          </cell>
          <cell r="BC1953" t="str">
            <v>-</v>
          </cell>
          <cell r="BD1953" t="str">
            <v>-</v>
          </cell>
          <cell r="BE1953" t="str">
            <v>-</v>
          </cell>
          <cell r="BF1953" t="str">
            <v>-</v>
          </cell>
          <cell r="BG1953" t="str">
            <v>-</v>
          </cell>
          <cell r="BH1953">
            <v>2021</v>
          </cell>
          <cell r="BI1953">
            <v>2</v>
          </cell>
          <cell r="BJ1953" t="str">
            <v>Arrendado</v>
          </cell>
          <cell r="BK1953" t="str">
            <v>ANC10989</v>
          </cell>
          <cell r="BL1953" t="str">
            <v>Auto Cam, S.A. de C.V.</v>
          </cell>
          <cell r="BM1953">
            <v>126389.66</v>
          </cell>
          <cell r="BN1953">
            <v>20222.345600000001</v>
          </cell>
          <cell r="BO1953">
            <v>146612.0056</v>
          </cell>
          <cell r="BQ1953">
            <v>43652</v>
          </cell>
          <cell r="BR1953" t="str">
            <v>AP-20161006-0674</v>
          </cell>
          <cell r="BS1953" t="str">
            <v>254</v>
          </cell>
          <cell r="BT1953" t="str">
            <v>23/48</v>
          </cell>
          <cell r="BU1953">
            <v>1589.79</v>
          </cell>
          <cell r="BV1953">
            <v>1064.79</v>
          </cell>
          <cell r="BW1953">
            <v>2654.58</v>
          </cell>
          <cell r="BX1953">
            <v>424.73</v>
          </cell>
          <cell r="BY1953">
            <v>3079.31</v>
          </cell>
          <cell r="BZ1953">
            <v>96590.73000000001</v>
          </cell>
          <cell r="CA1953" t="str">
            <v>24/07/2017</v>
          </cell>
          <cell r="CB1953" t="str">
            <v>06/08/2021</v>
          </cell>
          <cell r="CC1953" t="str">
            <v>Jueves</v>
          </cell>
          <cell r="CD1953" t="str">
            <v>22</v>
          </cell>
          <cell r="CE1953" t="str">
            <v>2</v>
          </cell>
          <cell r="CF1953" t="str">
            <v>Verde</v>
          </cell>
          <cell r="CG1953" t="str">
            <v>4o Sábado</v>
          </cell>
          <cell r="CH1953" t="str">
            <v>Abr y May</v>
          </cell>
          <cell r="CI1953" t="str">
            <v>Oct y Nov</v>
          </cell>
          <cell r="CJ1953" t="str">
            <v>SupTaller</v>
          </cell>
          <cell r="CK1953">
            <v>90</v>
          </cell>
          <cell r="CL1953" t="str">
            <v>101 - MAGNA</v>
          </cell>
          <cell r="CM1953" t="str">
            <v>17182</v>
          </cell>
          <cell r="CP1953" t="str">
            <v>-</v>
          </cell>
        </row>
        <row r="1954">
          <cell r="A1954" t="str">
            <v>17183</v>
          </cell>
          <cell r="B1954" t="str">
            <v>J39APL</v>
          </cell>
          <cell r="C1954" t="str">
            <v>Ciudad de México</v>
          </cell>
          <cell r="D1954" t="str">
            <v>No aplica</v>
          </cell>
          <cell r="E1954" t="str">
            <v>Aveo</v>
          </cell>
          <cell r="F1954" t="str">
            <v>Automóvil</v>
          </cell>
          <cell r="G1954" t="str">
            <v>Chevrolet</v>
          </cell>
          <cell r="H1954" t="str">
            <v>Aveo LT 4 puertas T/M, D/H, A/A, B/A, ABS, CD, Paquete F</v>
          </cell>
          <cell r="I1954" t="str">
            <v>3G1TB5CF6HL166003</v>
          </cell>
          <cell r="J1954" t="str">
            <v>Hecho en México</v>
          </cell>
          <cell r="K1954" t="str">
            <v>Magna</v>
          </cell>
          <cell r="L1954">
            <v>4</v>
          </cell>
          <cell r="M1954">
            <v>45</v>
          </cell>
          <cell r="N1954">
            <v>2017</v>
          </cell>
          <cell r="O1954" t="str">
            <v>Puebla</v>
          </cell>
          <cell r="P1954" t="str">
            <v>Puebla</v>
          </cell>
          <cell r="Q1954" t="str">
            <v>Sureste</v>
          </cell>
          <cell r="R1954" t="str">
            <v>Activo</v>
          </cell>
          <cell r="S1954" t="str">
            <v>En operación</v>
          </cell>
          <cell r="T1954" t="str">
            <v>GNP</v>
          </cell>
          <cell r="U1954" t="str">
            <v>Grupo Nacional Provincial, S.A.B.</v>
          </cell>
          <cell r="V1954" t="str">
            <v>Pool Administrativo</v>
          </cell>
          <cell r="W1954" t="str">
            <v>Pool Administrativo</v>
          </cell>
          <cell r="X1954" t="str">
            <v>Plaza GNP</v>
          </cell>
          <cell r="Y1954" t="str">
            <v>Pool</v>
          </cell>
          <cell r="Z1954" t="str">
            <v>N89927</v>
          </cell>
          <cell r="AA1954" t="str">
            <v>Salazar Hernández Alejandro</v>
          </cell>
          <cell r="AB1954" t="str">
            <v>Grupo Nacional Provincial, S.A.B.</v>
          </cell>
          <cell r="AC1954" t="str">
            <v>SAHA7905127X5</v>
          </cell>
          <cell r="AD1954" t="str">
            <v>Jefe de departamento</v>
          </cell>
          <cell r="AE1954" t="str">
            <v>Jefe de Departamento A</v>
          </cell>
          <cell r="AF1954" t="str">
            <v>Unidad Staff</v>
          </cell>
          <cell r="AG1954" t="str">
            <v>Dirección Recursos Humanos y Servicios Administrativos</v>
          </cell>
          <cell r="AH1954" t="str">
            <v>Subdir. Servicios Generales</v>
          </cell>
          <cell r="AI1954" t="str">
            <v>C6705</v>
          </cell>
          <cell r="AJ1954" t="str">
            <v>Ramirez Granados Arturo</v>
          </cell>
          <cell r="AK1954" t="str">
            <v>Sur P2 C-4</v>
          </cell>
          <cell r="AL1954" t="str">
            <v>Plaza GNP</v>
          </cell>
          <cell r="AM1954">
            <v>3398</v>
          </cell>
          <cell r="AN1954" t="str">
            <v>alejandro.salazar@gnp.com.mx</v>
          </cell>
          <cell r="AO1954" t="str">
            <v>alejandro.salazar@gnp.com.mx</v>
          </cell>
          <cell r="AQ1954">
            <v>5528582944</v>
          </cell>
          <cell r="AR1954" t="str">
            <v>6363180010381547</v>
          </cell>
          <cell r="AS1954" t="str">
            <v>ACTIVO</v>
          </cell>
          <cell r="AT1954" t="str">
            <v>2877</v>
          </cell>
          <cell r="AU1954" t="str">
            <v>538</v>
          </cell>
          <cell r="AV1954" t="str">
            <v>05/26</v>
          </cell>
          <cell r="AW1954" t="str">
            <v>IMDM24204326..</v>
          </cell>
          <cell r="AX1954" t="str">
            <v>Activo</v>
          </cell>
          <cell r="AY1954" t="str">
            <v>No</v>
          </cell>
          <cell r="AZ1954" t="str">
            <v>-</v>
          </cell>
          <cell r="BA1954" t="str">
            <v>-</v>
          </cell>
          <cell r="BB1954" t="str">
            <v>-</v>
          </cell>
          <cell r="BC1954" t="str">
            <v>-</v>
          </cell>
          <cell r="BD1954" t="str">
            <v>-</v>
          </cell>
          <cell r="BE1954" t="str">
            <v>-</v>
          </cell>
          <cell r="BF1954" t="str">
            <v>-</v>
          </cell>
          <cell r="BG1954" t="str">
            <v>-</v>
          </cell>
          <cell r="BH1954">
            <v>2021</v>
          </cell>
          <cell r="BI1954">
            <v>2</v>
          </cell>
          <cell r="BJ1954" t="str">
            <v>Arrendado</v>
          </cell>
          <cell r="BK1954" t="str">
            <v>ANC10988</v>
          </cell>
          <cell r="BL1954" t="str">
            <v>Auto Cam, S.A. de C.V.</v>
          </cell>
          <cell r="BM1954">
            <v>126389.66</v>
          </cell>
          <cell r="BN1954">
            <v>20222.345600000001</v>
          </cell>
          <cell r="BO1954">
            <v>146612.0056</v>
          </cell>
          <cell r="BQ1954">
            <v>43652</v>
          </cell>
          <cell r="BR1954" t="str">
            <v>AP-20161006-0674</v>
          </cell>
          <cell r="BS1954" t="str">
            <v>255</v>
          </cell>
          <cell r="BT1954" t="str">
            <v>23/48</v>
          </cell>
          <cell r="BU1954">
            <v>1589.79</v>
          </cell>
          <cell r="BV1954">
            <v>1064.79</v>
          </cell>
          <cell r="BW1954">
            <v>2654.58</v>
          </cell>
          <cell r="BX1954">
            <v>424.73</v>
          </cell>
          <cell r="BY1954">
            <v>3079.31</v>
          </cell>
          <cell r="BZ1954">
            <v>96590.73000000001</v>
          </cell>
          <cell r="CA1954" t="str">
            <v>24/07/2017</v>
          </cell>
          <cell r="CB1954" t="str">
            <v>06/08/2021</v>
          </cell>
          <cell r="CC1954" t="str">
            <v>Viernes</v>
          </cell>
          <cell r="CD1954" t="str">
            <v>39</v>
          </cell>
          <cell r="CE1954" t="str">
            <v>9</v>
          </cell>
          <cell r="CF1954" t="str">
            <v>Azul</v>
          </cell>
          <cell r="CG1954" t="str">
            <v>5o Sábado</v>
          </cell>
          <cell r="CH1954" t="str">
            <v>May y Jun</v>
          </cell>
          <cell r="CI1954" t="str">
            <v>Nov y Dic</v>
          </cell>
          <cell r="CJ1954" t="str">
            <v>SupTaller</v>
          </cell>
          <cell r="CK1954">
            <v>90</v>
          </cell>
          <cell r="CL1954" t="str">
            <v>101 - MAGNA</v>
          </cell>
          <cell r="CM1954" t="str">
            <v>17183</v>
          </cell>
          <cell r="CP1954" t="str">
            <v>-</v>
          </cell>
        </row>
        <row r="1955">
          <cell r="A1955" t="str">
            <v>17184</v>
          </cell>
          <cell r="B1955" t="str">
            <v>T31APJ</v>
          </cell>
          <cell r="C1955" t="str">
            <v>Ciudad de México</v>
          </cell>
          <cell r="D1955" t="str">
            <v>No aplica</v>
          </cell>
          <cell r="E1955" t="str">
            <v>Aveo</v>
          </cell>
          <cell r="F1955" t="str">
            <v>Automóvil</v>
          </cell>
          <cell r="G1955" t="str">
            <v>Chevrolet</v>
          </cell>
          <cell r="H1955" t="str">
            <v>Aveo LT 4 puertas T/M, D/H, A/A, B/A, ABS, CD, Paquete F</v>
          </cell>
          <cell r="I1955" t="str">
            <v>3G1TB5CF6HL166566</v>
          </cell>
          <cell r="J1955" t="str">
            <v>Hecho en México</v>
          </cell>
          <cell r="K1955" t="str">
            <v>Magna</v>
          </cell>
          <cell r="L1955">
            <v>4</v>
          </cell>
          <cell r="M1955">
            <v>45</v>
          </cell>
          <cell r="N1955">
            <v>2017</v>
          </cell>
          <cell r="O1955" t="str">
            <v>Torreón</v>
          </cell>
          <cell r="P1955" t="str">
            <v>Coahuila</v>
          </cell>
          <cell r="Q1955" t="str">
            <v>Noreste</v>
          </cell>
          <cell r="R1955" t="str">
            <v>Baja</v>
          </cell>
          <cell r="S1955" t="str">
            <v>PT por Siniestro</v>
          </cell>
          <cell r="T1955" t="str">
            <v>GNP</v>
          </cell>
          <cell r="U1955" t="str">
            <v>Grupo Nacional Provincial, S.A.B.</v>
          </cell>
          <cell r="V1955" t="str">
            <v>Agente Empleado</v>
          </cell>
          <cell r="W1955" t="str">
            <v>-</v>
          </cell>
          <cell r="X1955" t="str">
            <v>Oficina de Ventas</v>
          </cell>
          <cell r="Y1955" t="str">
            <v>Asignado</v>
          </cell>
          <cell r="Z1955" t="str">
            <v>V04060</v>
          </cell>
          <cell r="AA1955" t="str">
            <v>Valero Castañón Gerardo David</v>
          </cell>
          <cell r="AB1955" t="str">
            <v>GNP Administración de Venta Masiva, S.A. de C.V.</v>
          </cell>
          <cell r="AC1955" t="str">
            <v>VACG750425463</v>
          </cell>
          <cell r="AD1955" t="str">
            <v>Jefe de departamento</v>
          </cell>
          <cell r="AE1955" t="str">
            <v>Gerente Comercial</v>
          </cell>
          <cell r="AF1955" t="str">
            <v>Unidad de Negocio</v>
          </cell>
          <cell r="AG1955" t="str">
            <v>Dirección Canal Masivo</v>
          </cell>
          <cell r="AH1955" t="str">
            <v>Subdirección Comercial Agentes y Empleados</v>
          </cell>
          <cell r="AI1955" t="str">
            <v>C2041</v>
          </cell>
          <cell r="AJ1955" t="str">
            <v>Cabrera Zúñiga Saúl</v>
          </cell>
          <cell r="AK1955" t="str">
            <v>Oficina Agentes Empleados Torreón</v>
          </cell>
          <cell r="AL1955" t="str">
            <v>Torreón</v>
          </cell>
          <cell r="AM1955">
            <v>0</v>
          </cell>
          <cell r="AN1955" t="str">
            <v>gerardo.valero@gnp.com.mx</v>
          </cell>
          <cell r="AO1955" t="str">
            <v>gerardo.valero@gnp.com.mx</v>
          </cell>
          <cell r="AQ1955">
            <v>8717340697</v>
          </cell>
          <cell r="AR1955" t="str">
            <v>-</v>
          </cell>
          <cell r="AS1955" t="str">
            <v>-</v>
          </cell>
          <cell r="AT1955" t="str">
            <v>-</v>
          </cell>
          <cell r="AU1955" t="str">
            <v>-</v>
          </cell>
          <cell r="AV1955" t="str">
            <v>-</v>
          </cell>
          <cell r="AW1955" t="str">
            <v>IMDM22968794..</v>
          </cell>
          <cell r="AX1955" t="str">
            <v>Inactivo</v>
          </cell>
          <cell r="AY1955" t="str">
            <v>No</v>
          </cell>
          <cell r="AZ1955" t="str">
            <v>-</v>
          </cell>
          <cell r="BA1955" t="str">
            <v>-</v>
          </cell>
          <cell r="BB1955" t="str">
            <v>-</v>
          </cell>
          <cell r="BC1955" t="str">
            <v>-</v>
          </cell>
          <cell r="BD1955" t="str">
            <v>-</v>
          </cell>
          <cell r="BE1955" t="str">
            <v>-</v>
          </cell>
          <cell r="BF1955" t="str">
            <v>-</v>
          </cell>
          <cell r="BG1955" t="str">
            <v>-</v>
          </cell>
          <cell r="BH1955" t="str">
            <v>-</v>
          </cell>
          <cell r="BI1955" t="str">
            <v>-</v>
          </cell>
          <cell r="BJ1955" t="str">
            <v>Arrendado</v>
          </cell>
          <cell r="BK1955" t="str">
            <v>ANC10987</v>
          </cell>
          <cell r="BL1955" t="str">
            <v>Auto Cam, S.A. de C.V.</v>
          </cell>
          <cell r="BM1955">
            <v>126389.66</v>
          </cell>
          <cell r="BN1955">
            <v>20222.345600000001</v>
          </cell>
          <cell r="BO1955">
            <v>146612.0056</v>
          </cell>
          <cell r="BQ1955">
            <v>43652</v>
          </cell>
          <cell r="BR1955" t="str">
            <v>AP-20170728-0735</v>
          </cell>
          <cell r="BS1955" t="str">
            <v>6</v>
          </cell>
          <cell r="BT1955" t="str">
            <v>23/48</v>
          </cell>
          <cell r="BU1955">
            <v>1450.61</v>
          </cell>
          <cell r="BV1955">
            <v>1086.6199999999999</v>
          </cell>
          <cell r="BW1955">
            <v>2537.2299999999996</v>
          </cell>
          <cell r="BX1955">
            <v>405.96</v>
          </cell>
          <cell r="BY1955">
            <v>2943.1899999999996</v>
          </cell>
          <cell r="BZ1955">
            <v>98743.02</v>
          </cell>
          <cell r="CA1955" t="str">
            <v>28/07/2017</v>
          </cell>
          <cell r="CB1955" t="str">
            <v>06/08/2021</v>
          </cell>
          <cell r="CC1955" t="str">
            <v>Jueves</v>
          </cell>
          <cell r="CD1955" t="str">
            <v>31</v>
          </cell>
          <cell r="CE1955" t="str">
            <v>1</v>
          </cell>
          <cell r="CF1955" t="str">
            <v>Verde</v>
          </cell>
          <cell r="CG1955" t="str">
            <v>4o Sábado</v>
          </cell>
          <cell r="CH1955" t="str">
            <v>Abr y May</v>
          </cell>
          <cell r="CI1955" t="str">
            <v>Oct y Nov</v>
          </cell>
          <cell r="CJ1955" t="str">
            <v>-</v>
          </cell>
          <cell r="CK1955">
            <v>90</v>
          </cell>
          <cell r="CL1955" t="str">
            <v>101 - MAGNA</v>
          </cell>
          <cell r="CM1955" t="str">
            <v>17184</v>
          </cell>
          <cell r="CP1955" t="str">
            <v>-</v>
          </cell>
        </row>
        <row r="1956">
          <cell r="A1956" t="str">
            <v>17185</v>
          </cell>
          <cell r="B1956" t="str">
            <v>G51ART</v>
          </cell>
          <cell r="C1956" t="str">
            <v>Ciudad de México</v>
          </cell>
          <cell r="D1956" t="str">
            <v>K72APL</v>
          </cell>
          <cell r="E1956" t="str">
            <v>Aveo</v>
          </cell>
          <cell r="F1956" t="str">
            <v>Automóvil</v>
          </cell>
          <cell r="G1956" t="str">
            <v>Chevrolet</v>
          </cell>
          <cell r="H1956" t="str">
            <v>Aveo LT 4 puertas T/M, D/H, A/A, B/A, ABS, CD, Paquete F</v>
          </cell>
          <cell r="I1956" t="str">
            <v>3G1TB5CF7HL150098</v>
          </cell>
          <cell r="J1956" t="str">
            <v>Hecho en México</v>
          </cell>
          <cell r="K1956" t="str">
            <v>Magna</v>
          </cell>
          <cell r="L1956">
            <v>4</v>
          </cell>
          <cell r="M1956">
            <v>45</v>
          </cell>
          <cell r="N1956">
            <v>2017</v>
          </cell>
          <cell r="O1956" t="str">
            <v>Monterrey</v>
          </cell>
          <cell r="P1956" t="str">
            <v>Nuevo León</v>
          </cell>
          <cell r="Q1956" t="str">
            <v>Noreste</v>
          </cell>
          <cell r="R1956" t="str">
            <v>Activo</v>
          </cell>
          <cell r="S1956" t="str">
            <v>En operación</v>
          </cell>
          <cell r="T1956" t="str">
            <v>GNP</v>
          </cell>
          <cell r="U1956" t="str">
            <v>Grupo Nacional Provincial, S.A.B.</v>
          </cell>
          <cell r="V1956" t="str">
            <v>Pool Administrativo</v>
          </cell>
          <cell r="W1956" t="str">
            <v>Pool Administrativo</v>
          </cell>
          <cell r="X1956" t="str">
            <v>Célula 8</v>
          </cell>
          <cell r="Y1956" t="str">
            <v>Pool</v>
          </cell>
          <cell r="Z1956" t="str">
            <v>N95833</v>
          </cell>
          <cell r="AA1956" t="str">
            <v>Saltijeral Toledo Laura Daniela</v>
          </cell>
          <cell r="AB1956" t="str">
            <v>Grupo Nacional Provincial, S.A.B.</v>
          </cell>
          <cell r="AC1956" t="str">
            <v>SATL9112111M9</v>
          </cell>
          <cell r="AD1956" t="str">
            <v>Jefe de departamento</v>
          </cell>
          <cell r="AE1956" t="str">
            <v>Jefe de Departamento B</v>
          </cell>
          <cell r="AF1956" t="str">
            <v>Unidad Staff</v>
          </cell>
          <cell r="AG1956" t="str">
            <v>Dirección Recursos Humanos y Servicios Administrativos</v>
          </cell>
          <cell r="AH1956" t="str">
            <v>Subdir. Inmuebles</v>
          </cell>
          <cell r="AI1956" t="str">
            <v>C6108</v>
          </cell>
          <cell r="AJ1956" t="str">
            <v>Lomeli Aguayo Victor Javier</v>
          </cell>
          <cell r="AK1956" t="str">
            <v>Santa Engracia C PB</v>
          </cell>
          <cell r="AL1956" t="str">
            <v>Monterrey</v>
          </cell>
          <cell r="AM1956">
            <v>0</v>
          </cell>
          <cell r="AN1956" t="str">
            <v>laura.saltijeral@gnp.com.mx</v>
          </cell>
          <cell r="AO1956" t="str">
            <v>laura.saltijeral@gnp.com.mx</v>
          </cell>
          <cell r="AP1956" t="str">
            <v>gustavo.arellano@gnp.com.mx</v>
          </cell>
          <cell r="AQ1956">
            <v>8115716768</v>
          </cell>
          <cell r="AR1956" t="str">
            <v>6363180010381554</v>
          </cell>
          <cell r="AS1956" t="str">
            <v>ACTIVO</v>
          </cell>
          <cell r="AT1956" t="str">
            <v>5129</v>
          </cell>
          <cell r="AU1956" t="str">
            <v>719</v>
          </cell>
          <cell r="AV1956" t="str">
            <v>05/26</v>
          </cell>
          <cell r="AW1956" t="str">
            <v>IMDM22968798..</v>
          </cell>
          <cell r="AX1956" t="str">
            <v>Activo</v>
          </cell>
          <cell r="AY1956" t="str">
            <v>No</v>
          </cell>
          <cell r="AZ1956" t="str">
            <v>-</v>
          </cell>
          <cell r="BA1956" t="str">
            <v>-</v>
          </cell>
          <cell r="BB1956" t="str">
            <v>-</v>
          </cell>
          <cell r="BC1956" t="str">
            <v>-</v>
          </cell>
          <cell r="BD1956" t="str">
            <v>-</v>
          </cell>
          <cell r="BE1956" t="str">
            <v>-</v>
          </cell>
          <cell r="BF1956" t="str">
            <v>-</v>
          </cell>
          <cell r="BG1956" t="str">
            <v>-</v>
          </cell>
          <cell r="BH1956">
            <v>2021</v>
          </cell>
          <cell r="BI1956">
            <v>2</v>
          </cell>
          <cell r="BJ1956" t="str">
            <v>Arrendado</v>
          </cell>
          <cell r="BK1956" t="str">
            <v>ANC11022</v>
          </cell>
          <cell r="BL1956" t="str">
            <v>Auto Cam, S.A. de C.V.</v>
          </cell>
          <cell r="BM1956">
            <v>126389.66</v>
          </cell>
          <cell r="BN1956">
            <v>20222.345600000001</v>
          </cell>
          <cell r="BO1956">
            <v>146612.0056</v>
          </cell>
          <cell r="BQ1956">
            <v>43652</v>
          </cell>
          <cell r="BR1956" t="str">
            <v>AP-20161006-0674</v>
          </cell>
          <cell r="BS1956" t="str">
            <v>247</v>
          </cell>
          <cell r="BT1956" t="str">
            <v>23/36</v>
          </cell>
          <cell r="BU1956">
            <v>2163.3200000000002</v>
          </cell>
          <cell r="BV1956">
            <v>1008.39</v>
          </cell>
          <cell r="BW1956">
            <v>3171.71</v>
          </cell>
          <cell r="BX1956">
            <v>507.47</v>
          </cell>
          <cell r="BY1956">
            <v>3679.1800000000003</v>
          </cell>
          <cell r="BZ1956">
            <v>90816.549999999988</v>
          </cell>
          <cell r="CA1956" t="str">
            <v>24/07/2017</v>
          </cell>
          <cell r="CB1956" t="str">
            <v>06/08/2020</v>
          </cell>
          <cell r="CC1956" t="str">
            <v>Jueves</v>
          </cell>
          <cell r="CD1956" t="str">
            <v>51</v>
          </cell>
          <cell r="CE1956" t="str">
            <v>1</v>
          </cell>
          <cell r="CF1956" t="str">
            <v>Verde</v>
          </cell>
          <cell r="CG1956" t="str">
            <v>4o Sábado</v>
          </cell>
          <cell r="CH1956" t="str">
            <v>Abr y May</v>
          </cell>
          <cell r="CI1956" t="str">
            <v>Oct y Nov</v>
          </cell>
          <cell r="CJ1956" t="str">
            <v>Ajustador</v>
          </cell>
          <cell r="CK1956">
            <v>90</v>
          </cell>
          <cell r="CL1956" t="str">
            <v>101 - MAGNA</v>
          </cell>
          <cell r="CM1956" t="str">
            <v>17185</v>
          </cell>
          <cell r="CP1956" t="str">
            <v>-</v>
          </cell>
        </row>
        <row r="1957">
          <cell r="A1957" t="str">
            <v>17186</v>
          </cell>
          <cell r="B1957" t="str">
            <v>K86APL</v>
          </cell>
          <cell r="C1957" t="str">
            <v>Ciudad de México</v>
          </cell>
          <cell r="D1957" t="str">
            <v>No aplica</v>
          </cell>
          <cell r="E1957" t="str">
            <v>Aveo</v>
          </cell>
          <cell r="F1957" t="str">
            <v>Automóvil</v>
          </cell>
          <cell r="G1957" t="str">
            <v>Chevrolet</v>
          </cell>
          <cell r="H1957" t="str">
            <v>Aveo LT 4 puertas T/M, D/H, A/A, B/A, ABS, CD, Paquete F</v>
          </cell>
          <cell r="I1957" t="str">
            <v>3G1TB5CF7HL151011</v>
          </cell>
          <cell r="J1957" t="str">
            <v>Hecho en México</v>
          </cell>
          <cell r="K1957" t="str">
            <v>Magna</v>
          </cell>
          <cell r="L1957">
            <v>4</v>
          </cell>
          <cell r="M1957">
            <v>45</v>
          </cell>
          <cell r="N1957">
            <v>2017</v>
          </cell>
          <cell r="O1957" t="str">
            <v>Veracruz</v>
          </cell>
          <cell r="P1957" t="str">
            <v>Veracruz</v>
          </cell>
          <cell r="Q1957" t="str">
            <v>Sureste</v>
          </cell>
          <cell r="R1957" t="str">
            <v>Activo</v>
          </cell>
          <cell r="S1957" t="str">
            <v>En operación</v>
          </cell>
          <cell r="T1957" t="str">
            <v>GNP</v>
          </cell>
          <cell r="U1957" t="str">
            <v>Grupo Nacional Provincial, S.A.B.</v>
          </cell>
          <cell r="V1957" t="str">
            <v>Supervisor Ajustes</v>
          </cell>
          <cell r="W1957" t="str">
            <v>-</v>
          </cell>
          <cell r="X1957" t="str">
            <v>Supervisoria</v>
          </cell>
          <cell r="Y1957" t="str">
            <v>Asignado</v>
          </cell>
          <cell r="Z1957" t="str">
            <v>N91605</v>
          </cell>
          <cell r="AA1957" t="str">
            <v>Cruz Pérez Diego Alejandro</v>
          </cell>
          <cell r="AB1957" t="str">
            <v>Grupo Nacional Provincial, S.A.B.</v>
          </cell>
          <cell r="AC1957" t="str">
            <v>CUPD910317QU5</v>
          </cell>
          <cell r="AD1957" t="str">
            <v>Jefe de departamento</v>
          </cell>
          <cell r="AE1957" t="str">
            <v>Supervisor Taller</v>
          </cell>
          <cell r="AF1957" t="str">
            <v>Unidad Operativa</v>
          </cell>
          <cell r="AG1957" t="str">
            <v>Dirección Servicio y Operaciones</v>
          </cell>
          <cell r="AH1957" t="str">
            <v>Subdir. Siniestros CDMX y Sureste</v>
          </cell>
          <cell r="AI1957" t="str">
            <v>C9208</v>
          </cell>
          <cell r="AJ1957" t="str">
            <v>Lasa Estrada Antxon</v>
          </cell>
          <cell r="AK1957" t="str">
            <v>Paseo Jardin</v>
          </cell>
          <cell r="AL1957" t="str">
            <v>Veracruz</v>
          </cell>
          <cell r="AM1957">
            <v>6658</v>
          </cell>
          <cell r="AN1957" t="str">
            <v>diego.cruz@gnp.com.mx</v>
          </cell>
          <cell r="AO1957" t="str">
            <v>diego.cruz@gnp.com.mx</v>
          </cell>
          <cell r="AQ1957">
            <v>2291145892</v>
          </cell>
          <cell r="AR1957" t="str">
            <v>6363180010381562</v>
          </cell>
          <cell r="AS1957" t="str">
            <v>ACTIVO</v>
          </cell>
          <cell r="AT1957" t="str">
            <v>3415</v>
          </cell>
          <cell r="AU1957" t="str">
            <v>576</v>
          </cell>
          <cell r="AV1957" t="str">
            <v>05/26</v>
          </cell>
          <cell r="AW1957" t="str">
            <v>IMDM22968799..</v>
          </cell>
          <cell r="AX1957" t="str">
            <v>Activo</v>
          </cell>
          <cell r="AY1957" t="str">
            <v>Si</v>
          </cell>
          <cell r="AZ1957">
            <v>500</v>
          </cell>
          <cell r="BA1957">
            <v>43708</v>
          </cell>
          <cell r="BB1957">
            <v>24000</v>
          </cell>
          <cell r="BC1957" t="str">
            <v>-</v>
          </cell>
          <cell r="BD1957">
            <v>47000</v>
          </cell>
          <cell r="BE1957">
            <v>42993</v>
          </cell>
          <cell r="BF1957">
            <v>44439</v>
          </cell>
          <cell r="BG1957">
            <v>3</v>
          </cell>
          <cell r="BH1957">
            <v>2020</v>
          </cell>
          <cell r="BI1957">
            <v>2</v>
          </cell>
          <cell r="BJ1957" t="str">
            <v>Arrendado</v>
          </cell>
          <cell r="BK1957" t="str">
            <v>ANC11021</v>
          </cell>
          <cell r="BL1957" t="str">
            <v>Auto Cam, S.A. de C.V.</v>
          </cell>
          <cell r="BM1957">
            <v>126389.66</v>
          </cell>
          <cell r="BN1957">
            <v>20222.345600000001</v>
          </cell>
          <cell r="BO1957">
            <v>146612.0056</v>
          </cell>
          <cell r="BQ1957">
            <v>43652</v>
          </cell>
          <cell r="BR1957" t="str">
            <v>AP-20161006-0674</v>
          </cell>
          <cell r="BS1957" t="str">
            <v>256</v>
          </cell>
          <cell r="BT1957" t="str">
            <v>23/48</v>
          </cell>
          <cell r="BU1957">
            <v>1589.79</v>
          </cell>
          <cell r="BV1957">
            <v>1064.79</v>
          </cell>
          <cell r="BW1957">
            <v>2654.58</v>
          </cell>
          <cell r="BX1957">
            <v>424.73</v>
          </cell>
          <cell r="BY1957">
            <v>3079.31</v>
          </cell>
          <cell r="BZ1957">
            <v>96590.73000000001</v>
          </cell>
          <cell r="CA1957" t="str">
            <v>24/07/2017</v>
          </cell>
          <cell r="CB1957" t="str">
            <v>06/08/2021</v>
          </cell>
          <cell r="CC1957" t="str">
            <v>Lunes</v>
          </cell>
          <cell r="CD1957" t="str">
            <v>86</v>
          </cell>
          <cell r="CE1957" t="str">
            <v>6</v>
          </cell>
          <cell r="CF1957" t="str">
            <v>Amarillo</v>
          </cell>
          <cell r="CG1957" t="str">
            <v>1er Sábado</v>
          </cell>
          <cell r="CH1957" t="str">
            <v>Ene y Feb</v>
          </cell>
          <cell r="CI1957" t="str">
            <v>Jul y Ago</v>
          </cell>
          <cell r="CJ1957" t="str">
            <v>SupAjustes</v>
          </cell>
          <cell r="CK1957">
            <v>90</v>
          </cell>
          <cell r="CL1957" t="str">
            <v>101 - MAGNA</v>
          </cell>
          <cell r="CM1957" t="str">
            <v>17186</v>
          </cell>
          <cell r="CP1957" t="str">
            <v>-</v>
          </cell>
        </row>
        <row r="1958">
          <cell r="A1958" t="str">
            <v>17187</v>
          </cell>
          <cell r="B1958" t="str">
            <v>K75APL</v>
          </cell>
          <cell r="C1958" t="str">
            <v>Ciudad de México</v>
          </cell>
          <cell r="D1958" t="str">
            <v>No aplica</v>
          </cell>
          <cell r="E1958" t="str">
            <v>Aveo</v>
          </cell>
          <cell r="F1958" t="str">
            <v>Automóvil</v>
          </cell>
          <cell r="G1958" t="str">
            <v>Chevrolet</v>
          </cell>
          <cell r="H1958" t="str">
            <v>Aveo LT 4 puertas T/M, D/H, A/A, B/A, ABS, CD, Paquete F</v>
          </cell>
          <cell r="I1958" t="str">
            <v>3G1TB5CF7HL151333</v>
          </cell>
          <cell r="J1958" t="str">
            <v>Hecho en México</v>
          </cell>
          <cell r="K1958" t="str">
            <v>Magna</v>
          </cell>
          <cell r="L1958">
            <v>4</v>
          </cell>
          <cell r="M1958">
            <v>45</v>
          </cell>
          <cell r="N1958">
            <v>2017</v>
          </cell>
          <cell r="O1958" t="str">
            <v>Chihuahua</v>
          </cell>
          <cell r="P1958" t="str">
            <v>Chihuahua</v>
          </cell>
          <cell r="Q1958" t="str">
            <v>Noroeste</v>
          </cell>
          <cell r="R1958" t="str">
            <v>Activo</v>
          </cell>
          <cell r="S1958" t="str">
            <v>En operación</v>
          </cell>
          <cell r="T1958" t="str">
            <v>GNP</v>
          </cell>
          <cell r="U1958" t="str">
            <v>Grupo Nacional Provincial, S.A.B.</v>
          </cell>
          <cell r="V1958" t="str">
            <v>Asesor de Servicio</v>
          </cell>
          <cell r="W1958" t="str">
            <v>-</v>
          </cell>
          <cell r="X1958" t="str">
            <v>Plaza GNP</v>
          </cell>
          <cell r="Y1958" t="str">
            <v>Asignado</v>
          </cell>
          <cell r="Z1958">
            <v>40167001</v>
          </cell>
          <cell r="AA1958" t="str">
            <v>Rojo Ortiz Marvin</v>
          </cell>
          <cell r="AB1958" t="str">
            <v>Servicios Administrativos en Reclamaciones, S.A. de C.V.</v>
          </cell>
          <cell r="AC1958" t="str">
            <v>ROOM810916467</v>
          </cell>
          <cell r="AD1958" t="str">
            <v>Operativo</v>
          </cell>
          <cell r="AE1958" t="str">
            <v>Asesor de Servicio</v>
          </cell>
          <cell r="AF1958" t="str">
            <v>Unidad Operativa</v>
          </cell>
          <cell r="AG1958" t="str">
            <v>Dirección Servicio y Operaciones</v>
          </cell>
          <cell r="AH1958" t="str">
            <v>Subdirección Siniestros Norte y Occidente</v>
          </cell>
          <cell r="AI1958" t="str">
            <v>C9212</v>
          </cell>
          <cell r="AJ1958" t="str">
            <v>Colome Pineda Juan Del Carmen</v>
          </cell>
          <cell r="AK1958" t="str">
            <v>Chihuahua</v>
          </cell>
          <cell r="AL1958" t="str">
            <v>Chihuahua</v>
          </cell>
          <cell r="AM1958">
            <v>0</v>
          </cell>
          <cell r="AN1958" t="str">
            <v>marvin.rojo@gnp.com.mx</v>
          </cell>
          <cell r="AO1958" t="str">
            <v>marvin.rojo@gnp.com.mx</v>
          </cell>
          <cell r="AQ1958">
            <v>6141780032</v>
          </cell>
          <cell r="AR1958" t="str">
            <v>6363180010381570</v>
          </cell>
          <cell r="AS1958" t="str">
            <v>ACTIVO</v>
          </cell>
          <cell r="AT1958" t="str">
            <v>6895</v>
          </cell>
          <cell r="AU1958" t="str">
            <v>732</v>
          </cell>
          <cell r="AV1958" t="str">
            <v>05/26</v>
          </cell>
          <cell r="AW1958" t="str">
            <v>IMDM22968889..</v>
          </cell>
          <cell r="AX1958" t="str">
            <v>Inactivo</v>
          </cell>
          <cell r="AY1958" t="str">
            <v>No</v>
          </cell>
          <cell r="AZ1958" t="str">
            <v>-</v>
          </cell>
          <cell r="BA1958" t="str">
            <v>-</v>
          </cell>
          <cell r="BB1958" t="str">
            <v>-</v>
          </cell>
          <cell r="BC1958" t="str">
            <v>-</v>
          </cell>
          <cell r="BD1958" t="str">
            <v>-</v>
          </cell>
          <cell r="BE1958" t="str">
            <v>-</v>
          </cell>
          <cell r="BF1958" t="str">
            <v>-</v>
          </cell>
          <cell r="BG1958">
            <v>3</v>
          </cell>
          <cell r="BH1958">
            <v>2020</v>
          </cell>
          <cell r="BI1958">
            <v>2</v>
          </cell>
          <cell r="BJ1958" t="str">
            <v>Arrendado</v>
          </cell>
          <cell r="BK1958" t="str">
            <v>ANC11020</v>
          </cell>
          <cell r="BL1958" t="str">
            <v>Auto Cam, S.A. de C.V.</v>
          </cell>
          <cell r="BM1958">
            <v>126389.66</v>
          </cell>
          <cell r="BN1958">
            <v>20222.345600000001</v>
          </cell>
          <cell r="BO1958">
            <v>146612.0056</v>
          </cell>
          <cell r="BQ1958">
            <v>43652</v>
          </cell>
          <cell r="BR1958" t="str">
            <v>AP-20161006-0674</v>
          </cell>
          <cell r="BS1958" t="str">
            <v>257</v>
          </cell>
          <cell r="BT1958" t="str">
            <v>23/48</v>
          </cell>
          <cell r="BU1958">
            <v>1589.79</v>
          </cell>
          <cell r="BV1958">
            <v>1064.79</v>
          </cell>
          <cell r="BW1958">
            <v>2654.58</v>
          </cell>
          <cell r="BX1958">
            <v>424.73</v>
          </cell>
          <cell r="BY1958">
            <v>3079.31</v>
          </cell>
          <cell r="BZ1958">
            <v>96590.73000000001</v>
          </cell>
          <cell r="CA1958" t="str">
            <v>24/07/2017</v>
          </cell>
          <cell r="CB1958" t="str">
            <v>06/08/2021</v>
          </cell>
          <cell r="CC1958" t="str">
            <v>Lunes</v>
          </cell>
          <cell r="CD1958" t="str">
            <v>75</v>
          </cell>
          <cell r="CE1958" t="str">
            <v>5</v>
          </cell>
          <cell r="CF1958" t="str">
            <v>Amarillo</v>
          </cell>
          <cell r="CG1958" t="str">
            <v>1er Sábado</v>
          </cell>
          <cell r="CH1958" t="str">
            <v>Ene y Feb</v>
          </cell>
          <cell r="CI1958" t="str">
            <v>Jul y Ago</v>
          </cell>
          <cell r="CJ1958" t="str">
            <v>SupTaller</v>
          </cell>
          <cell r="CK1958">
            <v>90</v>
          </cell>
          <cell r="CL1958" t="str">
            <v>101 - MAGNA</v>
          </cell>
          <cell r="CM1958" t="str">
            <v>17187</v>
          </cell>
          <cell r="CP1958" t="str">
            <v>-</v>
          </cell>
        </row>
        <row r="1959">
          <cell r="A1959" t="str">
            <v>17188</v>
          </cell>
          <cell r="B1959" t="str">
            <v>P29APL</v>
          </cell>
          <cell r="C1959" t="str">
            <v>Ciudad de México</v>
          </cell>
          <cell r="D1959" t="str">
            <v>No aplica</v>
          </cell>
          <cell r="E1959" t="str">
            <v>Aveo</v>
          </cell>
          <cell r="F1959" t="str">
            <v>Automóvil</v>
          </cell>
          <cell r="G1959" t="str">
            <v>Chevrolet</v>
          </cell>
          <cell r="H1959" t="str">
            <v>Aveo LT 4 puertas T/M, D/H, A/A, B/A, ABS, CD, Paquete F</v>
          </cell>
          <cell r="I1959" t="str">
            <v>3G1TB5CF7HL151428</v>
          </cell>
          <cell r="J1959" t="str">
            <v>Hecho en México</v>
          </cell>
          <cell r="K1959" t="str">
            <v>Magna</v>
          </cell>
          <cell r="L1959">
            <v>4</v>
          </cell>
          <cell r="M1959">
            <v>45</v>
          </cell>
          <cell r="N1959">
            <v>2017</v>
          </cell>
          <cell r="O1959" t="str">
            <v>Toluca</v>
          </cell>
          <cell r="P1959" t="str">
            <v>Estado de México</v>
          </cell>
          <cell r="Q1959" t="str">
            <v>Centro</v>
          </cell>
          <cell r="R1959" t="str">
            <v>Activo</v>
          </cell>
          <cell r="S1959" t="str">
            <v>En operación</v>
          </cell>
          <cell r="T1959" t="str">
            <v>GNP</v>
          </cell>
          <cell r="U1959" t="str">
            <v>Grupo Nacional Provincial, S.A.B.</v>
          </cell>
          <cell r="V1959" t="str">
            <v>Supervisor de Taller</v>
          </cell>
          <cell r="W1959" t="str">
            <v>-</v>
          </cell>
          <cell r="X1959" t="str">
            <v>Metro Sur</v>
          </cell>
          <cell r="Y1959" t="str">
            <v>Asignado</v>
          </cell>
          <cell r="Z1959" t="str">
            <v>N93780</v>
          </cell>
          <cell r="AA1959" t="str">
            <v>Pedraza Cruz Mario</v>
          </cell>
          <cell r="AB1959" t="str">
            <v>Grupo Nacional Provincial, S.A.B.</v>
          </cell>
          <cell r="AC1959" t="str">
            <v>PECM710710L57</v>
          </cell>
          <cell r="AD1959" t="str">
            <v>Operativo</v>
          </cell>
          <cell r="AE1959" t="str">
            <v>Visitador de Taller</v>
          </cell>
          <cell r="AF1959" t="str">
            <v>Unidad Operativa</v>
          </cell>
          <cell r="AG1959" t="str">
            <v>Dirección Servicio y Operaciones</v>
          </cell>
          <cell r="AH1959" t="str">
            <v>Subdir. Siniestros CDMX y Sureste</v>
          </cell>
          <cell r="AI1959" t="str">
            <v>C9208</v>
          </cell>
          <cell r="AJ1959" t="str">
            <v>Lasa Estrada Antxon</v>
          </cell>
          <cell r="AK1959" t="str">
            <v>Toluca</v>
          </cell>
          <cell r="AL1959" t="str">
            <v>Toluca</v>
          </cell>
          <cell r="AM1959">
            <v>80238</v>
          </cell>
          <cell r="AN1959" t="str">
            <v>mario.pedraza@gnp.com.mx</v>
          </cell>
          <cell r="AO1959" t="str">
            <v>mario.pedraza@gnp.com.mx</v>
          </cell>
          <cell r="AQ1959">
            <v>7223508524</v>
          </cell>
          <cell r="AR1959" t="str">
            <v>6363180010381588</v>
          </cell>
          <cell r="AS1959" t="str">
            <v>ACTIVO</v>
          </cell>
          <cell r="AT1959" t="str">
            <v>7521</v>
          </cell>
          <cell r="AU1959" t="str">
            <v>634</v>
          </cell>
          <cell r="AV1959" t="str">
            <v>05/26</v>
          </cell>
          <cell r="AW1959" t="str">
            <v>IMDM22968800..</v>
          </cell>
          <cell r="AX1959" t="str">
            <v>Activo</v>
          </cell>
          <cell r="AY1959" t="str">
            <v>Si</v>
          </cell>
          <cell r="AZ1959">
            <v>572.91999999999996</v>
          </cell>
          <cell r="BA1959">
            <v>43708</v>
          </cell>
          <cell r="BB1959">
            <v>2291.6799999999998</v>
          </cell>
          <cell r="BC1959" t="str">
            <v>-</v>
          </cell>
          <cell r="BD1959">
            <v>55000</v>
          </cell>
          <cell r="BE1959">
            <v>43661</v>
          </cell>
          <cell r="BF1959">
            <v>45107</v>
          </cell>
          <cell r="BG1959">
            <v>4</v>
          </cell>
          <cell r="BH1959">
            <v>2021</v>
          </cell>
          <cell r="BI1959">
            <v>2</v>
          </cell>
          <cell r="BJ1959" t="str">
            <v>Arrendado</v>
          </cell>
          <cell r="BK1959" t="str">
            <v>ANC11160</v>
          </cell>
          <cell r="BL1959" t="str">
            <v>Auto Cam, S.A. de C.V.</v>
          </cell>
          <cell r="BM1959">
            <v>126389.66</v>
          </cell>
          <cell r="BN1959">
            <v>20222.345600000001</v>
          </cell>
          <cell r="BO1959">
            <v>146612.0056</v>
          </cell>
          <cell r="BQ1959" t="str">
            <v>-</v>
          </cell>
          <cell r="BR1959" t="str">
            <v>-</v>
          </cell>
          <cell r="BS1959" t="str">
            <v>-</v>
          </cell>
          <cell r="BT1959" t="str">
            <v>-</v>
          </cell>
          <cell r="BU1959" t="str">
            <v>-</v>
          </cell>
          <cell r="BV1959" t="str">
            <v>-</v>
          </cell>
          <cell r="BW1959" t="str">
            <v>-</v>
          </cell>
          <cell r="BX1959" t="str">
            <v>-</v>
          </cell>
          <cell r="BY1959" t="str">
            <v>-</v>
          </cell>
          <cell r="BZ1959" t="str">
            <v>-</v>
          </cell>
          <cell r="CA1959" t="str">
            <v>-</v>
          </cell>
          <cell r="CB1959" t="str">
            <v>-</v>
          </cell>
          <cell r="CC1959" t="str">
            <v>Viernes</v>
          </cell>
          <cell r="CD1959" t="str">
            <v>29</v>
          </cell>
          <cell r="CE1959" t="str">
            <v>9</v>
          </cell>
          <cell r="CF1959" t="str">
            <v>Azul</v>
          </cell>
          <cell r="CG1959" t="str">
            <v>5o Sábado</v>
          </cell>
          <cell r="CH1959" t="str">
            <v>May y Jun</v>
          </cell>
          <cell r="CI1959" t="str">
            <v>Nov y Dic</v>
          </cell>
          <cell r="CJ1959" t="str">
            <v>PAdmvo</v>
          </cell>
          <cell r="CK1959">
            <v>90</v>
          </cell>
          <cell r="CL1959" t="str">
            <v>101 - MAGNA</v>
          </cell>
          <cell r="CM1959" t="str">
            <v>17188</v>
          </cell>
          <cell r="CP1959" t="str">
            <v>4018813</v>
          </cell>
        </row>
        <row r="1960">
          <cell r="A1960" t="str">
            <v>17189</v>
          </cell>
          <cell r="B1960" t="str">
            <v>S39APJ</v>
          </cell>
          <cell r="C1960" t="str">
            <v>Ciudad de México</v>
          </cell>
          <cell r="D1960" t="str">
            <v>No aplica</v>
          </cell>
          <cell r="E1960" t="str">
            <v>Aveo</v>
          </cell>
          <cell r="F1960" t="str">
            <v>Automóvil</v>
          </cell>
          <cell r="G1960" t="str">
            <v>Chevrolet</v>
          </cell>
          <cell r="H1960" t="str">
            <v>Aveo LT 4 puertas T/M, D/H, A/A, B/A, ABS, CD, Paquete F</v>
          </cell>
          <cell r="I1960" t="str">
            <v>3G1TB5CF7HL151980</v>
          </cell>
          <cell r="J1960" t="str">
            <v>Hecho en México</v>
          </cell>
          <cell r="K1960" t="str">
            <v>Magna</v>
          </cell>
          <cell r="L1960">
            <v>4</v>
          </cell>
          <cell r="M1960">
            <v>45</v>
          </cell>
          <cell r="N1960">
            <v>2017</v>
          </cell>
          <cell r="O1960" t="str">
            <v>Tuxtla Gutierrez</v>
          </cell>
          <cell r="P1960" t="str">
            <v>Chiapas</v>
          </cell>
          <cell r="Q1960" t="str">
            <v>Sureste</v>
          </cell>
          <cell r="R1960" t="str">
            <v>Activo</v>
          </cell>
          <cell r="S1960" t="str">
            <v>En operación</v>
          </cell>
          <cell r="T1960" t="str">
            <v>GNP</v>
          </cell>
          <cell r="U1960" t="str">
            <v>Grupo Nacional Provincial, S.A.B.</v>
          </cell>
          <cell r="V1960" t="str">
            <v>Supervisor de Taller</v>
          </cell>
          <cell r="W1960" t="str">
            <v>-</v>
          </cell>
          <cell r="X1960" t="str">
            <v>Supervisoria</v>
          </cell>
          <cell r="Y1960" t="str">
            <v>Asignado</v>
          </cell>
          <cell r="Z1960" t="str">
            <v>N94595</v>
          </cell>
          <cell r="AA1960" t="str">
            <v>González Hernández Samuel</v>
          </cell>
          <cell r="AB1960" t="str">
            <v>Grupo Nacional Provincial, S.A.B.</v>
          </cell>
          <cell r="AC1960" t="str">
            <v>GOHS821228L96</v>
          </cell>
          <cell r="AD1960" t="str">
            <v>Operativo</v>
          </cell>
          <cell r="AE1960" t="str">
            <v>Visitador de Taller</v>
          </cell>
          <cell r="AF1960" t="str">
            <v>Unidad Operativa</v>
          </cell>
          <cell r="AG1960" t="str">
            <v>Dirección Servicio y Operaciones</v>
          </cell>
          <cell r="AH1960" t="str">
            <v>Subdir. Siniestros CDMX y Sureste</v>
          </cell>
          <cell r="AI1960" t="str">
            <v>C9208</v>
          </cell>
          <cell r="AJ1960" t="str">
            <v>Lasa Estrada Antxon</v>
          </cell>
          <cell r="AK1960" t="str">
            <v>Supervisoria Tuxtla</v>
          </cell>
          <cell r="AL1960" t="str">
            <v>Tuxtla</v>
          </cell>
          <cell r="AM1960">
            <v>0</v>
          </cell>
          <cell r="AN1960" t="str">
            <v>samuel.gonzalez@gnp.com.mx</v>
          </cell>
          <cell r="AO1960" t="str">
            <v>samuel.gonzalez@gnp.com.mx</v>
          </cell>
          <cell r="AQ1960">
            <v>9611139604</v>
          </cell>
          <cell r="AR1960" t="str">
            <v>6363180010381596</v>
          </cell>
          <cell r="AS1960" t="str">
            <v>ACTIVO</v>
          </cell>
          <cell r="AT1960" t="str">
            <v>3478</v>
          </cell>
          <cell r="AU1960" t="str">
            <v>222</v>
          </cell>
          <cell r="AV1960" t="str">
            <v>05/26</v>
          </cell>
          <cell r="AW1960" t="str">
            <v>-</v>
          </cell>
          <cell r="AX1960" t="str">
            <v>-</v>
          </cell>
          <cell r="AY1960" t="str">
            <v>Si</v>
          </cell>
          <cell r="AZ1960">
            <v>572.91999999999996</v>
          </cell>
          <cell r="BA1960">
            <v>43708</v>
          </cell>
          <cell r="BB1960">
            <v>2291.6799999999998</v>
          </cell>
          <cell r="BC1960" t="str">
            <v>-</v>
          </cell>
          <cell r="BD1960">
            <v>55000</v>
          </cell>
          <cell r="BE1960">
            <v>43661</v>
          </cell>
          <cell r="BF1960">
            <v>45107</v>
          </cell>
          <cell r="BG1960">
            <v>4</v>
          </cell>
          <cell r="BH1960">
            <v>2021</v>
          </cell>
          <cell r="BI1960">
            <v>2</v>
          </cell>
          <cell r="BJ1960" t="str">
            <v>Arrendado</v>
          </cell>
          <cell r="BK1960" t="str">
            <v>ANC11018</v>
          </cell>
          <cell r="BL1960" t="str">
            <v>Auto Cam, S.A. de C.V.</v>
          </cell>
          <cell r="BM1960">
            <v>126389.66</v>
          </cell>
          <cell r="BN1960">
            <v>20222.345600000001</v>
          </cell>
          <cell r="BO1960">
            <v>146612.0056</v>
          </cell>
          <cell r="BQ1960">
            <v>43652</v>
          </cell>
          <cell r="BR1960" t="str">
            <v>AP-20170728-0735</v>
          </cell>
          <cell r="BS1960" t="str">
            <v>30</v>
          </cell>
          <cell r="BT1960" t="str">
            <v>23/48</v>
          </cell>
          <cell r="BU1960">
            <v>1580.78</v>
          </cell>
          <cell r="BV1960">
            <v>1058.81</v>
          </cell>
          <cell r="BW1960">
            <v>2639.59</v>
          </cell>
          <cell r="BX1960">
            <v>422.33</v>
          </cell>
          <cell r="BY1960">
            <v>3061.92</v>
          </cell>
          <cell r="BZ1960">
            <v>96048.01</v>
          </cell>
          <cell r="CA1960" t="str">
            <v>28/07/2017</v>
          </cell>
          <cell r="CB1960" t="str">
            <v>06/08/2021</v>
          </cell>
          <cell r="CC1960" t="str">
            <v>Viernes</v>
          </cell>
          <cell r="CD1960" t="str">
            <v>39</v>
          </cell>
          <cell r="CE1960" t="str">
            <v>9</v>
          </cell>
          <cell r="CF1960" t="str">
            <v>Azul</v>
          </cell>
          <cell r="CG1960" t="str">
            <v>5o Sábado</v>
          </cell>
          <cell r="CH1960" t="str">
            <v>May y Jun</v>
          </cell>
          <cell r="CI1960" t="str">
            <v>Nov y Dic</v>
          </cell>
          <cell r="CJ1960" t="str">
            <v>SupTaller</v>
          </cell>
          <cell r="CK1960">
            <v>90</v>
          </cell>
          <cell r="CL1960" t="str">
            <v>101 - MAGNA</v>
          </cell>
          <cell r="CM1960" t="str">
            <v>17189</v>
          </cell>
          <cell r="CP1960" t="str">
            <v>4018779</v>
          </cell>
        </row>
        <row r="1961">
          <cell r="A1961" t="str">
            <v>17190</v>
          </cell>
          <cell r="B1961" t="str">
            <v>S17APJ</v>
          </cell>
          <cell r="C1961" t="str">
            <v>Ciudad de México</v>
          </cell>
          <cell r="D1961" t="str">
            <v>No aplica</v>
          </cell>
          <cell r="E1961" t="str">
            <v>Aveo</v>
          </cell>
          <cell r="F1961" t="str">
            <v>Automóvil</v>
          </cell>
          <cell r="G1961" t="str">
            <v>Chevrolet</v>
          </cell>
          <cell r="H1961" t="str">
            <v>Aveo LT 4 puertas T/M, D/H, A/A, B/A, ABS, CD, Paquete F</v>
          </cell>
          <cell r="I1961" t="str">
            <v>3G1TB5CF7HL152983</v>
          </cell>
          <cell r="J1961" t="str">
            <v>Hecho en México</v>
          </cell>
          <cell r="K1961" t="str">
            <v>Magna</v>
          </cell>
          <cell r="L1961">
            <v>4</v>
          </cell>
          <cell r="M1961">
            <v>45</v>
          </cell>
          <cell r="N1961">
            <v>2017</v>
          </cell>
          <cell r="O1961" t="str">
            <v>Querétaro</v>
          </cell>
          <cell r="P1961" t="str">
            <v>Querétaro</v>
          </cell>
          <cell r="Q1961" t="str">
            <v>Occidente</v>
          </cell>
          <cell r="R1961" t="str">
            <v>Activo</v>
          </cell>
          <cell r="S1961" t="str">
            <v>En operación</v>
          </cell>
          <cell r="T1961" t="str">
            <v>GNP</v>
          </cell>
          <cell r="U1961" t="str">
            <v>Grupo Nacional Provincial, S.A.B.</v>
          </cell>
          <cell r="V1961" t="str">
            <v>Supervisor de Taller</v>
          </cell>
          <cell r="W1961" t="str">
            <v>-</v>
          </cell>
          <cell r="X1961" t="str">
            <v>Supervisoria</v>
          </cell>
          <cell r="Y1961" t="str">
            <v>Asignado</v>
          </cell>
          <cell r="Z1961" t="str">
            <v>N95861</v>
          </cell>
          <cell r="AA1961" t="str">
            <v>Balderas Velazquez Andrés</v>
          </cell>
          <cell r="AB1961" t="str">
            <v>Grupo Nacional Provincial, S.A.B.</v>
          </cell>
          <cell r="AC1961" t="str">
            <v>BAVA9009098M3</v>
          </cell>
          <cell r="AD1961" t="str">
            <v>Operativo</v>
          </cell>
          <cell r="AE1961" t="str">
            <v>Visitador de Taller Sr.</v>
          </cell>
          <cell r="AF1961" t="str">
            <v>Unidad Operativa</v>
          </cell>
          <cell r="AG1961" t="str">
            <v>Dirección Servicio y Operaciones</v>
          </cell>
          <cell r="AH1961" t="str">
            <v>Subdirección Siniestros Norte y Occidente</v>
          </cell>
          <cell r="AI1961" t="str">
            <v>C9212</v>
          </cell>
          <cell r="AJ1961" t="str">
            <v>Colome Pineda Juan Del Carmen</v>
          </cell>
          <cell r="AK1961" t="str">
            <v>Oficina de servicio Queretaro</v>
          </cell>
          <cell r="AL1961" t="str">
            <v>Queretaro</v>
          </cell>
          <cell r="AM1961">
            <v>0</v>
          </cell>
          <cell r="AN1961" t="str">
            <v>andres.balderas@gnp.com.mx</v>
          </cell>
          <cell r="AO1961" t="str">
            <v>andres.balderas@gnp.com.mx</v>
          </cell>
          <cell r="AQ1961">
            <v>4772440366</v>
          </cell>
          <cell r="AR1961" t="str">
            <v>6363180010381604</v>
          </cell>
          <cell r="AS1961" t="str">
            <v>ACTIVO</v>
          </cell>
          <cell r="AT1961" t="str">
            <v>4949</v>
          </cell>
          <cell r="AU1961" t="str">
            <v>634</v>
          </cell>
          <cell r="AV1961" t="str">
            <v>05/26</v>
          </cell>
          <cell r="AW1961" t="str">
            <v>-</v>
          </cell>
          <cell r="AX1961" t="str">
            <v>-</v>
          </cell>
          <cell r="AY1961" t="str">
            <v>Si</v>
          </cell>
          <cell r="AZ1961">
            <v>572.91999999999996</v>
          </cell>
          <cell r="BA1961">
            <v>43708</v>
          </cell>
          <cell r="BB1961">
            <v>1145.8399999999999</v>
          </cell>
          <cell r="BC1961" t="str">
            <v>-</v>
          </cell>
          <cell r="BD1961">
            <v>55000</v>
          </cell>
          <cell r="BE1961">
            <v>43692</v>
          </cell>
          <cell r="BF1961">
            <v>45153</v>
          </cell>
          <cell r="BG1961">
            <v>4</v>
          </cell>
          <cell r="BH1961">
            <v>2021</v>
          </cell>
          <cell r="BI1961">
            <v>2</v>
          </cell>
          <cell r="BJ1961" t="str">
            <v>Arrendado</v>
          </cell>
          <cell r="BK1961" t="str">
            <v>ANC11014</v>
          </cell>
          <cell r="BL1961" t="str">
            <v>Auto Cam, S.A. de C.V.</v>
          </cell>
          <cell r="BM1961">
            <v>126389.66</v>
          </cell>
          <cell r="BN1961">
            <v>20222.345600000001</v>
          </cell>
          <cell r="BO1961">
            <v>146612.0056</v>
          </cell>
          <cell r="BQ1961">
            <v>43652</v>
          </cell>
          <cell r="BR1961" t="str">
            <v>AP-20170728-0735</v>
          </cell>
          <cell r="BS1961" t="str">
            <v>29</v>
          </cell>
          <cell r="BT1961" t="str">
            <v>23/48</v>
          </cell>
          <cell r="BU1961">
            <v>1580.78</v>
          </cell>
          <cell r="BV1961">
            <v>1058.81</v>
          </cell>
          <cell r="BW1961">
            <v>2639.59</v>
          </cell>
          <cell r="BX1961">
            <v>422.33</v>
          </cell>
          <cell r="BY1961">
            <v>3061.92</v>
          </cell>
          <cell r="BZ1961">
            <v>96048.01</v>
          </cell>
          <cell r="CA1961" t="str">
            <v>28/07/2017</v>
          </cell>
          <cell r="CB1961" t="str">
            <v>06/08/2021</v>
          </cell>
          <cell r="CC1961" t="str">
            <v>Martes</v>
          </cell>
          <cell r="CD1961" t="str">
            <v>17</v>
          </cell>
          <cell r="CE1961" t="str">
            <v>7</v>
          </cell>
          <cell r="CF1961" t="str">
            <v>Rosa</v>
          </cell>
          <cell r="CG1961" t="str">
            <v>2o Sábado</v>
          </cell>
          <cell r="CH1961" t="str">
            <v>Feb y Mzo</v>
          </cell>
          <cell r="CI1961" t="str">
            <v>Ago y Sep</v>
          </cell>
          <cell r="CJ1961" t="str">
            <v>SupTaller</v>
          </cell>
          <cell r="CK1961">
            <v>90</v>
          </cell>
          <cell r="CL1961" t="str">
            <v>101 - MAGNA</v>
          </cell>
          <cell r="CM1961" t="str">
            <v>17190</v>
          </cell>
          <cell r="CP1961" t="str">
            <v>4018822</v>
          </cell>
        </row>
        <row r="1962">
          <cell r="A1962" t="str">
            <v>17191</v>
          </cell>
          <cell r="B1962" t="str">
            <v>J37APL</v>
          </cell>
          <cell r="C1962" t="str">
            <v>Ciudad de México</v>
          </cell>
          <cell r="D1962" t="str">
            <v>No aplica</v>
          </cell>
          <cell r="E1962" t="str">
            <v>Aveo</v>
          </cell>
          <cell r="F1962" t="str">
            <v>Automóvil</v>
          </cell>
          <cell r="G1962" t="str">
            <v>Chevrolet</v>
          </cell>
          <cell r="H1962" t="str">
            <v>Aveo LT 4 puertas T/M, D/H, A/A, B/A, ABS, CD, Paquete F</v>
          </cell>
          <cell r="I1962" t="str">
            <v>3G1TB5CF7HL162428</v>
          </cell>
          <cell r="J1962" t="str">
            <v>Hecho en México</v>
          </cell>
          <cell r="K1962" t="str">
            <v>Magna</v>
          </cell>
          <cell r="L1962">
            <v>4</v>
          </cell>
          <cell r="M1962">
            <v>45</v>
          </cell>
          <cell r="N1962">
            <v>2017</v>
          </cell>
          <cell r="O1962" t="str">
            <v>Puebla</v>
          </cell>
          <cell r="P1962" t="str">
            <v>Puebla</v>
          </cell>
          <cell r="Q1962" t="str">
            <v>Sureste</v>
          </cell>
          <cell r="R1962" t="str">
            <v>Activo</v>
          </cell>
          <cell r="S1962" t="str">
            <v>En operación</v>
          </cell>
          <cell r="T1962" t="str">
            <v>GNP</v>
          </cell>
          <cell r="U1962" t="str">
            <v>Grupo Nacional Provincial, S.A.B.</v>
          </cell>
          <cell r="V1962" t="str">
            <v>Asesor de Servicio</v>
          </cell>
          <cell r="W1962" t="str">
            <v>-</v>
          </cell>
          <cell r="X1962" t="str">
            <v>Plaza GNP</v>
          </cell>
          <cell r="Y1962" t="str">
            <v>Asignado</v>
          </cell>
          <cell r="Z1962" t="str">
            <v>N94528</v>
          </cell>
          <cell r="AA1962" t="str">
            <v>Fuentes Rodríguez Roberto Carlos</v>
          </cell>
          <cell r="AB1962" t="str">
            <v>Grupo Nacional Provincial, S.A.B.</v>
          </cell>
          <cell r="AC1962" t="str">
            <v>FURR840322M38</v>
          </cell>
          <cell r="AD1962" t="str">
            <v>Operativo</v>
          </cell>
          <cell r="AE1962" t="str">
            <v>Visitador de Taller Jr.</v>
          </cell>
          <cell r="AF1962" t="str">
            <v>Unidad Operativa</v>
          </cell>
          <cell r="AG1962" t="str">
            <v>Dirección Servicio y Operaciones</v>
          </cell>
          <cell r="AH1962" t="str">
            <v>Subdir. Siniestros CDMX y Sureste</v>
          </cell>
          <cell r="AI1962" t="str">
            <v>C9208</v>
          </cell>
          <cell r="AJ1962" t="str">
            <v>Lasa Estrada Antxon</v>
          </cell>
          <cell r="AK1962" t="str">
            <v>Paseo Opera</v>
          </cell>
          <cell r="AL1962" t="str">
            <v>Puebla</v>
          </cell>
          <cell r="AM1962">
            <v>0</v>
          </cell>
          <cell r="AN1962" t="str">
            <v>roberto.fuentes@gnp.com.mx</v>
          </cell>
          <cell r="AO1962" t="str">
            <v>roberto.fuentes@gnp.com.mx</v>
          </cell>
          <cell r="AQ1962">
            <v>5544888910</v>
          </cell>
          <cell r="AR1962" t="str">
            <v>6363180010381612</v>
          </cell>
          <cell r="AS1962" t="str">
            <v>ACTIVO</v>
          </cell>
          <cell r="AT1962" t="str">
            <v>9171</v>
          </cell>
          <cell r="AU1962" t="str">
            <v>673</v>
          </cell>
          <cell r="AV1962" t="str">
            <v>05/26</v>
          </cell>
          <cell r="AW1962" t="str">
            <v>IMDM24204316..</v>
          </cell>
          <cell r="AX1962" t="str">
            <v>Activo</v>
          </cell>
          <cell r="AY1962" t="str">
            <v>Si</v>
          </cell>
          <cell r="AZ1962">
            <v>847.22</v>
          </cell>
          <cell r="BA1962">
            <v>43708</v>
          </cell>
          <cell r="BB1962">
            <v>3388.88</v>
          </cell>
          <cell r="BC1962" t="str">
            <v>-</v>
          </cell>
          <cell r="BD1962">
            <v>61000</v>
          </cell>
          <cell r="BE1962">
            <v>43661</v>
          </cell>
          <cell r="BF1962">
            <v>44742</v>
          </cell>
          <cell r="BG1962">
            <v>3</v>
          </cell>
          <cell r="BH1962">
            <v>2020</v>
          </cell>
          <cell r="BI1962">
            <v>2</v>
          </cell>
          <cell r="BJ1962" t="str">
            <v>Arrendado</v>
          </cell>
          <cell r="BK1962" t="str">
            <v>ANC11004</v>
          </cell>
          <cell r="BL1962" t="str">
            <v>Auto Cam, S.A. de C.V.</v>
          </cell>
          <cell r="BM1962">
            <v>126389.66</v>
          </cell>
          <cell r="BN1962">
            <v>20222.345600000001</v>
          </cell>
          <cell r="BO1962">
            <v>146612.0056</v>
          </cell>
          <cell r="BQ1962">
            <v>43652</v>
          </cell>
          <cell r="BR1962" t="str">
            <v>AP-20161006-0674</v>
          </cell>
          <cell r="BS1962" t="str">
            <v>258</v>
          </cell>
          <cell r="BT1962" t="str">
            <v>23/48</v>
          </cell>
          <cell r="BU1962">
            <v>1589.79</v>
          </cell>
          <cell r="BV1962">
            <v>1064.79</v>
          </cell>
          <cell r="BW1962">
            <v>2654.58</v>
          </cell>
          <cell r="BX1962">
            <v>424.73</v>
          </cell>
          <cell r="BY1962">
            <v>3079.31</v>
          </cell>
          <cell r="BZ1962">
            <v>96590.73000000001</v>
          </cell>
          <cell r="CA1962" t="str">
            <v>24/07/2017</v>
          </cell>
          <cell r="CB1962" t="str">
            <v>06/08/2021</v>
          </cell>
          <cell r="CC1962" t="str">
            <v>Martes</v>
          </cell>
          <cell r="CD1962" t="str">
            <v>37</v>
          </cell>
          <cell r="CE1962" t="str">
            <v>7</v>
          </cell>
          <cell r="CF1962" t="str">
            <v>Rosa</v>
          </cell>
          <cell r="CG1962" t="str">
            <v>2o Sábado</v>
          </cell>
          <cell r="CH1962" t="str">
            <v>Feb y Mzo</v>
          </cell>
          <cell r="CI1962" t="str">
            <v>Ago y Sep</v>
          </cell>
          <cell r="CJ1962" t="str">
            <v>SupTaller</v>
          </cell>
          <cell r="CK1962">
            <v>90</v>
          </cell>
          <cell r="CL1962" t="str">
            <v>101 - MAGNA</v>
          </cell>
          <cell r="CM1962" t="str">
            <v>17191</v>
          </cell>
          <cell r="CP1962" t="str">
            <v>4015658</v>
          </cell>
        </row>
        <row r="1963">
          <cell r="A1963" t="str">
            <v>17192</v>
          </cell>
          <cell r="B1963" t="str">
            <v>S23APJ</v>
          </cell>
          <cell r="C1963" t="str">
            <v>Ciudad de México</v>
          </cell>
          <cell r="D1963" t="str">
            <v>No aplica</v>
          </cell>
          <cell r="E1963" t="str">
            <v>Aveo</v>
          </cell>
          <cell r="F1963" t="str">
            <v>Automóvil</v>
          </cell>
          <cell r="G1963" t="str">
            <v>Chevrolet</v>
          </cell>
          <cell r="H1963" t="str">
            <v>Aveo LT 4 puertas T/M, D/H, A/A, B/A, ABS, CD, Paquete F</v>
          </cell>
          <cell r="I1963" t="str">
            <v>3G1TB5CF7HL163143</v>
          </cell>
          <cell r="J1963" t="str">
            <v>Hecho en México</v>
          </cell>
          <cell r="K1963" t="str">
            <v>Magna</v>
          </cell>
          <cell r="L1963">
            <v>4</v>
          </cell>
          <cell r="M1963">
            <v>45</v>
          </cell>
          <cell r="N1963">
            <v>2017</v>
          </cell>
          <cell r="O1963" t="str">
            <v>Mérida</v>
          </cell>
          <cell r="P1963" t="str">
            <v>Yucatán</v>
          </cell>
          <cell r="Q1963" t="str">
            <v>Sureste</v>
          </cell>
          <cell r="R1963" t="str">
            <v>Activo</v>
          </cell>
          <cell r="S1963" t="str">
            <v>En operación</v>
          </cell>
          <cell r="T1963" t="str">
            <v>GNP</v>
          </cell>
          <cell r="U1963" t="str">
            <v>Grupo Nacional Provincial, S.A.B.</v>
          </cell>
          <cell r="V1963" t="str">
            <v>Asesor de Servicio</v>
          </cell>
          <cell r="W1963" t="str">
            <v>3901</v>
          </cell>
          <cell r="X1963" t="str">
            <v>Supervisoria</v>
          </cell>
          <cell r="Y1963" t="str">
            <v>Asignado</v>
          </cell>
          <cell r="Z1963" t="str">
            <v>S06729</v>
          </cell>
          <cell r="AA1963" t="str">
            <v>Escalante Serrano Larry Carlos</v>
          </cell>
          <cell r="AB1963" t="str">
            <v>Servicios Administrativos en Reclamaciones, S.A. de C.V.</v>
          </cell>
          <cell r="AC1963" t="str">
            <v>EASL8008142S9</v>
          </cell>
          <cell r="AD1963" t="str">
            <v>Operativo</v>
          </cell>
          <cell r="AE1963" t="str">
            <v>Asesor de Servicio</v>
          </cell>
          <cell r="AF1963" t="str">
            <v>Unidad Operativa</v>
          </cell>
          <cell r="AG1963" t="str">
            <v>Dirección Servicio y Operaciones</v>
          </cell>
          <cell r="AH1963" t="str">
            <v>Subdir. Siniestros CDMX y Sureste</v>
          </cell>
          <cell r="AI1963" t="str">
            <v>C9208</v>
          </cell>
          <cell r="AJ1963" t="str">
            <v>Lasa Estrada Antxon</v>
          </cell>
          <cell r="AK1963" t="str">
            <v>Casona</v>
          </cell>
          <cell r="AL1963" t="str">
            <v>Mérida</v>
          </cell>
          <cell r="AM1963">
            <v>0</v>
          </cell>
          <cell r="AN1963" t="str">
            <v>larry.escalante@gnp.com.mx</v>
          </cell>
          <cell r="AO1963" t="str">
            <v>larry.escalante@gnp.com.mx</v>
          </cell>
          <cell r="AP1963" t="str">
            <v>larry.escalante@gnp.com.mx</v>
          </cell>
          <cell r="AQ1963">
            <v>9991838440</v>
          </cell>
          <cell r="AR1963" t="str">
            <v>6363180010381620</v>
          </cell>
          <cell r="AS1963" t="str">
            <v>ACTIVO</v>
          </cell>
          <cell r="AT1963" t="str">
            <v>8067</v>
          </cell>
          <cell r="AU1963" t="str">
            <v>502</v>
          </cell>
          <cell r="AV1963" t="str">
            <v>05/26</v>
          </cell>
          <cell r="AW1963" t="str">
            <v>-</v>
          </cell>
          <cell r="AX1963" t="str">
            <v>-</v>
          </cell>
          <cell r="AY1963" t="str">
            <v>No</v>
          </cell>
          <cell r="AZ1963" t="str">
            <v>-</v>
          </cell>
          <cell r="BA1963" t="str">
            <v>-</v>
          </cell>
          <cell r="BB1963" t="str">
            <v>-</v>
          </cell>
          <cell r="BC1963" t="str">
            <v>-</v>
          </cell>
          <cell r="BD1963" t="str">
            <v>-</v>
          </cell>
          <cell r="BE1963" t="str">
            <v>-</v>
          </cell>
          <cell r="BF1963" t="str">
            <v>-</v>
          </cell>
          <cell r="BG1963">
            <v>3</v>
          </cell>
          <cell r="BH1963">
            <v>2020</v>
          </cell>
          <cell r="BI1963">
            <v>2</v>
          </cell>
          <cell r="BJ1963" t="str">
            <v>Arrendado</v>
          </cell>
          <cell r="BK1963" t="str">
            <v>ANC11002</v>
          </cell>
          <cell r="BL1963" t="str">
            <v>Auto Cam, S.A. de C.V.</v>
          </cell>
          <cell r="BM1963">
            <v>126389.66</v>
          </cell>
          <cell r="BN1963">
            <v>20222.345600000001</v>
          </cell>
          <cell r="BO1963">
            <v>146612.0056</v>
          </cell>
          <cell r="BQ1963">
            <v>43652</v>
          </cell>
          <cell r="BR1963" t="str">
            <v>AP-20170728-0735</v>
          </cell>
          <cell r="BS1963" t="str">
            <v>86</v>
          </cell>
          <cell r="BT1963" t="str">
            <v>23/36</v>
          </cell>
          <cell r="BU1963">
            <v>2054.37</v>
          </cell>
          <cell r="BV1963">
            <v>957.6</v>
          </cell>
          <cell r="BW1963">
            <v>3011.97</v>
          </cell>
          <cell r="BX1963">
            <v>481.92</v>
          </cell>
          <cell r="BY1963">
            <v>3493.89</v>
          </cell>
          <cell r="BZ1963">
            <v>86242.53</v>
          </cell>
          <cell r="CA1963" t="str">
            <v>28/07/2017</v>
          </cell>
          <cell r="CB1963" t="str">
            <v>06/08/2020</v>
          </cell>
          <cell r="CC1963" t="str">
            <v>Miércoles</v>
          </cell>
          <cell r="CD1963" t="str">
            <v>23</v>
          </cell>
          <cell r="CE1963" t="str">
            <v>3</v>
          </cell>
          <cell r="CF1963" t="str">
            <v>Rojo</v>
          </cell>
          <cell r="CG1963" t="str">
            <v>3er Sábado</v>
          </cell>
          <cell r="CH1963" t="str">
            <v>Mzo y Abr</v>
          </cell>
          <cell r="CI1963" t="str">
            <v>Sep y Oct</v>
          </cell>
          <cell r="CJ1963" t="str">
            <v>Ajustador</v>
          </cell>
          <cell r="CK1963">
            <v>90</v>
          </cell>
          <cell r="CL1963" t="str">
            <v>101 - MAGNA</v>
          </cell>
          <cell r="CM1963" t="str">
            <v>17192</v>
          </cell>
          <cell r="CP1963" t="str">
            <v>-</v>
          </cell>
        </row>
        <row r="1964">
          <cell r="A1964" t="str">
            <v>17193</v>
          </cell>
          <cell r="B1964" t="str">
            <v>T52APJ</v>
          </cell>
          <cell r="C1964" t="str">
            <v>Ciudad de México</v>
          </cell>
          <cell r="D1964" t="str">
            <v>No aplica</v>
          </cell>
          <cell r="E1964" t="str">
            <v>Aveo</v>
          </cell>
          <cell r="F1964" t="str">
            <v>Automóvil</v>
          </cell>
          <cell r="G1964" t="str">
            <v>Chevrolet</v>
          </cell>
          <cell r="H1964" t="str">
            <v>Aveo LT 4 puertas T/M, D/H, A/A, B/A, ABS, CD, Paquete F</v>
          </cell>
          <cell r="I1964" t="str">
            <v>3G1TB5CF7HL163496</v>
          </cell>
          <cell r="J1964" t="str">
            <v>Hecho en México</v>
          </cell>
          <cell r="K1964" t="str">
            <v>Magna</v>
          </cell>
          <cell r="L1964">
            <v>4</v>
          </cell>
          <cell r="M1964">
            <v>45</v>
          </cell>
          <cell r="N1964">
            <v>2017</v>
          </cell>
          <cell r="O1964" t="str">
            <v>Zacatecas</v>
          </cell>
          <cell r="P1964" t="str">
            <v>Zacatecas</v>
          </cell>
          <cell r="Q1964" t="str">
            <v>Occidente</v>
          </cell>
          <cell r="R1964" t="str">
            <v>Baja</v>
          </cell>
          <cell r="S1964" t="str">
            <v>Devolución Valmex</v>
          </cell>
          <cell r="T1964" t="str">
            <v>GNP</v>
          </cell>
          <cell r="U1964" t="str">
            <v>Grupo Nacional Provincial, S.A.B.</v>
          </cell>
          <cell r="V1964" t="str">
            <v>Agente Empleado</v>
          </cell>
          <cell r="W1964" t="str">
            <v>-</v>
          </cell>
          <cell r="X1964" t="str">
            <v>Oficina de Ventas</v>
          </cell>
          <cell r="Y1964" t="str">
            <v>Asignado</v>
          </cell>
          <cell r="Z1964" t="str">
            <v>V04184</v>
          </cell>
          <cell r="AA1964" t="str">
            <v>Rodríguez Lechuga Juan Antonio</v>
          </cell>
          <cell r="AB1964" t="str">
            <v>GNP Administración de Venta Masiva, S.A. de C.V.</v>
          </cell>
          <cell r="AC1964" t="str">
            <v>ROLJ880516E17</v>
          </cell>
          <cell r="AD1964" t="str">
            <v>Jefe de departamento</v>
          </cell>
          <cell r="AE1964" t="str">
            <v>Gerente Comercial</v>
          </cell>
          <cell r="AF1964" t="str">
            <v>Unidad de Negocio</v>
          </cell>
          <cell r="AG1964" t="str">
            <v>Dirección Canal Masivo</v>
          </cell>
          <cell r="AH1964" t="str">
            <v>Subdirección Comercial Agentes y Empleados</v>
          </cell>
          <cell r="AI1964" t="str">
            <v>C2041</v>
          </cell>
          <cell r="AJ1964" t="str">
            <v>Cabrera Zúñiga Saúl</v>
          </cell>
          <cell r="AK1964" t="str">
            <v>Oficina Agentes Empleados Zacatecas</v>
          </cell>
          <cell r="AL1964" t="str">
            <v>Zacatecas</v>
          </cell>
          <cell r="AM1964">
            <v>0</v>
          </cell>
          <cell r="AN1964" t="str">
            <v>juan.rodriguezlechuga@gnp.com.mx</v>
          </cell>
          <cell r="AO1964" t="str">
            <v>juan.rodriguezlechuga@gnp.com.mx</v>
          </cell>
          <cell r="AQ1964">
            <v>4921363379</v>
          </cell>
          <cell r="AR1964" t="str">
            <v>6363180010381638</v>
          </cell>
          <cell r="AS1964" t="str">
            <v>CANCELADO</v>
          </cell>
          <cell r="AT1964" t="str">
            <v>5954</v>
          </cell>
          <cell r="AU1964" t="str">
            <v>130</v>
          </cell>
          <cell r="AV1964" t="str">
            <v>05/26</v>
          </cell>
          <cell r="AW1964" t="str">
            <v>IMDM22968830..</v>
          </cell>
          <cell r="AX1964" t="str">
            <v>Inactivo</v>
          </cell>
          <cell r="AY1964" t="str">
            <v>No</v>
          </cell>
          <cell r="AZ1964" t="str">
            <v>-</v>
          </cell>
          <cell r="BA1964" t="str">
            <v>-</v>
          </cell>
          <cell r="BB1964" t="str">
            <v>-</v>
          </cell>
          <cell r="BC1964" t="str">
            <v>-</v>
          </cell>
          <cell r="BD1964" t="str">
            <v>-</v>
          </cell>
          <cell r="BE1964" t="str">
            <v>-</v>
          </cell>
          <cell r="BF1964" t="str">
            <v>-</v>
          </cell>
          <cell r="BG1964" t="str">
            <v>-</v>
          </cell>
          <cell r="BH1964" t="str">
            <v>-</v>
          </cell>
          <cell r="BI1964" t="str">
            <v>-</v>
          </cell>
          <cell r="BJ1964" t="str">
            <v>Arrendado</v>
          </cell>
          <cell r="BK1964" t="str">
            <v>ANC11003</v>
          </cell>
          <cell r="BL1964" t="str">
            <v>Auto Cam, S.A. de C.V.</v>
          </cell>
          <cell r="BM1964">
            <v>126389.66</v>
          </cell>
          <cell r="BN1964">
            <v>20222.345600000001</v>
          </cell>
          <cell r="BO1964">
            <v>146612.0056</v>
          </cell>
          <cell r="BQ1964" t="str">
            <v>-</v>
          </cell>
          <cell r="BR1964" t="str">
            <v>-</v>
          </cell>
          <cell r="BS1964" t="str">
            <v>-</v>
          </cell>
          <cell r="BT1964" t="str">
            <v>-</v>
          </cell>
          <cell r="BU1964" t="str">
            <v>-</v>
          </cell>
          <cell r="BV1964" t="str">
            <v>-</v>
          </cell>
          <cell r="BW1964" t="str">
            <v>-</v>
          </cell>
          <cell r="BX1964" t="str">
            <v>-</v>
          </cell>
          <cell r="BY1964" t="str">
            <v>-</v>
          </cell>
          <cell r="BZ1964" t="str">
            <v>-</v>
          </cell>
          <cell r="CA1964" t="str">
            <v>-</v>
          </cell>
          <cell r="CB1964" t="str">
            <v>-</v>
          </cell>
          <cell r="CC1964" t="str">
            <v>Jueves</v>
          </cell>
          <cell r="CD1964" t="str">
            <v>52</v>
          </cell>
          <cell r="CE1964" t="str">
            <v>2</v>
          </cell>
          <cell r="CF1964" t="str">
            <v>Verde</v>
          </cell>
          <cell r="CG1964" t="str">
            <v>4o Sábado</v>
          </cell>
          <cell r="CH1964" t="str">
            <v>Abr y May</v>
          </cell>
          <cell r="CI1964" t="str">
            <v>Oct y Nov</v>
          </cell>
          <cell r="CJ1964" t="str">
            <v>AgenteEmp</v>
          </cell>
          <cell r="CK1964">
            <v>90</v>
          </cell>
          <cell r="CL1964" t="str">
            <v>101 - MAGNA</v>
          </cell>
          <cell r="CM1964" t="str">
            <v>17193</v>
          </cell>
          <cell r="CP1964" t="str">
            <v>-</v>
          </cell>
        </row>
        <row r="1965">
          <cell r="A1965" t="str">
            <v>17194</v>
          </cell>
          <cell r="B1965" t="str">
            <v>T24APJ</v>
          </cell>
          <cell r="C1965" t="str">
            <v>Ciudad de México</v>
          </cell>
          <cell r="D1965" t="str">
            <v>No aplica</v>
          </cell>
          <cell r="E1965" t="str">
            <v>Aveo</v>
          </cell>
          <cell r="F1965" t="str">
            <v>Automóvil</v>
          </cell>
          <cell r="G1965" t="str">
            <v>Chevrolet</v>
          </cell>
          <cell r="H1965" t="str">
            <v>Aveo LT 4 puertas T/M, D/H, A/A, B/A, ABS, CD, Paquete F</v>
          </cell>
          <cell r="I1965" t="str">
            <v>3G1TB5CF7HL164065</v>
          </cell>
          <cell r="J1965" t="str">
            <v>Hecho en México</v>
          </cell>
          <cell r="K1965" t="str">
            <v>Magna</v>
          </cell>
          <cell r="L1965">
            <v>4</v>
          </cell>
          <cell r="M1965">
            <v>45</v>
          </cell>
          <cell r="N1965">
            <v>2017</v>
          </cell>
          <cell r="O1965" t="str">
            <v>Puebla</v>
          </cell>
          <cell r="P1965" t="str">
            <v>Puebla</v>
          </cell>
          <cell r="Q1965" t="str">
            <v>Sureste</v>
          </cell>
          <cell r="R1965" t="str">
            <v>Activo</v>
          </cell>
          <cell r="S1965" t="str">
            <v>En operación</v>
          </cell>
          <cell r="T1965" t="str">
            <v>GNP</v>
          </cell>
          <cell r="U1965" t="str">
            <v>Grupo Nacional Provincial, S.A.B.</v>
          </cell>
          <cell r="V1965" t="str">
            <v>Supervisor de Taller</v>
          </cell>
          <cell r="W1965" t="str">
            <v>-</v>
          </cell>
          <cell r="X1965" t="str">
            <v>Supervisoria</v>
          </cell>
          <cell r="Y1965" t="str">
            <v>Asignado</v>
          </cell>
          <cell r="Z1965" t="str">
            <v>N95010</v>
          </cell>
          <cell r="AA1965" t="str">
            <v>Tostado Carrera Jesica Marlen</v>
          </cell>
          <cell r="AB1965" t="str">
            <v>Grupo Nacional Provincial, S.A.B.</v>
          </cell>
          <cell r="AC1965" t="str">
            <v>TOCJ9203238U8</v>
          </cell>
          <cell r="AD1965" t="str">
            <v>Operativo</v>
          </cell>
          <cell r="AE1965" t="str">
            <v>Visitador de Taller</v>
          </cell>
          <cell r="AF1965" t="str">
            <v>Unidad Operativa</v>
          </cell>
          <cell r="AG1965" t="str">
            <v>Dirección Servicio y Operaciones</v>
          </cell>
          <cell r="AH1965" t="str">
            <v>Subdir. Siniestros CDMX y Sureste</v>
          </cell>
          <cell r="AI1965" t="str">
            <v>C9208</v>
          </cell>
          <cell r="AJ1965" t="str">
            <v>Lasa Estrada Antxon</v>
          </cell>
          <cell r="AK1965" t="str">
            <v>Paseo Opera</v>
          </cell>
          <cell r="AL1965" t="str">
            <v>Puebla</v>
          </cell>
          <cell r="AM1965">
            <v>0</v>
          </cell>
          <cell r="AN1965" t="str">
            <v>jesica.tostado@gnp.com.mx</v>
          </cell>
          <cell r="AO1965" t="str">
            <v>jesica.tostado@gnp.com.mx</v>
          </cell>
          <cell r="AP1965" t="str">
            <v>marlen.tostado@gnp.com.mx</v>
          </cell>
          <cell r="AQ1965">
            <v>2299151630</v>
          </cell>
          <cell r="AR1965" t="str">
            <v>6363180010381646</v>
          </cell>
          <cell r="AS1965" t="str">
            <v>ACTIVO</v>
          </cell>
          <cell r="AT1965" t="str">
            <v>8408</v>
          </cell>
          <cell r="AU1965" t="str">
            <v>045</v>
          </cell>
          <cell r="AV1965" t="str">
            <v>05/26</v>
          </cell>
          <cell r="AW1965" t="str">
            <v>IMDM24204469..</v>
          </cell>
          <cell r="AX1965" t="str">
            <v>Activo</v>
          </cell>
          <cell r="AY1965" t="str">
            <v>Si</v>
          </cell>
          <cell r="AZ1965">
            <v>847.22</v>
          </cell>
          <cell r="BA1965">
            <v>43708</v>
          </cell>
          <cell r="BB1965">
            <v>3388.88</v>
          </cell>
          <cell r="BC1965" t="str">
            <v>-</v>
          </cell>
          <cell r="BD1965">
            <v>61000</v>
          </cell>
          <cell r="BE1965">
            <v>43661</v>
          </cell>
          <cell r="BF1965">
            <v>44742</v>
          </cell>
          <cell r="BG1965">
            <v>4</v>
          </cell>
          <cell r="BH1965">
            <v>2021</v>
          </cell>
          <cell r="BI1965">
            <v>2</v>
          </cell>
          <cell r="BJ1965" t="str">
            <v>Arrendado</v>
          </cell>
          <cell r="BK1965" t="str">
            <v>ANC11057</v>
          </cell>
          <cell r="BL1965" t="str">
            <v>Auto Cam, S.A. de C.V.</v>
          </cell>
          <cell r="BM1965">
            <v>126389.66</v>
          </cell>
          <cell r="BN1965">
            <v>20222.345600000001</v>
          </cell>
          <cell r="BO1965">
            <v>146612.0056</v>
          </cell>
          <cell r="BQ1965">
            <v>43652</v>
          </cell>
          <cell r="BR1965" t="str">
            <v>AP-20170728-0735</v>
          </cell>
          <cell r="BS1965" t="str">
            <v>93</v>
          </cell>
          <cell r="BT1965" t="str">
            <v>23/36</v>
          </cell>
          <cell r="BU1965">
            <v>2054.37</v>
          </cell>
          <cell r="BV1965">
            <v>957.6</v>
          </cell>
          <cell r="BW1965">
            <v>3011.97</v>
          </cell>
          <cell r="BX1965">
            <v>481.92</v>
          </cell>
          <cell r="BY1965">
            <v>3493.89</v>
          </cell>
          <cell r="BZ1965">
            <v>86242.53</v>
          </cell>
          <cell r="CA1965" t="str">
            <v>28/07/2017</v>
          </cell>
          <cell r="CB1965" t="str">
            <v>06/08/2020</v>
          </cell>
          <cell r="CC1965" t="str">
            <v>Miércoles</v>
          </cell>
          <cell r="CD1965" t="str">
            <v>24</v>
          </cell>
          <cell r="CE1965" t="str">
            <v>4</v>
          </cell>
          <cell r="CF1965" t="str">
            <v>Rojo</v>
          </cell>
          <cell r="CG1965" t="str">
            <v>3er Sábado</v>
          </cell>
          <cell r="CH1965" t="str">
            <v>Mzo y Abr</v>
          </cell>
          <cell r="CI1965" t="str">
            <v>Sep y Oct</v>
          </cell>
          <cell r="CJ1965" t="str">
            <v>SupTaller</v>
          </cell>
          <cell r="CK1965">
            <v>90</v>
          </cell>
          <cell r="CL1965" t="str">
            <v>101 - MAGNA</v>
          </cell>
          <cell r="CM1965" t="str">
            <v>17194</v>
          </cell>
          <cell r="CP1965" t="str">
            <v>4015894</v>
          </cell>
        </row>
        <row r="1966">
          <cell r="A1966" t="str">
            <v>17195</v>
          </cell>
          <cell r="B1966" t="str">
            <v>W99AMV</v>
          </cell>
          <cell r="C1966" t="str">
            <v>Ciudad de México</v>
          </cell>
          <cell r="D1966" t="str">
            <v>No aplica</v>
          </cell>
          <cell r="E1966" t="str">
            <v>Aveo</v>
          </cell>
          <cell r="F1966" t="str">
            <v>Automóvil</v>
          </cell>
          <cell r="G1966" t="str">
            <v>Chevrolet</v>
          </cell>
          <cell r="H1966" t="str">
            <v>Aveo LT 4 puertas T/M, D/H, A/A, B/A, ABS, CD, Paquete F</v>
          </cell>
          <cell r="I1966" t="str">
            <v>3G1TB5CF4HL125949</v>
          </cell>
          <cell r="J1966" t="str">
            <v>Hecho en México</v>
          </cell>
          <cell r="K1966" t="str">
            <v>Magna</v>
          </cell>
          <cell r="L1966">
            <v>4</v>
          </cell>
          <cell r="M1966">
            <v>45</v>
          </cell>
          <cell r="N1966">
            <v>2017</v>
          </cell>
          <cell r="O1966" t="str">
            <v>Monterrey</v>
          </cell>
          <cell r="P1966" t="str">
            <v>Nuevo León</v>
          </cell>
          <cell r="Q1966" t="str">
            <v>Noreste</v>
          </cell>
          <cell r="R1966" t="str">
            <v>Baja</v>
          </cell>
          <cell r="S1966" t="str">
            <v>Subasta interna</v>
          </cell>
          <cell r="T1966" t="str">
            <v>GNP</v>
          </cell>
          <cell r="U1966" t="str">
            <v>Grupo Nacional Provincial, S.A.B.</v>
          </cell>
          <cell r="V1966" t="str">
            <v>Supervisor de Taller</v>
          </cell>
          <cell r="W1966" t="str">
            <v>575</v>
          </cell>
          <cell r="X1966" t="str">
            <v>Célula 7</v>
          </cell>
          <cell r="Y1966" t="str">
            <v>Asignado</v>
          </cell>
          <cell r="Z1966" t="str">
            <v>N95155</v>
          </cell>
          <cell r="AA1966" t="str">
            <v>-</v>
          </cell>
          <cell r="AB1966" t="str">
            <v>-</v>
          </cell>
          <cell r="AC1966" t="str">
            <v>-</v>
          </cell>
          <cell r="AD1966" t="str">
            <v>-</v>
          </cell>
          <cell r="AE1966" t="str">
            <v>-</v>
          </cell>
          <cell r="AF1966" t="str">
            <v>-</v>
          </cell>
          <cell r="AG1966" t="str">
            <v>-</v>
          </cell>
          <cell r="AH1966" t="str">
            <v>-</v>
          </cell>
          <cell r="AI1966" t="str">
            <v>C6705</v>
          </cell>
          <cell r="AJ1966" t="str">
            <v>Ramirez Granados Arturo</v>
          </cell>
          <cell r="AK1966" t="str">
            <v>-</v>
          </cell>
          <cell r="AL1966" t="str">
            <v>-</v>
          </cell>
          <cell r="AM1966" t="str">
            <v>-</v>
          </cell>
          <cell r="AN1966" t="str">
            <v>ajustes058gnp@gmail.com</v>
          </cell>
          <cell r="AO1966" t="str">
            <v>-</v>
          </cell>
          <cell r="AP1966" t="str">
            <v>ajustes058gnp@gmail.com</v>
          </cell>
          <cell r="AQ1966">
            <v>8110766490</v>
          </cell>
          <cell r="AR1966" t="str">
            <v>6363180010381653</v>
          </cell>
          <cell r="AS1966" t="str">
            <v>BLOQUEADO</v>
          </cell>
          <cell r="AT1966" t="str">
            <v>3599</v>
          </cell>
          <cell r="AU1966" t="str">
            <v>072</v>
          </cell>
          <cell r="AV1966" t="str">
            <v>05/26</v>
          </cell>
          <cell r="AW1966" t="str">
            <v>IMDM24204311..</v>
          </cell>
          <cell r="AX1966" t="str">
            <v>Inactivo</v>
          </cell>
          <cell r="AY1966" t="str">
            <v>No</v>
          </cell>
          <cell r="AZ1966" t="str">
            <v>-</v>
          </cell>
          <cell r="BA1966" t="str">
            <v>-</v>
          </cell>
          <cell r="BB1966" t="str">
            <v>-</v>
          </cell>
          <cell r="BC1966" t="str">
            <v>-</v>
          </cell>
          <cell r="BD1966" t="str">
            <v>-</v>
          </cell>
          <cell r="BE1966" t="str">
            <v>-</v>
          </cell>
          <cell r="BF1966" t="str">
            <v>-</v>
          </cell>
          <cell r="BG1966">
            <v>4</v>
          </cell>
          <cell r="BH1966" t="str">
            <v>-</v>
          </cell>
          <cell r="BI1966" t="str">
            <v>-</v>
          </cell>
          <cell r="BJ1966" t="str">
            <v>Arrendado</v>
          </cell>
          <cell r="BK1966" t="str">
            <v>ANC10595</v>
          </cell>
          <cell r="BL1966" t="str">
            <v>Auto Cam, S.A. de C.V.</v>
          </cell>
          <cell r="BM1966">
            <v>126389.66</v>
          </cell>
          <cell r="BN1966">
            <v>20222.345600000001</v>
          </cell>
          <cell r="BO1966">
            <v>146612.0056</v>
          </cell>
          <cell r="BQ1966" t="str">
            <v>-</v>
          </cell>
          <cell r="BR1966" t="str">
            <v>-</v>
          </cell>
          <cell r="BS1966" t="str">
            <v>-</v>
          </cell>
          <cell r="BT1966" t="str">
            <v>-</v>
          </cell>
          <cell r="BU1966" t="str">
            <v>-</v>
          </cell>
          <cell r="BV1966" t="str">
            <v>-</v>
          </cell>
          <cell r="BW1966" t="str">
            <v>-</v>
          </cell>
          <cell r="BX1966" t="str">
            <v>-</v>
          </cell>
          <cell r="BY1966" t="str">
            <v>-</v>
          </cell>
          <cell r="BZ1966" t="str">
            <v>-</v>
          </cell>
          <cell r="CA1966" t="str">
            <v>-</v>
          </cell>
          <cell r="CB1966" t="str">
            <v>-</v>
          </cell>
          <cell r="CC1966" t="str">
            <v>Viernes</v>
          </cell>
          <cell r="CD1966" t="str">
            <v>99</v>
          </cell>
          <cell r="CE1966" t="str">
            <v>9</v>
          </cell>
          <cell r="CF1966" t="str">
            <v>Azul</v>
          </cell>
          <cell r="CG1966" t="str">
            <v>5o Sábado</v>
          </cell>
          <cell r="CH1966" t="str">
            <v>May y Jun</v>
          </cell>
          <cell r="CI1966" t="str">
            <v>Nov y Dic</v>
          </cell>
          <cell r="CJ1966" t="str">
            <v>Ajustador</v>
          </cell>
          <cell r="CK1966">
            <v>90</v>
          </cell>
          <cell r="CL1966" t="str">
            <v>101 - MAGNA</v>
          </cell>
          <cell r="CM1966" t="str">
            <v>17195</v>
          </cell>
          <cell r="CP1966" t="str">
            <v>-</v>
          </cell>
        </row>
        <row r="1967">
          <cell r="A1967" t="str">
            <v>17196</v>
          </cell>
          <cell r="B1967" t="str">
            <v>X38ANZ</v>
          </cell>
          <cell r="C1967" t="str">
            <v>Ciudad de México</v>
          </cell>
          <cell r="D1967" t="str">
            <v>No aplica</v>
          </cell>
          <cell r="E1967" t="str">
            <v>Aveo</v>
          </cell>
          <cell r="F1967" t="str">
            <v>Automóvil</v>
          </cell>
          <cell r="G1967" t="str">
            <v>Chevrolet</v>
          </cell>
          <cell r="H1967" t="str">
            <v>Aveo LT 4 puertas T/M, D/H, A/A, B/A, ABS, CD, Paquete F</v>
          </cell>
          <cell r="I1967" t="str">
            <v>3G1TB5CF7HL165233</v>
          </cell>
          <cell r="J1967" t="str">
            <v>Hecho en México</v>
          </cell>
          <cell r="K1967" t="str">
            <v>Magna</v>
          </cell>
          <cell r="L1967">
            <v>4</v>
          </cell>
          <cell r="M1967">
            <v>45</v>
          </cell>
          <cell r="N1967">
            <v>2017</v>
          </cell>
          <cell r="O1967" t="str">
            <v>Puebla</v>
          </cell>
          <cell r="P1967" t="str">
            <v>Puebla</v>
          </cell>
          <cell r="Q1967" t="str">
            <v>Sureste</v>
          </cell>
          <cell r="R1967" t="str">
            <v>Activo</v>
          </cell>
          <cell r="S1967" t="str">
            <v>En operación</v>
          </cell>
          <cell r="T1967" t="str">
            <v>GNP</v>
          </cell>
          <cell r="U1967" t="str">
            <v>Grupo Nacional Provincial, S.A.B.</v>
          </cell>
          <cell r="V1967" t="str">
            <v>Agente Empleado</v>
          </cell>
          <cell r="W1967" t="str">
            <v>367</v>
          </cell>
          <cell r="X1967" t="str">
            <v>Célula 1 y 2</v>
          </cell>
          <cell r="Y1967" t="str">
            <v>Asignado</v>
          </cell>
          <cell r="Z1967" t="str">
            <v>V02870</v>
          </cell>
          <cell r="AA1967" t="str">
            <v>Agaton Sotelo David</v>
          </cell>
          <cell r="AB1967" t="str">
            <v>GNP Administración de Venta Masiva, S.A. de C.V.</v>
          </cell>
          <cell r="AC1967" t="str">
            <v>AASD880412I68</v>
          </cell>
          <cell r="AD1967" t="str">
            <v>Jefe de departamento</v>
          </cell>
          <cell r="AE1967" t="str">
            <v>Gerente Comercial</v>
          </cell>
          <cell r="AF1967" t="str">
            <v>Unidad de Negocio</v>
          </cell>
          <cell r="AG1967" t="str">
            <v>Dirección Canal Masivo</v>
          </cell>
          <cell r="AH1967" t="str">
            <v>Subdirección Comercial Agentes y Empleados</v>
          </cell>
          <cell r="AI1967" t="str">
            <v>C2041</v>
          </cell>
          <cell r="AJ1967" t="str">
            <v>Cabrera Zúñiga Saúl</v>
          </cell>
          <cell r="AK1967" t="str">
            <v>Paseo Opera</v>
          </cell>
          <cell r="AL1967" t="str">
            <v>Puebla</v>
          </cell>
          <cell r="AM1967">
            <v>0</v>
          </cell>
          <cell r="AN1967" t="str">
            <v>david.agaton@gnp.com.mx</v>
          </cell>
          <cell r="AO1967" t="str">
            <v>david.agaton@gnp.com.mx</v>
          </cell>
          <cell r="AP1967" t="str">
            <v>das121302@gmail.com</v>
          </cell>
          <cell r="AQ1967">
            <v>2228121687</v>
          </cell>
          <cell r="AR1967" t="str">
            <v>6363180010381661</v>
          </cell>
          <cell r="AS1967" t="str">
            <v>ACTIVO</v>
          </cell>
          <cell r="AT1967" t="str">
            <v>4838</v>
          </cell>
          <cell r="AU1967" t="str">
            <v>558</v>
          </cell>
          <cell r="AV1967" t="str">
            <v>05/26</v>
          </cell>
          <cell r="AW1967" t="str">
            <v>IMDM22968712..</v>
          </cell>
          <cell r="AX1967" t="str">
            <v>Activo</v>
          </cell>
          <cell r="AY1967" t="str">
            <v>No</v>
          </cell>
          <cell r="AZ1967" t="str">
            <v>-</v>
          </cell>
          <cell r="BA1967" t="str">
            <v>-</v>
          </cell>
          <cell r="BB1967" t="str">
            <v>-</v>
          </cell>
          <cell r="BC1967" t="str">
            <v>-</v>
          </cell>
          <cell r="BD1967" t="str">
            <v>-</v>
          </cell>
          <cell r="BE1967" t="str">
            <v>-</v>
          </cell>
          <cell r="BF1967" t="str">
            <v>-</v>
          </cell>
          <cell r="BG1967" t="str">
            <v>-</v>
          </cell>
          <cell r="BH1967">
            <v>2021</v>
          </cell>
          <cell r="BI1967">
            <v>2</v>
          </cell>
          <cell r="BJ1967" t="str">
            <v>Arrendado</v>
          </cell>
          <cell r="BK1967" t="str">
            <v>ANC10780</v>
          </cell>
          <cell r="BL1967" t="str">
            <v>Auto Cam, S.A. de C.V.</v>
          </cell>
          <cell r="BM1967">
            <v>126389.66</v>
          </cell>
          <cell r="BN1967">
            <v>20222.345600000001</v>
          </cell>
          <cell r="BO1967">
            <v>146612.0056</v>
          </cell>
          <cell r="BQ1967">
            <v>43652</v>
          </cell>
          <cell r="BR1967" t="str">
            <v>AP-20161006-0674</v>
          </cell>
          <cell r="BS1967" t="str">
            <v>197</v>
          </cell>
          <cell r="BT1967" t="str">
            <v>25/36</v>
          </cell>
          <cell r="BU1967">
            <v>2264.86</v>
          </cell>
          <cell r="BV1967">
            <v>926.26</v>
          </cell>
          <cell r="BW1967">
            <v>3191.12</v>
          </cell>
          <cell r="BX1967">
            <v>510.58</v>
          </cell>
          <cell r="BY1967">
            <v>3701.7</v>
          </cell>
          <cell r="BZ1967">
            <v>83141.679999999993</v>
          </cell>
          <cell r="CA1967" t="str">
            <v>25/05/2017</v>
          </cell>
          <cell r="CB1967" t="str">
            <v>06/06/2020</v>
          </cell>
          <cell r="CC1967" t="str">
            <v>Martes</v>
          </cell>
          <cell r="CD1967" t="str">
            <v>38</v>
          </cell>
          <cell r="CE1967" t="str">
            <v>8</v>
          </cell>
          <cell r="CF1967" t="str">
            <v>Rosa</v>
          </cell>
          <cell r="CG1967" t="str">
            <v>2o Sábado</v>
          </cell>
          <cell r="CH1967" t="str">
            <v>Feb y Mzo</v>
          </cell>
          <cell r="CI1967" t="str">
            <v>Ago y Sep</v>
          </cell>
          <cell r="CJ1967" t="str">
            <v>SupAjustes</v>
          </cell>
          <cell r="CK1967">
            <v>90</v>
          </cell>
          <cell r="CL1967" t="str">
            <v>101 - MAGNA</v>
          </cell>
          <cell r="CM1967" t="str">
            <v>17196</v>
          </cell>
          <cell r="CP1967" t="str">
            <v>4018834</v>
          </cell>
        </row>
        <row r="1968">
          <cell r="A1968" t="str">
            <v>17197</v>
          </cell>
          <cell r="B1968" t="str">
            <v>X85ANZ</v>
          </cell>
          <cell r="C1968" t="str">
            <v>Ciudad de México</v>
          </cell>
          <cell r="D1968" t="str">
            <v>No aplica</v>
          </cell>
          <cell r="E1968" t="str">
            <v>Aveo</v>
          </cell>
          <cell r="F1968" t="str">
            <v>Automóvil</v>
          </cell>
          <cell r="G1968" t="str">
            <v>Chevrolet</v>
          </cell>
          <cell r="H1968" t="str">
            <v>Aveo LT 4 puertas T/M, D/H, A/A, B/A, ABS, CD, Paquete F</v>
          </cell>
          <cell r="I1968" t="str">
            <v>3G1TB5CF7HL165443</v>
          </cell>
          <cell r="J1968" t="str">
            <v>Hecho en México</v>
          </cell>
          <cell r="K1968" t="str">
            <v>Magna</v>
          </cell>
          <cell r="L1968">
            <v>4</v>
          </cell>
          <cell r="M1968">
            <v>45</v>
          </cell>
          <cell r="N1968">
            <v>2017</v>
          </cell>
          <cell r="O1968" t="str">
            <v>Guadalajara</v>
          </cell>
          <cell r="P1968" t="str">
            <v>Jalisco</v>
          </cell>
          <cell r="Q1968" t="str">
            <v>Occidente</v>
          </cell>
          <cell r="R1968" t="str">
            <v>Activo</v>
          </cell>
          <cell r="S1968" t="str">
            <v>En operación</v>
          </cell>
          <cell r="T1968" t="str">
            <v>GNP</v>
          </cell>
          <cell r="U1968" t="str">
            <v>Grupo Nacional Provincial, S.A.B.</v>
          </cell>
          <cell r="V1968" t="str">
            <v>Agente Empleado</v>
          </cell>
          <cell r="W1968" t="str">
            <v>-</v>
          </cell>
          <cell r="X1968" t="str">
            <v>Oficina de Ventas</v>
          </cell>
          <cell r="Y1968" t="str">
            <v>Asignado</v>
          </cell>
          <cell r="Z1968" t="str">
            <v>V02818</v>
          </cell>
          <cell r="AA1968" t="str">
            <v>Hernández López Josefina</v>
          </cell>
          <cell r="AB1968" t="str">
            <v>GNP Administración de Venta Masiva, S.A. de C.V.</v>
          </cell>
          <cell r="AC1968" t="str">
            <v>HELJ610404FA2</v>
          </cell>
          <cell r="AD1968" t="str">
            <v>Jefe de departamento</v>
          </cell>
          <cell r="AE1968" t="str">
            <v>Gerente Comercial</v>
          </cell>
          <cell r="AF1968" t="str">
            <v>Unidad de Negocio</v>
          </cell>
          <cell r="AG1968" t="str">
            <v>Dirección Canal Masivo</v>
          </cell>
          <cell r="AH1968" t="str">
            <v>Subdirección Comercial Agentes y Empleados</v>
          </cell>
          <cell r="AI1968" t="str">
            <v>C2041</v>
          </cell>
          <cell r="AJ1968" t="str">
            <v>Cabrera Zúñiga Saúl</v>
          </cell>
          <cell r="AK1968" t="str">
            <v>Oficina central Guadalajara</v>
          </cell>
          <cell r="AL1968" t="str">
            <v>Guadalajara</v>
          </cell>
          <cell r="AM1968">
            <v>0</v>
          </cell>
          <cell r="AN1968" t="str">
            <v>josefina.hernandezlopez@gnp.com.mx</v>
          </cell>
          <cell r="AO1968" t="str">
            <v>josefina.hernandezlopez@gnp.com.mx</v>
          </cell>
          <cell r="AP1968" t="str">
            <v>josefina.hernandezlopez@gnp.com.mx</v>
          </cell>
          <cell r="AQ1968">
            <v>3338150319</v>
          </cell>
          <cell r="AR1968" t="str">
            <v>6363180010381679</v>
          </cell>
          <cell r="AS1968" t="str">
            <v>ACTIVO</v>
          </cell>
          <cell r="AT1968" t="str">
            <v>4073</v>
          </cell>
          <cell r="AU1968" t="str">
            <v>195</v>
          </cell>
          <cell r="AV1968" t="str">
            <v>05/26</v>
          </cell>
          <cell r="AW1968" t="str">
            <v>IMDM22968714..</v>
          </cell>
          <cell r="AX1968" t="str">
            <v>Activo</v>
          </cell>
          <cell r="AY1968" t="str">
            <v>No</v>
          </cell>
          <cell r="AZ1968" t="str">
            <v>-</v>
          </cell>
          <cell r="BA1968" t="str">
            <v>-</v>
          </cell>
          <cell r="BB1968" t="str">
            <v>-</v>
          </cell>
          <cell r="BC1968" t="str">
            <v>-</v>
          </cell>
          <cell r="BD1968" t="str">
            <v>-</v>
          </cell>
          <cell r="BE1968" t="str">
            <v>-</v>
          </cell>
          <cell r="BF1968" t="str">
            <v>-</v>
          </cell>
          <cell r="BG1968" t="str">
            <v>-</v>
          </cell>
          <cell r="BH1968">
            <v>2021</v>
          </cell>
          <cell r="BI1968">
            <v>2</v>
          </cell>
          <cell r="BJ1968" t="str">
            <v>Arrendado</v>
          </cell>
          <cell r="BK1968" t="str">
            <v>ANC10787</v>
          </cell>
          <cell r="BL1968" t="str">
            <v>Auto Cam, S.A. de C.V.</v>
          </cell>
          <cell r="BM1968">
            <v>126389.66</v>
          </cell>
          <cell r="BN1968">
            <v>20222.345600000001</v>
          </cell>
          <cell r="BO1968">
            <v>146612.0056</v>
          </cell>
          <cell r="BQ1968">
            <v>43652</v>
          </cell>
          <cell r="BR1968" t="str">
            <v>AP-20161006-0674</v>
          </cell>
          <cell r="BS1968" t="str">
            <v>201</v>
          </cell>
          <cell r="BT1968" t="str">
            <v>25/36</v>
          </cell>
          <cell r="BU1968">
            <v>2264.86</v>
          </cell>
          <cell r="BV1968">
            <v>926.26</v>
          </cell>
          <cell r="BW1968">
            <v>3191.12</v>
          </cell>
          <cell r="BX1968">
            <v>510.58</v>
          </cell>
          <cell r="BY1968">
            <v>3701.7</v>
          </cell>
          <cell r="BZ1968">
            <v>83141.679999999993</v>
          </cell>
          <cell r="CA1968" t="str">
            <v>25/05/2017</v>
          </cell>
          <cell r="CB1968" t="str">
            <v>06/06/2020</v>
          </cell>
          <cell r="CC1968" t="str">
            <v>Lunes</v>
          </cell>
          <cell r="CD1968" t="str">
            <v>85</v>
          </cell>
          <cell r="CE1968" t="str">
            <v>5</v>
          </cell>
          <cell r="CF1968" t="str">
            <v>Amarillo</v>
          </cell>
          <cell r="CG1968" t="str">
            <v>1er Sábado</v>
          </cell>
          <cell r="CH1968" t="str">
            <v>Ene y Feb</v>
          </cell>
          <cell r="CI1968" t="str">
            <v>Jul y Ago</v>
          </cell>
          <cell r="CJ1968" t="str">
            <v>AgenteEmp</v>
          </cell>
          <cell r="CK1968">
            <v>90</v>
          </cell>
          <cell r="CL1968" t="str">
            <v>101 - MAGNA</v>
          </cell>
          <cell r="CM1968" t="str">
            <v>17197</v>
          </cell>
          <cell r="CP1968" t="str">
            <v>4016577</v>
          </cell>
        </row>
        <row r="1969">
          <cell r="A1969" t="str">
            <v>17198</v>
          </cell>
          <cell r="B1969" t="str">
            <v>K82APL</v>
          </cell>
          <cell r="C1969" t="str">
            <v>Ciudad de México</v>
          </cell>
          <cell r="D1969" t="str">
            <v>No aplica</v>
          </cell>
          <cell r="E1969" t="str">
            <v>Aveo</v>
          </cell>
          <cell r="F1969" t="str">
            <v>Automóvil</v>
          </cell>
          <cell r="G1969" t="str">
            <v>Chevrolet</v>
          </cell>
          <cell r="H1969" t="str">
            <v>Aveo LT 4 puertas T/M, D/H, A/A, B/A, ABS, CD, Paquete F</v>
          </cell>
          <cell r="I1969" t="str">
            <v>3G1TB5CF7HL165863</v>
          </cell>
          <cell r="J1969" t="str">
            <v>Hecho en México</v>
          </cell>
          <cell r="K1969" t="str">
            <v>Magna</v>
          </cell>
          <cell r="L1969">
            <v>4</v>
          </cell>
          <cell r="M1969">
            <v>45</v>
          </cell>
          <cell r="N1969">
            <v>2017</v>
          </cell>
          <cell r="O1969" t="str">
            <v>Ciudad de México</v>
          </cell>
          <cell r="P1969" t="str">
            <v>Ciudad de México</v>
          </cell>
          <cell r="Q1969" t="str">
            <v>Zona Metropolitana</v>
          </cell>
          <cell r="R1969" t="str">
            <v>Baja</v>
          </cell>
          <cell r="S1969" t="str">
            <v>Subasta interna</v>
          </cell>
          <cell r="T1969" t="str">
            <v>GNP</v>
          </cell>
          <cell r="U1969" t="str">
            <v>Grupo Nacional Provincial, S.A.B.</v>
          </cell>
          <cell r="V1969" t="str">
            <v>Pool Administrativo</v>
          </cell>
          <cell r="W1969" t="str">
            <v>Pool Administrativo</v>
          </cell>
          <cell r="X1969" t="str">
            <v>Plaza GNP</v>
          </cell>
          <cell r="Y1969" t="str">
            <v>Pool</v>
          </cell>
          <cell r="Z1969" t="str">
            <v>N89927</v>
          </cell>
          <cell r="AA1969" t="str">
            <v>Salazar Hernández Alejandro</v>
          </cell>
          <cell r="AB1969" t="str">
            <v>Grupo Nacional Provincial, S.A.B.</v>
          </cell>
          <cell r="AC1969" t="str">
            <v>SAHA7905127X5</v>
          </cell>
          <cell r="AD1969" t="str">
            <v>Jefe de departamento</v>
          </cell>
          <cell r="AE1969" t="str">
            <v>Jefe de Departamento A</v>
          </cell>
          <cell r="AF1969" t="str">
            <v>Unidad Staff</v>
          </cell>
          <cell r="AG1969" t="str">
            <v>Dirección Recursos Humanos y Servicios Administrativos</v>
          </cell>
          <cell r="AH1969" t="str">
            <v>Subdir. Servicios Generales</v>
          </cell>
          <cell r="AI1969" t="str">
            <v>C6705</v>
          </cell>
          <cell r="AJ1969" t="str">
            <v>Ramirez Granados Arturo</v>
          </cell>
          <cell r="AK1969" t="str">
            <v>Sur P2 C-4</v>
          </cell>
          <cell r="AL1969" t="str">
            <v>Plaza GNP</v>
          </cell>
          <cell r="AM1969">
            <v>3398</v>
          </cell>
          <cell r="AN1969" t="str">
            <v>alejandro.salazar@gnp.com.mx</v>
          </cell>
          <cell r="AO1969" t="str">
            <v>alejandro.salazar@gnp.com.mx</v>
          </cell>
          <cell r="AQ1969">
            <v>5543868222</v>
          </cell>
          <cell r="AR1969" t="str">
            <v>6363180010381687</v>
          </cell>
          <cell r="AS1969" t="str">
            <v>CANCELADO</v>
          </cell>
          <cell r="AT1969" t="str">
            <v>3063</v>
          </cell>
          <cell r="AU1969" t="str">
            <v>134</v>
          </cell>
          <cell r="AV1969" t="str">
            <v>05/26</v>
          </cell>
          <cell r="AW1969" t="str">
            <v>IMDM22968807..</v>
          </cell>
          <cell r="AX1969" t="str">
            <v>Inactivo</v>
          </cell>
          <cell r="AY1969" t="str">
            <v>No</v>
          </cell>
          <cell r="AZ1969" t="str">
            <v>-</v>
          </cell>
          <cell r="BA1969" t="str">
            <v>-</v>
          </cell>
          <cell r="BB1969" t="str">
            <v>-</v>
          </cell>
          <cell r="BC1969" t="str">
            <v>-</v>
          </cell>
          <cell r="BD1969" t="str">
            <v>-</v>
          </cell>
          <cell r="BE1969" t="str">
            <v>-</v>
          </cell>
          <cell r="BF1969" t="str">
            <v>-</v>
          </cell>
          <cell r="BG1969" t="str">
            <v>-</v>
          </cell>
          <cell r="BH1969" t="str">
            <v>-</v>
          </cell>
          <cell r="BI1969" t="str">
            <v>-</v>
          </cell>
          <cell r="BJ1969" t="str">
            <v>Arrendado</v>
          </cell>
          <cell r="BK1969" t="str">
            <v>ANC11042</v>
          </cell>
          <cell r="BL1969" t="str">
            <v>Auto Cam, S.A. de C.V.</v>
          </cell>
          <cell r="BM1969">
            <v>126389.66</v>
          </cell>
          <cell r="BN1969">
            <v>20222.345600000001</v>
          </cell>
          <cell r="BO1969">
            <v>146612.0056</v>
          </cell>
          <cell r="BQ1969" t="str">
            <v>-</v>
          </cell>
          <cell r="BR1969" t="str">
            <v>-</v>
          </cell>
          <cell r="BS1969" t="str">
            <v>-</v>
          </cell>
          <cell r="BT1969" t="str">
            <v>-</v>
          </cell>
          <cell r="BU1969" t="str">
            <v>-</v>
          </cell>
          <cell r="BV1969" t="str">
            <v>-</v>
          </cell>
          <cell r="BW1969" t="str">
            <v>-</v>
          </cell>
          <cell r="BX1969" t="str">
            <v>-</v>
          </cell>
          <cell r="BY1969" t="str">
            <v>-</v>
          </cell>
          <cell r="BZ1969" t="str">
            <v>-</v>
          </cell>
          <cell r="CA1969" t="str">
            <v>-</v>
          </cell>
          <cell r="CB1969" t="str">
            <v>-</v>
          </cell>
          <cell r="CC1969" t="str">
            <v>Jueves</v>
          </cell>
          <cell r="CD1969" t="str">
            <v>82</v>
          </cell>
          <cell r="CE1969" t="str">
            <v>2</v>
          </cell>
          <cell r="CF1969" t="str">
            <v>Verde</v>
          </cell>
          <cell r="CG1969" t="str">
            <v>4o Sábado</v>
          </cell>
          <cell r="CH1969" t="str">
            <v>Abr y May</v>
          </cell>
          <cell r="CI1969" t="str">
            <v>Oct y Nov</v>
          </cell>
          <cell r="CJ1969" t="str">
            <v>PAdmvo</v>
          </cell>
          <cell r="CK1969">
            <v>90</v>
          </cell>
          <cell r="CL1969" t="str">
            <v>101 - MAGNA</v>
          </cell>
          <cell r="CM1969" t="str">
            <v>17198</v>
          </cell>
          <cell r="CP1969" t="str">
            <v>-</v>
          </cell>
        </row>
        <row r="1970">
          <cell r="A1970" t="str">
            <v>17199</v>
          </cell>
          <cell r="B1970" t="str">
            <v>R04ANP</v>
          </cell>
          <cell r="C1970" t="str">
            <v>Ciudad de México</v>
          </cell>
          <cell r="D1970" t="str">
            <v>No aplica</v>
          </cell>
          <cell r="E1970" t="str">
            <v>Aveo</v>
          </cell>
          <cell r="F1970" t="str">
            <v>Automóvil</v>
          </cell>
          <cell r="G1970" t="str">
            <v>Chevrolet</v>
          </cell>
          <cell r="H1970" t="str">
            <v>Aveo LT 4 puertas T/M, D/H, A/A, B/A, ABS, CD, Paquete F</v>
          </cell>
          <cell r="I1970" t="str">
            <v>3G1TB5CF4HL126521</v>
          </cell>
          <cell r="J1970" t="str">
            <v>Hecho en México</v>
          </cell>
          <cell r="K1970" t="str">
            <v>Magna</v>
          </cell>
          <cell r="L1970">
            <v>4</v>
          </cell>
          <cell r="M1970">
            <v>45</v>
          </cell>
          <cell r="N1970">
            <v>2017</v>
          </cell>
          <cell r="O1970" t="str">
            <v>Chihuahua</v>
          </cell>
          <cell r="P1970" t="str">
            <v>Chihuahua</v>
          </cell>
          <cell r="Q1970" t="str">
            <v>Noroeste</v>
          </cell>
          <cell r="R1970" t="str">
            <v>Baja</v>
          </cell>
          <cell r="S1970" t="str">
            <v>Devolución Valmex</v>
          </cell>
          <cell r="T1970" t="str">
            <v>GNP</v>
          </cell>
          <cell r="U1970" t="str">
            <v>Grupo Nacional Provincial, S.A.B.</v>
          </cell>
          <cell r="V1970" t="str">
            <v>Asesor de Servicio</v>
          </cell>
          <cell r="W1970" t="str">
            <v>-</v>
          </cell>
          <cell r="X1970" t="str">
            <v>Supervisoria</v>
          </cell>
          <cell r="Y1970" t="str">
            <v>Asignado</v>
          </cell>
          <cell r="Z1970">
            <v>40167001</v>
          </cell>
          <cell r="AA1970" t="str">
            <v>Rojo Ortiz Marvin</v>
          </cell>
          <cell r="AB1970" t="str">
            <v>Servicios Administrativos en Reclamaciones, S.A. de C.V.</v>
          </cell>
          <cell r="AC1970" t="str">
            <v>ROOM810916467</v>
          </cell>
          <cell r="AD1970" t="str">
            <v>Operativo</v>
          </cell>
          <cell r="AE1970" t="str">
            <v>Asesor de Servicio</v>
          </cell>
          <cell r="AF1970" t="str">
            <v>Unidad Operativa</v>
          </cell>
          <cell r="AG1970" t="str">
            <v>Dirección Servicio y Operaciones</v>
          </cell>
          <cell r="AH1970" t="str">
            <v>Subdirección Siniestros Norte y Occidente</v>
          </cell>
          <cell r="AI1970" t="str">
            <v>C9212</v>
          </cell>
          <cell r="AJ1970" t="str">
            <v>Colome Pineda Juan Del Carmen</v>
          </cell>
          <cell r="AK1970" t="str">
            <v>Chihuahua</v>
          </cell>
          <cell r="AL1970" t="str">
            <v>Chihuahua</v>
          </cell>
          <cell r="AM1970">
            <v>0</v>
          </cell>
          <cell r="AN1970" t="str">
            <v>marvin.rojo@gnp.com.mx</v>
          </cell>
          <cell r="AO1970" t="str">
            <v>marvin.rojo@gnp.com.mx</v>
          </cell>
          <cell r="AQ1970">
            <v>6141780032</v>
          </cell>
          <cell r="AR1970" t="str">
            <v>6363180010381695</v>
          </cell>
          <cell r="AS1970" t="str">
            <v>CANCELADO</v>
          </cell>
          <cell r="AT1970" t="str">
            <v>3016</v>
          </cell>
          <cell r="AU1970" t="str">
            <v>096</v>
          </cell>
          <cell r="AV1970" t="str">
            <v>05/26</v>
          </cell>
          <cell r="AW1970" t="str">
            <v>IMDM22968694..</v>
          </cell>
          <cell r="AX1970" t="str">
            <v>Inactivo</v>
          </cell>
          <cell r="AY1970" t="str">
            <v>No</v>
          </cell>
          <cell r="AZ1970" t="str">
            <v>-</v>
          </cell>
          <cell r="BA1970" t="str">
            <v>-</v>
          </cell>
          <cell r="BB1970" t="str">
            <v>-</v>
          </cell>
          <cell r="BC1970" t="str">
            <v>-</v>
          </cell>
          <cell r="BD1970" t="str">
            <v>-</v>
          </cell>
          <cell r="BE1970" t="str">
            <v>-</v>
          </cell>
          <cell r="BF1970" t="str">
            <v>-</v>
          </cell>
          <cell r="BG1970">
            <v>3</v>
          </cell>
          <cell r="BH1970" t="str">
            <v>-</v>
          </cell>
          <cell r="BI1970" t="str">
            <v>-</v>
          </cell>
          <cell r="BJ1970" t="str">
            <v>Arrendado</v>
          </cell>
          <cell r="BK1970" t="str">
            <v>ANC10599</v>
          </cell>
          <cell r="BL1970" t="str">
            <v>Auto Cam, S.A. de C.V.</v>
          </cell>
          <cell r="BM1970">
            <v>126389.66</v>
          </cell>
          <cell r="BN1970">
            <v>20222.345600000001</v>
          </cell>
          <cell r="BO1970">
            <v>146612.0056</v>
          </cell>
          <cell r="BQ1970">
            <v>43652</v>
          </cell>
          <cell r="BR1970" t="str">
            <v>AP-20161006-0674</v>
          </cell>
          <cell r="BS1970" t="str">
            <v>194</v>
          </cell>
          <cell r="BT1970" t="str">
            <v>26/48</v>
          </cell>
          <cell r="BU1970">
            <v>1907.76</v>
          </cell>
          <cell r="BV1970">
            <v>1004.38</v>
          </cell>
          <cell r="BW1970">
            <v>2912.14</v>
          </cell>
          <cell r="BX1970">
            <v>465.94</v>
          </cell>
          <cell r="BY1970">
            <v>3378.08</v>
          </cell>
          <cell r="BZ1970">
            <v>90702.37000000001</v>
          </cell>
          <cell r="CA1970" t="str">
            <v>06/05/2017</v>
          </cell>
          <cell r="CB1970" t="str">
            <v>06/05/2021</v>
          </cell>
          <cell r="CC1970" t="str">
            <v>Miércoles</v>
          </cell>
          <cell r="CD1970" t="str">
            <v>04</v>
          </cell>
          <cell r="CE1970" t="str">
            <v>4</v>
          </cell>
          <cell r="CF1970" t="str">
            <v>Rojo</v>
          </cell>
          <cell r="CG1970" t="str">
            <v>3er Sábado</v>
          </cell>
          <cell r="CH1970" t="str">
            <v>Mzo y Abr</v>
          </cell>
          <cell r="CI1970" t="str">
            <v>Sep y Oct</v>
          </cell>
          <cell r="CJ1970" t="str">
            <v>Ajustador</v>
          </cell>
          <cell r="CK1970">
            <v>90</v>
          </cell>
          <cell r="CL1970" t="str">
            <v>101 - MAGNA</v>
          </cell>
          <cell r="CM1970" t="str">
            <v>17199</v>
          </cell>
          <cell r="CP1970" t="str">
            <v>-</v>
          </cell>
        </row>
        <row r="1971">
          <cell r="A1971" t="str">
            <v>17200</v>
          </cell>
          <cell r="B1971" t="str">
            <v>K99AND</v>
          </cell>
          <cell r="C1971" t="str">
            <v>Ciudad de México</v>
          </cell>
          <cell r="D1971" t="str">
            <v>No aplica</v>
          </cell>
          <cell r="E1971" t="str">
            <v>Aveo</v>
          </cell>
          <cell r="F1971" t="str">
            <v>Automóvil</v>
          </cell>
          <cell r="G1971" t="str">
            <v>Chevrolet</v>
          </cell>
          <cell r="H1971" t="str">
            <v>Aveo LT 4 puertas T/M, D/H, A/A, B/A, ABS, CD, Paquete F</v>
          </cell>
          <cell r="I1971" t="str">
            <v>3G1TB5CFXHL150970</v>
          </cell>
          <cell r="J1971" t="str">
            <v>Hecho en México</v>
          </cell>
          <cell r="K1971" t="str">
            <v>Magna</v>
          </cell>
          <cell r="L1971">
            <v>4</v>
          </cell>
          <cell r="M1971">
            <v>45</v>
          </cell>
          <cell r="N1971">
            <v>2017</v>
          </cell>
          <cell r="O1971" t="str">
            <v>Ciudad Obregón</v>
          </cell>
          <cell r="P1971" t="str">
            <v>Sonora</v>
          </cell>
          <cell r="Q1971" t="str">
            <v>Noroeste</v>
          </cell>
          <cell r="R1971" t="str">
            <v>Activo</v>
          </cell>
          <cell r="S1971" t="str">
            <v>En operación</v>
          </cell>
          <cell r="T1971" t="str">
            <v>GNP</v>
          </cell>
          <cell r="U1971" t="str">
            <v>Grupo Nacional Provincial, S.A.B.</v>
          </cell>
          <cell r="V1971" t="str">
            <v>Supervisor de Taller</v>
          </cell>
          <cell r="W1971" t="str">
            <v>-</v>
          </cell>
          <cell r="X1971" t="str">
            <v>Supervisoria</v>
          </cell>
          <cell r="Y1971" t="str">
            <v>Asignado</v>
          </cell>
          <cell r="Z1971" t="str">
            <v>N94376</v>
          </cell>
          <cell r="AA1971" t="str">
            <v>Ochoa Lopez José</v>
          </cell>
          <cell r="AB1971" t="str">
            <v>Grupo Nacional Provincial, S.A.B.</v>
          </cell>
          <cell r="AC1971" t="str">
            <v>OOLJ730916JX1</v>
          </cell>
          <cell r="AD1971" t="str">
            <v>Operativo</v>
          </cell>
          <cell r="AE1971" t="str">
            <v>Visitador de Taller</v>
          </cell>
          <cell r="AF1971" t="str">
            <v>Unidad Operativa</v>
          </cell>
          <cell r="AG1971" t="str">
            <v>Dirección Servicio y Operaciones</v>
          </cell>
          <cell r="AH1971" t="str">
            <v>Subdirección Siniestros Norte y Occidente</v>
          </cell>
          <cell r="AI1971" t="str">
            <v>C9178</v>
          </cell>
          <cell r="AJ1971" t="str">
            <v>Cárdenas Guzmán Adriel</v>
          </cell>
          <cell r="AK1971" t="str">
            <v>Ciudad Obregón</v>
          </cell>
          <cell r="AL1971" t="str">
            <v>Ciudad Obregón</v>
          </cell>
          <cell r="AM1971">
            <v>7445</v>
          </cell>
          <cell r="AN1971" t="str">
            <v>jose.ochoa@gnp.com.mx</v>
          </cell>
          <cell r="AO1971" t="str">
            <v>jose.ochoa@gnp.com.mx</v>
          </cell>
          <cell r="AQ1971">
            <v>6441439586</v>
          </cell>
          <cell r="AR1971" t="str">
            <v>6363180010381703</v>
          </cell>
          <cell r="AS1971" t="str">
            <v>ACTIVO</v>
          </cell>
          <cell r="AT1971" t="str">
            <v>0178</v>
          </cell>
          <cell r="AU1971" t="str">
            <v>110</v>
          </cell>
          <cell r="AV1971" t="str">
            <v>05/26</v>
          </cell>
          <cell r="AW1971" t="str">
            <v>IMDM22968717..</v>
          </cell>
          <cell r="AX1971" t="str">
            <v>Activo</v>
          </cell>
          <cell r="AY1971" t="str">
            <v>Si</v>
          </cell>
          <cell r="AZ1971">
            <v>500</v>
          </cell>
          <cell r="BA1971">
            <v>43708</v>
          </cell>
          <cell r="BB1971">
            <v>27500</v>
          </cell>
          <cell r="BC1971" t="str">
            <v>-</v>
          </cell>
          <cell r="BD1971">
            <v>48000</v>
          </cell>
          <cell r="BE1971">
            <v>42886</v>
          </cell>
          <cell r="BF1971">
            <v>44331</v>
          </cell>
          <cell r="BG1971">
            <v>4</v>
          </cell>
          <cell r="BH1971">
            <v>2021</v>
          </cell>
          <cell r="BI1971">
            <v>2</v>
          </cell>
          <cell r="BJ1971" t="str">
            <v>Arrendado</v>
          </cell>
          <cell r="BK1971" t="str">
            <v>ANC10618</v>
          </cell>
          <cell r="BL1971" t="str">
            <v>Auto Cam, S.A. de C.V.</v>
          </cell>
          <cell r="BM1971">
            <v>126389.66</v>
          </cell>
          <cell r="BN1971">
            <v>20222.345600000001</v>
          </cell>
          <cell r="BO1971">
            <v>146612.0056</v>
          </cell>
          <cell r="BQ1971">
            <v>43652</v>
          </cell>
          <cell r="BR1971" t="str">
            <v>AP-20161006-0674</v>
          </cell>
          <cell r="BS1971" t="str">
            <v>186</v>
          </cell>
          <cell r="BT1971" t="str">
            <v>26/48</v>
          </cell>
          <cell r="BU1971">
            <v>1880.59</v>
          </cell>
          <cell r="BV1971">
            <v>998.42</v>
          </cell>
          <cell r="BW1971">
            <v>2879.0099999999998</v>
          </cell>
          <cell r="BX1971">
            <v>460.64</v>
          </cell>
          <cell r="BY1971">
            <v>3339.6499999999996</v>
          </cell>
          <cell r="BZ1971">
            <v>90179.56</v>
          </cell>
          <cell r="CA1971" t="str">
            <v>04/05/2017</v>
          </cell>
          <cell r="CB1971" t="str">
            <v>06/05/2021</v>
          </cell>
          <cell r="CC1971" t="str">
            <v>Viernes</v>
          </cell>
          <cell r="CD1971" t="str">
            <v>99</v>
          </cell>
          <cell r="CE1971" t="str">
            <v>9</v>
          </cell>
          <cell r="CF1971" t="str">
            <v>Azul</v>
          </cell>
          <cell r="CG1971" t="str">
            <v>5o Sábado</v>
          </cell>
          <cell r="CH1971" t="str">
            <v>May y Jun</v>
          </cell>
          <cell r="CI1971" t="str">
            <v>Nov y Dic</v>
          </cell>
          <cell r="CJ1971" t="str">
            <v>SupTaller</v>
          </cell>
          <cell r="CK1971">
            <v>90</v>
          </cell>
          <cell r="CL1971" t="str">
            <v>101 - MAGNA</v>
          </cell>
          <cell r="CM1971" t="str">
            <v>17200</v>
          </cell>
          <cell r="CP1971" t="str">
            <v>-</v>
          </cell>
        </row>
        <row r="1972">
          <cell r="A1972" t="str">
            <v>17201</v>
          </cell>
          <cell r="B1972" t="str">
            <v>K33AND</v>
          </cell>
          <cell r="C1972" t="str">
            <v>Ciudad de México</v>
          </cell>
          <cell r="D1972" t="str">
            <v>No aplica</v>
          </cell>
          <cell r="E1972" t="str">
            <v>Aveo</v>
          </cell>
          <cell r="F1972" t="str">
            <v>Automóvil</v>
          </cell>
          <cell r="G1972" t="str">
            <v>Chevrolet</v>
          </cell>
          <cell r="H1972" t="str">
            <v>Aveo LT 4 puertas T/M, D/H, A/A, B/A, ABS, CD, Paquete F</v>
          </cell>
          <cell r="I1972" t="str">
            <v>3G1TB5CFXHL151164</v>
          </cell>
          <cell r="J1972" t="str">
            <v>Hecho en México</v>
          </cell>
          <cell r="K1972" t="str">
            <v>Magna</v>
          </cell>
          <cell r="L1972">
            <v>4</v>
          </cell>
          <cell r="M1972">
            <v>45</v>
          </cell>
          <cell r="N1972">
            <v>2017</v>
          </cell>
          <cell r="O1972" t="str">
            <v>Villahermosa</v>
          </cell>
          <cell r="P1972" t="str">
            <v>Tabasco</v>
          </cell>
          <cell r="Q1972" t="str">
            <v>Sureste</v>
          </cell>
          <cell r="R1972" t="str">
            <v>Baja</v>
          </cell>
          <cell r="S1972" t="str">
            <v>Subasta interna</v>
          </cell>
          <cell r="T1972" t="str">
            <v>GNP</v>
          </cell>
          <cell r="U1972" t="str">
            <v>Grupo Nacional Provincial, S.A.B.</v>
          </cell>
          <cell r="V1972" t="str">
            <v>Asesor de Servicio</v>
          </cell>
          <cell r="W1972">
            <v>1903</v>
          </cell>
          <cell r="X1972" t="str">
            <v>Supervisoria</v>
          </cell>
          <cell r="Y1972" t="str">
            <v>Asignado</v>
          </cell>
          <cell r="Z1972">
            <v>40144001</v>
          </cell>
          <cell r="AA1972" t="str">
            <v>Giorgana Ballhaus Carlos Arturo</v>
          </cell>
          <cell r="AB1972" t="str">
            <v>Servicios Administrativos en Reclamaciones, S.A. de C.V.</v>
          </cell>
          <cell r="AC1972" t="str">
            <v>GIBC7101046S2</v>
          </cell>
          <cell r="AD1972" t="str">
            <v>Operativo</v>
          </cell>
          <cell r="AE1972" t="str">
            <v>Asesor de Servicio</v>
          </cell>
          <cell r="AF1972" t="str">
            <v>Unidad Operativa</v>
          </cell>
          <cell r="AG1972" t="str">
            <v>Dirección Servicio y Operaciones</v>
          </cell>
          <cell r="AH1972" t="str">
            <v>Subdir. Siniestros CDMX y Sureste</v>
          </cell>
          <cell r="AI1972" t="str">
            <v>C9208</v>
          </cell>
          <cell r="AJ1972" t="str">
            <v>Lasa Estrada Antxon</v>
          </cell>
          <cell r="AK1972" t="str">
            <v>Paseo Tabasco</v>
          </cell>
          <cell r="AL1972" t="str">
            <v>Villahermosa</v>
          </cell>
          <cell r="AM1972">
            <v>0</v>
          </cell>
          <cell r="AN1972" t="str">
            <v>carlos.giorgana@gnp.com.mx</v>
          </cell>
          <cell r="AO1972" t="str">
            <v>carlos.giorgana@gnp.com.mx</v>
          </cell>
          <cell r="AQ1972">
            <v>9935903564</v>
          </cell>
          <cell r="AR1972" t="str">
            <v>6363180010381711</v>
          </cell>
          <cell r="AS1972" t="str">
            <v>BLOQUEADO</v>
          </cell>
          <cell r="AT1972" t="str">
            <v>5445</v>
          </cell>
          <cell r="AU1972" t="str">
            <v>542</v>
          </cell>
          <cell r="AV1972" t="str">
            <v>05/26</v>
          </cell>
          <cell r="AW1972" t="str">
            <v>-</v>
          </cell>
          <cell r="AX1972" t="str">
            <v>-</v>
          </cell>
          <cell r="AY1972" t="str">
            <v>No</v>
          </cell>
          <cell r="AZ1972" t="str">
            <v>-</v>
          </cell>
          <cell r="BA1972" t="str">
            <v>-</v>
          </cell>
          <cell r="BB1972" t="str">
            <v>-</v>
          </cell>
          <cell r="BC1972" t="str">
            <v>-</v>
          </cell>
          <cell r="BD1972" t="str">
            <v>-</v>
          </cell>
          <cell r="BE1972" t="str">
            <v>-</v>
          </cell>
          <cell r="BF1972" t="str">
            <v>-</v>
          </cell>
          <cell r="BG1972">
            <v>3</v>
          </cell>
          <cell r="BH1972" t="str">
            <v>-</v>
          </cell>
          <cell r="BI1972" t="str">
            <v>-</v>
          </cell>
          <cell r="BJ1972" t="str">
            <v>Arrendado</v>
          </cell>
          <cell r="BK1972" t="str">
            <v>ANC10619</v>
          </cell>
          <cell r="BL1972" t="str">
            <v>Auto Cam, S.A. de C.V.</v>
          </cell>
          <cell r="BM1972">
            <v>126389.66</v>
          </cell>
          <cell r="BN1972">
            <v>20222.345600000001</v>
          </cell>
          <cell r="BO1972">
            <v>146612.0056</v>
          </cell>
          <cell r="BQ1972" t="str">
            <v>-</v>
          </cell>
          <cell r="BR1972" t="str">
            <v>-</v>
          </cell>
          <cell r="BS1972" t="str">
            <v>-</v>
          </cell>
          <cell r="BT1972" t="str">
            <v>-</v>
          </cell>
          <cell r="BU1972" t="str">
            <v>-</v>
          </cell>
          <cell r="BV1972" t="str">
            <v>-</v>
          </cell>
          <cell r="BW1972" t="str">
            <v>-</v>
          </cell>
          <cell r="BX1972" t="str">
            <v>-</v>
          </cell>
          <cell r="BY1972" t="str">
            <v>-</v>
          </cell>
          <cell r="BZ1972" t="str">
            <v>-</v>
          </cell>
          <cell r="CA1972" t="str">
            <v>-</v>
          </cell>
          <cell r="CB1972" t="str">
            <v>-</v>
          </cell>
          <cell r="CC1972" t="str">
            <v>Miércoles</v>
          </cell>
          <cell r="CD1972" t="str">
            <v>33</v>
          </cell>
          <cell r="CE1972" t="str">
            <v>3</v>
          </cell>
          <cell r="CF1972" t="str">
            <v>Rojo</v>
          </cell>
          <cell r="CG1972" t="str">
            <v>3er Sábado</v>
          </cell>
          <cell r="CH1972" t="str">
            <v>Mzo y Abr</v>
          </cell>
          <cell r="CI1972" t="str">
            <v>Sep y Oct</v>
          </cell>
          <cell r="CJ1972" t="str">
            <v>Ajustador</v>
          </cell>
          <cell r="CK1972">
            <v>90</v>
          </cell>
          <cell r="CL1972" t="str">
            <v>101 - MAGNA</v>
          </cell>
          <cell r="CM1972" t="str">
            <v>17201</v>
          </cell>
          <cell r="CP1972" t="str">
            <v>-</v>
          </cell>
        </row>
        <row r="1973">
          <cell r="A1973" t="str">
            <v>17202</v>
          </cell>
          <cell r="B1973" t="str">
            <v>K44AND</v>
          </cell>
          <cell r="C1973" t="str">
            <v>Ciudad de México</v>
          </cell>
          <cell r="D1973" t="str">
            <v>No aplica</v>
          </cell>
          <cell r="E1973" t="str">
            <v>Aveo</v>
          </cell>
          <cell r="F1973" t="str">
            <v>Automóvil</v>
          </cell>
          <cell r="G1973" t="str">
            <v>Chevrolet</v>
          </cell>
          <cell r="H1973" t="str">
            <v>Aveo LT 4 puertas T/M, D/H, A/A, B/A, ABS, CD, Paquete F</v>
          </cell>
          <cell r="I1973" t="str">
            <v>3G1TB5CFXHL152136</v>
          </cell>
          <cell r="J1973" t="str">
            <v>Hecho en México</v>
          </cell>
          <cell r="K1973" t="str">
            <v>Magna</v>
          </cell>
          <cell r="L1973">
            <v>4</v>
          </cell>
          <cell r="M1973">
            <v>45</v>
          </cell>
          <cell r="N1973">
            <v>2017</v>
          </cell>
          <cell r="O1973" t="str">
            <v>Los Mochis</v>
          </cell>
          <cell r="P1973" t="str">
            <v>Sinaloa</v>
          </cell>
          <cell r="Q1973" t="str">
            <v>Noroeste</v>
          </cell>
          <cell r="R1973" t="str">
            <v>Activo</v>
          </cell>
          <cell r="S1973" t="str">
            <v>En operación</v>
          </cell>
          <cell r="T1973" t="str">
            <v>GNP</v>
          </cell>
          <cell r="U1973" t="str">
            <v>Grupo Nacional Provincial, S.A.B.</v>
          </cell>
          <cell r="V1973" t="str">
            <v>Supervisor Ajustes</v>
          </cell>
          <cell r="W1973" t="str">
            <v>-</v>
          </cell>
          <cell r="X1973" t="str">
            <v>Supervisoria</v>
          </cell>
          <cell r="Y1973" t="str">
            <v>Asignado</v>
          </cell>
          <cell r="Z1973" t="str">
            <v>N93058</v>
          </cell>
          <cell r="AA1973" t="str">
            <v>Santos Avila Rodolfo Nazario</v>
          </cell>
          <cell r="AB1973" t="str">
            <v>Grupo Nacional Provincial, S.A.B.</v>
          </cell>
          <cell r="AC1973" t="str">
            <v>SAAR870108RB7</v>
          </cell>
          <cell r="AD1973" t="str">
            <v>Jefe de departamento</v>
          </cell>
          <cell r="AE1973" t="str">
            <v>Supervisor Siniestros Autos</v>
          </cell>
          <cell r="AF1973" t="str">
            <v>Unidad Operativa</v>
          </cell>
          <cell r="AG1973" t="str">
            <v>Dirección Servicio y Operaciones</v>
          </cell>
          <cell r="AH1973" t="str">
            <v>Subdirección Siniestros Norte y Occidente</v>
          </cell>
          <cell r="AI1973" t="str">
            <v>C9178</v>
          </cell>
          <cell r="AJ1973" t="str">
            <v>Cárdenas Guzmán Adriel</v>
          </cell>
          <cell r="AK1973" t="str">
            <v>Los Mochis</v>
          </cell>
          <cell r="AL1973" t="str">
            <v>Los Mochis</v>
          </cell>
          <cell r="AM1973">
            <v>5632</v>
          </cell>
          <cell r="AN1973" t="str">
            <v>rodolfo.santos@gnp.com.mx</v>
          </cell>
          <cell r="AO1973" t="str">
            <v>rodolfo.santos@gnp.com.mx</v>
          </cell>
          <cell r="AQ1973">
            <v>6681141960</v>
          </cell>
          <cell r="AR1973" t="str">
            <v>6363180010381729</v>
          </cell>
          <cell r="AS1973" t="str">
            <v>ACTIVO</v>
          </cell>
          <cell r="AT1973" t="str">
            <v>8378</v>
          </cell>
          <cell r="AU1973" t="str">
            <v>125</v>
          </cell>
          <cell r="AV1973" t="str">
            <v>05/26</v>
          </cell>
          <cell r="AW1973" t="str">
            <v>-</v>
          </cell>
          <cell r="AX1973" t="str">
            <v>-</v>
          </cell>
          <cell r="AY1973" t="str">
            <v>Si</v>
          </cell>
          <cell r="AZ1973">
            <v>500</v>
          </cell>
          <cell r="BA1973">
            <v>43708</v>
          </cell>
          <cell r="BB1973">
            <v>27500</v>
          </cell>
          <cell r="BC1973" t="str">
            <v>-</v>
          </cell>
          <cell r="BD1973">
            <v>48000</v>
          </cell>
          <cell r="BE1973">
            <v>42886</v>
          </cell>
          <cell r="BF1973">
            <v>44331</v>
          </cell>
          <cell r="BG1973">
            <v>3</v>
          </cell>
          <cell r="BH1973">
            <v>2020</v>
          </cell>
          <cell r="BI1973">
            <v>2</v>
          </cell>
          <cell r="BJ1973" t="str">
            <v>Arrendado</v>
          </cell>
          <cell r="BK1973" t="str">
            <v>ANC10613</v>
          </cell>
          <cell r="BL1973" t="str">
            <v>Auto Cam, S.A. de C.V.</v>
          </cell>
          <cell r="BM1973">
            <v>126389.66</v>
          </cell>
          <cell r="BN1973">
            <v>20222.345600000001</v>
          </cell>
          <cell r="BO1973">
            <v>146612.0056</v>
          </cell>
          <cell r="BQ1973">
            <v>43652</v>
          </cell>
          <cell r="BR1973" t="str">
            <v>AP-20161006-0674</v>
          </cell>
          <cell r="BS1973" t="str">
            <v>183</v>
          </cell>
          <cell r="BT1973" t="str">
            <v>26/48</v>
          </cell>
          <cell r="BU1973">
            <v>1880.59</v>
          </cell>
          <cell r="BV1973">
            <v>998.42</v>
          </cell>
          <cell r="BW1973">
            <v>2879.0099999999998</v>
          </cell>
          <cell r="BX1973">
            <v>460.64</v>
          </cell>
          <cell r="BY1973">
            <v>3339.6499999999996</v>
          </cell>
          <cell r="BZ1973">
            <v>90179.56</v>
          </cell>
          <cell r="CA1973" t="str">
            <v>04/05/2017</v>
          </cell>
          <cell r="CB1973" t="str">
            <v>06/05/2021</v>
          </cell>
          <cell r="CC1973" t="str">
            <v>Miércoles</v>
          </cell>
          <cell r="CD1973" t="str">
            <v>44</v>
          </cell>
          <cell r="CE1973" t="str">
            <v>4</v>
          </cell>
          <cell r="CF1973" t="str">
            <v>Rojo</v>
          </cell>
          <cell r="CG1973" t="str">
            <v>3er Sábado</v>
          </cell>
          <cell r="CH1973" t="str">
            <v>Mzo y Abr</v>
          </cell>
          <cell r="CI1973" t="str">
            <v>Sep y Oct</v>
          </cell>
          <cell r="CJ1973" t="str">
            <v>SupAjustes</v>
          </cell>
          <cell r="CK1973">
            <v>90</v>
          </cell>
          <cell r="CL1973" t="str">
            <v>101 - MAGNA</v>
          </cell>
          <cell r="CM1973" t="str">
            <v>17202</v>
          </cell>
          <cell r="CP1973" t="str">
            <v>-</v>
          </cell>
        </row>
        <row r="1974">
          <cell r="A1974" t="str">
            <v>17203</v>
          </cell>
          <cell r="B1974" t="str">
            <v>K35AND</v>
          </cell>
          <cell r="C1974" t="str">
            <v>Ciudad de México</v>
          </cell>
          <cell r="D1974" t="str">
            <v>No aplica</v>
          </cell>
          <cell r="E1974" t="str">
            <v>Aveo</v>
          </cell>
          <cell r="F1974" t="str">
            <v>Automóvil</v>
          </cell>
          <cell r="G1974" t="str">
            <v>Chevrolet</v>
          </cell>
          <cell r="H1974" t="str">
            <v>Aveo LT 4 puertas T/M, D/H, A/A, B/A, ABS, CD, Paquete F</v>
          </cell>
          <cell r="I1974" t="str">
            <v>3G1TB5CFXHL162598</v>
          </cell>
          <cell r="J1974" t="str">
            <v>Hecho en México</v>
          </cell>
          <cell r="K1974" t="str">
            <v>Magna</v>
          </cell>
          <cell r="L1974">
            <v>4</v>
          </cell>
          <cell r="M1974">
            <v>45</v>
          </cell>
          <cell r="N1974">
            <v>2017</v>
          </cell>
          <cell r="O1974" t="str">
            <v>Ciudad Obregón</v>
          </cell>
          <cell r="P1974" t="str">
            <v>Sonora</v>
          </cell>
          <cell r="Q1974" t="str">
            <v>Noroeste</v>
          </cell>
          <cell r="R1974" t="str">
            <v>Baja</v>
          </cell>
          <cell r="S1974" t="str">
            <v>Devolución Valmex</v>
          </cell>
          <cell r="T1974" t="str">
            <v>GNP</v>
          </cell>
          <cell r="U1974" t="str">
            <v>Grupo Nacional Provincial, S.A.B.</v>
          </cell>
          <cell r="V1974" t="str">
            <v>Agente Empleado</v>
          </cell>
          <cell r="W1974" t="str">
            <v>-</v>
          </cell>
          <cell r="X1974" t="str">
            <v>Oficina de Ventas</v>
          </cell>
          <cell r="Y1974" t="str">
            <v>Asignado</v>
          </cell>
          <cell r="Z1974" t="str">
            <v>V04453</v>
          </cell>
          <cell r="AA1974" t="str">
            <v>Vidaña Carrasco Carlos Alberto</v>
          </cell>
          <cell r="AB1974" t="str">
            <v>GNP Administración de Venta Masiva, S.A. de C.V.</v>
          </cell>
          <cell r="AC1974" t="str">
            <v>VICC8310069B7</v>
          </cell>
          <cell r="AD1974" t="str">
            <v>Jefe de departamento</v>
          </cell>
          <cell r="AE1974" t="str">
            <v>Gerente Comercial</v>
          </cell>
          <cell r="AF1974" t="str">
            <v>Unidad de Negocio</v>
          </cell>
          <cell r="AG1974" t="str">
            <v>Dirección Canal Masivo</v>
          </cell>
          <cell r="AH1974" t="str">
            <v>Subdirección Comercial Agentes y Empleados</v>
          </cell>
          <cell r="AI1974" t="str">
            <v>C2041</v>
          </cell>
          <cell r="AJ1974" t="str">
            <v>Cabrera Zúñiga Saúl</v>
          </cell>
          <cell r="AK1974" t="str">
            <v>Oficina Agente Empleados Chihuahua</v>
          </cell>
          <cell r="AL1974" t="str">
            <v>Chihuahua</v>
          </cell>
          <cell r="AM1974">
            <v>7837</v>
          </cell>
          <cell r="AN1974" t="str">
            <v>carlos.vidana@gnp.com.mx</v>
          </cell>
          <cell r="AO1974" t="str">
            <v>carlos.vidana@gnp.com.mx</v>
          </cell>
          <cell r="AQ1974">
            <v>6141743310</v>
          </cell>
          <cell r="AR1974" t="str">
            <v>6363180010381737</v>
          </cell>
          <cell r="AS1974" t="str">
            <v>CANCELADO</v>
          </cell>
          <cell r="AT1974" t="str">
            <v>0334</v>
          </cell>
          <cell r="AU1974" t="str">
            <v>887</v>
          </cell>
          <cell r="AV1974" t="str">
            <v>05/26</v>
          </cell>
          <cell r="AW1974" t="str">
            <v>-</v>
          </cell>
          <cell r="AX1974" t="str">
            <v>-</v>
          </cell>
          <cell r="AY1974" t="str">
            <v>No</v>
          </cell>
          <cell r="AZ1974" t="str">
            <v>-</v>
          </cell>
          <cell r="BA1974" t="str">
            <v>-</v>
          </cell>
          <cell r="BB1974" t="str">
            <v>-</v>
          </cell>
          <cell r="BC1974" t="str">
            <v>-</v>
          </cell>
          <cell r="BD1974" t="str">
            <v>-</v>
          </cell>
          <cell r="BE1974" t="str">
            <v>-</v>
          </cell>
          <cell r="BF1974" t="str">
            <v>-</v>
          </cell>
          <cell r="BG1974" t="str">
            <v>-</v>
          </cell>
          <cell r="BH1974" t="str">
            <v>-</v>
          </cell>
          <cell r="BI1974" t="str">
            <v>-</v>
          </cell>
          <cell r="BJ1974" t="str">
            <v>Arrendado</v>
          </cell>
          <cell r="BK1974" t="str">
            <v>ANC10614</v>
          </cell>
          <cell r="BL1974" t="str">
            <v>Auto Cam, S.A. de C.V.</v>
          </cell>
          <cell r="BM1974">
            <v>126389.66</v>
          </cell>
          <cell r="BN1974">
            <v>20222.345600000001</v>
          </cell>
          <cell r="BO1974">
            <v>146612.0056</v>
          </cell>
          <cell r="BQ1974" t="str">
            <v>-</v>
          </cell>
          <cell r="BR1974" t="str">
            <v>-</v>
          </cell>
          <cell r="BS1974" t="str">
            <v>-</v>
          </cell>
          <cell r="BT1974" t="str">
            <v>-</v>
          </cell>
          <cell r="BU1974" t="str">
            <v>-</v>
          </cell>
          <cell r="BV1974" t="str">
            <v>-</v>
          </cell>
          <cell r="BW1974" t="str">
            <v>-</v>
          </cell>
          <cell r="BX1974" t="str">
            <v>-</v>
          </cell>
          <cell r="BY1974" t="str">
            <v>-</v>
          </cell>
          <cell r="BZ1974" t="str">
            <v>-</v>
          </cell>
          <cell r="CA1974" t="str">
            <v>-</v>
          </cell>
          <cell r="CB1974" t="str">
            <v>-</v>
          </cell>
          <cell r="CC1974" t="str">
            <v>Lunes</v>
          </cell>
          <cell r="CD1974" t="str">
            <v>35</v>
          </cell>
          <cell r="CE1974" t="str">
            <v>5</v>
          </cell>
          <cell r="CF1974" t="str">
            <v>Amarillo</v>
          </cell>
          <cell r="CG1974" t="str">
            <v>1er Sábado</v>
          </cell>
          <cell r="CH1974" t="str">
            <v>Ene y Feb</v>
          </cell>
          <cell r="CI1974" t="str">
            <v>Jul y Ago</v>
          </cell>
          <cell r="CJ1974" t="str">
            <v>AgenteEmp</v>
          </cell>
          <cell r="CK1974">
            <v>90</v>
          </cell>
          <cell r="CL1974" t="str">
            <v>101 - MAGNA</v>
          </cell>
          <cell r="CM1974" t="str">
            <v>17203</v>
          </cell>
          <cell r="CP1974" t="str">
            <v>-</v>
          </cell>
        </row>
        <row r="1975">
          <cell r="A1975" t="str">
            <v>17204</v>
          </cell>
          <cell r="B1975" t="str">
            <v>K78AND</v>
          </cell>
          <cell r="C1975" t="str">
            <v>Ciudad de México</v>
          </cell>
          <cell r="D1975" t="str">
            <v>No aplica</v>
          </cell>
          <cell r="E1975" t="str">
            <v>Aveo</v>
          </cell>
          <cell r="F1975" t="str">
            <v>Automóvil</v>
          </cell>
          <cell r="G1975" t="str">
            <v>Chevrolet</v>
          </cell>
          <cell r="H1975" t="str">
            <v>Aveo LT 4 puertas T/M, D/H, A/A, B/A, ABS, CD, Paquete F</v>
          </cell>
          <cell r="I1975" t="str">
            <v>3G1TB5CFXHL162942</v>
          </cell>
          <cell r="J1975" t="str">
            <v>Hecho en México</v>
          </cell>
          <cell r="K1975" t="str">
            <v>Magna</v>
          </cell>
          <cell r="L1975">
            <v>4</v>
          </cell>
          <cell r="M1975">
            <v>45</v>
          </cell>
          <cell r="N1975">
            <v>2017</v>
          </cell>
          <cell r="O1975" t="str">
            <v>Monterrey</v>
          </cell>
          <cell r="P1975" t="str">
            <v>Nuevo León</v>
          </cell>
          <cell r="Q1975" t="str">
            <v>Noreste</v>
          </cell>
          <cell r="R1975" t="str">
            <v>Activo</v>
          </cell>
          <cell r="S1975" t="str">
            <v>En operación</v>
          </cell>
          <cell r="T1975" t="str">
            <v>GNP</v>
          </cell>
          <cell r="U1975" t="str">
            <v>Grupo Nacional Provincial, S.A.B.</v>
          </cell>
          <cell r="V1975" t="str">
            <v>Asesor de Servicio</v>
          </cell>
          <cell r="W1975" t="str">
            <v>1227</v>
          </cell>
          <cell r="X1975" t="str">
            <v>Guardia 2</v>
          </cell>
          <cell r="Y1975" t="str">
            <v>Asignado</v>
          </cell>
          <cell r="Z1975" t="str">
            <v>S02269</v>
          </cell>
          <cell r="AA1975" t="str">
            <v>Mendoza Urbina Juan Alberto</v>
          </cell>
          <cell r="AB1975" t="str">
            <v>Servicios Administrativos en Reclamaciones, S.A. de C.V.</v>
          </cell>
          <cell r="AC1975" t="str">
            <v>MEUJ9201317J0</v>
          </cell>
          <cell r="AD1975" t="str">
            <v>Operativo</v>
          </cell>
          <cell r="AE1975" t="str">
            <v>Asesor de Servicio</v>
          </cell>
          <cell r="AF1975" t="str">
            <v>Unidad Operativa</v>
          </cell>
          <cell r="AG1975" t="str">
            <v>Dirección Servicio y Operaciones</v>
          </cell>
          <cell r="AH1975" t="str">
            <v>Subdirección Siniestros Norte y Occidente</v>
          </cell>
          <cell r="AI1975" t="str">
            <v>C9212</v>
          </cell>
          <cell r="AJ1975" t="str">
            <v>Colome Pineda Juan Del Carmen</v>
          </cell>
          <cell r="AK1975" t="str">
            <v>Oficina de Servicio Monterrey</v>
          </cell>
          <cell r="AL1975" t="str">
            <v>Monterrey</v>
          </cell>
          <cell r="AM1975">
            <v>0</v>
          </cell>
          <cell r="AN1975" t="str">
            <v>alberto.mendoza@gnp.com.mx</v>
          </cell>
          <cell r="AO1975" t="str">
            <v>alberto.mendoza@gnp.com.mx</v>
          </cell>
          <cell r="AP1975" t="str">
            <v>albertho.mendoza@gmail.com</v>
          </cell>
          <cell r="AQ1975">
            <v>8112443442</v>
          </cell>
          <cell r="AR1975" t="str">
            <v>6363180010381745</v>
          </cell>
          <cell r="AS1975" t="str">
            <v>ACTIVO</v>
          </cell>
          <cell r="AT1975" t="str">
            <v>7124</v>
          </cell>
          <cell r="AU1975" t="str">
            <v>286</v>
          </cell>
          <cell r="AV1975" t="str">
            <v>05/26</v>
          </cell>
          <cell r="AW1975" t="str">
            <v>IMDM22968701..</v>
          </cell>
          <cell r="AX1975" t="str">
            <v>Activo</v>
          </cell>
          <cell r="AY1975" t="str">
            <v>No</v>
          </cell>
          <cell r="AZ1975" t="str">
            <v>-</v>
          </cell>
          <cell r="BA1975" t="str">
            <v>-</v>
          </cell>
          <cell r="BB1975" t="str">
            <v>-</v>
          </cell>
          <cell r="BC1975" t="str">
            <v>-</v>
          </cell>
          <cell r="BD1975" t="str">
            <v>-</v>
          </cell>
          <cell r="BE1975" t="str">
            <v>-</v>
          </cell>
          <cell r="BF1975" t="str">
            <v>-</v>
          </cell>
          <cell r="BG1975">
            <v>3</v>
          </cell>
          <cell r="BH1975">
            <v>2020</v>
          </cell>
          <cell r="BI1975">
            <v>2</v>
          </cell>
          <cell r="BJ1975" t="str">
            <v>Arrendado</v>
          </cell>
          <cell r="BK1975" t="str">
            <v>ANC10611</v>
          </cell>
          <cell r="BL1975" t="str">
            <v>Auto Cam, S.A. de C.V.</v>
          </cell>
          <cell r="BM1975">
            <v>126389.66</v>
          </cell>
          <cell r="BN1975">
            <v>20222.345600000001</v>
          </cell>
          <cell r="BO1975">
            <v>146612.0056</v>
          </cell>
          <cell r="BQ1975">
            <v>43652</v>
          </cell>
          <cell r="BR1975" t="str">
            <v>AP-20161006-0674</v>
          </cell>
          <cell r="BS1975" t="str">
            <v>182</v>
          </cell>
          <cell r="BT1975" t="str">
            <v>26/48</v>
          </cell>
          <cell r="BU1975">
            <v>1880.59</v>
          </cell>
          <cell r="BV1975">
            <v>998.42</v>
          </cell>
          <cell r="BW1975">
            <v>2879.0099999999998</v>
          </cell>
          <cell r="BX1975">
            <v>460.64</v>
          </cell>
          <cell r="BY1975">
            <v>3339.6499999999996</v>
          </cell>
          <cell r="BZ1975">
            <v>90179.56</v>
          </cell>
          <cell r="CA1975" t="str">
            <v>04/05/2017</v>
          </cell>
          <cell r="CB1975" t="str">
            <v>06/05/2021</v>
          </cell>
          <cell r="CC1975" t="str">
            <v>Martes</v>
          </cell>
          <cell r="CD1975" t="str">
            <v>78</v>
          </cell>
          <cell r="CE1975" t="str">
            <v>8</v>
          </cell>
          <cell r="CF1975" t="str">
            <v>Rosa</v>
          </cell>
          <cell r="CG1975" t="str">
            <v>2o Sábado</v>
          </cell>
          <cell r="CH1975" t="str">
            <v>Feb y Mzo</v>
          </cell>
          <cell r="CI1975" t="str">
            <v>Ago y Sep</v>
          </cell>
          <cell r="CJ1975" t="str">
            <v>Ajustador</v>
          </cell>
          <cell r="CK1975">
            <v>90</v>
          </cell>
          <cell r="CL1975" t="str">
            <v>101 - MAGNA</v>
          </cell>
          <cell r="CM1975" t="str">
            <v>17204</v>
          </cell>
          <cell r="CP1975" t="str">
            <v>4006538</v>
          </cell>
        </row>
        <row r="1976">
          <cell r="A1976" t="str">
            <v>17205</v>
          </cell>
          <cell r="B1976" t="str">
            <v>K52AND</v>
          </cell>
          <cell r="C1976" t="str">
            <v>Ciudad de México</v>
          </cell>
          <cell r="D1976" t="str">
            <v>No aplica</v>
          </cell>
          <cell r="E1976" t="str">
            <v>Aveo</v>
          </cell>
          <cell r="F1976" t="str">
            <v>Automóvil</v>
          </cell>
          <cell r="G1976" t="str">
            <v>Chevrolet</v>
          </cell>
          <cell r="H1976" t="str">
            <v>Aveo LT 4 puertas T/M, D/H, A/A, B/A, ABS, CD, Paquete F</v>
          </cell>
          <cell r="I1976" t="str">
            <v>3G1TB5CFXHL163587</v>
          </cell>
          <cell r="J1976" t="str">
            <v>Hecho en México</v>
          </cell>
          <cell r="K1976" t="str">
            <v>Magna</v>
          </cell>
          <cell r="L1976">
            <v>4</v>
          </cell>
          <cell r="M1976">
            <v>45</v>
          </cell>
          <cell r="N1976">
            <v>2017</v>
          </cell>
          <cell r="O1976" t="str">
            <v>Aguascalientes</v>
          </cell>
          <cell r="P1976" t="str">
            <v>Aguascalientes</v>
          </cell>
          <cell r="Q1976" t="str">
            <v>Occidente</v>
          </cell>
          <cell r="R1976" t="str">
            <v>Activo</v>
          </cell>
          <cell r="S1976" t="str">
            <v>En operación</v>
          </cell>
          <cell r="T1976" t="str">
            <v>GNP</v>
          </cell>
          <cell r="U1976" t="str">
            <v>Grupo Nacional Provincial, S.A.B.</v>
          </cell>
          <cell r="V1976" t="str">
            <v>Agente Empleado</v>
          </cell>
          <cell r="W1976" t="str">
            <v>-</v>
          </cell>
          <cell r="X1976" t="str">
            <v>Oficina de Ventas</v>
          </cell>
          <cell r="Y1976" t="str">
            <v>Asignado</v>
          </cell>
          <cell r="Z1976" t="str">
            <v>V04183</v>
          </cell>
          <cell r="AA1976" t="str">
            <v>Oseguera Valdivia Juan José</v>
          </cell>
          <cell r="AB1976" t="str">
            <v>GNP Administración de Venta Masiva, S.A. de C.V.</v>
          </cell>
          <cell r="AC1976" t="str">
            <v>OEVJ750201V39</v>
          </cell>
          <cell r="AD1976" t="str">
            <v>Jefe de departamento</v>
          </cell>
          <cell r="AE1976" t="str">
            <v>Gerente Comercial</v>
          </cell>
          <cell r="AF1976" t="str">
            <v>Unidad de Negocio</v>
          </cell>
          <cell r="AG1976" t="str">
            <v>Dirección Canal Masivo</v>
          </cell>
          <cell r="AH1976" t="str">
            <v>Subdirección Comercial Agentes y Empleados</v>
          </cell>
          <cell r="AI1976" t="str">
            <v>C2041</v>
          </cell>
          <cell r="AJ1976" t="str">
            <v>Cabrera Zúñiga Saúl</v>
          </cell>
          <cell r="AK1976" t="str">
            <v>Supervisoria Aguascalientes</v>
          </cell>
          <cell r="AL1976" t="str">
            <v>Aguascalientes</v>
          </cell>
          <cell r="AM1976">
            <v>5925</v>
          </cell>
          <cell r="AN1976" t="str">
            <v>juan.oseguera@gnp.com.mx</v>
          </cell>
          <cell r="AO1976" t="str">
            <v>juan.oseguera@gnp.com.mx</v>
          </cell>
          <cell r="AQ1976">
            <v>4492271148</v>
          </cell>
          <cell r="AR1976" t="str">
            <v>6363180010381752</v>
          </cell>
          <cell r="AS1976" t="str">
            <v>ACTIVO</v>
          </cell>
          <cell r="AT1976" t="str">
            <v>2244</v>
          </cell>
          <cell r="AU1976" t="str">
            <v>695</v>
          </cell>
          <cell r="AV1976" t="str">
            <v>05/26</v>
          </cell>
          <cell r="AW1976" t="str">
            <v>IMDM22968870..</v>
          </cell>
          <cell r="AX1976" t="str">
            <v>Activo</v>
          </cell>
          <cell r="AY1976" t="str">
            <v>No</v>
          </cell>
          <cell r="AZ1976" t="str">
            <v>-</v>
          </cell>
          <cell r="BA1976" t="str">
            <v>-</v>
          </cell>
          <cell r="BB1976" t="str">
            <v>-</v>
          </cell>
          <cell r="BC1976" t="str">
            <v>-</v>
          </cell>
          <cell r="BD1976" t="str">
            <v>-</v>
          </cell>
          <cell r="BE1976" t="str">
            <v>-</v>
          </cell>
          <cell r="BF1976" t="str">
            <v>-</v>
          </cell>
          <cell r="BG1976" t="str">
            <v>-</v>
          </cell>
          <cell r="BH1976">
            <v>2021</v>
          </cell>
          <cell r="BI1976">
            <v>2</v>
          </cell>
          <cell r="BJ1976" t="str">
            <v>Arrendado</v>
          </cell>
          <cell r="BK1976" t="str">
            <v>ANC10608</v>
          </cell>
          <cell r="BL1976" t="str">
            <v>Auto Cam, S.A. de C.V.</v>
          </cell>
          <cell r="BM1976">
            <v>126389.66</v>
          </cell>
          <cell r="BN1976">
            <v>20222.345600000001</v>
          </cell>
          <cell r="BO1976">
            <v>146612.0056</v>
          </cell>
          <cell r="BQ1976">
            <v>43652</v>
          </cell>
          <cell r="BR1976" t="str">
            <v>AP-20161006-0674</v>
          </cell>
          <cell r="BS1976" t="str">
            <v>180</v>
          </cell>
          <cell r="BT1976" t="str">
            <v>26/48</v>
          </cell>
          <cell r="BU1976">
            <v>1880.59</v>
          </cell>
          <cell r="BV1976">
            <v>998.42</v>
          </cell>
          <cell r="BW1976">
            <v>2879.0099999999998</v>
          </cell>
          <cell r="BX1976">
            <v>460.64</v>
          </cell>
          <cell r="BY1976">
            <v>3339.6499999999996</v>
          </cell>
          <cell r="BZ1976">
            <v>90179.56</v>
          </cell>
          <cell r="CA1976" t="str">
            <v>04/05/2017</v>
          </cell>
          <cell r="CB1976" t="str">
            <v>06/05/2021</v>
          </cell>
          <cell r="CC1976" t="str">
            <v>Jueves</v>
          </cell>
          <cell r="CD1976" t="str">
            <v>52</v>
          </cell>
          <cell r="CE1976" t="str">
            <v>2</v>
          </cell>
          <cell r="CF1976" t="str">
            <v>Verde</v>
          </cell>
          <cell r="CG1976" t="str">
            <v>4o Sábado</v>
          </cell>
          <cell r="CH1976" t="str">
            <v>Abr y May</v>
          </cell>
          <cell r="CI1976" t="str">
            <v>Oct y Nov</v>
          </cell>
          <cell r="CJ1976" t="str">
            <v>AgenteEmp</v>
          </cell>
          <cell r="CK1976">
            <v>90</v>
          </cell>
          <cell r="CL1976" t="str">
            <v>101 - MAGNA</v>
          </cell>
          <cell r="CM1976" t="str">
            <v>17205</v>
          </cell>
          <cell r="CP1976" t="str">
            <v>4018847</v>
          </cell>
        </row>
        <row r="1977">
          <cell r="A1977" t="str">
            <v>17206</v>
          </cell>
          <cell r="B1977" t="str">
            <v>K65AND</v>
          </cell>
          <cell r="C1977" t="str">
            <v>Ciudad de México</v>
          </cell>
          <cell r="D1977" t="str">
            <v>No aplica</v>
          </cell>
          <cell r="E1977" t="str">
            <v>Aveo</v>
          </cell>
          <cell r="F1977" t="str">
            <v>Automóvil</v>
          </cell>
          <cell r="G1977" t="str">
            <v>Chevrolet</v>
          </cell>
          <cell r="H1977" t="str">
            <v>Aveo LT 4 puertas T/M, D/H, A/A, B/A, ABS, CD, Paquete F</v>
          </cell>
          <cell r="I1977" t="str">
            <v>3G1TB5CFXHL164111</v>
          </cell>
          <cell r="J1977" t="str">
            <v>Hecho en México</v>
          </cell>
          <cell r="K1977" t="str">
            <v>Magna</v>
          </cell>
          <cell r="L1977">
            <v>4</v>
          </cell>
          <cell r="M1977">
            <v>45</v>
          </cell>
          <cell r="N1977">
            <v>2017</v>
          </cell>
          <cell r="O1977" t="str">
            <v>Cuernavaca</v>
          </cell>
          <cell r="P1977" t="str">
            <v>Morelos</v>
          </cell>
          <cell r="Q1977" t="str">
            <v>Centro</v>
          </cell>
          <cell r="R1977" t="str">
            <v>Baja</v>
          </cell>
          <cell r="S1977" t="str">
            <v>Devolución Valmex</v>
          </cell>
          <cell r="T1977" t="str">
            <v>GNP</v>
          </cell>
          <cell r="U1977" t="str">
            <v>Grupo Nacional Provincial, S.A.B.</v>
          </cell>
          <cell r="V1977" t="str">
            <v>Agente Empleado</v>
          </cell>
          <cell r="W1977" t="str">
            <v>-</v>
          </cell>
          <cell r="X1977" t="str">
            <v>Oficina de Ventas</v>
          </cell>
          <cell r="Y1977" t="str">
            <v>Asignado</v>
          </cell>
          <cell r="Z1977" t="str">
            <v>V02321</v>
          </cell>
          <cell r="AA1977" t="str">
            <v>Peralta Mauricio Julio Cesar</v>
          </cell>
          <cell r="AB1977" t="str">
            <v>GNP Administración de Venta Masiva, S.A. de C.V.</v>
          </cell>
          <cell r="AC1977" t="str">
            <v>PEMJ781122AL9</v>
          </cell>
          <cell r="AD1977" t="str">
            <v>Jefe de departamento</v>
          </cell>
          <cell r="AE1977" t="str">
            <v>Gerente Comercial</v>
          </cell>
          <cell r="AF1977" t="str">
            <v>Unidad de Negocio</v>
          </cell>
          <cell r="AG1977" t="str">
            <v>Dirección Canal Masivo</v>
          </cell>
          <cell r="AH1977" t="str">
            <v>Subdirección Comercial Agentes y Empleados</v>
          </cell>
          <cell r="AI1977" t="str">
            <v>C2041</v>
          </cell>
          <cell r="AJ1977" t="str">
            <v>Cabrera Zúñiga Saúl</v>
          </cell>
          <cell r="AK1977" t="str">
            <v>Cuernavaca</v>
          </cell>
          <cell r="AL1977" t="str">
            <v>Cuernavaca</v>
          </cell>
          <cell r="AM1977">
            <v>0</v>
          </cell>
          <cell r="AN1977" t="str">
            <v>julio.peralta@gnp.com.mx</v>
          </cell>
          <cell r="AO1977" t="str">
            <v>julio.peralta@gnp.com.mx</v>
          </cell>
          <cell r="AQ1977">
            <v>5562007572</v>
          </cell>
          <cell r="AR1977" t="str">
            <v>6363180010381760</v>
          </cell>
          <cell r="AS1977" t="str">
            <v>CANCELADO</v>
          </cell>
          <cell r="AT1977" t="str">
            <v>3949</v>
          </cell>
          <cell r="AU1977" t="str">
            <v>474</v>
          </cell>
          <cell r="AV1977" t="str">
            <v>05/26</v>
          </cell>
          <cell r="AW1977" t="str">
            <v>IMDM22968707..</v>
          </cell>
          <cell r="AX1977" t="str">
            <v>Inactivo</v>
          </cell>
          <cell r="AY1977" t="str">
            <v>No</v>
          </cell>
          <cell r="AZ1977" t="str">
            <v>-</v>
          </cell>
          <cell r="BA1977" t="str">
            <v>-</v>
          </cell>
          <cell r="BB1977" t="str">
            <v>-</v>
          </cell>
          <cell r="BC1977" t="str">
            <v>-</v>
          </cell>
          <cell r="BD1977" t="str">
            <v>-</v>
          </cell>
          <cell r="BE1977" t="str">
            <v>-</v>
          </cell>
          <cell r="BF1977" t="str">
            <v>-</v>
          </cell>
          <cell r="BG1977" t="str">
            <v>-</v>
          </cell>
          <cell r="BH1977" t="str">
            <v>-</v>
          </cell>
          <cell r="BI1977" t="str">
            <v>-</v>
          </cell>
          <cell r="BJ1977" t="str">
            <v>Arrendado</v>
          </cell>
          <cell r="BK1977" t="str">
            <v>ANC10609</v>
          </cell>
          <cell r="BL1977" t="str">
            <v>Auto Cam, S.A. de C.V.</v>
          </cell>
          <cell r="BM1977">
            <v>126389.66</v>
          </cell>
          <cell r="BN1977">
            <v>20222.345600000001</v>
          </cell>
          <cell r="BO1977">
            <v>146612.0056</v>
          </cell>
          <cell r="BQ1977" t="str">
            <v>-</v>
          </cell>
          <cell r="BR1977" t="str">
            <v>-</v>
          </cell>
          <cell r="BS1977" t="str">
            <v>-</v>
          </cell>
          <cell r="BT1977" t="str">
            <v>-</v>
          </cell>
          <cell r="BU1977" t="str">
            <v>-</v>
          </cell>
          <cell r="BV1977" t="str">
            <v>-</v>
          </cell>
          <cell r="BW1977" t="str">
            <v>-</v>
          </cell>
          <cell r="BX1977" t="str">
            <v>-</v>
          </cell>
          <cell r="BY1977" t="str">
            <v>-</v>
          </cell>
          <cell r="BZ1977" t="str">
            <v>-</v>
          </cell>
          <cell r="CA1977" t="str">
            <v>-</v>
          </cell>
          <cell r="CB1977" t="str">
            <v>-</v>
          </cell>
          <cell r="CC1977" t="str">
            <v>Lunes</v>
          </cell>
          <cell r="CD1977" t="str">
            <v>65</v>
          </cell>
          <cell r="CE1977" t="str">
            <v>5</v>
          </cell>
          <cell r="CF1977" t="str">
            <v>Amarillo</v>
          </cell>
          <cell r="CG1977" t="str">
            <v>1er Sábado</v>
          </cell>
          <cell r="CH1977" t="str">
            <v>Ene y Feb</v>
          </cell>
          <cell r="CI1977" t="str">
            <v>Jul y Ago</v>
          </cell>
          <cell r="CJ1977" t="str">
            <v>AgenteEmp</v>
          </cell>
          <cell r="CK1977">
            <v>90</v>
          </cell>
          <cell r="CL1977" t="str">
            <v>101 - MAGNA</v>
          </cell>
          <cell r="CM1977" t="str">
            <v>17206</v>
          </cell>
          <cell r="CP1977" t="str">
            <v>-</v>
          </cell>
        </row>
        <row r="1978">
          <cell r="A1978" t="str">
            <v>17207</v>
          </cell>
          <cell r="B1978" t="str">
            <v>K18AND</v>
          </cell>
          <cell r="C1978" t="str">
            <v>Ciudad de México</v>
          </cell>
          <cell r="D1978" t="str">
            <v>No aplica</v>
          </cell>
          <cell r="E1978" t="str">
            <v>Aveo</v>
          </cell>
          <cell r="F1978" t="str">
            <v>Automóvil</v>
          </cell>
          <cell r="G1978" t="str">
            <v>Chevrolet</v>
          </cell>
          <cell r="H1978" t="str">
            <v>Aveo LT 4 puertas T/M, D/H, A/A, B/A, ABS, CD, Paquete F</v>
          </cell>
          <cell r="I1978" t="str">
            <v>3G1TB5CFXHL164173</v>
          </cell>
          <cell r="J1978" t="str">
            <v>Hecho en México</v>
          </cell>
          <cell r="K1978" t="str">
            <v>Magna</v>
          </cell>
          <cell r="L1978">
            <v>4</v>
          </cell>
          <cell r="M1978">
            <v>45</v>
          </cell>
          <cell r="N1978">
            <v>2017</v>
          </cell>
          <cell r="O1978" t="str">
            <v>San Luis Potosí</v>
          </cell>
          <cell r="P1978" t="str">
            <v>San Luis Potosí</v>
          </cell>
          <cell r="Q1978" t="str">
            <v>Occidente</v>
          </cell>
          <cell r="R1978" t="str">
            <v>Baja</v>
          </cell>
          <cell r="S1978" t="str">
            <v>Devolución Valmex</v>
          </cell>
          <cell r="T1978" t="str">
            <v>GNP</v>
          </cell>
          <cell r="U1978" t="str">
            <v>Grupo Nacional Provincial, S.A.B.</v>
          </cell>
          <cell r="V1978" t="str">
            <v>Agente Empleado</v>
          </cell>
          <cell r="W1978" t="str">
            <v>-</v>
          </cell>
          <cell r="X1978" t="str">
            <v>Oficina de Ventas</v>
          </cell>
          <cell r="Y1978" t="str">
            <v>Asignado</v>
          </cell>
          <cell r="Z1978" t="str">
            <v>V06635</v>
          </cell>
          <cell r="AA1978" t="str">
            <v>-</v>
          </cell>
          <cell r="AB1978" t="str">
            <v>-</v>
          </cell>
          <cell r="AC1978" t="str">
            <v>-</v>
          </cell>
          <cell r="AD1978" t="str">
            <v>-</v>
          </cell>
          <cell r="AE1978" t="str">
            <v>-</v>
          </cell>
          <cell r="AF1978" t="str">
            <v>-</v>
          </cell>
          <cell r="AG1978" t="str">
            <v>-</v>
          </cell>
          <cell r="AH1978" t="str">
            <v>-</v>
          </cell>
          <cell r="AI1978" t="str">
            <v>C6705</v>
          </cell>
          <cell r="AJ1978" t="str">
            <v>Ramirez Granados Arturo</v>
          </cell>
          <cell r="AK1978" t="str">
            <v>-</v>
          </cell>
          <cell r="AL1978" t="str">
            <v>-</v>
          </cell>
          <cell r="AM1978" t="str">
            <v>-</v>
          </cell>
          <cell r="AN1978" t="str">
            <v>humberto.garcia@gnp.com.mx</v>
          </cell>
          <cell r="AO1978" t="str">
            <v>-</v>
          </cell>
          <cell r="AP1978" t="str">
            <v>humberto.garcia@gnp.com.mx</v>
          </cell>
          <cell r="AQ1978">
            <v>4441423625</v>
          </cell>
          <cell r="AR1978" t="str">
            <v>6363180010381778</v>
          </cell>
          <cell r="AS1978" t="str">
            <v>CANCELADO</v>
          </cell>
          <cell r="AT1978" t="str">
            <v>7723</v>
          </cell>
          <cell r="AU1978" t="str">
            <v>851</v>
          </cell>
          <cell r="AV1978" t="str">
            <v>05/26</v>
          </cell>
          <cell r="AW1978" t="str">
            <v>IMDM22968706..</v>
          </cell>
          <cell r="AX1978" t="str">
            <v>Inactivo</v>
          </cell>
          <cell r="AY1978" t="str">
            <v>No</v>
          </cell>
          <cell r="AZ1978" t="str">
            <v>-</v>
          </cell>
          <cell r="BA1978" t="str">
            <v>-</v>
          </cell>
          <cell r="BB1978" t="str">
            <v>-</v>
          </cell>
          <cell r="BC1978" t="str">
            <v>-</v>
          </cell>
          <cell r="BD1978" t="str">
            <v>-</v>
          </cell>
          <cell r="BE1978" t="str">
            <v>-</v>
          </cell>
          <cell r="BF1978" t="str">
            <v>-</v>
          </cell>
          <cell r="BG1978" t="str">
            <v>-</v>
          </cell>
          <cell r="BH1978" t="str">
            <v>-</v>
          </cell>
          <cell r="BI1978" t="str">
            <v>-</v>
          </cell>
          <cell r="BJ1978" t="str">
            <v>Arrendado</v>
          </cell>
          <cell r="BK1978" t="str">
            <v>ANC10617</v>
          </cell>
          <cell r="BL1978" t="str">
            <v>Auto Cam, S.A. de C.V.</v>
          </cell>
          <cell r="BM1978">
            <v>126389.66</v>
          </cell>
          <cell r="BN1978">
            <v>20222.345600000001</v>
          </cell>
          <cell r="BO1978">
            <v>146612.0056</v>
          </cell>
          <cell r="BQ1978" t="str">
            <v>-</v>
          </cell>
          <cell r="BR1978" t="str">
            <v>-</v>
          </cell>
          <cell r="BS1978" t="str">
            <v>-</v>
          </cell>
          <cell r="BT1978" t="str">
            <v>-</v>
          </cell>
          <cell r="BU1978" t="str">
            <v>-</v>
          </cell>
          <cell r="BV1978" t="str">
            <v>-</v>
          </cell>
          <cell r="BW1978" t="str">
            <v>-</v>
          </cell>
          <cell r="BX1978" t="str">
            <v>-</v>
          </cell>
          <cell r="BY1978" t="str">
            <v>-</v>
          </cell>
          <cell r="BZ1978" t="str">
            <v>-</v>
          </cell>
          <cell r="CA1978" t="str">
            <v>-</v>
          </cell>
          <cell r="CB1978" t="str">
            <v>-</v>
          </cell>
          <cell r="CC1978" t="str">
            <v>Martes</v>
          </cell>
          <cell r="CD1978" t="str">
            <v>18</v>
          </cell>
          <cell r="CE1978" t="str">
            <v>8</v>
          </cell>
          <cell r="CF1978" t="str">
            <v>Rosa</v>
          </cell>
          <cell r="CG1978" t="str">
            <v>2o Sábado</v>
          </cell>
          <cell r="CH1978" t="str">
            <v>Feb y Mzo</v>
          </cell>
          <cell r="CI1978" t="str">
            <v>Ago y Sep</v>
          </cell>
          <cell r="CJ1978" t="str">
            <v>AgenteEmp</v>
          </cell>
          <cell r="CK1978">
            <v>90</v>
          </cell>
          <cell r="CL1978" t="str">
            <v>101 - MAGNA</v>
          </cell>
          <cell r="CM1978" t="str">
            <v>17207</v>
          </cell>
          <cell r="CP1978" t="str">
            <v>-</v>
          </cell>
        </row>
        <row r="1979">
          <cell r="A1979" t="str">
            <v>17208</v>
          </cell>
          <cell r="B1979" t="str">
            <v>R46APC</v>
          </cell>
          <cell r="C1979" t="str">
            <v>Ciudad de México</v>
          </cell>
          <cell r="D1979" t="str">
            <v>No aplica</v>
          </cell>
          <cell r="E1979" t="str">
            <v>Aveo</v>
          </cell>
          <cell r="F1979" t="str">
            <v>Automóvil</v>
          </cell>
          <cell r="G1979" t="str">
            <v>Chevrolet</v>
          </cell>
          <cell r="H1979" t="str">
            <v>Aveo LT 4 puertas T/M, D/H, A/A, B/A, ABS, CD, Paquete F</v>
          </cell>
          <cell r="I1979" t="str">
            <v>3G1TB5CFXHL164416</v>
          </cell>
          <cell r="J1979" t="str">
            <v>Hecho en México</v>
          </cell>
          <cell r="K1979" t="str">
            <v>Magna</v>
          </cell>
          <cell r="L1979">
            <v>4</v>
          </cell>
          <cell r="M1979">
            <v>45</v>
          </cell>
          <cell r="N1979">
            <v>2017</v>
          </cell>
          <cell r="O1979" t="str">
            <v>Guadalajara</v>
          </cell>
          <cell r="P1979" t="str">
            <v>Jalisco</v>
          </cell>
          <cell r="Q1979" t="str">
            <v>Occidente</v>
          </cell>
          <cell r="R1979" t="str">
            <v>Activo</v>
          </cell>
          <cell r="S1979" t="str">
            <v>En operación</v>
          </cell>
          <cell r="T1979" t="str">
            <v>GNP</v>
          </cell>
          <cell r="U1979" t="str">
            <v>Grupo Nacional Provincial, S.A.B.</v>
          </cell>
          <cell r="V1979" t="str">
            <v>Agente Empleado</v>
          </cell>
          <cell r="W1979" t="str">
            <v>-</v>
          </cell>
          <cell r="X1979" t="str">
            <v>Oficina de Ventas</v>
          </cell>
          <cell r="Y1979" t="str">
            <v>Asignado</v>
          </cell>
          <cell r="Z1979" t="str">
            <v>Por asignar</v>
          </cell>
          <cell r="AA1979" t="str">
            <v>-</v>
          </cell>
          <cell r="AB1979" t="str">
            <v>-</v>
          </cell>
          <cell r="AC1979" t="str">
            <v>-</v>
          </cell>
          <cell r="AD1979" t="str">
            <v>-</v>
          </cell>
          <cell r="AE1979" t="str">
            <v>-</v>
          </cell>
          <cell r="AF1979" t="str">
            <v>-</v>
          </cell>
          <cell r="AG1979" t="str">
            <v>-</v>
          </cell>
          <cell r="AH1979" t="str">
            <v>-</v>
          </cell>
          <cell r="AI1979" t="str">
            <v>C6705</v>
          </cell>
          <cell r="AJ1979" t="str">
            <v>Ramirez Granados Arturo</v>
          </cell>
          <cell r="AK1979" t="str">
            <v>-</v>
          </cell>
          <cell r="AL1979" t="str">
            <v>-</v>
          </cell>
          <cell r="AM1979" t="str">
            <v>-</v>
          </cell>
          <cell r="AN1979">
            <v>0</v>
          </cell>
          <cell r="AO1979" t="str">
            <v>-</v>
          </cell>
          <cell r="AR1979" t="str">
            <v>6363180010381786</v>
          </cell>
          <cell r="AS1979" t="str">
            <v>ACTIVO</v>
          </cell>
          <cell r="AT1979" t="str">
            <v>2939</v>
          </cell>
          <cell r="AU1979" t="str">
            <v>408</v>
          </cell>
          <cell r="AV1979" t="str">
            <v>05/26</v>
          </cell>
          <cell r="AW1979" t="str">
            <v>IMDM22968705..</v>
          </cell>
          <cell r="AX1979" t="str">
            <v>Inactivo</v>
          </cell>
          <cell r="AY1979" t="str">
            <v>No</v>
          </cell>
          <cell r="AZ1979" t="str">
            <v>-</v>
          </cell>
          <cell r="BA1979" t="str">
            <v>-</v>
          </cell>
          <cell r="BB1979" t="str">
            <v>-</v>
          </cell>
          <cell r="BC1979" t="str">
            <v>-</v>
          </cell>
          <cell r="BD1979" t="str">
            <v>-</v>
          </cell>
          <cell r="BE1979" t="str">
            <v>-</v>
          </cell>
          <cell r="BF1979" t="str">
            <v>-</v>
          </cell>
          <cell r="BG1979" t="str">
            <v>-</v>
          </cell>
          <cell r="BH1979">
            <v>2021</v>
          </cell>
          <cell r="BI1979">
            <v>2</v>
          </cell>
          <cell r="BJ1979" t="str">
            <v>Arrendado</v>
          </cell>
          <cell r="BK1979" t="str">
            <v>ANC10828</v>
          </cell>
          <cell r="BL1979" t="str">
            <v>Auto Cam, S.A. de C.V.</v>
          </cell>
          <cell r="BM1979">
            <v>126389.66</v>
          </cell>
          <cell r="BN1979">
            <v>20222.345600000001</v>
          </cell>
          <cell r="BO1979">
            <v>146612.0056</v>
          </cell>
          <cell r="BQ1979">
            <v>43652</v>
          </cell>
          <cell r="BR1979" t="str">
            <v>AP-20161006-0674</v>
          </cell>
          <cell r="BS1979" t="str">
            <v>207</v>
          </cell>
          <cell r="BT1979" t="str">
            <v>25/36</v>
          </cell>
          <cell r="BU1979">
            <v>2264.86</v>
          </cell>
          <cell r="BV1979">
            <v>926.26</v>
          </cell>
          <cell r="BW1979">
            <v>3191.12</v>
          </cell>
          <cell r="BX1979">
            <v>510.58</v>
          </cell>
          <cell r="BY1979">
            <v>3701.7</v>
          </cell>
          <cell r="BZ1979">
            <v>83141.679999999993</v>
          </cell>
          <cell r="CA1979" t="str">
            <v>25/05/2017</v>
          </cell>
          <cell r="CB1979" t="str">
            <v>06/06/2020</v>
          </cell>
          <cell r="CC1979" t="str">
            <v>Lunes</v>
          </cell>
          <cell r="CD1979" t="str">
            <v>46</v>
          </cell>
          <cell r="CE1979" t="str">
            <v>6</v>
          </cell>
          <cell r="CF1979" t="str">
            <v>Amarillo</v>
          </cell>
          <cell r="CG1979" t="str">
            <v>1er Sábado</v>
          </cell>
          <cell r="CH1979" t="str">
            <v>Ene y Feb</v>
          </cell>
          <cell r="CI1979" t="str">
            <v>Jul y Ago</v>
          </cell>
          <cell r="CJ1979" t="str">
            <v>AgenteEmp</v>
          </cell>
          <cell r="CK1979">
            <v>90</v>
          </cell>
          <cell r="CL1979" t="str">
            <v>101 - MAGNA</v>
          </cell>
          <cell r="CM1979" t="str">
            <v>17208</v>
          </cell>
          <cell r="CP1979" t="str">
            <v>4010830</v>
          </cell>
        </row>
        <row r="1980">
          <cell r="A1980" t="str">
            <v>17209</v>
          </cell>
          <cell r="B1980" t="str">
            <v>R64APC</v>
          </cell>
          <cell r="C1980" t="str">
            <v>Ciudad de México</v>
          </cell>
          <cell r="D1980" t="str">
            <v>No aplica</v>
          </cell>
          <cell r="E1980" t="str">
            <v>Aveo</v>
          </cell>
          <cell r="F1980" t="str">
            <v>Automóvil</v>
          </cell>
          <cell r="G1980" t="str">
            <v>Chevrolet</v>
          </cell>
          <cell r="H1980" t="str">
            <v>Aveo LT 4 puertas T/M, D/H, A/A, B/A, ABS, CD, Paquete F</v>
          </cell>
          <cell r="I1980" t="str">
            <v>3G1TB5CFXHL165808</v>
          </cell>
          <cell r="J1980" t="str">
            <v>Hecho en México</v>
          </cell>
          <cell r="K1980" t="str">
            <v>Magna</v>
          </cell>
          <cell r="L1980">
            <v>4</v>
          </cell>
          <cell r="M1980">
            <v>45</v>
          </cell>
          <cell r="N1980">
            <v>2017</v>
          </cell>
          <cell r="O1980" t="str">
            <v>Tepic</v>
          </cell>
          <cell r="P1980" t="str">
            <v>Nayarit</v>
          </cell>
          <cell r="Q1980" t="str">
            <v>Occidente</v>
          </cell>
          <cell r="R1980" t="str">
            <v>Activo</v>
          </cell>
          <cell r="S1980" t="str">
            <v>En operación</v>
          </cell>
          <cell r="T1980" t="str">
            <v>GNP</v>
          </cell>
          <cell r="U1980" t="str">
            <v>Grupo Nacional Provincial, S.A.B.</v>
          </cell>
          <cell r="V1980" t="str">
            <v>AVES</v>
          </cell>
          <cell r="W1980" t="str">
            <v>-</v>
          </cell>
          <cell r="X1980" t="str">
            <v>Despacho Externo</v>
          </cell>
          <cell r="Y1980" t="str">
            <v>Asignado</v>
          </cell>
          <cell r="Z1980" t="str">
            <v>-</v>
          </cell>
          <cell r="AA1980" t="str">
            <v>Luis Eduardo Garza Soto</v>
          </cell>
          <cell r="AB1980" t="str">
            <v>-</v>
          </cell>
          <cell r="AC1980" t="str">
            <v>-</v>
          </cell>
          <cell r="AD1980" t="str">
            <v>-</v>
          </cell>
          <cell r="AE1980" t="str">
            <v>-</v>
          </cell>
          <cell r="AF1980" t="str">
            <v>-</v>
          </cell>
          <cell r="AG1980" t="str">
            <v>-</v>
          </cell>
          <cell r="AH1980" t="str">
            <v>-</v>
          </cell>
          <cell r="AI1980" t="str">
            <v>C6705</v>
          </cell>
          <cell r="AJ1980" t="str">
            <v>Ramirez Granados Arturo</v>
          </cell>
          <cell r="AK1980" t="str">
            <v>-</v>
          </cell>
          <cell r="AL1980" t="str">
            <v>-</v>
          </cell>
          <cell r="AM1980" t="str">
            <v>-</v>
          </cell>
          <cell r="AN1980" t="str">
            <v>legarzaseguros@hotmail.com</v>
          </cell>
          <cell r="AO1980" t="str">
            <v>-</v>
          </cell>
          <cell r="AQ1980">
            <v>3315931167</v>
          </cell>
          <cell r="AR1980" t="str">
            <v>6363180010381794</v>
          </cell>
          <cell r="AS1980" t="str">
            <v>BLOQUEADO</v>
          </cell>
          <cell r="AT1980" t="str">
            <v>5213</v>
          </cell>
          <cell r="AU1980" t="str">
            <v>886</v>
          </cell>
          <cell r="AV1980" t="str">
            <v>05/26</v>
          </cell>
          <cell r="AW1980" t="str">
            <v>-</v>
          </cell>
          <cell r="AX1980" t="str">
            <v>-</v>
          </cell>
          <cell r="AY1980" t="str">
            <v>No</v>
          </cell>
          <cell r="AZ1980" t="str">
            <v>-</v>
          </cell>
          <cell r="BA1980" t="str">
            <v>-</v>
          </cell>
          <cell r="BB1980" t="str">
            <v>-</v>
          </cell>
          <cell r="BC1980" t="str">
            <v>-</v>
          </cell>
          <cell r="BD1980" t="str">
            <v>-</v>
          </cell>
          <cell r="BE1980" t="str">
            <v>-</v>
          </cell>
          <cell r="BF1980" t="str">
            <v>-</v>
          </cell>
          <cell r="BG1980" t="str">
            <v>-</v>
          </cell>
          <cell r="BH1980">
            <v>2021</v>
          </cell>
          <cell r="BI1980">
            <v>2</v>
          </cell>
          <cell r="BJ1980" t="str">
            <v>Arrendado</v>
          </cell>
          <cell r="BK1980" t="str">
            <v>ANC10827</v>
          </cell>
          <cell r="BL1980" t="str">
            <v>Auto Cam, S.A. de C.V.</v>
          </cell>
          <cell r="BM1980">
            <v>126389.66</v>
          </cell>
          <cell r="BN1980">
            <v>20222.345600000001</v>
          </cell>
          <cell r="BO1980">
            <v>146612.0056</v>
          </cell>
          <cell r="BQ1980">
            <v>43652</v>
          </cell>
          <cell r="BR1980" t="str">
            <v>AP-20161006-0674</v>
          </cell>
          <cell r="BS1980" t="str">
            <v>206</v>
          </cell>
          <cell r="BT1980" t="str">
            <v>25/36</v>
          </cell>
          <cell r="BU1980">
            <v>2264.86</v>
          </cell>
          <cell r="BV1980">
            <v>926.26</v>
          </cell>
          <cell r="BW1980">
            <v>3191.12</v>
          </cell>
          <cell r="BX1980">
            <v>510.58</v>
          </cell>
          <cell r="BY1980">
            <v>3701.7</v>
          </cell>
          <cell r="BZ1980">
            <v>83141.679999999993</v>
          </cell>
          <cell r="CA1980" t="str">
            <v>25/05/2017</v>
          </cell>
          <cell r="CB1980" t="str">
            <v>06/06/2020</v>
          </cell>
          <cell r="CC1980" t="str">
            <v>Miércoles</v>
          </cell>
          <cell r="CD1980" t="str">
            <v>64</v>
          </cell>
          <cell r="CE1980" t="str">
            <v>4</v>
          </cell>
          <cell r="CF1980" t="str">
            <v>Rojo</v>
          </cell>
          <cell r="CG1980" t="str">
            <v>3er Sábado</v>
          </cell>
          <cell r="CH1980" t="str">
            <v>Mzo y Abr</v>
          </cell>
          <cell r="CI1980" t="str">
            <v>Sep y Oct</v>
          </cell>
          <cell r="CJ1980" t="str">
            <v>AVEs</v>
          </cell>
          <cell r="CK1980">
            <v>0</v>
          </cell>
          <cell r="CL1980" t="str">
            <v>101 - MAGNA</v>
          </cell>
          <cell r="CM1980" t="str">
            <v>17209</v>
          </cell>
          <cell r="CP1980" t="str">
            <v>-</v>
          </cell>
        </row>
        <row r="1981">
          <cell r="A1981" t="str">
            <v>17210</v>
          </cell>
          <cell r="B1981" t="str">
            <v>R49APC</v>
          </cell>
          <cell r="C1981" t="str">
            <v>Ciudad de México</v>
          </cell>
          <cell r="D1981" t="str">
            <v>No aplica</v>
          </cell>
          <cell r="E1981" t="str">
            <v>Aveo</v>
          </cell>
          <cell r="F1981" t="str">
            <v>Automóvil</v>
          </cell>
          <cell r="G1981" t="str">
            <v>Chevrolet</v>
          </cell>
          <cell r="H1981" t="str">
            <v>Aveo LT 4 puertas T/M, D/H, A/A, B/A, ABS, CD, Paquete F</v>
          </cell>
          <cell r="I1981" t="str">
            <v>3G1TB5CFXHL165968</v>
          </cell>
          <cell r="J1981" t="str">
            <v>Hecho en México</v>
          </cell>
          <cell r="K1981" t="str">
            <v>Magna</v>
          </cell>
          <cell r="L1981">
            <v>4</v>
          </cell>
          <cell r="M1981">
            <v>45</v>
          </cell>
          <cell r="N1981">
            <v>2017</v>
          </cell>
          <cell r="O1981" t="str">
            <v>Durango</v>
          </cell>
          <cell r="P1981" t="str">
            <v>Durango</v>
          </cell>
          <cell r="Q1981" t="str">
            <v>Noreste</v>
          </cell>
          <cell r="R1981" t="str">
            <v>Baja</v>
          </cell>
          <cell r="S1981" t="str">
            <v>Devolución Valmex</v>
          </cell>
          <cell r="T1981" t="str">
            <v>GNP</v>
          </cell>
          <cell r="U1981" t="str">
            <v>Grupo Nacional Provincial, S.A.B.</v>
          </cell>
          <cell r="V1981" t="str">
            <v>Agente Empleado</v>
          </cell>
          <cell r="W1981" t="str">
            <v>-</v>
          </cell>
          <cell r="X1981" t="str">
            <v>Oficina de Ventas</v>
          </cell>
          <cell r="Y1981" t="str">
            <v>Asignado</v>
          </cell>
          <cell r="Z1981" t="str">
            <v>V03532</v>
          </cell>
          <cell r="AA1981" t="str">
            <v>Cárdenas Aceval Ulises</v>
          </cell>
          <cell r="AB1981" t="str">
            <v>GNP Administración de Venta Masiva, S.A. de C.V.</v>
          </cell>
          <cell r="AC1981" t="str">
            <v>CAAU811217QTA</v>
          </cell>
          <cell r="AD1981" t="str">
            <v>Jefe de departamento</v>
          </cell>
          <cell r="AE1981" t="str">
            <v>Gerente Comercial</v>
          </cell>
          <cell r="AF1981" t="str">
            <v>Unidad de Negocio</v>
          </cell>
          <cell r="AG1981" t="str">
            <v>Dirección Canal Masivo</v>
          </cell>
          <cell r="AH1981" t="str">
            <v>Subdirección Comercial Agentes y Empleados</v>
          </cell>
          <cell r="AI1981" t="str">
            <v>C2041</v>
          </cell>
          <cell r="AJ1981" t="str">
            <v>Cabrera Zúñiga Saúl</v>
          </cell>
          <cell r="AK1981" t="str">
            <v>Oficina de Servicio Durango</v>
          </cell>
          <cell r="AL1981" t="str">
            <v>Durango</v>
          </cell>
          <cell r="AM1981">
            <v>5021</v>
          </cell>
          <cell r="AN1981" t="str">
            <v>ulises.cardenas@gnp.com.mx</v>
          </cell>
          <cell r="AO1981" t="str">
            <v>ulises.cardenas@gnp.com.mx</v>
          </cell>
          <cell r="AQ1981">
            <v>6181064756</v>
          </cell>
          <cell r="AR1981" t="str">
            <v>6363180010381802</v>
          </cell>
          <cell r="AS1981" t="str">
            <v>CANCELADO</v>
          </cell>
          <cell r="AT1981" t="str">
            <v>5825</v>
          </cell>
          <cell r="AU1981" t="str">
            <v>551</v>
          </cell>
          <cell r="AV1981" t="str">
            <v>05/26</v>
          </cell>
          <cell r="AW1981" t="str">
            <v>IMDM22968711..</v>
          </cell>
          <cell r="AX1981" t="str">
            <v>Inactivo</v>
          </cell>
          <cell r="AY1981" t="str">
            <v>No</v>
          </cell>
          <cell r="AZ1981" t="str">
            <v>-</v>
          </cell>
          <cell r="BA1981" t="str">
            <v>-</v>
          </cell>
          <cell r="BB1981" t="str">
            <v>-</v>
          </cell>
          <cell r="BC1981" t="str">
            <v>-</v>
          </cell>
          <cell r="BD1981" t="str">
            <v>-</v>
          </cell>
          <cell r="BE1981" t="str">
            <v>-</v>
          </cell>
          <cell r="BF1981" t="str">
            <v>-</v>
          </cell>
          <cell r="BG1981" t="str">
            <v>-</v>
          </cell>
          <cell r="BH1981" t="str">
            <v>-</v>
          </cell>
          <cell r="BI1981" t="str">
            <v>-</v>
          </cell>
          <cell r="BJ1981" t="str">
            <v>Arrendado</v>
          </cell>
          <cell r="BK1981" t="str">
            <v>ANC10829</v>
          </cell>
          <cell r="BL1981" t="str">
            <v>Auto Cam, S.A. de C.V.</v>
          </cell>
          <cell r="BM1981">
            <v>126389.66</v>
          </cell>
          <cell r="BN1981">
            <v>20222.345600000001</v>
          </cell>
          <cell r="BO1981">
            <v>146612.0056</v>
          </cell>
          <cell r="BQ1981" t="str">
            <v>-</v>
          </cell>
          <cell r="BR1981" t="str">
            <v>-</v>
          </cell>
          <cell r="BS1981" t="str">
            <v>-</v>
          </cell>
          <cell r="BT1981" t="str">
            <v>-</v>
          </cell>
          <cell r="BU1981" t="str">
            <v>-</v>
          </cell>
          <cell r="BV1981" t="str">
            <v>-</v>
          </cell>
          <cell r="BW1981" t="str">
            <v>-</v>
          </cell>
          <cell r="BX1981" t="str">
            <v>-</v>
          </cell>
          <cell r="BY1981" t="str">
            <v>-</v>
          </cell>
          <cell r="BZ1981" t="str">
            <v>-</v>
          </cell>
          <cell r="CA1981" t="str">
            <v>-</v>
          </cell>
          <cell r="CB1981" t="str">
            <v>-</v>
          </cell>
          <cell r="CC1981" t="str">
            <v>Viernes</v>
          </cell>
          <cell r="CD1981" t="str">
            <v>49</v>
          </cell>
          <cell r="CE1981" t="str">
            <v>9</v>
          </cell>
          <cell r="CF1981" t="str">
            <v>Azul</v>
          </cell>
          <cell r="CG1981" t="str">
            <v>5o Sábado</v>
          </cell>
          <cell r="CH1981" t="str">
            <v>May y Jun</v>
          </cell>
          <cell r="CI1981" t="str">
            <v>Nov y Dic</v>
          </cell>
          <cell r="CJ1981" t="str">
            <v>AgenteEmp</v>
          </cell>
          <cell r="CK1981">
            <v>90</v>
          </cell>
          <cell r="CL1981" t="str">
            <v>101 - MAGNA</v>
          </cell>
          <cell r="CM1981" t="str">
            <v>17210</v>
          </cell>
          <cell r="CP1981" t="str">
            <v>-</v>
          </cell>
        </row>
        <row r="1982">
          <cell r="A1982" t="str">
            <v>17211</v>
          </cell>
          <cell r="B1982" t="str">
            <v>3F4AL</v>
          </cell>
          <cell r="C1982" t="str">
            <v>Ciudad de México</v>
          </cell>
          <cell r="D1982" t="str">
            <v>No aplica</v>
          </cell>
          <cell r="E1982" t="str">
            <v>BMW F700GS</v>
          </cell>
          <cell r="F1982" t="str">
            <v>Motocicleta</v>
          </cell>
          <cell r="G1982" t="str">
            <v>BMW</v>
          </cell>
          <cell r="H1982" t="str">
            <v>F700GS Police 798cc, TM-6V, ABS, ASC, Puños calefactables</v>
          </cell>
          <cell r="I1982" t="str">
            <v>WB10B0606JZ932666</v>
          </cell>
          <cell r="J1982" t="str">
            <v>09020590</v>
          </cell>
          <cell r="K1982" t="str">
            <v>Premium</v>
          </cell>
          <cell r="L1982">
            <v>2</v>
          </cell>
          <cell r="M1982">
            <v>16</v>
          </cell>
          <cell r="N1982">
            <v>2018</v>
          </cell>
          <cell r="O1982" t="str">
            <v>Ciudad de México</v>
          </cell>
          <cell r="P1982" t="str">
            <v>Ciudad de México</v>
          </cell>
          <cell r="Q1982" t="str">
            <v>Zona Metropolitana</v>
          </cell>
          <cell r="R1982" t="str">
            <v>Proceso baja</v>
          </cell>
          <cell r="S1982" t="str">
            <v>En operación</v>
          </cell>
          <cell r="T1982" t="str">
            <v>GNP</v>
          </cell>
          <cell r="U1982" t="str">
            <v>Grupo Nacional Provincial, S.A.B.</v>
          </cell>
          <cell r="V1982" t="str">
            <v>Asesor de Servicio</v>
          </cell>
          <cell r="W1982" t="str">
            <v>597</v>
          </cell>
          <cell r="X1982" t="str">
            <v>Célula 9</v>
          </cell>
          <cell r="Y1982" t="str">
            <v>Asignado</v>
          </cell>
          <cell r="Z1982" t="str">
            <v>N94518</v>
          </cell>
          <cell r="AA1982" t="str">
            <v>Valencia Mejía Humberto</v>
          </cell>
          <cell r="AB1982" t="str">
            <v>Grupo Nacional Provincial, S.A.B.</v>
          </cell>
          <cell r="AC1982" t="str">
            <v>VAMH750906GI8</v>
          </cell>
          <cell r="AD1982" t="str">
            <v>Operativo</v>
          </cell>
          <cell r="AE1982" t="str">
            <v>Asesor de Servicio Automovil</v>
          </cell>
          <cell r="AF1982" t="str">
            <v>Unidad Operativa</v>
          </cell>
          <cell r="AG1982" t="str">
            <v>Dirección Servicio y Operaciones</v>
          </cell>
          <cell r="AH1982" t="str">
            <v>Subdir. Siniestros CDMX y Sureste</v>
          </cell>
          <cell r="AI1982" t="str">
            <v>C9215</v>
          </cell>
          <cell r="AJ1982" t="str">
            <v>Moreno Alvárez Elvia Citlalli</v>
          </cell>
          <cell r="AK1982" t="str">
            <v>Tlalnepantla</v>
          </cell>
          <cell r="AL1982" t="str">
            <v>Tlalnepantla</v>
          </cell>
          <cell r="AM1982">
            <v>80824</v>
          </cell>
          <cell r="AN1982" t="str">
            <v>humberto.valencia@gnp.com.mx</v>
          </cell>
          <cell r="AO1982" t="str">
            <v>humberto.valencia@gnp.com.mx</v>
          </cell>
          <cell r="AQ1982">
            <v>5535667122</v>
          </cell>
          <cell r="AR1982" t="str">
            <v>6363180010381810</v>
          </cell>
          <cell r="AS1982" t="str">
            <v>CANCELADO</v>
          </cell>
          <cell r="AT1982" t="str">
            <v>2545</v>
          </cell>
          <cell r="AU1982" t="str">
            <v>539</v>
          </cell>
          <cell r="AV1982" t="str">
            <v>05/26</v>
          </cell>
          <cell r="AW1982" t="str">
            <v>IMDM22968856..</v>
          </cell>
          <cell r="AX1982" t="str">
            <v>Inactivo</v>
          </cell>
          <cell r="AY1982" t="str">
            <v>Si</v>
          </cell>
          <cell r="AZ1982">
            <v>1305.56</v>
          </cell>
          <cell r="BA1982">
            <v>43708</v>
          </cell>
          <cell r="BB1982">
            <v>50916.84</v>
          </cell>
          <cell r="BC1982" t="str">
            <v>-</v>
          </cell>
          <cell r="BD1982">
            <v>94000</v>
          </cell>
          <cell r="BE1982">
            <v>43131</v>
          </cell>
          <cell r="BF1982">
            <v>44227</v>
          </cell>
          <cell r="BG1982">
            <v>3</v>
          </cell>
          <cell r="BH1982">
            <v>2021</v>
          </cell>
          <cell r="BI1982">
            <v>1</v>
          </cell>
          <cell r="BJ1982" t="str">
            <v>Arrendado</v>
          </cell>
          <cell r="BK1982" t="str">
            <v>FAMMA000039</v>
          </cell>
          <cell r="BL1982" t="str">
            <v>Master Motors Mexico, S.A. de C.V.</v>
          </cell>
          <cell r="BM1982">
            <v>204818.97</v>
          </cell>
          <cell r="BN1982">
            <v>32771.03</v>
          </cell>
          <cell r="BO1982">
            <v>237590</v>
          </cell>
          <cell r="BQ1982">
            <v>43652</v>
          </cell>
          <cell r="BR1982" t="str">
            <v>AP-20170728-0735</v>
          </cell>
          <cell r="BS1982" t="str">
            <v>137</v>
          </cell>
          <cell r="BT1982" t="str">
            <v>19/36</v>
          </cell>
          <cell r="BU1982">
            <v>3150.3</v>
          </cell>
          <cell r="BV1982">
            <v>1664.71</v>
          </cell>
          <cell r="BW1982">
            <v>4815.01</v>
          </cell>
          <cell r="BX1982">
            <v>770.4</v>
          </cell>
          <cell r="BY1982">
            <v>5585.41</v>
          </cell>
          <cell r="BZ1982">
            <v>150346.22</v>
          </cell>
          <cell r="CA1982" t="str">
            <v>16/11/2017</v>
          </cell>
          <cell r="CB1982" t="str">
            <v>06/12/2020</v>
          </cell>
          <cell r="CC1982" t="str">
            <v>Miércoles</v>
          </cell>
          <cell r="CD1982" t="str">
            <v>3F</v>
          </cell>
          <cell r="CE1982" t="str">
            <v>4</v>
          </cell>
          <cell r="CF1982" t="str">
            <v>Rojo</v>
          </cell>
          <cell r="CG1982" t="str">
            <v>3er Sábado</v>
          </cell>
          <cell r="CH1982" t="str">
            <v>Mzo y Abr</v>
          </cell>
          <cell r="CI1982" t="str">
            <v>Sep y Oct</v>
          </cell>
          <cell r="CJ1982" t="str">
            <v>Ajustador</v>
          </cell>
          <cell r="CK1982">
            <v>64</v>
          </cell>
          <cell r="CL1982" t="str">
            <v>102 - PREMIUM</v>
          </cell>
          <cell r="CM1982" t="str">
            <v>17211</v>
          </cell>
          <cell r="CP1982" t="str">
            <v>-</v>
          </cell>
        </row>
        <row r="1983">
          <cell r="A1983" t="str">
            <v>17212</v>
          </cell>
          <cell r="B1983" t="str">
            <v>Y89ARM</v>
          </cell>
          <cell r="C1983" t="str">
            <v>Ciudad de México</v>
          </cell>
          <cell r="D1983" t="str">
            <v>No aplica</v>
          </cell>
          <cell r="E1983" t="str">
            <v>Express</v>
          </cell>
          <cell r="F1983" t="str">
            <v>Camioneta</v>
          </cell>
          <cell r="G1983" t="str">
            <v>Chevrolet</v>
          </cell>
          <cell r="H1983" t="str">
            <v>Express Cargo Van LS, 6 Ptas, T/A-6V, A/A, B/A, ABS, CD, Paq. B</v>
          </cell>
          <cell r="I1983" t="str">
            <v>1GCZG9CG4H1177673</v>
          </cell>
          <cell r="J1983" t="str">
            <v>Hecho en México</v>
          </cell>
          <cell r="K1983" t="str">
            <v>Magna</v>
          </cell>
          <cell r="L1983">
            <v>8</v>
          </cell>
          <cell r="M1983">
            <v>117</v>
          </cell>
          <cell r="N1983">
            <v>2017</v>
          </cell>
          <cell r="O1983" t="str">
            <v>Monterrey</v>
          </cell>
          <cell r="P1983" t="str">
            <v>Nuevo León</v>
          </cell>
          <cell r="Q1983" t="str">
            <v>Noreste</v>
          </cell>
          <cell r="R1983" t="str">
            <v>Activo</v>
          </cell>
          <cell r="S1983" t="str">
            <v>En operación</v>
          </cell>
          <cell r="T1983" t="str">
            <v>GNP</v>
          </cell>
          <cell r="U1983" t="str">
            <v>Grupo Nacional Provincial, S.A.B.</v>
          </cell>
          <cell r="V1983" t="str">
            <v>Pool Administrativo</v>
          </cell>
          <cell r="W1983" t="str">
            <v>Pool Administrativo</v>
          </cell>
          <cell r="X1983" t="str">
            <v>Oficina Regional</v>
          </cell>
          <cell r="Y1983" t="str">
            <v>Pool</v>
          </cell>
          <cell r="Z1983" t="str">
            <v>N95833</v>
          </cell>
          <cell r="AA1983" t="str">
            <v>Saltijeral Toledo Laura Daniela</v>
          </cell>
          <cell r="AB1983" t="str">
            <v>Grupo Nacional Provincial, S.A.B.</v>
          </cell>
          <cell r="AC1983" t="str">
            <v>SATL9112111M9</v>
          </cell>
          <cell r="AD1983" t="str">
            <v>Jefe de departamento</v>
          </cell>
          <cell r="AE1983" t="str">
            <v>Jefe de Departamento B</v>
          </cell>
          <cell r="AF1983" t="str">
            <v>Unidad Staff</v>
          </cell>
          <cell r="AG1983" t="str">
            <v>Dirección Recursos Humanos y Servicios Administrativos</v>
          </cell>
          <cell r="AH1983" t="str">
            <v>Subdir. Inmuebles</v>
          </cell>
          <cell r="AI1983" t="str">
            <v>C6108</v>
          </cell>
          <cell r="AJ1983" t="str">
            <v>Lomeli Aguayo Victor Javier</v>
          </cell>
          <cell r="AK1983" t="str">
            <v>Santa Engracia C PB</v>
          </cell>
          <cell r="AL1983" t="str">
            <v>Monterrey</v>
          </cell>
          <cell r="AM1983">
            <v>0</v>
          </cell>
          <cell r="AN1983" t="str">
            <v>laura.saltijeral@gnp.com.mx</v>
          </cell>
          <cell r="AO1983" t="str">
            <v>laura.saltijeral@gnp.com.mx</v>
          </cell>
          <cell r="AP1983" t="str">
            <v>gustavo.arellano@gnp.com.mx</v>
          </cell>
          <cell r="AQ1983">
            <v>8115716768</v>
          </cell>
          <cell r="AR1983" t="str">
            <v>6363180010381828</v>
          </cell>
          <cell r="AS1983" t="str">
            <v>CANCELADO</v>
          </cell>
          <cell r="AT1983" t="str">
            <v>6485</v>
          </cell>
          <cell r="AU1983" t="str">
            <v>178</v>
          </cell>
          <cell r="AV1983" t="str">
            <v>05/26</v>
          </cell>
          <cell r="AW1983" t="str">
            <v>IMDM22968813..</v>
          </cell>
          <cell r="AX1983" t="str">
            <v>Activo</v>
          </cell>
          <cell r="AY1983" t="str">
            <v>No</v>
          </cell>
          <cell r="AZ1983" t="str">
            <v>-</v>
          </cell>
          <cell r="BA1983" t="str">
            <v>-</v>
          </cell>
          <cell r="BB1983" t="str">
            <v>-</v>
          </cell>
          <cell r="BC1983" t="str">
            <v>-</v>
          </cell>
          <cell r="BD1983" t="str">
            <v>-</v>
          </cell>
          <cell r="BE1983" t="str">
            <v>-</v>
          </cell>
          <cell r="BF1983" t="str">
            <v>-</v>
          </cell>
          <cell r="BG1983" t="str">
            <v>-</v>
          </cell>
          <cell r="BH1983">
            <v>2021</v>
          </cell>
          <cell r="BI1983">
            <v>2</v>
          </cell>
          <cell r="BJ1983" t="str">
            <v>Arrendado</v>
          </cell>
          <cell r="BK1983" t="str">
            <v>ANC11427</v>
          </cell>
          <cell r="BL1983" t="str">
            <v>Auto Cam, S.A. de C.V.</v>
          </cell>
          <cell r="BM1983">
            <v>418275.86</v>
          </cell>
          <cell r="BN1983">
            <v>66924.137600000002</v>
          </cell>
          <cell r="BO1983">
            <v>485199.9976</v>
          </cell>
          <cell r="BQ1983">
            <v>43652</v>
          </cell>
          <cell r="BR1983" t="str">
            <v>AP-20170728-0735</v>
          </cell>
          <cell r="BS1983" t="str">
            <v>130</v>
          </cell>
          <cell r="BT1983" t="str">
            <v>22/48</v>
          </cell>
          <cell r="BU1983">
            <v>4696.0600000000004</v>
          </cell>
          <cell r="BV1983">
            <v>3602.43</v>
          </cell>
          <cell r="BW1983">
            <v>8298.49</v>
          </cell>
          <cell r="BX1983">
            <v>1327.76</v>
          </cell>
          <cell r="BY1983">
            <v>9626.25</v>
          </cell>
          <cell r="BZ1983">
            <v>327470.89</v>
          </cell>
          <cell r="CA1983" t="str">
            <v>29/08/2017</v>
          </cell>
          <cell r="CB1983" t="str">
            <v>06/09/2021</v>
          </cell>
          <cell r="CC1983" t="str">
            <v>Viernes</v>
          </cell>
          <cell r="CD1983" t="str">
            <v>89</v>
          </cell>
          <cell r="CE1983" t="str">
            <v>9</v>
          </cell>
          <cell r="CF1983" t="str">
            <v>Azul</v>
          </cell>
          <cell r="CG1983" t="str">
            <v>5o Sábado</v>
          </cell>
          <cell r="CH1983" t="str">
            <v>May y Jun</v>
          </cell>
          <cell r="CI1983" t="str">
            <v>Nov y Dic</v>
          </cell>
          <cell r="CJ1983" t="str">
            <v>PAdmvo</v>
          </cell>
          <cell r="CK1983">
            <v>234</v>
          </cell>
          <cell r="CL1983" t="str">
            <v>101 - MAGNA</v>
          </cell>
          <cell r="CM1983" t="str">
            <v>17212</v>
          </cell>
          <cell r="CN1983" t="str">
            <v>245/75/R16</v>
          </cell>
          <cell r="CO1983" t="str">
            <v>Motor: 6.0L, Potencia: 324 hp @ 4,700 rpm. Torque: 373 lb-pie @ 4,400 rpm</v>
          </cell>
          <cell r="CP1983" t="str">
            <v>-</v>
          </cell>
        </row>
        <row r="1984">
          <cell r="A1984" t="str">
            <v>17213</v>
          </cell>
          <cell r="B1984" t="str">
            <v>Y16ARM</v>
          </cell>
          <cell r="C1984" t="str">
            <v>Ciudad de México</v>
          </cell>
          <cell r="D1984" t="str">
            <v>No aplica</v>
          </cell>
          <cell r="E1984" t="str">
            <v>Express</v>
          </cell>
          <cell r="F1984" t="str">
            <v>Camioneta</v>
          </cell>
          <cell r="G1984" t="str">
            <v>Chevrolet</v>
          </cell>
          <cell r="H1984" t="str">
            <v>Express Cargo Van LS, 6 Ptas, T/A-6V, A/A, B/A, ABS, CD, Paq. B</v>
          </cell>
          <cell r="I1984" t="str">
            <v>1GCZG9CG5H1178329</v>
          </cell>
          <cell r="J1984" t="str">
            <v>Hecho en México</v>
          </cell>
          <cell r="K1984" t="str">
            <v>Magna</v>
          </cell>
          <cell r="L1984">
            <v>8</v>
          </cell>
          <cell r="M1984">
            <v>117</v>
          </cell>
          <cell r="N1984">
            <v>2017</v>
          </cell>
          <cell r="O1984" t="str">
            <v>Guadalajara</v>
          </cell>
          <cell r="P1984" t="str">
            <v>Jalisco</v>
          </cell>
          <cell r="Q1984" t="str">
            <v>Occidente</v>
          </cell>
          <cell r="R1984" t="str">
            <v>Activo</v>
          </cell>
          <cell r="S1984" t="str">
            <v>En operación</v>
          </cell>
          <cell r="T1984" t="str">
            <v>GNP</v>
          </cell>
          <cell r="U1984" t="str">
            <v>Grupo Nacional Provincial, S.A.B.</v>
          </cell>
          <cell r="V1984" t="str">
            <v>Pool Administrativo</v>
          </cell>
          <cell r="W1984" t="str">
            <v>Pool Administrativo</v>
          </cell>
          <cell r="X1984" t="str">
            <v>Oficina Regional</v>
          </cell>
          <cell r="Y1984" t="str">
            <v>Pool</v>
          </cell>
          <cell r="Z1984" t="str">
            <v>N73128</v>
          </cell>
          <cell r="AA1984" t="str">
            <v>Montiel Medina Alexandro</v>
          </cell>
          <cell r="AB1984" t="str">
            <v>Grupo Nacional Provincial, S.A.B.</v>
          </cell>
          <cell r="AC1984" t="str">
            <v>MOMA750304TU4</v>
          </cell>
          <cell r="AD1984" t="str">
            <v>Jefe de departamento</v>
          </cell>
          <cell r="AE1984" t="str">
            <v>Jefe de Departamento A</v>
          </cell>
          <cell r="AF1984" t="str">
            <v>Unidad Staff</v>
          </cell>
          <cell r="AG1984" t="str">
            <v>Dirección Recursos Humanos y Servicios Administrativos</v>
          </cell>
          <cell r="AH1984" t="str">
            <v>Subdir. Inmuebles</v>
          </cell>
          <cell r="AI1984" t="str">
            <v>C6108</v>
          </cell>
          <cell r="AJ1984" t="str">
            <v>Lomeli Aguayo Victor Javier</v>
          </cell>
          <cell r="AK1984" t="str">
            <v>Oficina central Guadalajara</v>
          </cell>
          <cell r="AL1984" t="str">
            <v>Guadalajara</v>
          </cell>
          <cell r="AM1984">
            <v>6071</v>
          </cell>
          <cell r="AN1984" t="str">
            <v>alexandro.montiel@gnp.com.mx</v>
          </cell>
          <cell r="AO1984" t="str">
            <v>alexandro.montiel@gnp.com.mx</v>
          </cell>
          <cell r="AQ1984">
            <v>3311581405</v>
          </cell>
          <cell r="AR1984" t="str">
            <v>6363180010381836</v>
          </cell>
          <cell r="AS1984" t="str">
            <v>ACTIVO</v>
          </cell>
          <cell r="AT1984" t="str">
            <v>2137</v>
          </cell>
          <cell r="AU1984" t="str">
            <v>679</v>
          </cell>
          <cell r="AV1984" t="str">
            <v>05/26</v>
          </cell>
          <cell r="AW1984" t="str">
            <v>IMDM22968812..</v>
          </cell>
          <cell r="AX1984" t="str">
            <v>Activo</v>
          </cell>
          <cell r="AY1984" t="str">
            <v>No</v>
          </cell>
          <cell r="AZ1984" t="str">
            <v>-</v>
          </cell>
          <cell r="BA1984" t="str">
            <v>-</v>
          </cell>
          <cell r="BB1984" t="str">
            <v>-</v>
          </cell>
          <cell r="BC1984" t="str">
            <v>-</v>
          </cell>
          <cell r="BD1984" t="str">
            <v>-</v>
          </cell>
          <cell r="BE1984" t="str">
            <v>-</v>
          </cell>
          <cell r="BF1984" t="str">
            <v>-</v>
          </cell>
          <cell r="BG1984" t="str">
            <v>-</v>
          </cell>
          <cell r="BH1984">
            <v>2021</v>
          </cell>
          <cell r="BI1984">
            <v>2</v>
          </cell>
          <cell r="BJ1984" t="str">
            <v>Arrendado</v>
          </cell>
          <cell r="BK1984" t="str">
            <v>ANC11428</v>
          </cell>
          <cell r="BL1984" t="str">
            <v>Auto Cam, S.A. de C.V.</v>
          </cell>
          <cell r="BM1984">
            <v>418275.86</v>
          </cell>
          <cell r="BN1984">
            <v>66924.137600000002</v>
          </cell>
          <cell r="BO1984">
            <v>485199.9976</v>
          </cell>
          <cell r="BQ1984">
            <v>43652</v>
          </cell>
          <cell r="BR1984" t="str">
            <v>AP-20170728-0735</v>
          </cell>
          <cell r="BS1984" t="str">
            <v>131</v>
          </cell>
          <cell r="BT1984" t="str">
            <v>22/48</v>
          </cell>
          <cell r="BU1984">
            <v>4696.0600000000004</v>
          </cell>
          <cell r="BV1984">
            <v>3602.43</v>
          </cell>
          <cell r="BW1984">
            <v>8298.49</v>
          </cell>
          <cell r="BX1984">
            <v>1327.76</v>
          </cell>
          <cell r="BY1984">
            <v>9626.25</v>
          </cell>
          <cell r="BZ1984">
            <v>327470.89</v>
          </cell>
          <cell r="CA1984" t="str">
            <v>29/08/2017</v>
          </cell>
          <cell r="CB1984" t="str">
            <v>06/09/2021</v>
          </cell>
          <cell r="CC1984" t="str">
            <v>Lunes</v>
          </cell>
          <cell r="CD1984" t="str">
            <v>16</v>
          </cell>
          <cell r="CE1984" t="str">
            <v>6</v>
          </cell>
          <cell r="CF1984" t="str">
            <v>Amarillo</v>
          </cell>
          <cell r="CG1984" t="str">
            <v>1er Sábado</v>
          </cell>
          <cell r="CH1984" t="str">
            <v>Ene y Feb</v>
          </cell>
          <cell r="CI1984" t="str">
            <v>Jul y Ago</v>
          </cell>
          <cell r="CJ1984" t="str">
            <v>PAdmvo</v>
          </cell>
          <cell r="CK1984">
            <v>234</v>
          </cell>
          <cell r="CL1984" t="str">
            <v>101 - MAGNA</v>
          </cell>
          <cell r="CM1984" t="str">
            <v>17213</v>
          </cell>
          <cell r="CN1984" t="str">
            <v>245/75/R16</v>
          </cell>
          <cell r="CO1984" t="str">
            <v>Motor: 6.0L, Potencia: 324 hp @ 4,700 rpm. Torque: 373 lb-pie @ 4,400 rpm</v>
          </cell>
          <cell r="CP1984" t="str">
            <v>-</v>
          </cell>
        </row>
        <row r="1985">
          <cell r="A1985" t="str">
            <v>17214</v>
          </cell>
          <cell r="B1985" t="str">
            <v>J39APT</v>
          </cell>
          <cell r="C1985" t="str">
            <v>Ciudad de México</v>
          </cell>
          <cell r="D1985" t="str">
            <v>No aplica</v>
          </cell>
          <cell r="E1985" t="str">
            <v>Trax</v>
          </cell>
          <cell r="F1985" t="str">
            <v>Camioneta</v>
          </cell>
          <cell r="G1985" t="str">
            <v>Chevrolet</v>
          </cell>
          <cell r="H1985" t="str">
            <v>Trax LS 5 Ptas, T/M-5V, D/H, A/A, E/E, B/A, ABS, CD, Paq. A</v>
          </cell>
          <cell r="I1985" t="str">
            <v>3GNCJ7CE6HL205354</v>
          </cell>
          <cell r="J1985" t="str">
            <v>Hecho en México</v>
          </cell>
          <cell r="K1985" t="str">
            <v>Magna</v>
          </cell>
          <cell r="L1985">
            <v>4</v>
          </cell>
          <cell r="M1985">
            <v>52</v>
          </cell>
          <cell r="N1985">
            <v>2017</v>
          </cell>
          <cell r="O1985" t="str">
            <v>Ciudad de México</v>
          </cell>
          <cell r="P1985" t="str">
            <v>Ciudad de México</v>
          </cell>
          <cell r="Q1985" t="str">
            <v>Zona Metropolitana</v>
          </cell>
          <cell r="R1985" t="str">
            <v>Activo</v>
          </cell>
          <cell r="S1985" t="str">
            <v>En operación</v>
          </cell>
          <cell r="T1985" t="str">
            <v>GNP</v>
          </cell>
          <cell r="U1985" t="str">
            <v>Grupo Nacional Provincial, S.A.B.</v>
          </cell>
          <cell r="V1985" t="str">
            <v>Pool Administrativo</v>
          </cell>
          <cell r="W1985" t="str">
            <v>Pool Administrativo</v>
          </cell>
          <cell r="X1985" t="str">
            <v>Plaza GNP</v>
          </cell>
          <cell r="Y1985" t="str">
            <v>Pool</v>
          </cell>
          <cell r="Z1985" t="str">
            <v>N89927</v>
          </cell>
          <cell r="AA1985" t="str">
            <v>Salazar Hernández Alejandro</v>
          </cell>
          <cell r="AB1985" t="str">
            <v>Grupo Nacional Provincial, S.A.B.</v>
          </cell>
          <cell r="AC1985" t="str">
            <v>SAHA7905127X5</v>
          </cell>
          <cell r="AD1985" t="str">
            <v>Jefe de departamento</v>
          </cell>
          <cell r="AE1985" t="str">
            <v>Jefe de Departamento A</v>
          </cell>
          <cell r="AF1985" t="str">
            <v>Unidad Staff</v>
          </cell>
          <cell r="AG1985" t="str">
            <v>Dirección Recursos Humanos y Servicios Administrativos</v>
          </cell>
          <cell r="AH1985" t="str">
            <v>Subdir. Servicios Generales</v>
          </cell>
          <cell r="AI1985" t="str">
            <v>C6705</v>
          </cell>
          <cell r="AJ1985" t="str">
            <v>Ramirez Granados Arturo</v>
          </cell>
          <cell r="AK1985" t="str">
            <v>Sur P2 C-4</v>
          </cell>
          <cell r="AL1985" t="str">
            <v>Plaza GNP</v>
          </cell>
          <cell r="AM1985">
            <v>3398</v>
          </cell>
          <cell r="AN1985" t="str">
            <v>alejandro.salazar@gnp.com.mx</v>
          </cell>
          <cell r="AO1985" t="str">
            <v>alejandro.salazar@gnp.com.mx</v>
          </cell>
          <cell r="AQ1985">
            <v>5543868222</v>
          </cell>
          <cell r="AR1985" t="str">
            <v>6363180010381844</v>
          </cell>
          <cell r="AS1985" t="str">
            <v>ACTIVO</v>
          </cell>
          <cell r="AT1985" t="str">
            <v>2250</v>
          </cell>
          <cell r="AU1985" t="str">
            <v>390</v>
          </cell>
          <cell r="AV1985" t="str">
            <v>05/26</v>
          </cell>
          <cell r="AW1985" t="str">
            <v>IMDM22968893..</v>
          </cell>
          <cell r="AX1985" t="str">
            <v>Activo</v>
          </cell>
          <cell r="AY1985" t="str">
            <v>No</v>
          </cell>
          <cell r="AZ1985" t="str">
            <v>-</v>
          </cell>
          <cell r="BA1985" t="str">
            <v>-</v>
          </cell>
          <cell r="BB1985" t="str">
            <v>-</v>
          </cell>
          <cell r="BC1985" t="str">
            <v>-</v>
          </cell>
          <cell r="BD1985" t="str">
            <v>-</v>
          </cell>
          <cell r="BE1985" t="str">
            <v>-</v>
          </cell>
          <cell r="BF1985" t="str">
            <v>-</v>
          </cell>
          <cell r="BG1985" t="str">
            <v>-</v>
          </cell>
          <cell r="BH1985">
            <v>2021</v>
          </cell>
          <cell r="BI1985">
            <v>2</v>
          </cell>
          <cell r="BJ1985" t="str">
            <v>Arrendado</v>
          </cell>
          <cell r="BK1985" t="str">
            <v>ANC11140</v>
          </cell>
          <cell r="BL1985" t="str">
            <v>Auto Cam, S.A. de C.V.</v>
          </cell>
          <cell r="BM1985">
            <v>200247.41</v>
          </cell>
          <cell r="BN1985">
            <v>32039.585600000002</v>
          </cell>
          <cell r="BO1985">
            <v>232286.99559999999</v>
          </cell>
          <cell r="BQ1985">
            <v>43652</v>
          </cell>
          <cell r="BR1985" t="str">
            <v>AP-20170728-0735</v>
          </cell>
          <cell r="BS1985" t="str">
            <v>129</v>
          </cell>
          <cell r="BT1985" t="str">
            <v>22/48</v>
          </cell>
          <cell r="BU1985">
            <v>2270.4299999999998</v>
          </cell>
          <cell r="BV1985">
            <v>1741.69</v>
          </cell>
          <cell r="BW1985">
            <v>4012.12</v>
          </cell>
          <cell r="BX1985">
            <v>641.94000000000005</v>
          </cell>
          <cell r="BY1985">
            <v>4654.0599999999995</v>
          </cell>
          <cell r="BZ1985">
            <v>158324.49000000002</v>
          </cell>
          <cell r="CA1985" t="str">
            <v>29/08/2017</v>
          </cell>
          <cell r="CB1985" t="str">
            <v>06/09/2021</v>
          </cell>
          <cell r="CC1985" t="str">
            <v>Viernes</v>
          </cell>
          <cell r="CD1985" t="str">
            <v>39</v>
          </cell>
          <cell r="CE1985" t="str">
            <v>9</v>
          </cell>
          <cell r="CF1985" t="str">
            <v>Azul</v>
          </cell>
          <cell r="CG1985" t="str">
            <v>5o Sábado</v>
          </cell>
          <cell r="CH1985" t="str">
            <v>May y Jun</v>
          </cell>
          <cell r="CI1985" t="str">
            <v>Nov y Dic</v>
          </cell>
          <cell r="CJ1985" t="str">
            <v>PAdmvo</v>
          </cell>
          <cell r="CK1985">
            <v>156</v>
          </cell>
          <cell r="CL1985" t="str">
            <v>101 - MAGNA</v>
          </cell>
          <cell r="CM1985" t="str">
            <v>17214</v>
          </cell>
          <cell r="CN1985" t="str">
            <v>205/70/R16</v>
          </cell>
          <cell r="CO1985" t="str">
            <v>Motor: 1.8L, Potencia: 140hp @ 6,300 rpm. Torque: 129 lb-pie @ 3,800 rpm</v>
          </cell>
          <cell r="CP1985" t="str">
            <v>-</v>
          </cell>
        </row>
        <row r="1986">
          <cell r="A1986" t="str">
            <v>17215</v>
          </cell>
          <cell r="B1986" t="str">
            <v>3F9AL</v>
          </cell>
          <cell r="C1986" t="str">
            <v>Ciudad de México</v>
          </cell>
          <cell r="D1986" t="str">
            <v>No aplica</v>
          </cell>
          <cell r="E1986" t="str">
            <v>BMW F700GS</v>
          </cell>
          <cell r="F1986" t="str">
            <v>Motocicleta</v>
          </cell>
          <cell r="G1986" t="str">
            <v>BMW</v>
          </cell>
          <cell r="H1986" t="str">
            <v>F700GS Police 798cc, TM-6V, ABS, ASC, Puños calefactables</v>
          </cell>
          <cell r="I1986" t="str">
            <v>WB10B0606JZ932697</v>
          </cell>
          <cell r="J1986" t="str">
            <v>09020962</v>
          </cell>
          <cell r="K1986" t="str">
            <v>Premium</v>
          </cell>
          <cell r="L1986">
            <v>2</v>
          </cell>
          <cell r="M1986">
            <v>16</v>
          </cell>
          <cell r="N1986">
            <v>2018</v>
          </cell>
          <cell r="O1986" t="str">
            <v>Monterrey</v>
          </cell>
          <cell r="P1986" t="str">
            <v>Nuevo León</v>
          </cell>
          <cell r="Q1986" t="str">
            <v>Noreste</v>
          </cell>
          <cell r="R1986" t="str">
            <v>Activo</v>
          </cell>
          <cell r="S1986" t="str">
            <v>En operación</v>
          </cell>
          <cell r="T1986" t="str">
            <v>GNP</v>
          </cell>
          <cell r="U1986" t="str">
            <v>Grupo Nacional Provincial, S.A.B.</v>
          </cell>
          <cell r="V1986" t="str">
            <v>Asesor de Servicio</v>
          </cell>
          <cell r="W1986" t="str">
            <v>1204</v>
          </cell>
          <cell r="X1986" t="str">
            <v>Guardia 1</v>
          </cell>
          <cell r="Y1986" t="str">
            <v>Asignado</v>
          </cell>
          <cell r="Z1986" t="str">
            <v>S04130</v>
          </cell>
          <cell r="AA1986" t="str">
            <v>Lopez Villarreal Miguel Angel</v>
          </cell>
          <cell r="AB1986" t="str">
            <v>Servicios Administrativos en Reclamaciones, S.A. de C.V.</v>
          </cell>
          <cell r="AC1986" t="str">
            <v>LOVM900304UC9</v>
          </cell>
          <cell r="AD1986" t="str">
            <v>Operativo</v>
          </cell>
          <cell r="AE1986" t="str">
            <v>Asesor de Servicio</v>
          </cell>
          <cell r="AF1986" t="str">
            <v>Unidad Operativa</v>
          </cell>
          <cell r="AG1986" t="str">
            <v>Dirección Servicio y Operaciones</v>
          </cell>
          <cell r="AH1986" t="str">
            <v>Subdirección Siniestros Norte y Occidente</v>
          </cell>
          <cell r="AI1986" t="str">
            <v>C9212</v>
          </cell>
          <cell r="AJ1986" t="str">
            <v>Colome Pineda Juan Del Carmen</v>
          </cell>
          <cell r="AK1986" t="str">
            <v>Oficina de Servicio Monterrey</v>
          </cell>
          <cell r="AL1986" t="str">
            <v>Monterrey</v>
          </cell>
          <cell r="AM1986">
            <v>0</v>
          </cell>
          <cell r="AN1986" t="str">
            <v>miguel.lopezvillareal@gnp.com.mx</v>
          </cell>
          <cell r="AO1986" t="str">
            <v>miguel.lopezvillareal@gnp.com.mx</v>
          </cell>
          <cell r="AQ1986">
            <v>8120007447</v>
          </cell>
          <cell r="AR1986" t="str">
            <v>6363180010381851</v>
          </cell>
          <cell r="AS1986" t="str">
            <v>ACTIVO</v>
          </cell>
          <cell r="AT1986" t="str">
            <v>3258</v>
          </cell>
          <cell r="AU1986" t="str">
            <v>365</v>
          </cell>
          <cell r="AV1986" t="str">
            <v>05/26</v>
          </cell>
          <cell r="AW1986" t="str">
            <v>-</v>
          </cell>
          <cell r="AX1986" t="str">
            <v>-</v>
          </cell>
          <cell r="AY1986" t="str">
            <v>No</v>
          </cell>
          <cell r="AZ1986" t="str">
            <v>-</v>
          </cell>
          <cell r="BA1986" t="str">
            <v>-</v>
          </cell>
          <cell r="BB1986" t="str">
            <v>-</v>
          </cell>
          <cell r="BC1986" t="str">
            <v>-</v>
          </cell>
          <cell r="BD1986" t="str">
            <v>-</v>
          </cell>
          <cell r="BE1986" t="str">
            <v>-</v>
          </cell>
          <cell r="BF1986" t="str">
            <v>-</v>
          </cell>
          <cell r="BG1986">
            <v>3</v>
          </cell>
          <cell r="BH1986">
            <v>2021</v>
          </cell>
          <cell r="BI1986">
            <v>1</v>
          </cell>
          <cell r="BJ1986" t="str">
            <v>Arrendado</v>
          </cell>
          <cell r="BK1986" t="str">
            <v>FAMMA000042</v>
          </cell>
          <cell r="BL1986" t="str">
            <v>Master Motors Mexico, S.A. de C.V.</v>
          </cell>
          <cell r="BM1986">
            <v>204818.97</v>
          </cell>
          <cell r="BN1986">
            <v>32771.03</v>
          </cell>
          <cell r="BO1986">
            <v>237590</v>
          </cell>
          <cell r="BQ1986">
            <v>43652</v>
          </cell>
          <cell r="BR1986" t="str">
            <v>AP-20170728-0735</v>
          </cell>
          <cell r="BS1986" t="str">
            <v>139</v>
          </cell>
          <cell r="BT1986" t="str">
            <v>19/36</v>
          </cell>
          <cell r="BU1986">
            <v>3150.3</v>
          </cell>
          <cell r="BV1986">
            <v>1664.71</v>
          </cell>
          <cell r="BW1986">
            <v>4815.01</v>
          </cell>
          <cell r="BX1986">
            <v>770.4</v>
          </cell>
          <cell r="BY1986">
            <v>5585.41</v>
          </cell>
          <cell r="BZ1986">
            <v>150346.22</v>
          </cell>
          <cell r="CA1986" t="str">
            <v>16/11/2017</v>
          </cell>
          <cell r="CB1986" t="str">
            <v>06/12/2020</v>
          </cell>
          <cell r="CC1986" t="str">
            <v>Viernes</v>
          </cell>
          <cell r="CD1986" t="str">
            <v>3F</v>
          </cell>
          <cell r="CE1986" t="str">
            <v>9</v>
          </cell>
          <cell r="CF1986" t="str">
            <v>Azul</v>
          </cell>
          <cell r="CG1986" t="str">
            <v>5o Sábado</v>
          </cell>
          <cell r="CH1986" t="str">
            <v>May y Jun</v>
          </cell>
          <cell r="CI1986" t="str">
            <v>Nov y Dic</v>
          </cell>
          <cell r="CJ1986" t="str">
            <v>Ajustador</v>
          </cell>
          <cell r="CK1986">
            <v>64</v>
          </cell>
          <cell r="CL1986" t="str">
            <v>102 - PREMIUM</v>
          </cell>
          <cell r="CM1986" t="str">
            <v>17215</v>
          </cell>
          <cell r="CN1986" t="str">
            <v>D-110/80/R19 T-140/80/R17</v>
          </cell>
          <cell r="CO1986" t="str">
            <v>Motor: 798 cc, Potencia: 75 CV a 7.000 rpm. Par Max 77 Nm a 5.500 rpm</v>
          </cell>
          <cell r="CP1986" t="str">
            <v>4018528</v>
          </cell>
        </row>
        <row r="1987">
          <cell r="A1987" t="str">
            <v>17216</v>
          </cell>
          <cell r="B1987" t="str">
            <v>3F2AL</v>
          </cell>
          <cell r="C1987" t="str">
            <v>Ciudad de México</v>
          </cell>
          <cell r="D1987" t="str">
            <v>No aplica</v>
          </cell>
          <cell r="E1987" t="str">
            <v>BMW F700GS</v>
          </cell>
          <cell r="F1987" t="str">
            <v>Motocicleta</v>
          </cell>
          <cell r="G1987" t="str">
            <v>BMW</v>
          </cell>
          <cell r="H1987" t="str">
            <v>F700GS Police 798cc, TM-6V, ABS, ASC, Puños calefactables</v>
          </cell>
          <cell r="I1987" t="str">
            <v>WB10B0600JZ932680</v>
          </cell>
          <cell r="J1987" t="str">
            <v>09020582</v>
          </cell>
          <cell r="K1987" t="str">
            <v>Premium</v>
          </cell>
          <cell r="L1987">
            <v>2</v>
          </cell>
          <cell r="M1987">
            <v>16</v>
          </cell>
          <cell r="N1987">
            <v>2018</v>
          </cell>
          <cell r="O1987" t="str">
            <v>Ciudad de México</v>
          </cell>
          <cell r="P1987" t="str">
            <v>Ciudad de México</v>
          </cell>
          <cell r="Q1987" t="str">
            <v>Zona Metropolitana</v>
          </cell>
          <cell r="R1987" t="str">
            <v>Activo</v>
          </cell>
          <cell r="S1987" t="str">
            <v>En operación</v>
          </cell>
          <cell r="T1987" t="str">
            <v>GNP</v>
          </cell>
          <cell r="U1987" t="str">
            <v>Grupo Nacional Provincial, S.A.B.</v>
          </cell>
          <cell r="V1987" t="str">
            <v>Pool Administrativo</v>
          </cell>
          <cell r="W1987" t="str">
            <v>529</v>
          </cell>
          <cell r="X1987" t="str">
            <v>Célula 4</v>
          </cell>
          <cell r="Y1987" t="str">
            <v>Asignado</v>
          </cell>
          <cell r="Z1987" t="str">
            <v>N89927</v>
          </cell>
          <cell r="AA1987" t="str">
            <v>Salazar Hernández Alejandro</v>
          </cell>
          <cell r="AB1987" t="str">
            <v>Grupo Nacional Provincial, S.A.B.</v>
          </cell>
          <cell r="AC1987" t="str">
            <v>SAHA7905127X5</v>
          </cell>
          <cell r="AD1987" t="str">
            <v>Jefe de departamento</v>
          </cell>
          <cell r="AE1987" t="str">
            <v>Jefe de Departamento A</v>
          </cell>
          <cell r="AF1987" t="str">
            <v>Unidad Staff</v>
          </cell>
          <cell r="AG1987" t="str">
            <v>Dirección Recursos Humanos y Servicios Administrativos</v>
          </cell>
          <cell r="AH1987" t="str">
            <v>Subdir. Servicios Generales</v>
          </cell>
          <cell r="AI1987" t="str">
            <v>C6705</v>
          </cell>
          <cell r="AJ1987" t="str">
            <v>Ramirez Granados Arturo</v>
          </cell>
          <cell r="AK1987" t="str">
            <v>Sur P2 C-4</v>
          </cell>
          <cell r="AL1987" t="str">
            <v>Plaza GNP</v>
          </cell>
          <cell r="AM1987">
            <v>3398</v>
          </cell>
          <cell r="AN1987" t="str">
            <v>alejandro.salazar@gnp.com.mx</v>
          </cell>
          <cell r="AO1987" t="str">
            <v>alejandro.salazar@gnp.com.mx</v>
          </cell>
          <cell r="AQ1987">
            <v>5543868222</v>
          </cell>
          <cell r="AR1987" t="str">
            <v>6363180010381869</v>
          </cell>
          <cell r="AS1987" t="str">
            <v>BLOQUEADO</v>
          </cell>
          <cell r="AT1987" t="str">
            <v>5745</v>
          </cell>
          <cell r="AU1987" t="str">
            <v>788</v>
          </cell>
          <cell r="AV1987" t="str">
            <v>05/26</v>
          </cell>
          <cell r="AW1987" t="str">
            <v>IMDM24204467..</v>
          </cell>
          <cell r="AX1987" t="str">
            <v>Activo</v>
          </cell>
          <cell r="AY1987" t="str">
            <v>No</v>
          </cell>
          <cell r="AZ1987" t="str">
            <v>-</v>
          </cell>
          <cell r="BA1987" t="str">
            <v>-</v>
          </cell>
          <cell r="BB1987" t="str">
            <v>-</v>
          </cell>
          <cell r="BC1987" t="str">
            <v>-</v>
          </cell>
          <cell r="BD1987" t="str">
            <v>-</v>
          </cell>
          <cell r="BE1987" t="str">
            <v>-</v>
          </cell>
          <cell r="BF1987" t="str">
            <v>-</v>
          </cell>
          <cell r="BG1987" t="str">
            <v>-</v>
          </cell>
          <cell r="BH1987">
            <v>2022</v>
          </cell>
          <cell r="BI1987">
            <v>1</v>
          </cell>
          <cell r="BJ1987" t="str">
            <v>Arrendado</v>
          </cell>
          <cell r="BK1987" t="str">
            <v>FAMMA000035</v>
          </cell>
          <cell r="BL1987" t="str">
            <v>Master Motors Mexico, S.A. de C.V.</v>
          </cell>
          <cell r="BM1987">
            <v>204818.97</v>
          </cell>
          <cell r="BN1987">
            <v>32771.03</v>
          </cell>
          <cell r="BO1987">
            <v>237590</v>
          </cell>
          <cell r="BQ1987">
            <v>43652</v>
          </cell>
          <cell r="BR1987" t="str">
            <v>AP-20170728-0735</v>
          </cell>
          <cell r="BS1987" t="str">
            <v>134</v>
          </cell>
          <cell r="BT1987" t="str">
            <v>19/36</v>
          </cell>
          <cell r="BU1987">
            <v>3150.3</v>
          </cell>
          <cell r="BV1987">
            <v>1664.71</v>
          </cell>
          <cell r="BW1987">
            <v>4815.01</v>
          </cell>
          <cell r="BX1987">
            <v>770.4</v>
          </cell>
          <cell r="BY1987">
            <v>5585.41</v>
          </cell>
          <cell r="BZ1987">
            <v>150346.22</v>
          </cell>
          <cell r="CA1987" t="str">
            <v>16/11/2017</v>
          </cell>
          <cell r="CB1987" t="str">
            <v>06/12/2020</v>
          </cell>
          <cell r="CC1987" t="str">
            <v>Jueves</v>
          </cell>
          <cell r="CD1987" t="str">
            <v>3F</v>
          </cell>
          <cell r="CE1987" t="str">
            <v>2</v>
          </cell>
          <cell r="CF1987" t="str">
            <v>Verde</v>
          </cell>
          <cell r="CG1987" t="str">
            <v>4o Sábado</v>
          </cell>
          <cell r="CH1987" t="str">
            <v>Abr y May</v>
          </cell>
          <cell r="CI1987" t="str">
            <v>Oct y Nov</v>
          </cell>
          <cell r="CJ1987" t="str">
            <v>Ajustador</v>
          </cell>
          <cell r="CK1987">
            <v>64</v>
          </cell>
          <cell r="CL1987" t="str">
            <v>102 - PREMIUM</v>
          </cell>
          <cell r="CM1987" t="str">
            <v>17216</v>
          </cell>
          <cell r="CN1987" t="str">
            <v>D-110/80/R19 T-140/80/R17</v>
          </cell>
          <cell r="CO1987" t="str">
            <v>Motor: 798 cc, Potencia: 75 CV a 7.000 rpm. Par Max 77 Nm a 5.500 rpm</v>
          </cell>
          <cell r="CP1987" t="str">
            <v>-</v>
          </cell>
        </row>
        <row r="1988">
          <cell r="A1988" t="str">
            <v>17217</v>
          </cell>
          <cell r="B1988" t="str">
            <v>4F1AL</v>
          </cell>
          <cell r="C1988" t="str">
            <v>Ciudad de México</v>
          </cell>
          <cell r="D1988" t="str">
            <v>No aplica</v>
          </cell>
          <cell r="E1988" t="str">
            <v>BMW F700GS</v>
          </cell>
          <cell r="F1988" t="str">
            <v>Motocicleta</v>
          </cell>
          <cell r="G1988" t="str">
            <v>BMW</v>
          </cell>
          <cell r="H1988" t="str">
            <v>F700GS Police 798cc, TM-6V, ABS, ASC, Puños calefactables</v>
          </cell>
          <cell r="I1988" t="str">
            <v>WB10B0608JZ932698</v>
          </cell>
          <cell r="J1988" t="str">
            <v>09020963</v>
          </cell>
          <cell r="K1988" t="str">
            <v>Premium</v>
          </cell>
          <cell r="L1988">
            <v>2</v>
          </cell>
          <cell r="M1988">
            <v>16</v>
          </cell>
          <cell r="N1988">
            <v>2018</v>
          </cell>
          <cell r="O1988" t="str">
            <v>Ciudad de México</v>
          </cell>
          <cell r="P1988" t="str">
            <v>Ciudad de México</v>
          </cell>
          <cell r="Q1988" t="str">
            <v>Zona Metropolitana</v>
          </cell>
          <cell r="R1988" t="str">
            <v>Activo</v>
          </cell>
          <cell r="S1988" t="str">
            <v>En operación</v>
          </cell>
          <cell r="T1988" t="str">
            <v>GNP</v>
          </cell>
          <cell r="U1988" t="str">
            <v>Grupo Nacional Provincial, S.A.B.</v>
          </cell>
          <cell r="V1988" t="str">
            <v>Asesor de Servicio</v>
          </cell>
          <cell r="W1988" t="str">
            <v>542</v>
          </cell>
          <cell r="X1988" t="str">
            <v>Célula 10</v>
          </cell>
          <cell r="Y1988" t="str">
            <v>Asignado</v>
          </cell>
          <cell r="Z1988" t="str">
            <v>N91203</v>
          </cell>
          <cell r="AA1988" t="str">
            <v>Cruz Legorreta Carlos</v>
          </cell>
          <cell r="AB1988" t="str">
            <v>Grupo Nacional Provincial, S.A.B.</v>
          </cell>
          <cell r="AC1988" t="str">
            <v>CULC8403036Q4</v>
          </cell>
          <cell r="AD1988" t="str">
            <v>Operativo</v>
          </cell>
          <cell r="AE1988" t="str">
            <v>Asesor de Servicio Automovil</v>
          </cell>
          <cell r="AF1988" t="str">
            <v>Unidad Operativa</v>
          </cell>
          <cell r="AG1988" t="str">
            <v>Dirección Servicio y Operaciones</v>
          </cell>
          <cell r="AH1988" t="str">
            <v>Subdir. Siniestros CDMX y Sureste</v>
          </cell>
          <cell r="AI1988" t="str">
            <v>C9215</v>
          </cell>
          <cell r="AJ1988" t="str">
            <v>Moreno Alvárez Elvia Citlalli</v>
          </cell>
          <cell r="AK1988" t="str">
            <v>Tlalnepantla</v>
          </cell>
          <cell r="AL1988" t="str">
            <v>Tlalnepantla</v>
          </cell>
          <cell r="AM1988">
            <v>0</v>
          </cell>
          <cell r="AN1988" t="str">
            <v>carlos.cruzlegorreta@gnp.com.mx</v>
          </cell>
          <cell r="AO1988" t="str">
            <v>carlos.cruzlegorreta@gnp.com.mx</v>
          </cell>
          <cell r="AQ1988">
            <v>5524968772</v>
          </cell>
          <cell r="AR1988" t="str">
            <v>6363180010381877</v>
          </cell>
          <cell r="AS1988" t="str">
            <v>ACTIVO</v>
          </cell>
          <cell r="AT1988" t="str">
            <v>6032</v>
          </cell>
          <cell r="AU1988" t="str">
            <v>649</v>
          </cell>
          <cell r="AV1988" t="str">
            <v>05/26</v>
          </cell>
          <cell r="AW1988" t="str">
            <v>IMDM22968834..</v>
          </cell>
          <cell r="AX1988" t="str">
            <v>Activo</v>
          </cell>
          <cell r="AY1988" t="str">
            <v>No</v>
          </cell>
          <cell r="AZ1988" t="str">
            <v>-</v>
          </cell>
          <cell r="BA1988" t="str">
            <v>-</v>
          </cell>
          <cell r="BB1988" t="str">
            <v>-</v>
          </cell>
          <cell r="BC1988" t="str">
            <v>-</v>
          </cell>
          <cell r="BD1988" t="str">
            <v>-</v>
          </cell>
          <cell r="BE1988" t="str">
            <v>-</v>
          </cell>
          <cell r="BF1988" t="str">
            <v>-</v>
          </cell>
          <cell r="BG1988">
            <v>3</v>
          </cell>
          <cell r="BH1988">
            <v>2021</v>
          </cell>
          <cell r="BI1988">
            <v>1</v>
          </cell>
          <cell r="BJ1988" t="str">
            <v>Arrendado</v>
          </cell>
          <cell r="BK1988" t="str">
            <v>FAMMA000037</v>
          </cell>
          <cell r="BL1988" t="str">
            <v>Master Motors Mexico, S.A. de C.V.</v>
          </cell>
          <cell r="BM1988">
            <v>204818.97</v>
          </cell>
          <cell r="BN1988">
            <v>32771.03</v>
          </cell>
          <cell r="BO1988">
            <v>237590</v>
          </cell>
          <cell r="BQ1988">
            <v>43652</v>
          </cell>
          <cell r="BR1988" t="str">
            <v>AP-20170728-0735</v>
          </cell>
          <cell r="BS1988" t="str">
            <v>135</v>
          </cell>
          <cell r="BT1988" t="str">
            <v>19/36</v>
          </cell>
          <cell r="BU1988">
            <v>3150.3</v>
          </cell>
          <cell r="BV1988">
            <v>1664.71</v>
          </cell>
          <cell r="BW1988">
            <v>4815.01</v>
          </cell>
          <cell r="BX1988">
            <v>770.4</v>
          </cell>
          <cell r="BY1988">
            <v>5585.41</v>
          </cell>
          <cell r="BZ1988">
            <v>150346.22</v>
          </cell>
          <cell r="CA1988" t="str">
            <v>16/11/2017</v>
          </cell>
          <cell r="CB1988" t="str">
            <v>06/12/2020</v>
          </cell>
          <cell r="CC1988" t="str">
            <v>Jueves</v>
          </cell>
          <cell r="CD1988" t="str">
            <v>4F</v>
          </cell>
          <cell r="CE1988" t="str">
            <v>1</v>
          </cell>
          <cell r="CF1988" t="str">
            <v>Verde</v>
          </cell>
          <cell r="CG1988" t="str">
            <v>4o Sábado</v>
          </cell>
          <cell r="CH1988" t="str">
            <v>Abr y May</v>
          </cell>
          <cell r="CI1988" t="str">
            <v>Oct y Nov</v>
          </cell>
          <cell r="CJ1988" t="str">
            <v>Ajustador</v>
          </cell>
          <cell r="CK1988">
            <v>64</v>
          </cell>
          <cell r="CL1988" t="str">
            <v>102 - PREMIUM</v>
          </cell>
          <cell r="CM1988" t="str">
            <v>17217</v>
          </cell>
          <cell r="CN1988" t="str">
            <v>D-110/80/R19 T-140/80/R17</v>
          </cell>
          <cell r="CO1988" t="str">
            <v>Motor: 798 cc, Potencia: 75 CV a 7.000 rpm. Par Max 77 Nm a 5.500 rpm</v>
          </cell>
          <cell r="CP1988" t="str">
            <v>-</v>
          </cell>
        </row>
        <row r="1989">
          <cell r="A1989" t="str">
            <v>17218</v>
          </cell>
          <cell r="B1989" t="str">
            <v>3F7AL</v>
          </cell>
          <cell r="C1989" t="str">
            <v>Ciudad de México</v>
          </cell>
          <cell r="D1989" t="str">
            <v>No aplica</v>
          </cell>
          <cell r="E1989" t="str">
            <v>BMW F700GS</v>
          </cell>
          <cell r="F1989" t="str">
            <v>Motocicleta</v>
          </cell>
          <cell r="G1989" t="str">
            <v>BMW</v>
          </cell>
          <cell r="H1989" t="str">
            <v>F700GS Police 798cc, TM-6V, ABS, ASC, Puños calefactables</v>
          </cell>
          <cell r="I1989" t="str">
            <v>WB10B0600JZ932727</v>
          </cell>
          <cell r="J1989" t="str">
            <v>09020939</v>
          </cell>
          <cell r="K1989" t="str">
            <v>Premium</v>
          </cell>
          <cell r="L1989">
            <v>2</v>
          </cell>
          <cell r="M1989">
            <v>16</v>
          </cell>
          <cell r="N1989">
            <v>2018</v>
          </cell>
          <cell r="O1989" t="str">
            <v>Ciudad de México</v>
          </cell>
          <cell r="P1989" t="str">
            <v>Ciudad de México</v>
          </cell>
          <cell r="Q1989" t="str">
            <v>Zona Metropolitana</v>
          </cell>
          <cell r="R1989" t="str">
            <v>Activo</v>
          </cell>
          <cell r="S1989" t="str">
            <v>En operación</v>
          </cell>
          <cell r="T1989" t="str">
            <v>GNP</v>
          </cell>
          <cell r="U1989" t="str">
            <v>Grupo Nacional Provincial, S.A.B.</v>
          </cell>
          <cell r="V1989" t="str">
            <v>Pool Administrativo</v>
          </cell>
          <cell r="W1989" t="str">
            <v>N89927</v>
          </cell>
          <cell r="X1989" t="str">
            <v>Célula 8</v>
          </cell>
          <cell r="Y1989" t="str">
            <v>Asignado</v>
          </cell>
          <cell r="Z1989" t="str">
            <v>N89927</v>
          </cell>
          <cell r="AA1989" t="str">
            <v>Salazar Hernández Alejandro</v>
          </cell>
          <cell r="AB1989" t="str">
            <v>Grupo Nacional Provincial, S.A.B.</v>
          </cell>
          <cell r="AC1989" t="str">
            <v>SAHA7905127X5</v>
          </cell>
          <cell r="AD1989" t="str">
            <v>Jefe de departamento</v>
          </cell>
          <cell r="AE1989" t="str">
            <v>Jefe de Departamento A</v>
          </cell>
          <cell r="AF1989" t="str">
            <v>Unidad Staff</v>
          </cell>
          <cell r="AG1989" t="str">
            <v>Dirección Recursos Humanos y Servicios Administrativos</v>
          </cell>
          <cell r="AH1989" t="str">
            <v>Subdir. Servicios Generales</v>
          </cell>
          <cell r="AI1989" t="str">
            <v>C6705</v>
          </cell>
          <cell r="AJ1989" t="str">
            <v>Ramirez Granados Arturo</v>
          </cell>
          <cell r="AK1989" t="str">
            <v>Sur P2 C-4</v>
          </cell>
          <cell r="AL1989" t="str">
            <v>Plaza GNP</v>
          </cell>
          <cell r="AM1989">
            <v>3398</v>
          </cell>
          <cell r="AN1989" t="str">
            <v>alejandro.salazar@gnp.com.mx</v>
          </cell>
          <cell r="AO1989" t="str">
            <v>alejandro.salazar@gnp.com.mx</v>
          </cell>
          <cell r="AQ1989">
            <v>5543868222</v>
          </cell>
          <cell r="AR1989" t="str">
            <v>6363180010381885</v>
          </cell>
          <cell r="AS1989" t="str">
            <v>ACTIVO</v>
          </cell>
          <cell r="AT1989" t="str">
            <v>7545</v>
          </cell>
          <cell r="AU1989" t="str">
            <v>544</v>
          </cell>
          <cell r="AV1989" t="str">
            <v>05/26</v>
          </cell>
          <cell r="AW1989" t="str">
            <v>IMDM24204443..</v>
          </cell>
          <cell r="AX1989" t="str">
            <v>Activo</v>
          </cell>
          <cell r="AY1989" t="str">
            <v>No</v>
          </cell>
          <cell r="AZ1989" t="str">
            <v>-</v>
          </cell>
          <cell r="BA1989" t="str">
            <v>-</v>
          </cell>
          <cell r="BB1989" t="str">
            <v>-</v>
          </cell>
          <cell r="BC1989" t="str">
            <v>-</v>
          </cell>
          <cell r="BD1989" t="str">
            <v>-</v>
          </cell>
          <cell r="BE1989" t="str">
            <v>-</v>
          </cell>
          <cell r="BF1989" t="str">
            <v>-</v>
          </cell>
          <cell r="BG1989" t="str">
            <v>-</v>
          </cell>
          <cell r="BH1989">
            <v>2022</v>
          </cell>
          <cell r="BI1989">
            <v>1</v>
          </cell>
          <cell r="BJ1989" t="str">
            <v>Arrendado</v>
          </cell>
          <cell r="BK1989" t="str">
            <v>FAMMA000041</v>
          </cell>
          <cell r="BL1989" t="str">
            <v>Master Motors Mexico, S.A. de C.V.</v>
          </cell>
          <cell r="BM1989">
            <v>204818.97</v>
          </cell>
          <cell r="BN1989">
            <v>32771.03</v>
          </cell>
          <cell r="BO1989">
            <v>237590</v>
          </cell>
          <cell r="BQ1989">
            <v>43652</v>
          </cell>
          <cell r="BR1989" t="str">
            <v>AP-20170728-0735</v>
          </cell>
          <cell r="BS1989" t="str">
            <v>138</v>
          </cell>
          <cell r="BT1989" t="str">
            <v>19/36</v>
          </cell>
          <cell r="BU1989">
            <v>3150.3</v>
          </cell>
          <cell r="BV1989">
            <v>1664.71</v>
          </cell>
          <cell r="BW1989">
            <v>4815.01</v>
          </cell>
          <cell r="BX1989">
            <v>770.4</v>
          </cell>
          <cell r="BY1989">
            <v>5585.41</v>
          </cell>
          <cell r="BZ1989">
            <v>150346.22</v>
          </cell>
          <cell r="CA1989" t="str">
            <v>16/11/2017</v>
          </cell>
          <cell r="CB1989" t="str">
            <v>06/12/2020</v>
          </cell>
          <cell r="CC1989" t="str">
            <v>Martes</v>
          </cell>
          <cell r="CD1989" t="str">
            <v>3F</v>
          </cell>
          <cell r="CE1989" t="str">
            <v>7</v>
          </cell>
          <cell r="CF1989" t="str">
            <v>Rosa</v>
          </cell>
          <cell r="CG1989" t="str">
            <v>2o Sábado</v>
          </cell>
          <cell r="CH1989" t="str">
            <v>Feb y Mzo</v>
          </cell>
          <cell r="CI1989" t="str">
            <v>Ago y Sep</v>
          </cell>
          <cell r="CJ1989" t="str">
            <v>Ajustador</v>
          </cell>
          <cell r="CK1989">
            <v>64</v>
          </cell>
          <cell r="CL1989" t="str">
            <v>102 - PREMIUM</v>
          </cell>
          <cell r="CM1989" t="str">
            <v>17218</v>
          </cell>
          <cell r="CN1989" t="str">
            <v>D-110/80/R19 T-140/80/R17</v>
          </cell>
          <cell r="CO1989" t="str">
            <v>Motor: 798 cc, Potencia: 75 CV a 7.000 rpm. Par Max 77 Nm a 5.500 rpm</v>
          </cell>
          <cell r="CP1989" t="str">
            <v>4021146</v>
          </cell>
        </row>
        <row r="1990">
          <cell r="A1990" t="str">
            <v>17219</v>
          </cell>
          <cell r="B1990" t="str">
            <v>3F3AL</v>
          </cell>
          <cell r="C1990" t="str">
            <v>Ciudad de México</v>
          </cell>
          <cell r="D1990" t="str">
            <v>No aplica</v>
          </cell>
          <cell r="E1990" t="str">
            <v>BMW F700GS</v>
          </cell>
          <cell r="F1990" t="str">
            <v>Motocicleta</v>
          </cell>
          <cell r="G1990" t="str">
            <v>BMW</v>
          </cell>
          <cell r="H1990" t="str">
            <v>F700GS Police 798cc, TM-6V, ABS, ASC, Puños calefactables</v>
          </cell>
          <cell r="I1990" t="str">
            <v>WB10B0604JZ932679</v>
          </cell>
          <cell r="J1990" t="str">
            <v>09020583</v>
          </cell>
          <cell r="K1990" t="str">
            <v>Premium</v>
          </cell>
          <cell r="L1990">
            <v>2</v>
          </cell>
          <cell r="M1990">
            <v>16</v>
          </cell>
          <cell r="N1990">
            <v>2018</v>
          </cell>
          <cell r="O1990" t="str">
            <v>Monterrey</v>
          </cell>
          <cell r="P1990" t="str">
            <v>Nuevo León</v>
          </cell>
          <cell r="Q1990" t="str">
            <v>Noreste</v>
          </cell>
          <cell r="R1990" t="str">
            <v>Activo</v>
          </cell>
          <cell r="S1990" t="str">
            <v>En operación</v>
          </cell>
          <cell r="T1990" t="str">
            <v>GNP</v>
          </cell>
          <cell r="U1990" t="str">
            <v>Grupo Nacional Provincial, S.A.B.</v>
          </cell>
          <cell r="V1990" t="str">
            <v>Asesor de Servicio</v>
          </cell>
          <cell r="W1990" t="str">
            <v>1215</v>
          </cell>
          <cell r="X1990" t="str">
            <v>Guardia 2</v>
          </cell>
          <cell r="Y1990" t="str">
            <v>Asignado</v>
          </cell>
          <cell r="Z1990" t="str">
            <v>S02399</v>
          </cell>
          <cell r="AA1990" t="str">
            <v>Gonzalez Cordero José Luis Armando</v>
          </cell>
          <cell r="AB1990" t="str">
            <v>Servicios Administrativos en Reclamaciones, S.A. de C.V.</v>
          </cell>
          <cell r="AC1990" t="str">
            <v>GOCL8308065A3</v>
          </cell>
          <cell r="AD1990" t="str">
            <v>Operativo</v>
          </cell>
          <cell r="AE1990" t="str">
            <v>Asesor de Servicio</v>
          </cell>
          <cell r="AF1990" t="str">
            <v>Unidad Operativa</v>
          </cell>
          <cell r="AG1990" t="str">
            <v>Dirección Servicio y Operaciones</v>
          </cell>
          <cell r="AH1990" t="str">
            <v>Subdirección Siniestros Norte y Occidente</v>
          </cell>
          <cell r="AI1990" t="str">
            <v>C9212</v>
          </cell>
          <cell r="AJ1990" t="str">
            <v>Colome Pineda Juan Del Carmen</v>
          </cell>
          <cell r="AK1990" t="str">
            <v>Oficina de Servicio Monterrey</v>
          </cell>
          <cell r="AL1990" t="str">
            <v>Monterrey</v>
          </cell>
          <cell r="AM1990" t="str">
            <v>55 2000 8467</v>
          </cell>
          <cell r="AN1990" t="str">
            <v>jose.gonzalezcordero@gnp.com.mx</v>
          </cell>
          <cell r="AO1990" t="str">
            <v>jose.gonzalezcordero@gnp.com.mx</v>
          </cell>
          <cell r="AQ1990">
            <v>8120008467</v>
          </cell>
          <cell r="AR1990" t="str">
            <v>6363180010381893</v>
          </cell>
          <cell r="AS1990" t="str">
            <v>ACTIVO</v>
          </cell>
          <cell r="AT1990" t="str">
            <v>3748</v>
          </cell>
          <cell r="AU1990" t="str">
            <v>996</v>
          </cell>
          <cell r="AV1990" t="str">
            <v>05/26</v>
          </cell>
          <cell r="AW1990" t="str">
            <v>-</v>
          </cell>
          <cell r="AX1990" t="str">
            <v>-</v>
          </cell>
          <cell r="AY1990" t="str">
            <v>No</v>
          </cell>
          <cell r="AZ1990" t="str">
            <v>-</v>
          </cell>
          <cell r="BA1990" t="str">
            <v>-</v>
          </cell>
          <cell r="BB1990" t="str">
            <v>-</v>
          </cell>
          <cell r="BC1990" t="str">
            <v>-</v>
          </cell>
          <cell r="BD1990" t="str">
            <v>-</v>
          </cell>
          <cell r="BE1990" t="str">
            <v>-</v>
          </cell>
          <cell r="BF1990" t="str">
            <v>-</v>
          </cell>
          <cell r="BG1990">
            <v>3</v>
          </cell>
          <cell r="BH1990">
            <v>2021</v>
          </cell>
          <cell r="BI1990">
            <v>1</v>
          </cell>
          <cell r="BJ1990" t="str">
            <v>Arrendado</v>
          </cell>
          <cell r="BK1990" t="str">
            <v>FAMMA000038</v>
          </cell>
          <cell r="BL1990" t="str">
            <v>Master Motors Mexico, S.A. de C.V.</v>
          </cell>
          <cell r="BM1990">
            <v>204818.97</v>
          </cell>
          <cell r="BN1990">
            <v>32771.03</v>
          </cell>
          <cell r="BO1990">
            <v>237590</v>
          </cell>
          <cell r="BQ1990">
            <v>43652</v>
          </cell>
          <cell r="BR1990" t="str">
            <v>AP-20170728-0735</v>
          </cell>
          <cell r="BS1990" t="str">
            <v>136</v>
          </cell>
          <cell r="BT1990" t="str">
            <v>19/36</v>
          </cell>
          <cell r="BU1990">
            <v>3150.3</v>
          </cell>
          <cell r="BV1990">
            <v>1664.71</v>
          </cell>
          <cell r="BW1990">
            <v>4815.01</v>
          </cell>
          <cell r="BX1990">
            <v>770.4</v>
          </cell>
          <cell r="BY1990">
            <v>5585.41</v>
          </cell>
          <cell r="BZ1990">
            <v>150346.22</v>
          </cell>
          <cell r="CA1990" t="str">
            <v>16/11/2017</v>
          </cell>
          <cell r="CB1990" t="str">
            <v>06/12/2020</v>
          </cell>
          <cell r="CC1990" t="str">
            <v>Miércoles</v>
          </cell>
          <cell r="CD1990" t="str">
            <v>3F</v>
          </cell>
          <cell r="CE1990" t="str">
            <v>3</v>
          </cell>
          <cell r="CF1990" t="str">
            <v>Rojo</v>
          </cell>
          <cell r="CG1990" t="str">
            <v>3er Sábado</v>
          </cell>
          <cell r="CH1990" t="str">
            <v>Mzo y Abr</v>
          </cell>
          <cell r="CI1990" t="str">
            <v>Sep y Oct</v>
          </cell>
          <cell r="CJ1990" t="str">
            <v>Ajustador</v>
          </cell>
          <cell r="CK1990">
            <v>64</v>
          </cell>
          <cell r="CL1990" t="str">
            <v>102 - PREMIUM</v>
          </cell>
          <cell r="CM1990" t="str">
            <v>17219</v>
          </cell>
          <cell r="CN1990" t="str">
            <v>D-110/80/R19 T-140/80/R17</v>
          </cell>
          <cell r="CO1990" t="str">
            <v>Motor: 798 cc, Potencia: 75 CV a 7.000 rpm. Par Max 77 Nm a 5.500 rpm</v>
          </cell>
          <cell r="CP1990" t="str">
            <v>4014481</v>
          </cell>
        </row>
        <row r="1991">
          <cell r="A1991" t="str">
            <v>17220</v>
          </cell>
          <cell r="B1991" t="str">
            <v>3F6AL</v>
          </cell>
          <cell r="C1991" t="str">
            <v>Ciudad de México</v>
          </cell>
          <cell r="D1991" t="str">
            <v>No aplica</v>
          </cell>
          <cell r="E1991" t="str">
            <v>BMW F700GS</v>
          </cell>
          <cell r="F1991" t="str">
            <v>Motocicleta</v>
          </cell>
          <cell r="G1991" t="str">
            <v>BMW</v>
          </cell>
          <cell r="H1991" t="str">
            <v>F700GS Police 798cc, TM-6V, ABS, ASC, Puños calefactables</v>
          </cell>
          <cell r="I1991" t="str">
            <v>WB10B0602JZ932728</v>
          </cell>
          <cell r="J1991" t="str">
            <v>09020630</v>
          </cell>
          <cell r="K1991" t="str">
            <v>Premium</v>
          </cell>
          <cell r="L1991">
            <v>2</v>
          </cell>
          <cell r="M1991">
            <v>16</v>
          </cell>
          <cell r="N1991">
            <v>2018</v>
          </cell>
          <cell r="O1991" t="str">
            <v>Ciudad de México</v>
          </cell>
          <cell r="P1991" t="str">
            <v>Ciudad de México</v>
          </cell>
          <cell r="Q1991" t="str">
            <v>Zona Metropolitana</v>
          </cell>
          <cell r="R1991" t="str">
            <v>Activo</v>
          </cell>
          <cell r="S1991" t="str">
            <v>En operación</v>
          </cell>
          <cell r="T1991" t="str">
            <v>GNP</v>
          </cell>
          <cell r="U1991" t="str">
            <v>Grupo Nacional Provincial, S.A.B.</v>
          </cell>
          <cell r="V1991" t="str">
            <v>Asesor de Servicio</v>
          </cell>
          <cell r="W1991" t="str">
            <v>475</v>
          </cell>
          <cell r="X1991" t="str">
            <v>Célula 8</v>
          </cell>
          <cell r="Y1991" t="str">
            <v>Asignado</v>
          </cell>
          <cell r="Z1991" t="str">
            <v>N87938</v>
          </cell>
          <cell r="AA1991" t="str">
            <v>Manzo Rodríguez Omar Fernando</v>
          </cell>
          <cell r="AB1991" t="str">
            <v>Grupo Nacional Provincial, S.A.B.</v>
          </cell>
          <cell r="AC1991" t="str">
            <v>MARO721204R47</v>
          </cell>
          <cell r="AD1991" t="str">
            <v>Operativo</v>
          </cell>
          <cell r="AE1991" t="str">
            <v>Asesor de Servicio Moto</v>
          </cell>
          <cell r="AF1991" t="str">
            <v>Unidad Operativa</v>
          </cell>
          <cell r="AG1991" t="str">
            <v>Dirección Servicio y Operaciones</v>
          </cell>
          <cell r="AH1991" t="str">
            <v>Subdir. Siniestros CDMX y Sureste</v>
          </cell>
          <cell r="AI1991" t="str">
            <v>C9208</v>
          </cell>
          <cell r="AJ1991" t="str">
            <v>Lasa Estrada Antxon</v>
          </cell>
          <cell r="AK1991" t="str">
            <v>Tlalnepantla</v>
          </cell>
          <cell r="AL1991" t="str">
            <v>Tlalnepantla</v>
          </cell>
          <cell r="AM1991">
            <v>0</v>
          </cell>
          <cell r="AN1991" t="str">
            <v>omar.manzo@gnp.com.mx</v>
          </cell>
          <cell r="AO1991" t="str">
            <v>omar.manzo@gnp.com.mx</v>
          </cell>
          <cell r="AQ1991">
            <v>5535228691</v>
          </cell>
          <cell r="AR1991" t="str">
            <v>6363180010381901</v>
          </cell>
          <cell r="AS1991" t="str">
            <v>ACTIVO</v>
          </cell>
          <cell r="AT1991" t="str">
            <v>8764</v>
          </cell>
          <cell r="AU1991" t="str">
            <v>215</v>
          </cell>
          <cell r="AV1991" t="str">
            <v>05/26</v>
          </cell>
          <cell r="AW1991" t="str">
            <v>IMDM24204287..</v>
          </cell>
          <cell r="AX1991" t="str">
            <v>Activo</v>
          </cell>
          <cell r="AY1991" t="str">
            <v>Si</v>
          </cell>
          <cell r="AZ1991">
            <v>1305.56</v>
          </cell>
          <cell r="BA1991">
            <v>43708</v>
          </cell>
          <cell r="BB1991">
            <v>50916.84</v>
          </cell>
          <cell r="BC1991">
            <v>43083.16</v>
          </cell>
          <cell r="BD1991">
            <v>94000</v>
          </cell>
          <cell r="BE1991">
            <v>43131</v>
          </cell>
          <cell r="BF1991">
            <v>44227</v>
          </cell>
          <cell r="BG1991">
            <v>3</v>
          </cell>
          <cell r="BH1991">
            <v>2021</v>
          </cell>
          <cell r="BI1991">
            <v>1</v>
          </cell>
          <cell r="BJ1991" t="str">
            <v>Arrendado</v>
          </cell>
          <cell r="BK1991" t="str">
            <v>FAMMA000047</v>
          </cell>
          <cell r="BL1991" t="str">
            <v>Master Motors Mexico, S.A. de C.V.</v>
          </cell>
          <cell r="BM1991">
            <v>204818.97</v>
          </cell>
          <cell r="BN1991">
            <v>32771.03</v>
          </cell>
          <cell r="BO1991">
            <v>237590</v>
          </cell>
          <cell r="BQ1991">
            <v>43652</v>
          </cell>
          <cell r="BR1991" t="str">
            <v>AP-20170728-0735</v>
          </cell>
          <cell r="BS1991" t="str">
            <v>143</v>
          </cell>
          <cell r="BT1991" t="str">
            <v>19/36</v>
          </cell>
          <cell r="BU1991">
            <v>3150.3</v>
          </cell>
          <cell r="BV1991">
            <v>1664.71</v>
          </cell>
          <cell r="BW1991">
            <v>4815.01</v>
          </cell>
          <cell r="BX1991">
            <v>770.4</v>
          </cell>
          <cell r="BY1991">
            <v>5585.41</v>
          </cell>
          <cell r="BZ1991">
            <v>150346.22</v>
          </cell>
          <cell r="CA1991" t="str">
            <v>16/11/2017</v>
          </cell>
          <cell r="CB1991" t="str">
            <v>06/12/2020</v>
          </cell>
          <cell r="CC1991" t="str">
            <v>Lunes</v>
          </cell>
          <cell r="CD1991" t="str">
            <v>3F</v>
          </cell>
          <cell r="CE1991" t="str">
            <v>6</v>
          </cell>
          <cell r="CF1991" t="str">
            <v>Amarillo</v>
          </cell>
          <cell r="CG1991" t="str">
            <v>1er Sábado</v>
          </cell>
          <cell r="CH1991" t="str">
            <v>Ene y Feb</v>
          </cell>
          <cell r="CI1991" t="str">
            <v>Jul y Ago</v>
          </cell>
          <cell r="CJ1991" t="str">
            <v>Ajustador</v>
          </cell>
          <cell r="CK1991">
            <v>64</v>
          </cell>
          <cell r="CL1991" t="str">
            <v>102 - PREMIUM</v>
          </cell>
          <cell r="CM1991" t="str">
            <v>17220</v>
          </cell>
          <cell r="CN1991" t="str">
            <v>D-110/80/R19 T-140/80/R17</v>
          </cell>
          <cell r="CO1991" t="str">
            <v>Motor: 798 cc, Potencia: 75 CV a 7.000 rpm. Par Max 77 Nm a 5.500 rpm</v>
          </cell>
          <cell r="CP1991" t="str">
            <v>-</v>
          </cell>
        </row>
        <row r="1992">
          <cell r="A1992" t="str">
            <v>17221</v>
          </cell>
          <cell r="B1992" t="str">
            <v>4F4AL</v>
          </cell>
          <cell r="C1992" t="str">
            <v>Ciudad de México</v>
          </cell>
          <cell r="D1992" t="str">
            <v>No aplica</v>
          </cell>
          <cell r="E1992" t="str">
            <v>BMW F700GS</v>
          </cell>
          <cell r="F1992" t="str">
            <v>Motocicleta</v>
          </cell>
          <cell r="G1992" t="str">
            <v>BMW</v>
          </cell>
          <cell r="H1992" t="str">
            <v>F700GS Police 798cc, TM-6V, ABS, ASC, Puños calefactables</v>
          </cell>
          <cell r="I1992" t="str">
            <v>WB10B0605JZ932741</v>
          </cell>
          <cell r="J1992" t="str">
            <v>09021018</v>
          </cell>
          <cell r="K1992" t="str">
            <v>Premium</v>
          </cell>
          <cell r="L1992">
            <v>2</v>
          </cell>
          <cell r="M1992">
            <v>16</v>
          </cell>
          <cell r="N1992">
            <v>2018</v>
          </cell>
          <cell r="O1992" t="str">
            <v>Ciudad de México</v>
          </cell>
          <cell r="P1992" t="str">
            <v>Ciudad de México</v>
          </cell>
          <cell r="Q1992" t="str">
            <v>Zona Metropolitana</v>
          </cell>
          <cell r="R1992" t="str">
            <v>Activo</v>
          </cell>
          <cell r="S1992" t="str">
            <v>En operación</v>
          </cell>
          <cell r="T1992" t="str">
            <v>GNP</v>
          </cell>
          <cell r="U1992" t="str">
            <v>Grupo Nacional Provincial, S.A.B.</v>
          </cell>
          <cell r="V1992" t="str">
            <v>Pool Administrativo</v>
          </cell>
          <cell r="W1992" t="str">
            <v>543</v>
          </cell>
          <cell r="X1992" t="str">
            <v>Célula 3</v>
          </cell>
          <cell r="Y1992" t="str">
            <v>Asignado</v>
          </cell>
          <cell r="Z1992" t="str">
            <v>N89927</v>
          </cell>
          <cell r="AA1992" t="str">
            <v>Salazar Hernández Alejandro</v>
          </cell>
          <cell r="AB1992" t="str">
            <v>Grupo Nacional Provincial, S.A.B.</v>
          </cell>
          <cell r="AC1992" t="str">
            <v>SAHA7905127X5</v>
          </cell>
          <cell r="AD1992" t="str">
            <v>Jefe de departamento</v>
          </cell>
          <cell r="AE1992" t="str">
            <v>Jefe de Departamento A</v>
          </cell>
          <cell r="AF1992" t="str">
            <v>Unidad Staff</v>
          </cell>
          <cell r="AG1992" t="str">
            <v>Dirección Recursos Humanos y Servicios Administrativos</v>
          </cell>
          <cell r="AH1992" t="str">
            <v>Subdir. Servicios Generales</v>
          </cell>
          <cell r="AI1992" t="str">
            <v>C6705</v>
          </cell>
          <cell r="AJ1992" t="str">
            <v>Ramirez Granados Arturo</v>
          </cell>
          <cell r="AK1992" t="str">
            <v>Sur P2 C-4</v>
          </cell>
          <cell r="AL1992" t="str">
            <v>Plaza GNP</v>
          </cell>
          <cell r="AM1992">
            <v>3398</v>
          </cell>
          <cell r="AN1992" t="str">
            <v>alejandro.salazar@gnp.com.mx</v>
          </cell>
          <cell r="AO1992" t="str">
            <v>alejandro.salazar@gnp.com.mx</v>
          </cell>
          <cell r="AQ1992">
            <v>5543868222</v>
          </cell>
          <cell r="AR1992" t="str">
            <v>6363180010381919</v>
          </cell>
          <cell r="AS1992" t="str">
            <v>ACTIVO</v>
          </cell>
          <cell r="AT1992" t="str">
            <v>5223</v>
          </cell>
          <cell r="AU1992" t="str">
            <v>634</v>
          </cell>
          <cell r="AV1992" t="str">
            <v>05/26</v>
          </cell>
          <cell r="AW1992" t="str">
            <v>IMDM24204442..</v>
          </cell>
          <cell r="AX1992" t="str">
            <v>Activo</v>
          </cell>
          <cell r="AY1992" t="str">
            <v>No</v>
          </cell>
          <cell r="AZ1992" t="str">
            <v>-</v>
          </cell>
          <cell r="BA1992" t="str">
            <v>-</v>
          </cell>
          <cell r="BB1992" t="str">
            <v>-</v>
          </cell>
          <cell r="BC1992" t="str">
            <v>-</v>
          </cell>
          <cell r="BD1992" t="str">
            <v>-</v>
          </cell>
          <cell r="BE1992" t="str">
            <v>-</v>
          </cell>
          <cell r="BF1992" t="str">
            <v>-</v>
          </cell>
          <cell r="BG1992" t="str">
            <v>-</v>
          </cell>
          <cell r="BH1992">
            <v>2022</v>
          </cell>
          <cell r="BI1992">
            <v>1</v>
          </cell>
          <cell r="BJ1992" t="str">
            <v>Arrendado</v>
          </cell>
          <cell r="BK1992" t="str">
            <v>FAMMA000049</v>
          </cell>
          <cell r="BL1992" t="str">
            <v>Master Motors Mexico, S.A. de C.V.</v>
          </cell>
          <cell r="BM1992">
            <v>204818.97</v>
          </cell>
          <cell r="BN1992">
            <v>32771.03</v>
          </cell>
          <cell r="BO1992">
            <v>237590</v>
          </cell>
          <cell r="BQ1992">
            <v>43652</v>
          </cell>
          <cell r="BR1992" t="str">
            <v>AP-20170728-0735</v>
          </cell>
          <cell r="BS1992" t="str">
            <v>145</v>
          </cell>
          <cell r="BT1992" t="str">
            <v>19/36</v>
          </cell>
          <cell r="BU1992">
            <v>3150.3</v>
          </cell>
          <cell r="BV1992">
            <v>1664.71</v>
          </cell>
          <cell r="BW1992">
            <v>4815.01</v>
          </cell>
          <cell r="BX1992">
            <v>770.4</v>
          </cell>
          <cell r="BY1992">
            <v>5585.41</v>
          </cell>
          <cell r="BZ1992">
            <v>150346.22</v>
          </cell>
          <cell r="CA1992" t="str">
            <v>16/11/2017</v>
          </cell>
          <cell r="CB1992" t="str">
            <v>06/12/2020</v>
          </cell>
          <cell r="CC1992" t="str">
            <v>Miércoles</v>
          </cell>
          <cell r="CD1992" t="str">
            <v>4F</v>
          </cell>
          <cell r="CE1992" t="str">
            <v>4</v>
          </cell>
          <cell r="CF1992" t="str">
            <v>Rojo</v>
          </cell>
          <cell r="CG1992" t="str">
            <v>3er Sábado</v>
          </cell>
          <cell r="CH1992" t="str">
            <v>Mzo y Abr</v>
          </cell>
          <cell r="CI1992" t="str">
            <v>Sep y Oct</v>
          </cell>
          <cell r="CJ1992" t="str">
            <v>Ajustador</v>
          </cell>
          <cell r="CK1992">
            <v>64</v>
          </cell>
          <cell r="CL1992" t="str">
            <v>102 - PREMIUM</v>
          </cell>
          <cell r="CM1992" t="str">
            <v>17221</v>
          </cell>
          <cell r="CN1992" t="str">
            <v>D-110/80/R19 T-140/80/R17</v>
          </cell>
          <cell r="CO1992" t="str">
            <v>Motor: 798 cc, Potencia: 75 CV a 7.000 rpm. Par Max 77 Nm a 5.500 rpm</v>
          </cell>
          <cell r="CP1992" t="str">
            <v>4021144</v>
          </cell>
        </row>
        <row r="1993">
          <cell r="A1993" t="str">
            <v>17222</v>
          </cell>
          <cell r="B1993" t="str">
            <v>3F8AL</v>
          </cell>
          <cell r="C1993" t="str">
            <v>Ciudad de México</v>
          </cell>
          <cell r="D1993" t="str">
            <v>No aplica</v>
          </cell>
          <cell r="E1993" t="str">
            <v>BMW F700GS</v>
          </cell>
          <cell r="F1993" t="str">
            <v>Motocicleta</v>
          </cell>
          <cell r="G1993" t="str">
            <v>BMW</v>
          </cell>
          <cell r="H1993" t="str">
            <v>F700GS Police 798cc, TM-6V, ABS, ASC, Puños calefactables</v>
          </cell>
          <cell r="I1993" t="str">
            <v>WB10B060XJZ932699</v>
          </cell>
          <cell r="J1993" t="str">
            <v>09020958</v>
          </cell>
          <cell r="K1993" t="str">
            <v>Premium</v>
          </cell>
          <cell r="L1993">
            <v>2</v>
          </cell>
          <cell r="M1993">
            <v>16</v>
          </cell>
          <cell r="N1993">
            <v>2018</v>
          </cell>
          <cell r="O1993" t="str">
            <v>Monterrey</v>
          </cell>
          <cell r="P1993" t="str">
            <v>Nuevo León</v>
          </cell>
          <cell r="Q1993" t="str">
            <v>Noreste</v>
          </cell>
          <cell r="R1993" t="str">
            <v>Activo</v>
          </cell>
          <cell r="S1993" t="str">
            <v>En operación</v>
          </cell>
          <cell r="T1993" t="str">
            <v>GNP</v>
          </cell>
          <cell r="U1993" t="str">
            <v>Grupo Nacional Provincial, S.A.B.</v>
          </cell>
          <cell r="V1993" t="str">
            <v>Asesor de Servicio</v>
          </cell>
          <cell r="W1993" t="str">
            <v>1236</v>
          </cell>
          <cell r="X1993" t="str">
            <v>Célula 5</v>
          </cell>
          <cell r="Y1993" t="str">
            <v>Asignado</v>
          </cell>
          <cell r="Z1993" t="str">
            <v>S04910</v>
          </cell>
          <cell r="AA1993" t="str">
            <v>Albitos Avila Daniel Brayan</v>
          </cell>
          <cell r="AB1993" t="str">
            <v>Servicios Administrativos en Reclamaciones, S.A. de C.V.</v>
          </cell>
          <cell r="AC1993" t="str">
            <v>AIAD910124NZA</v>
          </cell>
          <cell r="AD1993" t="str">
            <v>Operativo</v>
          </cell>
          <cell r="AE1993" t="str">
            <v>Asesor de Servicio</v>
          </cell>
          <cell r="AF1993" t="str">
            <v>Unidad Operativa</v>
          </cell>
          <cell r="AG1993" t="str">
            <v>Dirección Servicio y Operaciones</v>
          </cell>
          <cell r="AH1993" t="str">
            <v>Subdirección Siniestros Norte y Occidente</v>
          </cell>
          <cell r="AI1993" t="str">
            <v>C9212</v>
          </cell>
          <cell r="AJ1993" t="str">
            <v>Colome Pineda Juan Del Carmen</v>
          </cell>
          <cell r="AK1993" t="str">
            <v>Oficina de Servicio Monterrey</v>
          </cell>
          <cell r="AL1993" t="str">
            <v>Monterrey</v>
          </cell>
          <cell r="AM1993">
            <v>0</v>
          </cell>
          <cell r="AN1993" t="str">
            <v>daniel.albitos@gnp.com.mx</v>
          </cell>
          <cell r="AO1993" t="str">
            <v>daniel.albitos@gnp.com.mx</v>
          </cell>
          <cell r="AQ1993">
            <v>8112444726</v>
          </cell>
          <cell r="AR1993" t="str">
            <v>6363180010381927</v>
          </cell>
          <cell r="AS1993" t="str">
            <v>ACTIVO</v>
          </cell>
          <cell r="AT1993" t="str">
            <v>2597</v>
          </cell>
          <cell r="AU1993" t="str">
            <v>270</v>
          </cell>
          <cell r="AV1993" t="str">
            <v>05/26</v>
          </cell>
          <cell r="AW1993" t="str">
            <v>-</v>
          </cell>
          <cell r="AX1993" t="str">
            <v>-</v>
          </cell>
          <cell r="AY1993" t="str">
            <v>Si</v>
          </cell>
          <cell r="AZ1993">
            <v>1305.56</v>
          </cell>
          <cell r="BA1993">
            <v>43631</v>
          </cell>
          <cell r="BB1993">
            <v>36555.68</v>
          </cell>
          <cell r="BC1993">
            <v>57444.32</v>
          </cell>
          <cell r="BD1993">
            <v>94000</v>
          </cell>
          <cell r="BE1993">
            <v>43220</v>
          </cell>
          <cell r="BF1993">
            <v>44301</v>
          </cell>
          <cell r="BG1993">
            <v>3</v>
          </cell>
          <cell r="BH1993">
            <v>2021</v>
          </cell>
          <cell r="BI1993">
            <v>1</v>
          </cell>
          <cell r="BJ1993" t="str">
            <v>Arrendado</v>
          </cell>
          <cell r="BK1993" t="str">
            <v>FAMMA000048</v>
          </cell>
          <cell r="BL1993" t="str">
            <v>Master Motors Mexico, S.A. de C.V.</v>
          </cell>
          <cell r="BM1993">
            <v>204818.97</v>
          </cell>
          <cell r="BN1993">
            <v>32771.03</v>
          </cell>
          <cell r="BO1993">
            <v>237590</v>
          </cell>
          <cell r="BQ1993">
            <v>43652</v>
          </cell>
          <cell r="BR1993" t="str">
            <v>AP-20170728-0735</v>
          </cell>
          <cell r="BS1993" t="str">
            <v>144</v>
          </cell>
          <cell r="BT1993" t="str">
            <v>19/36</v>
          </cell>
          <cell r="BU1993">
            <v>3150.3</v>
          </cell>
          <cell r="BV1993">
            <v>1664.71</v>
          </cell>
          <cell r="BW1993">
            <v>4815.01</v>
          </cell>
          <cell r="BX1993">
            <v>770.4</v>
          </cell>
          <cell r="BY1993">
            <v>5585.41</v>
          </cell>
          <cell r="BZ1993">
            <v>150346.22</v>
          </cell>
          <cell r="CA1993" t="str">
            <v>16/11/2017</v>
          </cell>
          <cell r="CB1993" t="str">
            <v>06/12/2020</v>
          </cell>
          <cell r="CC1993" t="str">
            <v>Martes</v>
          </cell>
          <cell r="CD1993" t="str">
            <v>3F</v>
          </cell>
          <cell r="CE1993" t="str">
            <v>8</v>
          </cell>
          <cell r="CF1993" t="str">
            <v>Rosa</v>
          </cell>
          <cell r="CG1993" t="str">
            <v>2o Sábado</v>
          </cell>
          <cell r="CH1993" t="str">
            <v>Feb y Mzo</v>
          </cell>
          <cell r="CI1993" t="str">
            <v>Ago y Sep</v>
          </cell>
          <cell r="CJ1993" t="str">
            <v>Ajustador</v>
          </cell>
          <cell r="CK1993">
            <v>64</v>
          </cell>
          <cell r="CL1993" t="str">
            <v>102 - PREMIUM</v>
          </cell>
          <cell r="CM1993" t="str">
            <v>17222</v>
          </cell>
          <cell r="CN1993" t="str">
            <v>D-110/80/R19 T-140/80/R17</v>
          </cell>
          <cell r="CO1993" t="str">
            <v>Motor: 798 cc, Potencia: 75 CV a 7.000 rpm. Par Max 77 Nm a 5.500 rpm</v>
          </cell>
          <cell r="CP1993" t="str">
            <v>4014952</v>
          </cell>
        </row>
        <row r="1994">
          <cell r="A1994" t="str">
            <v>17223</v>
          </cell>
          <cell r="B1994" t="str">
            <v> 6H9HW</v>
          </cell>
          <cell r="C1994" t="str">
            <v>Ciudad de México</v>
          </cell>
          <cell r="D1994" t="str">
            <v>No aplica</v>
          </cell>
          <cell r="E1994" t="str">
            <v>BMW F700GS</v>
          </cell>
          <cell r="F1994" t="str">
            <v>Motocicleta</v>
          </cell>
          <cell r="G1994" t="str">
            <v>BMW</v>
          </cell>
          <cell r="H1994" t="str">
            <v>F700GS Police 798cc, TM-6V, ABS, ASC, Puños calefactables</v>
          </cell>
          <cell r="I1994" t="str">
            <v>WB10B0602JZ932664</v>
          </cell>
          <cell r="J1994" t="str">
            <v>09020592</v>
          </cell>
          <cell r="K1994" t="str">
            <v>Premium</v>
          </cell>
          <cell r="L1994">
            <v>2</v>
          </cell>
          <cell r="M1994">
            <v>16</v>
          </cell>
          <cell r="N1994">
            <v>2018</v>
          </cell>
          <cell r="O1994" t="str">
            <v>Ciudad de México</v>
          </cell>
          <cell r="P1994" t="str">
            <v>Ciudad de México</v>
          </cell>
          <cell r="Q1994" t="str">
            <v>Zona Metropolitana</v>
          </cell>
          <cell r="R1994" t="str">
            <v>Activo</v>
          </cell>
          <cell r="S1994" t="str">
            <v>En operación</v>
          </cell>
          <cell r="T1994" t="str">
            <v>GNP</v>
          </cell>
          <cell r="U1994" t="str">
            <v>Grupo Nacional Provincial, S.A.B.</v>
          </cell>
          <cell r="V1994" t="str">
            <v>Asesor de Servicio</v>
          </cell>
          <cell r="W1994" t="str">
            <v>422</v>
          </cell>
          <cell r="X1994" t="str">
            <v>Célula 6</v>
          </cell>
          <cell r="Y1994" t="str">
            <v>Asignado</v>
          </cell>
          <cell r="Z1994" t="str">
            <v>N90184</v>
          </cell>
          <cell r="AA1994" t="str">
            <v>Castorena Castro Javier Odilón</v>
          </cell>
          <cell r="AB1994" t="str">
            <v>Grupo Nacional Provincial, S.A.B.</v>
          </cell>
          <cell r="AC1994" t="str">
            <v>CACJ780507KD0</v>
          </cell>
          <cell r="AD1994" t="str">
            <v>Operativo</v>
          </cell>
          <cell r="AE1994" t="str">
            <v>Asesor de Servicio Moto</v>
          </cell>
          <cell r="AF1994" t="str">
            <v>Unidad Operativa</v>
          </cell>
          <cell r="AG1994" t="str">
            <v>Dirección Servicio y Operaciones</v>
          </cell>
          <cell r="AH1994" t="str">
            <v>Subdir. Siniestros CDMX y Sureste</v>
          </cell>
          <cell r="AI1994" t="str">
            <v>C9208</v>
          </cell>
          <cell r="AJ1994" t="str">
            <v>Lasa Estrada Antxon</v>
          </cell>
          <cell r="AK1994" t="str">
            <v>Tlalnepantla</v>
          </cell>
          <cell r="AL1994" t="str">
            <v>Tlalnepantla</v>
          </cell>
          <cell r="AM1994">
            <v>0</v>
          </cell>
          <cell r="AN1994" t="str">
            <v>javier.castorena@gnp.com.mx</v>
          </cell>
          <cell r="AO1994" t="str">
            <v>javier.castorena@gnp.com.mx</v>
          </cell>
          <cell r="AQ1994">
            <v>5535228389</v>
          </cell>
          <cell r="AR1994" t="str">
            <v>6363180010381935</v>
          </cell>
          <cell r="AS1994" t="str">
            <v>ACTIVO</v>
          </cell>
          <cell r="AT1994" t="str">
            <v>2860</v>
          </cell>
          <cell r="AU1994" t="str">
            <v>209</v>
          </cell>
          <cell r="AV1994" t="str">
            <v>05/26</v>
          </cell>
          <cell r="AW1994" t="str">
            <v>IMDM22968837..</v>
          </cell>
          <cell r="AX1994" t="str">
            <v>Activo</v>
          </cell>
          <cell r="AY1994" t="str">
            <v>No</v>
          </cell>
          <cell r="AZ1994" t="str">
            <v>-</v>
          </cell>
          <cell r="BA1994" t="str">
            <v>-</v>
          </cell>
          <cell r="BB1994" t="str">
            <v>-</v>
          </cell>
          <cell r="BC1994" t="str">
            <v>-</v>
          </cell>
          <cell r="BD1994" t="str">
            <v>-</v>
          </cell>
          <cell r="BE1994" t="str">
            <v>-</v>
          </cell>
          <cell r="BF1994" t="str">
            <v>-</v>
          </cell>
          <cell r="BG1994">
            <v>3</v>
          </cell>
          <cell r="BH1994">
            <v>2021</v>
          </cell>
          <cell r="BI1994">
            <v>1</v>
          </cell>
          <cell r="BJ1994" t="str">
            <v>Arrendado</v>
          </cell>
          <cell r="BK1994" t="str">
            <v>FAMMA000051</v>
          </cell>
          <cell r="BL1994" t="str">
            <v>Master Motors Mexico, S.A. de C.V.</v>
          </cell>
          <cell r="BM1994">
            <v>204818.97</v>
          </cell>
          <cell r="BN1994">
            <v>32771.03</v>
          </cell>
          <cell r="BO1994">
            <v>237590</v>
          </cell>
          <cell r="BQ1994">
            <v>43652</v>
          </cell>
          <cell r="BR1994" t="str">
            <v>AP-20170728-0735</v>
          </cell>
          <cell r="BS1994" t="str">
            <v>147</v>
          </cell>
          <cell r="BT1994" t="str">
            <v>19/36</v>
          </cell>
          <cell r="BU1994">
            <v>3150.3</v>
          </cell>
          <cell r="BV1994">
            <v>1664.71</v>
          </cell>
          <cell r="BW1994">
            <v>4815.01</v>
          </cell>
          <cell r="BX1994">
            <v>770.4</v>
          </cell>
          <cell r="BY1994">
            <v>5585.41</v>
          </cell>
          <cell r="BZ1994">
            <v>150346.22</v>
          </cell>
          <cell r="CA1994" t="str">
            <v>16/11/2017</v>
          </cell>
          <cell r="CB1994" t="str">
            <v>06/12/2020</v>
          </cell>
          <cell r="CC1994" t="str">
            <v>Lunes</v>
          </cell>
          <cell r="CD1994" t="str">
            <v>6H</v>
          </cell>
          <cell r="CE1994" t="str">
            <v>5</v>
          </cell>
          <cell r="CF1994" t="str">
            <v>Amarillo</v>
          </cell>
          <cell r="CG1994" t="str">
            <v>1er Sábado</v>
          </cell>
          <cell r="CH1994" t="str">
            <v>Ene y Feb</v>
          </cell>
          <cell r="CI1994" t="str">
            <v>Jul y Ago</v>
          </cell>
          <cell r="CJ1994" t="str">
            <v>Ajustador</v>
          </cell>
          <cell r="CK1994">
            <v>64</v>
          </cell>
          <cell r="CL1994" t="str">
            <v>102 - PREMIUM</v>
          </cell>
          <cell r="CM1994" t="str">
            <v>17223</v>
          </cell>
          <cell r="CN1994" t="str">
            <v>D-110/80/R19 T-140/80/R17</v>
          </cell>
          <cell r="CO1994" t="str">
            <v>Motor: 798 cc, Potencia: 75 CV a 7.000 rpm. Par Max 77 Nm a 5.500 rpm</v>
          </cell>
          <cell r="CP1994" t="str">
            <v>-</v>
          </cell>
        </row>
        <row r="1995">
          <cell r="A1995" t="str">
            <v>17224</v>
          </cell>
          <cell r="B1995" t="str">
            <v>3F1AL</v>
          </cell>
          <cell r="C1995" t="str">
            <v>Ciudad de México</v>
          </cell>
          <cell r="D1995" t="str">
            <v>No aplica</v>
          </cell>
          <cell r="E1995" t="str">
            <v>BMW F700GS</v>
          </cell>
          <cell r="F1995" t="str">
            <v>Motocicleta</v>
          </cell>
          <cell r="G1995" t="str">
            <v>BMW</v>
          </cell>
          <cell r="H1995" t="str">
            <v>F700GS Police 798cc, TM-6V, ABS, ASC, Puños calefactables</v>
          </cell>
          <cell r="I1995" t="str">
            <v>WB10B0607JZ932739</v>
          </cell>
          <cell r="J1995" t="str">
            <v>09021022</v>
          </cell>
          <cell r="K1995" t="str">
            <v>Premium</v>
          </cell>
          <cell r="L1995">
            <v>2</v>
          </cell>
          <cell r="M1995">
            <v>16</v>
          </cell>
          <cell r="N1995">
            <v>2018</v>
          </cell>
          <cell r="O1995" t="str">
            <v>Ciudad de México</v>
          </cell>
          <cell r="P1995" t="str">
            <v>Ciudad de México</v>
          </cell>
          <cell r="Q1995" t="str">
            <v>Zona Metropolitana</v>
          </cell>
          <cell r="R1995" t="str">
            <v>Proceso baja</v>
          </cell>
          <cell r="S1995" t="str">
            <v>En operación</v>
          </cell>
          <cell r="T1995" t="str">
            <v>GNP</v>
          </cell>
          <cell r="U1995" t="str">
            <v>Grupo Nacional Provincial, S.A.B.</v>
          </cell>
          <cell r="V1995" t="str">
            <v>Asesor de Servicio</v>
          </cell>
          <cell r="W1995" t="str">
            <v>555</v>
          </cell>
          <cell r="X1995" t="str">
            <v>Célula 5</v>
          </cell>
          <cell r="Y1995" t="str">
            <v>Asignado</v>
          </cell>
          <cell r="Z1995" t="str">
            <v>N92767</v>
          </cell>
          <cell r="AA1995" t="str">
            <v>Sánchez Ruiz Ivan</v>
          </cell>
          <cell r="AB1995" t="str">
            <v>Grupo Nacional Provincial, S.A.B.</v>
          </cell>
          <cell r="AC1995" t="str">
            <v>SARI830128H16</v>
          </cell>
          <cell r="AD1995" t="str">
            <v>Operativo</v>
          </cell>
          <cell r="AE1995" t="str">
            <v>Asesor de Servicio Automovil</v>
          </cell>
          <cell r="AF1995" t="str">
            <v>Unidad Operativa</v>
          </cell>
          <cell r="AG1995" t="str">
            <v>Dirección Servicio y Operaciones</v>
          </cell>
          <cell r="AH1995" t="str">
            <v>Subdir. Siniestros CDMX y Sureste</v>
          </cell>
          <cell r="AI1995" t="str">
            <v>C9208</v>
          </cell>
          <cell r="AJ1995" t="str">
            <v>Lasa Estrada Antxon</v>
          </cell>
          <cell r="AK1995" t="str">
            <v>Tlalnepantla</v>
          </cell>
          <cell r="AL1995" t="str">
            <v>Tlalnepantla</v>
          </cell>
          <cell r="AM1995">
            <v>0</v>
          </cell>
          <cell r="AN1995" t="str">
            <v>ivan.sanchez@gnp.com.mx</v>
          </cell>
          <cell r="AO1995" t="str">
            <v>ivan.sanchez@gnp.com.mx</v>
          </cell>
          <cell r="AQ1995">
            <v>5535228776</v>
          </cell>
          <cell r="AR1995" t="str">
            <v>6363180010381943</v>
          </cell>
          <cell r="AS1995" t="str">
            <v>ACTIVO</v>
          </cell>
          <cell r="AT1995" t="str">
            <v>8458</v>
          </cell>
          <cell r="AU1995" t="str">
            <v>108</v>
          </cell>
          <cell r="AV1995" t="str">
            <v>05/26</v>
          </cell>
          <cell r="AW1995" t="str">
            <v>IMDM22968840..</v>
          </cell>
          <cell r="AX1995" t="str">
            <v>Activo</v>
          </cell>
          <cell r="AY1995" t="str">
            <v>Si</v>
          </cell>
          <cell r="AZ1995">
            <v>1305.56</v>
          </cell>
          <cell r="BA1995">
            <v>43708</v>
          </cell>
          <cell r="BB1995">
            <v>50916.84</v>
          </cell>
          <cell r="BC1995" t="str">
            <v>-</v>
          </cell>
          <cell r="BD1995">
            <v>94000</v>
          </cell>
          <cell r="BE1995">
            <v>43131</v>
          </cell>
          <cell r="BF1995">
            <v>44227</v>
          </cell>
          <cell r="BG1995">
            <v>3</v>
          </cell>
          <cell r="BH1995">
            <v>2021</v>
          </cell>
          <cell r="BI1995">
            <v>1</v>
          </cell>
          <cell r="BJ1995" t="str">
            <v>Arrendado</v>
          </cell>
          <cell r="BK1995" t="str">
            <v>FAMMA000050</v>
          </cell>
          <cell r="BL1995" t="str">
            <v>Master Motors Mexico, S.A. de C.V.</v>
          </cell>
          <cell r="BM1995">
            <v>204818.97</v>
          </cell>
          <cell r="BN1995">
            <v>32771.03</v>
          </cell>
          <cell r="BO1995">
            <v>237590</v>
          </cell>
          <cell r="BQ1995">
            <v>43652</v>
          </cell>
          <cell r="BR1995" t="str">
            <v>AP-20170728-0735</v>
          </cell>
          <cell r="BS1995" t="str">
            <v>146</v>
          </cell>
          <cell r="BT1995" t="str">
            <v>19/36</v>
          </cell>
          <cell r="BU1995">
            <v>3150.3</v>
          </cell>
          <cell r="BV1995">
            <v>1664.71</v>
          </cell>
          <cell r="BW1995">
            <v>4815.01</v>
          </cell>
          <cell r="BX1995">
            <v>770.4</v>
          </cell>
          <cell r="BY1995">
            <v>5585.41</v>
          </cell>
          <cell r="BZ1995">
            <v>150346.22</v>
          </cell>
          <cell r="CA1995" t="str">
            <v>16/11/2017</v>
          </cell>
          <cell r="CB1995" t="str">
            <v>06/12/2020</v>
          </cell>
          <cell r="CC1995" t="str">
            <v>Jueves</v>
          </cell>
          <cell r="CD1995" t="str">
            <v>3F</v>
          </cell>
          <cell r="CE1995" t="str">
            <v>1</v>
          </cell>
          <cell r="CF1995" t="str">
            <v>Verde</v>
          </cell>
          <cell r="CG1995" t="str">
            <v>4o Sábado</v>
          </cell>
          <cell r="CH1995" t="str">
            <v>Abr y May</v>
          </cell>
          <cell r="CI1995" t="str">
            <v>Oct y Nov</v>
          </cell>
          <cell r="CJ1995" t="str">
            <v>Ajustador</v>
          </cell>
          <cell r="CK1995">
            <v>64</v>
          </cell>
          <cell r="CL1995" t="str">
            <v>102 - PREMIUM</v>
          </cell>
          <cell r="CM1995" t="str">
            <v>17224</v>
          </cell>
          <cell r="CN1995" t="str">
            <v>D-110/80/R19 T-140/80/R17</v>
          </cell>
          <cell r="CO1995" t="str">
            <v>Motor: 798 cc, Potencia: 75 CV a 7.000 rpm. Par Max 77 Nm a 5.500 rpm</v>
          </cell>
          <cell r="CP1995" t="str">
            <v>-</v>
          </cell>
        </row>
        <row r="1996">
          <cell r="A1996" t="str">
            <v>17225</v>
          </cell>
          <cell r="B1996" t="str">
            <v>4F3AL</v>
          </cell>
          <cell r="C1996" t="str">
            <v>Ciudad de México</v>
          </cell>
          <cell r="D1996" t="str">
            <v>No aplica</v>
          </cell>
          <cell r="E1996" t="str">
            <v>BMW F700GS</v>
          </cell>
          <cell r="F1996" t="str">
            <v>Motocicleta</v>
          </cell>
          <cell r="G1996" t="str">
            <v>BMW</v>
          </cell>
          <cell r="H1996" t="str">
            <v>F700GS Police 798cc, TM-6V, ABS, ASC, Puños calefactables</v>
          </cell>
          <cell r="I1996" t="str">
            <v>WB10B0609JZ932757</v>
          </cell>
          <cell r="J1996" t="str">
            <v>09021017</v>
          </cell>
          <cell r="K1996" t="str">
            <v>Premium</v>
          </cell>
          <cell r="L1996">
            <v>2</v>
          </cell>
          <cell r="M1996">
            <v>16</v>
          </cell>
          <cell r="N1996">
            <v>2018</v>
          </cell>
          <cell r="O1996" t="str">
            <v>Guadalajara</v>
          </cell>
          <cell r="P1996" t="str">
            <v>Jalisco</v>
          </cell>
          <cell r="Q1996" t="str">
            <v>Occidente</v>
          </cell>
          <cell r="R1996" t="str">
            <v>Activo</v>
          </cell>
          <cell r="S1996" t="str">
            <v>En operación</v>
          </cell>
          <cell r="T1996" t="str">
            <v>GNP</v>
          </cell>
          <cell r="U1996" t="str">
            <v>Grupo Nacional Provincial, S.A.B.</v>
          </cell>
          <cell r="V1996" t="str">
            <v>Asesor de Servicio</v>
          </cell>
          <cell r="W1996" t="str">
            <v>621</v>
          </cell>
          <cell r="X1996" t="str">
            <v>Célula AMIS</v>
          </cell>
          <cell r="Y1996" t="str">
            <v>Asignado</v>
          </cell>
          <cell r="Z1996">
            <v>40183001</v>
          </cell>
          <cell r="AA1996" t="str">
            <v>Barajas Gutierrez José Miguel</v>
          </cell>
          <cell r="AB1996" t="str">
            <v>Servicios Administrativos en Reclamaciones, S.A. de C.V.</v>
          </cell>
          <cell r="AC1996" t="str">
            <v>BAGM840626S8A</v>
          </cell>
          <cell r="AD1996" t="str">
            <v>Operativo</v>
          </cell>
          <cell r="AE1996" t="str">
            <v>Asesor de Servicio</v>
          </cell>
          <cell r="AF1996" t="str">
            <v>Unidad Operativa</v>
          </cell>
          <cell r="AG1996" t="str">
            <v>Dirección Servicio y Operaciones</v>
          </cell>
          <cell r="AH1996" t="str">
            <v>Subdirección Siniestros Norte y Occidente</v>
          </cell>
          <cell r="AI1996" t="str">
            <v>C9179</v>
          </cell>
          <cell r="AJ1996" t="str">
            <v>Moya Urdiales Idalia Leticia</v>
          </cell>
          <cell r="AK1996" t="str">
            <v>Oficina central Guadalajara</v>
          </cell>
          <cell r="AL1996" t="str">
            <v>Guadalajara</v>
          </cell>
          <cell r="AM1996">
            <v>0</v>
          </cell>
          <cell r="AN1996" t="str">
            <v>miguel.barajas@gnp.com.mx</v>
          </cell>
          <cell r="AO1996" t="str">
            <v>miguel.barajas@gnp.com.mx</v>
          </cell>
          <cell r="AQ1996">
            <v>3312946214</v>
          </cell>
          <cell r="AR1996" t="str">
            <v>6363180010381950</v>
          </cell>
          <cell r="AS1996" t="str">
            <v>ACTIVO</v>
          </cell>
          <cell r="AT1996" t="str">
            <v>5347</v>
          </cell>
          <cell r="AU1996" t="str">
            <v>510</v>
          </cell>
          <cell r="AV1996" t="str">
            <v>05/26</v>
          </cell>
          <cell r="AW1996" t="str">
            <v>-</v>
          </cell>
          <cell r="AX1996" t="str">
            <v>-</v>
          </cell>
          <cell r="AY1996" t="str">
            <v>No</v>
          </cell>
          <cell r="AZ1996" t="str">
            <v>-</v>
          </cell>
          <cell r="BA1996" t="str">
            <v>-</v>
          </cell>
          <cell r="BB1996" t="str">
            <v>-</v>
          </cell>
          <cell r="BC1996" t="str">
            <v>-</v>
          </cell>
          <cell r="BD1996" t="str">
            <v>-</v>
          </cell>
          <cell r="BE1996" t="str">
            <v>-</v>
          </cell>
          <cell r="BF1996" t="str">
            <v>-</v>
          </cell>
          <cell r="BG1996">
            <v>3</v>
          </cell>
          <cell r="BH1996">
            <v>2021</v>
          </cell>
          <cell r="BI1996">
            <v>1</v>
          </cell>
          <cell r="BJ1996" t="str">
            <v>Arrendado</v>
          </cell>
          <cell r="BK1996" t="str">
            <v>FAMMA000045</v>
          </cell>
          <cell r="BL1996" t="str">
            <v>Master Motors Mexico, S.A. de C.V.</v>
          </cell>
          <cell r="BM1996">
            <v>204818.97</v>
          </cell>
          <cell r="BN1996">
            <v>32771.03</v>
          </cell>
          <cell r="BO1996">
            <v>237590</v>
          </cell>
          <cell r="BQ1996">
            <v>43652</v>
          </cell>
          <cell r="BR1996" t="str">
            <v>AP-20170728-0735</v>
          </cell>
          <cell r="BS1996" t="str">
            <v>141</v>
          </cell>
          <cell r="BT1996" t="str">
            <v>19/36</v>
          </cell>
          <cell r="BU1996">
            <v>3150.3</v>
          </cell>
          <cell r="BV1996">
            <v>1664.71</v>
          </cell>
          <cell r="BW1996">
            <v>4815.01</v>
          </cell>
          <cell r="BX1996">
            <v>770.4</v>
          </cell>
          <cell r="BY1996">
            <v>5585.41</v>
          </cell>
          <cell r="BZ1996">
            <v>150346.22</v>
          </cell>
          <cell r="CA1996" t="str">
            <v>16/11/2017</v>
          </cell>
          <cell r="CB1996" t="str">
            <v>06/12/2020</v>
          </cell>
          <cell r="CC1996" t="str">
            <v>Miércoles</v>
          </cell>
          <cell r="CD1996" t="str">
            <v>4F</v>
          </cell>
          <cell r="CE1996" t="str">
            <v>3</v>
          </cell>
          <cell r="CF1996" t="str">
            <v>Rojo</v>
          </cell>
          <cell r="CG1996" t="str">
            <v>3er Sábado</v>
          </cell>
          <cell r="CH1996" t="str">
            <v>Mzo y Abr</v>
          </cell>
          <cell r="CI1996" t="str">
            <v>Sep y Oct</v>
          </cell>
          <cell r="CJ1996" t="str">
            <v>Ajustador</v>
          </cell>
          <cell r="CK1996">
            <v>64</v>
          </cell>
          <cell r="CL1996" t="str">
            <v>102 - PREMIUM</v>
          </cell>
          <cell r="CM1996" t="str">
            <v>17225</v>
          </cell>
          <cell r="CN1996" t="str">
            <v>D-110/80/R19 T-140/80/R17</v>
          </cell>
          <cell r="CO1996" t="str">
            <v>Motor: 798 cc, Potencia: 75 CV a 7.000 rpm. Par Max 77 Nm a 5.500 rpm</v>
          </cell>
          <cell r="CP1996" t="str">
            <v>4013900</v>
          </cell>
        </row>
        <row r="1997">
          <cell r="A1997" t="str">
            <v>17226</v>
          </cell>
          <cell r="B1997" t="str">
            <v>4F2AL</v>
          </cell>
          <cell r="C1997" t="str">
            <v>Ciudad de México</v>
          </cell>
          <cell r="D1997" t="str">
            <v>No aplica</v>
          </cell>
          <cell r="E1997" t="str">
            <v>BMW F700GS</v>
          </cell>
          <cell r="F1997" t="str">
            <v>Motocicleta</v>
          </cell>
          <cell r="G1997" t="str">
            <v>BMW</v>
          </cell>
          <cell r="H1997" t="str">
            <v>F700GS Police 798cc, TM-6V, ABS, ASC, Puños calefactables</v>
          </cell>
          <cell r="I1997" t="str">
            <v>WB10B0600JZ932758</v>
          </cell>
          <cell r="J1997" t="str">
            <v>09021016</v>
          </cell>
          <cell r="K1997" t="str">
            <v>Premium</v>
          </cell>
          <cell r="L1997">
            <v>2</v>
          </cell>
          <cell r="M1997">
            <v>16</v>
          </cell>
          <cell r="N1997">
            <v>2018</v>
          </cell>
          <cell r="O1997" t="str">
            <v>Guadalajara</v>
          </cell>
          <cell r="P1997" t="str">
            <v>Jalisco</v>
          </cell>
          <cell r="Q1997" t="str">
            <v>Occidente</v>
          </cell>
          <cell r="R1997" t="str">
            <v>Activo</v>
          </cell>
          <cell r="S1997" t="str">
            <v>En operación</v>
          </cell>
          <cell r="T1997" t="str">
            <v>GNP</v>
          </cell>
          <cell r="U1997" t="str">
            <v>Grupo Nacional Provincial, S.A.B.</v>
          </cell>
          <cell r="V1997" t="str">
            <v>Asesor de Servicio</v>
          </cell>
          <cell r="W1997" t="str">
            <v>626</v>
          </cell>
          <cell r="X1997" t="str">
            <v>Célula</v>
          </cell>
          <cell r="Y1997" t="str">
            <v>Asignado</v>
          </cell>
          <cell r="Z1997" t="str">
            <v>S04576</v>
          </cell>
          <cell r="AA1997" t="str">
            <v>Soto Garcia Luis Alberto</v>
          </cell>
          <cell r="AB1997" t="str">
            <v>Servicios Administrativos en Reclamaciones, S.A. de C.V.</v>
          </cell>
          <cell r="AC1997" t="str">
            <v>SOGL800324P32</v>
          </cell>
          <cell r="AD1997" t="str">
            <v>Operativo</v>
          </cell>
          <cell r="AE1997" t="str">
            <v>Asesor de Servicio</v>
          </cell>
          <cell r="AF1997" t="str">
            <v>Unidad Operativa</v>
          </cell>
          <cell r="AG1997" t="str">
            <v>Dirección Servicio y Operaciones</v>
          </cell>
          <cell r="AH1997" t="str">
            <v>Subdirección Siniestros Norte y Occidente</v>
          </cell>
          <cell r="AI1997" t="str">
            <v>C9179</v>
          </cell>
          <cell r="AJ1997" t="str">
            <v>Moya Urdiales Idalia Leticia</v>
          </cell>
          <cell r="AK1997" t="str">
            <v>Oficina central Guadalajara</v>
          </cell>
          <cell r="AL1997" t="str">
            <v>Guadalajara</v>
          </cell>
          <cell r="AM1997">
            <v>80494</v>
          </cell>
          <cell r="AN1997" t="str">
            <v>luis.soto@gnp.com.mx</v>
          </cell>
          <cell r="AO1997" t="str">
            <v>luis.soto@gnp.com.mx</v>
          </cell>
          <cell r="AQ1997">
            <v>3310204564</v>
          </cell>
          <cell r="AR1997" t="str">
            <v>6363180010381968</v>
          </cell>
          <cell r="AS1997" t="str">
            <v>ACTIVO</v>
          </cell>
          <cell r="AT1997" t="str">
            <v>4587</v>
          </cell>
          <cell r="AU1997" t="str">
            <v>715</v>
          </cell>
          <cell r="AV1997" t="str">
            <v>05/26</v>
          </cell>
          <cell r="AW1997" t="str">
            <v>-</v>
          </cell>
          <cell r="AX1997" t="str">
            <v>-</v>
          </cell>
          <cell r="AY1997" t="str">
            <v>Si</v>
          </cell>
          <cell r="AZ1997">
            <v>1305.56</v>
          </cell>
          <cell r="BA1997">
            <v>43631</v>
          </cell>
          <cell r="BB1997">
            <v>44389.04</v>
          </cell>
          <cell r="BC1997">
            <v>49610.96</v>
          </cell>
          <cell r="BD1997">
            <v>94000</v>
          </cell>
          <cell r="BE1997">
            <v>43131</v>
          </cell>
          <cell r="BF1997">
            <v>44211</v>
          </cell>
          <cell r="BG1997">
            <v>3</v>
          </cell>
          <cell r="BH1997">
            <v>2021</v>
          </cell>
          <cell r="BI1997">
            <v>1</v>
          </cell>
          <cell r="BJ1997" t="str">
            <v>Arrendado</v>
          </cell>
          <cell r="BK1997" t="str">
            <v>FAMMA000046</v>
          </cell>
          <cell r="BL1997" t="str">
            <v>Master Motors Mexico, S.A. de C.V.</v>
          </cell>
          <cell r="BM1997">
            <v>204818.97</v>
          </cell>
          <cell r="BN1997">
            <v>32771.03</v>
          </cell>
          <cell r="BO1997">
            <v>237590</v>
          </cell>
          <cell r="BQ1997">
            <v>43652</v>
          </cell>
          <cell r="BR1997" t="str">
            <v>AP-20170728-0735</v>
          </cell>
          <cell r="BS1997" t="str">
            <v>142</v>
          </cell>
          <cell r="BT1997" t="str">
            <v>19/36</v>
          </cell>
          <cell r="BU1997">
            <v>3150.3</v>
          </cell>
          <cell r="BV1997">
            <v>1664.71</v>
          </cell>
          <cell r="BW1997">
            <v>4815.01</v>
          </cell>
          <cell r="BX1997">
            <v>770.4</v>
          </cell>
          <cell r="BY1997">
            <v>5585.41</v>
          </cell>
          <cell r="BZ1997">
            <v>150346.22</v>
          </cell>
          <cell r="CA1997" t="str">
            <v>16/11/2017</v>
          </cell>
          <cell r="CB1997" t="str">
            <v>06/12/2020</v>
          </cell>
          <cell r="CC1997" t="str">
            <v>Jueves</v>
          </cell>
          <cell r="CD1997" t="str">
            <v>4F</v>
          </cell>
          <cell r="CE1997" t="str">
            <v>2</v>
          </cell>
          <cell r="CF1997" t="str">
            <v>Verde</v>
          </cell>
          <cell r="CG1997" t="str">
            <v>4o Sábado</v>
          </cell>
          <cell r="CH1997" t="str">
            <v>Abr y May</v>
          </cell>
          <cell r="CI1997" t="str">
            <v>Oct y Nov</v>
          </cell>
          <cell r="CJ1997" t="str">
            <v>Ajustador</v>
          </cell>
          <cell r="CK1997">
            <v>64</v>
          </cell>
          <cell r="CL1997" t="str">
            <v>102 - PREMIUM</v>
          </cell>
          <cell r="CM1997" t="str">
            <v>17226</v>
          </cell>
          <cell r="CN1997" t="str">
            <v>D-110/80/R19 T-140/80/R17</v>
          </cell>
          <cell r="CO1997" t="str">
            <v>Motor: 798 cc, Potencia: 75 CV a 7.000 rpm. Par Max 77 Nm a 5.500 rpm</v>
          </cell>
          <cell r="CP1997" t="str">
            <v>-</v>
          </cell>
        </row>
        <row r="1998">
          <cell r="A1998" t="str">
            <v>17227</v>
          </cell>
          <cell r="B1998" t="str">
            <v>2F9AL</v>
          </cell>
          <cell r="C1998" t="str">
            <v>Ciudad de México</v>
          </cell>
          <cell r="D1998" t="str">
            <v>No aplica</v>
          </cell>
          <cell r="E1998" t="str">
            <v>BMW F700GS</v>
          </cell>
          <cell r="F1998" t="str">
            <v>Motocicleta</v>
          </cell>
          <cell r="G1998" t="str">
            <v>BMW</v>
          </cell>
          <cell r="H1998" t="str">
            <v>F700GS Police 798cc, TM-6V, ABS, ASC, Puños calefactables</v>
          </cell>
          <cell r="I1998" t="str">
            <v>WB10B0604JZ932665</v>
          </cell>
          <cell r="J1998" t="str">
            <v>09020591</v>
          </cell>
          <cell r="K1998" t="str">
            <v>Premium</v>
          </cell>
          <cell r="L1998">
            <v>2</v>
          </cell>
          <cell r="M1998">
            <v>16</v>
          </cell>
          <cell r="N1998">
            <v>2018</v>
          </cell>
          <cell r="O1998" t="str">
            <v>Guadalajara</v>
          </cell>
          <cell r="P1998" t="str">
            <v>Jalisco</v>
          </cell>
          <cell r="Q1998" t="str">
            <v>Occidente</v>
          </cell>
          <cell r="R1998" t="str">
            <v>Activo</v>
          </cell>
          <cell r="S1998" t="str">
            <v>En operación</v>
          </cell>
          <cell r="T1998" t="str">
            <v>GNP</v>
          </cell>
          <cell r="U1998" t="str">
            <v>Grupo Nacional Provincial, S.A.B.</v>
          </cell>
          <cell r="V1998" t="str">
            <v>Asesor de Servicio</v>
          </cell>
          <cell r="W1998" t="str">
            <v>616</v>
          </cell>
          <cell r="X1998" t="str">
            <v>Célula Ferro</v>
          </cell>
          <cell r="Y1998" t="str">
            <v>Asignado</v>
          </cell>
          <cell r="Z1998" t="str">
            <v>S00743</v>
          </cell>
          <cell r="AA1998" t="str">
            <v>Samano Quiroz Miguel</v>
          </cell>
          <cell r="AB1998" t="str">
            <v>Servicios Administrativos en Reclamaciones, S.A. de C.V.</v>
          </cell>
          <cell r="AC1998" t="str">
            <v>SAQM790907133</v>
          </cell>
          <cell r="AD1998" t="str">
            <v>Operativo</v>
          </cell>
          <cell r="AE1998" t="str">
            <v>Asesor de Servicio</v>
          </cell>
          <cell r="AF1998" t="str">
            <v>Unidad Operativa</v>
          </cell>
          <cell r="AG1998" t="str">
            <v>Dirección Servicio y Operaciones</v>
          </cell>
          <cell r="AH1998" t="str">
            <v>Subdirección Siniestros Norte y Occidente</v>
          </cell>
          <cell r="AI1998" t="str">
            <v>C9179</v>
          </cell>
          <cell r="AJ1998" t="str">
            <v>Moya Urdiales Idalia Leticia</v>
          </cell>
          <cell r="AK1998" t="str">
            <v>Oficina central Guadalajara</v>
          </cell>
          <cell r="AL1998" t="str">
            <v>Guadalajara</v>
          </cell>
          <cell r="AM1998">
            <v>6362</v>
          </cell>
          <cell r="AN1998" t="str">
            <v>miguel.samano@gnp.com.mx</v>
          </cell>
          <cell r="AO1998" t="str">
            <v>miguel.samano@gnp.com.mx</v>
          </cell>
          <cell r="AQ1998">
            <v>3310204576</v>
          </cell>
          <cell r="AR1998" t="str">
            <v>6363180010381976</v>
          </cell>
          <cell r="AS1998" t="str">
            <v>ACTIVO</v>
          </cell>
          <cell r="AT1998" t="str">
            <v>3418</v>
          </cell>
          <cell r="AU1998" t="str">
            <v>692</v>
          </cell>
          <cell r="AV1998" t="str">
            <v>05/26</v>
          </cell>
          <cell r="AW1998" t="str">
            <v>-</v>
          </cell>
          <cell r="AX1998" t="str">
            <v>-</v>
          </cell>
          <cell r="AY1998" t="str">
            <v>No</v>
          </cell>
          <cell r="AZ1998" t="str">
            <v>-</v>
          </cell>
          <cell r="BA1998" t="str">
            <v>-</v>
          </cell>
          <cell r="BB1998" t="str">
            <v>-</v>
          </cell>
          <cell r="BC1998" t="str">
            <v>-</v>
          </cell>
          <cell r="BD1998" t="str">
            <v>-</v>
          </cell>
          <cell r="BE1998" t="str">
            <v>-</v>
          </cell>
          <cell r="BF1998" t="str">
            <v>-</v>
          </cell>
          <cell r="BG1998">
            <v>3</v>
          </cell>
          <cell r="BH1998">
            <v>2021</v>
          </cell>
          <cell r="BI1998">
            <v>1</v>
          </cell>
          <cell r="BJ1998" t="str">
            <v>Arrendado</v>
          </cell>
          <cell r="BK1998" t="str">
            <v>FAMMA000043</v>
          </cell>
          <cell r="BL1998" t="str">
            <v>Master Motors Mexico, S.A. de C.V.</v>
          </cell>
          <cell r="BM1998">
            <v>204818.97</v>
          </cell>
          <cell r="BN1998">
            <v>32771.03</v>
          </cell>
          <cell r="BO1998">
            <v>237590</v>
          </cell>
          <cell r="BQ1998">
            <v>43652</v>
          </cell>
          <cell r="BR1998" t="str">
            <v>AP-20170728-0735</v>
          </cell>
          <cell r="BS1998" t="str">
            <v>140</v>
          </cell>
          <cell r="BT1998" t="str">
            <v>19/36</v>
          </cell>
          <cell r="BU1998">
            <v>3150.3</v>
          </cell>
          <cell r="BV1998">
            <v>1664.71</v>
          </cell>
          <cell r="BW1998">
            <v>4815.01</v>
          </cell>
          <cell r="BX1998">
            <v>770.4</v>
          </cell>
          <cell r="BY1998">
            <v>5585.41</v>
          </cell>
          <cell r="BZ1998">
            <v>150346.22</v>
          </cell>
          <cell r="CA1998" t="str">
            <v>16/11/2017</v>
          </cell>
          <cell r="CB1998" t="str">
            <v>06/12/2020</v>
          </cell>
          <cell r="CC1998" t="str">
            <v>Viernes</v>
          </cell>
          <cell r="CD1998" t="str">
            <v>2F</v>
          </cell>
          <cell r="CE1998" t="str">
            <v>9</v>
          </cell>
          <cell r="CF1998" t="str">
            <v>Azul</v>
          </cell>
          <cell r="CG1998" t="str">
            <v>5o Sábado</v>
          </cell>
          <cell r="CH1998" t="str">
            <v>May y Jun</v>
          </cell>
          <cell r="CI1998" t="str">
            <v>Nov y Dic</v>
          </cell>
          <cell r="CJ1998" t="str">
            <v>Ajustador</v>
          </cell>
          <cell r="CK1998">
            <v>64</v>
          </cell>
          <cell r="CL1998" t="str">
            <v>102 - PREMIUM</v>
          </cell>
          <cell r="CM1998" t="str">
            <v>17227</v>
          </cell>
          <cell r="CN1998" t="str">
            <v>D-110/80/R19 T-140/80/R17</v>
          </cell>
          <cell r="CO1998" t="str">
            <v>Motor: 798 cc, Potencia: 75 CV a 7.000 rpm. Par Max 77 Nm a 5.500 rpm</v>
          </cell>
          <cell r="CP1998" t="str">
            <v>-</v>
          </cell>
        </row>
        <row r="1999">
          <cell r="A1999" t="str">
            <v>17228</v>
          </cell>
          <cell r="B1999" t="str">
            <v>4F5AL</v>
          </cell>
          <cell r="C1999" t="str">
            <v>Ciudad de México</v>
          </cell>
          <cell r="D1999" t="str">
            <v>No aplica</v>
          </cell>
          <cell r="E1999" t="str">
            <v>BMW F700GS</v>
          </cell>
          <cell r="F1999" t="str">
            <v>Motocicleta</v>
          </cell>
          <cell r="G1999" t="str">
            <v>BMW</v>
          </cell>
          <cell r="H1999" t="str">
            <v>F700GS Police 798cc, TM-6V, ABS, ASC, Puños calefactables</v>
          </cell>
          <cell r="I1999" t="str">
            <v>WB10B0603JZ932740</v>
          </cell>
          <cell r="J1999" t="str">
            <v>09021023</v>
          </cell>
          <cell r="K1999" t="str">
            <v>Premium</v>
          </cell>
          <cell r="L1999">
            <v>2</v>
          </cell>
          <cell r="M1999">
            <v>16</v>
          </cell>
          <cell r="N1999">
            <v>2018</v>
          </cell>
          <cell r="O1999" t="str">
            <v>Guadalajara</v>
          </cell>
          <cell r="P1999" t="str">
            <v>Jalisco</v>
          </cell>
          <cell r="Q1999" t="str">
            <v>Occidente</v>
          </cell>
          <cell r="R1999" t="str">
            <v>Activo</v>
          </cell>
          <cell r="S1999" t="str">
            <v>En operación</v>
          </cell>
          <cell r="T1999" t="str">
            <v>GNP</v>
          </cell>
          <cell r="U1999" t="str">
            <v>Grupo Nacional Provincial, S.A.B.</v>
          </cell>
          <cell r="V1999" t="str">
            <v>Asesor de Servicio</v>
          </cell>
          <cell r="W1999" t="str">
            <v>611</v>
          </cell>
          <cell r="X1999" t="str">
            <v>Célula Sol</v>
          </cell>
          <cell r="Y1999" t="str">
            <v>Asignado</v>
          </cell>
          <cell r="Z1999" t="str">
            <v>S00782</v>
          </cell>
          <cell r="AA1999" t="str">
            <v>Contreras Godinez Xorge Jair</v>
          </cell>
          <cell r="AB1999" t="str">
            <v>Servicios Administrativos en Reclamaciones, S.A. de C.V.</v>
          </cell>
          <cell r="AC1999" t="str">
            <v>COGX770930FV7</v>
          </cell>
          <cell r="AD1999" t="str">
            <v>Operativo</v>
          </cell>
          <cell r="AE1999" t="str">
            <v>Asesor de Servicio</v>
          </cell>
          <cell r="AF1999" t="str">
            <v>Unidad Operativa</v>
          </cell>
          <cell r="AG1999" t="str">
            <v>Dirección Servicio y Operaciones</v>
          </cell>
          <cell r="AH1999" t="str">
            <v>Subdirección Siniestros Norte y Occidente</v>
          </cell>
          <cell r="AI1999" t="str">
            <v>C9179</v>
          </cell>
          <cell r="AJ1999" t="str">
            <v>Moya Urdiales Idalia Leticia</v>
          </cell>
          <cell r="AK1999" t="str">
            <v>Oficina central Guadalajara</v>
          </cell>
          <cell r="AL1999" t="str">
            <v>Guadalajara</v>
          </cell>
          <cell r="AM1999">
            <v>6314</v>
          </cell>
          <cell r="AN1999" t="str">
            <v>xorge.contreras@gnp.com.mx</v>
          </cell>
          <cell r="AO1999" t="str">
            <v>xorge.contreras@gnp.com.mx</v>
          </cell>
          <cell r="AQ1999">
            <v>3312948511</v>
          </cell>
          <cell r="AR1999" t="str">
            <v>6363180010381984</v>
          </cell>
          <cell r="AS1999" t="str">
            <v>ACTIVO</v>
          </cell>
          <cell r="AT1999" t="str">
            <v>8997</v>
          </cell>
          <cell r="AU1999" t="str">
            <v>896</v>
          </cell>
          <cell r="AV1999" t="str">
            <v>05/26</v>
          </cell>
          <cell r="AW1999" t="str">
            <v>-</v>
          </cell>
          <cell r="AX1999" t="str">
            <v>-</v>
          </cell>
          <cell r="AY1999" t="str">
            <v>No</v>
          </cell>
          <cell r="AZ1999" t="str">
            <v>-</v>
          </cell>
          <cell r="BA1999" t="str">
            <v>-</v>
          </cell>
          <cell r="BB1999" t="str">
            <v>-</v>
          </cell>
          <cell r="BC1999" t="str">
            <v>-</v>
          </cell>
          <cell r="BD1999" t="str">
            <v>-</v>
          </cell>
          <cell r="BE1999" t="str">
            <v>-</v>
          </cell>
          <cell r="BF1999" t="str">
            <v>-</v>
          </cell>
          <cell r="BG1999">
            <v>3</v>
          </cell>
          <cell r="BH1999">
            <v>2021</v>
          </cell>
          <cell r="BI1999">
            <v>1</v>
          </cell>
          <cell r="BJ1999" t="str">
            <v>Arrendado</v>
          </cell>
          <cell r="BK1999" t="str">
            <v>FAMMA000044</v>
          </cell>
          <cell r="BL1999" t="str">
            <v>Master Motors Mexico, S.A. de C.V.</v>
          </cell>
          <cell r="BM1999">
            <v>204818.97</v>
          </cell>
          <cell r="BN1999">
            <v>32771.03</v>
          </cell>
          <cell r="BO1999">
            <v>237590</v>
          </cell>
          <cell r="BQ1999">
            <v>43652</v>
          </cell>
          <cell r="BR1999" t="str">
            <v>AP-20170728-0735</v>
          </cell>
          <cell r="BS1999" t="str">
            <v>148</v>
          </cell>
          <cell r="BT1999" t="str">
            <v>19/48</v>
          </cell>
          <cell r="BU1999">
            <v>2224.7199999999998</v>
          </cell>
          <cell r="BV1999">
            <v>1829.62</v>
          </cell>
          <cell r="BW1999">
            <v>4054.3399999999997</v>
          </cell>
          <cell r="BX1999">
            <v>648.69000000000005</v>
          </cell>
          <cell r="BY1999">
            <v>4703.03</v>
          </cell>
          <cell r="BZ1999">
            <v>166477.63</v>
          </cell>
          <cell r="CA1999" t="str">
            <v>16/11/2017</v>
          </cell>
          <cell r="CB1999" t="str">
            <v>06/12/2021</v>
          </cell>
          <cell r="CC1999" t="str">
            <v>Lunes</v>
          </cell>
          <cell r="CD1999" t="str">
            <v>4F</v>
          </cell>
          <cell r="CE1999" t="str">
            <v>5</v>
          </cell>
          <cell r="CF1999" t="str">
            <v>Amarillo</v>
          </cell>
          <cell r="CG1999" t="str">
            <v>1er Sábado</v>
          </cell>
          <cell r="CH1999" t="str">
            <v>Ene y Feb</v>
          </cell>
          <cell r="CI1999" t="str">
            <v>Jul y Ago</v>
          </cell>
          <cell r="CJ1999" t="str">
            <v>Ajustador</v>
          </cell>
          <cell r="CK1999">
            <v>64</v>
          </cell>
          <cell r="CL1999" t="str">
            <v>102 - PREMIUM</v>
          </cell>
          <cell r="CM1999" t="str">
            <v>17228</v>
          </cell>
          <cell r="CN1999" t="str">
            <v>D-110/80/R19 T-140/80/R17</v>
          </cell>
          <cell r="CO1999" t="str">
            <v>Motor: 798 cc, Potencia: 75 CV a 7.000 rpm. Par Max 77 Nm a 5.500 rpm</v>
          </cell>
          <cell r="CP1999" t="str">
            <v>4014462</v>
          </cell>
        </row>
        <row r="2000">
          <cell r="A2000" t="str">
            <v>17229</v>
          </cell>
          <cell r="B2000" t="str">
            <v>2F8AL</v>
          </cell>
          <cell r="C2000" t="str">
            <v>Ciudad de México</v>
          </cell>
          <cell r="D2000" t="str">
            <v>No aplica</v>
          </cell>
          <cell r="E2000" t="str">
            <v>BMW F700GS</v>
          </cell>
          <cell r="F2000" t="str">
            <v>Motocicleta</v>
          </cell>
          <cell r="G2000" t="str">
            <v>BMW</v>
          </cell>
          <cell r="H2000" t="str">
            <v>F700GS Police 798cc, TM-6V, ABS, ASC, Puños calefactables</v>
          </cell>
          <cell r="I2000" t="str">
            <v>WB10B0600JZ932632</v>
          </cell>
          <cell r="J2000" t="str">
            <v>09020559</v>
          </cell>
          <cell r="K2000" t="str">
            <v>Premium</v>
          </cell>
          <cell r="L2000">
            <v>2</v>
          </cell>
          <cell r="M2000">
            <v>16</v>
          </cell>
          <cell r="N2000">
            <v>2018</v>
          </cell>
          <cell r="O2000" t="str">
            <v>Ciudad de México</v>
          </cell>
          <cell r="P2000" t="str">
            <v>Ciudad de México</v>
          </cell>
          <cell r="Q2000" t="str">
            <v>Zona Metropolitana</v>
          </cell>
          <cell r="R2000" t="str">
            <v>Activo</v>
          </cell>
          <cell r="S2000" t="str">
            <v>En operación</v>
          </cell>
          <cell r="T2000" t="str">
            <v>GNP</v>
          </cell>
          <cell r="U2000" t="str">
            <v>Grupo Nacional Provincial, S.A.B.</v>
          </cell>
          <cell r="V2000" t="str">
            <v>Pool Administrativo</v>
          </cell>
          <cell r="W2000" t="str">
            <v>571</v>
          </cell>
          <cell r="X2000" t="str">
            <v>Célula 4</v>
          </cell>
          <cell r="Y2000" t="str">
            <v>Asignado</v>
          </cell>
          <cell r="Z2000" t="str">
            <v>N89927</v>
          </cell>
          <cell r="AA2000" t="str">
            <v>Salazar Hernández Alejandro</v>
          </cell>
          <cell r="AB2000" t="str">
            <v>Grupo Nacional Provincial, S.A.B.</v>
          </cell>
          <cell r="AC2000" t="str">
            <v>SAHA7905127X5</v>
          </cell>
          <cell r="AD2000" t="str">
            <v>Jefe de departamento</v>
          </cell>
          <cell r="AE2000" t="str">
            <v>Jefe de Departamento A</v>
          </cell>
          <cell r="AF2000" t="str">
            <v>Unidad Staff</v>
          </cell>
          <cell r="AG2000" t="str">
            <v>Dirección Recursos Humanos y Servicios Administrativos</v>
          </cell>
          <cell r="AH2000" t="str">
            <v>Subdir. Servicios Generales</v>
          </cell>
          <cell r="AI2000" t="str">
            <v>C6705</v>
          </cell>
          <cell r="AJ2000" t="str">
            <v>Ramirez Granados Arturo</v>
          </cell>
          <cell r="AK2000" t="str">
            <v>Sur P2 C-4</v>
          </cell>
          <cell r="AL2000" t="str">
            <v>Plaza GNP</v>
          </cell>
          <cell r="AM2000">
            <v>3398</v>
          </cell>
          <cell r="AN2000" t="str">
            <v>alejandro.salazar@gnp.com.mx</v>
          </cell>
          <cell r="AO2000" t="str">
            <v>alejandro.salazar@gnp.com.mx</v>
          </cell>
          <cell r="AQ2000">
            <v>5543868222</v>
          </cell>
          <cell r="AR2000" t="str">
            <v>6363180010381992</v>
          </cell>
          <cell r="AS2000" t="str">
            <v>ACTIVO</v>
          </cell>
          <cell r="AT2000" t="str">
            <v>8567</v>
          </cell>
          <cell r="AU2000" t="str">
            <v>438</v>
          </cell>
          <cell r="AV2000" t="str">
            <v>05/26</v>
          </cell>
          <cell r="AW2000" t="str">
            <v>IMDM24204441..</v>
          </cell>
          <cell r="AX2000" t="str">
            <v>Activo</v>
          </cell>
          <cell r="AY2000" t="str">
            <v>No</v>
          </cell>
          <cell r="AZ2000" t="str">
            <v>-</v>
          </cell>
          <cell r="BA2000" t="str">
            <v>-</v>
          </cell>
          <cell r="BB2000" t="str">
            <v>-</v>
          </cell>
          <cell r="BC2000" t="str">
            <v>-</v>
          </cell>
          <cell r="BD2000" t="str">
            <v>-</v>
          </cell>
          <cell r="BE2000" t="str">
            <v>-</v>
          </cell>
          <cell r="BF2000" t="str">
            <v>-</v>
          </cell>
          <cell r="BG2000" t="str">
            <v>-</v>
          </cell>
          <cell r="BH2000">
            <v>2022</v>
          </cell>
          <cell r="BI2000">
            <v>1</v>
          </cell>
          <cell r="BJ2000" t="str">
            <v>Arrendado</v>
          </cell>
          <cell r="BK2000" t="str">
            <v>FAMMA000036</v>
          </cell>
          <cell r="BL2000" t="str">
            <v>Master Motors Mexico, S.A. de C.V.</v>
          </cell>
          <cell r="BM2000">
            <v>204818.97</v>
          </cell>
          <cell r="BN2000">
            <v>32771.03</v>
          </cell>
          <cell r="BO2000">
            <v>237590</v>
          </cell>
          <cell r="BQ2000">
            <v>43652</v>
          </cell>
          <cell r="BR2000" t="str">
            <v>AP-20170728-0735</v>
          </cell>
          <cell r="BS2000" t="str">
            <v>149</v>
          </cell>
          <cell r="BT2000" t="str">
            <v>19/48</v>
          </cell>
          <cell r="BU2000">
            <v>2224.7199999999998</v>
          </cell>
          <cell r="BV2000">
            <v>1829.62</v>
          </cell>
          <cell r="BW2000">
            <v>4054.3399999999997</v>
          </cell>
          <cell r="BX2000">
            <v>648.69000000000005</v>
          </cell>
          <cell r="BY2000">
            <v>4703.03</v>
          </cell>
          <cell r="BZ2000">
            <v>166477.63</v>
          </cell>
          <cell r="CA2000" t="str">
            <v>16/11/2017</v>
          </cell>
          <cell r="CB2000" t="str">
            <v>06/12/2021</v>
          </cell>
          <cell r="CC2000" t="str">
            <v>Martes</v>
          </cell>
          <cell r="CD2000" t="str">
            <v>2F</v>
          </cell>
          <cell r="CE2000" t="str">
            <v>8</v>
          </cell>
          <cell r="CF2000" t="str">
            <v>Rosa</v>
          </cell>
          <cell r="CG2000" t="str">
            <v>2o Sábado</v>
          </cell>
          <cell r="CH2000" t="str">
            <v>Feb y Mzo</v>
          </cell>
          <cell r="CI2000" t="str">
            <v>Ago y Sep</v>
          </cell>
          <cell r="CJ2000" t="str">
            <v>Ajustador</v>
          </cell>
          <cell r="CK2000">
            <v>64</v>
          </cell>
          <cell r="CL2000" t="str">
            <v>102 - PREMIUM</v>
          </cell>
          <cell r="CM2000" t="str">
            <v>17229</v>
          </cell>
          <cell r="CN2000" t="str">
            <v>D-110/80/R19 T-140/80/R17</v>
          </cell>
          <cell r="CO2000" t="str">
            <v>Motor: 798 cc, Potencia: 75 CV a 7.000 rpm. Par Max 77 Nm a 5.500 rpm</v>
          </cell>
          <cell r="CP2000" t="str">
            <v>4021145</v>
          </cell>
        </row>
        <row r="2001">
          <cell r="A2001" t="str">
            <v>18001</v>
          </cell>
          <cell r="B2001" t="str">
            <v>J34ATU</v>
          </cell>
          <cell r="C2001" t="str">
            <v>Ciudad de México</v>
          </cell>
          <cell r="D2001" t="str">
            <v>No aplica</v>
          </cell>
          <cell r="E2001" t="str">
            <v>Beat</v>
          </cell>
          <cell r="F2001" t="str">
            <v>Automóvil</v>
          </cell>
          <cell r="G2001" t="str">
            <v>Chevrolet</v>
          </cell>
          <cell r="H2001" t="str">
            <v>Beat NB LT 4 Ptas, T/M-5V, D/H, A/A, E/E, B/A, CD, Paq. B</v>
          </cell>
          <cell r="I2001" t="str">
            <v>MA6CB5CD9JT048812</v>
          </cell>
          <cell r="J2001" t="str">
            <v>Hecho en India</v>
          </cell>
          <cell r="K2001" t="str">
            <v>Magna</v>
          </cell>
          <cell r="L2001">
            <v>4</v>
          </cell>
          <cell r="M2001">
            <v>35</v>
          </cell>
          <cell r="N2001">
            <v>2018</v>
          </cell>
          <cell r="O2001" t="str">
            <v>Tampico</v>
          </cell>
          <cell r="P2001" t="str">
            <v>Tamaulipas</v>
          </cell>
          <cell r="Q2001" t="str">
            <v>Noreste</v>
          </cell>
          <cell r="R2001" t="str">
            <v>Activo</v>
          </cell>
          <cell r="S2001" t="str">
            <v>En operación</v>
          </cell>
          <cell r="T2001" t="str">
            <v>GNP</v>
          </cell>
          <cell r="U2001" t="str">
            <v>Grupo Nacional Provincial, S.A.B.</v>
          </cell>
          <cell r="V2001" t="str">
            <v>Asesor de Servicio</v>
          </cell>
          <cell r="W2001" t="str">
            <v>579</v>
          </cell>
          <cell r="X2001" t="str">
            <v>Célula 10</v>
          </cell>
          <cell r="Y2001" t="str">
            <v>Asignado</v>
          </cell>
          <cell r="Z2001" t="str">
            <v>S08084</v>
          </cell>
          <cell r="AA2001" t="str">
            <v>Olivares Aguilar Edson Alan</v>
          </cell>
          <cell r="AB2001" t="str">
            <v>Servicios Administrativos en Reclamaciones, S.A. de C.V.</v>
          </cell>
          <cell r="AC2001" t="str">
            <v>OIAE9309125K5</v>
          </cell>
          <cell r="AD2001" t="str">
            <v>Operativo</v>
          </cell>
          <cell r="AE2001" t="str">
            <v>Asesor de Servicio</v>
          </cell>
          <cell r="AF2001" t="str">
            <v>Unidad Operativa</v>
          </cell>
          <cell r="AG2001" t="str">
            <v>Dirección Servicio y Operaciones</v>
          </cell>
          <cell r="AH2001" t="str">
            <v>Subdirección Siniestros Norte y Occidente</v>
          </cell>
          <cell r="AI2001" t="str">
            <v>C9212</v>
          </cell>
          <cell r="AJ2001" t="str">
            <v>Colome Pineda Juan Del Carmen</v>
          </cell>
          <cell r="AK2001" t="str">
            <v>Tampico</v>
          </cell>
          <cell r="AL2001" t="str">
            <v>Tampico</v>
          </cell>
          <cell r="AM2001">
            <v>0</v>
          </cell>
          <cell r="AN2001" t="str">
            <v>edson.olivares@gnp.com.mx</v>
          </cell>
          <cell r="AO2001" t="str">
            <v>edson.olivares@gnp.com.mx</v>
          </cell>
          <cell r="AP2001" t="str">
            <v>edson.olivares@gnp.com.mx</v>
          </cell>
          <cell r="AQ2001">
            <v>5535228258</v>
          </cell>
          <cell r="AR2001" t="str">
            <v>6363180010382008</v>
          </cell>
          <cell r="AS2001" t="str">
            <v>CANCELADO</v>
          </cell>
          <cell r="AT2001" t="str">
            <v>3395</v>
          </cell>
          <cell r="AU2001" t="str">
            <v>262</v>
          </cell>
          <cell r="AV2001" t="str">
            <v>05/26</v>
          </cell>
          <cell r="AW2001" t="str">
            <v>IMDM22968863..</v>
          </cell>
          <cell r="AX2001" t="str">
            <v>Activo</v>
          </cell>
          <cell r="AY2001" t="str">
            <v>No</v>
          </cell>
          <cell r="AZ2001" t="str">
            <v>-</v>
          </cell>
          <cell r="BA2001" t="str">
            <v>-</v>
          </cell>
          <cell r="BB2001" t="str">
            <v>-</v>
          </cell>
          <cell r="BC2001" t="str">
            <v>-</v>
          </cell>
          <cell r="BD2001" t="str">
            <v>-</v>
          </cell>
          <cell r="BE2001" t="str">
            <v>-</v>
          </cell>
          <cell r="BF2001" t="str">
            <v>-</v>
          </cell>
          <cell r="BG2001">
            <v>3</v>
          </cell>
          <cell r="BH2001">
            <v>2021</v>
          </cell>
          <cell r="BI2001">
            <v>1</v>
          </cell>
          <cell r="BJ2001" t="str">
            <v>Arrendado</v>
          </cell>
          <cell r="BK2001" t="str">
            <v>ANC13498</v>
          </cell>
          <cell r="BL2001" t="str">
            <v>Auto Cam, S.A. de C.V.</v>
          </cell>
          <cell r="BM2001">
            <v>126030.17</v>
          </cell>
          <cell r="BN2001">
            <v>20164.830000000002</v>
          </cell>
          <cell r="BO2001">
            <v>146195</v>
          </cell>
          <cell r="BQ2001">
            <v>43652</v>
          </cell>
          <cell r="BR2001" t="str">
            <v>AP-20170728-0735</v>
          </cell>
          <cell r="BS2001" t="str">
            <v>200</v>
          </cell>
          <cell r="BT2001" t="str">
            <v>14/36</v>
          </cell>
          <cell r="BU2001">
            <v>1843.49</v>
          </cell>
          <cell r="BV2001">
            <v>1127.18</v>
          </cell>
          <cell r="BW2001">
            <v>2970.67</v>
          </cell>
          <cell r="BX2001">
            <v>475.31</v>
          </cell>
          <cell r="BY2001">
            <v>3445.98</v>
          </cell>
          <cell r="BZ2001">
            <v>102089.89</v>
          </cell>
          <cell r="CA2001" t="str">
            <v>18/04/2018</v>
          </cell>
          <cell r="CB2001" t="str">
            <v>06/05/2021</v>
          </cell>
          <cell r="CC2001" t="str">
            <v>Miércoles</v>
          </cell>
          <cell r="CD2001" t="str">
            <v>34</v>
          </cell>
          <cell r="CE2001" t="str">
            <v>4</v>
          </cell>
          <cell r="CF2001" t="str">
            <v>Rojo</v>
          </cell>
          <cell r="CG2001" t="str">
            <v>3er Sábado</v>
          </cell>
          <cell r="CH2001" t="str">
            <v>Mzo y Abr</v>
          </cell>
          <cell r="CI2001" t="str">
            <v>Sep y Oct</v>
          </cell>
          <cell r="CJ2001" t="str">
            <v>Ajustador</v>
          </cell>
          <cell r="CK2001">
            <v>70</v>
          </cell>
          <cell r="CL2001" t="str">
            <v>101 - MAGNA</v>
          </cell>
          <cell r="CM2001" t="str">
            <v>18001</v>
          </cell>
          <cell r="CN2001" t="str">
            <v>165/65/R14</v>
          </cell>
          <cell r="CO2001" t="str">
            <v>Motor: 1.2L, Potencia: 81hp @ 6,400 rpm. Torque: 80 lb-pie @ 4,800 rpm</v>
          </cell>
          <cell r="CP2001" t="str">
            <v>4010843</v>
          </cell>
        </row>
        <row r="2002">
          <cell r="A2002" t="str">
            <v>18002</v>
          </cell>
          <cell r="B2002" t="str">
            <v>A28AUJ</v>
          </cell>
          <cell r="C2002" t="str">
            <v>Ciudad de México</v>
          </cell>
          <cell r="D2002" t="str">
            <v>No aplica</v>
          </cell>
          <cell r="E2002" t="str">
            <v>Rapid</v>
          </cell>
          <cell r="F2002" t="str">
            <v>Automóvil</v>
          </cell>
          <cell r="G2002" t="str">
            <v>Ram</v>
          </cell>
          <cell r="H2002" t="str">
            <v>Promaster Rapid 3 Ptas, T/M-5V, D/H, A/A, E/E, B/A, ABS, CD</v>
          </cell>
          <cell r="I2002" t="str">
            <v>9BD26555XJ9092822</v>
          </cell>
          <cell r="J2002" t="str">
            <v>Hecho en Brasil</v>
          </cell>
          <cell r="K2002" t="str">
            <v>Magna</v>
          </cell>
          <cell r="L2002">
            <v>4</v>
          </cell>
          <cell r="M2002">
            <v>58</v>
          </cell>
          <cell r="N2002">
            <v>2018</v>
          </cell>
          <cell r="O2002" t="str">
            <v>Ciudad de México</v>
          </cell>
          <cell r="P2002" t="str">
            <v>Ciudad de México</v>
          </cell>
          <cell r="Q2002" t="str">
            <v>Zona Metropolitana</v>
          </cell>
          <cell r="R2002" t="str">
            <v>Baja</v>
          </cell>
          <cell r="S2002" t="str">
            <v>Devolución Valmex</v>
          </cell>
          <cell r="T2002" t="str">
            <v>GNP</v>
          </cell>
          <cell r="U2002" t="str">
            <v>Grupo Nacional Provincial, S.A.B.</v>
          </cell>
          <cell r="V2002" t="str">
            <v>Gerente de Robos</v>
          </cell>
          <cell r="W2002" t="str">
            <v>-</v>
          </cell>
          <cell r="X2002" t="str">
            <v>Plaza GNP</v>
          </cell>
          <cell r="Y2002" t="str">
            <v>Asignado</v>
          </cell>
          <cell r="Z2002" t="str">
            <v>N87585</v>
          </cell>
          <cell r="AA2002" t="str">
            <v>Villa Lara Ricardo</v>
          </cell>
          <cell r="AB2002" t="str">
            <v>Grupo Nacional Provincial, S.A.B.</v>
          </cell>
          <cell r="AC2002" t="str">
            <v>VILR741007LT1</v>
          </cell>
          <cell r="AD2002" t="str">
            <v>Gerente</v>
          </cell>
          <cell r="AE2002" t="str">
            <v>Gerencia Recuperación Autos</v>
          </cell>
          <cell r="AF2002" t="str">
            <v>Unidad Operativa</v>
          </cell>
          <cell r="AG2002" t="str">
            <v>Dirección Servicio y Operaciones</v>
          </cell>
          <cell r="AH2002" t="str">
            <v>Subdir. Pérdidas Mayores</v>
          </cell>
          <cell r="AI2002" t="str">
            <v>C9162</v>
          </cell>
          <cell r="AJ2002" t="str">
            <v>Cabrera Lopez Ricardo Enrique</v>
          </cell>
          <cell r="AK2002" t="str">
            <v>Basalto</v>
          </cell>
          <cell r="AL2002" t="str">
            <v>Basalto</v>
          </cell>
          <cell r="AM2002">
            <v>81407</v>
          </cell>
          <cell r="AN2002" t="str">
            <v>ricardo.villa@gnp.com.mx</v>
          </cell>
          <cell r="AO2002" t="str">
            <v>ricardo.villa@gnp.com.mx</v>
          </cell>
          <cell r="AQ2002">
            <v>5535228567</v>
          </cell>
          <cell r="AR2002" t="str">
            <v>6363180010382016</v>
          </cell>
          <cell r="AS2002" t="str">
            <v>BLOQUEADO</v>
          </cell>
          <cell r="AT2002" t="str">
            <v>3848</v>
          </cell>
          <cell r="AU2002" t="str">
            <v>920</v>
          </cell>
          <cell r="AV2002" t="str">
            <v>05/26</v>
          </cell>
          <cell r="AW2002" t="str">
            <v>-</v>
          </cell>
          <cell r="AX2002" t="str">
            <v>-</v>
          </cell>
          <cell r="AY2002" t="str">
            <v>No</v>
          </cell>
          <cell r="AZ2002" t="str">
            <v>-</v>
          </cell>
          <cell r="BA2002" t="str">
            <v>-</v>
          </cell>
          <cell r="BB2002" t="str">
            <v>-</v>
          </cell>
          <cell r="BC2002" t="str">
            <v>-</v>
          </cell>
          <cell r="BD2002" t="str">
            <v>-</v>
          </cell>
          <cell r="BE2002" t="str">
            <v>-</v>
          </cell>
          <cell r="BF2002" t="str">
            <v>-</v>
          </cell>
          <cell r="BG2002" t="str">
            <v>-</v>
          </cell>
          <cell r="BH2002" t="str">
            <v>-</v>
          </cell>
          <cell r="BI2002" t="str">
            <v>-</v>
          </cell>
          <cell r="BJ2002" t="str">
            <v>Arrendado</v>
          </cell>
          <cell r="BK2002" t="str">
            <v>AE000001375</v>
          </cell>
          <cell r="BL2002" t="str">
            <v>Auto Angar, S.A. DE C.V.</v>
          </cell>
          <cell r="BM2002">
            <v>188620.69</v>
          </cell>
          <cell r="BN2002">
            <v>30179.31</v>
          </cell>
          <cell r="BO2002">
            <v>218800</v>
          </cell>
          <cell r="BQ2002">
            <v>43652</v>
          </cell>
          <cell r="BR2002" t="str">
            <v>AP-20170728-0735</v>
          </cell>
          <cell r="BS2002" t="str">
            <v>165</v>
          </cell>
          <cell r="BT2002" t="str">
            <v>16/36</v>
          </cell>
          <cell r="BU2002">
            <v>2815.66</v>
          </cell>
          <cell r="BV2002">
            <v>1627.39</v>
          </cell>
          <cell r="BW2002">
            <v>4443.05</v>
          </cell>
          <cell r="BX2002">
            <v>710.89</v>
          </cell>
          <cell r="BY2002">
            <v>5153.9400000000005</v>
          </cell>
          <cell r="BZ2002">
            <v>147239.85999999999</v>
          </cell>
          <cell r="CA2002" t="str">
            <v>23/02/2018</v>
          </cell>
          <cell r="CB2002" t="str">
            <v>06/03/2021</v>
          </cell>
          <cell r="CC2002" t="str">
            <v>Martes</v>
          </cell>
          <cell r="CD2002" t="str">
            <v>28</v>
          </cell>
          <cell r="CE2002" t="str">
            <v>8</v>
          </cell>
          <cell r="CF2002" t="str">
            <v>Rosa</v>
          </cell>
          <cell r="CG2002" t="str">
            <v>2o Sábado</v>
          </cell>
          <cell r="CH2002" t="str">
            <v>Feb y Mzo</v>
          </cell>
          <cell r="CI2002" t="str">
            <v>Ago y Sep</v>
          </cell>
          <cell r="CJ2002" t="str">
            <v>GteRobos</v>
          </cell>
          <cell r="CK2002">
            <v>116</v>
          </cell>
          <cell r="CL2002" t="str">
            <v>101 - MAGNA</v>
          </cell>
          <cell r="CM2002" t="str">
            <v>18002</v>
          </cell>
          <cell r="CN2002" t="str">
            <v>175/70/R14</v>
          </cell>
          <cell r="CO2002" t="str">
            <v>Motor: 1.4 L, Potencia: 84hp @ 5,500 rpm. Torque: 90 lb-pie @ 4,500 rpm</v>
          </cell>
          <cell r="CP2002" t="str">
            <v>-</v>
          </cell>
        </row>
        <row r="2003">
          <cell r="A2003" t="str">
            <v>18003</v>
          </cell>
          <cell r="B2003" t="str">
            <v>A09AUJ</v>
          </cell>
          <cell r="C2003" t="str">
            <v>Ciudad de México</v>
          </cell>
          <cell r="D2003" t="str">
            <v>No aplica</v>
          </cell>
          <cell r="E2003" t="str">
            <v>Rapid</v>
          </cell>
          <cell r="F2003" t="str">
            <v>Automóvil</v>
          </cell>
          <cell r="G2003" t="str">
            <v>Ram</v>
          </cell>
          <cell r="H2003" t="str">
            <v>Promaster Rapid 3 Ptas, T/M-5V, D/H, A/A, E/E, B/A, ABS, CD</v>
          </cell>
          <cell r="I2003" t="str">
            <v>9BD265555J9084885</v>
          </cell>
          <cell r="J2003" t="str">
            <v>Hecho en Brasil</v>
          </cell>
          <cell r="K2003" t="str">
            <v>Magna</v>
          </cell>
          <cell r="L2003">
            <v>4</v>
          </cell>
          <cell r="M2003">
            <v>58</v>
          </cell>
          <cell r="N2003">
            <v>2018</v>
          </cell>
          <cell r="O2003" t="str">
            <v>Ciudad de México</v>
          </cell>
          <cell r="P2003" t="str">
            <v>Ciudad de México</v>
          </cell>
          <cell r="Q2003" t="str">
            <v>Zona Metropolitana</v>
          </cell>
          <cell r="R2003" t="str">
            <v>Baja</v>
          </cell>
          <cell r="S2003" t="str">
            <v>Devolución Valmex</v>
          </cell>
          <cell r="T2003" t="str">
            <v>GNP</v>
          </cell>
          <cell r="U2003" t="str">
            <v>Grupo Nacional Provincial, S.A.B.</v>
          </cell>
          <cell r="V2003" t="str">
            <v>Gerente de Robos</v>
          </cell>
          <cell r="W2003" t="str">
            <v>-</v>
          </cell>
          <cell r="X2003" t="str">
            <v>Plaza GNP</v>
          </cell>
          <cell r="Y2003" t="str">
            <v>Asignado</v>
          </cell>
          <cell r="Z2003" t="str">
            <v>N87585</v>
          </cell>
          <cell r="AA2003" t="str">
            <v>Villa Lara Ricardo</v>
          </cell>
          <cell r="AB2003" t="str">
            <v>Grupo Nacional Provincial, S.A.B.</v>
          </cell>
          <cell r="AC2003" t="str">
            <v>VILR741007LT1</v>
          </cell>
          <cell r="AD2003" t="str">
            <v>Gerente</v>
          </cell>
          <cell r="AE2003" t="str">
            <v>Gerencia Recuperación Autos</v>
          </cell>
          <cell r="AF2003" t="str">
            <v>Unidad Operativa</v>
          </cell>
          <cell r="AG2003" t="str">
            <v>Dirección Servicio y Operaciones</v>
          </cell>
          <cell r="AH2003" t="str">
            <v>Subdir. Pérdidas Mayores</v>
          </cell>
          <cell r="AI2003" t="str">
            <v>C9162</v>
          </cell>
          <cell r="AJ2003" t="str">
            <v>Cabrera Lopez Ricardo Enrique</v>
          </cell>
          <cell r="AK2003" t="str">
            <v>Basalto</v>
          </cell>
          <cell r="AL2003" t="str">
            <v>Basalto</v>
          </cell>
          <cell r="AM2003">
            <v>81407</v>
          </cell>
          <cell r="AN2003" t="str">
            <v>ricardo.villa@gnp.com.mx</v>
          </cell>
          <cell r="AO2003" t="str">
            <v>ricardo.villa@gnp.com.mx</v>
          </cell>
          <cell r="AQ2003">
            <v>5535228567</v>
          </cell>
          <cell r="AR2003" t="str">
            <v>6363180010382024</v>
          </cell>
          <cell r="AS2003" t="str">
            <v>BLOQUEADO</v>
          </cell>
          <cell r="AT2003" t="str">
            <v>4184</v>
          </cell>
          <cell r="AU2003" t="str">
            <v>981</v>
          </cell>
          <cell r="AV2003" t="str">
            <v>05/26</v>
          </cell>
          <cell r="AW2003" t="str">
            <v>-</v>
          </cell>
          <cell r="AX2003" t="str">
            <v>-</v>
          </cell>
          <cell r="AY2003" t="str">
            <v>No</v>
          </cell>
          <cell r="AZ2003" t="str">
            <v>-</v>
          </cell>
          <cell r="BA2003" t="str">
            <v>-</v>
          </cell>
          <cell r="BB2003" t="str">
            <v>-</v>
          </cell>
          <cell r="BC2003" t="str">
            <v>-</v>
          </cell>
          <cell r="BD2003" t="str">
            <v>-</v>
          </cell>
          <cell r="BE2003" t="str">
            <v>-</v>
          </cell>
          <cell r="BF2003" t="str">
            <v>-</v>
          </cell>
          <cell r="BG2003" t="str">
            <v>-</v>
          </cell>
          <cell r="BH2003" t="str">
            <v>-</v>
          </cell>
          <cell r="BI2003" t="str">
            <v>-</v>
          </cell>
          <cell r="BJ2003" t="str">
            <v>Arrendado</v>
          </cell>
          <cell r="BK2003" t="str">
            <v>AE000001376</v>
          </cell>
          <cell r="BL2003" t="str">
            <v>Auto Angar, S.A. DE C.V.</v>
          </cell>
          <cell r="BM2003">
            <v>188620.69</v>
          </cell>
          <cell r="BN2003">
            <v>30179.31</v>
          </cell>
          <cell r="BO2003">
            <v>218800</v>
          </cell>
          <cell r="BQ2003">
            <v>43652</v>
          </cell>
          <cell r="BR2003" t="str">
            <v>AP-20170728-0735</v>
          </cell>
          <cell r="BS2003" t="str">
            <v>164</v>
          </cell>
          <cell r="BT2003" t="str">
            <v>16/36</v>
          </cell>
          <cell r="BU2003">
            <v>2815.66</v>
          </cell>
          <cell r="BV2003">
            <v>1627.39</v>
          </cell>
          <cell r="BW2003">
            <v>4443.05</v>
          </cell>
          <cell r="BX2003">
            <v>710.89</v>
          </cell>
          <cell r="BY2003">
            <v>5153.9400000000005</v>
          </cell>
          <cell r="BZ2003">
            <v>147239.85999999999</v>
          </cell>
          <cell r="CA2003" t="str">
            <v>23/02/2018</v>
          </cell>
          <cell r="CB2003" t="str">
            <v>06/03/2021</v>
          </cell>
          <cell r="CC2003" t="str">
            <v>Viernes</v>
          </cell>
          <cell r="CD2003" t="str">
            <v>09</v>
          </cell>
          <cell r="CE2003" t="str">
            <v>9</v>
          </cell>
          <cell r="CF2003" t="str">
            <v>Azul</v>
          </cell>
          <cell r="CG2003" t="str">
            <v>5o Sábado</v>
          </cell>
          <cell r="CH2003" t="str">
            <v>May y Jun</v>
          </cell>
          <cell r="CI2003" t="str">
            <v>Nov y Dic</v>
          </cell>
          <cell r="CJ2003" t="str">
            <v>GteRobos</v>
          </cell>
          <cell r="CK2003">
            <v>116</v>
          </cell>
          <cell r="CL2003" t="str">
            <v>101 - MAGNA</v>
          </cell>
          <cell r="CM2003" t="str">
            <v>18003</v>
          </cell>
          <cell r="CN2003" t="str">
            <v>175/70/R14</v>
          </cell>
          <cell r="CO2003" t="str">
            <v>Motor: 1.4 L, Potencia: 84hp @ 5,500 rpm. Torque: 90 lb-pie @ 4,500 rpm</v>
          </cell>
          <cell r="CP2003" t="str">
            <v>-</v>
          </cell>
        </row>
        <row r="2004">
          <cell r="A2004" t="str">
            <v>18004</v>
          </cell>
          <cell r="B2004" t="str">
            <v>K66AUU</v>
          </cell>
          <cell r="C2004" t="str">
            <v>Ciudad de México</v>
          </cell>
          <cell r="D2004" t="str">
            <v>No aplica</v>
          </cell>
          <cell r="E2004" t="str">
            <v>Aveo</v>
          </cell>
          <cell r="F2004" t="str">
            <v>Automóvil</v>
          </cell>
          <cell r="G2004" t="str">
            <v>Chevrolet</v>
          </cell>
          <cell r="H2004" t="str">
            <v>Aveo LT 4 Ptas, T/M-5V, D/H, A/A, B/A, CD, Paq. K</v>
          </cell>
          <cell r="I2004" t="str">
            <v>3G1TA5CF9JL199893</v>
          </cell>
          <cell r="J2004" t="str">
            <v>Hecho en México</v>
          </cell>
          <cell r="K2004" t="str">
            <v>Magna</v>
          </cell>
          <cell r="L2004">
            <v>4</v>
          </cell>
          <cell r="M2004">
            <v>45</v>
          </cell>
          <cell r="N2004">
            <v>2018</v>
          </cell>
          <cell r="O2004" t="str">
            <v>Acapulco</v>
          </cell>
          <cell r="P2004" t="str">
            <v>Guerrero</v>
          </cell>
          <cell r="Q2004" t="str">
            <v>Centro</v>
          </cell>
          <cell r="R2004" t="str">
            <v>Activo</v>
          </cell>
          <cell r="S2004" t="str">
            <v>En operación</v>
          </cell>
          <cell r="T2004" t="str">
            <v>GNP</v>
          </cell>
          <cell r="U2004" t="str">
            <v>Grupo Nacional Provincial, S.A.B.</v>
          </cell>
          <cell r="V2004" t="str">
            <v>Asesor de Servicio</v>
          </cell>
          <cell r="W2004" t="str">
            <v>499</v>
          </cell>
          <cell r="X2004" t="str">
            <v>Célula 8</v>
          </cell>
          <cell r="Y2004" t="str">
            <v>Asignado</v>
          </cell>
          <cell r="Z2004" t="str">
            <v>S06434</v>
          </cell>
          <cell r="AA2004" t="str">
            <v>Bello Duarte Saul</v>
          </cell>
          <cell r="AB2004" t="str">
            <v>Servicios Administrativos en Reclamaciones, S.A. de C.V.</v>
          </cell>
          <cell r="AC2004" t="str">
            <v>BEDS6110227KA</v>
          </cell>
          <cell r="AD2004" t="str">
            <v>Operativo</v>
          </cell>
          <cell r="AE2004" t="str">
            <v>Asesor de Servicio</v>
          </cell>
          <cell r="AF2004" t="str">
            <v>Unidad Operativa</v>
          </cell>
          <cell r="AG2004" t="str">
            <v>Dirección Servicio y Operaciones</v>
          </cell>
          <cell r="AH2004" t="str">
            <v>Subdir. Siniestros CDMX y Sureste</v>
          </cell>
          <cell r="AI2004" t="str">
            <v>C9208</v>
          </cell>
          <cell r="AJ2004" t="str">
            <v>Lasa Estrada Antxon</v>
          </cell>
          <cell r="AK2004" t="str">
            <v>Acapulco</v>
          </cell>
          <cell r="AL2004" t="str">
            <v>Acapulco</v>
          </cell>
          <cell r="AM2004">
            <v>0</v>
          </cell>
          <cell r="AN2004" t="str">
            <v>saul.bello@gnp.com.mx</v>
          </cell>
          <cell r="AO2004" t="str">
            <v>saul.bello@gnp.com.mx</v>
          </cell>
          <cell r="AP2004" t="str">
            <v>saul.bello@gnp.com.mx</v>
          </cell>
          <cell r="AQ2004">
            <v>7471028887</v>
          </cell>
          <cell r="AR2004" t="str">
            <v>6363180010382032</v>
          </cell>
          <cell r="AS2004" t="str">
            <v>ACTIVO</v>
          </cell>
          <cell r="AT2004" t="str">
            <v>9344</v>
          </cell>
          <cell r="AU2004" t="str">
            <v>540</v>
          </cell>
          <cell r="AV2004" t="str">
            <v>05/26</v>
          </cell>
          <cell r="AW2004" t="str">
            <v>IMDM22968883..</v>
          </cell>
          <cell r="AX2004" t="str">
            <v>Activo</v>
          </cell>
          <cell r="AY2004" t="str">
            <v>No</v>
          </cell>
          <cell r="AZ2004" t="str">
            <v>-</v>
          </cell>
          <cell r="BA2004" t="str">
            <v>-</v>
          </cell>
          <cell r="BB2004" t="str">
            <v>-</v>
          </cell>
          <cell r="BC2004" t="str">
            <v>-</v>
          </cell>
          <cell r="BD2004" t="str">
            <v>-</v>
          </cell>
          <cell r="BE2004" t="str">
            <v>-</v>
          </cell>
          <cell r="BF2004" t="str">
            <v>-</v>
          </cell>
          <cell r="BG2004">
            <v>3</v>
          </cell>
          <cell r="BH2004">
            <v>2021</v>
          </cell>
          <cell r="BI2004">
            <v>1</v>
          </cell>
          <cell r="BJ2004" t="str">
            <v>Arrendado</v>
          </cell>
          <cell r="BL2004" t="str">
            <v>Auto Cam, S.A. de C.V.</v>
          </cell>
          <cell r="BM2004">
            <v>128362.07</v>
          </cell>
          <cell r="BN2004">
            <v>20537.93</v>
          </cell>
          <cell r="BO2004">
            <v>148900</v>
          </cell>
          <cell r="BQ2004">
            <v>43652</v>
          </cell>
          <cell r="BR2004" t="str">
            <v>AP-20170728-0735</v>
          </cell>
          <cell r="BS2004" t="str">
            <v>181</v>
          </cell>
          <cell r="BT2004" t="str">
            <v>14/36</v>
          </cell>
          <cell r="BU2004">
            <v>2133.37</v>
          </cell>
          <cell r="BV2004">
            <v>1219.51</v>
          </cell>
          <cell r="BW2004">
            <v>3352.88</v>
          </cell>
          <cell r="BX2004">
            <v>536.46</v>
          </cell>
          <cell r="BY2004">
            <v>3889.34</v>
          </cell>
          <cell r="BZ2004">
            <v>110312.64</v>
          </cell>
          <cell r="CA2004" t="str">
            <v>09/04/2018</v>
          </cell>
          <cell r="CB2004" t="str">
            <v>06/05/2021</v>
          </cell>
          <cell r="CC2004" t="str">
            <v>Lunes</v>
          </cell>
          <cell r="CD2004" t="str">
            <v>66</v>
          </cell>
          <cell r="CE2004" t="str">
            <v>6</v>
          </cell>
          <cell r="CF2004" t="str">
            <v>Amarillo</v>
          </cell>
          <cell r="CG2004" t="str">
            <v>1er Sábado</v>
          </cell>
          <cell r="CH2004" t="str">
            <v>Ene y Feb</v>
          </cell>
          <cell r="CI2004" t="str">
            <v>Jul y Ago</v>
          </cell>
          <cell r="CJ2004" t="str">
            <v>Ajustador</v>
          </cell>
          <cell r="CK2004">
            <v>90</v>
          </cell>
          <cell r="CL2004" t="str">
            <v>101 - MAGNA</v>
          </cell>
          <cell r="CM2004" t="str">
            <v>18004</v>
          </cell>
          <cell r="CN2004" t="str">
            <v>185/60/R14</v>
          </cell>
          <cell r="CO2004" t="str">
            <v>Motor: 1.6L, Potencia: 103hp @ 5800 rpm. Torque: 107 lb-pie @ 3600 rpm</v>
          </cell>
          <cell r="CP2004" t="str">
            <v>4006457</v>
          </cell>
        </row>
        <row r="2005">
          <cell r="A2005" t="str">
            <v>18005</v>
          </cell>
          <cell r="B2005" t="str">
            <v>M95AVT</v>
          </cell>
          <cell r="C2005" t="str">
            <v>Ciudad de México</v>
          </cell>
          <cell r="D2005" t="str">
            <v>No aplica</v>
          </cell>
          <cell r="E2005" t="str">
            <v>Aveo</v>
          </cell>
          <cell r="F2005" t="str">
            <v>Automóvil</v>
          </cell>
          <cell r="G2005" t="str">
            <v>Chevrolet</v>
          </cell>
          <cell r="H2005" t="str">
            <v>Aveo LT 4 Ptas, T/M-5V, D/H, A/A, B/A, CD, Paq. K</v>
          </cell>
          <cell r="I2005" t="str">
            <v>3G1TA5CF3JL200052</v>
          </cell>
          <cell r="J2005" t="str">
            <v>Hecho en México</v>
          </cell>
          <cell r="K2005" t="str">
            <v>Magna</v>
          </cell>
          <cell r="L2005">
            <v>4</v>
          </cell>
          <cell r="M2005">
            <v>45</v>
          </cell>
          <cell r="N2005">
            <v>2018</v>
          </cell>
          <cell r="O2005" t="str">
            <v>Acapulco</v>
          </cell>
          <cell r="P2005" t="str">
            <v>Guerrero</v>
          </cell>
          <cell r="Q2005" t="str">
            <v>Centro</v>
          </cell>
          <cell r="R2005" t="str">
            <v>Activo</v>
          </cell>
          <cell r="S2005" t="str">
            <v>En operación</v>
          </cell>
          <cell r="T2005" t="str">
            <v>GNP</v>
          </cell>
          <cell r="U2005" t="str">
            <v>Grupo Nacional Provincial, S.A.B.</v>
          </cell>
          <cell r="V2005" t="str">
            <v>Asesor de Servicio</v>
          </cell>
          <cell r="W2005" t="str">
            <v>511</v>
          </cell>
          <cell r="X2005" t="str">
            <v>Célula 6</v>
          </cell>
          <cell r="Y2005" t="str">
            <v>Asignado</v>
          </cell>
          <cell r="Z2005" t="str">
            <v>S05694</v>
          </cell>
          <cell r="AA2005" t="str">
            <v>Carranza Moyao Alejandro</v>
          </cell>
          <cell r="AB2005" t="str">
            <v>Servicios Administrativos en Reclamaciones, S.A. de C.V.</v>
          </cell>
          <cell r="AC2005" t="str">
            <v>CAMA6508303C6</v>
          </cell>
          <cell r="AD2005" t="str">
            <v>Operativo</v>
          </cell>
          <cell r="AE2005" t="str">
            <v>Asesor de Servicio</v>
          </cell>
          <cell r="AF2005" t="str">
            <v>Unidad Operativa</v>
          </cell>
          <cell r="AG2005" t="str">
            <v>Dirección Servicio y Operaciones</v>
          </cell>
          <cell r="AH2005" t="str">
            <v>Subdir. Siniestros CDMX y Sureste</v>
          </cell>
          <cell r="AI2005" t="str">
            <v>C9208</v>
          </cell>
          <cell r="AJ2005" t="str">
            <v>Lasa Estrada Antxon</v>
          </cell>
          <cell r="AK2005" t="str">
            <v>Acapulco</v>
          </cell>
          <cell r="AL2005" t="str">
            <v>Acapulco</v>
          </cell>
          <cell r="AM2005">
            <v>0</v>
          </cell>
          <cell r="AN2005" t="str">
            <v>alejandro.carranza@gnp.com.mx</v>
          </cell>
          <cell r="AO2005" t="str">
            <v>alejandro.carranza@gnp.com.mx</v>
          </cell>
          <cell r="AQ2005">
            <v>7445878342</v>
          </cell>
          <cell r="AR2005" t="str">
            <v>6363180010403051</v>
          </cell>
          <cell r="AS2005" t="str">
            <v>ACTIVO</v>
          </cell>
          <cell r="AT2005" t="str">
            <v>9845</v>
          </cell>
          <cell r="AU2005" t="str">
            <v>470</v>
          </cell>
          <cell r="AV2005" t="str">
            <v>05/26</v>
          </cell>
          <cell r="AW2005" t="str">
            <v>IMDM22968866..</v>
          </cell>
          <cell r="AX2005" t="str">
            <v>Activo</v>
          </cell>
          <cell r="AY2005" t="str">
            <v>No</v>
          </cell>
          <cell r="AZ2005" t="str">
            <v>-</v>
          </cell>
          <cell r="BA2005" t="str">
            <v>-</v>
          </cell>
          <cell r="BB2005" t="str">
            <v>-</v>
          </cell>
          <cell r="BC2005" t="str">
            <v>-</v>
          </cell>
          <cell r="BD2005" t="str">
            <v>-</v>
          </cell>
          <cell r="BE2005" t="str">
            <v>-</v>
          </cell>
          <cell r="BF2005" t="str">
            <v>-</v>
          </cell>
          <cell r="BG2005">
            <v>3</v>
          </cell>
          <cell r="BH2005">
            <v>2021</v>
          </cell>
          <cell r="BI2005">
            <v>1</v>
          </cell>
          <cell r="BJ2005" t="str">
            <v>Arrendado</v>
          </cell>
          <cell r="BL2005" t="str">
            <v>Auto Cam, S.A. de C.V.</v>
          </cell>
          <cell r="BM2005">
            <v>128362.07</v>
          </cell>
          <cell r="BN2005">
            <v>20537.93</v>
          </cell>
          <cell r="BO2005">
            <v>148900</v>
          </cell>
          <cell r="BQ2005">
            <v>43652</v>
          </cell>
          <cell r="BR2005" t="str">
            <v>AP-20180626-0783</v>
          </cell>
          <cell r="BS2005" t="str">
            <v>103</v>
          </cell>
          <cell r="BT2005" t="str">
            <v>12/36</v>
          </cell>
          <cell r="BU2005">
            <v>2086.73</v>
          </cell>
          <cell r="BV2005">
            <v>1264.94</v>
          </cell>
          <cell r="BW2005">
            <v>3351.67</v>
          </cell>
          <cell r="BX2005">
            <v>536.27</v>
          </cell>
          <cell r="BY2005">
            <v>3887.94</v>
          </cell>
          <cell r="BZ2005">
            <v>114548.78</v>
          </cell>
          <cell r="CA2005" t="str">
            <v>26/06/2018</v>
          </cell>
          <cell r="CB2005" t="str">
            <v>06/07/2021</v>
          </cell>
          <cell r="CC2005" t="str">
            <v>Lunes</v>
          </cell>
          <cell r="CD2005" t="str">
            <v>95</v>
          </cell>
          <cell r="CE2005" t="str">
            <v>5</v>
          </cell>
          <cell r="CF2005" t="str">
            <v>Amarillo</v>
          </cell>
          <cell r="CG2005" t="str">
            <v>1er Sábado</v>
          </cell>
          <cell r="CH2005" t="str">
            <v>Ene y Feb</v>
          </cell>
          <cell r="CI2005" t="str">
            <v>Jul y Ago</v>
          </cell>
          <cell r="CJ2005" t="str">
            <v>Ajustador</v>
          </cell>
          <cell r="CK2005">
            <v>90</v>
          </cell>
          <cell r="CL2005" t="str">
            <v>101 - MAGNA</v>
          </cell>
          <cell r="CM2005" t="str">
            <v>18005</v>
          </cell>
          <cell r="CN2005" t="str">
            <v>185/60/R14</v>
          </cell>
          <cell r="CO2005" t="str">
            <v>Motor: 1.6L, Potencia: 103hp @ 5800 rpm. Torque: 107 lb-pie @ 3600 rpm</v>
          </cell>
          <cell r="CP2005" t="str">
            <v>4006466</v>
          </cell>
        </row>
        <row r="2006">
          <cell r="A2006" t="str">
            <v>18006</v>
          </cell>
          <cell r="B2006" t="str">
            <v>L02AVT</v>
          </cell>
          <cell r="C2006" t="str">
            <v>Ciudad de México</v>
          </cell>
          <cell r="D2006" t="str">
            <v>No aplica</v>
          </cell>
          <cell r="E2006" t="str">
            <v>Aveo</v>
          </cell>
          <cell r="F2006" t="str">
            <v>Automóvil</v>
          </cell>
          <cell r="G2006" t="str">
            <v>Chevrolet</v>
          </cell>
          <cell r="H2006" t="str">
            <v>Aveo LT 4 Ptas, T/M-5V, D/H, A/A, B/A, CD, Paq. K</v>
          </cell>
          <cell r="I2006" t="str">
            <v>3G1TA5CF3JL201458</v>
          </cell>
          <cell r="J2006" t="str">
            <v>Hecho en México</v>
          </cell>
          <cell r="K2006" t="str">
            <v>Magna</v>
          </cell>
          <cell r="L2006">
            <v>4</v>
          </cell>
          <cell r="M2006">
            <v>45</v>
          </cell>
          <cell r="N2006">
            <v>2018</v>
          </cell>
          <cell r="O2006" t="str">
            <v>Aguascalientes</v>
          </cell>
          <cell r="P2006" t="str">
            <v>Aguascalientes</v>
          </cell>
          <cell r="Q2006" t="str">
            <v>Occidente</v>
          </cell>
          <cell r="R2006" t="str">
            <v>Activo</v>
          </cell>
          <cell r="S2006" t="str">
            <v>En operación</v>
          </cell>
          <cell r="T2006" t="str">
            <v>GNP</v>
          </cell>
          <cell r="U2006" t="str">
            <v>Grupo Nacional Provincial, S.A.B.</v>
          </cell>
          <cell r="V2006" t="str">
            <v>Asesor de Servicio</v>
          </cell>
          <cell r="W2006" t="str">
            <v>492</v>
          </cell>
          <cell r="X2006" t="str">
            <v>Célula 8</v>
          </cell>
          <cell r="Y2006" t="str">
            <v>Asignado</v>
          </cell>
          <cell r="Z2006">
            <v>40200001</v>
          </cell>
          <cell r="AA2006" t="str">
            <v>Garcia Ramirez Luis Fernando</v>
          </cell>
          <cell r="AB2006" t="str">
            <v>Servicios Administrativos en Reclamaciones, S.A. de C.V.</v>
          </cell>
          <cell r="AC2006" t="str">
            <v>GARL750923327</v>
          </cell>
          <cell r="AD2006" t="str">
            <v>Operativo</v>
          </cell>
          <cell r="AE2006" t="str">
            <v>Asesor de Servicio</v>
          </cell>
          <cell r="AF2006" t="str">
            <v>Unidad Operativa</v>
          </cell>
          <cell r="AG2006" t="str">
            <v>Dirección Servicio y Operaciones</v>
          </cell>
          <cell r="AH2006" t="str">
            <v>Subdirección Siniestros Norte y Occidente</v>
          </cell>
          <cell r="AI2006" t="str">
            <v>C9212</v>
          </cell>
          <cell r="AJ2006" t="str">
            <v>Colome Pineda Juan Del Carmen</v>
          </cell>
          <cell r="AK2006" t="str">
            <v>Supervisoria Aguascalientes</v>
          </cell>
          <cell r="AL2006" t="str">
            <v>Aguascalientes</v>
          </cell>
          <cell r="AM2006">
            <v>5904</v>
          </cell>
          <cell r="AN2006" t="str">
            <v>luis.garciaramirez@gnp.com.mx</v>
          </cell>
          <cell r="AO2006" t="str">
            <v>luis.garciaramirez@gnp.com.mx</v>
          </cell>
          <cell r="AQ2006">
            <v>4491280617</v>
          </cell>
          <cell r="AR2006" t="str">
            <v>6363180010388427</v>
          </cell>
          <cell r="AS2006" t="str">
            <v>ACTIVO</v>
          </cell>
          <cell r="AT2006" t="str">
            <v>8545</v>
          </cell>
          <cell r="AU2006" t="str">
            <v>373</v>
          </cell>
          <cell r="AV2006" t="str">
            <v>05/26</v>
          </cell>
          <cell r="AW2006" t="str">
            <v>IMDM22968894..</v>
          </cell>
          <cell r="AX2006" t="str">
            <v>Inactivo</v>
          </cell>
          <cell r="AY2006" t="str">
            <v>No</v>
          </cell>
          <cell r="AZ2006" t="str">
            <v>-</v>
          </cell>
          <cell r="BA2006" t="str">
            <v>-</v>
          </cell>
          <cell r="BB2006" t="str">
            <v>-</v>
          </cell>
          <cell r="BC2006" t="str">
            <v>-</v>
          </cell>
          <cell r="BD2006" t="str">
            <v>-</v>
          </cell>
          <cell r="BE2006" t="str">
            <v>-</v>
          </cell>
          <cell r="BF2006" t="str">
            <v>-</v>
          </cell>
          <cell r="BG2006">
            <v>3</v>
          </cell>
          <cell r="BH2006">
            <v>2021</v>
          </cell>
          <cell r="BI2006">
            <v>1</v>
          </cell>
          <cell r="BJ2006" t="str">
            <v>Arrendado</v>
          </cell>
          <cell r="BL2006" t="str">
            <v>Auto Cam, S.A. de C.V.</v>
          </cell>
          <cell r="BM2006">
            <v>128362.07</v>
          </cell>
          <cell r="BN2006">
            <v>20537.93</v>
          </cell>
          <cell r="BO2006">
            <v>148900</v>
          </cell>
          <cell r="BQ2006">
            <v>43652</v>
          </cell>
          <cell r="BR2006" t="str">
            <v>AP-20180626-0783</v>
          </cell>
          <cell r="BS2006" t="str">
            <v>104</v>
          </cell>
          <cell r="BT2006" t="str">
            <v>12/36</v>
          </cell>
          <cell r="BU2006">
            <v>2086.73</v>
          </cell>
          <cell r="BV2006">
            <v>1264.94</v>
          </cell>
          <cell r="BW2006">
            <v>3351.67</v>
          </cell>
          <cell r="BX2006">
            <v>536.27</v>
          </cell>
          <cell r="BY2006">
            <v>3887.94</v>
          </cell>
          <cell r="BZ2006">
            <v>114548.78</v>
          </cell>
          <cell r="CA2006" t="str">
            <v>26/06/2018</v>
          </cell>
          <cell r="CB2006" t="str">
            <v>06/07/2021</v>
          </cell>
          <cell r="CC2006" t="str">
            <v>Jueves</v>
          </cell>
          <cell r="CD2006" t="str">
            <v>02</v>
          </cell>
          <cell r="CE2006" t="str">
            <v>2</v>
          </cell>
          <cell r="CF2006" t="str">
            <v>Verde</v>
          </cell>
          <cell r="CG2006" t="str">
            <v>4o Sábado</v>
          </cell>
          <cell r="CH2006" t="str">
            <v>Abr y May</v>
          </cell>
          <cell r="CI2006" t="str">
            <v>Oct y Nov</v>
          </cell>
          <cell r="CJ2006" t="str">
            <v>Ajustador</v>
          </cell>
          <cell r="CK2006">
            <v>90</v>
          </cell>
          <cell r="CL2006" t="str">
            <v>101 - MAGNA</v>
          </cell>
          <cell r="CM2006" t="str">
            <v>18006</v>
          </cell>
          <cell r="CN2006" t="str">
            <v>185/60/R14</v>
          </cell>
          <cell r="CO2006" t="str">
            <v>Motor: 1.6L, Potencia: 103hp @ 5800 rpm. Torque: 107 lb-pie @ 3600 rpm</v>
          </cell>
          <cell r="CP2006" t="str">
            <v>4018852</v>
          </cell>
        </row>
        <row r="2007">
          <cell r="A2007" t="str">
            <v>18007</v>
          </cell>
          <cell r="B2007" t="str">
            <v>P47AVT</v>
          </cell>
          <cell r="C2007" t="str">
            <v>Ciudad de México</v>
          </cell>
          <cell r="D2007" t="str">
            <v>No aplica</v>
          </cell>
          <cell r="E2007" t="str">
            <v>Aveo</v>
          </cell>
          <cell r="F2007" t="str">
            <v>Automóvil</v>
          </cell>
          <cell r="G2007" t="str">
            <v>Chevrolet</v>
          </cell>
          <cell r="H2007" t="str">
            <v>Aveo LT 4 Ptas, T/M-5V, D/H, A/A, B/A, CD, Paq. K</v>
          </cell>
          <cell r="I2007" t="str">
            <v>3G1TA5CF4JL181396</v>
          </cell>
          <cell r="J2007" t="str">
            <v>Hecho en México</v>
          </cell>
          <cell r="K2007" t="str">
            <v>Magna</v>
          </cell>
          <cell r="L2007">
            <v>4</v>
          </cell>
          <cell r="M2007">
            <v>45</v>
          </cell>
          <cell r="N2007">
            <v>2018</v>
          </cell>
          <cell r="O2007" t="str">
            <v>Aguascalientes</v>
          </cell>
          <cell r="P2007" t="str">
            <v>Aguascalientes</v>
          </cell>
          <cell r="Q2007" t="str">
            <v>Occidente</v>
          </cell>
          <cell r="R2007" t="str">
            <v>Activo</v>
          </cell>
          <cell r="S2007" t="str">
            <v>En operación</v>
          </cell>
          <cell r="T2007" t="str">
            <v>GNP</v>
          </cell>
          <cell r="U2007" t="str">
            <v>Grupo Nacional Provincial, S.A.B.</v>
          </cell>
          <cell r="V2007" t="str">
            <v>Asesor de Servicio</v>
          </cell>
          <cell r="W2007" t="str">
            <v>503</v>
          </cell>
          <cell r="X2007" t="str">
            <v>Célula 8</v>
          </cell>
          <cell r="Y2007" t="str">
            <v>Asignado</v>
          </cell>
          <cell r="Z2007" t="str">
            <v>S01526</v>
          </cell>
          <cell r="AA2007" t="str">
            <v>Villalobos Campos Daniel Alejandro</v>
          </cell>
          <cell r="AB2007" t="str">
            <v>Servicios Administrativos en Reclamaciones, S.A. de C.V.</v>
          </cell>
          <cell r="AC2007" t="str">
            <v>VICD880224QG7</v>
          </cell>
          <cell r="AD2007" t="str">
            <v>Operativo</v>
          </cell>
          <cell r="AE2007" t="str">
            <v>Asesor de Servicio</v>
          </cell>
          <cell r="AF2007" t="str">
            <v>Unidad Operativa</v>
          </cell>
          <cell r="AG2007" t="str">
            <v>Dirección Servicio y Operaciones</v>
          </cell>
          <cell r="AH2007" t="str">
            <v>Subdirección Siniestros Norte y Occidente</v>
          </cell>
          <cell r="AI2007" t="str">
            <v>C9212</v>
          </cell>
          <cell r="AJ2007" t="str">
            <v>Colome Pineda Juan Del Carmen</v>
          </cell>
          <cell r="AK2007" t="str">
            <v>Supervisoria Aguascalientes</v>
          </cell>
          <cell r="AL2007" t="str">
            <v>Aguascalientes</v>
          </cell>
          <cell r="AM2007">
            <v>5918</v>
          </cell>
          <cell r="AN2007" t="str">
            <v>daniel.villalobos@gnp.com.mx</v>
          </cell>
          <cell r="AO2007" t="str">
            <v>daniel.villalobos@gnp.com.mx</v>
          </cell>
          <cell r="AQ2007">
            <v>4491280621</v>
          </cell>
          <cell r="AR2007" t="str">
            <v>6363180010388435</v>
          </cell>
          <cell r="AS2007" t="str">
            <v>CANCELADO</v>
          </cell>
          <cell r="AT2007" t="str">
            <v>1030</v>
          </cell>
          <cell r="AU2007" t="str">
            <v>434</v>
          </cell>
          <cell r="AV2007" t="str">
            <v>05/26</v>
          </cell>
          <cell r="AW2007" t="str">
            <v>IMDM24204044..</v>
          </cell>
          <cell r="AX2007" t="str">
            <v>Activo</v>
          </cell>
          <cell r="AY2007" t="str">
            <v>No</v>
          </cell>
          <cell r="AZ2007" t="str">
            <v>-</v>
          </cell>
          <cell r="BA2007" t="str">
            <v>-</v>
          </cell>
          <cell r="BB2007" t="str">
            <v>-</v>
          </cell>
          <cell r="BC2007" t="str">
            <v>-</v>
          </cell>
          <cell r="BD2007" t="str">
            <v>-</v>
          </cell>
          <cell r="BE2007" t="str">
            <v>-</v>
          </cell>
          <cell r="BF2007" t="str">
            <v>-</v>
          </cell>
          <cell r="BG2007">
            <v>3</v>
          </cell>
          <cell r="BH2007">
            <v>2021</v>
          </cell>
          <cell r="BI2007">
            <v>1</v>
          </cell>
          <cell r="BJ2007" t="str">
            <v>Arrendado</v>
          </cell>
          <cell r="BL2007" t="str">
            <v>Auto Cam, S.A. de C.V.</v>
          </cell>
          <cell r="BM2007">
            <v>128362.07</v>
          </cell>
          <cell r="BN2007">
            <v>20537.93</v>
          </cell>
          <cell r="BO2007">
            <v>148900</v>
          </cell>
          <cell r="BQ2007">
            <v>43652</v>
          </cell>
          <cell r="BR2007" t="str">
            <v>AP-20180626-0783</v>
          </cell>
          <cell r="BS2007" t="str">
            <v>105</v>
          </cell>
          <cell r="BT2007" t="str">
            <v>12/36</v>
          </cell>
          <cell r="BU2007">
            <v>2086.73</v>
          </cell>
          <cell r="BV2007">
            <v>1264.94</v>
          </cell>
          <cell r="BW2007">
            <v>3351.67</v>
          </cell>
          <cell r="BX2007">
            <v>536.27</v>
          </cell>
          <cell r="BY2007">
            <v>3887.94</v>
          </cell>
          <cell r="BZ2007">
            <v>114548.78</v>
          </cell>
          <cell r="CA2007" t="str">
            <v>26/06/2018</v>
          </cell>
          <cell r="CB2007" t="str">
            <v>06/07/2021</v>
          </cell>
          <cell r="CC2007" t="str">
            <v>Martes</v>
          </cell>
          <cell r="CD2007" t="str">
            <v>47</v>
          </cell>
          <cell r="CE2007" t="str">
            <v>7</v>
          </cell>
          <cell r="CF2007" t="str">
            <v>Rosa</v>
          </cell>
          <cell r="CG2007" t="str">
            <v>2o Sábado</v>
          </cell>
          <cell r="CH2007" t="str">
            <v>Feb y Mzo</v>
          </cell>
          <cell r="CI2007" t="str">
            <v>Ago y Sep</v>
          </cell>
          <cell r="CJ2007" t="str">
            <v>Ajustador</v>
          </cell>
          <cell r="CK2007">
            <v>90</v>
          </cell>
          <cell r="CL2007" t="str">
            <v>101 - MAGNA</v>
          </cell>
          <cell r="CM2007" t="str">
            <v>18007</v>
          </cell>
          <cell r="CN2007" t="str">
            <v>185/60/R14</v>
          </cell>
          <cell r="CO2007" t="str">
            <v>Motor: 1.6L, Potencia: 103hp @ 5800 rpm. Torque: 107 lb-pie @ 3600 rpm</v>
          </cell>
          <cell r="CP2007" t="str">
            <v>4006636</v>
          </cell>
        </row>
        <row r="2008">
          <cell r="A2008" t="str">
            <v>18008</v>
          </cell>
          <cell r="B2008" t="str">
            <v>K08AVT</v>
          </cell>
          <cell r="C2008" t="str">
            <v>Ciudad de México</v>
          </cell>
          <cell r="D2008" t="str">
            <v>No aplica</v>
          </cell>
          <cell r="E2008" t="str">
            <v>Aveo</v>
          </cell>
          <cell r="F2008" t="str">
            <v>Automóvil</v>
          </cell>
          <cell r="G2008" t="str">
            <v>Chevrolet</v>
          </cell>
          <cell r="H2008" t="str">
            <v>Aveo LT 4 Ptas, T/M-5V, D/H, A/A, B/A, CD, Paq. K</v>
          </cell>
          <cell r="I2008" t="str">
            <v>3G1TA5CF5JL198868</v>
          </cell>
          <cell r="J2008" t="str">
            <v>Hecho en México</v>
          </cell>
          <cell r="K2008" t="str">
            <v>Magna</v>
          </cell>
          <cell r="L2008">
            <v>4</v>
          </cell>
          <cell r="M2008">
            <v>45</v>
          </cell>
          <cell r="N2008">
            <v>2018</v>
          </cell>
          <cell r="O2008" t="str">
            <v>Aguascalientes</v>
          </cell>
          <cell r="P2008" t="str">
            <v>Aguascalientes</v>
          </cell>
          <cell r="Q2008" t="str">
            <v>Occidente</v>
          </cell>
          <cell r="R2008" t="str">
            <v>Activo</v>
          </cell>
          <cell r="S2008" t="str">
            <v>En operación</v>
          </cell>
          <cell r="T2008" t="str">
            <v>GNP</v>
          </cell>
          <cell r="U2008" t="str">
            <v>Grupo Nacional Provincial, S.A.B.</v>
          </cell>
          <cell r="V2008" t="str">
            <v>Asesor de Servicio</v>
          </cell>
          <cell r="W2008" t="str">
            <v>346</v>
          </cell>
          <cell r="X2008" t="str">
            <v>Célula 8</v>
          </cell>
          <cell r="Y2008" t="str">
            <v>Asignado</v>
          </cell>
          <cell r="Z2008">
            <v>40214001</v>
          </cell>
          <cell r="AA2008" t="str">
            <v>Siguenza Gonzalez Edgar Edmundo</v>
          </cell>
          <cell r="AB2008" t="str">
            <v>Servicios Administrativos en Reclamaciones, S.A. de C.V.</v>
          </cell>
          <cell r="AC2008" t="str">
            <v>SIGE760522KR4</v>
          </cell>
          <cell r="AD2008" t="str">
            <v>Operativo</v>
          </cell>
          <cell r="AE2008" t="str">
            <v>Asesor de Servicio</v>
          </cell>
          <cell r="AF2008" t="str">
            <v>Unidad Operativa</v>
          </cell>
          <cell r="AG2008" t="str">
            <v>Dirección Servicio y Operaciones</v>
          </cell>
          <cell r="AH2008" t="str">
            <v>Subdirección Siniestros Norte y Occidente</v>
          </cell>
          <cell r="AI2008" t="str">
            <v>C9212</v>
          </cell>
          <cell r="AJ2008" t="str">
            <v>Colome Pineda Juan Del Carmen</v>
          </cell>
          <cell r="AK2008" t="str">
            <v>Supervisoria Aguascalientes</v>
          </cell>
          <cell r="AL2008" t="str">
            <v>Aguascalientes</v>
          </cell>
          <cell r="AM2008">
            <v>0</v>
          </cell>
          <cell r="AN2008" t="str">
            <v>edgar.siguenza@gnp.com.mx</v>
          </cell>
          <cell r="AO2008" t="str">
            <v>edgar.siguenza@gnp.com.mx</v>
          </cell>
          <cell r="AQ2008">
            <v>4491280619</v>
          </cell>
          <cell r="AR2008" t="str">
            <v>6363180010388443</v>
          </cell>
          <cell r="AS2008" t="str">
            <v>ACTIVO</v>
          </cell>
          <cell r="AT2008" t="str">
            <v>7423</v>
          </cell>
          <cell r="AU2008" t="str">
            <v>823</v>
          </cell>
          <cell r="AV2008" t="str">
            <v>05/26</v>
          </cell>
          <cell r="AW2008" t="str">
            <v>IMDM22968896..</v>
          </cell>
          <cell r="AX2008" t="str">
            <v>Inactivo</v>
          </cell>
          <cell r="AY2008" t="str">
            <v>No</v>
          </cell>
          <cell r="AZ2008" t="str">
            <v>-</v>
          </cell>
          <cell r="BA2008" t="str">
            <v>-</v>
          </cell>
          <cell r="BB2008" t="str">
            <v>-</v>
          </cell>
          <cell r="BC2008" t="str">
            <v>-</v>
          </cell>
          <cell r="BD2008" t="str">
            <v>-</v>
          </cell>
          <cell r="BE2008" t="str">
            <v>-</v>
          </cell>
          <cell r="BF2008" t="str">
            <v>-</v>
          </cell>
          <cell r="BG2008">
            <v>3</v>
          </cell>
          <cell r="BH2008">
            <v>2021</v>
          </cell>
          <cell r="BI2008">
            <v>1</v>
          </cell>
          <cell r="BJ2008" t="str">
            <v>Arrendado</v>
          </cell>
          <cell r="BL2008" t="str">
            <v>Auto Cam, S.A. de C.V.</v>
          </cell>
          <cell r="BM2008">
            <v>128362.07</v>
          </cell>
          <cell r="BN2008">
            <v>20537.93</v>
          </cell>
          <cell r="BO2008">
            <v>148900</v>
          </cell>
          <cell r="BQ2008">
            <v>43652</v>
          </cell>
          <cell r="BR2008" t="str">
            <v>AP-20180626-0783</v>
          </cell>
          <cell r="BS2008" t="str">
            <v>106</v>
          </cell>
          <cell r="BT2008" t="str">
            <v>12/36</v>
          </cell>
          <cell r="BU2008">
            <v>2086.73</v>
          </cell>
          <cell r="BV2008">
            <v>1264.94</v>
          </cell>
          <cell r="BW2008">
            <v>3351.67</v>
          </cell>
          <cell r="BX2008">
            <v>536.27</v>
          </cell>
          <cell r="BY2008">
            <v>3887.94</v>
          </cell>
          <cell r="BZ2008">
            <v>114548.78</v>
          </cell>
          <cell r="CA2008" t="str">
            <v>26/06/2018</v>
          </cell>
          <cell r="CB2008" t="str">
            <v>06/07/2021</v>
          </cell>
          <cell r="CC2008" t="str">
            <v>Martes</v>
          </cell>
          <cell r="CD2008" t="str">
            <v>08</v>
          </cell>
          <cell r="CE2008" t="str">
            <v>8</v>
          </cell>
          <cell r="CF2008" t="str">
            <v>Rosa</v>
          </cell>
          <cell r="CG2008" t="str">
            <v>2o Sábado</v>
          </cell>
          <cell r="CH2008" t="str">
            <v>Feb y Mzo</v>
          </cell>
          <cell r="CI2008" t="str">
            <v>Ago y Sep</v>
          </cell>
          <cell r="CJ2008" t="str">
            <v>Ajustador</v>
          </cell>
          <cell r="CK2008">
            <v>90</v>
          </cell>
          <cell r="CL2008" t="str">
            <v>101 - MAGNA</v>
          </cell>
          <cell r="CM2008" t="str">
            <v>18008</v>
          </cell>
          <cell r="CN2008" t="str">
            <v>185/60/R14</v>
          </cell>
          <cell r="CO2008" t="str">
            <v>Motor: 1.6L, Potencia: 103hp @ 5800 rpm. Torque: 107 lb-pie @ 3600 rpm</v>
          </cell>
          <cell r="CP2008" t="str">
            <v>4006481</v>
          </cell>
        </row>
        <row r="2009">
          <cell r="A2009" t="str">
            <v>18009</v>
          </cell>
          <cell r="B2009" t="str">
            <v>P75AVT</v>
          </cell>
          <cell r="C2009" t="str">
            <v>Ciudad de México</v>
          </cell>
          <cell r="D2009" t="str">
            <v>No aplica</v>
          </cell>
          <cell r="E2009" t="str">
            <v>Aveo</v>
          </cell>
          <cell r="F2009" t="str">
            <v>Automóvil</v>
          </cell>
          <cell r="G2009" t="str">
            <v>Chevrolet</v>
          </cell>
          <cell r="H2009" t="str">
            <v>Aveo LT 4 Ptas, T/M-5V, D/H, A/A, B/A, CD, Paq. K</v>
          </cell>
          <cell r="I2009" t="str">
            <v>3G1TA5CF4JL191099</v>
          </cell>
          <cell r="J2009" t="str">
            <v>Hecho en México</v>
          </cell>
          <cell r="K2009" t="str">
            <v>Magna</v>
          </cell>
          <cell r="L2009">
            <v>4</v>
          </cell>
          <cell r="M2009">
            <v>45</v>
          </cell>
          <cell r="N2009">
            <v>2018</v>
          </cell>
          <cell r="O2009" t="str">
            <v>Guadalajara</v>
          </cell>
          <cell r="P2009" t="str">
            <v>Jalisco</v>
          </cell>
          <cell r="Q2009" t="str">
            <v>Occidente</v>
          </cell>
          <cell r="R2009" t="str">
            <v>Activo</v>
          </cell>
          <cell r="S2009" t="str">
            <v>En operación</v>
          </cell>
          <cell r="T2009" t="str">
            <v>GNP</v>
          </cell>
          <cell r="U2009" t="str">
            <v>Grupo Nacional Provincial, S.A.B.</v>
          </cell>
          <cell r="V2009" t="str">
            <v>Asesor de Servicio</v>
          </cell>
          <cell r="W2009" t="str">
            <v>613</v>
          </cell>
          <cell r="X2009" t="str">
            <v>Célula México</v>
          </cell>
          <cell r="Y2009" t="str">
            <v>Asignado</v>
          </cell>
          <cell r="Z2009">
            <v>40180001</v>
          </cell>
          <cell r="AA2009" t="str">
            <v>Márquez Martinez Carlos Alberto</v>
          </cell>
          <cell r="AB2009" t="str">
            <v>Servicios Administrativos en Reclamaciones, S.A. de C.V.</v>
          </cell>
          <cell r="AC2009" t="str">
            <v>MAMC7901074U1</v>
          </cell>
          <cell r="AD2009" t="str">
            <v>Operativo</v>
          </cell>
          <cell r="AE2009" t="str">
            <v>Asesor de Servicio</v>
          </cell>
          <cell r="AF2009" t="str">
            <v>Unidad Operativa</v>
          </cell>
          <cell r="AG2009" t="str">
            <v>Dirección Servicio y Operaciones</v>
          </cell>
          <cell r="AH2009" t="str">
            <v>Subdirección Siniestros Norte y Occidente</v>
          </cell>
          <cell r="AI2009" t="str">
            <v>C9179</v>
          </cell>
          <cell r="AJ2009" t="str">
            <v>Moya Urdiales Idalia Leticia</v>
          </cell>
          <cell r="AK2009" t="str">
            <v>Oficina central Guadalajara</v>
          </cell>
          <cell r="AL2009" t="str">
            <v>Guadalajara</v>
          </cell>
          <cell r="AM2009">
            <v>6389</v>
          </cell>
          <cell r="AN2009" t="str">
            <v>carlos.marquez@gnp.com.mx</v>
          </cell>
          <cell r="AO2009" t="str">
            <v>carlos.marquez@gnp.com.mx</v>
          </cell>
          <cell r="AQ2009">
            <v>3310204562</v>
          </cell>
          <cell r="AR2009" t="str">
            <v>6363180010388450</v>
          </cell>
          <cell r="AS2009" t="str">
            <v>ACTIVO</v>
          </cell>
          <cell r="AT2009" t="str">
            <v>8285</v>
          </cell>
          <cell r="AU2009" t="str">
            <v>499</v>
          </cell>
          <cell r="AV2009" t="str">
            <v>05/26</v>
          </cell>
          <cell r="AW2009" t="str">
            <v>-</v>
          </cell>
          <cell r="AX2009" t="str">
            <v>-</v>
          </cell>
          <cell r="AY2009" t="str">
            <v>No</v>
          </cell>
          <cell r="AZ2009" t="str">
            <v>-</v>
          </cell>
          <cell r="BA2009" t="str">
            <v>-</v>
          </cell>
          <cell r="BB2009" t="str">
            <v>-</v>
          </cell>
          <cell r="BC2009" t="str">
            <v>-</v>
          </cell>
          <cell r="BD2009" t="str">
            <v>-</v>
          </cell>
          <cell r="BE2009" t="str">
            <v>-</v>
          </cell>
          <cell r="BF2009" t="str">
            <v>-</v>
          </cell>
          <cell r="BG2009">
            <v>3</v>
          </cell>
          <cell r="BH2009">
            <v>2021</v>
          </cell>
          <cell r="BI2009">
            <v>1</v>
          </cell>
          <cell r="BJ2009" t="str">
            <v>Arrendado</v>
          </cell>
          <cell r="BL2009" t="str">
            <v>Auto Cam, S.A. de C.V.</v>
          </cell>
          <cell r="BM2009">
            <v>128362.07</v>
          </cell>
          <cell r="BN2009">
            <v>20537.93</v>
          </cell>
          <cell r="BO2009">
            <v>148900</v>
          </cell>
          <cell r="BQ2009">
            <v>43652</v>
          </cell>
          <cell r="BR2009" t="str">
            <v>AP-20180626-0783</v>
          </cell>
          <cell r="BS2009" t="str">
            <v>107</v>
          </cell>
          <cell r="BT2009" t="str">
            <v>12/36</v>
          </cell>
          <cell r="BU2009">
            <v>2086.73</v>
          </cell>
          <cell r="BV2009">
            <v>1264.94</v>
          </cell>
          <cell r="BW2009">
            <v>3351.67</v>
          </cell>
          <cell r="BX2009">
            <v>536.27</v>
          </cell>
          <cell r="BY2009">
            <v>3887.94</v>
          </cell>
          <cell r="BZ2009">
            <v>114548.78</v>
          </cell>
          <cell r="CA2009" t="str">
            <v>26/06/2018</v>
          </cell>
          <cell r="CB2009" t="str">
            <v>06/07/2021</v>
          </cell>
          <cell r="CC2009" t="str">
            <v>Lunes</v>
          </cell>
          <cell r="CD2009" t="str">
            <v>75</v>
          </cell>
          <cell r="CE2009" t="str">
            <v>5</v>
          </cell>
          <cell r="CF2009" t="str">
            <v>Amarillo</v>
          </cell>
          <cell r="CG2009" t="str">
            <v>1er Sábado</v>
          </cell>
          <cell r="CH2009" t="str">
            <v>Ene y Feb</v>
          </cell>
          <cell r="CI2009" t="str">
            <v>Jul y Ago</v>
          </cell>
          <cell r="CJ2009" t="str">
            <v>Ajustador</v>
          </cell>
          <cell r="CK2009">
            <v>90</v>
          </cell>
          <cell r="CL2009" t="str">
            <v>101 - MAGNA</v>
          </cell>
          <cell r="CM2009" t="str">
            <v>18009</v>
          </cell>
          <cell r="CN2009" t="str">
            <v>185/60/R14</v>
          </cell>
          <cell r="CO2009" t="str">
            <v>Motor: 1.6L, Potencia: 103hp @ 5800 rpm. Torque: 107 lb-pie @ 3600 rpm</v>
          </cell>
          <cell r="CP2009" t="str">
            <v>4006531</v>
          </cell>
        </row>
        <row r="2010">
          <cell r="A2010" t="str">
            <v>18010</v>
          </cell>
          <cell r="B2010" t="str">
            <v>M69AVT</v>
          </cell>
          <cell r="C2010" t="str">
            <v>Ciudad de México</v>
          </cell>
          <cell r="D2010" t="str">
            <v>No aplica</v>
          </cell>
          <cell r="E2010" t="str">
            <v>Aveo</v>
          </cell>
          <cell r="F2010" t="str">
            <v>Automóvil</v>
          </cell>
          <cell r="G2010" t="str">
            <v>Chevrolet</v>
          </cell>
          <cell r="H2010" t="str">
            <v>Aveo LT 4 Ptas, T/M-5V, D/H, A/A, B/A, CD, Paq. K</v>
          </cell>
          <cell r="I2010" t="str">
            <v>3G1TA5CF5JL198952</v>
          </cell>
          <cell r="J2010" t="str">
            <v>Hecho en México</v>
          </cell>
          <cell r="K2010" t="str">
            <v>Magna</v>
          </cell>
          <cell r="L2010">
            <v>4</v>
          </cell>
          <cell r="M2010">
            <v>45</v>
          </cell>
          <cell r="N2010">
            <v>2018</v>
          </cell>
          <cell r="O2010" t="str">
            <v>La Paz</v>
          </cell>
          <cell r="P2010" t="str">
            <v>Baja California Sur</v>
          </cell>
          <cell r="Q2010" t="str">
            <v>Noroeste</v>
          </cell>
          <cell r="R2010" t="str">
            <v>Activo</v>
          </cell>
          <cell r="S2010" t="str">
            <v>En operación</v>
          </cell>
          <cell r="T2010" t="str">
            <v>GNP</v>
          </cell>
          <cell r="U2010" t="str">
            <v>Grupo Nacional Provincial, S.A.B.</v>
          </cell>
          <cell r="V2010" t="str">
            <v>Asesor de Servicio</v>
          </cell>
          <cell r="W2010" t="str">
            <v>8405</v>
          </cell>
          <cell r="X2010" t="str">
            <v>Supervisoria</v>
          </cell>
          <cell r="Y2010" t="str">
            <v>Asignado</v>
          </cell>
          <cell r="Z2010" t="str">
            <v>S05133</v>
          </cell>
          <cell r="AA2010" t="str">
            <v>Zamora Garcia David</v>
          </cell>
          <cell r="AB2010" t="str">
            <v>Servicios Administrativos en Reclamaciones, S.A. de C.V.</v>
          </cell>
          <cell r="AC2010" t="str">
            <v>ZAGD681112T56</v>
          </cell>
          <cell r="AD2010" t="str">
            <v>Operativo</v>
          </cell>
          <cell r="AE2010" t="str">
            <v>Asesor de Servicio</v>
          </cell>
          <cell r="AF2010" t="str">
            <v>Unidad Operativa</v>
          </cell>
          <cell r="AG2010" t="str">
            <v>Dirección Servicio y Operaciones</v>
          </cell>
          <cell r="AH2010" t="str">
            <v>Subdirección Siniestros Norte y Occidente</v>
          </cell>
          <cell r="AI2010" t="str">
            <v>C9178</v>
          </cell>
          <cell r="AJ2010" t="str">
            <v>Cárdenas Guzmán Adriel</v>
          </cell>
          <cell r="AK2010" t="str">
            <v>Mexicali</v>
          </cell>
          <cell r="AL2010" t="str">
            <v>Mexicalí</v>
          </cell>
          <cell r="AM2010">
            <v>0</v>
          </cell>
          <cell r="AN2010" t="str">
            <v>david.zamora@gnp.com.mx</v>
          </cell>
          <cell r="AO2010" t="str">
            <v>david.zamora@gnp.com.mx</v>
          </cell>
          <cell r="AQ2010">
            <v>6121375727</v>
          </cell>
          <cell r="AR2010" t="str">
            <v>6363180010391843</v>
          </cell>
          <cell r="AS2010" t="str">
            <v>ACTIVO</v>
          </cell>
          <cell r="AT2010" t="str">
            <v>7108</v>
          </cell>
          <cell r="AU2010" t="str">
            <v>986</v>
          </cell>
          <cell r="AV2010" t="str">
            <v>05/26</v>
          </cell>
          <cell r="AW2010" t="str">
            <v>-</v>
          </cell>
          <cell r="AX2010" t="str">
            <v>-</v>
          </cell>
          <cell r="AY2010" t="str">
            <v>No</v>
          </cell>
          <cell r="AZ2010" t="str">
            <v>-</v>
          </cell>
          <cell r="BA2010" t="str">
            <v>-</v>
          </cell>
          <cell r="BB2010" t="str">
            <v>-</v>
          </cell>
          <cell r="BC2010" t="str">
            <v>-</v>
          </cell>
          <cell r="BD2010" t="str">
            <v>-</v>
          </cell>
          <cell r="BE2010" t="str">
            <v>-</v>
          </cell>
          <cell r="BF2010" t="str">
            <v>-</v>
          </cell>
          <cell r="BG2010">
            <v>3</v>
          </cell>
          <cell r="BH2010">
            <v>2021</v>
          </cell>
          <cell r="BI2010">
            <v>1</v>
          </cell>
          <cell r="BJ2010" t="str">
            <v>Arrendado</v>
          </cell>
          <cell r="BL2010" t="str">
            <v>Auto Cam, S.A. de C.V.</v>
          </cell>
          <cell r="BM2010">
            <v>128362.07</v>
          </cell>
          <cell r="BN2010">
            <v>20537.93</v>
          </cell>
          <cell r="BO2010">
            <v>148900</v>
          </cell>
          <cell r="BQ2010">
            <v>43652</v>
          </cell>
          <cell r="BR2010" t="str">
            <v>AP-20180626-0783</v>
          </cell>
          <cell r="BS2010" t="str">
            <v>108</v>
          </cell>
          <cell r="BT2010" t="str">
            <v>12/36</v>
          </cell>
          <cell r="BU2010">
            <v>2086.73</v>
          </cell>
          <cell r="BV2010">
            <v>1264.94</v>
          </cell>
          <cell r="BW2010">
            <v>3351.67</v>
          </cell>
          <cell r="BX2010">
            <v>536.27</v>
          </cell>
          <cell r="BY2010">
            <v>3887.94</v>
          </cell>
          <cell r="BZ2010">
            <v>114548.78</v>
          </cell>
          <cell r="CA2010" t="str">
            <v>26/06/2018</v>
          </cell>
          <cell r="CB2010" t="str">
            <v>06/07/2021</v>
          </cell>
          <cell r="CC2010" t="str">
            <v>Viernes</v>
          </cell>
          <cell r="CD2010" t="str">
            <v>69</v>
          </cell>
          <cell r="CE2010" t="str">
            <v>9</v>
          </cell>
          <cell r="CF2010" t="str">
            <v>Azul</v>
          </cell>
          <cell r="CG2010" t="str">
            <v>5o Sábado</v>
          </cell>
          <cell r="CH2010" t="str">
            <v>May y Jun</v>
          </cell>
          <cell r="CI2010" t="str">
            <v>Nov y Dic</v>
          </cell>
          <cell r="CJ2010" t="str">
            <v>Ajustador</v>
          </cell>
          <cell r="CK2010">
            <v>90</v>
          </cell>
          <cell r="CL2010" t="str">
            <v>101 - MAGNA</v>
          </cell>
          <cell r="CM2010" t="str">
            <v>18010</v>
          </cell>
          <cell r="CN2010" t="str">
            <v>185/60/R14</v>
          </cell>
          <cell r="CO2010" t="str">
            <v>Motor: 1.6L, Potencia: 103hp @ 5800 rpm. Torque: 107 lb-pie @ 3600 rpm</v>
          </cell>
          <cell r="CP2010" t="str">
            <v>4010774</v>
          </cell>
        </row>
        <row r="2011">
          <cell r="A2011" t="str">
            <v>18011</v>
          </cell>
          <cell r="B2011" t="str">
            <v>M93AVT</v>
          </cell>
          <cell r="C2011" t="str">
            <v>Ciudad de México</v>
          </cell>
          <cell r="D2011" t="str">
            <v>No aplica</v>
          </cell>
          <cell r="E2011" t="str">
            <v>Aveo</v>
          </cell>
          <cell r="F2011" t="str">
            <v>Automóvil</v>
          </cell>
          <cell r="G2011" t="str">
            <v>Chevrolet</v>
          </cell>
          <cell r="H2011" t="str">
            <v>Aveo LT 4 Ptas, T/M-5V, D/H, A/A, B/A, CD, Paq. K</v>
          </cell>
          <cell r="I2011" t="str">
            <v>3G1TA5CF5JL201090</v>
          </cell>
          <cell r="J2011" t="str">
            <v>Hecho en México</v>
          </cell>
          <cell r="K2011" t="str">
            <v>Magna</v>
          </cell>
          <cell r="L2011">
            <v>4</v>
          </cell>
          <cell r="M2011">
            <v>45</v>
          </cell>
          <cell r="N2011">
            <v>2018</v>
          </cell>
          <cell r="O2011" t="str">
            <v>Cancún</v>
          </cell>
          <cell r="P2011" t="str">
            <v>Quintana Roo</v>
          </cell>
          <cell r="Q2011" t="str">
            <v>Sureste</v>
          </cell>
          <cell r="R2011" t="str">
            <v>Activo</v>
          </cell>
          <cell r="S2011" t="str">
            <v>En operación</v>
          </cell>
          <cell r="T2011" t="str">
            <v>GNP</v>
          </cell>
          <cell r="U2011" t="str">
            <v>Grupo Nacional Provincial, S.A.B.</v>
          </cell>
          <cell r="V2011" t="str">
            <v>Asesor de Servicio</v>
          </cell>
          <cell r="W2011" t="str">
            <v>517</v>
          </cell>
          <cell r="X2011" t="str">
            <v>Célula 8</v>
          </cell>
          <cell r="Y2011" t="str">
            <v>Asignado</v>
          </cell>
          <cell r="Z2011" t="str">
            <v>S04798</v>
          </cell>
          <cell r="AA2011" t="str">
            <v>Pavón Uh Juan Jesús</v>
          </cell>
          <cell r="AB2011" t="str">
            <v>Servicios Administrativos en Reclamaciones, S.A. de C.V.</v>
          </cell>
          <cell r="AC2011" t="str">
            <v>PAUJ871024EK0</v>
          </cell>
          <cell r="AD2011" t="str">
            <v>Operativo</v>
          </cell>
          <cell r="AE2011" t="str">
            <v>Asesor de Servicio</v>
          </cell>
          <cell r="AF2011" t="str">
            <v>Unidad Operativa</v>
          </cell>
          <cell r="AG2011" t="str">
            <v>Dirección Servicio y Operaciones</v>
          </cell>
          <cell r="AH2011" t="str">
            <v>Subdir. Siniestros CDMX y Sureste</v>
          </cell>
          <cell r="AI2011" t="str">
            <v>C9208</v>
          </cell>
          <cell r="AJ2011" t="str">
            <v>Lasa Estrada Antxon</v>
          </cell>
          <cell r="AK2011" t="str">
            <v>Cancun</v>
          </cell>
          <cell r="AL2011" t="str">
            <v>Cancún</v>
          </cell>
          <cell r="AM2011">
            <v>80824</v>
          </cell>
          <cell r="AN2011" t="str">
            <v>jesus.pavon@gnp.com.mx</v>
          </cell>
          <cell r="AO2011" t="str">
            <v>jesus.pavon@gnp.com.mx</v>
          </cell>
          <cell r="AQ2011">
            <v>9981379528</v>
          </cell>
          <cell r="AR2011" t="str">
            <v>6363180010388468</v>
          </cell>
          <cell r="AS2011" t="str">
            <v>ACTIVO</v>
          </cell>
          <cell r="AT2011" t="str">
            <v>8577</v>
          </cell>
          <cell r="AU2011" t="str">
            <v>006</v>
          </cell>
          <cell r="AV2011" t="str">
            <v>05/26</v>
          </cell>
          <cell r="AW2011" t="str">
            <v>IMDM22968897..</v>
          </cell>
          <cell r="AX2011" t="str">
            <v>Inactivo</v>
          </cell>
          <cell r="AY2011" t="str">
            <v>No</v>
          </cell>
          <cell r="AZ2011" t="str">
            <v>-</v>
          </cell>
          <cell r="BA2011" t="str">
            <v>-</v>
          </cell>
          <cell r="BB2011" t="str">
            <v>-</v>
          </cell>
          <cell r="BC2011" t="str">
            <v>-</v>
          </cell>
          <cell r="BD2011" t="str">
            <v>-</v>
          </cell>
          <cell r="BE2011" t="str">
            <v>-</v>
          </cell>
          <cell r="BF2011" t="str">
            <v>-</v>
          </cell>
          <cell r="BG2011">
            <v>3</v>
          </cell>
          <cell r="BH2011">
            <v>2021</v>
          </cell>
          <cell r="BI2011">
            <v>1</v>
          </cell>
          <cell r="BJ2011" t="str">
            <v>Arrendado</v>
          </cell>
          <cell r="BL2011" t="str">
            <v>Auto Cam, S.A. de C.V.</v>
          </cell>
          <cell r="BM2011">
            <v>128362.07</v>
          </cell>
          <cell r="BN2011">
            <v>20537.93</v>
          </cell>
          <cell r="BO2011">
            <v>148900</v>
          </cell>
          <cell r="BQ2011">
            <v>43652</v>
          </cell>
          <cell r="BR2011" t="str">
            <v>AP-20180626-0783</v>
          </cell>
          <cell r="BS2011" t="str">
            <v>109</v>
          </cell>
          <cell r="BT2011" t="str">
            <v>12/36</v>
          </cell>
          <cell r="BU2011">
            <v>2086.73</v>
          </cell>
          <cell r="BV2011">
            <v>1264.94</v>
          </cell>
          <cell r="BW2011">
            <v>3351.67</v>
          </cell>
          <cell r="BX2011">
            <v>536.27</v>
          </cell>
          <cell r="BY2011">
            <v>3887.94</v>
          </cell>
          <cell r="BZ2011">
            <v>114548.78</v>
          </cell>
          <cell r="CA2011" t="str">
            <v>26/06/2018</v>
          </cell>
          <cell r="CB2011" t="str">
            <v>06/07/2021</v>
          </cell>
          <cell r="CC2011" t="str">
            <v>Miércoles</v>
          </cell>
          <cell r="CD2011" t="str">
            <v>93</v>
          </cell>
          <cell r="CE2011" t="str">
            <v>3</v>
          </cell>
          <cell r="CF2011" t="str">
            <v>Rojo</v>
          </cell>
          <cell r="CG2011" t="str">
            <v>3er Sábado</v>
          </cell>
          <cell r="CH2011" t="str">
            <v>Mzo y Abr</v>
          </cell>
          <cell r="CI2011" t="str">
            <v>Sep y Oct</v>
          </cell>
          <cell r="CJ2011" t="str">
            <v>Ajustador</v>
          </cell>
          <cell r="CK2011">
            <v>90</v>
          </cell>
          <cell r="CL2011" t="str">
            <v>101 - MAGNA</v>
          </cell>
          <cell r="CM2011" t="str">
            <v>18011</v>
          </cell>
          <cell r="CN2011" t="str">
            <v>185/60/R14</v>
          </cell>
          <cell r="CO2011" t="str">
            <v>Motor: 1.6L, Potencia: 103hp @ 5800 rpm. Torque: 107 lb-pie @ 3600 rpm</v>
          </cell>
          <cell r="CP2011" t="str">
            <v>4006552</v>
          </cell>
        </row>
        <row r="2012">
          <cell r="A2012" t="str">
            <v>18012</v>
          </cell>
          <cell r="B2012" t="str">
            <v>K98AVT</v>
          </cell>
          <cell r="C2012" t="str">
            <v>Ciudad de México</v>
          </cell>
          <cell r="D2012" t="str">
            <v>No aplica</v>
          </cell>
          <cell r="E2012" t="str">
            <v>Aveo</v>
          </cell>
          <cell r="F2012" t="str">
            <v>Automóvil</v>
          </cell>
          <cell r="G2012" t="str">
            <v>Chevrolet</v>
          </cell>
          <cell r="H2012" t="str">
            <v>Aveo LT 4 Ptas, T/M-5V, D/H, A/A, B/A, CD, Paq. K</v>
          </cell>
          <cell r="I2012" t="str">
            <v>3G1TA5CF6JL180802</v>
          </cell>
          <cell r="J2012" t="str">
            <v>Hecho en México</v>
          </cell>
          <cell r="K2012" t="str">
            <v>Magna</v>
          </cell>
          <cell r="L2012">
            <v>4</v>
          </cell>
          <cell r="M2012">
            <v>45</v>
          </cell>
          <cell r="N2012">
            <v>2018</v>
          </cell>
          <cell r="O2012" t="str">
            <v>Cancún</v>
          </cell>
          <cell r="P2012" t="str">
            <v>Quintana Roo</v>
          </cell>
          <cell r="Q2012" t="str">
            <v>Sureste</v>
          </cell>
          <cell r="R2012" t="str">
            <v>Activo</v>
          </cell>
          <cell r="S2012" t="str">
            <v>En operación</v>
          </cell>
          <cell r="T2012" t="str">
            <v>GNP</v>
          </cell>
          <cell r="U2012" t="str">
            <v>Grupo Nacional Provincial, S.A.B.</v>
          </cell>
          <cell r="V2012" t="str">
            <v>Asesor de Servicio</v>
          </cell>
          <cell r="W2012" t="str">
            <v>1907</v>
          </cell>
          <cell r="X2012" t="str">
            <v>Supervisoria</v>
          </cell>
          <cell r="Y2012" t="str">
            <v>Asignado</v>
          </cell>
          <cell r="Z2012" t="str">
            <v>S08405</v>
          </cell>
          <cell r="AA2012" t="str">
            <v>Munoz Arellano Jonathan Alejandro</v>
          </cell>
          <cell r="AB2012" t="str">
            <v>Servicios Administrativos en Reclamaciones, S.A. de C.V.</v>
          </cell>
          <cell r="AC2012" t="str">
            <v>MUAJ790226QF4</v>
          </cell>
          <cell r="AD2012" t="str">
            <v>Operativo</v>
          </cell>
          <cell r="AE2012" t="str">
            <v>Asesor de Servicio</v>
          </cell>
          <cell r="AF2012" t="str">
            <v>Unidad Operativa</v>
          </cell>
          <cell r="AG2012" t="str">
            <v>Dirección Servicio y Operaciones</v>
          </cell>
          <cell r="AH2012" t="str">
            <v>Subdir. Siniestros CDMX y Sureste</v>
          </cell>
          <cell r="AI2012" t="str">
            <v>C9208</v>
          </cell>
          <cell r="AJ2012" t="str">
            <v>Lasa Estrada Antxon</v>
          </cell>
          <cell r="AK2012" t="str">
            <v>Cancun</v>
          </cell>
          <cell r="AL2012" t="str">
            <v>Cancún</v>
          </cell>
          <cell r="AM2012">
            <v>0</v>
          </cell>
          <cell r="AN2012" t="str">
            <v>jonathan.munoz@gnp.com.mx</v>
          </cell>
          <cell r="AO2012">
            <v>0</v>
          </cell>
          <cell r="AP2012" t="str">
            <v>jonathan.munoz@gnp.com.mx</v>
          </cell>
          <cell r="AQ2012">
            <v>9933428245</v>
          </cell>
          <cell r="AR2012" t="str">
            <v>6363180010388476</v>
          </cell>
          <cell r="AS2012" t="str">
            <v>CANCELADO</v>
          </cell>
          <cell r="AT2012" t="str">
            <v>4230</v>
          </cell>
          <cell r="AU2012" t="str">
            <v>915</v>
          </cell>
          <cell r="AV2012" t="str">
            <v>05/26</v>
          </cell>
          <cell r="AW2012" t="str">
            <v>IMDM24204047..</v>
          </cell>
          <cell r="AX2012" t="str">
            <v>Inactivo</v>
          </cell>
          <cell r="AY2012" t="str">
            <v>No</v>
          </cell>
          <cell r="AZ2012" t="str">
            <v>-</v>
          </cell>
          <cell r="BA2012" t="str">
            <v>-</v>
          </cell>
          <cell r="BB2012" t="str">
            <v>-</v>
          </cell>
          <cell r="BC2012" t="str">
            <v>-</v>
          </cell>
          <cell r="BD2012" t="str">
            <v>-</v>
          </cell>
          <cell r="BE2012" t="str">
            <v>-</v>
          </cell>
          <cell r="BF2012" t="str">
            <v>-</v>
          </cell>
          <cell r="BG2012">
            <v>3</v>
          </cell>
          <cell r="BH2012">
            <v>2021</v>
          </cell>
          <cell r="BI2012">
            <v>1</v>
          </cell>
          <cell r="BJ2012" t="str">
            <v>Arrendado</v>
          </cell>
          <cell r="BL2012" t="str">
            <v>Auto Cam, S.A. de C.V.</v>
          </cell>
          <cell r="BM2012">
            <v>128362.07</v>
          </cell>
          <cell r="BN2012">
            <v>20537.93</v>
          </cell>
          <cell r="BO2012">
            <v>148900</v>
          </cell>
          <cell r="BQ2012">
            <v>43652</v>
          </cell>
          <cell r="BR2012" t="str">
            <v>AP-20180626-0783</v>
          </cell>
          <cell r="BS2012" t="str">
            <v>111</v>
          </cell>
          <cell r="BT2012" t="str">
            <v>12/36</v>
          </cell>
          <cell r="BU2012">
            <v>2086.73</v>
          </cell>
          <cell r="BV2012">
            <v>1264.94</v>
          </cell>
          <cell r="BW2012">
            <v>3351.67</v>
          </cell>
          <cell r="BX2012">
            <v>536.27</v>
          </cell>
          <cell r="BY2012">
            <v>3887.94</v>
          </cell>
          <cell r="BZ2012">
            <v>114548.78</v>
          </cell>
          <cell r="CA2012" t="str">
            <v>26/06/2018</v>
          </cell>
          <cell r="CB2012" t="str">
            <v>06/07/2021</v>
          </cell>
          <cell r="CC2012" t="str">
            <v>Martes</v>
          </cell>
          <cell r="CD2012" t="str">
            <v>98</v>
          </cell>
          <cell r="CE2012" t="str">
            <v>8</v>
          </cell>
          <cell r="CF2012" t="str">
            <v>Rosa</v>
          </cell>
          <cell r="CG2012" t="str">
            <v>2o Sábado</v>
          </cell>
          <cell r="CH2012" t="str">
            <v>Feb y Mzo</v>
          </cell>
          <cell r="CI2012" t="str">
            <v>Ago y Sep</v>
          </cell>
          <cell r="CJ2012" t="str">
            <v>Ajustador</v>
          </cell>
          <cell r="CK2012">
            <v>90</v>
          </cell>
          <cell r="CL2012" t="str">
            <v>101 - MAGNA</v>
          </cell>
          <cell r="CM2012" t="str">
            <v>18012</v>
          </cell>
          <cell r="CN2012" t="str">
            <v>185/60/R14</v>
          </cell>
          <cell r="CO2012" t="str">
            <v>Motor: 1.6L, Potencia: 103hp @ 5800 rpm. Torque: 107 lb-pie @ 3600 rpm</v>
          </cell>
          <cell r="CP2012" t="str">
            <v>4010814</v>
          </cell>
        </row>
        <row r="2013">
          <cell r="A2013" t="str">
            <v>18013</v>
          </cell>
          <cell r="B2013" t="str">
            <v>N67AVT</v>
          </cell>
          <cell r="C2013" t="str">
            <v>Ciudad de México</v>
          </cell>
          <cell r="D2013" t="str">
            <v>No aplica</v>
          </cell>
          <cell r="E2013" t="str">
            <v>Aveo</v>
          </cell>
          <cell r="F2013" t="str">
            <v>Automóvil</v>
          </cell>
          <cell r="G2013" t="str">
            <v>Chevrolet</v>
          </cell>
          <cell r="H2013" t="str">
            <v>Aveo LT 4 Ptas, T/M-5V, D/H, A/A, B/A, CD, Paq. K</v>
          </cell>
          <cell r="I2013" t="str">
            <v>3G1TA5CF4JL192351</v>
          </cell>
          <cell r="J2013" t="str">
            <v>Hecho en México</v>
          </cell>
          <cell r="K2013" t="str">
            <v>Magna</v>
          </cell>
          <cell r="L2013">
            <v>4</v>
          </cell>
          <cell r="M2013">
            <v>45</v>
          </cell>
          <cell r="N2013">
            <v>2018</v>
          </cell>
          <cell r="O2013" t="str">
            <v>Cancún</v>
          </cell>
          <cell r="P2013" t="str">
            <v>Quintana Roo</v>
          </cell>
          <cell r="Q2013" t="str">
            <v>Sureste</v>
          </cell>
          <cell r="R2013" t="str">
            <v>Activo</v>
          </cell>
          <cell r="S2013" t="str">
            <v>En operación</v>
          </cell>
          <cell r="T2013" t="str">
            <v>GNP</v>
          </cell>
          <cell r="U2013" t="str">
            <v>Grupo Nacional Provincial, S.A.B.</v>
          </cell>
          <cell r="V2013" t="str">
            <v>Asesor de Servicio</v>
          </cell>
          <cell r="W2013" t="str">
            <v>458</v>
          </cell>
          <cell r="X2013" t="str">
            <v>Célula 9</v>
          </cell>
          <cell r="Y2013" t="str">
            <v>Asignado</v>
          </cell>
          <cell r="Z2013" t="str">
            <v>S05209</v>
          </cell>
          <cell r="AA2013" t="str">
            <v>Diaz Estrella Jose Ruben</v>
          </cell>
          <cell r="AB2013" t="str">
            <v>Servicios Administrativos en Reclamaciones, S.A. de C.V.</v>
          </cell>
          <cell r="AC2013" t="str">
            <v>DIER860606LC3</v>
          </cell>
          <cell r="AD2013" t="str">
            <v>Operativo</v>
          </cell>
          <cell r="AE2013" t="str">
            <v>Asesor de Servicio</v>
          </cell>
          <cell r="AF2013" t="str">
            <v>Unidad Operativa</v>
          </cell>
          <cell r="AG2013" t="str">
            <v>Dirección Servicio y Operaciones</v>
          </cell>
          <cell r="AH2013" t="str">
            <v>Subdir. Siniestros CDMX y Sureste</v>
          </cell>
          <cell r="AI2013" t="str">
            <v>C9208</v>
          </cell>
          <cell r="AJ2013" t="str">
            <v>Lasa Estrada Antxon</v>
          </cell>
          <cell r="AK2013" t="str">
            <v>Cancun</v>
          </cell>
          <cell r="AL2013" t="str">
            <v>Cancún</v>
          </cell>
          <cell r="AM2013">
            <v>80824</v>
          </cell>
          <cell r="AN2013" t="str">
            <v>jose.diaz@gnp.com.mx</v>
          </cell>
          <cell r="AO2013" t="str">
            <v>jose.diaz@gnp.com.mx</v>
          </cell>
          <cell r="AQ2013">
            <v>9981470793</v>
          </cell>
          <cell r="AR2013" t="str">
            <v>6363180010388484</v>
          </cell>
          <cell r="AS2013" t="str">
            <v>ACTIVO</v>
          </cell>
          <cell r="AT2013" t="str">
            <v>7187</v>
          </cell>
          <cell r="AU2013" t="str">
            <v>409</v>
          </cell>
          <cell r="AV2013" t="str">
            <v>05/26</v>
          </cell>
          <cell r="AW2013" t="str">
            <v>IMDM22968899..</v>
          </cell>
          <cell r="AX2013" t="str">
            <v>Inactivo</v>
          </cell>
          <cell r="AY2013" t="str">
            <v>No</v>
          </cell>
          <cell r="AZ2013" t="str">
            <v>-</v>
          </cell>
          <cell r="BA2013" t="str">
            <v>-</v>
          </cell>
          <cell r="BB2013" t="str">
            <v>-</v>
          </cell>
          <cell r="BC2013" t="str">
            <v>-</v>
          </cell>
          <cell r="BD2013" t="str">
            <v>-</v>
          </cell>
          <cell r="BE2013" t="str">
            <v>-</v>
          </cell>
          <cell r="BF2013" t="str">
            <v>-</v>
          </cell>
          <cell r="BG2013">
            <v>3</v>
          </cell>
          <cell r="BH2013">
            <v>2021</v>
          </cell>
          <cell r="BI2013">
            <v>1</v>
          </cell>
          <cell r="BJ2013" t="str">
            <v>Arrendado</v>
          </cell>
          <cell r="BL2013" t="str">
            <v>Auto Cam, S.A. de C.V.</v>
          </cell>
          <cell r="BM2013">
            <v>128362.07</v>
          </cell>
          <cell r="BN2013">
            <v>20537.93</v>
          </cell>
          <cell r="BO2013">
            <v>148900</v>
          </cell>
          <cell r="BQ2013">
            <v>43652</v>
          </cell>
          <cell r="BR2013" t="str">
            <v>AP-20180626-0783</v>
          </cell>
          <cell r="BS2013" t="str">
            <v>110</v>
          </cell>
          <cell r="BT2013" t="str">
            <v>12/36</v>
          </cell>
          <cell r="BU2013">
            <v>2086.73</v>
          </cell>
          <cell r="BV2013">
            <v>1264.94</v>
          </cell>
          <cell r="BW2013">
            <v>3351.67</v>
          </cell>
          <cell r="BX2013">
            <v>536.27</v>
          </cell>
          <cell r="BY2013">
            <v>3887.94</v>
          </cell>
          <cell r="BZ2013">
            <v>114548.78</v>
          </cell>
          <cell r="CA2013" t="str">
            <v>26/06/2018</v>
          </cell>
          <cell r="CB2013" t="str">
            <v>06/07/2021</v>
          </cell>
          <cell r="CC2013" t="str">
            <v>Martes</v>
          </cell>
          <cell r="CD2013" t="str">
            <v>67</v>
          </cell>
          <cell r="CE2013" t="str">
            <v>7</v>
          </cell>
          <cell r="CF2013" t="str">
            <v>Rosa</v>
          </cell>
          <cell r="CG2013" t="str">
            <v>2o Sábado</v>
          </cell>
          <cell r="CH2013" t="str">
            <v>Feb y Mzo</v>
          </cell>
          <cell r="CI2013" t="str">
            <v>Ago y Sep</v>
          </cell>
          <cell r="CJ2013" t="str">
            <v>Ajustador</v>
          </cell>
          <cell r="CK2013">
            <v>90</v>
          </cell>
          <cell r="CL2013" t="str">
            <v>101 - MAGNA</v>
          </cell>
          <cell r="CM2013" t="str">
            <v>18013</v>
          </cell>
          <cell r="CN2013" t="str">
            <v>185/60/R14</v>
          </cell>
          <cell r="CO2013" t="str">
            <v>Motor: 1.6L, Potencia: 103hp @ 5800 rpm. Torque: 107 lb-pie @ 3600 rpm</v>
          </cell>
          <cell r="CP2013" t="str">
            <v>4006483</v>
          </cell>
        </row>
        <row r="2014">
          <cell r="A2014" t="str">
            <v>18014</v>
          </cell>
          <cell r="B2014" t="str">
            <v>L28AVT</v>
          </cell>
          <cell r="C2014" t="str">
            <v>Ciudad de México</v>
          </cell>
          <cell r="D2014" t="str">
            <v>No aplica</v>
          </cell>
          <cell r="E2014" t="str">
            <v>Aveo</v>
          </cell>
          <cell r="F2014" t="str">
            <v>Automóvil</v>
          </cell>
          <cell r="G2014" t="str">
            <v>Chevrolet</v>
          </cell>
          <cell r="H2014" t="str">
            <v>Aveo LT 4 Ptas, T/M-5V, D/H, A/A, B/A, CD, Paq. K</v>
          </cell>
          <cell r="I2014" t="str">
            <v>3G1TA5CF4JL193306</v>
          </cell>
          <cell r="J2014" t="str">
            <v>Hecho en México</v>
          </cell>
          <cell r="K2014" t="str">
            <v>Magna</v>
          </cell>
          <cell r="L2014">
            <v>4</v>
          </cell>
          <cell r="M2014">
            <v>45</v>
          </cell>
          <cell r="N2014">
            <v>2018</v>
          </cell>
          <cell r="O2014" t="str">
            <v>Cancún</v>
          </cell>
          <cell r="P2014" t="str">
            <v>Quintana Roo</v>
          </cell>
          <cell r="Q2014" t="str">
            <v>Sureste</v>
          </cell>
          <cell r="R2014" t="str">
            <v>Activo</v>
          </cell>
          <cell r="S2014" t="str">
            <v>En operación</v>
          </cell>
          <cell r="T2014" t="str">
            <v>GNP</v>
          </cell>
          <cell r="U2014" t="str">
            <v>Grupo Nacional Provincial, S.A.B.</v>
          </cell>
          <cell r="V2014" t="str">
            <v>Asesor de Servicio</v>
          </cell>
          <cell r="W2014" t="str">
            <v>545</v>
          </cell>
          <cell r="X2014" t="str">
            <v>Célula 2</v>
          </cell>
          <cell r="Y2014" t="str">
            <v>Asignado</v>
          </cell>
          <cell r="Z2014">
            <v>40254001</v>
          </cell>
          <cell r="AA2014" t="str">
            <v>Hernandez Rodriguez Fernando</v>
          </cell>
          <cell r="AB2014" t="str">
            <v>Servicios Administrativos en Reclamaciones, S.A. de C.V.</v>
          </cell>
          <cell r="AC2014" t="str">
            <v>HERF711018SL9</v>
          </cell>
          <cell r="AD2014" t="str">
            <v>Operativo</v>
          </cell>
          <cell r="AE2014" t="str">
            <v>Asesor de Servicio</v>
          </cell>
          <cell r="AF2014" t="str">
            <v>Unidad Operativa</v>
          </cell>
          <cell r="AG2014" t="str">
            <v>Dirección Servicio y Operaciones</v>
          </cell>
          <cell r="AH2014" t="str">
            <v>Subdir. Siniestros CDMX y Sureste</v>
          </cell>
          <cell r="AI2014" t="str">
            <v>C9208</v>
          </cell>
          <cell r="AJ2014" t="str">
            <v>Lasa Estrada Antxon</v>
          </cell>
          <cell r="AK2014" t="str">
            <v>Cancun</v>
          </cell>
          <cell r="AL2014" t="str">
            <v>Cancún</v>
          </cell>
          <cell r="AM2014">
            <v>7787</v>
          </cell>
          <cell r="AN2014" t="str">
            <v>fernando.hernandezrodriguez@gnp.com.mx</v>
          </cell>
          <cell r="AO2014" t="str">
            <v>fernando.hernandezrodriguez@gnp.com.mx</v>
          </cell>
          <cell r="AQ2014">
            <v>9981379531</v>
          </cell>
          <cell r="AR2014" t="str">
            <v>6363180010388492</v>
          </cell>
          <cell r="AS2014" t="str">
            <v>ACTIVO</v>
          </cell>
          <cell r="AT2014" t="str">
            <v>0915</v>
          </cell>
          <cell r="AU2014" t="str">
            <v>463</v>
          </cell>
          <cell r="AV2014" t="str">
            <v>05/26</v>
          </cell>
          <cell r="AW2014" t="str">
            <v>IMDM22968900..</v>
          </cell>
          <cell r="AX2014" t="str">
            <v>Inactivo</v>
          </cell>
          <cell r="AY2014" t="str">
            <v>No</v>
          </cell>
          <cell r="AZ2014" t="str">
            <v>-</v>
          </cell>
          <cell r="BA2014" t="str">
            <v>-</v>
          </cell>
          <cell r="BB2014" t="str">
            <v>-</v>
          </cell>
          <cell r="BC2014" t="str">
            <v>-</v>
          </cell>
          <cell r="BD2014" t="str">
            <v>-</v>
          </cell>
          <cell r="BE2014" t="str">
            <v>-</v>
          </cell>
          <cell r="BF2014" t="str">
            <v>-</v>
          </cell>
          <cell r="BG2014">
            <v>3</v>
          </cell>
          <cell r="BH2014">
            <v>2021</v>
          </cell>
          <cell r="BI2014">
            <v>1</v>
          </cell>
          <cell r="BJ2014" t="str">
            <v>Arrendado</v>
          </cell>
          <cell r="BL2014" t="str">
            <v>Auto Cam, S.A. de C.V.</v>
          </cell>
          <cell r="BM2014">
            <v>128362.07</v>
          </cell>
          <cell r="BN2014">
            <v>20537.93</v>
          </cell>
          <cell r="BO2014">
            <v>148900</v>
          </cell>
          <cell r="BQ2014">
            <v>43652</v>
          </cell>
          <cell r="BR2014" t="str">
            <v>AP-20180626-0783</v>
          </cell>
          <cell r="BS2014" t="str">
            <v>112</v>
          </cell>
          <cell r="BT2014" t="str">
            <v>12/36</v>
          </cell>
          <cell r="BU2014">
            <v>2086.73</v>
          </cell>
          <cell r="BV2014">
            <v>1264.94</v>
          </cell>
          <cell r="BW2014">
            <v>3351.67</v>
          </cell>
          <cell r="BX2014">
            <v>536.27</v>
          </cell>
          <cell r="BY2014">
            <v>3887.94</v>
          </cell>
          <cell r="BZ2014">
            <v>114548.78</v>
          </cell>
          <cell r="CA2014" t="str">
            <v>26/06/2018</v>
          </cell>
          <cell r="CB2014" t="str">
            <v>06/07/2021</v>
          </cell>
          <cell r="CC2014" t="str">
            <v>Martes</v>
          </cell>
          <cell r="CD2014" t="str">
            <v>28</v>
          </cell>
          <cell r="CE2014" t="str">
            <v>8</v>
          </cell>
          <cell r="CF2014" t="str">
            <v>Rosa</v>
          </cell>
          <cell r="CG2014" t="str">
            <v>2o Sábado</v>
          </cell>
          <cell r="CH2014" t="str">
            <v>Feb y Mzo</v>
          </cell>
          <cell r="CI2014" t="str">
            <v>Ago y Sep</v>
          </cell>
          <cell r="CJ2014" t="str">
            <v>Ajustador</v>
          </cell>
          <cell r="CK2014">
            <v>90</v>
          </cell>
          <cell r="CL2014" t="str">
            <v>101 - MAGNA</v>
          </cell>
          <cell r="CM2014" t="str">
            <v>18014</v>
          </cell>
          <cell r="CN2014" t="str">
            <v>185/60/R14</v>
          </cell>
          <cell r="CO2014" t="str">
            <v>Motor: 1.6L, Potencia: 103hp @ 5800 rpm. Torque: 107 lb-pie @ 3600 rpm</v>
          </cell>
          <cell r="CP2014" t="str">
            <v>4018856</v>
          </cell>
        </row>
        <row r="2015">
          <cell r="A2015" t="str">
            <v>18015</v>
          </cell>
          <cell r="B2015" t="str">
            <v>L26AVT</v>
          </cell>
          <cell r="C2015" t="str">
            <v>Ciudad de México</v>
          </cell>
          <cell r="D2015" t="str">
            <v>No aplica</v>
          </cell>
          <cell r="E2015" t="str">
            <v>Aveo</v>
          </cell>
          <cell r="F2015" t="str">
            <v>Automóvil</v>
          </cell>
          <cell r="G2015" t="str">
            <v>Chevrolet</v>
          </cell>
          <cell r="H2015" t="str">
            <v>Aveo LT 4 Ptas, T/M-5V, D/H, A/A, B/A, CD, Paq. K</v>
          </cell>
          <cell r="I2015" t="str">
            <v>3G1TA5CF4JL194715</v>
          </cell>
          <cell r="J2015" t="str">
            <v>Hecho en México</v>
          </cell>
          <cell r="K2015" t="str">
            <v>Magna</v>
          </cell>
          <cell r="L2015">
            <v>4</v>
          </cell>
          <cell r="M2015">
            <v>45</v>
          </cell>
          <cell r="N2015">
            <v>2018</v>
          </cell>
          <cell r="O2015" t="str">
            <v>Chihuahua</v>
          </cell>
          <cell r="P2015" t="str">
            <v>Chihuahua</v>
          </cell>
          <cell r="Q2015" t="str">
            <v>Noroeste</v>
          </cell>
          <cell r="R2015" t="str">
            <v>Activo</v>
          </cell>
          <cell r="S2015" t="str">
            <v>En operación</v>
          </cell>
          <cell r="T2015" t="str">
            <v>GNP</v>
          </cell>
          <cell r="U2015" t="str">
            <v>Grupo Nacional Provincial, S.A.B.</v>
          </cell>
          <cell r="V2015" t="str">
            <v>Asesor de Servicio</v>
          </cell>
          <cell r="W2015" t="str">
            <v>581</v>
          </cell>
          <cell r="X2015" t="str">
            <v>Célula 2</v>
          </cell>
          <cell r="Y2015" t="str">
            <v>Asignado</v>
          </cell>
          <cell r="Z2015" t="str">
            <v>S01072</v>
          </cell>
          <cell r="AA2015" t="str">
            <v>Mota Villa Valentino</v>
          </cell>
          <cell r="AB2015" t="str">
            <v>Servicios Administrativos en Reclamaciones, S.A. de C.V.</v>
          </cell>
          <cell r="AC2015" t="str">
            <v>MOVV880318747</v>
          </cell>
          <cell r="AD2015" t="str">
            <v>Operativo</v>
          </cell>
          <cell r="AE2015" t="str">
            <v>Asesor de Servicio</v>
          </cell>
          <cell r="AF2015" t="str">
            <v>Unidad Operativa</v>
          </cell>
          <cell r="AG2015" t="str">
            <v>Dirección Servicio y Operaciones</v>
          </cell>
          <cell r="AH2015" t="str">
            <v>Subdirección Siniestros Norte y Occidente</v>
          </cell>
          <cell r="AI2015" t="str">
            <v>C9212</v>
          </cell>
          <cell r="AJ2015" t="str">
            <v>Colome Pineda Juan Del Carmen</v>
          </cell>
          <cell r="AK2015" t="str">
            <v>Chihuahua</v>
          </cell>
          <cell r="AL2015" t="str">
            <v>Chihuahua</v>
          </cell>
          <cell r="AM2015">
            <v>7888</v>
          </cell>
          <cell r="AN2015" t="str">
            <v>valentino.mota@gnp.com.mx</v>
          </cell>
          <cell r="AO2015" t="str">
            <v>valentino.mota@gnp.com.mx</v>
          </cell>
          <cell r="AQ2015">
            <v>6141780029</v>
          </cell>
          <cell r="AR2015" t="str">
            <v>6363180010388500</v>
          </cell>
          <cell r="AS2015" t="str">
            <v>ACTIVO</v>
          </cell>
          <cell r="AT2015" t="str">
            <v>8402</v>
          </cell>
          <cell r="AU2015" t="str">
            <v>529</v>
          </cell>
          <cell r="AV2015" t="str">
            <v>05/26</v>
          </cell>
          <cell r="AW2015" t="str">
            <v>IMDM22968901..</v>
          </cell>
          <cell r="AX2015" t="str">
            <v>Activo</v>
          </cell>
          <cell r="AY2015" t="str">
            <v>No</v>
          </cell>
          <cell r="AZ2015" t="str">
            <v>-</v>
          </cell>
          <cell r="BA2015" t="str">
            <v>-</v>
          </cell>
          <cell r="BB2015" t="str">
            <v>-</v>
          </cell>
          <cell r="BC2015" t="str">
            <v>-</v>
          </cell>
          <cell r="BD2015" t="str">
            <v>-</v>
          </cell>
          <cell r="BE2015" t="str">
            <v>-</v>
          </cell>
          <cell r="BF2015" t="str">
            <v>-</v>
          </cell>
          <cell r="BG2015">
            <v>3</v>
          </cell>
          <cell r="BH2015">
            <v>2021</v>
          </cell>
          <cell r="BI2015">
            <v>1</v>
          </cell>
          <cell r="BJ2015" t="str">
            <v>Arrendado</v>
          </cell>
          <cell r="BL2015" t="str">
            <v>Auto Cam, S.A. de C.V.</v>
          </cell>
          <cell r="BM2015">
            <v>128362.07</v>
          </cell>
          <cell r="BN2015">
            <v>20537.93</v>
          </cell>
          <cell r="BO2015">
            <v>148900</v>
          </cell>
          <cell r="BQ2015">
            <v>43652</v>
          </cell>
          <cell r="BR2015" t="str">
            <v>AP-20180626-0783</v>
          </cell>
          <cell r="BS2015" t="str">
            <v>113</v>
          </cell>
          <cell r="BT2015" t="str">
            <v>12/36</v>
          </cell>
          <cell r="BU2015">
            <v>2086.73</v>
          </cell>
          <cell r="BV2015">
            <v>1264.94</v>
          </cell>
          <cell r="BW2015">
            <v>3351.67</v>
          </cell>
          <cell r="BX2015">
            <v>536.27</v>
          </cell>
          <cell r="BY2015">
            <v>3887.94</v>
          </cell>
          <cell r="BZ2015">
            <v>114548.78</v>
          </cell>
          <cell r="CA2015" t="str">
            <v>26/06/2018</v>
          </cell>
          <cell r="CB2015" t="str">
            <v>06/07/2021</v>
          </cell>
          <cell r="CC2015" t="str">
            <v>Lunes</v>
          </cell>
          <cell r="CD2015" t="str">
            <v>26</v>
          </cell>
          <cell r="CE2015" t="str">
            <v>6</v>
          </cell>
          <cell r="CF2015" t="str">
            <v>Amarillo</v>
          </cell>
          <cell r="CG2015" t="str">
            <v>1er Sábado</v>
          </cell>
          <cell r="CH2015" t="str">
            <v>Ene y Feb</v>
          </cell>
          <cell r="CI2015" t="str">
            <v>Jul y Ago</v>
          </cell>
          <cell r="CJ2015" t="str">
            <v>Ajustador</v>
          </cell>
          <cell r="CK2015">
            <v>90</v>
          </cell>
          <cell r="CL2015" t="str">
            <v>101 - MAGNA</v>
          </cell>
          <cell r="CM2015" t="str">
            <v>18015</v>
          </cell>
          <cell r="CN2015" t="str">
            <v>185/60/R14</v>
          </cell>
          <cell r="CO2015" t="str">
            <v>Motor: 1.6L, Potencia: 103hp @ 5800 rpm. Torque: 107 lb-pie @ 3600 rpm</v>
          </cell>
          <cell r="CP2015" t="str">
            <v>4018900</v>
          </cell>
        </row>
        <row r="2016">
          <cell r="A2016" t="str">
            <v>18016</v>
          </cell>
          <cell r="B2016" t="str">
            <v>L80AVT</v>
          </cell>
          <cell r="C2016" t="str">
            <v>Ciudad de México</v>
          </cell>
          <cell r="D2016" t="str">
            <v>No aplica</v>
          </cell>
          <cell r="E2016" t="str">
            <v>Aveo</v>
          </cell>
          <cell r="F2016" t="str">
            <v>Automóvil</v>
          </cell>
          <cell r="G2016" t="str">
            <v>Chevrolet</v>
          </cell>
          <cell r="H2016" t="str">
            <v>Aveo LT 4 Ptas, T/M-5V, D/H, A/A, B/A, CD, Paq. K</v>
          </cell>
          <cell r="I2016" t="str">
            <v>3G1TA5CF6JL182176</v>
          </cell>
          <cell r="J2016" t="str">
            <v>Hecho en México</v>
          </cell>
          <cell r="K2016" t="str">
            <v>Magna</v>
          </cell>
          <cell r="L2016">
            <v>4</v>
          </cell>
          <cell r="M2016">
            <v>45</v>
          </cell>
          <cell r="N2016">
            <v>2018</v>
          </cell>
          <cell r="O2016" t="str">
            <v>Ciudad Guzman</v>
          </cell>
          <cell r="P2016" t="str">
            <v>Jalisco</v>
          </cell>
          <cell r="Q2016" t="str">
            <v>Occidente</v>
          </cell>
          <cell r="R2016" t="str">
            <v>Activo</v>
          </cell>
          <cell r="S2016" t="str">
            <v>En operación</v>
          </cell>
          <cell r="T2016" t="str">
            <v>GNP</v>
          </cell>
          <cell r="U2016" t="str">
            <v>Grupo Nacional Provincial, S.A.B.</v>
          </cell>
          <cell r="V2016" t="str">
            <v>Asesor de Servicio</v>
          </cell>
          <cell r="W2016" t="str">
            <v>354</v>
          </cell>
          <cell r="X2016" t="str">
            <v>Célula 6</v>
          </cell>
          <cell r="Y2016" t="str">
            <v>Asignado</v>
          </cell>
          <cell r="Z2016">
            <v>40152001</v>
          </cell>
          <cell r="AA2016" t="str">
            <v>Hernandez Velasco Martin Eduardo</v>
          </cell>
          <cell r="AB2016" t="str">
            <v>Servicios Administrativos en Reclamaciones, S.A. de C.V.</v>
          </cell>
          <cell r="AC2016" t="str">
            <v>HEVM640830AK8</v>
          </cell>
          <cell r="AD2016" t="str">
            <v>Operativo</v>
          </cell>
          <cell r="AE2016" t="str">
            <v>Asesor de Servicio</v>
          </cell>
          <cell r="AF2016" t="str">
            <v>Unidad Operativa</v>
          </cell>
          <cell r="AG2016" t="str">
            <v>Dirección Servicio y Operaciones</v>
          </cell>
          <cell r="AH2016" t="str">
            <v>Subdirección Siniestros Norte y Occidente</v>
          </cell>
          <cell r="AI2016" t="str">
            <v>C9179</v>
          </cell>
          <cell r="AJ2016" t="str">
            <v>Moya Urdiales Idalia Leticia</v>
          </cell>
          <cell r="AK2016" t="str">
            <v>Oficina central Guadalajara</v>
          </cell>
          <cell r="AL2016" t="str">
            <v>Guadalajara</v>
          </cell>
          <cell r="AM2016">
            <v>0</v>
          </cell>
          <cell r="AN2016" t="str">
            <v>martineduardo.hernandez@gnp.com.mx</v>
          </cell>
          <cell r="AO2016" t="str">
            <v>martineduardo.hernandez@gnp.com.mx</v>
          </cell>
          <cell r="AQ2016">
            <v>3411076129</v>
          </cell>
          <cell r="AR2016" t="str">
            <v>6363180010388518</v>
          </cell>
          <cell r="AS2016" t="str">
            <v>ACTIVO</v>
          </cell>
          <cell r="AT2016" t="str">
            <v>8557</v>
          </cell>
          <cell r="AU2016" t="str">
            <v>807</v>
          </cell>
          <cell r="AV2016" t="str">
            <v>05/26</v>
          </cell>
          <cell r="AW2016" t="str">
            <v>IMDM22968902..</v>
          </cell>
          <cell r="AX2016" t="str">
            <v>Activo</v>
          </cell>
          <cell r="AY2016" t="str">
            <v>No</v>
          </cell>
          <cell r="AZ2016" t="str">
            <v>-</v>
          </cell>
          <cell r="BA2016" t="str">
            <v>-</v>
          </cell>
          <cell r="BB2016" t="str">
            <v>-</v>
          </cell>
          <cell r="BC2016" t="str">
            <v>-</v>
          </cell>
          <cell r="BD2016" t="str">
            <v>-</v>
          </cell>
          <cell r="BE2016" t="str">
            <v>-</v>
          </cell>
          <cell r="BF2016" t="str">
            <v>-</v>
          </cell>
          <cell r="BG2016">
            <v>3</v>
          </cell>
          <cell r="BH2016">
            <v>2021</v>
          </cell>
          <cell r="BI2016">
            <v>1</v>
          </cell>
          <cell r="BJ2016" t="str">
            <v>Arrendado</v>
          </cell>
          <cell r="BL2016" t="str">
            <v>Auto Cam, S.A. de C.V.</v>
          </cell>
          <cell r="BM2016">
            <v>128362.07</v>
          </cell>
          <cell r="BN2016">
            <v>20537.93</v>
          </cell>
          <cell r="BO2016">
            <v>148900</v>
          </cell>
          <cell r="BQ2016">
            <v>43652</v>
          </cell>
          <cell r="BR2016" t="str">
            <v>AP-20180626-0783</v>
          </cell>
          <cell r="BS2016" t="str">
            <v>114</v>
          </cell>
          <cell r="BT2016" t="str">
            <v>12/36</v>
          </cell>
          <cell r="BU2016">
            <v>2086.73</v>
          </cell>
          <cell r="BV2016">
            <v>1264.94</v>
          </cell>
          <cell r="BW2016">
            <v>3351.67</v>
          </cell>
          <cell r="BX2016">
            <v>536.27</v>
          </cell>
          <cell r="BY2016">
            <v>3887.94</v>
          </cell>
          <cell r="BZ2016">
            <v>114548.78</v>
          </cell>
          <cell r="CA2016" t="str">
            <v>26/06/2018</v>
          </cell>
          <cell r="CB2016" t="str">
            <v>06/07/2021</v>
          </cell>
          <cell r="CC2016" t="str">
            <v>Viernes</v>
          </cell>
          <cell r="CD2016" t="str">
            <v>80</v>
          </cell>
          <cell r="CE2016" t="str">
            <v>0</v>
          </cell>
          <cell r="CF2016" t="str">
            <v>Azul</v>
          </cell>
          <cell r="CG2016" t="str">
            <v>5o Sábado</v>
          </cell>
          <cell r="CH2016" t="str">
            <v>May y Jun</v>
          </cell>
          <cell r="CI2016" t="str">
            <v>Nov y Dic</v>
          </cell>
          <cell r="CJ2016" t="str">
            <v>Ajustador</v>
          </cell>
          <cell r="CK2016">
            <v>90</v>
          </cell>
          <cell r="CL2016" t="str">
            <v>101 - MAGNA</v>
          </cell>
          <cell r="CM2016" t="str">
            <v>18016</v>
          </cell>
          <cell r="CN2016" t="str">
            <v>185/60/R14</v>
          </cell>
          <cell r="CO2016" t="str">
            <v>Motor: 1.6L, Potencia: 103hp @ 5800 rpm. Torque: 107 lb-pie @ 3600 rpm</v>
          </cell>
          <cell r="CP2016" t="str">
            <v>-</v>
          </cell>
        </row>
        <row r="2017">
          <cell r="A2017" t="str">
            <v>18017</v>
          </cell>
          <cell r="B2017" t="str">
            <v>P73AVT</v>
          </cell>
          <cell r="C2017" t="str">
            <v>Ciudad de México</v>
          </cell>
          <cell r="D2017" t="str">
            <v>No aplica</v>
          </cell>
          <cell r="E2017" t="str">
            <v>Aveo</v>
          </cell>
          <cell r="F2017" t="str">
            <v>Automóvil</v>
          </cell>
          <cell r="G2017" t="str">
            <v>Chevrolet</v>
          </cell>
          <cell r="H2017" t="str">
            <v>Aveo LT 4 Ptas, T/M-5V, D/H, A/A, B/A, CD, Paq. K</v>
          </cell>
          <cell r="I2017" t="str">
            <v>3G1TA5CF4JL194844</v>
          </cell>
          <cell r="J2017" t="str">
            <v>Hecho en México</v>
          </cell>
          <cell r="K2017" t="str">
            <v>Magna</v>
          </cell>
          <cell r="L2017">
            <v>4</v>
          </cell>
          <cell r="M2017">
            <v>45</v>
          </cell>
          <cell r="N2017">
            <v>2018</v>
          </cell>
          <cell r="O2017" t="str">
            <v>Acapulco</v>
          </cell>
          <cell r="P2017" t="str">
            <v>Guerrero</v>
          </cell>
          <cell r="Q2017" t="str">
            <v>Centro</v>
          </cell>
          <cell r="R2017" t="str">
            <v>Activo</v>
          </cell>
          <cell r="S2017" t="str">
            <v>En operación</v>
          </cell>
          <cell r="T2017" t="str">
            <v>GNP</v>
          </cell>
          <cell r="U2017" t="str">
            <v>Grupo Nacional Provincial, S.A.B.</v>
          </cell>
          <cell r="V2017" t="str">
            <v>Supervisor Ajustes</v>
          </cell>
          <cell r="W2017" t="str">
            <v>-</v>
          </cell>
          <cell r="X2017" t="str">
            <v>Plaza GNP</v>
          </cell>
          <cell r="Y2017" t="str">
            <v>Asignado</v>
          </cell>
          <cell r="Z2017" t="str">
            <v>N74743</v>
          </cell>
          <cell r="AA2017" t="str">
            <v>Carmona Applebee Juan Jaime</v>
          </cell>
          <cell r="AB2017" t="str">
            <v>Grupo Nacional Provincial, S.A.B.</v>
          </cell>
          <cell r="AC2017" t="str">
            <v>CAAJ660528CQ7</v>
          </cell>
          <cell r="AD2017" t="str">
            <v>Jefe de departamento</v>
          </cell>
          <cell r="AE2017" t="str">
            <v>Supervisor Siniestros Autos</v>
          </cell>
          <cell r="AF2017" t="str">
            <v>Unidad Operativa</v>
          </cell>
          <cell r="AG2017" t="str">
            <v>Dirección Servicio y Operaciones</v>
          </cell>
          <cell r="AH2017" t="str">
            <v>Subdir. Siniestros CDMX y Sureste</v>
          </cell>
          <cell r="AI2017" t="str">
            <v>C9208</v>
          </cell>
          <cell r="AJ2017" t="str">
            <v>Lasa Estrada Antxon</v>
          </cell>
          <cell r="AK2017" t="str">
            <v>Acapulco</v>
          </cell>
          <cell r="AL2017" t="str">
            <v>Acapulco</v>
          </cell>
          <cell r="AM2017" t="str">
            <v>2982 / 2983</v>
          </cell>
          <cell r="AN2017" t="str">
            <v>juan.carmona@gnp.com.mx</v>
          </cell>
          <cell r="AO2017" t="str">
            <v>juan.carmona@gnp.com.mx</v>
          </cell>
          <cell r="AQ2017">
            <v>7441818618</v>
          </cell>
          <cell r="AR2017" t="str">
            <v>6363180010391850</v>
          </cell>
          <cell r="AS2017" t="str">
            <v>ACTIVO</v>
          </cell>
          <cell r="AT2017" t="str">
            <v>6023</v>
          </cell>
          <cell r="AU2017" t="str">
            <v>752</v>
          </cell>
          <cell r="AV2017" t="str">
            <v>05/26</v>
          </cell>
          <cell r="AW2017" t="str">
            <v>IMDM22968898..</v>
          </cell>
          <cell r="AX2017" t="str">
            <v>Activo</v>
          </cell>
          <cell r="AY2017" t="str">
            <v>No</v>
          </cell>
          <cell r="AZ2017" t="str">
            <v>-</v>
          </cell>
          <cell r="BA2017" t="str">
            <v>-</v>
          </cell>
          <cell r="BB2017" t="str">
            <v>-</v>
          </cell>
          <cell r="BC2017" t="str">
            <v>-</v>
          </cell>
          <cell r="BD2017" t="str">
            <v>-</v>
          </cell>
          <cell r="BE2017" t="str">
            <v>-</v>
          </cell>
          <cell r="BF2017" t="str">
            <v>-</v>
          </cell>
          <cell r="BG2017">
            <v>3</v>
          </cell>
          <cell r="BH2017">
            <v>2021</v>
          </cell>
          <cell r="BI2017">
            <v>1</v>
          </cell>
          <cell r="BJ2017" t="str">
            <v>Arrendado</v>
          </cell>
          <cell r="BL2017" t="str">
            <v>Auto Cam, S.A. de C.V.</v>
          </cell>
          <cell r="BM2017">
            <v>128362.07</v>
          </cell>
          <cell r="BN2017">
            <v>20537.93</v>
          </cell>
          <cell r="BO2017">
            <v>148900</v>
          </cell>
          <cell r="BQ2017">
            <v>43652</v>
          </cell>
          <cell r="BR2017" t="str">
            <v>AP-20180626-0783</v>
          </cell>
          <cell r="BS2017" t="str">
            <v>115</v>
          </cell>
          <cell r="BT2017" t="str">
            <v>12/36</v>
          </cell>
          <cell r="BU2017">
            <v>2086.73</v>
          </cell>
          <cell r="BV2017">
            <v>1264.94</v>
          </cell>
          <cell r="BW2017">
            <v>3351.67</v>
          </cell>
          <cell r="BX2017">
            <v>536.27</v>
          </cell>
          <cell r="BY2017">
            <v>3887.94</v>
          </cell>
          <cell r="BZ2017">
            <v>114548.78</v>
          </cell>
          <cell r="CA2017" t="str">
            <v>26/06/2018</v>
          </cell>
          <cell r="CB2017" t="str">
            <v>06/07/2021</v>
          </cell>
          <cell r="CC2017" t="str">
            <v>Miércoles</v>
          </cell>
          <cell r="CD2017" t="str">
            <v>73</v>
          </cell>
          <cell r="CE2017" t="str">
            <v>3</v>
          </cell>
          <cell r="CF2017" t="str">
            <v>Rojo</v>
          </cell>
          <cell r="CG2017" t="str">
            <v>3er Sábado</v>
          </cell>
          <cell r="CH2017" t="str">
            <v>Mzo y Abr</v>
          </cell>
          <cell r="CI2017" t="str">
            <v>Sep y Oct</v>
          </cell>
          <cell r="CJ2017" t="str">
            <v>PAdmvo</v>
          </cell>
          <cell r="CK2017">
            <v>90</v>
          </cell>
          <cell r="CL2017" t="str">
            <v>101 - MAGNA</v>
          </cell>
          <cell r="CM2017" t="str">
            <v>18017</v>
          </cell>
          <cell r="CN2017" t="str">
            <v>185/60/R14</v>
          </cell>
          <cell r="CO2017" t="str">
            <v>Motor: 1.6L, Potencia: 103hp @ 5800 rpm. Torque: 107 lb-pie @ 3600 rpm</v>
          </cell>
          <cell r="CP2017" t="str">
            <v>4018869</v>
          </cell>
        </row>
        <row r="2018">
          <cell r="A2018" t="str">
            <v>18018</v>
          </cell>
          <cell r="B2018" t="str">
            <v>K38AVT</v>
          </cell>
          <cell r="C2018" t="str">
            <v>Ciudad de México</v>
          </cell>
          <cell r="D2018" t="str">
            <v>No aplica</v>
          </cell>
          <cell r="E2018" t="str">
            <v>Aveo</v>
          </cell>
          <cell r="F2018" t="str">
            <v>Automóvil</v>
          </cell>
          <cell r="G2018" t="str">
            <v>Chevrolet</v>
          </cell>
          <cell r="H2018" t="str">
            <v>Aveo LT 4 Ptas, T/M-5V, D/H, A/A, B/A, CD, Paq. K</v>
          </cell>
          <cell r="I2018" t="str">
            <v>3G1TA5CF6JL184428</v>
          </cell>
          <cell r="J2018" t="str">
            <v>Hecho en México</v>
          </cell>
          <cell r="K2018" t="str">
            <v>Magna</v>
          </cell>
          <cell r="L2018">
            <v>4</v>
          </cell>
          <cell r="M2018">
            <v>45</v>
          </cell>
          <cell r="N2018">
            <v>2018</v>
          </cell>
          <cell r="O2018" t="str">
            <v>Mérida</v>
          </cell>
          <cell r="P2018" t="str">
            <v>Yucatán</v>
          </cell>
          <cell r="Q2018" t="str">
            <v>Sureste</v>
          </cell>
          <cell r="R2018" t="str">
            <v>Activo</v>
          </cell>
          <cell r="S2018" t="str">
            <v>En operación</v>
          </cell>
          <cell r="T2018" t="str">
            <v>GNP</v>
          </cell>
          <cell r="U2018" t="str">
            <v>Grupo Nacional Provincial, S.A.B.</v>
          </cell>
          <cell r="V2018" t="str">
            <v>Asesor de Servicio</v>
          </cell>
          <cell r="W2018" t="str">
            <v>3907</v>
          </cell>
          <cell r="X2018" t="str">
            <v>Supervisoria</v>
          </cell>
          <cell r="Y2018" t="str">
            <v>Asignado</v>
          </cell>
          <cell r="Z2018" t="str">
            <v>S08220</v>
          </cell>
          <cell r="AA2018" t="str">
            <v>Chim Sima Ivan de Jesus</v>
          </cell>
          <cell r="AB2018" t="str">
            <v>Servicios Administrativos en Reclamaciones, S.A. de C.V.</v>
          </cell>
          <cell r="AC2018" t="str">
            <v>CISI8310063J0</v>
          </cell>
          <cell r="AD2018" t="str">
            <v>Operativo</v>
          </cell>
          <cell r="AE2018" t="str">
            <v>Asesor de Servicio</v>
          </cell>
          <cell r="AF2018" t="str">
            <v>Unidad Operativa</v>
          </cell>
          <cell r="AG2018" t="str">
            <v>Dirección Servicio y Operaciones</v>
          </cell>
          <cell r="AH2018" t="str">
            <v>Subdir. Siniestros CDMX y Sureste</v>
          </cell>
          <cell r="AI2018" t="str">
            <v>C9208</v>
          </cell>
          <cell r="AJ2018" t="str">
            <v>Lasa Estrada Antxon</v>
          </cell>
          <cell r="AK2018" t="str">
            <v>Casona</v>
          </cell>
          <cell r="AL2018" t="str">
            <v>Mérida</v>
          </cell>
          <cell r="AM2018">
            <v>0</v>
          </cell>
          <cell r="AN2018" t="str">
            <v>ivan.chim@gnp.com.mx</v>
          </cell>
          <cell r="AO2018">
            <v>0</v>
          </cell>
          <cell r="AP2018" t="str">
            <v>ivan.chim@gnp.com.mx</v>
          </cell>
          <cell r="AQ2018">
            <v>9991508709</v>
          </cell>
          <cell r="AR2018" t="str">
            <v>6363180010388526</v>
          </cell>
          <cell r="AS2018" t="str">
            <v>ACTIVO</v>
          </cell>
          <cell r="AT2018" t="str">
            <v>8308</v>
          </cell>
          <cell r="AU2018" t="str">
            <v>453</v>
          </cell>
          <cell r="AV2018" t="str">
            <v>05/26</v>
          </cell>
          <cell r="AW2018" t="str">
            <v>-</v>
          </cell>
          <cell r="AX2018" t="str">
            <v>-</v>
          </cell>
          <cell r="AY2018" t="str">
            <v>No</v>
          </cell>
          <cell r="AZ2018" t="str">
            <v>-</v>
          </cell>
          <cell r="BA2018" t="str">
            <v>-</v>
          </cell>
          <cell r="BB2018" t="str">
            <v>-</v>
          </cell>
          <cell r="BC2018" t="str">
            <v>-</v>
          </cell>
          <cell r="BD2018" t="str">
            <v>-</v>
          </cell>
          <cell r="BE2018" t="str">
            <v>-</v>
          </cell>
          <cell r="BF2018" t="str">
            <v>-</v>
          </cell>
          <cell r="BG2018">
            <v>3</v>
          </cell>
          <cell r="BH2018">
            <v>2021</v>
          </cell>
          <cell r="BI2018">
            <v>1</v>
          </cell>
          <cell r="BJ2018" t="str">
            <v>Arrendado</v>
          </cell>
          <cell r="BL2018" t="str">
            <v>Auto Cam, S.A. de C.V.</v>
          </cell>
          <cell r="BM2018">
            <v>128362.07</v>
          </cell>
          <cell r="BN2018">
            <v>20537.93</v>
          </cell>
          <cell r="BO2018">
            <v>148900</v>
          </cell>
          <cell r="BQ2018">
            <v>43652</v>
          </cell>
          <cell r="BR2018" t="str">
            <v>AP-20180626-0783</v>
          </cell>
          <cell r="BS2018" t="str">
            <v>116</v>
          </cell>
          <cell r="BT2018" t="str">
            <v>12/36</v>
          </cell>
          <cell r="BU2018">
            <v>2086.73</v>
          </cell>
          <cell r="BV2018">
            <v>1264.94</v>
          </cell>
          <cell r="BW2018">
            <v>3351.67</v>
          </cell>
          <cell r="BX2018">
            <v>536.27</v>
          </cell>
          <cell r="BY2018">
            <v>3887.94</v>
          </cell>
          <cell r="BZ2018">
            <v>114548.78</v>
          </cell>
          <cell r="CA2018" t="str">
            <v>26/06/2018</v>
          </cell>
          <cell r="CB2018" t="str">
            <v>06/07/2021</v>
          </cell>
          <cell r="CC2018" t="str">
            <v>Martes</v>
          </cell>
          <cell r="CD2018" t="str">
            <v>38</v>
          </cell>
          <cell r="CE2018" t="str">
            <v>8</v>
          </cell>
          <cell r="CF2018" t="str">
            <v>Rosa</v>
          </cell>
          <cell r="CG2018" t="str">
            <v>2o Sábado</v>
          </cell>
          <cell r="CH2018" t="str">
            <v>Feb y Mzo</v>
          </cell>
          <cell r="CI2018" t="str">
            <v>Ago y Sep</v>
          </cell>
          <cell r="CJ2018" t="str">
            <v>Ajustador</v>
          </cell>
          <cell r="CK2018">
            <v>90</v>
          </cell>
          <cell r="CL2018" t="str">
            <v>101 - MAGNA</v>
          </cell>
          <cell r="CM2018" t="str">
            <v>18018</v>
          </cell>
          <cell r="CN2018" t="str">
            <v>185/60/R14</v>
          </cell>
          <cell r="CO2018" t="str">
            <v>Motor: 1.6L, Potencia: 103hp @ 5800 rpm. Torque: 107 lb-pie @ 3600 rpm</v>
          </cell>
          <cell r="CP2018" t="str">
            <v>4006584</v>
          </cell>
        </row>
        <row r="2019">
          <cell r="A2019" t="str">
            <v>18019</v>
          </cell>
          <cell r="B2019" t="str">
            <v>P95AVT</v>
          </cell>
          <cell r="C2019" t="str">
            <v>Ciudad de México</v>
          </cell>
          <cell r="D2019" t="str">
            <v>No aplica</v>
          </cell>
          <cell r="E2019" t="str">
            <v>Aveo</v>
          </cell>
          <cell r="F2019" t="str">
            <v>Automóvil</v>
          </cell>
          <cell r="G2019" t="str">
            <v>Chevrolet</v>
          </cell>
          <cell r="H2019" t="str">
            <v>Aveo LT 4 Ptas, T/M-5V, D/H, A/A, B/A, CD, Paq. K</v>
          </cell>
          <cell r="I2019" t="str">
            <v>3G1TA5CF6JL186762</v>
          </cell>
          <cell r="J2019" t="str">
            <v>Hecho en México</v>
          </cell>
          <cell r="K2019" t="str">
            <v>Magna</v>
          </cell>
          <cell r="L2019">
            <v>4</v>
          </cell>
          <cell r="M2019">
            <v>45</v>
          </cell>
          <cell r="N2019">
            <v>2018</v>
          </cell>
          <cell r="O2019" t="str">
            <v>Villahermosa</v>
          </cell>
          <cell r="P2019" t="str">
            <v>Tabasco</v>
          </cell>
          <cell r="Q2019" t="str">
            <v>Sureste</v>
          </cell>
          <cell r="R2019" t="str">
            <v>Activo</v>
          </cell>
          <cell r="S2019" t="str">
            <v>En operación</v>
          </cell>
          <cell r="T2019" t="str">
            <v>GNP</v>
          </cell>
          <cell r="U2019" t="str">
            <v>Grupo Nacional Provincial, S.A.B.</v>
          </cell>
          <cell r="V2019" t="str">
            <v>Asesor de Servicio</v>
          </cell>
          <cell r="W2019" t="str">
            <v>507</v>
          </cell>
          <cell r="X2019" t="str">
            <v>Supervisoria</v>
          </cell>
          <cell r="Y2019" t="str">
            <v>Asignado</v>
          </cell>
          <cell r="Z2019" t="str">
            <v>S08065</v>
          </cell>
          <cell r="AA2019" t="str">
            <v>Perez Santos Saul Alejandro</v>
          </cell>
          <cell r="AB2019" t="str">
            <v>Servicios Administrativos en Reclamaciones, S.A. de C.V.</v>
          </cell>
          <cell r="AC2019" t="str">
            <v>PESS9104053VA</v>
          </cell>
          <cell r="AD2019" t="str">
            <v>Operativo</v>
          </cell>
          <cell r="AE2019" t="str">
            <v>Asesor de Servicio</v>
          </cell>
          <cell r="AF2019" t="str">
            <v>Unidad Operativa</v>
          </cell>
          <cell r="AG2019" t="str">
            <v>Dirección Servicio y Operaciones</v>
          </cell>
          <cell r="AH2019" t="str">
            <v>Subdir. Siniestros CDMX y Sureste</v>
          </cell>
          <cell r="AI2019" t="str">
            <v>C9208</v>
          </cell>
          <cell r="AJ2019" t="str">
            <v>Lasa Estrada Antxon</v>
          </cell>
          <cell r="AK2019" t="str">
            <v>Paseo Tabasco</v>
          </cell>
          <cell r="AL2019" t="str">
            <v>Villahermosa</v>
          </cell>
          <cell r="AM2019">
            <v>0</v>
          </cell>
          <cell r="AN2019" t="str">
            <v>saul.perez@gnp.com.mx</v>
          </cell>
          <cell r="AO2019">
            <v>0</v>
          </cell>
          <cell r="AQ2019">
            <v>9932789045</v>
          </cell>
          <cell r="AR2019" t="str">
            <v>6363180010388534</v>
          </cell>
          <cell r="AS2019" t="str">
            <v>ACTIVO</v>
          </cell>
          <cell r="AT2019" t="str">
            <v>7255</v>
          </cell>
          <cell r="AU2019" t="str">
            <v>215</v>
          </cell>
          <cell r="AV2019" t="str">
            <v>05/26</v>
          </cell>
          <cell r="AW2019" t="str">
            <v>IMDM22968904..</v>
          </cell>
          <cell r="AX2019" t="str">
            <v>Activo</v>
          </cell>
          <cell r="AY2019" t="str">
            <v>No</v>
          </cell>
          <cell r="AZ2019" t="str">
            <v>-</v>
          </cell>
          <cell r="BA2019" t="str">
            <v>-</v>
          </cell>
          <cell r="BB2019" t="str">
            <v>-</v>
          </cell>
          <cell r="BC2019" t="str">
            <v>-</v>
          </cell>
          <cell r="BD2019" t="str">
            <v>-</v>
          </cell>
          <cell r="BE2019" t="str">
            <v>-</v>
          </cell>
          <cell r="BF2019" t="str">
            <v>-</v>
          </cell>
          <cell r="BG2019">
            <v>3</v>
          </cell>
          <cell r="BH2019">
            <v>2021</v>
          </cell>
          <cell r="BI2019">
            <v>1</v>
          </cell>
          <cell r="BJ2019" t="str">
            <v>Arrendado</v>
          </cell>
          <cell r="BL2019" t="str">
            <v>Auto Cam, S.A. de C.V.</v>
          </cell>
          <cell r="BM2019">
            <v>128362.07</v>
          </cell>
          <cell r="BN2019">
            <v>20537.93</v>
          </cell>
          <cell r="BO2019">
            <v>148900</v>
          </cell>
          <cell r="BQ2019">
            <v>43652</v>
          </cell>
          <cell r="BR2019" t="str">
            <v>AP-20180626-0783</v>
          </cell>
          <cell r="BS2019" t="str">
            <v>117</v>
          </cell>
          <cell r="BT2019" t="str">
            <v>12/36</v>
          </cell>
          <cell r="BU2019">
            <v>2086.73</v>
          </cell>
          <cell r="BV2019">
            <v>1264.94</v>
          </cell>
          <cell r="BW2019">
            <v>3351.67</v>
          </cell>
          <cell r="BX2019">
            <v>536.27</v>
          </cell>
          <cell r="BY2019">
            <v>3887.94</v>
          </cell>
          <cell r="BZ2019">
            <v>114548.78</v>
          </cell>
          <cell r="CA2019" t="str">
            <v>26/06/2018</v>
          </cell>
          <cell r="CB2019" t="str">
            <v>06/07/2021</v>
          </cell>
          <cell r="CC2019" t="str">
            <v>Lunes</v>
          </cell>
          <cell r="CD2019" t="str">
            <v>95</v>
          </cell>
          <cell r="CE2019" t="str">
            <v>5</v>
          </cell>
          <cell r="CF2019" t="str">
            <v>Amarillo</v>
          </cell>
          <cell r="CG2019" t="str">
            <v>1er Sábado</v>
          </cell>
          <cell r="CH2019" t="str">
            <v>Ene y Feb</v>
          </cell>
          <cell r="CI2019" t="str">
            <v>Jul y Ago</v>
          </cell>
          <cell r="CJ2019" t="str">
            <v>Ajustador</v>
          </cell>
          <cell r="CK2019">
            <v>90</v>
          </cell>
          <cell r="CL2019" t="str">
            <v>101 - MAGNA</v>
          </cell>
          <cell r="CM2019" t="str">
            <v>18019</v>
          </cell>
          <cell r="CN2019" t="str">
            <v>185/60/R14</v>
          </cell>
          <cell r="CO2019" t="str">
            <v>Motor: 1.6L, Potencia: 103hp @ 5800 rpm. Torque: 107 lb-pie @ 3600 rpm</v>
          </cell>
          <cell r="CP2019" t="str">
            <v>4021004</v>
          </cell>
        </row>
        <row r="2020">
          <cell r="A2020" t="str">
            <v>18020</v>
          </cell>
          <cell r="B2020" t="str">
            <v>N75AVT</v>
          </cell>
          <cell r="C2020" t="str">
            <v>Ciudad de México</v>
          </cell>
          <cell r="D2020" t="str">
            <v>No aplica</v>
          </cell>
          <cell r="E2020" t="str">
            <v>Aveo</v>
          </cell>
          <cell r="F2020" t="str">
            <v>Automóvil</v>
          </cell>
          <cell r="G2020" t="str">
            <v>Chevrolet</v>
          </cell>
          <cell r="H2020" t="str">
            <v>Aveo LT 4 Ptas, T/M-5V, D/H, A/A, B/A, CD, Paq. K</v>
          </cell>
          <cell r="I2020" t="str">
            <v>3G1TA5CF4JL195055</v>
          </cell>
          <cell r="J2020" t="str">
            <v>Hecho en México</v>
          </cell>
          <cell r="K2020" t="str">
            <v>Magna</v>
          </cell>
          <cell r="L2020">
            <v>4</v>
          </cell>
          <cell r="M2020">
            <v>45</v>
          </cell>
          <cell r="N2020">
            <v>2018</v>
          </cell>
          <cell r="O2020" t="str">
            <v>Ciudad Juárez</v>
          </cell>
          <cell r="P2020" t="str">
            <v>Chihuahua</v>
          </cell>
          <cell r="Q2020" t="str">
            <v>Noroeste</v>
          </cell>
          <cell r="R2020" t="str">
            <v>Activo</v>
          </cell>
          <cell r="S2020" t="str">
            <v>En operación</v>
          </cell>
          <cell r="T2020" t="str">
            <v>GNP</v>
          </cell>
          <cell r="U2020" t="str">
            <v>Grupo Nacional Provincial, S.A.B.</v>
          </cell>
          <cell r="V2020" t="str">
            <v>Asesor de Servicio</v>
          </cell>
          <cell r="W2020" t="str">
            <v>329</v>
          </cell>
          <cell r="X2020" t="str">
            <v>Célula 4</v>
          </cell>
          <cell r="Y2020" t="str">
            <v>Asignado</v>
          </cell>
          <cell r="Z2020">
            <v>40190001</v>
          </cell>
          <cell r="AA2020" t="str">
            <v>Solis Domínguez Juan Carlos</v>
          </cell>
          <cell r="AB2020" t="str">
            <v>Servicios Administrativos en Reclamaciones, S.A. de C.V.</v>
          </cell>
          <cell r="AC2020" t="str">
            <v>SODJ740115LF3</v>
          </cell>
          <cell r="AD2020" t="str">
            <v>Operativo</v>
          </cell>
          <cell r="AE2020" t="str">
            <v>Asesor de Servicio</v>
          </cell>
          <cell r="AF2020" t="str">
            <v>Unidad Operativa</v>
          </cell>
          <cell r="AG2020" t="str">
            <v>Dirección Servicio y Operaciones</v>
          </cell>
          <cell r="AH2020" t="str">
            <v>Subdirección Siniestros Norte y Occidente</v>
          </cell>
          <cell r="AI2020" t="str">
            <v>C9178</v>
          </cell>
          <cell r="AJ2020" t="str">
            <v>Cárdenas Guzmán Adriel</v>
          </cell>
          <cell r="AK2020" t="str">
            <v>Ciudad Juárez</v>
          </cell>
          <cell r="AL2020" t="str">
            <v>Ciudad Juárez</v>
          </cell>
          <cell r="AM2020">
            <v>7818</v>
          </cell>
          <cell r="AN2020" t="str">
            <v>juancarlos.solis@gnp.com.mx</v>
          </cell>
          <cell r="AO2020" t="str">
            <v>juancarlos.solis@gnp.com.mx</v>
          </cell>
          <cell r="AQ2020">
            <v>6561768134</v>
          </cell>
          <cell r="AR2020" t="str">
            <v>6363180010388542</v>
          </cell>
          <cell r="AS2020" t="str">
            <v>ACTIVO</v>
          </cell>
          <cell r="AT2020" t="str">
            <v>9877</v>
          </cell>
          <cell r="AU2020" t="str">
            <v>992</v>
          </cell>
          <cell r="AV2020" t="str">
            <v>05/26</v>
          </cell>
          <cell r="AW2020" t="str">
            <v>IMDM22968905..</v>
          </cell>
          <cell r="AX2020" t="str">
            <v>Inactivo</v>
          </cell>
          <cell r="AY2020" t="str">
            <v>No</v>
          </cell>
          <cell r="AZ2020" t="str">
            <v>-</v>
          </cell>
          <cell r="BA2020" t="str">
            <v>-</v>
          </cell>
          <cell r="BB2020" t="str">
            <v>-</v>
          </cell>
          <cell r="BC2020" t="str">
            <v>-</v>
          </cell>
          <cell r="BD2020" t="str">
            <v>-</v>
          </cell>
          <cell r="BE2020" t="str">
            <v>-</v>
          </cell>
          <cell r="BF2020" t="str">
            <v>-</v>
          </cell>
          <cell r="BG2020">
            <v>3</v>
          </cell>
          <cell r="BH2020">
            <v>2021</v>
          </cell>
          <cell r="BI2020">
            <v>1</v>
          </cell>
          <cell r="BJ2020" t="str">
            <v>Arrendado</v>
          </cell>
          <cell r="BL2020" t="str">
            <v>Auto Cam, S.A. de C.V.</v>
          </cell>
          <cell r="BM2020">
            <v>128362.07</v>
          </cell>
          <cell r="BN2020">
            <v>20537.93</v>
          </cell>
          <cell r="BO2020">
            <v>148900</v>
          </cell>
          <cell r="BQ2020">
            <v>43652</v>
          </cell>
          <cell r="BR2020" t="str">
            <v>AP-20180626-0783</v>
          </cell>
          <cell r="BS2020" t="str">
            <v>118</v>
          </cell>
          <cell r="BT2020" t="str">
            <v>12/36</v>
          </cell>
          <cell r="BU2020">
            <v>2086.73</v>
          </cell>
          <cell r="BV2020">
            <v>1264.94</v>
          </cell>
          <cell r="BW2020">
            <v>3351.67</v>
          </cell>
          <cell r="BX2020">
            <v>536.27</v>
          </cell>
          <cell r="BY2020">
            <v>3887.94</v>
          </cell>
          <cell r="BZ2020">
            <v>114548.78</v>
          </cell>
          <cell r="CA2020" t="str">
            <v>26/06/2018</v>
          </cell>
          <cell r="CB2020" t="str">
            <v>06/07/2021</v>
          </cell>
          <cell r="CC2020" t="str">
            <v>Lunes</v>
          </cell>
          <cell r="CD2020" t="str">
            <v>75</v>
          </cell>
          <cell r="CE2020" t="str">
            <v>5</v>
          </cell>
          <cell r="CF2020" t="str">
            <v>Amarillo</v>
          </cell>
          <cell r="CG2020" t="str">
            <v>1er Sábado</v>
          </cell>
          <cell r="CH2020" t="str">
            <v>Ene y Feb</v>
          </cell>
          <cell r="CI2020" t="str">
            <v>Jul y Ago</v>
          </cell>
          <cell r="CJ2020" t="str">
            <v>Ajustador</v>
          </cell>
          <cell r="CK2020">
            <v>90</v>
          </cell>
          <cell r="CL2020" t="str">
            <v>101 - MAGNA</v>
          </cell>
          <cell r="CM2020" t="str">
            <v>18020</v>
          </cell>
          <cell r="CN2020" t="str">
            <v>185/60/R14</v>
          </cell>
          <cell r="CO2020" t="str">
            <v>Motor: 1.6L, Potencia: 103hp @ 5800 rpm. Torque: 107 lb-pie @ 3600 rpm</v>
          </cell>
          <cell r="CP2020" t="str">
            <v>4006499</v>
          </cell>
        </row>
        <row r="2021">
          <cell r="A2021" t="str">
            <v>18021</v>
          </cell>
          <cell r="B2021" t="str">
            <v>N16AVT</v>
          </cell>
          <cell r="C2021" t="str">
            <v>Ciudad de México</v>
          </cell>
          <cell r="D2021" t="str">
            <v>No aplica</v>
          </cell>
          <cell r="E2021" t="str">
            <v>Aveo</v>
          </cell>
          <cell r="F2021" t="str">
            <v>Automóvil</v>
          </cell>
          <cell r="G2021" t="str">
            <v>Chevrolet</v>
          </cell>
          <cell r="H2021" t="str">
            <v>Aveo LT 4 Ptas, T/M-5V, D/H, A/A, B/A, CD, Paq. K</v>
          </cell>
          <cell r="I2021" t="str">
            <v>3G1TA5CF6JL186891</v>
          </cell>
          <cell r="J2021" t="str">
            <v>Hecho en México</v>
          </cell>
          <cell r="K2021" t="str">
            <v>Magna</v>
          </cell>
          <cell r="L2021">
            <v>4</v>
          </cell>
          <cell r="M2021">
            <v>45</v>
          </cell>
          <cell r="N2021">
            <v>2018</v>
          </cell>
          <cell r="O2021" t="str">
            <v>Chihuahua</v>
          </cell>
          <cell r="P2021" t="str">
            <v>Chihuahua</v>
          </cell>
          <cell r="Q2021" t="str">
            <v>Noroeste</v>
          </cell>
          <cell r="R2021" t="str">
            <v>Activo</v>
          </cell>
          <cell r="S2021" t="str">
            <v>En operación</v>
          </cell>
          <cell r="T2021" t="str">
            <v>GNP</v>
          </cell>
          <cell r="U2021" t="str">
            <v>Grupo Nacional Provincial, S.A.B.</v>
          </cell>
          <cell r="V2021" t="str">
            <v>Asesor de Servicio</v>
          </cell>
          <cell r="W2021" t="str">
            <v>5805</v>
          </cell>
          <cell r="X2021" t="str">
            <v>Supervisoria</v>
          </cell>
          <cell r="Y2021" t="str">
            <v>Asignado</v>
          </cell>
          <cell r="Z2021" t="str">
            <v>S04631</v>
          </cell>
          <cell r="AA2021" t="str">
            <v>Garcia Rubio Erick</v>
          </cell>
          <cell r="AB2021" t="str">
            <v>Servicios Administrativos en Reclamaciones, S.A. de C.V.</v>
          </cell>
          <cell r="AC2021" t="str">
            <v>GARE830217546</v>
          </cell>
          <cell r="AD2021" t="str">
            <v>Operativo</v>
          </cell>
          <cell r="AE2021" t="str">
            <v>Asesor de Servicio</v>
          </cell>
          <cell r="AF2021" t="str">
            <v>Unidad Operativa</v>
          </cell>
          <cell r="AG2021" t="str">
            <v>Dirección Servicio y Operaciones</v>
          </cell>
          <cell r="AH2021" t="str">
            <v>Subdirección Siniestros Norte y Occidente</v>
          </cell>
          <cell r="AI2021" t="str">
            <v>C9212</v>
          </cell>
          <cell r="AJ2021" t="str">
            <v>Colome Pineda Juan Del Carmen</v>
          </cell>
          <cell r="AK2021" t="str">
            <v>Chihuahua</v>
          </cell>
          <cell r="AL2021" t="str">
            <v>Chihuahua</v>
          </cell>
          <cell r="AM2021">
            <v>7889</v>
          </cell>
          <cell r="AN2021" t="str">
            <v>erick.garcia@gnp.com.mx</v>
          </cell>
          <cell r="AO2021" t="str">
            <v>erick.garcia@gnp.com.mx</v>
          </cell>
          <cell r="AQ2021">
            <v>5548113652</v>
          </cell>
          <cell r="AR2021" t="str">
            <v>6363180010388559</v>
          </cell>
          <cell r="AS2021" t="str">
            <v>CANCELADO</v>
          </cell>
          <cell r="AT2021" t="str">
            <v>2629</v>
          </cell>
          <cell r="AU2021" t="str">
            <v>326</v>
          </cell>
          <cell r="AV2021" t="str">
            <v>05/26</v>
          </cell>
          <cell r="AW2021" t="str">
            <v>-</v>
          </cell>
          <cell r="AX2021" t="str">
            <v>-</v>
          </cell>
          <cell r="AY2021" t="str">
            <v>Si</v>
          </cell>
          <cell r="AZ2021">
            <v>819.45</v>
          </cell>
          <cell r="BA2021">
            <v>43631</v>
          </cell>
          <cell r="BB2021">
            <v>18027.900000000001</v>
          </cell>
          <cell r="BC2021">
            <v>40972.1</v>
          </cell>
          <cell r="BD2021">
            <v>59000</v>
          </cell>
          <cell r="BE2021">
            <v>43312</v>
          </cell>
          <cell r="BF2021">
            <v>44392</v>
          </cell>
          <cell r="BG2021">
            <v>3</v>
          </cell>
          <cell r="BH2021">
            <v>2021</v>
          </cell>
          <cell r="BI2021">
            <v>1</v>
          </cell>
          <cell r="BJ2021" t="str">
            <v>Arrendado</v>
          </cell>
          <cell r="BL2021" t="str">
            <v>Auto Cam, S.A. de C.V.</v>
          </cell>
          <cell r="BM2021">
            <v>128362.07</v>
          </cell>
          <cell r="BN2021">
            <v>20537.93</v>
          </cell>
          <cell r="BO2021">
            <v>148900</v>
          </cell>
          <cell r="BQ2021">
            <v>43652</v>
          </cell>
          <cell r="BR2021" t="str">
            <v>AP-20180626-0783</v>
          </cell>
          <cell r="BS2021" t="str">
            <v>128</v>
          </cell>
          <cell r="BT2021" t="str">
            <v>12/36</v>
          </cell>
          <cell r="BU2021">
            <v>2086.73</v>
          </cell>
          <cell r="BV2021">
            <v>1264.94</v>
          </cell>
          <cell r="BW2021">
            <v>3351.67</v>
          </cell>
          <cell r="BX2021">
            <v>536.27</v>
          </cell>
          <cell r="BY2021">
            <v>3887.94</v>
          </cell>
          <cell r="BZ2021">
            <v>114548.78</v>
          </cell>
          <cell r="CA2021" t="str">
            <v>26/06/2018</v>
          </cell>
          <cell r="CB2021" t="str">
            <v>06/07/2021</v>
          </cell>
          <cell r="CC2021" t="str">
            <v>Lunes</v>
          </cell>
          <cell r="CD2021" t="str">
            <v>16</v>
          </cell>
          <cell r="CE2021" t="str">
            <v>6</v>
          </cell>
          <cell r="CF2021" t="str">
            <v>Amarillo</v>
          </cell>
          <cell r="CG2021" t="str">
            <v>1er Sábado</v>
          </cell>
          <cell r="CH2021" t="str">
            <v>Ene y Feb</v>
          </cell>
          <cell r="CI2021" t="str">
            <v>Jul y Ago</v>
          </cell>
          <cell r="CJ2021" t="str">
            <v>Ajustador</v>
          </cell>
          <cell r="CK2021">
            <v>90</v>
          </cell>
          <cell r="CL2021" t="str">
            <v>101 - MAGNA</v>
          </cell>
          <cell r="CM2021" t="str">
            <v>18021</v>
          </cell>
          <cell r="CN2021" t="str">
            <v>185/60/R14</v>
          </cell>
          <cell r="CO2021" t="str">
            <v>Motor: 1.6L, Potencia: 103hp @ 5800 rpm. Torque: 107 lb-pie @ 3600 rpm</v>
          </cell>
          <cell r="CP2021" t="str">
            <v>4018788</v>
          </cell>
        </row>
        <row r="2022">
          <cell r="A2022" t="str">
            <v>18022</v>
          </cell>
          <cell r="B2022" t="str">
            <v>P35AVT</v>
          </cell>
          <cell r="C2022" t="str">
            <v>Ciudad de México</v>
          </cell>
          <cell r="D2022" t="str">
            <v>No aplica</v>
          </cell>
          <cell r="E2022" t="str">
            <v>Aveo</v>
          </cell>
          <cell r="F2022" t="str">
            <v>Automóvil</v>
          </cell>
          <cell r="G2022" t="str">
            <v>Chevrolet</v>
          </cell>
          <cell r="H2022" t="str">
            <v>Aveo LT 4 Ptas, T/M-5V, D/H, A/A, B/A, CD, Paq. K</v>
          </cell>
          <cell r="I2022" t="str">
            <v>3G1TA5CF4JL196058</v>
          </cell>
          <cell r="J2022" t="str">
            <v>Hecho en México</v>
          </cell>
          <cell r="K2022" t="str">
            <v>Magna</v>
          </cell>
          <cell r="L2022">
            <v>4</v>
          </cell>
          <cell r="M2022">
            <v>45</v>
          </cell>
          <cell r="N2022">
            <v>2018</v>
          </cell>
          <cell r="O2022" t="str">
            <v>Ciudad Juárez</v>
          </cell>
          <cell r="P2022" t="str">
            <v>Chihuahua</v>
          </cell>
          <cell r="Q2022" t="str">
            <v>Noroeste</v>
          </cell>
          <cell r="R2022" t="str">
            <v>Activo</v>
          </cell>
          <cell r="S2022" t="str">
            <v>En operación</v>
          </cell>
          <cell r="T2022" t="str">
            <v>GNP</v>
          </cell>
          <cell r="U2022" t="str">
            <v>Grupo Nacional Provincial, S.A.B.</v>
          </cell>
          <cell r="V2022" t="str">
            <v>Asesor de Servicio</v>
          </cell>
          <cell r="W2022" t="str">
            <v>310</v>
          </cell>
          <cell r="X2022" t="str">
            <v>Célula 10</v>
          </cell>
          <cell r="Y2022" t="str">
            <v>Asignado</v>
          </cell>
          <cell r="Z2022">
            <v>40188001</v>
          </cell>
          <cell r="AA2022" t="str">
            <v>Ramirez Valles Jorge Armando</v>
          </cell>
          <cell r="AB2022" t="str">
            <v>Servicios Administrativos en Reclamaciones, S.A. de C.V.</v>
          </cell>
          <cell r="AC2022" t="str">
            <v>RAVJ791102LD5</v>
          </cell>
          <cell r="AD2022" t="str">
            <v>Operativo</v>
          </cell>
          <cell r="AE2022" t="str">
            <v>Asesor de Servicio</v>
          </cell>
          <cell r="AF2022" t="str">
            <v>Unidad Operativa</v>
          </cell>
          <cell r="AG2022" t="str">
            <v>Dirección Servicio y Operaciones</v>
          </cell>
          <cell r="AH2022" t="str">
            <v>Subdirección Siniestros Norte y Occidente</v>
          </cell>
          <cell r="AI2022" t="str">
            <v>C9178</v>
          </cell>
          <cell r="AJ2022" t="str">
            <v>Cárdenas Guzmán Adriel</v>
          </cell>
          <cell r="AK2022" t="str">
            <v>Ciudad Juárez</v>
          </cell>
          <cell r="AL2022" t="str">
            <v>Ciudad Juárez</v>
          </cell>
          <cell r="AM2022">
            <v>0</v>
          </cell>
          <cell r="AN2022" t="str">
            <v>jorge.ramirezvalles@gnp.com.mx</v>
          </cell>
          <cell r="AO2022" t="str">
            <v>jorge.ramirezvalles@gnp.com.mx</v>
          </cell>
          <cell r="AQ2022">
            <v>6561768131</v>
          </cell>
          <cell r="AR2022" t="str">
            <v>6363180010388567</v>
          </cell>
          <cell r="AS2022" t="str">
            <v>ACTIVO</v>
          </cell>
          <cell r="AT2022" t="str">
            <v>6774</v>
          </cell>
          <cell r="AU2022" t="str">
            <v>275</v>
          </cell>
          <cell r="AV2022" t="str">
            <v>05/26</v>
          </cell>
          <cell r="AW2022" t="str">
            <v>IMDM22968906..</v>
          </cell>
          <cell r="AX2022" t="str">
            <v>Inactivo</v>
          </cell>
          <cell r="AY2022" t="str">
            <v>No</v>
          </cell>
          <cell r="AZ2022" t="str">
            <v>-</v>
          </cell>
          <cell r="BA2022" t="str">
            <v>-</v>
          </cell>
          <cell r="BB2022" t="str">
            <v>-</v>
          </cell>
          <cell r="BC2022" t="str">
            <v>-</v>
          </cell>
          <cell r="BD2022" t="str">
            <v>-</v>
          </cell>
          <cell r="BE2022" t="str">
            <v>-</v>
          </cell>
          <cell r="BF2022" t="str">
            <v>-</v>
          </cell>
          <cell r="BG2022">
            <v>3</v>
          </cell>
          <cell r="BH2022">
            <v>2021</v>
          </cell>
          <cell r="BI2022">
            <v>1</v>
          </cell>
          <cell r="BJ2022" t="str">
            <v>Arrendado</v>
          </cell>
          <cell r="BL2022" t="str">
            <v>Auto Cam, S.A. de C.V.</v>
          </cell>
          <cell r="BM2022">
            <v>128362.07</v>
          </cell>
          <cell r="BN2022">
            <v>20537.93</v>
          </cell>
          <cell r="BO2022">
            <v>148900</v>
          </cell>
          <cell r="BQ2022">
            <v>43652</v>
          </cell>
          <cell r="BR2022" t="str">
            <v>AP-20180626-0783</v>
          </cell>
          <cell r="BS2022" t="str">
            <v>119</v>
          </cell>
          <cell r="BT2022" t="str">
            <v>12/36</v>
          </cell>
          <cell r="BU2022">
            <v>2086.73</v>
          </cell>
          <cell r="BV2022">
            <v>1264.94</v>
          </cell>
          <cell r="BW2022">
            <v>3351.67</v>
          </cell>
          <cell r="BX2022">
            <v>536.27</v>
          </cell>
          <cell r="BY2022">
            <v>3887.94</v>
          </cell>
          <cell r="BZ2022">
            <v>114548.78</v>
          </cell>
          <cell r="CA2022" t="str">
            <v>26/06/2018</v>
          </cell>
          <cell r="CB2022" t="str">
            <v>06/07/2021</v>
          </cell>
          <cell r="CC2022" t="str">
            <v>Lunes</v>
          </cell>
          <cell r="CD2022" t="str">
            <v>35</v>
          </cell>
          <cell r="CE2022" t="str">
            <v>5</v>
          </cell>
          <cell r="CF2022" t="str">
            <v>Amarillo</v>
          </cell>
          <cell r="CG2022" t="str">
            <v>1er Sábado</v>
          </cell>
          <cell r="CH2022" t="str">
            <v>Ene y Feb</v>
          </cell>
          <cell r="CI2022" t="str">
            <v>Jul y Ago</v>
          </cell>
          <cell r="CJ2022" t="str">
            <v>Ajustador</v>
          </cell>
          <cell r="CK2022">
            <v>90</v>
          </cell>
          <cell r="CL2022" t="str">
            <v>101 - MAGNA</v>
          </cell>
          <cell r="CM2022" t="str">
            <v>18022</v>
          </cell>
          <cell r="CN2022" t="str">
            <v>185/60/R14</v>
          </cell>
          <cell r="CO2022" t="str">
            <v>Motor: 1.6L, Potencia: 103hp @ 5800 rpm. Torque: 107 lb-pie @ 3600 rpm</v>
          </cell>
          <cell r="CP2022" t="str">
            <v>4006652</v>
          </cell>
        </row>
        <row r="2023">
          <cell r="A2023" t="str">
            <v>18023</v>
          </cell>
          <cell r="B2023" t="str">
            <v>M85AVT</v>
          </cell>
          <cell r="C2023" t="str">
            <v>Ciudad de México</v>
          </cell>
          <cell r="D2023" t="str">
            <v>No aplica</v>
          </cell>
          <cell r="E2023" t="str">
            <v>Aveo</v>
          </cell>
          <cell r="F2023" t="str">
            <v>Automóvil</v>
          </cell>
          <cell r="G2023" t="str">
            <v>Chevrolet</v>
          </cell>
          <cell r="H2023" t="str">
            <v>Aveo LT 4 Ptas, T/M-5V, D/H, A/A, B/A, CD, Paq. K</v>
          </cell>
          <cell r="I2023" t="str">
            <v>3G1TA5CF4JL196822</v>
          </cell>
          <cell r="J2023" t="str">
            <v>Hecho en México</v>
          </cell>
          <cell r="K2023" t="str">
            <v>Magna</v>
          </cell>
          <cell r="L2023">
            <v>4</v>
          </cell>
          <cell r="M2023">
            <v>45</v>
          </cell>
          <cell r="N2023">
            <v>2018</v>
          </cell>
          <cell r="O2023" t="str">
            <v>Ciudad Obregón</v>
          </cell>
          <cell r="P2023" t="str">
            <v>Sonora</v>
          </cell>
          <cell r="Q2023" t="str">
            <v>Noroeste</v>
          </cell>
          <cell r="R2023" t="str">
            <v>Activo</v>
          </cell>
          <cell r="S2023" t="str">
            <v>En operación</v>
          </cell>
          <cell r="T2023" t="str">
            <v>GNP</v>
          </cell>
          <cell r="U2023" t="str">
            <v>Grupo Nacional Provincial, S.A.B.</v>
          </cell>
          <cell r="V2023" t="str">
            <v>Asesor de Servicio</v>
          </cell>
          <cell r="W2023" t="str">
            <v>394</v>
          </cell>
          <cell r="X2023" t="str">
            <v>Célula 8</v>
          </cell>
          <cell r="Y2023" t="str">
            <v>Asignado</v>
          </cell>
          <cell r="Z2023">
            <v>40106001</v>
          </cell>
          <cell r="AA2023" t="str">
            <v>Figueroa Montes Cristhian Ariel</v>
          </cell>
          <cell r="AB2023" t="str">
            <v>Servicios Administrativos en Reclamaciones, S.A. de C.V.</v>
          </cell>
          <cell r="AC2023" t="str">
            <v>FIMC791028KX4</v>
          </cell>
          <cell r="AD2023" t="str">
            <v>Operativo</v>
          </cell>
          <cell r="AE2023" t="str">
            <v>Asesor de Servicio</v>
          </cell>
          <cell r="AF2023" t="str">
            <v>Unidad Operativa</v>
          </cell>
          <cell r="AG2023" t="str">
            <v>Dirección Servicio y Operaciones</v>
          </cell>
          <cell r="AH2023" t="str">
            <v>Subdirección Siniestros Norte y Occidente</v>
          </cell>
          <cell r="AI2023" t="str">
            <v>C9178</v>
          </cell>
          <cell r="AJ2023" t="str">
            <v>Cárdenas Guzmán Adriel</v>
          </cell>
          <cell r="AK2023" t="str">
            <v>Ciudad Obregón</v>
          </cell>
          <cell r="AL2023" t="str">
            <v>Ciudad Obregón</v>
          </cell>
          <cell r="AM2023">
            <v>0</v>
          </cell>
          <cell r="AN2023" t="str">
            <v>cristhian.figueroa@gnp.com.mx</v>
          </cell>
          <cell r="AO2023" t="str">
            <v>cristhian.figueroa@gnp.com.mx</v>
          </cell>
          <cell r="AQ2023">
            <v>6441500144</v>
          </cell>
          <cell r="AR2023" t="str">
            <v>6363180010388575</v>
          </cell>
          <cell r="AS2023" t="str">
            <v>ACTIVO</v>
          </cell>
          <cell r="AT2023" t="str">
            <v>2294</v>
          </cell>
          <cell r="AU2023" t="str">
            <v>427</v>
          </cell>
          <cell r="AV2023" t="str">
            <v>05/26</v>
          </cell>
          <cell r="AW2023" t="str">
            <v>IMDM22968907..</v>
          </cell>
          <cell r="AX2023" t="str">
            <v>Activo</v>
          </cell>
          <cell r="AY2023" t="str">
            <v>No</v>
          </cell>
          <cell r="AZ2023" t="str">
            <v>-</v>
          </cell>
          <cell r="BA2023" t="str">
            <v>-</v>
          </cell>
          <cell r="BB2023" t="str">
            <v>-</v>
          </cell>
          <cell r="BC2023" t="str">
            <v>-</v>
          </cell>
          <cell r="BD2023" t="str">
            <v>-</v>
          </cell>
          <cell r="BE2023" t="str">
            <v>-</v>
          </cell>
          <cell r="BF2023" t="str">
            <v>-</v>
          </cell>
          <cell r="BG2023">
            <v>3</v>
          </cell>
          <cell r="BH2023">
            <v>2021</v>
          </cell>
          <cell r="BI2023">
            <v>1</v>
          </cell>
          <cell r="BJ2023" t="str">
            <v>Arrendado</v>
          </cell>
          <cell r="BL2023" t="str">
            <v>Auto Cam, S.A. de C.V.</v>
          </cell>
          <cell r="BM2023">
            <v>128362.07</v>
          </cell>
          <cell r="BN2023">
            <v>20537.93</v>
          </cell>
          <cell r="BO2023">
            <v>148900</v>
          </cell>
          <cell r="BQ2023">
            <v>43652</v>
          </cell>
          <cell r="BR2023" t="str">
            <v>AP-20180626-0783</v>
          </cell>
          <cell r="BS2023" t="str">
            <v>120</v>
          </cell>
          <cell r="BT2023" t="str">
            <v>12/36</v>
          </cell>
          <cell r="BU2023">
            <v>2086.73</v>
          </cell>
          <cell r="BV2023">
            <v>1264.94</v>
          </cell>
          <cell r="BW2023">
            <v>3351.67</v>
          </cell>
          <cell r="BX2023">
            <v>536.27</v>
          </cell>
          <cell r="BY2023">
            <v>3887.94</v>
          </cell>
          <cell r="BZ2023">
            <v>114548.78</v>
          </cell>
          <cell r="CA2023" t="str">
            <v>26/06/2018</v>
          </cell>
          <cell r="CB2023" t="str">
            <v>06/07/2021</v>
          </cell>
          <cell r="CC2023" t="str">
            <v>Lunes</v>
          </cell>
          <cell r="CD2023" t="str">
            <v>85</v>
          </cell>
          <cell r="CE2023" t="str">
            <v>5</v>
          </cell>
          <cell r="CF2023" t="str">
            <v>Amarillo</v>
          </cell>
          <cell r="CG2023" t="str">
            <v>1er Sábado</v>
          </cell>
          <cell r="CH2023" t="str">
            <v>Ene y Feb</v>
          </cell>
          <cell r="CI2023" t="str">
            <v>Jul y Ago</v>
          </cell>
          <cell r="CJ2023" t="str">
            <v>Ajustador</v>
          </cell>
          <cell r="CK2023">
            <v>90</v>
          </cell>
          <cell r="CL2023" t="str">
            <v>101 - MAGNA</v>
          </cell>
          <cell r="CM2023" t="str">
            <v>18023</v>
          </cell>
          <cell r="CN2023" t="str">
            <v>185/60/R14</v>
          </cell>
          <cell r="CO2023" t="str">
            <v>Motor: 1.6L, Potencia: 103hp @ 5800 rpm. Torque: 107 lb-pie @ 3600 rpm</v>
          </cell>
          <cell r="CP2023" t="str">
            <v>4006540</v>
          </cell>
        </row>
        <row r="2024">
          <cell r="A2024" t="str">
            <v>18024</v>
          </cell>
          <cell r="B2024" t="str">
            <v>P26AVT</v>
          </cell>
          <cell r="C2024" t="str">
            <v>Ciudad de México</v>
          </cell>
          <cell r="D2024" t="str">
            <v>No aplica</v>
          </cell>
          <cell r="E2024" t="str">
            <v>Aveo</v>
          </cell>
          <cell r="F2024" t="str">
            <v>Automóvil</v>
          </cell>
          <cell r="G2024" t="str">
            <v>Chevrolet</v>
          </cell>
          <cell r="H2024" t="str">
            <v>Aveo LT 4 Ptas, T/M-5V, D/H, A/A, B/A, CD, Paq. K</v>
          </cell>
          <cell r="I2024" t="str">
            <v>3G1TA5CF6JL193372</v>
          </cell>
          <cell r="J2024" t="str">
            <v>Hecho en México</v>
          </cell>
          <cell r="K2024" t="str">
            <v>Magna</v>
          </cell>
          <cell r="L2024">
            <v>4</v>
          </cell>
          <cell r="M2024">
            <v>45</v>
          </cell>
          <cell r="N2024">
            <v>2018</v>
          </cell>
          <cell r="O2024" t="str">
            <v>Ciudad Obregón</v>
          </cell>
          <cell r="P2024" t="str">
            <v>Sonora</v>
          </cell>
          <cell r="Q2024" t="str">
            <v>Noroeste</v>
          </cell>
          <cell r="R2024" t="str">
            <v>Activo</v>
          </cell>
          <cell r="S2024" t="str">
            <v>En operación</v>
          </cell>
          <cell r="T2024" t="str">
            <v>GNP</v>
          </cell>
          <cell r="U2024" t="str">
            <v>Grupo Nacional Provincial, S.A.B.</v>
          </cell>
          <cell r="V2024" t="str">
            <v>Asesor de Servicio</v>
          </cell>
          <cell r="W2024" t="str">
            <v>496</v>
          </cell>
          <cell r="X2024" t="str">
            <v>Célula 8</v>
          </cell>
          <cell r="Y2024" t="str">
            <v>Asignado</v>
          </cell>
          <cell r="Z2024">
            <v>40109001</v>
          </cell>
          <cell r="AA2024" t="str">
            <v>Rodriguez Navarrete Adolfo</v>
          </cell>
          <cell r="AB2024" t="str">
            <v>Servicios Administrativos en Reclamaciones, S.A. de C.V.</v>
          </cell>
          <cell r="AC2024" t="str">
            <v>RONA7405205WA</v>
          </cell>
          <cell r="AD2024" t="str">
            <v>Operativo</v>
          </cell>
          <cell r="AE2024" t="str">
            <v>Asesor de Servicio</v>
          </cell>
          <cell r="AF2024" t="str">
            <v>Unidad Operativa</v>
          </cell>
          <cell r="AG2024" t="str">
            <v>Dirección Servicio y Operaciones</v>
          </cell>
          <cell r="AH2024" t="str">
            <v>Subdirección Siniestros Norte y Occidente</v>
          </cell>
          <cell r="AI2024" t="str">
            <v>C9178</v>
          </cell>
          <cell r="AJ2024" t="str">
            <v>Cárdenas Guzmán Adriel</v>
          </cell>
          <cell r="AK2024" t="str">
            <v>Ciudad Obregón</v>
          </cell>
          <cell r="AL2024" t="str">
            <v>Ciudad Obregón</v>
          </cell>
          <cell r="AM2024">
            <v>7442</v>
          </cell>
          <cell r="AN2024" t="str">
            <v>adolfo.rodriguez@gnp.com.mx</v>
          </cell>
          <cell r="AO2024" t="str">
            <v>adolfo.rodriguez@gnp.com.mx</v>
          </cell>
          <cell r="AQ2024">
            <v>6441101259</v>
          </cell>
          <cell r="AR2024" t="str">
            <v>6363180010388583</v>
          </cell>
          <cell r="AS2024" t="str">
            <v>CANCELADO</v>
          </cell>
          <cell r="AT2024" t="str">
            <v>2826</v>
          </cell>
          <cell r="AU2024" t="str">
            <v>604</v>
          </cell>
          <cell r="AV2024" t="str">
            <v>05/26</v>
          </cell>
          <cell r="AW2024" t="str">
            <v>IMDM22968908..</v>
          </cell>
          <cell r="AX2024" t="str">
            <v>Activo</v>
          </cell>
          <cell r="AY2024" t="str">
            <v>No</v>
          </cell>
          <cell r="AZ2024" t="str">
            <v>-</v>
          </cell>
          <cell r="BA2024" t="str">
            <v>-</v>
          </cell>
          <cell r="BB2024" t="str">
            <v>-</v>
          </cell>
          <cell r="BC2024" t="str">
            <v>-</v>
          </cell>
          <cell r="BD2024" t="str">
            <v>-</v>
          </cell>
          <cell r="BE2024" t="str">
            <v>-</v>
          </cell>
          <cell r="BF2024" t="str">
            <v>-</v>
          </cell>
          <cell r="BG2024">
            <v>3</v>
          </cell>
          <cell r="BH2024">
            <v>2021</v>
          </cell>
          <cell r="BI2024">
            <v>1</v>
          </cell>
          <cell r="BJ2024" t="str">
            <v>Arrendado</v>
          </cell>
          <cell r="BL2024" t="str">
            <v>Auto Cam, S.A. de C.V.</v>
          </cell>
          <cell r="BM2024">
            <v>128362.07</v>
          </cell>
          <cell r="BN2024">
            <v>20537.93</v>
          </cell>
          <cell r="BO2024">
            <v>148900</v>
          </cell>
          <cell r="BQ2024">
            <v>43652</v>
          </cell>
          <cell r="BR2024" t="str">
            <v>AP-20180626-0783</v>
          </cell>
          <cell r="BS2024" t="str">
            <v>121</v>
          </cell>
          <cell r="BT2024" t="str">
            <v>12/36</v>
          </cell>
          <cell r="BU2024">
            <v>2086.73</v>
          </cell>
          <cell r="BV2024">
            <v>1264.94</v>
          </cell>
          <cell r="BW2024">
            <v>3351.67</v>
          </cell>
          <cell r="BX2024">
            <v>536.27</v>
          </cell>
          <cell r="BY2024">
            <v>3887.94</v>
          </cell>
          <cell r="BZ2024">
            <v>114548.78</v>
          </cell>
          <cell r="CA2024" t="str">
            <v>26/06/2018</v>
          </cell>
          <cell r="CB2024" t="str">
            <v>06/07/2021</v>
          </cell>
          <cell r="CC2024" t="str">
            <v>Lunes</v>
          </cell>
          <cell r="CD2024" t="str">
            <v>26</v>
          </cell>
          <cell r="CE2024" t="str">
            <v>6</v>
          </cell>
          <cell r="CF2024" t="str">
            <v>Amarillo</v>
          </cell>
          <cell r="CG2024" t="str">
            <v>1er Sábado</v>
          </cell>
          <cell r="CH2024" t="str">
            <v>Ene y Feb</v>
          </cell>
          <cell r="CI2024" t="str">
            <v>Jul y Ago</v>
          </cell>
          <cell r="CJ2024" t="str">
            <v>Ajustador</v>
          </cell>
          <cell r="CK2024">
            <v>90</v>
          </cell>
          <cell r="CL2024" t="str">
            <v>101 - MAGNA</v>
          </cell>
          <cell r="CM2024" t="str">
            <v>18024</v>
          </cell>
          <cell r="CN2024" t="str">
            <v>185/60/R14</v>
          </cell>
          <cell r="CO2024" t="str">
            <v>Motor: 1.6L, Potencia: 103hp @ 5800 rpm. Torque: 107 lb-pie @ 3600 rpm</v>
          </cell>
          <cell r="CP2024" t="str">
            <v>-</v>
          </cell>
        </row>
        <row r="2025">
          <cell r="A2025" t="str">
            <v>18025</v>
          </cell>
          <cell r="B2025" t="str">
            <v>N29AVT</v>
          </cell>
          <cell r="C2025" t="str">
            <v>Ciudad de México</v>
          </cell>
          <cell r="D2025" t="str">
            <v>No aplica</v>
          </cell>
          <cell r="E2025" t="str">
            <v>Aveo</v>
          </cell>
          <cell r="F2025" t="str">
            <v>Automóvil</v>
          </cell>
          <cell r="G2025" t="str">
            <v>Chevrolet</v>
          </cell>
          <cell r="H2025" t="str">
            <v>Aveo LT 4 Ptas, T/M-5V, D/H, A/A, B/A, CD, Paq. K</v>
          </cell>
          <cell r="I2025" t="str">
            <v>3G1TA5CF5JL181682</v>
          </cell>
          <cell r="J2025" t="str">
            <v>Hecho en México</v>
          </cell>
          <cell r="K2025" t="str">
            <v>Magna</v>
          </cell>
          <cell r="L2025">
            <v>4</v>
          </cell>
          <cell r="M2025">
            <v>45</v>
          </cell>
          <cell r="N2025">
            <v>2018</v>
          </cell>
          <cell r="O2025" t="str">
            <v>Xalapa</v>
          </cell>
          <cell r="P2025" t="str">
            <v>Veracruz</v>
          </cell>
          <cell r="Q2025" t="str">
            <v>Sureste</v>
          </cell>
          <cell r="R2025" t="str">
            <v>Activo</v>
          </cell>
          <cell r="S2025" t="str">
            <v>En operación</v>
          </cell>
          <cell r="T2025" t="str">
            <v>GNP</v>
          </cell>
          <cell r="U2025" t="str">
            <v>Grupo Nacional Provincial, S.A.B.</v>
          </cell>
          <cell r="V2025" t="str">
            <v>Asesor de Servicio</v>
          </cell>
          <cell r="W2025" t="str">
            <v>7604</v>
          </cell>
          <cell r="X2025" t="str">
            <v>Supervisoria</v>
          </cell>
          <cell r="Y2025" t="str">
            <v>Asignado</v>
          </cell>
          <cell r="Z2025" t="str">
            <v>S04407</v>
          </cell>
          <cell r="AA2025" t="str">
            <v>Lorenzo Francisco Joel</v>
          </cell>
          <cell r="AB2025" t="str">
            <v>Servicios Administrativos en Reclamaciones, S.A. de C.V.</v>
          </cell>
          <cell r="AC2025" t="str">
            <v>LOFJ7705133I5</v>
          </cell>
          <cell r="AD2025" t="str">
            <v>Operativo</v>
          </cell>
          <cell r="AE2025" t="str">
            <v>Asesor de Servicio</v>
          </cell>
          <cell r="AF2025" t="str">
            <v>Unidad Operativa</v>
          </cell>
          <cell r="AG2025" t="str">
            <v>Dirección Servicio y Operaciones</v>
          </cell>
          <cell r="AH2025" t="str">
            <v>Subdir. Siniestros CDMX y Sureste</v>
          </cell>
          <cell r="AI2025" t="str">
            <v>C9208</v>
          </cell>
          <cell r="AJ2025" t="str">
            <v>Lasa Estrada Antxon</v>
          </cell>
          <cell r="AK2025" t="str">
            <v>Jalapa</v>
          </cell>
          <cell r="AL2025" t="str">
            <v>Jalapa</v>
          </cell>
          <cell r="AM2025">
            <v>0</v>
          </cell>
          <cell r="AN2025" t="str">
            <v>joel.lorenzo@gnp.com.mx</v>
          </cell>
          <cell r="AO2025" t="str">
            <v>joel.lorenzo@gnp.com.mx</v>
          </cell>
          <cell r="AQ2025">
            <v>2289791340</v>
          </cell>
          <cell r="AR2025" t="str">
            <v>6363180010388591</v>
          </cell>
          <cell r="AS2025" t="str">
            <v>ACTIVO</v>
          </cell>
          <cell r="AT2025" t="str">
            <v>0383</v>
          </cell>
          <cell r="AU2025" t="str">
            <v>378</v>
          </cell>
          <cell r="AV2025" t="str">
            <v>05/26</v>
          </cell>
          <cell r="AW2025" t="str">
            <v>IMDM24204051..</v>
          </cell>
          <cell r="AX2025" t="str">
            <v>Activo</v>
          </cell>
          <cell r="AY2025" t="str">
            <v>No</v>
          </cell>
          <cell r="AZ2025" t="str">
            <v>-</v>
          </cell>
          <cell r="BA2025" t="str">
            <v>-</v>
          </cell>
          <cell r="BB2025" t="str">
            <v>-</v>
          </cell>
          <cell r="BC2025" t="str">
            <v>-</v>
          </cell>
          <cell r="BD2025" t="str">
            <v>-</v>
          </cell>
          <cell r="BE2025" t="str">
            <v>-</v>
          </cell>
          <cell r="BF2025" t="str">
            <v>-</v>
          </cell>
          <cell r="BG2025">
            <v>3</v>
          </cell>
          <cell r="BH2025">
            <v>2021</v>
          </cell>
          <cell r="BI2025">
            <v>1</v>
          </cell>
          <cell r="BJ2025" t="str">
            <v>Arrendado</v>
          </cell>
          <cell r="BL2025" t="str">
            <v>Auto Cam, S.A. de C.V.</v>
          </cell>
          <cell r="BM2025">
            <v>128362.07</v>
          </cell>
          <cell r="BN2025">
            <v>20537.93</v>
          </cell>
          <cell r="BO2025">
            <v>148900</v>
          </cell>
          <cell r="BQ2025">
            <v>43652</v>
          </cell>
          <cell r="BR2025" t="str">
            <v>AP-20180626-0783</v>
          </cell>
          <cell r="BS2025" t="str">
            <v>122</v>
          </cell>
          <cell r="BT2025" t="str">
            <v>12/36</v>
          </cell>
          <cell r="BU2025">
            <v>2086.73</v>
          </cell>
          <cell r="BV2025">
            <v>1264.94</v>
          </cell>
          <cell r="BW2025">
            <v>3351.67</v>
          </cell>
          <cell r="BX2025">
            <v>536.27</v>
          </cell>
          <cell r="BY2025">
            <v>3887.94</v>
          </cell>
          <cell r="BZ2025">
            <v>114548.78</v>
          </cell>
          <cell r="CA2025" t="str">
            <v>26/06/2018</v>
          </cell>
          <cell r="CB2025" t="str">
            <v>06/07/2021</v>
          </cell>
          <cell r="CC2025" t="str">
            <v>Viernes</v>
          </cell>
          <cell r="CD2025" t="str">
            <v>29</v>
          </cell>
          <cell r="CE2025" t="str">
            <v>9</v>
          </cell>
          <cell r="CF2025" t="str">
            <v>Azul</v>
          </cell>
          <cell r="CG2025" t="str">
            <v>5o Sábado</v>
          </cell>
          <cell r="CH2025" t="str">
            <v>May y Jun</v>
          </cell>
          <cell r="CI2025" t="str">
            <v>Nov y Dic</v>
          </cell>
          <cell r="CJ2025" t="str">
            <v>Ajustador</v>
          </cell>
          <cell r="CK2025">
            <v>90</v>
          </cell>
          <cell r="CL2025" t="str">
            <v>101 - MAGNA</v>
          </cell>
          <cell r="CM2025" t="str">
            <v>18025</v>
          </cell>
          <cell r="CN2025" t="str">
            <v>185/60/R14</v>
          </cell>
          <cell r="CO2025" t="str">
            <v>Motor: 1.6L, Potencia: 103hp @ 5800 rpm. Torque: 107 lb-pie @ 3600 rpm</v>
          </cell>
          <cell r="CP2025" t="str">
            <v>4006541</v>
          </cell>
        </row>
        <row r="2026">
          <cell r="A2026" t="str">
            <v>18026</v>
          </cell>
          <cell r="B2026" t="str">
            <v>P02AVT</v>
          </cell>
          <cell r="C2026" t="str">
            <v>Ciudad de México</v>
          </cell>
          <cell r="D2026" t="str">
            <v>No aplica</v>
          </cell>
          <cell r="E2026" t="str">
            <v>Aveo</v>
          </cell>
          <cell r="F2026" t="str">
            <v>Automóvil</v>
          </cell>
          <cell r="G2026" t="str">
            <v>Chevrolet</v>
          </cell>
          <cell r="H2026" t="str">
            <v>Aveo LT 4 Ptas, T/M-5V, D/H, A/A, B/A, CD, Paq. K</v>
          </cell>
          <cell r="I2026" t="str">
            <v>3G1TA5CF6JL198314</v>
          </cell>
          <cell r="J2026" t="str">
            <v>Hecho en México</v>
          </cell>
          <cell r="K2026" t="str">
            <v>Magna</v>
          </cell>
          <cell r="L2026">
            <v>4</v>
          </cell>
          <cell r="M2026">
            <v>45</v>
          </cell>
          <cell r="N2026">
            <v>2018</v>
          </cell>
          <cell r="O2026" t="str">
            <v>Los Cabos</v>
          </cell>
          <cell r="P2026" t="str">
            <v>Baja California Sur</v>
          </cell>
          <cell r="Q2026" t="str">
            <v>Noroeste</v>
          </cell>
          <cell r="R2026" t="str">
            <v>Activo</v>
          </cell>
          <cell r="S2026" t="str">
            <v>En operación</v>
          </cell>
          <cell r="T2026" t="str">
            <v>GNP</v>
          </cell>
          <cell r="U2026" t="str">
            <v>Grupo Nacional Provincial, S.A.B.</v>
          </cell>
          <cell r="V2026" t="str">
            <v>Asesor de Servicio</v>
          </cell>
          <cell r="W2026" t="str">
            <v>8404</v>
          </cell>
          <cell r="X2026" t="str">
            <v>Supervisoria</v>
          </cell>
          <cell r="Y2026" t="str">
            <v>Asignado</v>
          </cell>
          <cell r="Z2026" t="str">
            <v>S02618</v>
          </cell>
          <cell r="AA2026" t="str">
            <v>Arias Malagón Victor Alfonso</v>
          </cell>
          <cell r="AB2026" t="str">
            <v>Servicios Administrativos en Reclamaciones, S.A. de C.V.</v>
          </cell>
          <cell r="AC2026" t="str">
            <v>AIMV8406128G5</v>
          </cell>
          <cell r="AD2026" t="str">
            <v>Operativo</v>
          </cell>
          <cell r="AE2026" t="str">
            <v>Asesor de Servicio</v>
          </cell>
          <cell r="AF2026" t="str">
            <v>Unidad Operativa</v>
          </cell>
          <cell r="AG2026" t="str">
            <v>Dirección Servicio y Operaciones</v>
          </cell>
          <cell r="AH2026" t="str">
            <v>Subdirección Siniestros Norte y Occidente</v>
          </cell>
          <cell r="AI2026" t="str">
            <v>C9178</v>
          </cell>
          <cell r="AJ2026" t="str">
            <v>Cárdenas Guzmán Adriel</v>
          </cell>
          <cell r="AK2026" t="str">
            <v>Los Mochis</v>
          </cell>
          <cell r="AL2026" t="str">
            <v>Los Mochis</v>
          </cell>
          <cell r="AM2026">
            <v>0</v>
          </cell>
          <cell r="AN2026" t="str">
            <v>victor.arias@gnp.com.mx</v>
          </cell>
          <cell r="AO2026" t="str">
            <v>victor.arias@gnp.com.mx</v>
          </cell>
          <cell r="AQ2026">
            <v>6243580477</v>
          </cell>
          <cell r="AR2026" t="str">
            <v>6363180010382040</v>
          </cell>
          <cell r="AS2026" t="str">
            <v>ACTIVO</v>
          </cell>
          <cell r="AT2026" t="str">
            <v>3652</v>
          </cell>
          <cell r="AU2026" t="str">
            <v>314</v>
          </cell>
          <cell r="AV2026" t="str">
            <v>05/26</v>
          </cell>
          <cell r="AW2026" t="str">
            <v>-</v>
          </cell>
          <cell r="AX2026" t="str">
            <v>-</v>
          </cell>
          <cell r="AY2026" t="str">
            <v>No</v>
          </cell>
          <cell r="AZ2026" t="str">
            <v>-</v>
          </cell>
          <cell r="BA2026" t="str">
            <v>-</v>
          </cell>
          <cell r="BB2026" t="str">
            <v>-</v>
          </cell>
          <cell r="BC2026" t="str">
            <v>-</v>
          </cell>
          <cell r="BD2026" t="str">
            <v>-</v>
          </cell>
          <cell r="BE2026" t="str">
            <v>-</v>
          </cell>
          <cell r="BF2026" t="str">
            <v>-</v>
          </cell>
          <cell r="BG2026">
            <v>3</v>
          </cell>
          <cell r="BH2026">
            <v>2021</v>
          </cell>
          <cell r="BI2026">
            <v>1</v>
          </cell>
          <cell r="BJ2026" t="str">
            <v>Arrendado</v>
          </cell>
          <cell r="BL2026" t="str">
            <v>Auto Cam, S.A. de C.V.</v>
          </cell>
          <cell r="BM2026">
            <v>128362.07</v>
          </cell>
          <cell r="BN2026">
            <v>20537.93</v>
          </cell>
          <cell r="BO2026">
            <v>148900</v>
          </cell>
          <cell r="BQ2026">
            <v>43652</v>
          </cell>
          <cell r="BR2026" t="str">
            <v>AP-20180626-0783</v>
          </cell>
          <cell r="BS2026" t="str">
            <v>123</v>
          </cell>
          <cell r="BT2026" t="str">
            <v>12/36</v>
          </cell>
          <cell r="BU2026">
            <v>2086.73</v>
          </cell>
          <cell r="BV2026">
            <v>1264.94</v>
          </cell>
          <cell r="BW2026">
            <v>3351.67</v>
          </cell>
          <cell r="BX2026">
            <v>536.27</v>
          </cell>
          <cell r="BY2026">
            <v>3887.94</v>
          </cell>
          <cell r="BZ2026">
            <v>114548.78</v>
          </cell>
          <cell r="CA2026" t="str">
            <v>26/06/2018</v>
          </cell>
          <cell r="CB2026" t="str">
            <v>06/07/2021</v>
          </cell>
          <cell r="CC2026" t="str">
            <v>Jueves</v>
          </cell>
          <cell r="CD2026" t="str">
            <v>02</v>
          </cell>
          <cell r="CE2026" t="str">
            <v>2</v>
          </cell>
          <cell r="CF2026" t="str">
            <v>Verde</v>
          </cell>
          <cell r="CG2026" t="str">
            <v>4o Sábado</v>
          </cell>
          <cell r="CH2026" t="str">
            <v>Abr y May</v>
          </cell>
          <cell r="CI2026" t="str">
            <v>Oct y Nov</v>
          </cell>
          <cell r="CJ2026" t="str">
            <v>Ajustador</v>
          </cell>
          <cell r="CK2026">
            <v>90</v>
          </cell>
          <cell r="CL2026" t="str">
            <v>101 - MAGNA</v>
          </cell>
          <cell r="CM2026" t="str">
            <v>18026</v>
          </cell>
          <cell r="CN2026" t="str">
            <v>185/60/R14</v>
          </cell>
          <cell r="CO2026" t="str">
            <v>Motor: 1.6L, Potencia: 103hp @ 5800 rpm. Torque: 107 lb-pie @ 3600 rpm</v>
          </cell>
          <cell r="CP2026" t="str">
            <v>4010755</v>
          </cell>
        </row>
        <row r="2027">
          <cell r="A2027" t="str">
            <v>18027</v>
          </cell>
          <cell r="B2027" t="str">
            <v>M21AUU</v>
          </cell>
          <cell r="C2027" t="str">
            <v>Ciudad de México</v>
          </cell>
          <cell r="D2027" t="str">
            <v>No aplica</v>
          </cell>
          <cell r="E2027" t="str">
            <v>Aveo</v>
          </cell>
          <cell r="F2027" t="str">
            <v>Automóvil</v>
          </cell>
          <cell r="G2027" t="str">
            <v>Chevrolet</v>
          </cell>
          <cell r="H2027" t="str">
            <v>Aveo LT 4 Ptas, T/M-5V, D/H, A/A, B/A, CD, Paq. K</v>
          </cell>
          <cell r="I2027" t="str">
            <v>3G1TA5CF7JL184762</v>
          </cell>
          <cell r="J2027" t="str">
            <v>Hecho en México</v>
          </cell>
          <cell r="K2027" t="str">
            <v>Magna</v>
          </cell>
          <cell r="L2027">
            <v>4</v>
          </cell>
          <cell r="M2027">
            <v>45</v>
          </cell>
          <cell r="N2027">
            <v>2018</v>
          </cell>
          <cell r="O2027" t="str">
            <v>Ciudad Victoria</v>
          </cell>
          <cell r="P2027" t="str">
            <v>Tamaulipas</v>
          </cell>
          <cell r="Q2027" t="str">
            <v>Noreste</v>
          </cell>
          <cell r="R2027" t="str">
            <v>Activo</v>
          </cell>
          <cell r="S2027" t="str">
            <v>En operación</v>
          </cell>
          <cell r="T2027" t="str">
            <v>GNP</v>
          </cell>
          <cell r="U2027" t="str">
            <v>Grupo Nacional Provincial, S.A.B.</v>
          </cell>
          <cell r="V2027" t="str">
            <v>Asesor de Servicio</v>
          </cell>
          <cell r="W2027" t="str">
            <v>564</v>
          </cell>
          <cell r="X2027" t="str">
            <v>Célula 5</v>
          </cell>
          <cell r="Y2027" t="str">
            <v>Asignado</v>
          </cell>
          <cell r="Z2027" t="str">
            <v>S04984</v>
          </cell>
          <cell r="AA2027" t="str">
            <v>Chávez Adame Edgar</v>
          </cell>
          <cell r="AB2027" t="str">
            <v>Servicios Administrativos en Reclamaciones, S.A. de C.V.</v>
          </cell>
          <cell r="AC2027" t="str">
            <v>CAAE9011037W7</v>
          </cell>
          <cell r="AD2027" t="str">
            <v>Operativo</v>
          </cell>
          <cell r="AE2027" t="str">
            <v>Asesor de Servicio</v>
          </cell>
          <cell r="AF2027" t="str">
            <v>Unidad Operativa</v>
          </cell>
          <cell r="AG2027" t="str">
            <v>Dirección Servicio y Operaciones</v>
          </cell>
          <cell r="AH2027" t="str">
            <v>Subdirección Siniestros Norte y Occidente</v>
          </cell>
          <cell r="AI2027" t="str">
            <v>C9212</v>
          </cell>
          <cell r="AJ2027" t="str">
            <v>Colome Pineda Juan Del Carmen</v>
          </cell>
          <cell r="AK2027" t="str">
            <v>Oficina de Servicio Monterrey</v>
          </cell>
          <cell r="AL2027" t="str">
            <v>Monterrey</v>
          </cell>
          <cell r="AM2027">
            <v>5691</v>
          </cell>
          <cell r="AN2027" t="str">
            <v>edgar.chavezadame@gnp.com.mx</v>
          </cell>
          <cell r="AO2027" t="str">
            <v>edgar.chavezadame@gnp.com.mx</v>
          </cell>
          <cell r="AQ2027">
            <v>8341061064</v>
          </cell>
          <cell r="AR2027" t="str">
            <v>6363180010382057</v>
          </cell>
          <cell r="AS2027" t="str">
            <v>ACTIVO</v>
          </cell>
          <cell r="AT2027" t="str">
            <v>0584</v>
          </cell>
          <cell r="AU2027" t="str">
            <v>826</v>
          </cell>
          <cell r="AV2027" t="str">
            <v>05/26</v>
          </cell>
          <cell r="AW2027" t="str">
            <v>IMDM22968855..</v>
          </cell>
          <cell r="AX2027" t="str">
            <v>Inactivo</v>
          </cell>
          <cell r="AY2027" t="str">
            <v>No</v>
          </cell>
          <cell r="AZ2027" t="str">
            <v>-</v>
          </cell>
          <cell r="BA2027" t="str">
            <v>-</v>
          </cell>
          <cell r="BB2027" t="str">
            <v>-</v>
          </cell>
          <cell r="BC2027" t="str">
            <v>-</v>
          </cell>
          <cell r="BD2027" t="str">
            <v>-</v>
          </cell>
          <cell r="BE2027" t="str">
            <v>-</v>
          </cell>
          <cell r="BF2027" t="str">
            <v>-</v>
          </cell>
          <cell r="BG2027">
            <v>3</v>
          </cell>
          <cell r="BH2027">
            <v>2021</v>
          </cell>
          <cell r="BI2027">
            <v>1</v>
          </cell>
          <cell r="BJ2027" t="str">
            <v>Arrendado</v>
          </cell>
          <cell r="BL2027" t="str">
            <v>Auto Cam, S.A. de C.V.</v>
          </cell>
          <cell r="BM2027">
            <v>128362.07</v>
          </cell>
          <cell r="BN2027">
            <v>20537.93</v>
          </cell>
          <cell r="BO2027">
            <v>148900</v>
          </cell>
          <cell r="BQ2027">
            <v>43652</v>
          </cell>
          <cell r="BR2027" t="str">
            <v>AP-20170728-0735</v>
          </cell>
          <cell r="BS2027" t="str">
            <v>183</v>
          </cell>
          <cell r="BT2027" t="str">
            <v>14/36</v>
          </cell>
          <cell r="BU2027">
            <v>2133.37</v>
          </cell>
          <cell r="BV2027">
            <v>1219.51</v>
          </cell>
          <cell r="BW2027">
            <v>3352.88</v>
          </cell>
          <cell r="BX2027">
            <v>536.46</v>
          </cell>
          <cell r="BY2027">
            <v>3889.34</v>
          </cell>
          <cell r="BZ2027">
            <v>110312.64</v>
          </cell>
          <cell r="CA2027" t="str">
            <v>09/04/2018</v>
          </cell>
          <cell r="CB2027" t="str">
            <v>06/05/2021</v>
          </cell>
          <cell r="CC2027" t="str">
            <v>Jueves</v>
          </cell>
          <cell r="CD2027" t="str">
            <v>21</v>
          </cell>
          <cell r="CE2027" t="str">
            <v>1</v>
          </cell>
          <cell r="CF2027" t="str">
            <v>Verde</v>
          </cell>
          <cell r="CG2027" t="str">
            <v>4o Sábado</v>
          </cell>
          <cell r="CH2027" t="str">
            <v>Abr y May</v>
          </cell>
          <cell r="CI2027" t="str">
            <v>Oct y Nov</v>
          </cell>
          <cell r="CJ2027" t="str">
            <v>Ajustador</v>
          </cell>
          <cell r="CK2027">
            <v>90</v>
          </cell>
          <cell r="CL2027" t="str">
            <v>101 - MAGNA</v>
          </cell>
          <cell r="CM2027" t="str">
            <v>18027</v>
          </cell>
          <cell r="CN2027" t="str">
            <v>185/60/R14</v>
          </cell>
          <cell r="CO2027" t="str">
            <v>Motor: 1.6L, Potencia: 103hp @ 5800 rpm. Torque: 107 lb-pie @ 3600 rpm</v>
          </cell>
          <cell r="CP2027" t="str">
            <v>4006598</v>
          </cell>
        </row>
        <row r="2028">
          <cell r="A2028" t="str">
            <v>18028</v>
          </cell>
          <cell r="B2028" t="str">
            <v>L99AUU</v>
          </cell>
          <cell r="C2028" t="str">
            <v>Ciudad de México</v>
          </cell>
          <cell r="D2028" t="str">
            <v>No aplica</v>
          </cell>
          <cell r="E2028" t="str">
            <v>Aveo</v>
          </cell>
          <cell r="F2028" t="str">
            <v>Automóvil</v>
          </cell>
          <cell r="G2028" t="str">
            <v>Chevrolet</v>
          </cell>
          <cell r="H2028" t="str">
            <v>Aveo LT 4 Ptas, T/M-5V, D/H, A/A, B/A, CD, Paq. K</v>
          </cell>
          <cell r="I2028" t="str">
            <v>3G1TA5CF5JL197199</v>
          </cell>
          <cell r="J2028" t="str">
            <v>Hecho en México</v>
          </cell>
          <cell r="K2028" t="str">
            <v>Magna</v>
          </cell>
          <cell r="L2028">
            <v>4</v>
          </cell>
          <cell r="M2028">
            <v>45</v>
          </cell>
          <cell r="N2028">
            <v>2018</v>
          </cell>
          <cell r="O2028" t="str">
            <v>Reynosa</v>
          </cell>
          <cell r="P2028" t="str">
            <v>Tamaulipas</v>
          </cell>
          <cell r="Q2028" t="str">
            <v>Noreste</v>
          </cell>
          <cell r="R2028" t="str">
            <v>Baja</v>
          </cell>
          <cell r="S2028" t="str">
            <v>Devolución Valmex</v>
          </cell>
          <cell r="T2028" t="str">
            <v>GNP</v>
          </cell>
          <cell r="U2028" t="str">
            <v>Grupo Nacional Provincial, S.A.B.</v>
          </cell>
          <cell r="V2028" t="str">
            <v>Agente Empleado</v>
          </cell>
          <cell r="W2028" t="str">
            <v>-</v>
          </cell>
          <cell r="X2028" t="str">
            <v>Oficina de Ventas</v>
          </cell>
          <cell r="Y2028" t="str">
            <v>Asignado</v>
          </cell>
          <cell r="Z2028" t="str">
            <v>V04262</v>
          </cell>
          <cell r="AA2028" t="str">
            <v>Ramírez Silva Mónica Abigail</v>
          </cell>
          <cell r="AB2028" t="str">
            <v>GNP Administración de Venta Masiva, S.A. de C.V.</v>
          </cell>
          <cell r="AC2028" t="str">
            <v>RASM890914JC8</v>
          </cell>
          <cell r="AD2028" t="str">
            <v>Jefe de departamento</v>
          </cell>
          <cell r="AE2028" t="str">
            <v>Gerente Comercial</v>
          </cell>
          <cell r="AF2028" t="str">
            <v>Unidad de Negocio</v>
          </cell>
          <cell r="AG2028" t="str">
            <v>Dirección Canal Masivo</v>
          </cell>
          <cell r="AH2028" t="str">
            <v>Subdirección Comercial Agentes y Empleados</v>
          </cell>
          <cell r="AI2028" t="str">
            <v>C2041</v>
          </cell>
          <cell r="AJ2028" t="str">
            <v>Cabrera Zúñiga Saúl</v>
          </cell>
          <cell r="AK2028" t="str">
            <v>Reynosa</v>
          </cell>
          <cell r="AL2028" t="str">
            <v>Reynosa</v>
          </cell>
          <cell r="AM2028">
            <v>5675</v>
          </cell>
          <cell r="AN2028" t="str">
            <v>monica.ramirez@gnp.com.mx</v>
          </cell>
          <cell r="AO2028" t="str">
            <v>monica.ramirez@gnp.com.mx</v>
          </cell>
          <cell r="AQ2028">
            <v>8991681238</v>
          </cell>
          <cell r="AR2028" t="str">
            <v>6363180010382065</v>
          </cell>
          <cell r="AS2028" t="str">
            <v>BLOQUEADO</v>
          </cell>
          <cell r="AT2028" t="str">
            <v>5336</v>
          </cell>
          <cell r="AU2028" t="str">
            <v>606</v>
          </cell>
          <cell r="AV2028" t="str">
            <v>05/26</v>
          </cell>
          <cell r="AW2028" t="str">
            <v>IMDM22968843..</v>
          </cell>
          <cell r="AX2028" t="str">
            <v>Inactivo</v>
          </cell>
          <cell r="AY2028" t="str">
            <v>No</v>
          </cell>
          <cell r="AZ2028" t="str">
            <v>-</v>
          </cell>
          <cell r="BA2028" t="str">
            <v>-</v>
          </cell>
          <cell r="BB2028" t="str">
            <v>-</v>
          </cell>
          <cell r="BC2028" t="str">
            <v>-</v>
          </cell>
          <cell r="BD2028" t="str">
            <v>-</v>
          </cell>
          <cell r="BE2028" t="str">
            <v>-</v>
          </cell>
          <cell r="BF2028" t="str">
            <v>-</v>
          </cell>
          <cell r="BG2028">
            <v>3</v>
          </cell>
          <cell r="BH2028" t="str">
            <v>-</v>
          </cell>
          <cell r="BI2028" t="str">
            <v>-</v>
          </cell>
          <cell r="BJ2028" t="str">
            <v>Arrendado</v>
          </cell>
          <cell r="BL2028" t="str">
            <v>Auto Cam, S.A. de C.V.</v>
          </cell>
          <cell r="BM2028">
            <v>128362.07</v>
          </cell>
          <cell r="BN2028">
            <v>20537.93</v>
          </cell>
          <cell r="BO2028">
            <v>148900</v>
          </cell>
          <cell r="BQ2028" t="str">
            <v>-</v>
          </cell>
          <cell r="BR2028" t="str">
            <v>-</v>
          </cell>
          <cell r="BS2028" t="str">
            <v>-</v>
          </cell>
          <cell r="BT2028" t="str">
            <v>-</v>
          </cell>
          <cell r="BU2028" t="str">
            <v>-</v>
          </cell>
          <cell r="BV2028" t="str">
            <v>-</v>
          </cell>
          <cell r="BW2028" t="str">
            <v>-</v>
          </cell>
          <cell r="BX2028" t="str">
            <v>-</v>
          </cell>
          <cell r="BY2028" t="str">
            <v>-</v>
          </cell>
          <cell r="BZ2028" t="str">
            <v>-</v>
          </cell>
          <cell r="CA2028" t="str">
            <v>-</v>
          </cell>
          <cell r="CB2028" t="str">
            <v>-</v>
          </cell>
          <cell r="CC2028" t="str">
            <v>Viernes</v>
          </cell>
          <cell r="CD2028" t="str">
            <v>99</v>
          </cell>
          <cell r="CE2028" t="str">
            <v>9</v>
          </cell>
          <cell r="CF2028" t="str">
            <v>Azul</v>
          </cell>
          <cell r="CG2028" t="str">
            <v>5o Sábado</v>
          </cell>
          <cell r="CH2028" t="str">
            <v>May y Jun</v>
          </cell>
          <cell r="CI2028" t="str">
            <v>Nov y Dic</v>
          </cell>
          <cell r="CJ2028" t="str">
            <v>AgenteEmp</v>
          </cell>
          <cell r="CK2028">
            <v>90</v>
          </cell>
          <cell r="CL2028" t="str">
            <v>101 - MAGNA</v>
          </cell>
          <cell r="CM2028" t="str">
            <v>18028</v>
          </cell>
          <cell r="CN2028" t="str">
            <v>185/60/R14</v>
          </cell>
          <cell r="CO2028" t="str">
            <v>Motor: 1.6L, Potencia: 103hp @ 5800 rpm. Torque: 107 lb-pie @ 3600 rpm</v>
          </cell>
          <cell r="CP2028" t="str">
            <v>-</v>
          </cell>
        </row>
        <row r="2029">
          <cell r="A2029" t="str">
            <v>18029</v>
          </cell>
          <cell r="B2029" t="str">
            <v>P88AVT</v>
          </cell>
          <cell r="C2029" t="str">
            <v>Ciudad de México</v>
          </cell>
          <cell r="D2029" t="str">
            <v>No aplica</v>
          </cell>
          <cell r="E2029" t="str">
            <v>Aveo</v>
          </cell>
          <cell r="F2029" t="str">
            <v>Automóvil</v>
          </cell>
          <cell r="G2029" t="str">
            <v>Chevrolet</v>
          </cell>
          <cell r="H2029" t="str">
            <v>Aveo LT 4 Ptas, T/M-5V, D/H, A/A, B/A, CD, Paq. K</v>
          </cell>
          <cell r="I2029" t="str">
            <v>3G1TA5CF5JL191712</v>
          </cell>
          <cell r="J2029" t="str">
            <v>Hecho en México</v>
          </cell>
          <cell r="K2029" t="str">
            <v>Magna</v>
          </cell>
          <cell r="L2029">
            <v>4</v>
          </cell>
          <cell r="M2029">
            <v>45</v>
          </cell>
          <cell r="N2029">
            <v>2018</v>
          </cell>
          <cell r="O2029" t="str">
            <v>Coatzacoalcos</v>
          </cell>
          <cell r="P2029" t="str">
            <v>Veracruz</v>
          </cell>
          <cell r="Q2029" t="str">
            <v>Sureste</v>
          </cell>
          <cell r="R2029" t="str">
            <v>Activo</v>
          </cell>
          <cell r="S2029" t="str">
            <v>En operación</v>
          </cell>
          <cell r="T2029" t="str">
            <v>GNP</v>
          </cell>
          <cell r="U2029" t="str">
            <v>Grupo Nacional Provincial, S.A.B.</v>
          </cell>
          <cell r="V2029" t="str">
            <v>Asesor de Servicio</v>
          </cell>
          <cell r="W2029" t="str">
            <v>330</v>
          </cell>
          <cell r="X2029" t="str">
            <v>Célula 10</v>
          </cell>
          <cell r="Y2029" t="str">
            <v>Asignado</v>
          </cell>
          <cell r="Z2029" t="str">
            <v>S07585</v>
          </cell>
          <cell r="AA2029" t="str">
            <v>Contreras Fuentes Cesar</v>
          </cell>
          <cell r="AB2029" t="str">
            <v>Servicios Administrativos en Reclamaciones, S.A. de C.V.</v>
          </cell>
          <cell r="AC2029" t="str">
            <v>COFC840131RJ9</v>
          </cell>
          <cell r="AD2029" t="str">
            <v>Operativo</v>
          </cell>
          <cell r="AE2029" t="str">
            <v>Asesor de Servicio</v>
          </cell>
          <cell r="AF2029" t="str">
            <v>Unidad Operativa</v>
          </cell>
          <cell r="AG2029" t="str">
            <v>Dirección Servicio y Operaciones</v>
          </cell>
          <cell r="AH2029" t="str">
            <v>Subdir. Siniestros CDMX y Sureste</v>
          </cell>
          <cell r="AI2029" t="str">
            <v>C9208</v>
          </cell>
          <cell r="AJ2029" t="str">
            <v>Lasa Estrada Antxon</v>
          </cell>
          <cell r="AK2029" t="str">
            <v>Coatzacoalcos</v>
          </cell>
          <cell r="AL2029" t="str">
            <v>Coatzacoalcos</v>
          </cell>
          <cell r="AM2029">
            <v>0</v>
          </cell>
          <cell r="AN2029" t="str">
            <v>cesar.contreras@gnp.com.mx</v>
          </cell>
          <cell r="AO2029" t="str">
            <v>cesar.contreras@gnp.com.mx</v>
          </cell>
          <cell r="AP2029" t="str">
            <v>cesar.contreras@gnp.com.mx</v>
          </cell>
          <cell r="AQ2029">
            <v>9212273914</v>
          </cell>
          <cell r="AR2029" t="str">
            <v>6363180010388609</v>
          </cell>
          <cell r="AS2029" t="str">
            <v>ACTIVO</v>
          </cell>
          <cell r="AT2029" t="str">
            <v>8452</v>
          </cell>
          <cell r="AU2029" t="str">
            <v>180</v>
          </cell>
          <cell r="AV2029" t="str">
            <v>05/26</v>
          </cell>
          <cell r="AW2029" t="str">
            <v>IMDM22968910..</v>
          </cell>
          <cell r="AX2029" t="str">
            <v>Activo</v>
          </cell>
          <cell r="AY2029" t="str">
            <v>No</v>
          </cell>
          <cell r="AZ2029" t="str">
            <v>-</v>
          </cell>
          <cell r="BA2029" t="str">
            <v>-</v>
          </cell>
          <cell r="BB2029" t="str">
            <v>-</v>
          </cell>
          <cell r="BC2029" t="str">
            <v>-</v>
          </cell>
          <cell r="BD2029" t="str">
            <v>-</v>
          </cell>
          <cell r="BE2029" t="str">
            <v>-</v>
          </cell>
          <cell r="BF2029" t="str">
            <v>-</v>
          </cell>
          <cell r="BG2029">
            <v>3</v>
          </cell>
          <cell r="BH2029">
            <v>2021</v>
          </cell>
          <cell r="BI2029">
            <v>1</v>
          </cell>
          <cell r="BJ2029" t="str">
            <v>Arrendado</v>
          </cell>
          <cell r="BL2029" t="str">
            <v>Auto Cam, S.A. de C.V.</v>
          </cell>
          <cell r="BM2029">
            <v>128362.07</v>
          </cell>
          <cell r="BN2029">
            <v>20537.93</v>
          </cell>
          <cell r="BO2029">
            <v>148900</v>
          </cell>
          <cell r="BQ2029">
            <v>43652</v>
          </cell>
          <cell r="BR2029" t="str">
            <v>AP-20180626-0783</v>
          </cell>
          <cell r="BS2029" t="str">
            <v>93</v>
          </cell>
          <cell r="BT2029" t="str">
            <v>12/36</v>
          </cell>
          <cell r="BU2029">
            <v>2086.73</v>
          </cell>
          <cell r="BV2029">
            <v>1264.94</v>
          </cell>
          <cell r="BW2029">
            <v>3351.67</v>
          </cell>
          <cell r="BX2029">
            <v>536.27</v>
          </cell>
          <cell r="BY2029">
            <v>3887.94</v>
          </cell>
          <cell r="BZ2029">
            <v>114548.78</v>
          </cell>
          <cell r="CA2029" t="str">
            <v>26/06/2018</v>
          </cell>
          <cell r="CB2029" t="str">
            <v>06/07/2021</v>
          </cell>
          <cell r="CC2029" t="str">
            <v>Martes</v>
          </cell>
          <cell r="CD2029" t="str">
            <v>88</v>
          </cell>
          <cell r="CE2029" t="str">
            <v>8</v>
          </cell>
          <cell r="CF2029" t="str">
            <v>Rosa</v>
          </cell>
          <cell r="CG2029" t="str">
            <v>2o Sábado</v>
          </cell>
          <cell r="CH2029" t="str">
            <v>Feb y Mzo</v>
          </cell>
          <cell r="CI2029" t="str">
            <v>Ago y Sep</v>
          </cell>
          <cell r="CJ2029" t="str">
            <v>Ajustador</v>
          </cell>
          <cell r="CK2029">
            <v>90</v>
          </cell>
          <cell r="CL2029" t="str">
            <v>101 - MAGNA</v>
          </cell>
          <cell r="CM2029" t="str">
            <v>18029</v>
          </cell>
          <cell r="CN2029" t="str">
            <v>185/60/R14</v>
          </cell>
          <cell r="CO2029" t="str">
            <v>Motor: 1.6L, Potencia: 103hp @ 5800 rpm. Torque: 107 lb-pie @ 3600 rpm</v>
          </cell>
          <cell r="CP2029" t="str">
            <v>4010777</v>
          </cell>
        </row>
        <row r="2030">
          <cell r="A2030" t="str">
            <v>18030</v>
          </cell>
          <cell r="B2030" t="str">
            <v>M60AVT</v>
          </cell>
          <cell r="C2030" t="str">
            <v>Ciudad de México</v>
          </cell>
          <cell r="D2030" t="str">
            <v>No aplica</v>
          </cell>
          <cell r="E2030" t="str">
            <v>Aveo</v>
          </cell>
          <cell r="F2030" t="str">
            <v>Automóvil</v>
          </cell>
          <cell r="G2030" t="str">
            <v>Chevrolet</v>
          </cell>
          <cell r="H2030" t="str">
            <v>Aveo LT 4 Ptas, T/M-5V, D/H, A/A, B/A, CD, Paq. K</v>
          </cell>
          <cell r="I2030" t="str">
            <v>3G1TA5CF3JL193927</v>
          </cell>
          <cell r="J2030" t="str">
            <v>Hecho en México</v>
          </cell>
          <cell r="K2030" t="str">
            <v>Magna</v>
          </cell>
          <cell r="L2030">
            <v>4</v>
          </cell>
          <cell r="M2030">
            <v>45</v>
          </cell>
          <cell r="N2030">
            <v>2018</v>
          </cell>
          <cell r="O2030" t="str">
            <v>Coatzacoalcos</v>
          </cell>
          <cell r="P2030" t="str">
            <v>Veracruz</v>
          </cell>
          <cell r="Q2030" t="str">
            <v>Sureste</v>
          </cell>
          <cell r="R2030" t="str">
            <v>Activo</v>
          </cell>
          <cell r="S2030" t="str">
            <v>En operación</v>
          </cell>
          <cell r="T2030" t="str">
            <v>GNP</v>
          </cell>
          <cell r="U2030" t="str">
            <v>Grupo Nacional Provincial, S.A.B.</v>
          </cell>
          <cell r="V2030" t="str">
            <v>Asesor de Servicio</v>
          </cell>
          <cell r="W2030" t="str">
            <v>439</v>
          </cell>
          <cell r="X2030" t="str">
            <v>Célula 7</v>
          </cell>
          <cell r="Y2030" t="str">
            <v>Asignado</v>
          </cell>
          <cell r="Z2030" t="str">
            <v>S06409</v>
          </cell>
          <cell r="AA2030" t="str">
            <v>Ramos Velasco Hugo Enrique</v>
          </cell>
          <cell r="AB2030" t="str">
            <v>Servicios Administrativos en Reclamaciones, S.A. de C.V.</v>
          </cell>
          <cell r="AC2030" t="str">
            <v>RAVH770331M63</v>
          </cell>
          <cell r="AD2030" t="str">
            <v>Operativo</v>
          </cell>
          <cell r="AE2030" t="str">
            <v>Asesor de Servicio</v>
          </cell>
          <cell r="AF2030" t="str">
            <v>Unidad Operativa</v>
          </cell>
          <cell r="AG2030" t="str">
            <v>Dirección Servicio y Operaciones</v>
          </cell>
          <cell r="AH2030" t="str">
            <v>Subdir. Siniestros CDMX y Sureste</v>
          </cell>
          <cell r="AI2030" t="str">
            <v>C9208</v>
          </cell>
          <cell r="AJ2030" t="str">
            <v>Lasa Estrada Antxon</v>
          </cell>
          <cell r="AK2030" t="str">
            <v>Coatzacoalcos</v>
          </cell>
          <cell r="AL2030" t="str">
            <v>Coatzacoalcos</v>
          </cell>
          <cell r="AM2030">
            <v>0</v>
          </cell>
          <cell r="AN2030" t="str">
            <v>hugo.ramos@gnp.com.mx</v>
          </cell>
          <cell r="AO2030" t="str">
            <v>hugo.ramos@gnp.com.mx</v>
          </cell>
          <cell r="AP2030" t="str">
            <v>hugo_erv@hotmail.com</v>
          </cell>
          <cell r="AQ2030">
            <v>9211119900</v>
          </cell>
          <cell r="AR2030" t="str">
            <v>6363180010388617</v>
          </cell>
          <cell r="AS2030" t="str">
            <v>ACTIVO</v>
          </cell>
          <cell r="AT2030" t="str">
            <v>4114</v>
          </cell>
          <cell r="AU2030" t="str">
            <v>386</v>
          </cell>
          <cell r="AV2030" t="str">
            <v>05/26</v>
          </cell>
          <cell r="AW2030" t="str">
            <v>IMDM22968911..</v>
          </cell>
          <cell r="AX2030" t="str">
            <v>Activo</v>
          </cell>
          <cell r="AY2030" t="str">
            <v>No</v>
          </cell>
          <cell r="AZ2030" t="str">
            <v>-</v>
          </cell>
          <cell r="BA2030" t="str">
            <v>-</v>
          </cell>
          <cell r="BB2030" t="str">
            <v>-</v>
          </cell>
          <cell r="BC2030" t="str">
            <v>-</v>
          </cell>
          <cell r="BD2030" t="str">
            <v>-</v>
          </cell>
          <cell r="BE2030" t="str">
            <v>-</v>
          </cell>
          <cell r="BF2030" t="str">
            <v>-</v>
          </cell>
          <cell r="BG2030">
            <v>3</v>
          </cell>
          <cell r="BH2030">
            <v>2021</v>
          </cell>
          <cell r="BI2030">
            <v>1</v>
          </cell>
          <cell r="BJ2030" t="str">
            <v>Arrendado</v>
          </cell>
          <cell r="BL2030" t="str">
            <v>Auto Cam, S.A. de C.V.</v>
          </cell>
          <cell r="BM2030">
            <v>128362.07</v>
          </cell>
          <cell r="BN2030">
            <v>20537.93</v>
          </cell>
          <cell r="BO2030">
            <v>148900</v>
          </cell>
          <cell r="BQ2030">
            <v>43652</v>
          </cell>
          <cell r="BR2030" t="str">
            <v>AP-20180626-0783</v>
          </cell>
          <cell r="BS2030" t="str">
            <v>94</v>
          </cell>
          <cell r="BT2030" t="str">
            <v>12/36</v>
          </cell>
          <cell r="BU2030">
            <v>2086.73</v>
          </cell>
          <cell r="BV2030">
            <v>1264.94</v>
          </cell>
          <cell r="BW2030">
            <v>3351.67</v>
          </cell>
          <cell r="BX2030">
            <v>536.27</v>
          </cell>
          <cell r="BY2030">
            <v>3887.94</v>
          </cell>
          <cell r="BZ2030">
            <v>114548.78</v>
          </cell>
          <cell r="CA2030" t="str">
            <v>26/06/2018</v>
          </cell>
          <cell r="CB2030" t="str">
            <v>06/07/2021</v>
          </cell>
          <cell r="CC2030" t="str">
            <v>Viernes</v>
          </cell>
          <cell r="CD2030" t="str">
            <v>60</v>
          </cell>
          <cell r="CE2030" t="str">
            <v>0</v>
          </cell>
          <cell r="CF2030" t="str">
            <v>Azul</v>
          </cell>
          <cell r="CG2030" t="str">
            <v>5o Sábado</v>
          </cell>
          <cell r="CH2030" t="str">
            <v>May y Jun</v>
          </cell>
          <cell r="CI2030" t="str">
            <v>Nov y Dic</v>
          </cell>
          <cell r="CJ2030" t="str">
            <v>Ajustador</v>
          </cell>
          <cell r="CK2030">
            <v>90</v>
          </cell>
          <cell r="CL2030" t="str">
            <v>101 - MAGNA</v>
          </cell>
          <cell r="CM2030" t="str">
            <v>18030</v>
          </cell>
          <cell r="CN2030" t="str">
            <v>185/60/R14</v>
          </cell>
          <cell r="CO2030" t="str">
            <v>Motor: 1.6L, Potencia: 103hp @ 5800 rpm. Torque: 107 lb-pie @ 3600 rpm</v>
          </cell>
          <cell r="CP2030" t="str">
            <v>4006475</v>
          </cell>
        </row>
        <row r="2031">
          <cell r="A2031" t="str">
            <v>18031</v>
          </cell>
          <cell r="B2031" t="str">
            <v>P05AVT</v>
          </cell>
          <cell r="C2031" t="str">
            <v>Ciudad de México</v>
          </cell>
          <cell r="D2031" t="str">
            <v>No aplica</v>
          </cell>
          <cell r="E2031" t="str">
            <v>Aveo</v>
          </cell>
          <cell r="F2031" t="str">
            <v>Automóvil</v>
          </cell>
          <cell r="G2031" t="str">
            <v>Chevrolet</v>
          </cell>
          <cell r="H2031" t="str">
            <v>Aveo LT 4 Ptas, T/M-5V, D/H, A/A, B/A, CD, Paq. K</v>
          </cell>
          <cell r="I2031" t="str">
            <v>3G1TA5CF3JL195175</v>
          </cell>
          <cell r="J2031" t="str">
            <v>Hecho en México</v>
          </cell>
          <cell r="K2031" t="str">
            <v>Magna</v>
          </cell>
          <cell r="L2031">
            <v>4</v>
          </cell>
          <cell r="M2031">
            <v>45</v>
          </cell>
          <cell r="N2031">
            <v>2018</v>
          </cell>
          <cell r="O2031" t="str">
            <v>Colima</v>
          </cell>
          <cell r="P2031" t="str">
            <v>Colima</v>
          </cell>
          <cell r="Q2031" t="str">
            <v>Occidente</v>
          </cell>
          <cell r="R2031" t="str">
            <v>Activo</v>
          </cell>
          <cell r="S2031" t="str">
            <v>En operación</v>
          </cell>
          <cell r="T2031" t="str">
            <v>GNP</v>
          </cell>
          <cell r="U2031" t="str">
            <v>Grupo Nacional Provincial, S.A.B.</v>
          </cell>
          <cell r="V2031" t="str">
            <v>Asesor de Servicio</v>
          </cell>
          <cell r="W2031" t="str">
            <v>444</v>
          </cell>
          <cell r="X2031" t="str">
            <v>Célula 8</v>
          </cell>
          <cell r="Y2031" t="str">
            <v>Asignado</v>
          </cell>
          <cell r="Z2031">
            <v>40157001</v>
          </cell>
          <cell r="AA2031" t="str">
            <v>Robles Castañeda J. Jesús</v>
          </cell>
          <cell r="AB2031" t="str">
            <v>Servicios Administrativos en Reclamaciones, S.A. de C.V.</v>
          </cell>
          <cell r="AC2031" t="str">
            <v>ROCJ770110HX8</v>
          </cell>
          <cell r="AD2031" t="str">
            <v>Operativo</v>
          </cell>
          <cell r="AE2031" t="str">
            <v>Asesor de Servicio</v>
          </cell>
          <cell r="AF2031" t="str">
            <v>Unidad Operativa</v>
          </cell>
          <cell r="AG2031" t="str">
            <v>Dirección Servicio y Operaciones</v>
          </cell>
          <cell r="AH2031" t="str">
            <v>Subdirección Siniestros Norte y Occidente</v>
          </cell>
          <cell r="AI2031" t="str">
            <v>C9179</v>
          </cell>
          <cell r="AJ2031" t="str">
            <v>Moya Urdiales Idalia Leticia</v>
          </cell>
          <cell r="AK2031" t="str">
            <v>Oficina central Guadalajara</v>
          </cell>
          <cell r="AL2031" t="str">
            <v>Guadalajara</v>
          </cell>
          <cell r="AM2031">
            <v>0</v>
          </cell>
          <cell r="AN2031" t="str">
            <v>jesus.robles@gnp.com.mx</v>
          </cell>
          <cell r="AO2031" t="str">
            <v>jesus.robles@gnp.com.mx</v>
          </cell>
          <cell r="AP2031" t="str">
            <v>jjrobles77@hotmail.com</v>
          </cell>
          <cell r="AQ2031">
            <v>3121191163</v>
          </cell>
          <cell r="AR2031" t="str">
            <v>6363180010388625</v>
          </cell>
          <cell r="AS2031" t="str">
            <v>ACTIVO</v>
          </cell>
          <cell r="AT2031" t="str">
            <v>1574</v>
          </cell>
          <cell r="AU2031" t="str">
            <v>420</v>
          </cell>
          <cell r="AV2031" t="str">
            <v>05/26</v>
          </cell>
          <cell r="AW2031" t="str">
            <v>IMDM22968912..</v>
          </cell>
          <cell r="AX2031" t="str">
            <v>Activo</v>
          </cell>
          <cell r="AY2031" t="str">
            <v>No</v>
          </cell>
          <cell r="AZ2031" t="str">
            <v>-</v>
          </cell>
          <cell r="BA2031" t="str">
            <v>-</v>
          </cell>
          <cell r="BB2031" t="str">
            <v>-</v>
          </cell>
          <cell r="BC2031" t="str">
            <v>-</v>
          </cell>
          <cell r="BD2031" t="str">
            <v>-</v>
          </cell>
          <cell r="BE2031" t="str">
            <v>-</v>
          </cell>
          <cell r="BF2031" t="str">
            <v>-</v>
          </cell>
          <cell r="BG2031">
            <v>3</v>
          </cell>
          <cell r="BH2031">
            <v>2021</v>
          </cell>
          <cell r="BI2031">
            <v>1</v>
          </cell>
          <cell r="BJ2031" t="str">
            <v>Arrendado</v>
          </cell>
          <cell r="BL2031" t="str">
            <v>Auto Cam, S.A. de C.V.</v>
          </cell>
          <cell r="BM2031">
            <v>128362.07</v>
          </cell>
          <cell r="BN2031">
            <v>20537.93</v>
          </cell>
          <cell r="BO2031">
            <v>148900</v>
          </cell>
          <cell r="BQ2031">
            <v>43652</v>
          </cell>
          <cell r="BR2031" t="str">
            <v>AP-20180626-0783</v>
          </cell>
          <cell r="BS2031" t="str">
            <v>95</v>
          </cell>
          <cell r="BT2031" t="str">
            <v>12/36</v>
          </cell>
          <cell r="BU2031">
            <v>2086.73</v>
          </cell>
          <cell r="BV2031">
            <v>1264.94</v>
          </cell>
          <cell r="BW2031">
            <v>3351.67</v>
          </cell>
          <cell r="BX2031">
            <v>536.27</v>
          </cell>
          <cell r="BY2031">
            <v>3887.94</v>
          </cell>
          <cell r="BZ2031">
            <v>114548.78</v>
          </cell>
          <cell r="CA2031" t="str">
            <v>26/06/2018</v>
          </cell>
          <cell r="CB2031" t="str">
            <v>06/07/2021</v>
          </cell>
          <cell r="CC2031" t="str">
            <v>Lunes</v>
          </cell>
          <cell r="CD2031" t="str">
            <v>05</v>
          </cell>
          <cell r="CE2031" t="str">
            <v>5</v>
          </cell>
          <cell r="CF2031" t="str">
            <v>Amarillo</v>
          </cell>
          <cell r="CG2031" t="str">
            <v>1er Sábado</v>
          </cell>
          <cell r="CH2031" t="str">
            <v>Ene y Feb</v>
          </cell>
          <cell r="CI2031" t="str">
            <v>Jul y Ago</v>
          </cell>
          <cell r="CJ2031" t="str">
            <v>Ajustador</v>
          </cell>
          <cell r="CK2031">
            <v>90</v>
          </cell>
          <cell r="CL2031" t="str">
            <v>101 - MAGNA</v>
          </cell>
          <cell r="CM2031" t="str">
            <v>18031</v>
          </cell>
          <cell r="CN2031" t="str">
            <v>185/60/R14</v>
          </cell>
          <cell r="CO2031" t="str">
            <v>Motor: 1.6L, Potencia: 103hp @ 5800 rpm. Torque: 107 lb-pie @ 3600 rpm</v>
          </cell>
          <cell r="CP2031" t="str">
            <v>4017853</v>
          </cell>
        </row>
        <row r="2032">
          <cell r="A2032" t="str">
            <v>18032</v>
          </cell>
          <cell r="B2032" t="str">
            <v>L92AVT</v>
          </cell>
          <cell r="C2032" t="str">
            <v>Ciudad de México</v>
          </cell>
          <cell r="D2032" t="str">
            <v>No aplica</v>
          </cell>
          <cell r="E2032" t="str">
            <v>Aveo</v>
          </cell>
          <cell r="F2032" t="str">
            <v>Automóvil</v>
          </cell>
          <cell r="G2032" t="str">
            <v>Chevrolet</v>
          </cell>
          <cell r="H2032" t="str">
            <v>Aveo LT 4 Ptas, T/M-5V, D/H, A/A, B/A, CD, Paq. K</v>
          </cell>
          <cell r="I2032" t="str">
            <v>3G1TA5CF3JL197542</v>
          </cell>
          <cell r="J2032" t="str">
            <v>Hecho en México</v>
          </cell>
          <cell r="K2032" t="str">
            <v>Magna</v>
          </cell>
          <cell r="L2032">
            <v>4</v>
          </cell>
          <cell r="M2032">
            <v>45</v>
          </cell>
          <cell r="N2032">
            <v>2018</v>
          </cell>
          <cell r="O2032" t="str">
            <v>Cuautla</v>
          </cell>
          <cell r="P2032" t="str">
            <v>Morelos</v>
          </cell>
          <cell r="Q2032" t="str">
            <v>Centro</v>
          </cell>
          <cell r="R2032" t="str">
            <v>Activo</v>
          </cell>
          <cell r="S2032" t="str">
            <v>En operación</v>
          </cell>
          <cell r="T2032" t="str">
            <v>GNP</v>
          </cell>
          <cell r="U2032" t="str">
            <v>Grupo Nacional Provincial, S.A.B.</v>
          </cell>
          <cell r="V2032" t="str">
            <v>Asesor de Servicio</v>
          </cell>
          <cell r="W2032" t="str">
            <v>470</v>
          </cell>
          <cell r="X2032" t="str">
            <v>Célula 7</v>
          </cell>
          <cell r="Y2032" t="str">
            <v>Asignado</v>
          </cell>
          <cell r="Z2032" t="str">
            <v>S04373</v>
          </cell>
          <cell r="AA2032" t="str">
            <v>Garduño Domínguez Oscar Antonio</v>
          </cell>
          <cell r="AB2032" t="str">
            <v>Servicios Administrativos en Reclamaciones, S.A. de C.V.</v>
          </cell>
          <cell r="AC2032" t="str">
            <v>GADO800613KU0</v>
          </cell>
          <cell r="AD2032" t="str">
            <v>Operativo</v>
          </cell>
          <cell r="AE2032" t="str">
            <v>Asesor de Servicio</v>
          </cell>
          <cell r="AF2032" t="str">
            <v>Unidad Operativa</v>
          </cell>
          <cell r="AG2032" t="str">
            <v>Dirección Servicio y Operaciones</v>
          </cell>
          <cell r="AH2032" t="str">
            <v>Subdir. Siniestros CDMX y Sureste</v>
          </cell>
          <cell r="AI2032" t="str">
            <v>C9208</v>
          </cell>
          <cell r="AJ2032" t="str">
            <v>Lasa Estrada Antxon</v>
          </cell>
          <cell r="AK2032" t="str">
            <v>Cuernavaca</v>
          </cell>
          <cell r="AL2032" t="str">
            <v>Cuernavaca</v>
          </cell>
          <cell r="AM2032" t="str">
            <v>81617 / 80824</v>
          </cell>
          <cell r="AN2032" t="str">
            <v>oscar.garduno@gnp.com.mx</v>
          </cell>
          <cell r="AO2032" t="str">
            <v>oscar.garduno@gnp.com.mx</v>
          </cell>
          <cell r="AQ2032">
            <v>7773285358</v>
          </cell>
          <cell r="AR2032" t="str">
            <v>6363180010388633</v>
          </cell>
          <cell r="AS2032" t="str">
            <v>ACTIVO</v>
          </cell>
          <cell r="AT2032" t="str">
            <v>1277</v>
          </cell>
          <cell r="AU2032" t="str">
            <v>771</v>
          </cell>
          <cell r="AV2032" t="str">
            <v>05/26</v>
          </cell>
          <cell r="AW2032" t="str">
            <v>IMDM22968913..</v>
          </cell>
          <cell r="AX2032" t="str">
            <v>Activo</v>
          </cell>
          <cell r="AY2032" t="str">
            <v>No</v>
          </cell>
          <cell r="AZ2032" t="str">
            <v>-</v>
          </cell>
          <cell r="BA2032" t="str">
            <v>-</v>
          </cell>
          <cell r="BB2032" t="str">
            <v>-</v>
          </cell>
          <cell r="BC2032" t="str">
            <v>-</v>
          </cell>
          <cell r="BD2032" t="str">
            <v>-</v>
          </cell>
          <cell r="BE2032" t="str">
            <v>-</v>
          </cell>
          <cell r="BF2032" t="str">
            <v>-</v>
          </cell>
          <cell r="BG2032">
            <v>3</v>
          </cell>
          <cell r="BH2032">
            <v>2021</v>
          </cell>
          <cell r="BI2032">
            <v>1</v>
          </cell>
          <cell r="BJ2032" t="str">
            <v>Arrendado</v>
          </cell>
          <cell r="BL2032" t="str">
            <v>Auto Cam, S.A. de C.V.</v>
          </cell>
          <cell r="BM2032">
            <v>128362.07</v>
          </cell>
          <cell r="BN2032">
            <v>20537.93</v>
          </cell>
          <cell r="BO2032">
            <v>148900</v>
          </cell>
          <cell r="BQ2032">
            <v>43652</v>
          </cell>
          <cell r="BR2032" t="str">
            <v>AP-20180626-0783</v>
          </cell>
          <cell r="BS2032" t="str">
            <v>96</v>
          </cell>
          <cell r="BT2032" t="str">
            <v>12/36</v>
          </cell>
          <cell r="BU2032">
            <v>2086.73</v>
          </cell>
          <cell r="BV2032">
            <v>1264.94</v>
          </cell>
          <cell r="BW2032">
            <v>3351.67</v>
          </cell>
          <cell r="BX2032">
            <v>536.27</v>
          </cell>
          <cell r="BY2032">
            <v>3887.94</v>
          </cell>
          <cell r="BZ2032">
            <v>114548.78</v>
          </cell>
          <cell r="CA2032" t="str">
            <v>26/06/2018</v>
          </cell>
          <cell r="CB2032" t="str">
            <v>06/07/2021</v>
          </cell>
          <cell r="CC2032" t="str">
            <v>Jueves</v>
          </cell>
          <cell r="CD2032" t="str">
            <v>92</v>
          </cell>
          <cell r="CE2032" t="str">
            <v>2</v>
          </cell>
          <cell r="CF2032" t="str">
            <v>Verde</v>
          </cell>
          <cell r="CG2032" t="str">
            <v>4o Sábado</v>
          </cell>
          <cell r="CH2032" t="str">
            <v>Abr y May</v>
          </cell>
          <cell r="CI2032" t="str">
            <v>Oct y Nov</v>
          </cell>
          <cell r="CJ2032" t="str">
            <v>Ajustador</v>
          </cell>
          <cell r="CK2032">
            <v>90</v>
          </cell>
          <cell r="CL2032" t="str">
            <v>101 - MAGNA</v>
          </cell>
          <cell r="CM2032" t="str">
            <v>18032</v>
          </cell>
          <cell r="CN2032" t="str">
            <v>185/60/R14</v>
          </cell>
          <cell r="CO2032" t="str">
            <v>Motor: 1.6L, Potencia: 103hp @ 5800 rpm. Torque: 107 lb-pie @ 3600 rpm</v>
          </cell>
          <cell r="CP2032" t="str">
            <v>-</v>
          </cell>
        </row>
        <row r="2033">
          <cell r="A2033" t="str">
            <v>18033</v>
          </cell>
          <cell r="B2033" t="str">
            <v>L11AVT</v>
          </cell>
          <cell r="C2033" t="str">
            <v>Distrito Federal</v>
          </cell>
          <cell r="D2033" t="str">
            <v>No aplica</v>
          </cell>
          <cell r="E2033" t="str">
            <v>Aveo</v>
          </cell>
          <cell r="F2033" t="str">
            <v>Automóvil</v>
          </cell>
          <cell r="G2033" t="str">
            <v>Chevrolet</v>
          </cell>
          <cell r="H2033" t="str">
            <v>Aveo LT 4 Ptas, T/M-5V, D/H, A/A, B/A, CD, Paq. K</v>
          </cell>
          <cell r="I2033" t="str">
            <v>3G1TA5CF5JL192519</v>
          </cell>
          <cell r="J2033" t="str">
            <v>Hecho en México</v>
          </cell>
          <cell r="K2033" t="str">
            <v>Magna</v>
          </cell>
          <cell r="L2033">
            <v>4</v>
          </cell>
          <cell r="M2033">
            <v>45</v>
          </cell>
          <cell r="N2033">
            <v>2018</v>
          </cell>
          <cell r="O2033" t="str">
            <v>León</v>
          </cell>
          <cell r="P2033" t="str">
            <v>Guanajuato</v>
          </cell>
          <cell r="Q2033" t="str">
            <v>Occidente</v>
          </cell>
          <cell r="R2033" t="str">
            <v>Activo</v>
          </cell>
          <cell r="S2033" t="str">
            <v>En operación</v>
          </cell>
          <cell r="T2033" t="str">
            <v>GNP</v>
          </cell>
          <cell r="U2033" t="str">
            <v>Grupo Nacional Provincial, S.A.B.</v>
          </cell>
          <cell r="V2033" t="str">
            <v>Asesor de Servicio</v>
          </cell>
          <cell r="W2033" t="str">
            <v>409</v>
          </cell>
          <cell r="X2033" t="str">
            <v>Supervisoria</v>
          </cell>
          <cell r="Y2033" t="str">
            <v>Asignado</v>
          </cell>
          <cell r="Z2033" t="str">
            <v>S04351</v>
          </cell>
          <cell r="AA2033" t="str">
            <v>Garcia Suarez Luis Gustavo</v>
          </cell>
          <cell r="AB2033" t="str">
            <v>Servicios Administrativos en Reclamaciones, S.A. de C.V.</v>
          </cell>
          <cell r="AC2033" t="str">
            <v>GASL660712DK7</v>
          </cell>
          <cell r="AD2033" t="str">
            <v>Operativo</v>
          </cell>
          <cell r="AE2033" t="str">
            <v>Asesor de Servicio</v>
          </cell>
          <cell r="AF2033" t="str">
            <v>Unidad Operativa</v>
          </cell>
          <cell r="AG2033" t="str">
            <v>Dirección Servicio y Operaciones</v>
          </cell>
          <cell r="AH2033" t="str">
            <v>Subdirección Siniestros Norte y Occidente</v>
          </cell>
          <cell r="AI2033" t="str">
            <v>C9212</v>
          </cell>
          <cell r="AJ2033" t="str">
            <v>Colome Pineda Juan Del Carmen</v>
          </cell>
          <cell r="AK2033" t="str">
            <v>Oficina de servicio Leon P1</v>
          </cell>
          <cell r="AL2033" t="str">
            <v>León</v>
          </cell>
          <cell r="AM2033">
            <v>0</v>
          </cell>
          <cell r="AN2033" t="str">
            <v>luis.garciasuarez@gnp.com.mx</v>
          </cell>
          <cell r="AO2033" t="str">
            <v>luis.garciasuarez@gnp.com.mx</v>
          </cell>
          <cell r="AQ2033">
            <v>4773929381</v>
          </cell>
          <cell r="AR2033" t="str">
            <v>6363180010388641</v>
          </cell>
          <cell r="AS2033" t="str">
            <v>ACTIVO</v>
          </cell>
          <cell r="AT2033" t="str">
            <v>3963</v>
          </cell>
          <cell r="AU2033" t="str">
            <v>848</v>
          </cell>
          <cell r="AV2033" t="str">
            <v>05/26</v>
          </cell>
          <cell r="AW2033" t="str">
            <v>IMDM24204320..</v>
          </cell>
          <cell r="AX2033" t="str">
            <v>Activo</v>
          </cell>
          <cell r="AY2033" t="str">
            <v>No</v>
          </cell>
          <cell r="AZ2033" t="str">
            <v>-</v>
          </cell>
          <cell r="BA2033" t="str">
            <v>-</v>
          </cell>
          <cell r="BB2033" t="str">
            <v>-</v>
          </cell>
          <cell r="BC2033" t="str">
            <v>-</v>
          </cell>
          <cell r="BD2033" t="str">
            <v>-</v>
          </cell>
          <cell r="BE2033" t="str">
            <v>-</v>
          </cell>
          <cell r="BF2033" t="str">
            <v>-</v>
          </cell>
          <cell r="BG2033">
            <v>3</v>
          </cell>
          <cell r="BH2033">
            <v>2021</v>
          </cell>
          <cell r="BI2033">
            <v>1</v>
          </cell>
          <cell r="BJ2033" t="str">
            <v>Arrendado</v>
          </cell>
          <cell r="BL2033" t="str">
            <v>Auto Cam, S.A. de C.V.</v>
          </cell>
          <cell r="BM2033">
            <v>128362.07</v>
          </cell>
          <cell r="BN2033">
            <v>20537.93</v>
          </cell>
          <cell r="BO2033">
            <v>148900</v>
          </cell>
          <cell r="BQ2033">
            <v>43652</v>
          </cell>
          <cell r="BR2033" t="str">
            <v>AP-20180626-0783</v>
          </cell>
          <cell r="BS2033" t="str">
            <v>97</v>
          </cell>
          <cell r="BT2033" t="str">
            <v>12/36</v>
          </cell>
          <cell r="BU2033">
            <v>2086.73</v>
          </cell>
          <cell r="BV2033">
            <v>1264.94</v>
          </cell>
          <cell r="BW2033">
            <v>3351.67</v>
          </cell>
          <cell r="BX2033">
            <v>536.27</v>
          </cell>
          <cell r="BY2033">
            <v>3887.94</v>
          </cell>
          <cell r="BZ2033">
            <v>114548.78</v>
          </cell>
          <cell r="CA2033" t="str">
            <v>26/06/2018</v>
          </cell>
          <cell r="CB2033" t="str">
            <v>06/07/2021</v>
          </cell>
          <cell r="CC2033" t="str">
            <v>Jueves</v>
          </cell>
          <cell r="CD2033" t="str">
            <v>11</v>
          </cell>
          <cell r="CE2033" t="str">
            <v>1</v>
          </cell>
          <cell r="CF2033" t="str">
            <v>Verde</v>
          </cell>
          <cell r="CG2033" t="str">
            <v>4o Sábado</v>
          </cell>
          <cell r="CH2033" t="str">
            <v>Abr y May</v>
          </cell>
          <cell r="CI2033" t="str">
            <v>Oct y Nov</v>
          </cell>
          <cell r="CJ2033" t="str">
            <v>Ajustador</v>
          </cell>
          <cell r="CK2033">
            <v>90</v>
          </cell>
          <cell r="CL2033" t="str">
            <v>101 - MAGNA</v>
          </cell>
          <cell r="CM2033" t="str">
            <v>18033</v>
          </cell>
          <cell r="CN2033" t="str">
            <v>185/60/R14</v>
          </cell>
          <cell r="CO2033" t="str">
            <v>Motor: 1.6L, Potencia: 103hp @ 5800 rpm. Torque: 107 lb-pie @ 3600 rpm</v>
          </cell>
          <cell r="CP2033" t="str">
            <v>4018907</v>
          </cell>
        </row>
        <row r="2034">
          <cell r="A2034" t="str">
            <v>18034</v>
          </cell>
          <cell r="B2034" t="str">
            <v>N57AVT</v>
          </cell>
          <cell r="C2034" t="str">
            <v>Ciudad de México</v>
          </cell>
          <cell r="D2034" t="str">
            <v>No aplica</v>
          </cell>
          <cell r="E2034" t="str">
            <v>Aveo</v>
          </cell>
          <cell r="F2034" t="str">
            <v>Automóvil</v>
          </cell>
          <cell r="G2034" t="str">
            <v>Chevrolet</v>
          </cell>
          <cell r="H2034" t="str">
            <v>Aveo LT 4 Ptas, T/M-5V, D/H, A/A, B/A, CD, Paq. K</v>
          </cell>
          <cell r="I2034" t="str">
            <v>3G1TA5CF3JL197671</v>
          </cell>
          <cell r="J2034" t="str">
            <v>Hecho en México</v>
          </cell>
          <cell r="K2034" t="str">
            <v>Magna</v>
          </cell>
          <cell r="L2034">
            <v>4</v>
          </cell>
          <cell r="M2034">
            <v>45</v>
          </cell>
          <cell r="N2034">
            <v>2018</v>
          </cell>
          <cell r="O2034" t="str">
            <v>León</v>
          </cell>
          <cell r="P2034" t="str">
            <v>Guanajuato</v>
          </cell>
          <cell r="Q2034" t="str">
            <v>Occidente</v>
          </cell>
          <cell r="R2034" t="str">
            <v>Activo</v>
          </cell>
          <cell r="S2034" t="str">
            <v>En operación</v>
          </cell>
          <cell r="T2034" t="str">
            <v>GNP</v>
          </cell>
          <cell r="U2034" t="str">
            <v>Grupo Nacional Provincial, S.A.B.</v>
          </cell>
          <cell r="V2034" t="str">
            <v>Asesor de Servicio</v>
          </cell>
          <cell r="W2034" t="str">
            <v>593</v>
          </cell>
          <cell r="X2034" t="str">
            <v>Célula 2</v>
          </cell>
          <cell r="Y2034" t="str">
            <v>Asignado</v>
          </cell>
          <cell r="Z2034" t="str">
            <v>S01122</v>
          </cell>
          <cell r="AA2034" t="str">
            <v>Vargas Rivas Eduardo</v>
          </cell>
          <cell r="AB2034" t="str">
            <v>Servicios Administrativos en Reclamaciones, S.A. de C.V.</v>
          </cell>
          <cell r="AC2034" t="str">
            <v>VARE690509877</v>
          </cell>
          <cell r="AD2034" t="str">
            <v>Operativo</v>
          </cell>
          <cell r="AE2034" t="str">
            <v>Asesor de Servicio</v>
          </cell>
          <cell r="AF2034" t="str">
            <v>Unidad Operativa</v>
          </cell>
          <cell r="AG2034" t="str">
            <v>Dirección Servicio y Operaciones</v>
          </cell>
          <cell r="AH2034" t="str">
            <v>Subdirección Siniestros Norte y Occidente</v>
          </cell>
          <cell r="AI2034" t="str">
            <v>C9212</v>
          </cell>
          <cell r="AJ2034" t="str">
            <v>Colome Pineda Juan Del Carmen</v>
          </cell>
          <cell r="AK2034" t="str">
            <v>Oficina de servicio Leon P1</v>
          </cell>
          <cell r="AL2034" t="str">
            <v>León</v>
          </cell>
          <cell r="AM2034">
            <v>0</v>
          </cell>
          <cell r="AN2034" t="str">
            <v>eduardo.vargas@gnp.com.mx</v>
          </cell>
          <cell r="AO2034" t="str">
            <v>eduardo.vargas@gnp.com.mx</v>
          </cell>
          <cell r="AQ2034">
            <v>4621076201</v>
          </cell>
          <cell r="AR2034" t="str">
            <v>6363180010388658</v>
          </cell>
          <cell r="AS2034" t="str">
            <v>ACTIVO</v>
          </cell>
          <cell r="AT2034" t="str">
            <v>9333</v>
          </cell>
          <cell r="AU2034" t="str">
            <v>597</v>
          </cell>
          <cell r="AV2034" t="str">
            <v>05/26</v>
          </cell>
          <cell r="AW2034" t="str">
            <v>IMDM22968915..</v>
          </cell>
          <cell r="AX2034" t="str">
            <v>Activo</v>
          </cell>
          <cell r="AY2034" t="str">
            <v>No</v>
          </cell>
          <cell r="AZ2034" t="str">
            <v>-</v>
          </cell>
          <cell r="BA2034" t="str">
            <v>-</v>
          </cell>
          <cell r="BB2034" t="str">
            <v>-</v>
          </cell>
          <cell r="BC2034" t="str">
            <v>-</v>
          </cell>
          <cell r="BD2034" t="str">
            <v>-</v>
          </cell>
          <cell r="BE2034" t="str">
            <v>-</v>
          </cell>
          <cell r="BF2034" t="str">
            <v>-</v>
          </cell>
          <cell r="BG2034">
            <v>3</v>
          </cell>
          <cell r="BH2034">
            <v>2021</v>
          </cell>
          <cell r="BI2034">
            <v>1</v>
          </cell>
          <cell r="BJ2034" t="str">
            <v>Arrendado</v>
          </cell>
          <cell r="BL2034" t="str">
            <v>Auto Cam, S.A. de C.V.</v>
          </cell>
          <cell r="BM2034">
            <v>128362.07</v>
          </cell>
          <cell r="BN2034">
            <v>20537.93</v>
          </cell>
          <cell r="BO2034">
            <v>148900</v>
          </cell>
          <cell r="BQ2034">
            <v>43652</v>
          </cell>
          <cell r="BR2034" t="str">
            <v>AP-20180626-0783</v>
          </cell>
          <cell r="BS2034" t="str">
            <v>98</v>
          </cell>
          <cell r="BT2034" t="str">
            <v>12/36</v>
          </cell>
          <cell r="BU2034">
            <v>2086.73</v>
          </cell>
          <cell r="BV2034">
            <v>1264.94</v>
          </cell>
          <cell r="BW2034">
            <v>3351.67</v>
          </cell>
          <cell r="BX2034">
            <v>536.27</v>
          </cell>
          <cell r="BY2034">
            <v>3887.94</v>
          </cell>
          <cell r="BZ2034">
            <v>114548.78</v>
          </cell>
          <cell r="CA2034" t="str">
            <v>26/06/2018</v>
          </cell>
          <cell r="CB2034" t="str">
            <v>06/07/2021</v>
          </cell>
          <cell r="CC2034" t="str">
            <v>Martes</v>
          </cell>
          <cell r="CD2034" t="str">
            <v>57</v>
          </cell>
          <cell r="CE2034" t="str">
            <v>7</v>
          </cell>
          <cell r="CF2034" t="str">
            <v>Rosa</v>
          </cell>
          <cell r="CG2034" t="str">
            <v>2o Sábado</v>
          </cell>
          <cell r="CH2034" t="str">
            <v>Feb y Mzo</v>
          </cell>
          <cell r="CI2034" t="str">
            <v>Ago y Sep</v>
          </cell>
          <cell r="CJ2034" t="str">
            <v>Ajustador</v>
          </cell>
          <cell r="CK2034">
            <v>90</v>
          </cell>
          <cell r="CL2034" t="str">
            <v>101 - MAGNA</v>
          </cell>
          <cell r="CM2034" t="str">
            <v>18034</v>
          </cell>
          <cell r="CN2034" t="str">
            <v>185/60/R14</v>
          </cell>
          <cell r="CO2034" t="str">
            <v>Motor: 1.6L, Potencia: 103hp @ 5800 rpm. Torque: 107 lb-pie @ 3600 rpm</v>
          </cell>
          <cell r="CP2034" t="str">
            <v>4006468</v>
          </cell>
        </row>
        <row r="2035">
          <cell r="A2035" t="str">
            <v>18035</v>
          </cell>
          <cell r="B2035" t="str">
            <v>M54AVT</v>
          </cell>
          <cell r="C2035" t="str">
            <v>Ciudad de México</v>
          </cell>
          <cell r="D2035" t="str">
            <v>No aplica</v>
          </cell>
          <cell r="E2035" t="str">
            <v>Aveo</v>
          </cell>
          <cell r="F2035" t="str">
            <v>Automóvil</v>
          </cell>
          <cell r="G2035" t="str">
            <v>Chevrolet</v>
          </cell>
          <cell r="H2035" t="str">
            <v>Aveo LT 4 Ptas, T/M-5V, D/H, A/A, B/A, CD, Paq. K</v>
          </cell>
          <cell r="I2035" t="str">
            <v>3G1TA5CF3JL199078</v>
          </cell>
          <cell r="J2035" t="str">
            <v>Hecho en México</v>
          </cell>
          <cell r="K2035" t="str">
            <v>Magna</v>
          </cell>
          <cell r="L2035">
            <v>4</v>
          </cell>
          <cell r="M2035">
            <v>45</v>
          </cell>
          <cell r="N2035">
            <v>2018</v>
          </cell>
          <cell r="O2035" t="str">
            <v>Manzanillo</v>
          </cell>
          <cell r="P2035" t="str">
            <v>Colima</v>
          </cell>
          <cell r="Q2035" t="str">
            <v>Occidente</v>
          </cell>
          <cell r="R2035" t="str">
            <v>Activo</v>
          </cell>
          <cell r="S2035" t="str">
            <v>En operación</v>
          </cell>
          <cell r="T2035" t="str">
            <v>GNP</v>
          </cell>
          <cell r="U2035" t="str">
            <v>Grupo Nacional Provincial, S.A.B.</v>
          </cell>
          <cell r="V2035" t="str">
            <v>Asesor de Servicio</v>
          </cell>
          <cell r="W2035" t="str">
            <v>313</v>
          </cell>
          <cell r="X2035" t="str">
            <v>Célula 3</v>
          </cell>
          <cell r="Y2035" t="str">
            <v>Asignado</v>
          </cell>
          <cell r="Z2035" t="str">
            <v>S04335</v>
          </cell>
          <cell r="AA2035" t="str">
            <v>Machuca Ruiz Eliezer Guillermo</v>
          </cell>
          <cell r="AB2035" t="str">
            <v>Servicios Administrativos en Reclamaciones, S.A. de C.V.</v>
          </cell>
          <cell r="AC2035" t="str">
            <v>MARE8302044S8</v>
          </cell>
          <cell r="AD2035" t="str">
            <v>Operativo</v>
          </cell>
          <cell r="AE2035" t="str">
            <v>Asesor de Servicio</v>
          </cell>
          <cell r="AF2035" t="str">
            <v>Unidad Operativa</v>
          </cell>
          <cell r="AG2035" t="str">
            <v>Dirección Servicio y Operaciones</v>
          </cell>
          <cell r="AH2035" t="str">
            <v>Subdirección Siniestros Norte y Occidente</v>
          </cell>
          <cell r="AI2035" t="str">
            <v>C9179</v>
          </cell>
          <cell r="AJ2035" t="str">
            <v>Moya Urdiales Idalia Leticia</v>
          </cell>
          <cell r="AK2035" t="str">
            <v>Oficina de servicio Leon P1</v>
          </cell>
          <cell r="AL2035" t="str">
            <v>León</v>
          </cell>
          <cell r="AM2035">
            <v>0</v>
          </cell>
          <cell r="AN2035" t="str">
            <v>eliezer.machuca@gnp.com.mx</v>
          </cell>
          <cell r="AO2035" t="str">
            <v>eliezer.machuca@gnp.com.mx</v>
          </cell>
          <cell r="AQ2035">
            <v>3334662605</v>
          </cell>
          <cell r="AR2035" t="str">
            <v>6363180010388666</v>
          </cell>
          <cell r="AS2035" t="str">
            <v>ACTIVO</v>
          </cell>
          <cell r="AT2035" t="str">
            <v>7817</v>
          </cell>
          <cell r="AU2035" t="str">
            <v>906</v>
          </cell>
          <cell r="AV2035" t="str">
            <v>05/26</v>
          </cell>
          <cell r="AW2035" t="str">
            <v>IMDM22968916..</v>
          </cell>
          <cell r="AX2035" t="str">
            <v>Activo</v>
          </cell>
          <cell r="AY2035" t="str">
            <v>No</v>
          </cell>
          <cell r="AZ2035" t="str">
            <v>-</v>
          </cell>
          <cell r="BA2035" t="str">
            <v>-</v>
          </cell>
          <cell r="BB2035" t="str">
            <v>-</v>
          </cell>
          <cell r="BC2035" t="str">
            <v>-</v>
          </cell>
          <cell r="BD2035" t="str">
            <v>-</v>
          </cell>
          <cell r="BE2035" t="str">
            <v>-</v>
          </cell>
          <cell r="BF2035" t="str">
            <v>-</v>
          </cell>
          <cell r="BG2035">
            <v>3</v>
          </cell>
          <cell r="BH2035">
            <v>2021</v>
          </cell>
          <cell r="BI2035">
            <v>1</v>
          </cell>
          <cell r="BJ2035" t="str">
            <v>Arrendado</v>
          </cell>
          <cell r="BL2035" t="str">
            <v>Auto Cam, S.A. de C.V.</v>
          </cell>
          <cell r="BM2035">
            <v>128362.07</v>
          </cell>
          <cell r="BN2035">
            <v>20537.93</v>
          </cell>
          <cell r="BO2035">
            <v>148900</v>
          </cell>
          <cell r="BQ2035">
            <v>43652</v>
          </cell>
          <cell r="BR2035" t="str">
            <v>AP-20180626-0783</v>
          </cell>
          <cell r="BS2035" t="str">
            <v>99</v>
          </cell>
          <cell r="BT2035" t="str">
            <v>12/36</v>
          </cell>
          <cell r="BU2035">
            <v>2086.73</v>
          </cell>
          <cell r="BV2035">
            <v>1264.94</v>
          </cell>
          <cell r="BW2035">
            <v>3351.67</v>
          </cell>
          <cell r="BX2035">
            <v>536.27</v>
          </cell>
          <cell r="BY2035">
            <v>3887.94</v>
          </cell>
          <cell r="BZ2035">
            <v>114548.78</v>
          </cell>
          <cell r="CA2035" t="str">
            <v>26/06/2018</v>
          </cell>
          <cell r="CB2035" t="str">
            <v>06/07/2021</v>
          </cell>
          <cell r="CC2035" t="str">
            <v>Miércoles</v>
          </cell>
          <cell r="CD2035" t="str">
            <v>54</v>
          </cell>
          <cell r="CE2035" t="str">
            <v>4</v>
          </cell>
          <cell r="CF2035" t="str">
            <v>Rojo</v>
          </cell>
          <cell r="CG2035" t="str">
            <v>3er Sábado</v>
          </cell>
          <cell r="CH2035" t="str">
            <v>Mzo y Abr</v>
          </cell>
          <cell r="CI2035" t="str">
            <v>Sep y Oct</v>
          </cell>
          <cell r="CJ2035" t="str">
            <v>Ajustador</v>
          </cell>
          <cell r="CK2035">
            <v>90</v>
          </cell>
          <cell r="CL2035" t="str">
            <v>101 - MAGNA</v>
          </cell>
          <cell r="CM2035" t="str">
            <v>18035</v>
          </cell>
          <cell r="CN2035" t="str">
            <v>185/60/R14</v>
          </cell>
          <cell r="CO2035" t="str">
            <v>Motor: 1.6L, Potencia: 103hp @ 5800 rpm. Torque: 107 lb-pie @ 3600 rpm</v>
          </cell>
          <cell r="CP2035" t="str">
            <v>4015868</v>
          </cell>
        </row>
        <row r="2036">
          <cell r="A2036" t="str">
            <v>18036</v>
          </cell>
          <cell r="B2036" t="str">
            <v>P62AVT</v>
          </cell>
          <cell r="C2036" t="str">
            <v>Ciudad de México</v>
          </cell>
          <cell r="D2036" t="str">
            <v>No aplica</v>
          </cell>
          <cell r="E2036" t="str">
            <v>Aveo</v>
          </cell>
          <cell r="F2036" t="str">
            <v>Automóvil</v>
          </cell>
          <cell r="G2036" t="str">
            <v>Chevrolet</v>
          </cell>
          <cell r="H2036" t="str">
            <v>Aveo LT 4 Ptas, T/M-5V, D/H, A/A, B/A, CD, Paq. K</v>
          </cell>
          <cell r="I2036" t="str">
            <v>3G1TA5CF5JL193556</v>
          </cell>
          <cell r="J2036" t="str">
            <v>Hecho en México</v>
          </cell>
          <cell r="K2036" t="str">
            <v>Magna</v>
          </cell>
          <cell r="L2036">
            <v>4</v>
          </cell>
          <cell r="M2036">
            <v>45</v>
          </cell>
          <cell r="N2036">
            <v>2018</v>
          </cell>
          <cell r="O2036" t="str">
            <v>Mazatlán</v>
          </cell>
          <cell r="P2036" t="str">
            <v>Sinaloa</v>
          </cell>
          <cell r="Q2036" t="str">
            <v>Occidente</v>
          </cell>
          <cell r="R2036" t="str">
            <v>Activo</v>
          </cell>
          <cell r="S2036" t="str">
            <v>En operación</v>
          </cell>
          <cell r="T2036" t="str">
            <v>GNP</v>
          </cell>
          <cell r="U2036" t="str">
            <v>Grupo Nacional Provincial, S.A.B.</v>
          </cell>
          <cell r="V2036" t="str">
            <v>Asesor de Servicio</v>
          </cell>
          <cell r="W2036" t="str">
            <v>574</v>
          </cell>
          <cell r="X2036" t="str">
            <v>Célula 10</v>
          </cell>
          <cell r="Y2036" t="str">
            <v>Asignado</v>
          </cell>
          <cell r="Z2036" t="str">
            <v>S00245</v>
          </cell>
          <cell r="AA2036" t="str">
            <v>Avila Tirado Juan Pedro</v>
          </cell>
          <cell r="AB2036" t="str">
            <v>Servicios Administrativos en Reclamaciones, S.A. de C.V.</v>
          </cell>
          <cell r="AC2036" t="str">
            <v>AITJ860411DX7</v>
          </cell>
          <cell r="AD2036" t="str">
            <v>Operativo</v>
          </cell>
          <cell r="AE2036" t="str">
            <v>Asesor de Servicio</v>
          </cell>
          <cell r="AF2036" t="str">
            <v>Unidad Operativa</v>
          </cell>
          <cell r="AG2036" t="str">
            <v>Dirección Servicio y Operaciones</v>
          </cell>
          <cell r="AH2036" t="str">
            <v>Subdirección Siniestros Norte y Occidente</v>
          </cell>
          <cell r="AI2036" t="str">
            <v>C9178</v>
          </cell>
          <cell r="AJ2036" t="str">
            <v>Cárdenas Guzmán Adriel</v>
          </cell>
          <cell r="AK2036" t="str">
            <v>Los Mochis</v>
          </cell>
          <cell r="AL2036" t="str">
            <v>Los Mochis</v>
          </cell>
          <cell r="AM2036">
            <v>0</v>
          </cell>
          <cell r="AN2036" t="str">
            <v>pedro.avila@gnp.com.mx</v>
          </cell>
          <cell r="AO2036" t="str">
            <v>pedro.avila@gnp.com.mx</v>
          </cell>
          <cell r="AQ2036">
            <v>6691600036</v>
          </cell>
          <cell r="AR2036" t="str">
            <v>6363180010388674</v>
          </cell>
          <cell r="AS2036" t="str">
            <v>ACTIVO</v>
          </cell>
          <cell r="AT2036" t="str">
            <v>0325</v>
          </cell>
          <cell r="AU2036" t="str">
            <v>746</v>
          </cell>
          <cell r="AV2036" t="str">
            <v>05/26</v>
          </cell>
          <cell r="AW2036" t="str">
            <v>IMDM22968917..</v>
          </cell>
          <cell r="AX2036" t="str">
            <v>Inactivo</v>
          </cell>
          <cell r="AY2036" t="str">
            <v>No</v>
          </cell>
          <cell r="AZ2036" t="str">
            <v>-</v>
          </cell>
          <cell r="BA2036" t="str">
            <v>-</v>
          </cell>
          <cell r="BB2036" t="str">
            <v>-</v>
          </cell>
          <cell r="BC2036" t="str">
            <v>-</v>
          </cell>
          <cell r="BD2036" t="str">
            <v>-</v>
          </cell>
          <cell r="BE2036" t="str">
            <v>-</v>
          </cell>
          <cell r="BF2036" t="str">
            <v>-</v>
          </cell>
          <cell r="BG2036">
            <v>3</v>
          </cell>
          <cell r="BH2036">
            <v>2021</v>
          </cell>
          <cell r="BI2036">
            <v>1</v>
          </cell>
          <cell r="BJ2036" t="str">
            <v>Arrendado</v>
          </cell>
          <cell r="BL2036" t="str">
            <v>Auto Cam, S.A. de C.V.</v>
          </cell>
          <cell r="BM2036">
            <v>128362.07</v>
          </cell>
          <cell r="BN2036">
            <v>20537.93</v>
          </cell>
          <cell r="BO2036">
            <v>148900</v>
          </cell>
          <cell r="BQ2036">
            <v>43652</v>
          </cell>
          <cell r="BR2036" t="str">
            <v>AP-20180626-0783</v>
          </cell>
          <cell r="BS2036" t="str">
            <v>100</v>
          </cell>
          <cell r="BT2036" t="str">
            <v>12/36</v>
          </cell>
          <cell r="BU2036">
            <v>2086.73</v>
          </cell>
          <cell r="BV2036">
            <v>1264.94</v>
          </cell>
          <cell r="BW2036">
            <v>3351.67</v>
          </cell>
          <cell r="BX2036">
            <v>536.27</v>
          </cell>
          <cell r="BY2036">
            <v>3887.94</v>
          </cell>
          <cell r="BZ2036">
            <v>114548.78</v>
          </cell>
          <cell r="CA2036" t="str">
            <v>26/06/2018</v>
          </cell>
          <cell r="CB2036" t="str">
            <v>06/07/2021</v>
          </cell>
          <cell r="CC2036" t="str">
            <v>Jueves</v>
          </cell>
          <cell r="CD2036" t="str">
            <v>62</v>
          </cell>
          <cell r="CE2036" t="str">
            <v>2</v>
          </cell>
          <cell r="CF2036" t="str">
            <v>Verde</v>
          </cell>
          <cell r="CG2036" t="str">
            <v>4o Sábado</v>
          </cell>
          <cell r="CH2036" t="str">
            <v>Abr y May</v>
          </cell>
          <cell r="CI2036" t="str">
            <v>Oct y Nov</v>
          </cell>
          <cell r="CJ2036" t="str">
            <v>Ajustador</v>
          </cell>
          <cell r="CK2036">
            <v>90</v>
          </cell>
          <cell r="CL2036" t="str">
            <v>101 - MAGNA</v>
          </cell>
          <cell r="CM2036" t="str">
            <v>18036</v>
          </cell>
          <cell r="CN2036" t="str">
            <v>185/60/R14</v>
          </cell>
          <cell r="CO2036" t="str">
            <v>Motor: 1.6L, Potencia: 103hp @ 5800 rpm. Torque: 107 lb-pie @ 3600 rpm</v>
          </cell>
          <cell r="CP2036" t="str">
            <v>4006515</v>
          </cell>
        </row>
        <row r="2037">
          <cell r="A2037" t="str">
            <v>18037</v>
          </cell>
          <cell r="B2037" t="str">
            <v>L27AVT</v>
          </cell>
          <cell r="C2037" t="str">
            <v>Ciudad de México</v>
          </cell>
          <cell r="D2037" t="str">
            <v>No aplica</v>
          </cell>
          <cell r="E2037" t="str">
            <v>Aveo</v>
          </cell>
          <cell r="F2037" t="str">
            <v>Automóvil</v>
          </cell>
          <cell r="G2037" t="str">
            <v>Chevrolet</v>
          </cell>
          <cell r="H2037" t="str">
            <v>Aveo LT 4 Ptas, T/M-5V, D/H, A/A, B/A, CD, Paq. K</v>
          </cell>
          <cell r="I2037" t="str">
            <v>3G1TA5CF3JL199758</v>
          </cell>
          <cell r="J2037" t="str">
            <v>Hecho en México</v>
          </cell>
          <cell r="K2037" t="str">
            <v>Magna</v>
          </cell>
          <cell r="L2037">
            <v>4</v>
          </cell>
          <cell r="M2037">
            <v>45</v>
          </cell>
          <cell r="N2037">
            <v>2018</v>
          </cell>
          <cell r="O2037" t="str">
            <v>Morelia</v>
          </cell>
          <cell r="P2037" t="str">
            <v>Michoacán</v>
          </cell>
          <cell r="Q2037" t="str">
            <v>Occidente</v>
          </cell>
          <cell r="R2037" t="str">
            <v>Activo</v>
          </cell>
          <cell r="S2037" t="str">
            <v>En operación</v>
          </cell>
          <cell r="T2037" t="str">
            <v>GNP</v>
          </cell>
          <cell r="U2037" t="str">
            <v>Grupo Nacional Provincial, S.A.B.</v>
          </cell>
          <cell r="V2037" t="str">
            <v>Asesor de Servicio</v>
          </cell>
          <cell r="W2037" t="str">
            <v>361</v>
          </cell>
          <cell r="X2037" t="str">
            <v>Célula 7</v>
          </cell>
          <cell r="Y2037" t="str">
            <v>Asignado</v>
          </cell>
          <cell r="Z2037">
            <v>40241001</v>
          </cell>
          <cell r="AA2037" t="str">
            <v>Lira Alvárez Fernando</v>
          </cell>
          <cell r="AB2037" t="str">
            <v>Servicios Administrativos en Reclamaciones, S.A. de C.V.</v>
          </cell>
          <cell r="AC2037" t="str">
            <v>LIAF671118LA9</v>
          </cell>
          <cell r="AD2037" t="str">
            <v>Operativo</v>
          </cell>
          <cell r="AE2037" t="str">
            <v>Asesor de Servicio</v>
          </cell>
          <cell r="AF2037" t="str">
            <v>Unidad Operativa</v>
          </cell>
          <cell r="AG2037" t="str">
            <v>Dirección Servicio y Operaciones</v>
          </cell>
          <cell r="AH2037" t="str">
            <v>Subdirección Siniestros Norte y Occidente</v>
          </cell>
          <cell r="AI2037" t="str">
            <v>C9212</v>
          </cell>
          <cell r="AJ2037" t="str">
            <v>Colome Pineda Juan Del Carmen</v>
          </cell>
          <cell r="AK2037" t="str">
            <v>Supervisoria Morelia</v>
          </cell>
          <cell r="AL2037" t="str">
            <v>Morelia</v>
          </cell>
          <cell r="AM2037">
            <v>0</v>
          </cell>
          <cell r="AN2037" t="str">
            <v>fernando.lira@gnp.com.mx</v>
          </cell>
          <cell r="AO2037" t="str">
            <v>fernando.lira@gnp.com.mx</v>
          </cell>
          <cell r="AQ2037">
            <v>4433684358</v>
          </cell>
          <cell r="AR2037" t="str">
            <v>6363180010388682</v>
          </cell>
          <cell r="AS2037" t="str">
            <v>ACTIVO</v>
          </cell>
          <cell r="AT2037" t="str">
            <v>7738</v>
          </cell>
          <cell r="AU2037" t="str">
            <v>802</v>
          </cell>
          <cell r="AV2037" t="str">
            <v>05/26</v>
          </cell>
          <cell r="AW2037" t="str">
            <v>IMDM22968918..</v>
          </cell>
          <cell r="AX2037" t="str">
            <v>Activo</v>
          </cell>
          <cell r="AY2037" t="str">
            <v>No</v>
          </cell>
          <cell r="AZ2037" t="str">
            <v>-</v>
          </cell>
          <cell r="BA2037" t="str">
            <v>-</v>
          </cell>
          <cell r="BB2037" t="str">
            <v>-</v>
          </cell>
          <cell r="BC2037" t="str">
            <v>-</v>
          </cell>
          <cell r="BD2037" t="str">
            <v>-</v>
          </cell>
          <cell r="BE2037" t="str">
            <v>-</v>
          </cell>
          <cell r="BF2037" t="str">
            <v>-</v>
          </cell>
          <cell r="BG2037">
            <v>3</v>
          </cell>
          <cell r="BH2037">
            <v>2021</v>
          </cell>
          <cell r="BI2037">
            <v>1</v>
          </cell>
          <cell r="BJ2037" t="str">
            <v>Arrendado</v>
          </cell>
          <cell r="BL2037" t="str">
            <v>Auto Cam, S.A. de C.V.</v>
          </cell>
          <cell r="BM2037">
            <v>128362.07</v>
          </cell>
          <cell r="BN2037">
            <v>20537.93</v>
          </cell>
          <cell r="BO2037">
            <v>148900</v>
          </cell>
          <cell r="BQ2037">
            <v>43652</v>
          </cell>
          <cell r="BR2037" t="str">
            <v>AP-20180626-0783</v>
          </cell>
          <cell r="BS2037" t="str">
            <v>101</v>
          </cell>
          <cell r="BT2037" t="str">
            <v>12/36</v>
          </cell>
          <cell r="BU2037">
            <v>2086.73</v>
          </cell>
          <cell r="BV2037">
            <v>1264.94</v>
          </cell>
          <cell r="BW2037">
            <v>3351.67</v>
          </cell>
          <cell r="BX2037">
            <v>536.27</v>
          </cell>
          <cell r="BY2037">
            <v>3887.94</v>
          </cell>
          <cell r="BZ2037">
            <v>114548.78</v>
          </cell>
          <cell r="CA2037" t="str">
            <v>26/06/2018</v>
          </cell>
          <cell r="CB2037" t="str">
            <v>06/07/2021</v>
          </cell>
          <cell r="CC2037" t="str">
            <v>Martes</v>
          </cell>
          <cell r="CD2037" t="str">
            <v>27</v>
          </cell>
          <cell r="CE2037" t="str">
            <v>7</v>
          </cell>
          <cell r="CF2037" t="str">
            <v>Rosa</v>
          </cell>
          <cell r="CG2037" t="str">
            <v>2o Sábado</v>
          </cell>
          <cell r="CH2037" t="str">
            <v>Feb y Mzo</v>
          </cell>
          <cell r="CI2037" t="str">
            <v>Ago y Sep</v>
          </cell>
          <cell r="CJ2037" t="str">
            <v>Ajustador</v>
          </cell>
          <cell r="CK2037">
            <v>90</v>
          </cell>
          <cell r="CL2037" t="str">
            <v>101 - MAGNA</v>
          </cell>
          <cell r="CM2037" t="str">
            <v>18037</v>
          </cell>
          <cell r="CN2037" t="str">
            <v>185/60/R14</v>
          </cell>
          <cell r="CO2037" t="str">
            <v>Motor: 1.6L, Potencia: 103hp @ 5800 rpm. Torque: 107 lb-pie @ 3600 rpm</v>
          </cell>
          <cell r="CP2037" t="str">
            <v>4018915</v>
          </cell>
        </row>
        <row r="2038">
          <cell r="A2038" t="str">
            <v>18038</v>
          </cell>
          <cell r="B2038" t="str">
            <v>M86AVT</v>
          </cell>
          <cell r="C2038" t="str">
            <v>Ciudad de México</v>
          </cell>
          <cell r="D2038" t="str">
            <v>No aplica</v>
          </cell>
          <cell r="E2038" t="str">
            <v>Aveo</v>
          </cell>
          <cell r="F2038" t="str">
            <v>Automóvil</v>
          </cell>
          <cell r="G2038" t="str">
            <v>Chevrolet</v>
          </cell>
          <cell r="H2038" t="str">
            <v>Aveo LT 4 Ptas, T/M-5V, D/H, A/A, B/A, CD, Paq. K</v>
          </cell>
          <cell r="I2038" t="str">
            <v>3G1TA5CF5JL193900</v>
          </cell>
          <cell r="J2038" t="str">
            <v>Hecho en México</v>
          </cell>
          <cell r="K2038" t="str">
            <v>Magna</v>
          </cell>
          <cell r="L2038">
            <v>4</v>
          </cell>
          <cell r="M2038">
            <v>45</v>
          </cell>
          <cell r="N2038">
            <v>2018</v>
          </cell>
          <cell r="O2038" t="str">
            <v>Tuxtla Gutierrez</v>
          </cell>
          <cell r="P2038" t="str">
            <v>Chiapas</v>
          </cell>
          <cell r="Q2038" t="str">
            <v>Sureste</v>
          </cell>
          <cell r="R2038" t="str">
            <v>Activo</v>
          </cell>
          <cell r="S2038" t="str">
            <v>En operación</v>
          </cell>
          <cell r="T2038" t="str">
            <v>GNP</v>
          </cell>
          <cell r="U2038" t="str">
            <v>Grupo Nacional Provincial, S.A.B.</v>
          </cell>
          <cell r="V2038" t="str">
            <v>Asesor de Servicio</v>
          </cell>
          <cell r="W2038" t="str">
            <v>-</v>
          </cell>
          <cell r="X2038" t="str">
            <v>Supervisoria</v>
          </cell>
          <cell r="Y2038" t="str">
            <v>Asignado</v>
          </cell>
          <cell r="Z2038">
            <v>40141001</v>
          </cell>
          <cell r="AA2038" t="str">
            <v>Nataren Duran Jesús</v>
          </cell>
          <cell r="AB2038" t="str">
            <v>Servicios Administrativos en Reclamaciones, S.A. de C.V.</v>
          </cell>
          <cell r="AC2038" t="str">
            <v>NADJ711226LM7</v>
          </cell>
          <cell r="AD2038" t="str">
            <v>Operativo</v>
          </cell>
          <cell r="AE2038" t="str">
            <v>Asesor de Servicio</v>
          </cell>
          <cell r="AF2038" t="str">
            <v>Unidad Operativa</v>
          </cell>
          <cell r="AG2038" t="str">
            <v>Dirección Servicio y Operaciones</v>
          </cell>
          <cell r="AH2038" t="str">
            <v>Subdir. Siniestros CDMX y Sureste</v>
          </cell>
          <cell r="AI2038" t="str">
            <v>C9208</v>
          </cell>
          <cell r="AJ2038" t="str">
            <v>Lasa Estrada Antxon</v>
          </cell>
          <cell r="AK2038" t="str">
            <v>Supervisoria Tuxtla</v>
          </cell>
          <cell r="AL2038" t="str">
            <v>Tuxtla</v>
          </cell>
          <cell r="AM2038">
            <v>0</v>
          </cell>
          <cell r="AN2038" t="str">
            <v>jesus.nataren@gnp.com.mx</v>
          </cell>
          <cell r="AO2038" t="str">
            <v>jesus.nataren@gnp.com.mx</v>
          </cell>
          <cell r="AQ2038">
            <v>9611139341</v>
          </cell>
          <cell r="AR2038" t="str">
            <v>6363180010388690</v>
          </cell>
          <cell r="AS2038" t="str">
            <v>ACTIVO</v>
          </cell>
          <cell r="AT2038" t="str">
            <v>4728</v>
          </cell>
          <cell r="AU2038" t="str">
            <v>915</v>
          </cell>
          <cell r="AV2038" t="str">
            <v>05/26</v>
          </cell>
          <cell r="AW2038" t="str">
            <v>IMDM24204048..</v>
          </cell>
          <cell r="AX2038" t="str">
            <v>Activo</v>
          </cell>
          <cell r="AY2038" t="str">
            <v>No</v>
          </cell>
          <cell r="AZ2038" t="str">
            <v>-</v>
          </cell>
          <cell r="BA2038" t="str">
            <v>-</v>
          </cell>
          <cell r="BB2038" t="str">
            <v>-</v>
          </cell>
          <cell r="BC2038" t="str">
            <v>-</v>
          </cell>
          <cell r="BD2038" t="str">
            <v>-</v>
          </cell>
          <cell r="BE2038" t="str">
            <v>-</v>
          </cell>
          <cell r="BF2038" t="str">
            <v>-</v>
          </cell>
          <cell r="BG2038">
            <v>3</v>
          </cell>
          <cell r="BH2038">
            <v>2021</v>
          </cell>
          <cell r="BI2038">
            <v>1</v>
          </cell>
          <cell r="BJ2038" t="str">
            <v>Arrendado</v>
          </cell>
          <cell r="BL2038" t="str">
            <v>Auto Cam, S.A. de C.V.</v>
          </cell>
          <cell r="BM2038">
            <v>128362.07</v>
          </cell>
          <cell r="BN2038">
            <v>20537.93</v>
          </cell>
          <cell r="BO2038">
            <v>148900</v>
          </cell>
          <cell r="BQ2038">
            <v>43652</v>
          </cell>
          <cell r="BR2038" t="str">
            <v>AP-20180626-0783</v>
          </cell>
          <cell r="BS2038" t="str">
            <v>102</v>
          </cell>
          <cell r="BT2038" t="str">
            <v>12/36</v>
          </cell>
          <cell r="BU2038">
            <v>2086.73</v>
          </cell>
          <cell r="BV2038">
            <v>1264.94</v>
          </cell>
          <cell r="BW2038">
            <v>3351.67</v>
          </cell>
          <cell r="BX2038">
            <v>536.27</v>
          </cell>
          <cell r="BY2038">
            <v>3887.94</v>
          </cell>
          <cell r="BZ2038">
            <v>114548.78</v>
          </cell>
          <cell r="CA2038" t="str">
            <v>26/06/2018</v>
          </cell>
          <cell r="CB2038" t="str">
            <v>06/07/2021</v>
          </cell>
          <cell r="CC2038" t="str">
            <v>Lunes</v>
          </cell>
          <cell r="CD2038" t="str">
            <v>86</v>
          </cell>
          <cell r="CE2038" t="str">
            <v>6</v>
          </cell>
          <cell r="CF2038" t="str">
            <v>Amarillo</v>
          </cell>
          <cell r="CG2038" t="str">
            <v>1er Sábado</v>
          </cell>
          <cell r="CH2038" t="str">
            <v>Ene y Feb</v>
          </cell>
          <cell r="CI2038" t="str">
            <v>Jul y Ago</v>
          </cell>
          <cell r="CJ2038" t="str">
            <v>Ajustador</v>
          </cell>
          <cell r="CK2038">
            <v>90</v>
          </cell>
          <cell r="CL2038" t="str">
            <v>101 - MAGNA</v>
          </cell>
          <cell r="CM2038" t="str">
            <v>18038</v>
          </cell>
          <cell r="CN2038" t="str">
            <v>185/60/R14</v>
          </cell>
          <cell r="CO2038" t="str">
            <v>Motor: 1.6L, Potencia: 103hp @ 5800 rpm. Torque: 107 lb-pie @ 3600 rpm</v>
          </cell>
          <cell r="CP2038" t="str">
            <v>4006557</v>
          </cell>
        </row>
        <row r="2039">
          <cell r="A2039" t="str">
            <v>18039</v>
          </cell>
          <cell r="B2039" t="str">
            <v>M97AUU</v>
          </cell>
          <cell r="C2039" t="str">
            <v>Ciudad de México</v>
          </cell>
          <cell r="D2039" t="str">
            <v>No aplica</v>
          </cell>
          <cell r="E2039" t="str">
            <v>Aveo</v>
          </cell>
          <cell r="F2039" t="str">
            <v>Automóvil</v>
          </cell>
          <cell r="G2039" t="str">
            <v>Chevrolet</v>
          </cell>
          <cell r="H2039" t="str">
            <v>Aveo LT 4 Ptas, T/M-5V, D/H, A/A, B/A, CD, Paq. K</v>
          </cell>
          <cell r="I2039" t="str">
            <v>3G1TA5CF1JL200339</v>
          </cell>
          <cell r="J2039" t="str">
            <v>Hecho en México</v>
          </cell>
          <cell r="K2039" t="str">
            <v>Magna</v>
          </cell>
          <cell r="L2039">
            <v>4</v>
          </cell>
          <cell r="M2039">
            <v>45</v>
          </cell>
          <cell r="N2039">
            <v>2018</v>
          </cell>
          <cell r="O2039" t="str">
            <v>Toluca</v>
          </cell>
          <cell r="P2039" t="str">
            <v>Estado de México</v>
          </cell>
          <cell r="Q2039" t="str">
            <v>Centro</v>
          </cell>
          <cell r="R2039" t="str">
            <v>Activo</v>
          </cell>
          <cell r="S2039" t="str">
            <v>En operación</v>
          </cell>
          <cell r="T2039" t="str">
            <v>GNP</v>
          </cell>
          <cell r="U2039" t="str">
            <v>Grupo Nacional Provincial, S.A.B.</v>
          </cell>
          <cell r="V2039" t="str">
            <v>Asesor de Servicio</v>
          </cell>
          <cell r="W2039" t="str">
            <v>T31</v>
          </cell>
          <cell r="X2039" t="str">
            <v>Supervisoria</v>
          </cell>
          <cell r="Y2039" t="str">
            <v>Asignado</v>
          </cell>
          <cell r="Z2039">
            <v>40220001</v>
          </cell>
          <cell r="AA2039" t="str">
            <v>Rodriguez Ramirez José Carlos</v>
          </cell>
          <cell r="AB2039" t="str">
            <v>Servicios Administrativos en Reclamaciones, S.A. de C.V.</v>
          </cell>
          <cell r="AC2039" t="str">
            <v>RORC780309V22</v>
          </cell>
          <cell r="AD2039" t="str">
            <v>Operativo</v>
          </cell>
          <cell r="AE2039" t="str">
            <v>Asesor de Servicio</v>
          </cell>
          <cell r="AF2039" t="str">
            <v>Unidad Operativa</v>
          </cell>
          <cell r="AG2039" t="str">
            <v>Dirección Servicio y Operaciones</v>
          </cell>
          <cell r="AH2039" t="str">
            <v>Subdir. Siniestros CDMX y Sureste</v>
          </cell>
          <cell r="AI2039" t="str">
            <v>C9208</v>
          </cell>
          <cell r="AJ2039" t="str">
            <v>Lasa Estrada Antxon</v>
          </cell>
          <cell r="AK2039" t="str">
            <v>Toluca</v>
          </cell>
          <cell r="AL2039" t="str">
            <v>Toluca</v>
          </cell>
          <cell r="AM2039">
            <v>0</v>
          </cell>
          <cell r="AN2039" t="str">
            <v>jose.rodriguezramirez@gnp.com.mx</v>
          </cell>
          <cell r="AO2039" t="str">
            <v>jose.rodriguezramirez@gnp.com.mx</v>
          </cell>
          <cell r="AQ2039">
            <v>7223508540</v>
          </cell>
          <cell r="AR2039" t="str">
            <v>6363180010382073</v>
          </cell>
          <cell r="AS2039" t="str">
            <v>ACTIVO</v>
          </cell>
          <cell r="AT2039" t="str">
            <v>4551</v>
          </cell>
          <cell r="AU2039" t="str">
            <v>419</v>
          </cell>
          <cell r="AV2039" t="str">
            <v>05/26</v>
          </cell>
          <cell r="AW2039" t="str">
            <v>IMDM22968844..</v>
          </cell>
          <cell r="AX2039" t="str">
            <v>Activo</v>
          </cell>
          <cell r="AY2039" t="str">
            <v>No</v>
          </cell>
          <cell r="AZ2039" t="str">
            <v>-</v>
          </cell>
          <cell r="BA2039" t="str">
            <v>-</v>
          </cell>
          <cell r="BB2039" t="str">
            <v>-</v>
          </cell>
          <cell r="BC2039" t="str">
            <v>-</v>
          </cell>
          <cell r="BD2039" t="str">
            <v>-</v>
          </cell>
          <cell r="BE2039" t="str">
            <v>-</v>
          </cell>
          <cell r="BF2039" t="str">
            <v>-</v>
          </cell>
          <cell r="BG2039">
            <v>3</v>
          </cell>
          <cell r="BH2039">
            <v>2021</v>
          </cell>
          <cell r="BI2039">
            <v>1</v>
          </cell>
          <cell r="BJ2039" t="str">
            <v>Arrendado</v>
          </cell>
          <cell r="BL2039" t="str">
            <v>Auto Cam, S.A. de C.V.</v>
          </cell>
          <cell r="BM2039">
            <v>128362.07</v>
          </cell>
          <cell r="BN2039">
            <v>20537.93</v>
          </cell>
          <cell r="BO2039">
            <v>148900</v>
          </cell>
          <cell r="BQ2039">
            <v>43652</v>
          </cell>
          <cell r="BR2039" t="str">
            <v>AP-20180626-0783</v>
          </cell>
          <cell r="BS2039" t="str">
            <v>162</v>
          </cell>
          <cell r="BT2039" t="str">
            <v>7/48</v>
          </cell>
          <cell r="BU2039">
            <v>1392.63</v>
          </cell>
          <cell r="BV2039">
            <v>1410.62</v>
          </cell>
          <cell r="BW2039">
            <v>2803.25</v>
          </cell>
          <cell r="BX2039">
            <v>448.52</v>
          </cell>
          <cell r="BY2039">
            <v>3251.77</v>
          </cell>
          <cell r="BZ2039">
            <v>128675</v>
          </cell>
          <cell r="CA2039" t="str">
            <v>13/11/2018</v>
          </cell>
          <cell r="CB2039" t="str">
            <v>06/12/2022</v>
          </cell>
          <cell r="CC2039" t="str">
            <v>Martes</v>
          </cell>
          <cell r="CD2039" t="str">
            <v>97</v>
          </cell>
          <cell r="CE2039" t="str">
            <v>7</v>
          </cell>
          <cell r="CF2039" t="str">
            <v>Rosa</v>
          </cell>
          <cell r="CG2039" t="str">
            <v>2o Sábado</v>
          </cell>
          <cell r="CH2039" t="str">
            <v>Feb y Mzo</v>
          </cell>
          <cell r="CI2039" t="str">
            <v>Ago y Sep</v>
          </cell>
          <cell r="CJ2039" t="str">
            <v>Ajustador</v>
          </cell>
          <cell r="CK2039">
            <v>90</v>
          </cell>
          <cell r="CL2039" t="str">
            <v>101 - MAGNA</v>
          </cell>
          <cell r="CM2039" t="str">
            <v>18039</v>
          </cell>
          <cell r="CN2039" t="str">
            <v>185/60/R14</v>
          </cell>
          <cell r="CO2039" t="str">
            <v>Motor: 1.6L, Potencia: 103hp @ 5800 rpm. Torque: 107 lb-pie @ 3600 rpm</v>
          </cell>
          <cell r="CP2039" t="str">
            <v>4010828</v>
          </cell>
        </row>
        <row r="2040">
          <cell r="A2040" t="str">
            <v>18040</v>
          </cell>
          <cell r="B2040" t="str">
            <v>K46AVT</v>
          </cell>
          <cell r="C2040" t="str">
            <v>Ciudad de México</v>
          </cell>
          <cell r="D2040" t="str">
            <v>No aplica</v>
          </cell>
          <cell r="E2040" t="str">
            <v>Aveo</v>
          </cell>
          <cell r="F2040" t="str">
            <v>Automóvil</v>
          </cell>
          <cell r="G2040" t="str">
            <v>Chevrolet</v>
          </cell>
          <cell r="H2040" t="str">
            <v>Aveo LT 4 Ptas, T/M-5V, D/H, A/A, B/A, CD, Paq. K</v>
          </cell>
          <cell r="I2040" t="str">
            <v>3G1TA5CF3JL190882</v>
          </cell>
          <cell r="J2040" t="str">
            <v>Hecho en México</v>
          </cell>
          <cell r="K2040" t="str">
            <v>Magna</v>
          </cell>
          <cell r="L2040">
            <v>4</v>
          </cell>
          <cell r="M2040">
            <v>45</v>
          </cell>
          <cell r="N2040">
            <v>2018</v>
          </cell>
          <cell r="O2040" t="str">
            <v>Morelia</v>
          </cell>
          <cell r="P2040" t="str">
            <v>Michoacán</v>
          </cell>
          <cell r="Q2040" t="str">
            <v>Occidente</v>
          </cell>
          <cell r="R2040" t="str">
            <v>Activo</v>
          </cell>
          <cell r="S2040" t="str">
            <v>En operación</v>
          </cell>
          <cell r="T2040" t="str">
            <v>GNP</v>
          </cell>
          <cell r="U2040" t="str">
            <v>Grupo Nacional Provincial, S.A.B.</v>
          </cell>
          <cell r="V2040" t="str">
            <v>Asesor de Servicio</v>
          </cell>
          <cell r="W2040" t="str">
            <v>341</v>
          </cell>
          <cell r="X2040" t="str">
            <v>Célula 6</v>
          </cell>
          <cell r="Y2040" t="str">
            <v>Asignado</v>
          </cell>
          <cell r="Z2040">
            <v>40103001</v>
          </cell>
          <cell r="AA2040" t="str">
            <v>Cortes Raya Omar Felipe</v>
          </cell>
          <cell r="AB2040" t="str">
            <v>Servicios Administrativos en Reclamaciones, S.A. de C.V.</v>
          </cell>
          <cell r="AC2040" t="str">
            <v>CORO720507VD3</v>
          </cell>
          <cell r="AD2040" t="str">
            <v>Operativo</v>
          </cell>
          <cell r="AE2040" t="str">
            <v>Asesor de Servicio</v>
          </cell>
          <cell r="AF2040" t="str">
            <v>Unidad Operativa</v>
          </cell>
          <cell r="AG2040" t="str">
            <v>Dirección Servicio y Operaciones</v>
          </cell>
          <cell r="AH2040" t="str">
            <v>Subdirección Siniestros Norte y Occidente</v>
          </cell>
          <cell r="AI2040" t="str">
            <v>C9212</v>
          </cell>
          <cell r="AJ2040" t="str">
            <v>Colome Pineda Juan Del Carmen</v>
          </cell>
          <cell r="AK2040" t="str">
            <v>Supervisoria Morelia</v>
          </cell>
          <cell r="AL2040" t="str">
            <v>Morelia</v>
          </cell>
          <cell r="AM2040">
            <v>5940</v>
          </cell>
          <cell r="AN2040" t="str">
            <v>omar.cortes@gnp.com.mx</v>
          </cell>
          <cell r="AO2040" t="str">
            <v>omar.cortes@gnp.com.mx</v>
          </cell>
          <cell r="AQ2040">
            <v>4431691804</v>
          </cell>
          <cell r="AR2040" t="str">
            <v>6363180010388708</v>
          </cell>
          <cell r="AS2040" t="str">
            <v>ACTIVO</v>
          </cell>
          <cell r="AT2040" t="str">
            <v>1573</v>
          </cell>
          <cell r="AU2040" t="str">
            <v>782</v>
          </cell>
          <cell r="AV2040" t="str">
            <v>05/26</v>
          </cell>
          <cell r="AW2040" t="str">
            <v>IMDM22968920..</v>
          </cell>
          <cell r="AX2040" t="str">
            <v>Activo</v>
          </cell>
          <cell r="AY2040" t="str">
            <v>No</v>
          </cell>
          <cell r="AZ2040" t="str">
            <v>-</v>
          </cell>
          <cell r="BA2040" t="str">
            <v>-</v>
          </cell>
          <cell r="BB2040" t="str">
            <v>-</v>
          </cell>
          <cell r="BC2040" t="str">
            <v>-</v>
          </cell>
          <cell r="BD2040" t="str">
            <v>-</v>
          </cell>
          <cell r="BE2040" t="str">
            <v>-</v>
          </cell>
          <cell r="BF2040" t="str">
            <v>-</v>
          </cell>
          <cell r="BG2040">
            <v>3</v>
          </cell>
          <cell r="BH2040">
            <v>2021</v>
          </cell>
          <cell r="BI2040">
            <v>1</v>
          </cell>
          <cell r="BJ2040" t="str">
            <v>Arrendado</v>
          </cell>
          <cell r="BL2040" t="str">
            <v>Auto Cam, S.A. de C.V.</v>
          </cell>
          <cell r="BM2040">
            <v>128362.07</v>
          </cell>
          <cell r="BN2040">
            <v>20537.93</v>
          </cell>
          <cell r="BO2040">
            <v>148900</v>
          </cell>
          <cell r="BQ2040">
            <v>43652</v>
          </cell>
          <cell r="BR2040" t="str">
            <v>AP-20180626-0783</v>
          </cell>
          <cell r="BS2040" t="str">
            <v>89</v>
          </cell>
          <cell r="BT2040" t="str">
            <v>12/36</v>
          </cell>
          <cell r="BU2040">
            <v>2086.73</v>
          </cell>
          <cell r="BV2040">
            <v>1264.94</v>
          </cell>
          <cell r="BW2040">
            <v>3351.67</v>
          </cell>
          <cell r="BX2040">
            <v>536.27</v>
          </cell>
          <cell r="BY2040">
            <v>3887.94</v>
          </cell>
          <cell r="BZ2040">
            <v>114548.78</v>
          </cell>
          <cell r="CA2040" t="str">
            <v>26/06/2018</v>
          </cell>
          <cell r="CB2040" t="str">
            <v>06/07/2021</v>
          </cell>
          <cell r="CC2040" t="str">
            <v>Lunes</v>
          </cell>
          <cell r="CD2040" t="str">
            <v>46</v>
          </cell>
          <cell r="CE2040" t="str">
            <v>6</v>
          </cell>
          <cell r="CF2040" t="str">
            <v>Amarillo</v>
          </cell>
          <cell r="CG2040" t="str">
            <v>1er Sábado</v>
          </cell>
          <cell r="CH2040" t="str">
            <v>Ene y Feb</v>
          </cell>
          <cell r="CI2040" t="str">
            <v>Jul y Ago</v>
          </cell>
          <cell r="CJ2040" t="str">
            <v>Ajustador</v>
          </cell>
          <cell r="CK2040">
            <v>90</v>
          </cell>
          <cell r="CL2040" t="str">
            <v>101 - MAGNA</v>
          </cell>
          <cell r="CM2040" t="str">
            <v>18040</v>
          </cell>
          <cell r="CN2040" t="str">
            <v>185/60/R14</v>
          </cell>
          <cell r="CO2040" t="str">
            <v>Motor: 1.6L, Potencia: 103hp @ 5800 rpm. Torque: 107 lb-pie @ 3600 rpm</v>
          </cell>
          <cell r="CP2040" t="str">
            <v>4021024</v>
          </cell>
        </row>
        <row r="2041">
          <cell r="A2041" t="str">
            <v>18041</v>
          </cell>
          <cell r="B2041" t="str">
            <v>L96AVT</v>
          </cell>
          <cell r="C2041" t="str">
            <v>Ciudad de México</v>
          </cell>
          <cell r="D2041" t="str">
            <v>No aplica</v>
          </cell>
          <cell r="E2041" t="str">
            <v>Aveo</v>
          </cell>
          <cell r="F2041" t="str">
            <v>Automóvil</v>
          </cell>
          <cell r="G2041" t="str">
            <v>Chevrolet</v>
          </cell>
          <cell r="H2041" t="str">
            <v>Aveo LT 4 Ptas, T/M-5V, D/H, A/A, B/A, CD, Paq. K</v>
          </cell>
          <cell r="I2041" t="str">
            <v>3G1TA5CF5JL191340</v>
          </cell>
          <cell r="J2041" t="str">
            <v>Hecho en México</v>
          </cell>
          <cell r="K2041" t="str">
            <v>Magna</v>
          </cell>
          <cell r="L2041">
            <v>4</v>
          </cell>
          <cell r="M2041">
            <v>45</v>
          </cell>
          <cell r="N2041">
            <v>2018</v>
          </cell>
          <cell r="O2041" t="str">
            <v>Nuevo Laredo</v>
          </cell>
          <cell r="P2041" t="str">
            <v>Tamaulipas</v>
          </cell>
          <cell r="Q2041" t="str">
            <v>Noreste</v>
          </cell>
          <cell r="R2041" t="str">
            <v>Activo</v>
          </cell>
          <cell r="S2041" t="str">
            <v>En operación</v>
          </cell>
          <cell r="T2041" t="str">
            <v>GNP</v>
          </cell>
          <cell r="U2041" t="str">
            <v>Grupo Nacional Provincial, S.A.B.</v>
          </cell>
          <cell r="V2041" t="str">
            <v>Asesor de Servicio</v>
          </cell>
          <cell r="W2041" t="str">
            <v>459</v>
          </cell>
          <cell r="X2041" t="str">
            <v>Célula 4</v>
          </cell>
          <cell r="Y2041" t="str">
            <v>Asignado</v>
          </cell>
          <cell r="Z2041" t="str">
            <v>S04561</v>
          </cell>
          <cell r="AA2041" t="str">
            <v>Banda Ortega Daniel Alberto</v>
          </cell>
          <cell r="AB2041" t="str">
            <v>Servicios Administrativos en Reclamaciones, S.A. de C.V.</v>
          </cell>
          <cell r="AC2041" t="str">
            <v>BAOD900623L50</v>
          </cell>
          <cell r="AD2041" t="str">
            <v>Operativo</v>
          </cell>
          <cell r="AE2041" t="str">
            <v>Asesor de Servicio</v>
          </cell>
          <cell r="AF2041" t="str">
            <v>Unidad Operativa</v>
          </cell>
          <cell r="AG2041" t="str">
            <v>Dirección Servicio y Operaciones</v>
          </cell>
          <cell r="AH2041" t="str">
            <v>Subdirección Siniestros Norte y Occidente</v>
          </cell>
          <cell r="AI2041" t="str">
            <v>C9212</v>
          </cell>
          <cell r="AJ2041" t="str">
            <v>Colome Pineda Juan Del Carmen</v>
          </cell>
          <cell r="AK2041" t="str">
            <v>Reynosa</v>
          </cell>
          <cell r="AL2041" t="str">
            <v>Reynosa</v>
          </cell>
          <cell r="AM2041">
            <v>5558</v>
          </cell>
          <cell r="AN2041" t="str">
            <v>daniel.banda@gnp.com.mx</v>
          </cell>
          <cell r="AO2041" t="str">
            <v>daniel.banda@gnp.com.mx</v>
          </cell>
          <cell r="AQ2041">
            <v>8671293642</v>
          </cell>
          <cell r="AR2041" t="str">
            <v>6363180010388716</v>
          </cell>
          <cell r="AS2041" t="str">
            <v>ACTIVO</v>
          </cell>
          <cell r="AT2041" t="str">
            <v>7251</v>
          </cell>
          <cell r="AU2041" t="str">
            <v>851</v>
          </cell>
          <cell r="AV2041" t="str">
            <v>05/26</v>
          </cell>
          <cell r="AW2041" t="str">
            <v>IMDM22968921..</v>
          </cell>
          <cell r="AX2041" t="str">
            <v>Activo</v>
          </cell>
          <cell r="AY2041" t="str">
            <v>No</v>
          </cell>
          <cell r="AZ2041" t="str">
            <v>-</v>
          </cell>
          <cell r="BA2041" t="str">
            <v>-</v>
          </cell>
          <cell r="BB2041" t="str">
            <v>-</v>
          </cell>
          <cell r="BC2041" t="str">
            <v>-</v>
          </cell>
          <cell r="BD2041" t="str">
            <v>-</v>
          </cell>
          <cell r="BE2041" t="str">
            <v>-</v>
          </cell>
          <cell r="BF2041" t="str">
            <v>-</v>
          </cell>
          <cell r="BG2041">
            <v>3</v>
          </cell>
          <cell r="BH2041">
            <v>2021</v>
          </cell>
          <cell r="BI2041">
            <v>1</v>
          </cell>
          <cell r="BJ2041" t="str">
            <v>Arrendado</v>
          </cell>
          <cell r="BL2041" t="str">
            <v>Auto Cam, S.A. de C.V.</v>
          </cell>
          <cell r="BM2041">
            <v>128362.07</v>
          </cell>
          <cell r="BN2041">
            <v>20537.93</v>
          </cell>
          <cell r="BO2041">
            <v>148900</v>
          </cell>
          <cell r="BQ2041">
            <v>43652</v>
          </cell>
          <cell r="BR2041" t="str">
            <v>AP-20180626-0783</v>
          </cell>
          <cell r="BS2041" t="str">
            <v>90</v>
          </cell>
          <cell r="BT2041" t="str">
            <v>12/36</v>
          </cell>
          <cell r="BU2041">
            <v>2086.73</v>
          </cell>
          <cell r="BV2041">
            <v>1264.94</v>
          </cell>
          <cell r="BW2041">
            <v>3351.67</v>
          </cell>
          <cell r="BX2041">
            <v>536.27</v>
          </cell>
          <cell r="BY2041">
            <v>3887.94</v>
          </cell>
          <cell r="BZ2041">
            <v>114548.78</v>
          </cell>
          <cell r="CA2041" t="str">
            <v>26/06/2018</v>
          </cell>
          <cell r="CB2041" t="str">
            <v>06/07/2021</v>
          </cell>
          <cell r="CC2041" t="str">
            <v>Lunes</v>
          </cell>
          <cell r="CD2041" t="str">
            <v>96</v>
          </cell>
          <cell r="CE2041" t="str">
            <v>6</v>
          </cell>
          <cell r="CF2041" t="str">
            <v>Amarillo</v>
          </cell>
          <cell r="CG2041" t="str">
            <v>1er Sábado</v>
          </cell>
          <cell r="CH2041" t="str">
            <v>Ene y Feb</v>
          </cell>
          <cell r="CI2041" t="str">
            <v>Jul y Ago</v>
          </cell>
          <cell r="CJ2041" t="str">
            <v>Ajustador</v>
          </cell>
          <cell r="CK2041">
            <v>90</v>
          </cell>
          <cell r="CL2041" t="str">
            <v>101 - MAGNA</v>
          </cell>
          <cell r="CM2041" t="str">
            <v>18041</v>
          </cell>
          <cell r="CN2041" t="str">
            <v>185/60/R14</v>
          </cell>
          <cell r="CO2041" t="str">
            <v>Motor: 1.6L, Potencia: 103hp @ 5800 rpm. Torque: 107 lb-pie @ 3600 rpm</v>
          </cell>
          <cell r="CP2041" t="str">
            <v>4017846</v>
          </cell>
        </row>
        <row r="2042">
          <cell r="A2042" t="str">
            <v>18042</v>
          </cell>
          <cell r="B2042" t="str">
            <v>L75AVT</v>
          </cell>
          <cell r="C2042" t="str">
            <v>Ciudad de México</v>
          </cell>
          <cell r="D2042" t="str">
            <v>No aplica</v>
          </cell>
          <cell r="E2042" t="str">
            <v>Aveo</v>
          </cell>
          <cell r="F2042" t="str">
            <v>Automóvil</v>
          </cell>
          <cell r="G2042" t="str">
            <v>Chevrolet</v>
          </cell>
          <cell r="H2042" t="str">
            <v>Aveo LT 4 Ptas, T/M-5V, D/H, A/A, B/A, CD, Paq. K</v>
          </cell>
          <cell r="I2042" t="str">
            <v>3G1TA5CF3JL191367</v>
          </cell>
          <cell r="J2042" t="str">
            <v>Hecho en México</v>
          </cell>
          <cell r="K2042" t="str">
            <v>Magna</v>
          </cell>
          <cell r="L2042">
            <v>4</v>
          </cell>
          <cell r="M2042">
            <v>45</v>
          </cell>
          <cell r="N2042">
            <v>2018</v>
          </cell>
          <cell r="O2042" t="str">
            <v>Nuevo Laredo</v>
          </cell>
          <cell r="P2042" t="str">
            <v>Tamaulipas</v>
          </cell>
          <cell r="Q2042" t="str">
            <v>Noreste</v>
          </cell>
          <cell r="R2042" t="str">
            <v>Activo</v>
          </cell>
          <cell r="S2042" t="str">
            <v>En operación</v>
          </cell>
          <cell r="T2042" t="str">
            <v>GNP</v>
          </cell>
          <cell r="U2042" t="str">
            <v>Grupo Nacional Provincial, S.A.B.</v>
          </cell>
          <cell r="V2042" t="str">
            <v>Asesor de Servicio</v>
          </cell>
          <cell r="W2042" t="str">
            <v>501</v>
          </cell>
          <cell r="X2042" t="str">
            <v>Célula 9</v>
          </cell>
          <cell r="Y2042" t="str">
            <v>Asignado</v>
          </cell>
          <cell r="Z2042" t="str">
            <v>N90651</v>
          </cell>
          <cell r="AA2042" t="str">
            <v>García Hernández Nabor</v>
          </cell>
          <cell r="AB2042" t="str">
            <v>Grupo Nacional Provincial, S.A.B.</v>
          </cell>
          <cell r="AC2042" t="str">
            <v>GAHN801002K69</v>
          </cell>
          <cell r="AD2042" t="str">
            <v>Operativo</v>
          </cell>
          <cell r="AE2042" t="str">
            <v>Ajustador D</v>
          </cell>
          <cell r="AF2042" t="str">
            <v>Unidad Operativa</v>
          </cell>
          <cell r="AG2042" t="str">
            <v>Dirección Servicio y Operaciones</v>
          </cell>
          <cell r="AH2042" t="str">
            <v>Subdirección Siniestros Norte y Occidente</v>
          </cell>
          <cell r="AI2042" t="str">
            <v>C9212</v>
          </cell>
          <cell r="AJ2042" t="str">
            <v>Colome Pineda Juan Del Carmen</v>
          </cell>
          <cell r="AK2042" t="str">
            <v>Nuevo Laredo</v>
          </cell>
          <cell r="AL2042" t="str">
            <v>Nuevo Laredo</v>
          </cell>
          <cell r="AM2042">
            <v>5555</v>
          </cell>
          <cell r="AN2042" t="str">
            <v>nabor.garcia@gnp.com.mx</v>
          </cell>
          <cell r="AO2042" t="str">
            <v>nabor.garcia@gnp.com.mx</v>
          </cell>
          <cell r="AQ2042">
            <v>8671179535</v>
          </cell>
          <cell r="AR2042" t="str">
            <v>6363180010388724</v>
          </cell>
          <cell r="AS2042" t="str">
            <v>ACTIVO</v>
          </cell>
          <cell r="AT2042" t="str">
            <v>7485</v>
          </cell>
          <cell r="AU2042" t="str">
            <v>342</v>
          </cell>
          <cell r="AV2042" t="str">
            <v>05/26</v>
          </cell>
          <cell r="AW2042" t="str">
            <v>IMDM24203972..</v>
          </cell>
          <cell r="AX2042" t="str">
            <v>Inactivo</v>
          </cell>
          <cell r="AY2042" t="str">
            <v>No</v>
          </cell>
          <cell r="AZ2042" t="str">
            <v>-</v>
          </cell>
          <cell r="BA2042" t="str">
            <v>-</v>
          </cell>
          <cell r="BB2042" t="str">
            <v>-</v>
          </cell>
          <cell r="BC2042" t="str">
            <v>-</v>
          </cell>
          <cell r="BD2042" t="str">
            <v>-</v>
          </cell>
          <cell r="BE2042" t="str">
            <v>-</v>
          </cell>
          <cell r="BF2042" t="str">
            <v>-</v>
          </cell>
          <cell r="BG2042">
            <v>3</v>
          </cell>
          <cell r="BH2042">
            <v>2021</v>
          </cell>
          <cell r="BI2042">
            <v>1</v>
          </cell>
          <cell r="BJ2042" t="str">
            <v>Arrendado</v>
          </cell>
          <cell r="BL2042" t="str">
            <v>Auto Cam, S.A. de C.V.</v>
          </cell>
          <cell r="BM2042">
            <v>128362.07</v>
          </cell>
          <cell r="BN2042">
            <v>20537.93</v>
          </cell>
          <cell r="BO2042">
            <v>148900</v>
          </cell>
          <cell r="BQ2042">
            <v>43652</v>
          </cell>
          <cell r="BR2042" t="str">
            <v>AP-20180626-0783</v>
          </cell>
          <cell r="BS2042" t="str">
            <v>91</v>
          </cell>
          <cell r="BT2042" t="str">
            <v>12/36</v>
          </cell>
          <cell r="BU2042">
            <v>2086.73</v>
          </cell>
          <cell r="BV2042">
            <v>1264.94</v>
          </cell>
          <cell r="BW2042">
            <v>3351.67</v>
          </cell>
          <cell r="BX2042">
            <v>536.27</v>
          </cell>
          <cell r="BY2042">
            <v>3887.94</v>
          </cell>
          <cell r="BZ2042">
            <v>114548.78</v>
          </cell>
          <cell r="CA2042" t="str">
            <v>26/06/2018</v>
          </cell>
          <cell r="CB2042" t="str">
            <v>06/07/2021</v>
          </cell>
          <cell r="CC2042" t="str">
            <v>Lunes</v>
          </cell>
          <cell r="CD2042" t="str">
            <v>75</v>
          </cell>
          <cell r="CE2042" t="str">
            <v>5</v>
          </cell>
          <cell r="CF2042" t="str">
            <v>Amarillo</v>
          </cell>
          <cell r="CG2042" t="str">
            <v>1er Sábado</v>
          </cell>
          <cell r="CH2042" t="str">
            <v>Ene y Feb</v>
          </cell>
          <cell r="CI2042" t="str">
            <v>Jul y Ago</v>
          </cell>
          <cell r="CJ2042" t="str">
            <v>Ajustador</v>
          </cell>
          <cell r="CK2042">
            <v>90</v>
          </cell>
          <cell r="CL2042" t="str">
            <v>101 - MAGNA</v>
          </cell>
          <cell r="CM2042" t="str">
            <v>18042</v>
          </cell>
          <cell r="CN2042" t="str">
            <v>185/60/R14</v>
          </cell>
          <cell r="CO2042" t="str">
            <v>Motor: 1.6L, Potencia: 103hp @ 5800 rpm. Torque: 107 lb-pie @ 3600 rpm</v>
          </cell>
          <cell r="CP2042" t="str">
            <v>4017858</v>
          </cell>
        </row>
        <row r="2043">
          <cell r="A2043" t="str">
            <v>18043</v>
          </cell>
          <cell r="B2043" t="str">
            <v>K44AVT</v>
          </cell>
          <cell r="C2043" t="str">
            <v>Ciudad de México</v>
          </cell>
          <cell r="D2043" t="str">
            <v>No aplica</v>
          </cell>
          <cell r="E2043" t="str">
            <v>Aveo</v>
          </cell>
          <cell r="F2043" t="str">
            <v>Automóvil</v>
          </cell>
          <cell r="G2043" t="str">
            <v>Chevrolet</v>
          </cell>
          <cell r="H2043" t="str">
            <v>Aveo LT 4 Ptas, T/M-5V, D/H, A/A, B/A, CD, Paq. K</v>
          </cell>
          <cell r="I2043" t="str">
            <v>3G1TA5CF3JL192664</v>
          </cell>
          <cell r="J2043" t="str">
            <v>Hecho en México</v>
          </cell>
          <cell r="K2043" t="str">
            <v>Magna</v>
          </cell>
          <cell r="L2043">
            <v>4</v>
          </cell>
          <cell r="M2043">
            <v>45</v>
          </cell>
          <cell r="N2043">
            <v>2018</v>
          </cell>
          <cell r="O2043" t="str">
            <v>Oaxaca</v>
          </cell>
          <cell r="P2043" t="str">
            <v>Oaxaca</v>
          </cell>
          <cell r="Q2043" t="str">
            <v>Sureste</v>
          </cell>
          <cell r="R2043" t="str">
            <v>Activo</v>
          </cell>
          <cell r="S2043" t="str">
            <v>En operación</v>
          </cell>
          <cell r="T2043" t="str">
            <v>GNP</v>
          </cell>
          <cell r="U2043" t="str">
            <v>Grupo Nacional Provincial, S.A.B.</v>
          </cell>
          <cell r="V2043" t="str">
            <v>Asesor de Servicio</v>
          </cell>
          <cell r="W2043" t="str">
            <v>371</v>
          </cell>
          <cell r="X2043" t="str">
            <v>Célula 5</v>
          </cell>
          <cell r="Y2043" t="str">
            <v>Asignado</v>
          </cell>
          <cell r="Z2043" t="str">
            <v>Por asignar</v>
          </cell>
          <cell r="AA2043" t="str">
            <v>-</v>
          </cell>
          <cell r="AB2043" t="str">
            <v>-</v>
          </cell>
          <cell r="AC2043" t="str">
            <v>-</v>
          </cell>
          <cell r="AD2043" t="str">
            <v>-</v>
          </cell>
          <cell r="AE2043" t="str">
            <v>-</v>
          </cell>
          <cell r="AF2043" t="str">
            <v>-</v>
          </cell>
          <cell r="AG2043" t="str">
            <v>-</v>
          </cell>
          <cell r="AH2043" t="str">
            <v>-</v>
          </cell>
          <cell r="AI2043" t="str">
            <v>C6705</v>
          </cell>
          <cell r="AJ2043" t="str">
            <v>Ramirez Granados Arturo</v>
          </cell>
          <cell r="AK2043" t="str">
            <v>-</v>
          </cell>
          <cell r="AL2043" t="str">
            <v>-</v>
          </cell>
          <cell r="AM2043" t="str">
            <v>-</v>
          </cell>
          <cell r="AN2043">
            <v>0</v>
          </cell>
          <cell r="AO2043" t="str">
            <v>-</v>
          </cell>
          <cell r="AQ2043">
            <v>9512441506</v>
          </cell>
          <cell r="AR2043" t="str">
            <v>6363180010388732</v>
          </cell>
          <cell r="AS2043" t="str">
            <v>ACTIVO</v>
          </cell>
          <cell r="AT2043" t="str">
            <v>2323</v>
          </cell>
          <cell r="AU2043" t="str">
            <v>545</v>
          </cell>
          <cell r="AV2043" t="str">
            <v>05/26</v>
          </cell>
          <cell r="AW2043" t="str">
            <v>IMDM24203973..</v>
          </cell>
          <cell r="AX2043" t="str">
            <v>Inactivo</v>
          </cell>
          <cell r="AY2043" t="str">
            <v>No</v>
          </cell>
          <cell r="AZ2043" t="str">
            <v>-</v>
          </cell>
          <cell r="BA2043" t="str">
            <v>-</v>
          </cell>
          <cell r="BB2043" t="str">
            <v>-</v>
          </cell>
          <cell r="BC2043" t="str">
            <v>-</v>
          </cell>
          <cell r="BD2043" t="str">
            <v>-</v>
          </cell>
          <cell r="BE2043" t="str">
            <v>-</v>
          </cell>
          <cell r="BF2043" t="str">
            <v>-</v>
          </cell>
          <cell r="BG2043">
            <v>3</v>
          </cell>
          <cell r="BH2043">
            <v>2021</v>
          </cell>
          <cell r="BI2043">
            <v>1</v>
          </cell>
          <cell r="BJ2043" t="str">
            <v>Arrendado</v>
          </cell>
          <cell r="BL2043" t="str">
            <v>Auto Cam, S.A. de C.V.</v>
          </cell>
          <cell r="BM2043">
            <v>128362.07</v>
          </cell>
          <cell r="BN2043">
            <v>20537.93</v>
          </cell>
          <cell r="BO2043">
            <v>148900</v>
          </cell>
          <cell r="BQ2043">
            <v>43652</v>
          </cell>
          <cell r="BR2043" t="str">
            <v>AP-20180626-0783</v>
          </cell>
          <cell r="BS2043" t="str">
            <v>92</v>
          </cell>
          <cell r="BT2043" t="str">
            <v>12/36</v>
          </cell>
          <cell r="BU2043">
            <v>2086.73</v>
          </cell>
          <cell r="BV2043">
            <v>1264.94</v>
          </cell>
          <cell r="BW2043">
            <v>3351.67</v>
          </cell>
          <cell r="BX2043">
            <v>536.27</v>
          </cell>
          <cell r="BY2043">
            <v>3887.94</v>
          </cell>
          <cell r="BZ2043">
            <v>114548.78</v>
          </cell>
          <cell r="CA2043" t="str">
            <v>26/06/2018</v>
          </cell>
          <cell r="CB2043" t="str">
            <v>06/07/2021</v>
          </cell>
          <cell r="CC2043" t="str">
            <v>Miércoles</v>
          </cell>
          <cell r="CD2043" t="str">
            <v>44</v>
          </cell>
          <cell r="CE2043" t="str">
            <v>4</v>
          </cell>
          <cell r="CF2043" t="str">
            <v>Rojo</v>
          </cell>
          <cell r="CG2043" t="str">
            <v>3er Sábado</v>
          </cell>
          <cell r="CH2043" t="str">
            <v>Mzo y Abr</v>
          </cell>
          <cell r="CI2043" t="str">
            <v>Sep y Oct</v>
          </cell>
          <cell r="CJ2043" t="str">
            <v>Ajustador</v>
          </cell>
          <cell r="CK2043">
            <v>90</v>
          </cell>
          <cell r="CL2043" t="str">
            <v>101 - MAGNA</v>
          </cell>
          <cell r="CM2043" t="str">
            <v>18043</v>
          </cell>
          <cell r="CN2043" t="str">
            <v>185/60/R14</v>
          </cell>
          <cell r="CO2043" t="str">
            <v>Motor: 1.6L, Potencia: 103hp @ 5800 rpm. Torque: 107 lb-pie @ 3600 rpm</v>
          </cell>
          <cell r="CP2043" t="str">
            <v>4018908</v>
          </cell>
        </row>
        <row r="2044">
          <cell r="A2044" t="str">
            <v>18044</v>
          </cell>
          <cell r="B2044" t="str">
            <v>M34AUU</v>
          </cell>
          <cell r="C2044" t="str">
            <v>Ciudad de México</v>
          </cell>
          <cell r="D2044" t="str">
            <v>No aplica</v>
          </cell>
          <cell r="E2044" t="str">
            <v>Aveo</v>
          </cell>
          <cell r="F2044" t="str">
            <v>Automóvil</v>
          </cell>
          <cell r="G2044" t="str">
            <v>Chevrolet</v>
          </cell>
          <cell r="H2044" t="str">
            <v>Aveo LT 4 Ptas, T/M-5V, D/H, A/A, B/A, CD, Paq. K</v>
          </cell>
          <cell r="I2044" t="str">
            <v>3G1TA5CF4JL185657</v>
          </cell>
          <cell r="J2044" t="str">
            <v>Hecho en México</v>
          </cell>
          <cell r="K2044" t="str">
            <v>Magna</v>
          </cell>
          <cell r="L2044">
            <v>4</v>
          </cell>
          <cell r="M2044">
            <v>45</v>
          </cell>
          <cell r="N2044">
            <v>2018</v>
          </cell>
          <cell r="O2044" t="str">
            <v>Zacatecas</v>
          </cell>
          <cell r="P2044" t="str">
            <v>Zacatecas</v>
          </cell>
          <cell r="Q2044" t="str">
            <v>Occidente</v>
          </cell>
          <cell r="R2044" t="str">
            <v>Activo</v>
          </cell>
          <cell r="S2044" t="str">
            <v>En operación</v>
          </cell>
          <cell r="T2044" t="str">
            <v>GNP</v>
          </cell>
          <cell r="U2044" t="str">
            <v>Grupo Nacional Provincial, S.A.B.</v>
          </cell>
          <cell r="V2044" t="str">
            <v>Asesor de Servicio</v>
          </cell>
          <cell r="W2044" t="str">
            <v>7804</v>
          </cell>
          <cell r="X2044" t="str">
            <v>Supervisoria</v>
          </cell>
          <cell r="Y2044" t="str">
            <v>Asignado</v>
          </cell>
          <cell r="Z2044" t="str">
            <v>S04521</v>
          </cell>
          <cell r="AA2044" t="str">
            <v>Landeros Medrano Luis Gerardo</v>
          </cell>
          <cell r="AB2044" t="str">
            <v>Servicios Administrativos en Reclamaciones, S.A. de C.V.</v>
          </cell>
          <cell r="AC2044" t="str">
            <v>LAML771007S97</v>
          </cell>
          <cell r="AD2044" t="str">
            <v>Operativo</v>
          </cell>
          <cell r="AE2044" t="str">
            <v>Asesor de Servicio</v>
          </cell>
          <cell r="AF2044" t="str">
            <v>Unidad Operativa</v>
          </cell>
          <cell r="AG2044" t="str">
            <v>Dirección Servicio y Operaciones</v>
          </cell>
          <cell r="AH2044" t="str">
            <v>Subdirección Siniestros Norte y Occidente</v>
          </cell>
          <cell r="AI2044" t="str">
            <v>C9212</v>
          </cell>
          <cell r="AJ2044" t="str">
            <v>Colome Pineda Juan Del Carmen</v>
          </cell>
          <cell r="AK2044" t="str">
            <v>Oficina de servicio Leon P1</v>
          </cell>
          <cell r="AL2044" t="str">
            <v>León</v>
          </cell>
          <cell r="AM2044">
            <v>0</v>
          </cell>
          <cell r="AN2044" t="str">
            <v>gerardo.landeros@gnp.com.mx</v>
          </cell>
          <cell r="AO2044" t="str">
            <v>gerardo.landeros@gnp.com.mx</v>
          </cell>
          <cell r="AQ2044">
            <v>5540028692</v>
          </cell>
          <cell r="AR2044" t="str">
            <v>6363180010382081</v>
          </cell>
          <cell r="AS2044" t="str">
            <v>ACTIVO</v>
          </cell>
          <cell r="AT2044" t="str">
            <v>2501</v>
          </cell>
          <cell r="AU2044" t="str">
            <v>374</v>
          </cell>
          <cell r="AV2044" t="str">
            <v>05/26</v>
          </cell>
          <cell r="AW2044" t="str">
            <v>-</v>
          </cell>
          <cell r="AX2044" t="str">
            <v>-</v>
          </cell>
          <cell r="AY2044" t="str">
            <v>No</v>
          </cell>
          <cell r="AZ2044" t="str">
            <v>-</v>
          </cell>
          <cell r="BA2044" t="str">
            <v>-</v>
          </cell>
          <cell r="BB2044" t="str">
            <v>-</v>
          </cell>
          <cell r="BC2044" t="str">
            <v>-</v>
          </cell>
          <cell r="BD2044" t="str">
            <v>-</v>
          </cell>
          <cell r="BE2044" t="str">
            <v>-</v>
          </cell>
          <cell r="BF2044" t="str">
            <v>-</v>
          </cell>
          <cell r="BG2044">
            <v>3</v>
          </cell>
          <cell r="BH2044">
            <v>2021</v>
          </cell>
          <cell r="BI2044">
            <v>1</v>
          </cell>
          <cell r="BJ2044" t="str">
            <v>Arrendado</v>
          </cell>
          <cell r="BL2044" t="str">
            <v>Auto Cam, S.A. de C.V.</v>
          </cell>
          <cell r="BM2044">
            <v>128362.07</v>
          </cell>
          <cell r="BN2044">
            <v>20537.93</v>
          </cell>
          <cell r="BO2044">
            <v>148900</v>
          </cell>
          <cell r="BQ2044">
            <v>43652</v>
          </cell>
          <cell r="BR2044" t="str">
            <v>AP-20170728-0735</v>
          </cell>
          <cell r="BS2044" t="str">
            <v>184</v>
          </cell>
          <cell r="BT2044" t="str">
            <v>14/36</v>
          </cell>
          <cell r="BU2044">
            <v>2133.37</v>
          </cell>
          <cell r="BV2044">
            <v>1219.51</v>
          </cell>
          <cell r="BW2044">
            <v>3352.88</v>
          </cell>
          <cell r="BX2044">
            <v>536.46</v>
          </cell>
          <cell r="BY2044">
            <v>3889.34</v>
          </cell>
          <cell r="BZ2044">
            <v>110312.64</v>
          </cell>
          <cell r="CA2044" t="str">
            <v>09/04/2018</v>
          </cell>
          <cell r="CB2044" t="str">
            <v>06/05/2021</v>
          </cell>
          <cell r="CC2044" t="str">
            <v>Miércoles</v>
          </cell>
          <cell r="CD2044" t="str">
            <v>34</v>
          </cell>
          <cell r="CE2044" t="str">
            <v>4</v>
          </cell>
          <cell r="CF2044" t="str">
            <v>Rojo</v>
          </cell>
          <cell r="CG2044" t="str">
            <v>3er Sábado</v>
          </cell>
          <cell r="CH2044" t="str">
            <v>Mzo y Abr</v>
          </cell>
          <cell r="CI2044" t="str">
            <v>Sep y Oct</v>
          </cell>
          <cell r="CJ2044" t="str">
            <v>Ajustador</v>
          </cell>
          <cell r="CK2044">
            <v>90</v>
          </cell>
          <cell r="CL2044" t="str">
            <v>101 - MAGNA</v>
          </cell>
          <cell r="CM2044" t="str">
            <v>18044</v>
          </cell>
          <cell r="CN2044" t="str">
            <v>185/60/R14</v>
          </cell>
          <cell r="CO2044" t="str">
            <v>Motor: 1.6L, Potencia: 103hp @ 5800 rpm. Torque: 107 lb-pie @ 3600 rpm</v>
          </cell>
          <cell r="CP2044" t="str">
            <v>4010799</v>
          </cell>
        </row>
        <row r="2045">
          <cell r="A2045" t="str">
            <v>18045</v>
          </cell>
          <cell r="B2045" t="str">
            <v>L24AVT</v>
          </cell>
          <cell r="C2045" t="str">
            <v>Ciudad de México</v>
          </cell>
          <cell r="D2045" t="str">
            <v>No aplica</v>
          </cell>
          <cell r="E2045" t="str">
            <v>Aveo</v>
          </cell>
          <cell r="F2045" t="str">
            <v>Automóvil</v>
          </cell>
          <cell r="G2045" t="str">
            <v>Chevrolet</v>
          </cell>
          <cell r="H2045" t="str">
            <v>Aveo LT 4 Ptas, T/M-5V, D/H, A/A, B/A, CD, Paq. K</v>
          </cell>
          <cell r="I2045" t="str">
            <v>3G1TA5CF3JL190235</v>
          </cell>
          <cell r="J2045" t="str">
            <v>Hecho en México</v>
          </cell>
          <cell r="K2045" t="str">
            <v>Magna</v>
          </cell>
          <cell r="L2045">
            <v>4</v>
          </cell>
          <cell r="M2045">
            <v>45</v>
          </cell>
          <cell r="N2045">
            <v>2018</v>
          </cell>
          <cell r="O2045" t="str">
            <v>Oaxaca</v>
          </cell>
          <cell r="P2045" t="str">
            <v>Oaxaca</v>
          </cell>
          <cell r="Q2045" t="str">
            <v>Sureste</v>
          </cell>
          <cell r="R2045" t="str">
            <v>Activo</v>
          </cell>
          <cell r="S2045" t="str">
            <v>En operación</v>
          </cell>
          <cell r="T2045" t="str">
            <v>GNP</v>
          </cell>
          <cell r="U2045" t="str">
            <v>Grupo Nacional Provincial, S.A.B.</v>
          </cell>
          <cell r="V2045" t="str">
            <v>Asesor de Servicio</v>
          </cell>
          <cell r="W2045" t="str">
            <v>366</v>
          </cell>
          <cell r="X2045" t="str">
            <v>Célula 5</v>
          </cell>
          <cell r="Y2045" t="str">
            <v>Asignado</v>
          </cell>
          <cell r="Z2045" t="str">
            <v>S00093</v>
          </cell>
          <cell r="AA2045" t="str">
            <v>Marcial Toledo Armando</v>
          </cell>
          <cell r="AB2045" t="str">
            <v>Servicios Administrativos en Reclamaciones, S.A. de C.V.</v>
          </cell>
          <cell r="AC2045" t="str">
            <v>MATA7704222V0</v>
          </cell>
          <cell r="AD2045" t="str">
            <v>Operativo</v>
          </cell>
          <cell r="AE2045" t="str">
            <v>Asesor de Servicio</v>
          </cell>
          <cell r="AF2045" t="str">
            <v>Unidad Operativa</v>
          </cell>
          <cell r="AG2045" t="str">
            <v>Dirección Servicio y Operaciones</v>
          </cell>
          <cell r="AH2045" t="str">
            <v>Subdir. Siniestros CDMX y Sureste</v>
          </cell>
          <cell r="AI2045" t="str">
            <v>C9208</v>
          </cell>
          <cell r="AJ2045" t="str">
            <v>Lasa Estrada Antxon</v>
          </cell>
          <cell r="AK2045" t="str">
            <v>Supervisoría Oaxaca</v>
          </cell>
          <cell r="AL2045" t="str">
            <v>Oaxaca</v>
          </cell>
          <cell r="AM2045">
            <v>7701</v>
          </cell>
          <cell r="AN2045" t="str">
            <v>armando.marcial@gnp.com.mx</v>
          </cell>
          <cell r="AO2045" t="str">
            <v>armando.marcial@gnp.com.mx</v>
          </cell>
          <cell r="AQ2045">
            <v>9511058250</v>
          </cell>
          <cell r="AR2045" t="str">
            <v>6363180010388740</v>
          </cell>
          <cell r="AS2045" t="str">
            <v>ACTIVO</v>
          </cell>
          <cell r="AT2045" t="str">
            <v>7225</v>
          </cell>
          <cell r="AU2045" t="str">
            <v>281</v>
          </cell>
          <cell r="AV2045" t="str">
            <v>05/26</v>
          </cell>
          <cell r="AW2045" t="str">
            <v>IMDM24203974..</v>
          </cell>
          <cell r="AX2045" t="str">
            <v>Activo</v>
          </cell>
          <cell r="AY2045" t="str">
            <v>No</v>
          </cell>
          <cell r="AZ2045" t="str">
            <v>-</v>
          </cell>
          <cell r="BA2045" t="str">
            <v>-</v>
          </cell>
          <cell r="BB2045" t="str">
            <v>-</v>
          </cell>
          <cell r="BC2045" t="str">
            <v>-</v>
          </cell>
          <cell r="BD2045" t="str">
            <v>-</v>
          </cell>
          <cell r="BE2045" t="str">
            <v>-</v>
          </cell>
          <cell r="BF2045" t="str">
            <v>-</v>
          </cell>
          <cell r="BG2045">
            <v>3</v>
          </cell>
          <cell r="BH2045">
            <v>2021</v>
          </cell>
          <cell r="BI2045">
            <v>1</v>
          </cell>
          <cell r="BJ2045" t="str">
            <v>Arrendado</v>
          </cell>
          <cell r="BL2045" t="str">
            <v>Auto Cam, S.A. de C.V.</v>
          </cell>
          <cell r="BM2045">
            <v>128362.07</v>
          </cell>
          <cell r="BN2045">
            <v>20537.93</v>
          </cell>
          <cell r="BO2045">
            <v>148900</v>
          </cell>
          <cell r="BQ2045">
            <v>43652</v>
          </cell>
          <cell r="BR2045" t="str">
            <v>AP-20180626-0783</v>
          </cell>
          <cell r="BS2045" t="str">
            <v>87</v>
          </cell>
          <cell r="BT2045" t="str">
            <v>12/36</v>
          </cell>
          <cell r="BU2045">
            <v>2086.73</v>
          </cell>
          <cell r="BV2045">
            <v>1264.94</v>
          </cell>
          <cell r="BW2045">
            <v>3351.67</v>
          </cell>
          <cell r="BX2045">
            <v>536.27</v>
          </cell>
          <cell r="BY2045">
            <v>3887.94</v>
          </cell>
          <cell r="BZ2045">
            <v>114548.78</v>
          </cell>
          <cell r="CA2045" t="str">
            <v>26/06/2018</v>
          </cell>
          <cell r="CB2045" t="str">
            <v>06/07/2021</v>
          </cell>
          <cell r="CC2045" t="str">
            <v>Miércoles</v>
          </cell>
          <cell r="CD2045" t="str">
            <v>24</v>
          </cell>
          <cell r="CE2045" t="str">
            <v>4</v>
          </cell>
          <cell r="CF2045" t="str">
            <v>Rojo</v>
          </cell>
          <cell r="CG2045" t="str">
            <v>3er Sábado</v>
          </cell>
          <cell r="CH2045" t="str">
            <v>Mzo y Abr</v>
          </cell>
          <cell r="CI2045" t="str">
            <v>Sep y Oct</v>
          </cell>
          <cell r="CJ2045" t="str">
            <v>Ajustador</v>
          </cell>
          <cell r="CK2045">
            <v>90</v>
          </cell>
          <cell r="CL2045" t="str">
            <v>101 - MAGNA</v>
          </cell>
          <cell r="CM2045" t="str">
            <v>18045</v>
          </cell>
          <cell r="CN2045" t="str">
            <v>185/60/R14</v>
          </cell>
          <cell r="CO2045" t="str">
            <v>Motor: 1.6L, Potencia: 103hp @ 5800 rpm. Torque: 107 lb-pie @ 3600 rpm</v>
          </cell>
          <cell r="CP2045" t="str">
            <v>4018914</v>
          </cell>
        </row>
        <row r="2046">
          <cell r="A2046" t="str">
            <v>18046</v>
          </cell>
          <cell r="B2046" t="str">
            <v>K91AVT</v>
          </cell>
          <cell r="C2046" t="str">
            <v>Ciudad de México</v>
          </cell>
          <cell r="D2046" t="str">
            <v>No aplica</v>
          </cell>
          <cell r="E2046" t="str">
            <v>Aveo</v>
          </cell>
          <cell r="F2046" t="str">
            <v>Automóvil</v>
          </cell>
          <cell r="G2046" t="str">
            <v>Chevrolet</v>
          </cell>
          <cell r="H2046" t="str">
            <v>Aveo LT 4 Ptas, T/M-5V, D/H, A/A, B/A, CD, Paq. K</v>
          </cell>
          <cell r="I2046" t="str">
            <v>3G1TA5CF5JL190530</v>
          </cell>
          <cell r="J2046" t="str">
            <v>Hecho en México</v>
          </cell>
          <cell r="K2046" t="str">
            <v>Magna</v>
          </cell>
          <cell r="L2046">
            <v>4</v>
          </cell>
          <cell r="M2046">
            <v>45</v>
          </cell>
          <cell r="N2046">
            <v>2018</v>
          </cell>
          <cell r="O2046" t="str">
            <v>Pachuca</v>
          </cell>
          <cell r="P2046" t="str">
            <v>Hidalgo</v>
          </cell>
          <cell r="Q2046" t="str">
            <v>Centro</v>
          </cell>
          <cell r="R2046" t="str">
            <v>Activo</v>
          </cell>
          <cell r="S2046" t="str">
            <v>En operación</v>
          </cell>
          <cell r="T2046" t="str">
            <v>GNP</v>
          </cell>
          <cell r="U2046" t="str">
            <v>Grupo Nacional Provincial, S.A.B.</v>
          </cell>
          <cell r="V2046" t="str">
            <v>Asesor de Servicio</v>
          </cell>
          <cell r="W2046" t="str">
            <v>584</v>
          </cell>
          <cell r="X2046" t="str">
            <v>Célula 5</v>
          </cell>
          <cell r="Y2046" t="str">
            <v>Asignado</v>
          </cell>
          <cell r="Z2046" t="str">
            <v>V07815</v>
          </cell>
          <cell r="AA2046" t="str">
            <v>Serrano Cruz Leticia</v>
          </cell>
          <cell r="AB2046" t="str">
            <v>GNP Administración de Venta Masiva, S.A. de C.V.</v>
          </cell>
          <cell r="AC2046" t="str">
            <v>SECL751221Q82</v>
          </cell>
          <cell r="AD2046" t="str">
            <v>Jefe de departamento</v>
          </cell>
          <cell r="AE2046" t="str">
            <v>Gerente Comercial</v>
          </cell>
          <cell r="AF2046" t="str">
            <v>Unidad de Negocio</v>
          </cell>
          <cell r="AG2046" t="str">
            <v>Dirección Canal Masivo</v>
          </cell>
          <cell r="AH2046" t="str">
            <v>Subdirección Comercial Agentes y Empleados</v>
          </cell>
          <cell r="AI2046" t="str">
            <v>C2041</v>
          </cell>
          <cell r="AJ2046" t="str">
            <v>Cabrera Zúñiga Saúl</v>
          </cell>
          <cell r="AK2046" t="str">
            <v>Pachuca</v>
          </cell>
          <cell r="AL2046" t="str">
            <v>Pachuca</v>
          </cell>
          <cell r="AM2046">
            <v>0</v>
          </cell>
          <cell r="AN2046" t="str">
            <v>leticia.serrano@gnp.com.mx</v>
          </cell>
          <cell r="AO2046">
            <v>0</v>
          </cell>
          <cell r="AP2046" t="str">
            <v>leticia.serrano@gnp.com.mx</v>
          </cell>
          <cell r="AQ2046">
            <v>7714033682</v>
          </cell>
          <cell r="AR2046" t="str">
            <v>6363180010388757</v>
          </cell>
          <cell r="AS2046" t="str">
            <v>ACTIVO</v>
          </cell>
          <cell r="AT2046" t="str">
            <v>2837</v>
          </cell>
          <cell r="AU2046" t="str">
            <v>862</v>
          </cell>
          <cell r="AV2046" t="str">
            <v>05/26</v>
          </cell>
          <cell r="AW2046" t="str">
            <v>IMDM24203975..</v>
          </cell>
          <cell r="AX2046" t="str">
            <v>Activo</v>
          </cell>
          <cell r="AY2046" t="str">
            <v>No</v>
          </cell>
          <cell r="AZ2046" t="str">
            <v>-</v>
          </cell>
          <cell r="BA2046" t="str">
            <v>-</v>
          </cell>
          <cell r="BB2046" t="str">
            <v>-</v>
          </cell>
          <cell r="BC2046" t="str">
            <v>-</v>
          </cell>
          <cell r="BD2046" t="str">
            <v>-</v>
          </cell>
          <cell r="BE2046" t="str">
            <v>-</v>
          </cell>
          <cell r="BF2046" t="str">
            <v>-</v>
          </cell>
          <cell r="BG2046">
            <v>3</v>
          </cell>
          <cell r="BH2046">
            <v>2021</v>
          </cell>
          <cell r="BI2046">
            <v>1</v>
          </cell>
          <cell r="BJ2046" t="str">
            <v>Arrendado</v>
          </cell>
          <cell r="BL2046" t="str">
            <v>Auto Cam, S.A. de C.V.</v>
          </cell>
          <cell r="BM2046">
            <v>128362.07</v>
          </cell>
          <cell r="BN2046">
            <v>20537.93</v>
          </cell>
          <cell r="BO2046">
            <v>148900</v>
          </cell>
          <cell r="BQ2046">
            <v>43652</v>
          </cell>
          <cell r="BR2046" t="str">
            <v>AP-20180626-0783</v>
          </cell>
          <cell r="BS2046" t="str">
            <v>88</v>
          </cell>
          <cell r="BT2046" t="str">
            <v>12/36</v>
          </cell>
          <cell r="BU2046">
            <v>2086.73</v>
          </cell>
          <cell r="BV2046">
            <v>1264.94</v>
          </cell>
          <cell r="BW2046">
            <v>3351.67</v>
          </cell>
          <cell r="BX2046">
            <v>536.27</v>
          </cell>
          <cell r="BY2046">
            <v>3887.94</v>
          </cell>
          <cell r="BZ2046">
            <v>114548.78</v>
          </cell>
          <cell r="CA2046" t="str">
            <v>26/06/2018</v>
          </cell>
          <cell r="CB2046" t="str">
            <v>06/07/2021</v>
          </cell>
          <cell r="CC2046" t="str">
            <v>Jueves</v>
          </cell>
          <cell r="CD2046" t="str">
            <v>91</v>
          </cell>
          <cell r="CE2046" t="str">
            <v>1</v>
          </cell>
          <cell r="CF2046" t="str">
            <v>Verde</v>
          </cell>
          <cell r="CG2046" t="str">
            <v>4o Sábado</v>
          </cell>
          <cell r="CH2046" t="str">
            <v>Abr y May</v>
          </cell>
          <cell r="CI2046" t="str">
            <v>Oct y Nov</v>
          </cell>
          <cell r="CJ2046" t="str">
            <v>Ajustador</v>
          </cell>
          <cell r="CK2046">
            <v>90</v>
          </cell>
          <cell r="CL2046" t="str">
            <v>101 - MAGNA</v>
          </cell>
          <cell r="CM2046" t="str">
            <v>18046</v>
          </cell>
          <cell r="CN2046" t="str">
            <v>185/60/R14</v>
          </cell>
          <cell r="CO2046" t="str">
            <v>Motor: 1.6L, Potencia: 103hp @ 5800 rpm. Torque: 107 lb-pie @ 3600 rpm</v>
          </cell>
          <cell r="CP2046" t="str">
            <v>4015851</v>
          </cell>
        </row>
        <row r="2047">
          <cell r="A2047" t="str">
            <v>18047</v>
          </cell>
          <cell r="B2047" t="str">
            <v>L79AUU</v>
          </cell>
          <cell r="C2047" t="str">
            <v>Ciudad de México</v>
          </cell>
          <cell r="D2047" t="str">
            <v>No aplica</v>
          </cell>
          <cell r="E2047" t="str">
            <v>Aveo</v>
          </cell>
          <cell r="F2047" t="str">
            <v>Automóvil</v>
          </cell>
          <cell r="G2047" t="str">
            <v>Chevrolet</v>
          </cell>
          <cell r="H2047" t="str">
            <v>Aveo LT 4 Ptas, T/M-5V, D/H, A/A, B/A, CD, Paq. K</v>
          </cell>
          <cell r="I2047" t="str">
            <v>3G1TA5CF2JL188041</v>
          </cell>
          <cell r="J2047" t="str">
            <v>Hecho en México</v>
          </cell>
          <cell r="K2047" t="str">
            <v>Magna</v>
          </cell>
          <cell r="L2047">
            <v>4</v>
          </cell>
          <cell r="M2047">
            <v>45</v>
          </cell>
          <cell r="N2047">
            <v>2018</v>
          </cell>
          <cell r="O2047" t="str">
            <v>Pachuca</v>
          </cell>
          <cell r="P2047" t="str">
            <v>Hidalgo</v>
          </cell>
          <cell r="Q2047" t="str">
            <v>Centro</v>
          </cell>
          <cell r="R2047" t="str">
            <v>Activo</v>
          </cell>
          <cell r="S2047" t="str">
            <v>En operación</v>
          </cell>
          <cell r="T2047" t="str">
            <v>GNP</v>
          </cell>
          <cell r="U2047" t="str">
            <v>Grupo Nacional Provincial, S.A.B.</v>
          </cell>
          <cell r="V2047" t="str">
            <v>Asesor de Servicio</v>
          </cell>
          <cell r="W2047" t="str">
            <v>536</v>
          </cell>
          <cell r="X2047" t="str">
            <v>Célula 3</v>
          </cell>
          <cell r="Y2047" t="str">
            <v>Asignado</v>
          </cell>
          <cell r="Z2047" t="str">
            <v>S01077</v>
          </cell>
          <cell r="AA2047" t="str">
            <v>Pardo Muñiz Victor Manuel</v>
          </cell>
          <cell r="AB2047" t="str">
            <v>Servicios Administrativos en Reclamaciones, S.A. de C.V.</v>
          </cell>
          <cell r="AC2047" t="str">
            <v>PAMV671118C64</v>
          </cell>
          <cell r="AD2047" t="str">
            <v>Operativo</v>
          </cell>
          <cell r="AE2047" t="str">
            <v>Asesor de Servicio</v>
          </cell>
          <cell r="AF2047" t="str">
            <v>Unidad Operativa</v>
          </cell>
          <cell r="AG2047" t="str">
            <v>Dirección Servicio y Operaciones</v>
          </cell>
          <cell r="AH2047" t="str">
            <v>Subdir. Siniestros CDMX y Sureste</v>
          </cell>
          <cell r="AI2047" t="str">
            <v>C9215</v>
          </cell>
          <cell r="AJ2047" t="str">
            <v>Moreno Alvárez Elvia Citlalli</v>
          </cell>
          <cell r="AK2047" t="str">
            <v>Pachuca</v>
          </cell>
          <cell r="AL2047" t="str">
            <v>Pachuca</v>
          </cell>
          <cell r="AM2047">
            <v>0</v>
          </cell>
          <cell r="AN2047" t="str">
            <v>victor.pardo@gnp.com.mx</v>
          </cell>
          <cell r="AO2047" t="str">
            <v>victor.pardo@gnp.com.mx</v>
          </cell>
          <cell r="AP2047" t="str">
            <v>ajustes136gnp@gmail.com</v>
          </cell>
          <cell r="AQ2047">
            <v>7712202912</v>
          </cell>
          <cell r="AR2047" t="str">
            <v>6363180014865602</v>
          </cell>
          <cell r="AS2047" t="str">
            <v>ACTIVO</v>
          </cell>
          <cell r="AT2047" t="str">
            <v>-</v>
          </cell>
          <cell r="AU2047" t="str">
            <v>-</v>
          </cell>
          <cell r="AV2047" t="str">
            <v>-</v>
          </cell>
          <cell r="AW2047" t="str">
            <v>IMDM22968858..</v>
          </cell>
          <cell r="AX2047" t="str">
            <v>Activo</v>
          </cell>
          <cell r="AY2047" t="str">
            <v>No</v>
          </cell>
          <cell r="AZ2047" t="str">
            <v>-</v>
          </cell>
          <cell r="BA2047" t="str">
            <v>-</v>
          </cell>
          <cell r="BB2047" t="str">
            <v>-</v>
          </cell>
          <cell r="BC2047" t="str">
            <v>-</v>
          </cell>
          <cell r="BD2047" t="str">
            <v>-</v>
          </cell>
          <cell r="BE2047" t="str">
            <v>-</v>
          </cell>
          <cell r="BF2047" t="str">
            <v>-</v>
          </cell>
          <cell r="BG2047">
            <v>3</v>
          </cell>
          <cell r="BH2047">
            <v>2021</v>
          </cell>
          <cell r="BI2047">
            <v>1</v>
          </cell>
          <cell r="BJ2047" t="str">
            <v>Arrendado</v>
          </cell>
          <cell r="BL2047" t="str">
            <v>Auto Cam, S.A. de C.V.</v>
          </cell>
          <cell r="BM2047">
            <v>128362.07</v>
          </cell>
          <cell r="BN2047">
            <v>20537.93</v>
          </cell>
          <cell r="BO2047">
            <v>148900</v>
          </cell>
          <cell r="BQ2047">
            <v>43652</v>
          </cell>
          <cell r="BR2047" t="str">
            <v>AP-20170728-0735</v>
          </cell>
          <cell r="BS2047" t="str">
            <v>185</v>
          </cell>
          <cell r="BT2047" t="str">
            <v>14/36</v>
          </cell>
          <cell r="BU2047">
            <v>2133.37</v>
          </cell>
          <cell r="BV2047">
            <v>1219.51</v>
          </cell>
          <cell r="BW2047">
            <v>3352.88</v>
          </cell>
          <cell r="BX2047">
            <v>536.46</v>
          </cell>
          <cell r="BY2047">
            <v>3889.34</v>
          </cell>
          <cell r="BZ2047">
            <v>110312.64</v>
          </cell>
          <cell r="CA2047" t="str">
            <v>09/04/2018</v>
          </cell>
          <cell r="CB2047" t="str">
            <v>06/05/2021</v>
          </cell>
          <cell r="CC2047" t="str">
            <v>Viernes</v>
          </cell>
          <cell r="CD2047" t="str">
            <v>79</v>
          </cell>
          <cell r="CE2047" t="str">
            <v>9</v>
          </cell>
          <cell r="CF2047" t="str">
            <v>Azul</v>
          </cell>
          <cell r="CG2047" t="str">
            <v>5o Sábado</v>
          </cell>
          <cell r="CH2047" t="str">
            <v>May y Jun</v>
          </cell>
          <cell r="CI2047" t="str">
            <v>Nov y Dic</v>
          </cell>
          <cell r="CJ2047" t="str">
            <v>Ajustador</v>
          </cell>
          <cell r="CK2047">
            <v>90</v>
          </cell>
          <cell r="CL2047" t="str">
            <v>101 - MAGNA</v>
          </cell>
          <cell r="CM2047" t="str">
            <v>18047</v>
          </cell>
          <cell r="CN2047" t="str">
            <v>185/60/R14</v>
          </cell>
          <cell r="CO2047" t="str">
            <v>Motor: 1.6L, Potencia: 103hp @ 5800 rpm. Torque: 107 lb-pie @ 3600 rpm</v>
          </cell>
          <cell r="CP2047" t="str">
            <v>-</v>
          </cell>
        </row>
        <row r="2048">
          <cell r="A2048" t="str">
            <v>18048</v>
          </cell>
          <cell r="B2048" t="str">
            <v>L57AVT</v>
          </cell>
          <cell r="C2048" t="str">
            <v>Ciudad de México</v>
          </cell>
          <cell r="D2048" t="str">
            <v>No aplica</v>
          </cell>
          <cell r="E2048" t="str">
            <v>Aveo</v>
          </cell>
          <cell r="F2048" t="str">
            <v>Automóvil</v>
          </cell>
          <cell r="G2048" t="str">
            <v>Chevrolet</v>
          </cell>
          <cell r="H2048" t="str">
            <v>Aveo LT 4 Ptas, T/M-5V, D/H, A/A, B/A, CD, Paq. K</v>
          </cell>
          <cell r="I2048" t="str">
            <v>3G1TA5CF3JL182264</v>
          </cell>
          <cell r="J2048" t="str">
            <v>Hecho en México</v>
          </cell>
          <cell r="K2048" t="str">
            <v>Magna</v>
          </cell>
          <cell r="L2048">
            <v>4</v>
          </cell>
          <cell r="M2048">
            <v>45</v>
          </cell>
          <cell r="N2048">
            <v>2018</v>
          </cell>
          <cell r="O2048" t="str">
            <v>Playa del Carmen</v>
          </cell>
          <cell r="P2048" t="str">
            <v>Quintana Roo</v>
          </cell>
          <cell r="Q2048" t="str">
            <v>Sureste</v>
          </cell>
          <cell r="R2048" t="str">
            <v>Activo</v>
          </cell>
          <cell r="S2048" t="str">
            <v>En operación</v>
          </cell>
          <cell r="T2048" t="str">
            <v>GNP</v>
          </cell>
          <cell r="U2048" t="str">
            <v>Grupo Nacional Provincial, S.A.B.</v>
          </cell>
          <cell r="V2048" t="str">
            <v>Asesor de Servicio</v>
          </cell>
          <cell r="W2048" t="str">
            <v>343</v>
          </cell>
          <cell r="X2048" t="str">
            <v>Célula 6</v>
          </cell>
          <cell r="Y2048" t="str">
            <v>Asignado</v>
          </cell>
          <cell r="Z2048" t="str">
            <v>S00210</v>
          </cell>
          <cell r="AA2048" t="str">
            <v>Vallejo Jardon Guillermo</v>
          </cell>
          <cell r="AB2048" t="str">
            <v>Servicios Administrativos en Reclamaciones, S.A. de C.V.</v>
          </cell>
          <cell r="AC2048" t="str">
            <v>VAJG580709SX7</v>
          </cell>
          <cell r="AD2048" t="str">
            <v>Operativo</v>
          </cell>
          <cell r="AE2048" t="str">
            <v>Asesor de Servicio</v>
          </cell>
          <cell r="AF2048" t="str">
            <v>Unidad Operativa</v>
          </cell>
          <cell r="AG2048" t="str">
            <v>Dirección Servicio y Operaciones</v>
          </cell>
          <cell r="AH2048" t="str">
            <v>Subdir. Siniestros CDMX y Sureste</v>
          </cell>
          <cell r="AI2048" t="str">
            <v>C9208</v>
          </cell>
          <cell r="AJ2048" t="str">
            <v>Lasa Estrada Antxon</v>
          </cell>
          <cell r="AK2048" t="str">
            <v>Cancun</v>
          </cell>
          <cell r="AL2048" t="str">
            <v>Cancún</v>
          </cell>
          <cell r="AM2048">
            <v>0</v>
          </cell>
          <cell r="AN2048" t="str">
            <v>guillermo.vallejo@gnp.com.mx</v>
          </cell>
          <cell r="AO2048" t="str">
            <v>guillermo.vallejo@gnp.com.mx</v>
          </cell>
          <cell r="AQ2048">
            <v>9847450556</v>
          </cell>
          <cell r="AR2048" t="str">
            <v>6363180010388765</v>
          </cell>
          <cell r="AS2048" t="str">
            <v>ACTIVO</v>
          </cell>
          <cell r="AT2048" t="str">
            <v>2532</v>
          </cell>
          <cell r="AU2048" t="str">
            <v>571</v>
          </cell>
          <cell r="AV2048" t="str">
            <v>05/26</v>
          </cell>
          <cell r="AW2048" t="str">
            <v>IMDM24203976..</v>
          </cell>
          <cell r="AX2048" t="str">
            <v>Inactivo</v>
          </cell>
          <cell r="AY2048" t="str">
            <v>No</v>
          </cell>
          <cell r="AZ2048" t="str">
            <v>-</v>
          </cell>
          <cell r="BA2048" t="str">
            <v>-</v>
          </cell>
          <cell r="BB2048" t="str">
            <v>-</v>
          </cell>
          <cell r="BC2048" t="str">
            <v>-</v>
          </cell>
          <cell r="BD2048" t="str">
            <v>-</v>
          </cell>
          <cell r="BE2048" t="str">
            <v>-</v>
          </cell>
          <cell r="BF2048" t="str">
            <v>-</v>
          </cell>
          <cell r="BG2048">
            <v>3</v>
          </cell>
          <cell r="BH2048">
            <v>2021</v>
          </cell>
          <cell r="BI2048">
            <v>1</v>
          </cell>
          <cell r="BJ2048" t="str">
            <v>Arrendado</v>
          </cell>
          <cell r="BL2048" t="str">
            <v>Auto Cam, S.A. de C.V.</v>
          </cell>
          <cell r="BM2048">
            <v>128362.07</v>
          </cell>
          <cell r="BN2048">
            <v>20537.93</v>
          </cell>
          <cell r="BO2048">
            <v>148900</v>
          </cell>
          <cell r="BQ2048">
            <v>43652</v>
          </cell>
          <cell r="BR2048" t="str">
            <v>AP-20180626-0783</v>
          </cell>
          <cell r="BS2048" t="str">
            <v>76</v>
          </cell>
          <cell r="BT2048" t="str">
            <v>12/36</v>
          </cell>
          <cell r="BU2048">
            <v>2086.73</v>
          </cell>
          <cell r="BV2048">
            <v>1264.94</v>
          </cell>
          <cell r="BW2048">
            <v>3351.67</v>
          </cell>
          <cell r="BX2048">
            <v>536.27</v>
          </cell>
          <cell r="BY2048">
            <v>3887.94</v>
          </cell>
          <cell r="BZ2048">
            <v>114548.78</v>
          </cell>
          <cell r="CA2048" t="str">
            <v>26/06/2018</v>
          </cell>
          <cell r="CB2048" t="str">
            <v>06/07/2021</v>
          </cell>
          <cell r="CC2048" t="str">
            <v>Martes</v>
          </cell>
          <cell r="CD2048" t="str">
            <v>57</v>
          </cell>
          <cell r="CE2048" t="str">
            <v>7</v>
          </cell>
          <cell r="CF2048" t="str">
            <v>Rosa</v>
          </cell>
          <cell r="CG2048" t="str">
            <v>2o Sábado</v>
          </cell>
          <cell r="CH2048" t="str">
            <v>Feb y Mzo</v>
          </cell>
          <cell r="CI2048" t="str">
            <v>Ago y Sep</v>
          </cell>
          <cell r="CJ2048" t="str">
            <v>Ajustador</v>
          </cell>
          <cell r="CK2048">
            <v>90</v>
          </cell>
          <cell r="CL2048" t="str">
            <v>101 - MAGNA</v>
          </cell>
          <cell r="CM2048" t="str">
            <v>18048</v>
          </cell>
          <cell r="CN2048" t="str">
            <v>185/60/R14</v>
          </cell>
          <cell r="CO2048" t="str">
            <v>Motor: 1.6L, Potencia: 103hp @ 5800 rpm. Torque: 107 lb-pie @ 3600 rpm</v>
          </cell>
          <cell r="CP2048" t="str">
            <v>4006630</v>
          </cell>
        </row>
        <row r="2049">
          <cell r="A2049" t="str">
            <v>18049</v>
          </cell>
          <cell r="B2049" t="str">
            <v>K52AVT</v>
          </cell>
          <cell r="C2049" t="str">
            <v>Ciudad de México</v>
          </cell>
          <cell r="D2049" t="str">
            <v>No aplica</v>
          </cell>
          <cell r="E2049" t="str">
            <v>Aveo</v>
          </cell>
          <cell r="F2049" t="str">
            <v>Automóvil</v>
          </cell>
          <cell r="G2049" t="str">
            <v>Chevrolet</v>
          </cell>
          <cell r="H2049" t="str">
            <v>Aveo LT 4 Ptas, T/M-5V, D/H, A/A, B/A, CD, Paq. K</v>
          </cell>
          <cell r="I2049" t="str">
            <v>3G1TA5CF5JL181763</v>
          </cell>
          <cell r="J2049" t="str">
            <v>Hecho en México</v>
          </cell>
          <cell r="K2049" t="str">
            <v>Magna</v>
          </cell>
          <cell r="L2049">
            <v>4</v>
          </cell>
          <cell r="M2049">
            <v>45</v>
          </cell>
          <cell r="N2049">
            <v>2018</v>
          </cell>
          <cell r="O2049" t="str">
            <v>Puerto Vallarta</v>
          </cell>
          <cell r="P2049" t="str">
            <v>Jalisco</v>
          </cell>
          <cell r="Q2049" t="str">
            <v>Occidente</v>
          </cell>
          <cell r="R2049" t="str">
            <v>Activo</v>
          </cell>
          <cell r="S2049" t="str">
            <v>En operación</v>
          </cell>
          <cell r="T2049" t="str">
            <v>GNP</v>
          </cell>
          <cell r="U2049" t="str">
            <v>Grupo Nacional Provincial, S.A.B.</v>
          </cell>
          <cell r="V2049" t="str">
            <v>Asesor de Servicio</v>
          </cell>
          <cell r="W2049" t="str">
            <v>488</v>
          </cell>
          <cell r="X2049" t="str">
            <v>Célula 2</v>
          </cell>
          <cell r="Y2049" t="str">
            <v>Asignado</v>
          </cell>
          <cell r="Z2049">
            <v>40160001</v>
          </cell>
          <cell r="AA2049" t="str">
            <v>Palacios Lopez Román</v>
          </cell>
          <cell r="AB2049" t="str">
            <v>Servicios Administrativos en Reclamaciones, S.A. de C.V.</v>
          </cell>
          <cell r="AC2049" t="str">
            <v>PALR570714GZ1</v>
          </cell>
          <cell r="AD2049" t="str">
            <v>Operativo</v>
          </cell>
          <cell r="AE2049" t="str">
            <v>Asesor de Servicio</v>
          </cell>
          <cell r="AF2049" t="str">
            <v>Unidad Operativa</v>
          </cell>
          <cell r="AG2049" t="str">
            <v>Dirección Servicio y Operaciones</v>
          </cell>
          <cell r="AH2049" t="str">
            <v>Subdirección Siniestros Norte y Occidente</v>
          </cell>
          <cell r="AI2049" t="str">
            <v>C9179</v>
          </cell>
          <cell r="AJ2049" t="str">
            <v>Moya Urdiales Idalia Leticia</v>
          </cell>
          <cell r="AK2049" t="str">
            <v>Oficina central Guadalajara</v>
          </cell>
          <cell r="AL2049" t="str">
            <v>Guadalajara</v>
          </cell>
          <cell r="AM2049">
            <v>0</v>
          </cell>
          <cell r="AN2049" t="str">
            <v>roman.palacios@gnp.com.mx</v>
          </cell>
          <cell r="AO2049" t="str">
            <v>roman.palacios@gnp.com.mx</v>
          </cell>
          <cell r="AQ2049">
            <v>3221175372</v>
          </cell>
          <cell r="AR2049" t="str">
            <v>6363180010388773</v>
          </cell>
          <cell r="AS2049" t="str">
            <v>ACTIVO</v>
          </cell>
          <cell r="AT2049" t="str">
            <v>6391</v>
          </cell>
          <cell r="AU2049" t="str">
            <v>770</v>
          </cell>
          <cell r="AV2049" t="str">
            <v>05/26</v>
          </cell>
          <cell r="AW2049" t="str">
            <v>IMDM24203977..</v>
          </cell>
          <cell r="AX2049" t="str">
            <v>Activo</v>
          </cell>
          <cell r="AY2049" t="str">
            <v>No</v>
          </cell>
          <cell r="AZ2049" t="str">
            <v>-</v>
          </cell>
          <cell r="BA2049" t="str">
            <v>-</v>
          </cell>
          <cell r="BB2049" t="str">
            <v>-</v>
          </cell>
          <cell r="BC2049" t="str">
            <v>-</v>
          </cell>
          <cell r="BD2049" t="str">
            <v>-</v>
          </cell>
          <cell r="BE2049" t="str">
            <v>-</v>
          </cell>
          <cell r="BF2049" t="str">
            <v>-</v>
          </cell>
          <cell r="BG2049">
            <v>3</v>
          </cell>
          <cell r="BH2049">
            <v>2021</v>
          </cell>
          <cell r="BI2049">
            <v>1</v>
          </cell>
          <cell r="BJ2049" t="str">
            <v>Arrendado</v>
          </cell>
          <cell r="BL2049" t="str">
            <v>Auto Cam, S.A. de C.V.</v>
          </cell>
          <cell r="BM2049">
            <v>128362.07</v>
          </cell>
          <cell r="BN2049">
            <v>20537.93</v>
          </cell>
          <cell r="BO2049">
            <v>148900</v>
          </cell>
          <cell r="BQ2049">
            <v>43652</v>
          </cell>
          <cell r="BR2049" t="str">
            <v>AP-20180626-0783</v>
          </cell>
          <cell r="BS2049" t="str">
            <v>78</v>
          </cell>
          <cell r="BT2049" t="str">
            <v>12/36</v>
          </cell>
          <cell r="BU2049">
            <v>2086.73</v>
          </cell>
          <cell r="BV2049">
            <v>1264.94</v>
          </cell>
          <cell r="BW2049">
            <v>3351.67</v>
          </cell>
          <cell r="BX2049">
            <v>536.27</v>
          </cell>
          <cell r="BY2049">
            <v>3887.94</v>
          </cell>
          <cell r="BZ2049">
            <v>114548.78</v>
          </cell>
          <cell r="CA2049" t="str">
            <v>26/06/2018</v>
          </cell>
          <cell r="CB2049" t="str">
            <v>06/07/2021</v>
          </cell>
          <cell r="CC2049" t="str">
            <v>Jueves</v>
          </cell>
          <cell r="CD2049" t="str">
            <v>52</v>
          </cell>
          <cell r="CE2049" t="str">
            <v>2</v>
          </cell>
          <cell r="CF2049" t="str">
            <v>Verde</v>
          </cell>
          <cell r="CG2049" t="str">
            <v>4o Sábado</v>
          </cell>
          <cell r="CH2049" t="str">
            <v>Abr y May</v>
          </cell>
          <cell r="CI2049" t="str">
            <v>Oct y Nov</v>
          </cell>
          <cell r="CJ2049" t="str">
            <v>Ajustador</v>
          </cell>
          <cell r="CK2049">
            <v>90</v>
          </cell>
          <cell r="CL2049" t="str">
            <v>101 - MAGNA</v>
          </cell>
          <cell r="CM2049" t="str">
            <v>18049</v>
          </cell>
          <cell r="CN2049" t="str">
            <v>185/60/R14</v>
          </cell>
          <cell r="CO2049" t="str">
            <v>Motor: 1.6L, Potencia: 103hp @ 5800 rpm. Torque: 107 lb-pie @ 3600 rpm</v>
          </cell>
          <cell r="CP2049" t="str">
            <v>4017865</v>
          </cell>
        </row>
        <row r="2050">
          <cell r="A2050" t="str">
            <v>18050</v>
          </cell>
          <cell r="B2050" t="str">
            <v>L51AVT</v>
          </cell>
          <cell r="C2050" t="str">
            <v>Ciudad de México</v>
          </cell>
          <cell r="D2050" t="str">
            <v>No aplica</v>
          </cell>
          <cell r="E2050" t="str">
            <v>Aveo</v>
          </cell>
          <cell r="F2050" t="str">
            <v>Automóvil</v>
          </cell>
          <cell r="G2050" t="str">
            <v>Chevrolet</v>
          </cell>
          <cell r="H2050" t="str">
            <v>Aveo LT 4 Ptas, T/M-5V, D/H, A/A, B/A, CD, Paq. K</v>
          </cell>
          <cell r="I2050" t="str">
            <v>3G1TA5CF1JL183767</v>
          </cell>
          <cell r="J2050" t="str">
            <v>Hecho en México</v>
          </cell>
          <cell r="K2050" t="str">
            <v>Magna</v>
          </cell>
          <cell r="L2050">
            <v>4</v>
          </cell>
          <cell r="M2050">
            <v>45</v>
          </cell>
          <cell r="N2050">
            <v>2018</v>
          </cell>
          <cell r="O2050" t="str">
            <v>Guadalajara</v>
          </cell>
          <cell r="P2050" t="str">
            <v>Jalisco</v>
          </cell>
          <cell r="Q2050" t="str">
            <v>Occidente</v>
          </cell>
          <cell r="R2050" t="str">
            <v>Activo</v>
          </cell>
          <cell r="S2050" t="str">
            <v>En operación</v>
          </cell>
          <cell r="T2050" t="str">
            <v>GNP</v>
          </cell>
          <cell r="U2050" t="str">
            <v>Grupo Nacional Provincial, S.A.B.</v>
          </cell>
          <cell r="V2050" t="str">
            <v>Asesor de Servicio</v>
          </cell>
          <cell r="W2050" t="str">
            <v>628</v>
          </cell>
          <cell r="X2050" t="str">
            <v>Célula Sol</v>
          </cell>
          <cell r="Y2050" t="str">
            <v>Asignado</v>
          </cell>
          <cell r="Z2050">
            <v>40074001</v>
          </cell>
          <cell r="AA2050" t="str">
            <v>Ulloa Rocha Cesar Arturo</v>
          </cell>
          <cell r="AB2050" t="str">
            <v>Servicios Administrativos en Reclamaciones, S.A. de C.V.</v>
          </cell>
          <cell r="AC2050" t="str">
            <v>UORC780821UQ7</v>
          </cell>
          <cell r="AD2050" t="str">
            <v>Operativo</v>
          </cell>
          <cell r="AE2050" t="str">
            <v>Asesor de Servicio</v>
          </cell>
          <cell r="AF2050" t="str">
            <v>Unidad Operativa</v>
          </cell>
          <cell r="AG2050" t="str">
            <v>Dirección Servicio y Operaciones</v>
          </cell>
          <cell r="AH2050" t="str">
            <v>Subdirección Siniestros Norte y Occidente</v>
          </cell>
          <cell r="AI2050" t="str">
            <v>C9179</v>
          </cell>
          <cell r="AJ2050" t="str">
            <v>Moya Urdiales Idalia Leticia</v>
          </cell>
          <cell r="AK2050" t="str">
            <v>Oficina central Guadalajara</v>
          </cell>
          <cell r="AL2050" t="str">
            <v>Guadalajara</v>
          </cell>
          <cell r="AM2050">
            <v>0</v>
          </cell>
          <cell r="AN2050" t="str">
            <v>cesar.ulloa@gnp.com.mx</v>
          </cell>
          <cell r="AO2050" t="str">
            <v>cesar.ulloa@gnp.com.mx</v>
          </cell>
          <cell r="AQ2050">
            <v>3310204577</v>
          </cell>
          <cell r="AR2050" t="str">
            <v>6363180010388781</v>
          </cell>
          <cell r="AS2050" t="str">
            <v>ACTIVO</v>
          </cell>
          <cell r="AT2050" t="str">
            <v>7538</v>
          </cell>
          <cell r="AU2050" t="str">
            <v>098</v>
          </cell>
          <cell r="AV2050" t="str">
            <v>05/26</v>
          </cell>
          <cell r="AW2050" t="str">
            <v>-</v>
          </cell>
          <cell r="AX2050" t="str">
            <v>-</v>
          </cell>
          <cell r="AY2050" t="str">
            <v>No</v>
          </cell>
          <cell r="AZ2050" t="str">
            <v>-</v>
          </cell>
          <cell r="BA2050" t="str">
            <v>-</v>
          </cell>
          <cell r="BB2050" t="str">
            <v>-</v>
          </cell>
          <cell r="BC2050" t="str">
            <v>-</v>
          </cell>
          <cell r="BD2050" t="str">
            <v>-</v>
          </cell>
          <cell r="BE2050" t="str">
            <v>-</v>
          </cell>
          <cell r="BF2050" t="str">
            <v>-</v>
          </cell>
          <cell r="BG2050">
            <v>3</v>
          </cell>
          <cell r="BH2050">
            <v>2021</v>
          </cell>
          <cell r="BI2050">
            <v>1</v>
          </cell>
          <cell r="BJ2050" t="str">
            <v>Arrendado</v>
          </cell>
          <cell r="BL2050" t="str">
            <v>Auto Cam, S.A. de C.V.</v>
          </cell>
          <cell r="BM2050">
            <v>128362.07</v>
          </cell>
          <cell r="BN2050">
            <v>20537.93</v>
          </cell>
          <cell r="BO2050">
            <v>148900</v>
          </cell>
          <cell r="BQ2050">
            <v>43652</v>
          </cell>
          <cell r="BR2050" t="str">
            <v>AP-20180626-0783</v>
          </cell>
          <cell r="BS2050" t="str">
            <v>77</v>
          </cell>
          <cell r="BT2050" t="str">
            <v>12/36</v>
          </cell>
          <cell r="BU2050">
            <v>2086.73</v>
          </cell>
          <cell r="BV2050">
            <v>1264.94</v>
          </cell>
          <cell r="BW2050">
            <v>3351.67</v>
          </cell>
          <cell r="BX2050">
            <v>536.27</v>
          </cell>
          <cell r="BY2050">
            <v>3887.94</v>
          </cell>
          <cell r="BZ2050">
            <v>114548.78</v>
          </cell>
          <cell r="CA2050" t="str">
            <v>26/06/2018</v>
          </cell>
          <cell r="CB2050" t="str">
            <v>06/07/2021</v>
          </cell>
          <cell r="CC2050" t="str">
            <v>Jueves</v>
          </cell>
          <cell r="CD2050" t="str">
            <v>51</v>
          </cell>
          <cell r="CE2050" t="str">
            <v>1</v>
          </cell>
          <cell r="CF2050" t="str">
            <v>Verde</v>
          </cell>
          <cell r="CG2050" t="str">
            <v>4o Sábado</v>
          </cell>
          <cell r="CH2050" t="str">
            <v>Abr y May</v>
          </cell>
          <cell r="CI2050" t="str">
            <v>Oct y Nov</v>
          </cell>
          <cell r="CJ2050" t="str">
            <v>Ajustador</v>
          </cell>
          <cell r="CK2050">
            <v>90</v>
          </cell>
          <cell r="CL2050" t="str">
            <v>101 - MAGNA</v>
          </cell>
          <cell r="CM2050" t="str">
            <v>18050</v>
          </cell>
          <cell r="CN2050" t="str">
            <v>185/60/R14</v>
          </cell>
          <cell r="CO2050" t="str">
            <v>Motor: 1.6L, Potencia: 103hp @ 5800 rpm. Torque: 107 lb-pie @ 3600 rpm</v>
          </cell>
          <cell r="CP2050" t="str">
            <v>4014924</v>
          </cell>
        </row>
        <row r="2051">
          <cell r="A2051" t="str">
            <v>18051</v>
          </cell>
          <cell r="B2051" t="str">
            <v>L42AVT</v>
          </cell>
          <cell r="C2051" t="str">
            <v>Ciudad de México</v>
          </cell>
          <cell r="D2051" t="str">
            <v>No aplica</v>
          </cell>
          <cell r="E2051" t="str">
            <v>Aveo</v>
          </cell>
          <cell r="F2051" t="str">
            <v>Automóvil</v>
          </cell>
          <cell r="G2051" t="str">
            <v>Chevrolet</v>
          </cell>
          <cell r="H2051" t="str">
            <v>Aveo LT 4 Ptas, T/M-5V, D/H, A/A, B/A, CD, Paq. K</v>
          </cell>
          <cell r="I2051" t="str">
            <v>3G1TA5CF3JL185620</v>
          </cell>
          <cell r="J2051" t="str">
            <v>Hecho en México</v>
          </cell>
          <cell r="K2051" t="str">
            <v>Magna</v>
          </cell>
          <cell r="L2051">
            <v>4</v>
          </cell>
          <cell r="M2051">
            <v>45</v>
          </cell>
          <cell r="N2051">
            <v>2018</v>
          </cell>
          <cell r="O2051" t="str">
            <v>Querétaro</v>
          </cell>
          <cell r="P2051" t="str">
            <v>Querétaro</v>
          </cell>
          <cell r="Q2051" t="str">
            <v>Occidente</v>
          </cell>
          <cell r="R2051" t="str">
            <v>Activo</v>
          </cell>
          <cell r="S2051" t="str">
            <v>En operación</v>
          </cell>
          <cell r="T2051" t="str">
            <v>GNP</v>
          </cell>
          <cell r="U2051" t="str">
            <v>Grupo Nacional Provincial, S.A.B.</v>
          </cell>
          <cell r="V2051" t="str">
            <v>Asesor de Servicio</v>
          </cell>
          <cell r="W2051" t="str">
            <v>Pool Semiasignado</v>
          </cell>
          <cell r="X2051" t="str">
            <v>Plaza GNP</v>
          </cell>
          <cell r="Y2051" t="str">
            <v>Pool</v>
          </cell>
          <cell r="Z2051" t="str">
            <v>S05016</v>
          </cell>
          <cell r="AA2051" t="str">
            <v>Gámez Osorio Oswaldo</v>
          </cell>
          <cell r="AB2051" t="str">
            <v>Servicios Administrativos en Reclamaciones, S.A. de C.V.</v>
          </cell>
          <cell r="AC2051" t="str">
            <v>GAOO760110MQ5</v>
          </cell>
          <cell r="AD2051" t="str">
            <v>Operativo</v>
          </cell>
          <cell r="AE2051" t="str">
            <v>Asesor de Servicio</v>
          </cell>
          <cell r="AF2051" t="str">
            <v>Unidad Operativa</v>
          </cell>
          <cell r="AG2051" t="str">
            <v>Dirección Servicio y Operaciones</v>
          </cell>
          <cell r="AH2051" t="str">
            <v>Subdirección Siniestros Norte y Occidente</v>
          </cell>
          <cell r="AI2051" t="str">
            <v>C9212</v>
          </cell>
          <cell r="AJ2051" t="str">
            <v>Colome Pineda Juan Del Carmen</v>
          </cell>
          <cell r="AK2051" t="str">
            <v>Oficina de servicio Queretaro</v>
          </cell>
          <cell r="AL2051" t="str">
            <v>Queretaro</v>
          </cell>
          <cell r="AM2051">
            <v>80494</v>
          </cell>
          <cell r="AN2051" t="str">
            <v>oswaldo.gamez@gnp.com.mx</v>
          </cell>
          <cell r="AO2051" t="str">
            <v>oswaldo.gamez@gnp.com.mx</v>
          </cell>
          <cell r="AQ2051">
            <v>4423838288</v>
          </cell>
          <cell r="AR2051" t="str">
            <v>6363180010388799</v>
          </cell>
          <cell r="AS2051" t="str">
            <v>ACTIVO</v>
          </cell>
          <cell r="AT2051" t="str">
            <v>1444</v>
          </cell>
          <cell r="AU2051" t="str">
            <v>741</v>
          </cell>
          <cell r="AV2051" t="str">
            <v>05/26</v>
          </cell>
          <cell r="AW2051" t="str">
            <v>-</v>
          </cell>
          <cell r="AX2051" t="str">
            <v>-</v>
          </cell>
          <cell r="AY2051" t="str">
            <v>No</v>
          </cell>
          <cell r="AZ2051" t="str">
            <v>-</v>
          </cell>
          <cell r="BA2051" t="str">
            <v>-</v>
          </cell>
          <cell r="BB2051" t="str">
            <v>-</v>
          </cell>
          <cell r="BC2051" t="str">
            <v>-</v>
          </cell>
          <cell r="BD2051" t="str">
            <v>-</v>
          </cell>
          <cell r="BE2051" t="str">
            <v>-</v>
          </cell>
          <cell r="BF2051" t="str">
            <v>-</v>
          </cell>
          <cell r="BG2051">
            <v>3</v>
          </cell>
          <cell r="BH2051">
            <v>2021</v>
          </cell>
          <cell r="BI2051">
            <v>1</v>
          </cell>
          <cell r="BJ2051" t="str">
            <v>Arrendado</v>
          </cell>
          <cell r="BL2051" t="str">
            <v>Auto Cam, S.A. de C.V.</v>
          </cell>
          <cell r="BM2051">
            <v>128362.07</v>
          </cell>
          <cell r="BN2051">
            <v>20537.93</v>
          </cell>
          <cell r="BO2051">
            <v>148900</v>
          </cell>
          <cell r="BQ2051">
            <v>43652</v>
          </cell>
          <cell r="BR2051" t="str">
            <v>AP-20180626-0783</v>
          </cell>
          <cell r="BS2051" t="str">
            <v>79</v>
          </cell>
          <cell r="BT2051" t="str">
            <v>12/36</v>
          </cell>
          <cell r="BU2051">
            <v>2086.73</v>
          </cell>
          <cell r="BV2051">
            <v>1264.94</v>
          </cell>
          <cell r="BW2051">
            <v>3351.67</v>
          </cell>
          <cell r="BX2051">
            <v>536.27</v>
          </cell>
          <cell r="BY2051">
            <v>3887.94</v>
          </cell>
          <cell r="BZ2051">
            <v>114548.78</v>
          </cell>
          <cell r="CA2051" t="str">
            <v>26/06/2018</v>
          </cell>
          <cell r="CB2051" t="str">
            <v>06/07/2021</v>
          </cell>
          <cell r="CC2051" t="str">
            <v>Jueves</v>
          </cell>
          <cell r="CD2051" t="str">
            <v>42</v>
          </cell>
          <cell r="CE2051" t="str">
            <v>2</v>
          </cell>
          <cell r="CF2051" t="str">
            <v>Verde</v>
          </cell>
          <cell r="CG2051" t="str">
            <v>4o Sábado</v>
          </cell>
          <cell r="CH2051" t="str">
            <v>Abr y May</v>
          </cell>
          <cell r="CI2051" t="str">
            <v>Oct y Nov</v>
          </cell>
          <cell r="CJ2051" t="str">
            <v>PAjustes</v>
          </cell>
          <cell r="CK2051">
            <v>90</v>
          </cell>
          <cell r="CL2051" t="str">
            <v>101 - MAGNA</v>
          </cell>
          <cell r="CM2051" t="str">
            <v>18051</v>
          </cell>
          <cell r="CN2051" t="str">
            <v>185/60/R14</v>
          </cell>
          <cell r="CO2051" t="str">
            <v>Motor: 1.6L, Potencia: 103hp @ 5800 rpm. Torque: 107 lb-pie @ 3600 rpm</v>
          </cell>
          <cell r="CP2051" t="str">
            <v>-</v>
          </cell>
        </row>
        <row r="2052">
          <cell r="A2052" t="str">
            <v>18052</v>
          </cell>
          <cell r="B2052" t="str">
            <v>L25AVT</v>
          </cell>
          <cell r="C2052" t="str">
            <v>Ciudad de México</v>
          </cell>
          <cell r="D2052" t="str">
            <v>No aplica</v>
          </cell>
          <cell r="E2052" t="str">
            <v>Aveo</v>
          </cell>
          <cell r="F2052" t="str">
            <v>Automóvil</v>
          </cell>
          <cell r="G2052" t="str">
            <v>Chevrolet</v>
          </cell>
          <cell r="H2052" t="str">
            <v>Aveo LT 4 Ptas, T/M-5V, D/H, A/A, B/A, CD, Paq. K</v>
          </cell>
          <cell r="I2052" t="str">
            <v>3G1TA5CFXJL199577</v>
          </cell>
          <cell r="J2052" t="str">
            <v>Hecho en México</v>
          </cell>
          <cell r="K2052" t="str">
            <v>Magna</v>
          </cell>
          <cell r="L2052">
            <v>4</v>
          </cell>
          <cell r="M2052">
            <v>45</v>
          </cell>
          <cell r="N2052">
            <v>2018</v>
          </cell>
          <cell r="O2052" t="str">
            <v>Mérida</v>
          </cell>
          <cell r="P2052" t="str">
            <v>Yucatán</v>
          </cell>
          <cell r="Q2052" t="str">
            <v>Sureste</v>
          </cell>
          <cell r="R2052" t="str">
            <v>Activo</v>
          </cell>
          <cell r="S2052" t="str">
            <v>En operación</v>
          </cell>
          <cell r="T2052" t="str">
            <v>GNP</v>
          </cell>
          <cell r="U2052" t="str">
            <v>Grupo Nacional Provincial, S.A.B.</v>
          </cell>
          <cell r="V2052" t="str">
            <v>Asesor de Servicio</v>
          </cell>
          <cell r="W2052" t="str">
            <v>3904</v>
          </cell>
          <cell r="X2052" t="str">
            <v>Supervisoria</v>
          </cell>
          <cell r="Y2052" t="str">
            <v>Asignado</v>
          </cell>
          <cell r="Z2052" t="str">
            <v>S05023</v>
          </cell>
          <cell r="AA2052" t="str">
            <v>Perez Manzanero José Eduardo</v>
          </cell>
          <cell r="AB2052" t="str">
            <v>Servicios Administrativos en Reclamaciones, S.A. de C.V.</v>
          </cell>
          <cell r="AC2052" t="str">
            <v>PEME881114VE6</v>
          </cell>
          <cell r="AD2052" t="str">
            <v>Operativo</v>
          </cell>
          <cell r="AE2052" t="str">
            <v>Asesor de Servicio</v>
          </cell>
          <cell r="AF2052" t="str">
            <v>Unidad Operativa</v>
          </cell>
          <cell r="AG2052" t="str">
            <v>Dirección Servicio y Operaciones</v>
          </cell>
          <cell r="AH2052" t="str">
            <v>Subdir. Siniestros CDMX y Sureste</v>
          </cell>
          <cell r="AI2052" t="str">
            <v>C9208</v>
          </cell>
          <cell r="AJ2052" t="str">
            <v>Lasa Estrada Antxon</v>
          </cell>
          <cell r="AK2052" t="str">
            <v>Casona</v>
          </cell>
          <cell r="AL2052" t="str">
            <v>Mérida</v>
          </cell>
          <cell r="AM2052">
            <v>0</v>
          </cell>
          <cell r="AN2052" t="str">
            <v>jose.perezmanzanero@gnp.com.mx</v>
          </cell>
          <cell r="AO2052" t="str">
            <v>jose.perezmanzanero@gnp.com.mx</v>
          </cell>
          <cell r="AQ2052">
            <v>9991838438</v>
          </cell>
          <cell r="AR2052" t="str">
            <v>6363180010388807</v>
          </cell>
          <cell r="AS2052" t="str">
            <v>ACTIVO</v>
          </cell>
          <cell r="AT2052" t="str">
            <v>3983</v>
          </cell>
          <cell r="AU2052" t="str">
            <v>270</v>
          </cell>
          <cell r="AV2052" t="str">
            <v>05/26</v>
          </cell>
          <cell r="AW2052" t="str">
            <v>-</v>
          </cell>
          <cell r="AX2052" t="str">
            <v>-</v>
          </cell>
          <cell r="AY2052" t="str">
            <v>Si</v>
          </cell>
          <cell r="AZ2052">
            <v>819.45</v>
          </cell>
          <cell r="BA2052">
            <v>43631</v>
          </cell>
          <cell r="BB2052">
            <v>18027.900000000001</v>
          </cell>
          <cell r="BC2052">
            <v>40972.1</v>
          </cell>
          <cell r="BD2052">
            <v>59000</v>
          </cell>
          <cell r="BE2052">
            <v>43312</v>
          </cell>
          <cell r="BF2052">
            <v>44392</v>
          </cell>
          <cell r="BG2052">
            <v>3</v>
          </cell>
          <cell r="BH2052">
            <v>2021</v>
          </cell>
          <cell r="BI2052">
            <v>1</v>
          </cell>
          <cell r="BJ2052" t="str">
            <v>Arrendado</v>
          </cell>
          <cell r="BL2052" t="str">
            <v>Auto Cam, S.A. de C.V.</v>
          </cell>
          <cell r="BM2052">
            <v>128362.07</v>
          </cell>
          <cell r="BN2052">
            <v>20537.93</v>
          </cell>
          <cell r="BO2052">
            <v>148900</v>
          </cell>
          <cell r="BQ2052">
            <v>43652</v>
          </cell>
          <cell r="BR2052" t="str">
            <v>AP-20180626-0783</v>
          </cell>
          <cell r="BS2052" t="str">
            <v>80</v>
          </cell>
          <cell r="BT2052" t="str">
            <v>12/36</v>
          </cell>
          <cell r="BU2052">
            <v>2086.73</v>
          </cell>
          <cell r="BV2052">
            <v>1264.94</v>
          </cell>
          <cell r="BW2052">
            <v>3351.67</v>
          </cell>
          <cell r="BX2052">
            <v>536.27</v>
          </cell>
          <cell r="BY2052">
            <v>3887.94</v>
          </cell>
          <cell r="BZ2052">
            <v>114548.78</v>
          </cell>
          <cell r="CA2052" t="str">
            <v>26/06/2018</v>
          </cell>
          <cell r="CB2052" t="str">
            <v>06/07/2021</v>
          </cell>
          <cell r="CC2052" t="str">
            <v>Lunes</v>
          </cell>
          <cell r="CD2052" t="str">
            <v>25</v>
          </cell>
          <cell r="CE2052" t="str">
            <v>5</v>
          </cell>
          <cell r="CF2052" t="str">
            <v>Amarillo</v>
          </cell>
          <cell r="CG2052" t="str">
            <v>1er Sábado</v>
          </cell>
          <cell r="CH2052" t="str">
            <v>Ene y Feb</v>
          </cell>
          <cell r="CI2052" t="str">
            <v>Jul y Ago</v>
          </cell>
          <cell r="CJ2052" t="str">
            <v>Ajustador</v>
          </cell>
          <cell r="CK2052">
            <v>90</v>
          </cell>
          <cell r="CL2052" t="str">
            <v>101 - MAGNA</v>
          </cell>
          <cell r="CM2052" t="str">
            <v>18052</v>
          </cell>
          <cell r="CN2052" t="str">
            <v>185/60/R14</v>
          </cell>
          <cell r="CO2052" t="str">
            <v>Motor: 1.6L, Potencia: 103hp @ 5800 rpm. Torque: 107 lb-pie @ 3600 rpm</v>
          </cell>
          <cell r="CP2052" t="str">
            <v>4010746</v>
          </cell>
        </row>
        <row r="2053">
          <cell r="A2053" t="str">
            <v>18053</v>
          </cell>
          <cell r="B2053" t="str">
            <v>K92AVT</v>
          </cell>
          <cell r="C2053" t="str">
            <v>Ciudad de México</v>
          </cell>
          <cell r="D2053" t="str">
            <v>No aplica</v>
          </cell>
          <cell r="E2053" t="str">
            <v>Aveo</v>
          </cell>
          <cell r="F2053" t="str">
            <v>Automóvil</v>
          </cell>
          <cell r="G2053" t="str">
            <v>Chevrolet</v>
          </cell>
          <cell r="H2053" t="str">
            <v>Aveo LT 4 Ptas, T/M-5V, D/H, A/A, B/A, CD, Paq. K</v>
          </cell>
          <cell r="I2053" t="str">
            <v>3G1TA5CF5JL187417</v>
          </cell>
          <cell r="J2053" t="str">
            <v>Hecho en México</v>
          </cell>
          <cell r="K2053" t="str">
            <v>Magna</v>
          </cell>
          <cell r="L2053">
            <v>4</v>
          </cell>
          <cell r="M2053">
            <v>45</v>
          </cell>
          <cell r="N2053">
            <v>2018</v>
          </cell>
          <cell r="O2053" t="str">
            <v>Reynosa</v>
          </cell>
          <cell r="P2053" t="str">
            <v>Tamaulipas</v>
          </cell>
          <cell r="Q2053" t="str">
            <v>Noreste</v>
          </cell>
          <cell r="R2053" t="str">
            <v>Activo</v>
          </cell>
          <cell r="S2053" t="str">
            <v>En operación</v>
          </cell>
          <cell r="T2053" t="str">
            <v>GNP</v>
          </cell>
          <cell r="U2053" t="str">
            <v>Grupo Nacional Provincial, S.A.B.</v>
          </cell>
          <cell r="V2053" t="str">
            <v>Asesor de Servicio</v>
          </cell>
          <cell r="W2053" t="str">
            <v>Pool Semiasignado</v>
          </cell>
          <cell r="X2053" t="str">
            <v>Plaza GNP</v>
          </cell>
          <cell r="Y2053" t="str">
            <v>Pool</v>
          </cell>
          <cell r="Z2053" t="str">
            <v>S04436</v>
          </cell>
          <cell r="AA2053" t="str">
            <v>Yeverino Gonzalez Ivan</v>
          </cell>
          <cell r="AB2053" t="str">
            <v>Servicios Administrativos en Reclamaciones, S.A. de C.V.</v>
          </cell>
          <cell r="AC2053" t="str">
            <v>YEGI760419U14</v>
          </cell>
          <cell r="AD2053" t="str">
            <v>Operativo</v>
          </cell>
          <cell r="AE2053" t="str">
            <v>Asesor de Servicio</v>
          </cell>
          <cell r="AF2053" t="str">
            <v>Unidad Operativa</v>
          </cell>
          <cell r="AG2053" t="str">
            <v>Dirección Servicio y Operaciones</v>
          </cell>
          <cell r="AH2053" t="str">
            <v>Subdirección Siniestros Norte y Occidente</v>
          </cell>
          <cell r="AI2053" t="str">
            <v>C9212</v>
          </cell>
          <cell r="AJ2053" t="str">
            <v>Colome Pineda Juan Del Carmen</v>
          </cell>
          <cell r="AK2053" t="str">
            <v>Reynosa</v>
          </cell>
          <cell r="AL2053" t="str">
            <v>Reynosa</v>
          </cell>
          <cell r="AM2053">
            <v>5699</v>
          </cell>
          <cell r="AN2053" t="str">
            <v>ivan.yeverino@gnp.com.mx</v>
          </cell>
          <cell r="AO2053" t="str">
            <v>ivan.yeverino@gnp.com.mx</v>
          </cell>
          <cell r="AQ2053">
            <v>8991684579</v>
          </cell>
          <cell r="AR2053" t="str">
            <v>6363180010391868</v>
          </cell>
          <cell r="AS2053" t="str">
            <v>ACTIVO</v>
          </cell>
          <cell r="AT2053" t="str">
            <v>4072</v>
          </cell>
          <cell r="AU2053" t="str">
            <v>948</v>
          </cell>
          <cell r="AV2053" t="str">
            <v>05/26</v>
          </cell>
          <cell r="AW2053" t="str">
            <v>IMDM22968895..</v>
          </cell>
          <cell r="AX2053" t="str">
            <v>Activo</v>
          </cell>
          <cell r="AY2053" t="str">
            <v>No</v>
          </cell>
          <cell r="AZ2053" t="str">
            <v>-</v>
          </cell>
          <cell r="BA2053" t="str">
            <v>-</v>
          </cell>
          <cell r="BB2053" t="str">
            <v>-</v>
          </cell>
          <cell r="BC2053" t="str">
            <v>-</v>
          </cell>
          <cell r="BD2053" t="str">
            <v>-</v>
          </cell>
          <cell r="BE2053" t="str">
            <v>-</v>
          </cell>
          <cell r="BF2053" t="str">
            <v>-</v>
          </cell>
          <cell r="BG2053">
            <v>3</v>
          </cell>
          <cell r="BH2053">
            <v>2021</v>
          </cell>
          <cell r="BI2053">
            <v>1</v>
          </cell>
          <cell r="BJ2053" t="str">
            <v>Arrendado</v>
          </cell>
          <cell r="BL2053" t="str">
            <v>Auto Cam, S.A. de C.V.</v>
          </cell>
          <cell r="BM2053">
            <v>128362.07</v>
          </cell>
          <cell r="BN2053">
            <v>20537.93</v>
          </cell>
          <cell r="BO2053">
            <v>148900</v>
          </cell>
          <cell r="BQ2053">
            <v>43652</v>
          </cell>
          <cell r="BR2053" t="str">
            <v>AP-20180626-0783</v>
          </cell>
          <cell r="BS2053" t="str">
            <v>81</v>
          </cell>
          <cell r="BT2053" t="str">
            <v>12/36</v>
          </cell>
          <cell r="BU2053">
            <v>2086.73</v>
          </cell>
          <cell r="BV2053">
            <v>1264.94</v>
          </cell>
          <cell r="BW2053">
            <v>3351.67</v>
          </cell>
          <cell r="BX2053">
            <v>536.27</v>
          </cell>
          <cell r="BY2053">
            <v>3887.94</v>
          </cell>
          <cell r="BZ2053">
            <v>114548.78</v>
          </cell>
          <cell r="CA2053" t="str">
            <v>26/06/2018</v>
          </cell>
          <cell r="CB2053" t="str">
            <v>06/07/2021</v>
          </cell>
          <cell r="CC2053" t="str">
            <v>Jueves</v>
          </cell>
          <cell r="CD2053" t="str">
            <v>92</v>
          </cell>
          <cell r="CE2053" t="str">
            <v>2</v>
          </cell>
          <cell r="CF2053" t="str">
            <v>Verde</v>
          </cell>
          <cell r="CG2053" t="str">
            <v>4o Sábado</v>
          </cell>
          <cell r="CH2053" t="str">
            <v>Abr y May</v>
          </cell>
          <cell r="CI2053" t="str">
            <v>Oct y Nov</v>
          </cell>
          <cell r="CJ2053" t="str">
            <v>PAjustes</v>
          </cell>
          <cell r="CK2053">
            <v>90</v>
          </cell>
          <cell r="CL2053" t="str">
            <v>101 - MAGNA</v>
          </cell>
          <cell r="CM2053" t="str">
            <v>18053</v>
          </cell>
          <cell r="CN2053" t="str">
            <v>185/60/R14</v>
          </cell>
          <cell r="CO2053" t="str">
            <v>Motor: 1.6L, Potencia: 103hp @ 5800 rpm. Torque: 107 lb-pie @ 3600 rpm</v>
          </cell>
          <cell r="CP2053" t="str">
            <v>-</v>
          </cell>
        </row>
        <row r="2054">
          <cell r="A2054" t="str">
            <v>18054</v>
          </cell>
          <cell r="B2054" t="str">
            <v>L52AVT</v>
          </cell>
          <cell r="C2054" t="str">
            <v>Ciudad de México</v>
          </cell>
          <cell r="D2054" t="str">
            <v>No aplica</v>
          </cell>
          <cell r="E2054" t="str">
            <v>Aveo</v>
          </cell>
          <cell r="F2054" t="str">
            <v>Automóvil</v>
          </cell>
          <cell r="G2054" t="str">
            <v>Chevrolet</v>
          </cell>
          <cell r="H2054" t="str">
            <v>Aveo LT 4 Ptas, T/M-5V, D/H, A/A, B/A, CD, Paq. K</v>
          </cell>
          <cell r="I2054" t="str">
            <v>3G1TA5CF3JL187206</v>
          </cell>
          <cell r="J2054" t="str">
            <v>Hecho en México</v>
          </cell>
          <cell r="K2054" t="str">
            <v>Magna</v>
          </cell>
          <cell r="L2054">
            <v>4</v>
          </cell>
          <cell r="M2054">
            <v>45</v>
          </cell>
          <cell r="N2054">
            <v>2018</v>
          </cell>
          <cell r="O2054" t="str">
            <v>Culiacán</v>
          </cell>
          <cell r="P2054" t="str">
            <v>Sinaloa</v>
          </cell>
          <cell r="Q2054" t="str">
            <v>Occidente</v>
          </cell>
          <cell r="R2054" t="str">
            <v>Activo</v>
          </cell>
          <cell r="S2054" t="str">
            <v>En operación</v>
          </cell>
          <cell r="T2054" t="str">
            <v>GNP</v>
          </cell>
          <cell r="U2054" t="str">
            <v>Grupo Nacional Provincial, S.A.B.</v>
          </cell>
          <cell r="V2054" t="str">
            <v>Asesor de Servicio</v>
          </cell>
          <cell r="W2054" t="str">
            <v>C8</v>
          </cell>
          <cell r="X2054" t="str">
            <v>Supervisoria</v>
          </cell>
          <cell r="Y2054" t="str">
            <v>Asignado</v>
          </cell>
          <cell r="Z2054" t="str">
            <v>S03009</v>
          </cell>
          <cell r="AA2054" t="str">
            <v>Marín Rojas José Santos</v>
          </cell>
          <cell r="AB2054" t="str">
            <v>Servicios Administrativos en Reclamaciones, S.A. de C.V.</v>
          </cell>
          <cell r="AC2054" t="str">
            <v>MARS780824DF2</v>
          </cell>
          <cell r="AD2054" t="str">
            <v>Operativo</v>
          </cell>
          <cell r="AE2054" t="str">
            <v>Asesor de Servicio</v>
          </cell>
          <cell r="AF2054" t="str">
            <v>Unidad Operativa</v>
          </cell>
          <cell r="AG2054" t="str">
            <v>Dirección Servicio y Operaciones</v>
          </cell>
          <cell r="AH2054" t="str">
            <v>Subdirección Siniestros Norte y Occidente</v>
          </cell>
          <cell r="AI2054" t="str">
            <v>C9178</v>
          </cell>
          <cell r="AJ2054" t="str">
            <v>Cárdenas Guzmán Adriel</v>
          </cell>
          <cell r="AK2054" t="str">
            <v>Culiacan</v>
          </cell>
          <cell r="AL2054" t="str">
            <v>Culiacan</v>
          </cell>
          <cell r="AM2054">
            <v>6287</v>
          </cell>
          <cell r="AN2054" t="str">
            <v>jose.marin@gnp.com.mx</v>
          </cell>
          <cell r="AO2054" t="str">
            <v>jose.marin@gnp.com.mx</v>
          </cell>
          <cell r="AQ2054">
            <v>6672368738</v>
          </cell>
          <cell r="AR2054" t="str">
            <v>6363180010391876</v>
          </cell>
          <cell r="AS2054" t="str">
            <v>ACTIVO</v>
          </cell>
          <cell r="AT2054" t="str">
            <v>8753</v>
          </cell>
          <cell r="AU2054" t="str">
            <v>444</v>
          </cell>
          <cell r="AV2054" t="str">
            <v>05/26</v>
          </cell>
          <cell r="AW2054" t="str">
            <v>IMDM24204049..</v>
          </cell>
          <cell r="AX2054" t="str">
            <v>Activo</v>
          </cell>
          <cell r="AY2054" t="str">
            <v>No</v>
          </cell>
          <cell r="AZ2054" t="str">
            <v>-</v>
          </cell>
          <cell r="BA2054" t="str">
            <v>-</v>
          </cell>
          <cell r="BB2054" t="str">
            <v>-</v>
          </cell>
          <cell r="BC2054" t="str">
            <v>-</v>
          </cell>
          <cell r="BD2054" t="str">
            <v>-</v>
          </cell>
          <cell r="BE2054" t="str">
            <v>-</v>
          </cell>
          <cell r="BF2054" t="str">
            <v>-</v>
          </cell>
          <cell r="BG2054">
            <v>3</v>
          </cell>
          <cell r="BH2054">
            <v>2021</v>
          </cell>
          <cell r="BI2054">
            <v>1</v>
          </cell>
          <cell r="BJ2054" t="str">
            <v>Arrendado</v>
          </cell>
          <cell r="BL2054" t="str">
            <v>Auto Cam, S.A. de C.V.</v>
          </cell>
          <cell r="BM2054">
            <v>128362.07</v>
          </cell>
          <cell r="BN2054">
            <v>20537.93</v>
          </cell>
          <cell r="BO2054">
            <v>148900</v>
          </cell>
          <cell r="BQ2054">
            <v>43652</v>
          </cell>
          <cell r="BR2054" t="str">
            <v>AP-20180626-0783</v>
          </cell>
          <cell r="BS2054" t="str">
            <v>82</v>
          </cell>
          <cell r="BT2054" t="str">
            <v>12/36</v>
          </cell>
          <cell r="BU2054">
            <v>2086.73</v>
          </cell>
          <cell r="BV2054">
            <v>1264.94</v>
          </cell>
          <cell r="BW2054">
            <v>3351.67</v>
          </cell>
          <cell r="BX2054">
            <v>536.27</v>
          </cell>
          <cell r="BY2054">
            <v>3887.94</v>
          </cell>
          <cell r="BZ2054">
            <v>114548.78</v>
          </cell>
          <cell r="CA2054" t="str">
            <v>26/06/2018</v>
          </cell>
          <cell r="CB2054" t="str">
            <v>06/07/2021</v>
          </cell>
          <cell r="CC2054" t="str">
            <v>Jueves</v>
          </cell>
          <cell r="CD2054" t="str">
            <v>52</v>
          </cell>
          <cell r="CE2054" t="str">
            <v>2</v>
          </cell>
          <cell r="CF2054" t="str">
            <v>Verde</v>
          </cell>
          <cell r="CG2054" t="str">
            <v>4o Sábado</v>
          </cell>
          <cell r="CH2054" t="str">
            <v>Abr y May</v>
          </cell>
          <cell r="CI2054" t="str">
            <v>Oct y Nov</v>
          </cell>
          <cell r="CJ2054" t="str">
            <v>Ajustador</v>
          </cell>
          <cell r="CK2054">
            <v>90</v>
          </cell>
          <cell r="CL2054" t="str">
            <v>101 - MAGNA</v>
          </cell>
          <cell r="CM2054" t="str">
            <v>18054</v>
          </cell>
          <cell r="CN2054" t="str">
            <v>185/60/R14</v>
          </cell>
          <cell r="CO2054" t="str">
            <v>Motor: 1.6L, Potencia: 103hp @ 5800 rpm. Torque: 107 lb-pie @ 3600 rpm</v>
          </cell>
          <cell r="CP2054" t="str">
            <v>4010726</v>
          </cell>
        </row>
        <row r="2055">
          <cell r="A2055" t="str">
            <v>18055</v>
          </cell>
          <cell r="B2055" t="str">
            <v>K89AVT</v>
          </cell>
          <cell r="C2055" t="str">
            <v>Ciudad de México</v>
          </cell>
          <cell r="D2055" t="str">
            <v>No aplica</v>
          </cell>
          <cell r="E2055" t="str">
            <v>Aveo</v>
          </cell>
          <cell r="F2055" t="str">
            <v>Automóvil</v>
          </cell>
          <cell r="G2055" t="str">
            <v>Chevrolet</v>
          </cell>
          <cell r="H2055" t="str">
            <v>Aveo LT 4 Ptas, T/M-5V, D/H, A/A, B/A, CD, Paq. K</v>
          </cell>
          <cell r="I2055" t="str">
            <v>3G1TA5CF5JL188437</v>
          </cell>
          <cell r="J2055" t="str">
            <v>Hecho en México</v>
          </cell>
          <cell r="K2055" t="str">
            <v>Magna</v>
          </cell>
          <cell r="L2055">
            <v>4</v>
          </cell>
          <cell r="M2055">
            <v>45</v>
          </cell>
          <cell r="N2055">
            <v>2018</v>
          </cell>
          <cell r="O2055" t="str">
            <v>Xalapa</v>
          </cell>
          <cell r="P2055" t="str">
            <v>Veracruz</v>
          </cell>
          <cell r="Q2055" t="str">
            <v>Sureste</v>
          </cell>
          <cell r="R2055" t="str">
            <v>Proceso baja</v>
          </cell>
          <cell r="S2055" t="str">
            <v>En operación</v>
          </cell>
          <cell r="T2055" t="str">
            <v>GNP</v>
          </cell>
          <cell r="U2055" t="str">
            <v>Grupo Nacional Provincial, S.A.B.</v>
          </cell>
          <cell r="V2055" t="str">
            <v>Asesor de Servicio</v>
          </cell>
          <cell r="W2055" t="str">
            <v>544</v>
          </cell>
          <cell r="X2055" t="str">
            <v>Célula 2</v>
          </cell>
          <cell r="Y2055" t="str">
            <v>Asignado</v>
          </cell>
          <cell r="Z2055" t="str">
            <v>S04982</v>
          </cell>
          <cell r="AA2055" t="str">
            <v>Domínguez Perez Isidro</v>
          </cell>
          <cell r="AB2055" t="str">
            <v>Servicios Administrativos en Reclamaciones, S.A. de C.V.</v>
          </cell>
          <cell r="AC2055" t="str">
            <v>DOPI890515476</v>
          </cell>
          <cell r="AD2055" t="str">
            <v>Operativo</v>
          </cell>
          <cell r="AE2055" t="str">
            <v>Asesor de Servicio</v>
          </cell>
          <cell r="AF2055" t="str">
            <v>Unidad Operativa</v>
          </cell>
          <cell r="AG2055" t="str">
            <v>Dirección Servicio y Operaciones</v>
          </cell>
          <cell r="AH2055" t="str">
            <v>Subdir. Siniestros CDMX y Sureste</v>
          </cell>
          <cell r="AI2055" t="str">
            <v>C9208</v>
          </cell>
          <cell r="AJ2055" t="str">
            <v>Lasa Estrada Antxon</v>
          </cell>
          <cell r="AK2055" t="str">
            <v>Jalapa</v>
          </cell>
          <cell r="AL2055" t="str">
            <v>Jalapa</v>
          </cell>
          <cell r="AM2055">
            <v>80824</v>
          </cell>
          <cell r="AN2055" t="str">
            <v>isidro.dominguez@gnp.com.mx</v>
          </cell>
          <cell r="AO2055" t="str">
            <v>isidro.dominguez@gnp.com.mx</v>
          </cell>
          <cell r="AQ2055" t="str">
            <v> 2282361294</v>
          </cell>
          <cell r="AR2055" t="str">
            <v>6363180010388815</v>
          </cell>
          <cell r="AS2055" t="str">
            <v>CANCELADO</v>
          </cell>
          <cell r="AT2055" t="str">
            <v>2087</v>
          </cell>
          <cell r="AU2055" t="str">
            <v>011</v>
          </cell>
          <cell r="AV2055" t="str">
            <v>05/26</v>
          </cell>
          <cell r="AW2055" t="str">
            <v>IMDM24203978..</v>
          </cell>
          <cell r="AX2055" t="str">
            <v>Activo</v>
          </cell>
          <cell r="AY2055" t="str">
            <v>No</v>
          </cell>
          <cell r="AZ2055" t="str">
            <v>-</v>
          </cell>
          <cell r="BA2055" t="str">
            <v>-</v>
          </cell>
          <cell r="BB2055" t="str">
            <v>-</v>
          </cell>
          <cell r="BC2055" t="str">
            <v>-</v>
          </cell>
          <cell r="BD2055" t="str">
            <v>-</v>
          </cell>
          <cell r="BE2055" t="str">
            <v>-</v>
          </cell>
          <cell r="BF2055" t="str">
            <v>-</v>
          </cell>
          <cell r="BG2055">
            <v>3</v>
          </cell>
          <cell r="BH2055">
            <v>2021</v>
          </cell>
          <cell r="BI2055">
            <v>1</v>
          </cell>
          <cell r="BJ2055" t="str">
            <v>Arrendado</v>
          </cell>
          <cell r="BL2055" t="str">
            <v>Auto Cam, S.A. de C.V.</v>
          </cell>
          <cell r="BM2055">
            <v>128362.07</v>
          </cell>
          <cell r="BN2055">
            <v>20537.93</v>
          </cell>
          <cell r="BO2055">
            <v>148900</v>
          </cell>
          <cell r="BQ2055">
            <v>43652</v>
          </cell>
          <cell r="BR2055" t="str">
            <v>AP-20180626-0783</v>
          </cell>
          <cell r="BS2055" t="str">
            <v>83</v>
          </cell>
          <cell r="BT2055" t="str">
            <v>12/36</v>
          </cell>
          <cell r="BU2055">
            <v>2086.73</v>
          </cell>
          <cell r="BV2055">
            <v>1264.94</v>
          </cell>
          <cell r="BW2055">
            <v>3351.67</v>
          </cell>
          <cell r="BX2055">
            <v>536.27</v>
          </cell>
          <cell r="BY2055">
            <v>3887.94</v>
          </cell>
          <cell r="BZ2055">
            <v>114548.78</v>
          </cell>
          <cell r="CA2055" t="str">
            <v>26/06/2018</v>
          </cell>
          <cell r="CB2055" t="str">
            <v>06/07/2021</v>
          </cell>
          <cell r="CC2055" t="str">
            <v>Viernes</v>
          </cell>
          <cell r="CD2055" t="str">
            <v>89</v>
          </cell>
          <cell r="CE2055" t="str">
            <v>9</v>
          </cell>
          <cell r="CF2055" t="str">
            <v>Azul</v>
          </cell>
          <cell r="CG2055" t="str">
            <v>5o Sábado</v>
          </cell>
          <cell r="CH2055" t="str">
            <v>May y Jun</v>
          </cell>
          <cell r="CI2055" t="str">
            <v>Nov y Dic</v>
          </cell>
          <cell r="CJ2055" t="str">
            <v>Ajustador</v>
          </cell>
          <cell r="CK2055">
            <v>90</v>
          </cell>
          <cell r="CL2055" t="str">
            <v>101 - MAGNA</v>
          </cell>
          <cell r="CM2055" t="str">
            <v>18055</v>
          </cell>
          <cell r="CN2055" t="str">
            <v>185/60/R14</v>
          </cell>
          <cell r="CO2055" t="str">
            <v>Motor: 1.6L, Potencia: 103hp @ 5800 rpm. Torque: 107 lb-pie @ 3600 rpm</v>
          </cell>
          <cell r="CP2055" t="str">
            <v>4015836</v>
          </cell>
        </row>
        <row r="2056">
          <cell r="A2056" t="str">
            <v>18056</v>
          </cell>
          <cell r="B2056" t="str">
            <v>L93AVT</v>
          </cell>
          <cell r="C2056" t="str">
            <v>Ciudad de México</v>
          </cell>
          <cell r="D2056" t="str">
            <v>No aplica</v>
          </cell>
          <cell r="E2056" t="str">
            <v>Aveo</v>
          </cell>
          <cell r="F2056" t="str">
            <v>Automóvil</v>
          </cell>
          <cell r="G2056" t="str">
            <v>Chevrolet</v>
          </cell>
          <cell r="H2056" t="str">
            <v>Aveo LT 4 Ptas, T/M-5V, D/H, A/A, B/A, CD, Paq. K</v>
          </cell>
          <cell r="I2056" t="str">
            <v>3G1TA5CF3JL189229</v>
          </cell>
          <cell r="J2056" t="str">
            <v>Hecho en México</v>
          </cell>
          <cell r="K2056" t="str">
            <v>Magna</v>
          </cell>
          <cell r="L2056">
            <v>4</v>
          </cell>
          <cell r="M2056">
            <v>45</v>
          </cell>
          <cell r="N2056">
            <v>2018</v>
          </cell>
          <cell r="O2056" t="str">
            <v>Tijuana</v>
          </cell>
          <cell r="P2056" t="str">
            <v>Baja California Norte</v>
          </cell>
          <cell r="Q2056" t="str">
            <v>Noroeste</v>
          </cell>
          <cell r="R2056" t="str">
            <v>Baja</v>
          </cell>
          <cell r="S2056" t="str">
            <v>PT por Siniestro</v>
          </cell>
          <cell r="T2056" t="str">
            <v>GNP</v>
          </cell>
          <cell r="U2056" t="str">
            <v>Grupo Nacional Provincial, S.A.B.</v>
          </cell>
          <cell r="V2056" t="str">
            <v>Asesor de Servicio</v>
          </cell>
          <cell r="W2056" t="str">
            <v>-</v>
          </cell>
          <cell r="X2056" t="str">
            <v>Supervisoria</v>
          </cell>
          <cell r="Y2056" t="str">
            <v>Asignado</v>
          </cell>
          <cell r="Z2056" t="str">
            <v>S03624</v>
          </cell>
          <cell r="AA2056" t="str">
            <v>Felix Gutierrez Jaime Antonio</v>
          </cell>
          <cell r="AB2056" t="str">
            <v>Servicios Administrativos en Reclamaciones, S.A. de C.V.</v>
          </cell>
          <cell r="AC2056" t="str">
            <v>FEGJ791231NW8</v>
          </cell>
          <cell r="AD2056" t="str">
            <v>Operativo</v>
          </cell>
          <cell r="AE2056" t="str">
            <v>Asesor de Servicio</v>
          </cell>
          <cell r="AF2056" t="str">
            <v>Unidad Operativa</v>
          </cell>
          <cell r="AG2056" t="str">
            <v>Dirección Servicio y Operaciones</v>
          </cell>
          <cell r="AH2056" t="str">
            <v>Subdirección Siniestros Norte y Occidente</v>
          </cell>
          <cell r="AI2056" t="str">
            <v>C9178</v>
          </cell>
          <cell r="AJ2056" t="str">
            <v>Cárdenas Guzmán Adriel</v>
          </cell>
          <cell r="AK2056" t="str">
            <v>Tijuana</v>
          </cell>
          <cell r="AL2056" t="str">
            <v>Tijuana</v>
          </cell>
          <cell r="AM2056">
            <v>7006</v>
          </cell>
          <cell r="AN2056" t="str">
            <v>jaime.felix@gnp.com.mx</v>
          </cell>
          <cell r="AO2056" t="str">
            <v>jaime.felix@gnp.com.mx</v>
          </cell>
          <cell r="AQ2056">
            <v>6641690434</v>
          </cell>
          <cell r="AR2056" t="str">
            <v>6363180010388823</v>
          </cell>
          <cell r="AS2056" t="str">
            <v>CANCELADO</v>
          </cell>
          <cell r="AT2056" t="str">
            <v>3754</v>
          </cell>
          <cell r="AU2056" t="str">
            <v>594</v>
          </cell>
          <cell r="AV2056" t="str">
            <v>05/26</v>
          </cell>
          <cell r="AW2056" t="str">
            <v>-</v>
          </cell>
          <cell r="AX2056" t="str">
            <v>-</v>
          </cell>
          <cell r="AY2056" t="str">
            <v>No</v>
          </cell>
          <cell r="AZ2056" t="str">
            <v>-</v>
          </cell>
          <cell r="BA2056" t="str">
            <v>-</v>
          </cell>
          <cell r="BB2056" t="str">
            <v>-</v>
          </cell>
          <cell r="BC2056" t="str">
            <v>-</v>
          </cell>
          <cell r="BD2056" t="str">
            <v>-</v>
          </cell>
          <cell r="BE2056" t="str">
            <v>-</v>
          </cell>
          <cell r="BF2056" t="str">
            <v>-</v>
          </cell>
          <cell r="BG2056">
            <v>3</v>
          </cell>
          <cell r="BH2056" t="str">
            <v>-</v>
          </cell>
          <cell r="BI2056" t="str">
            <v>-</v>
          </cell>
          <cell r="BJ2056" t="str">
            <v>Arrendado</v>
          </cell>
          <cell r="BL2056" t="str">
            <v>Auto Cam, S.A. de C.V.</v>
          </cell>
          <cell r="BM2056">
            <v>128362.07</v>
          </cell>
          <cell r="BN2056">
            <v>20537.93</v>
          </cell>
          <cell r="BO2056">
            <v>148900</v>
          </cell>
          <cell r="BQ2056">
            <v>43652</v>
          </cell>
          <cell r="BR2056" t="str">
            <v>AP-20180626-0783</v>
          </cell>
          <cell r="BS2056" t="str">
            <v>84</v>
          </cell>
          <cell r="BT2056" t="str">
            <v>12/36</v>
          </cell>
          <cell r="BU2056">
            <v>2086.73</v>
          </cell>
          <cell r="BV2056">
            <v>1264.94</v>
          </cell>
          <cell r="BW2056">
            <v>3351.67</v>
          </cell>
          <cell r="BX2056">
            <v>536.27</v>
          </cell>
          <cell r="BY2056">
            <v>3887.94</v>
          </cell>
          <cell r="BZ2056">
            <v>114548.78</v>
          </cell>
          <cell r="CA2056" t="str">
            <v>26/06/2018</v>
          </cell>
          <cell r="CB2056" t="str">
            <v>06/07/2021</v>
          </cell>
          <cell r="CC2056" t="str">
            <v>Miércoles</v>
          </cell>
          <cell r="CD2056" t="str">
            <v>93</v>
          </cell>
          <cell r="CE2056" t="str">
            <v>3</v>
          </cell>
          <cell r="CF2056" t="str">
            <v>Rojo</v>
          </cell>
          <cell r="CG2056" t="str">
            <v>3er Sábado</v>
          </cell>
          <cell r="CH2056" t="str">
            <v>Mzo y Abr</v>
          </cell>
          <cell r="CI2056" t="str">
            <v>Sep y Oct</v>
          </cell>
          <cell r="CJ2056" t="str">
            <v>Ajustador</v>
          </cell>
          <cell r="CK2056">
            <v>90</v>
          </cell>
          <cell r="CL2056" t="str">
            <v>101 - MAGNA</v>
          </cell>
          <cell r="CM2056" t="str">
            <v>18056</v>
          </cell>
          <cell r="CN2056" t="str">
            <v>185/60/R14</v>
          </cell>
          <cell r="CO2056" t="str">
            <v>Motor: 1.6L, Potencia: 103hp @ 5800 rpm. Torque: 107 lb-pie @ 3600 rpm</v>
          </cell>
          <cell r="CP2056" t="str">
            <v>-</v>
          </cell>
        </row>
        <row r="2057">
          <cell r="A2057" t="str">
            <v>18057</v>
          </cell>
          <cell r="B2057" t="str">
            <v>L31AVT</v>
          </cell>
          <cell r="C2057" t="str">
            <v>Ciudad de México</v>
          </cell>
          <cell r="D2057" t="str">
            <v>No aplica</v>
          </cell>
          <cell r="E2057" t="str">
            <v>Aveo</v>
          </cell>
          <cell r="F2057" t="str">
            <v>Automóvil</v>
          </cell>
          <cell r="G2057" t="str">
            <v>Chevrolet</v>
          </cell>
          <cell r="H2057" t="str">
            <v>Aveo LT 4 Ptas, T/M-5V, D/H, A/A, B/A, CD, Paq. K</v>
          </cell>
          <cell r="I2057" t="str">
            <v>3G1TA5CF5JL189149</v>
          </cell>
          <cell r="J2057" t="str">
            <v>Hecho en México</v>
          </cell>
          <cell r="K2057" t="str">
            <v>Magna</v>
          </cell>
          <cell r="L2057">
            <v>4</v>
          </cell>
          <cell r="M2057">
            <v>45</v>
          </cell>
          <cell r="N2057">
            <v>2018</v>
          </cell>
          <cell r="O2057" t="str">
            <v>Xalapa</v>
          </cell>
          <cell r="P2057" t="str">
            <v>Veracruz</v>
          </cell>
          <cell r="Q2057" t="str">
            <v>Sureste</v>
          </cell>
          <cell r="R2057" t="str">
            <v>Activo</v>
          </cell>
          <cell r="S2057" t="str">
            <v>En operación</v>
          </cell>
          <cell r="T2057" t="str">
            <v>GNP</v>
          </cell>
          <cell r="U2057" t="str">
            <v>Grupo Nacional Provincial, S.A.B.</v>
          </cell>
          <cell r="V2057" t="str">
            <v>Asesor de Servicio</v>
          </cell>
          <cell r="W2057" t="str">
            <v>X3</v>
          </cell>
          <cell r="X2057" t="str">
            <v>Supervisoria</v>
          </cell>
          <cell r="Y2057" t="str">
            <v>Asignado</v>
          </cell>
          <cell r="Z2057" t="str">
            <v>S03899</v>
          </cell>
          <cell r="AA2057" t="str">
            <v>Garcia Martinez Fortino Antonio</v>
          </cell>
          <cell r="AB2057" t="str">
            <v>Servicios Administrativos en Reclamaciones, S.A. de C.V.</v>
          </cell>
          <cell r="AC2057" t="str">
            <v>GAMF830725879</v>
          </cell>
          <cell r="AD2057" t="str">
            <v>Operativo</v>
          </cell>
          <cell r="AE2057" t="str">
            <v>Asesor de Servicio</v>
          </cell>
          <cell r="AF2057" t="str">
            <v>Unidad Operativa</v>
          </cell>
          <cell r="AG2057" t="str">
            <v>Dirección Servicio y Operaciones</v>
          </cell>
          <cell r="AH2057" t="str">
            <v>Subdir. Siniestros CDMX y Sureste</v>
          </cell>
          <cell r="AI2057" t="str">
            <v>C9208</v>
          </cell>
          <cell r="AJ2057" t="str">
            <v>Lasa Estrada Antxon</v>
          </cell>
          <cell r="AK2057" t="str">
            <v>Jalapa</v>
          </cell>
          <cell r="AL2057" t="str">
            <v>Jalapa</v>
          </cell>
          <cell r="AM2057">
            <v>7732</v>
          </cell>
          <cell r="AN2057" t="str">
            <v>fortino.garcia@gnp.com.mx</v>
          </cell>
          <cell r="AO2057" t="str">
            <v>fortino.garcia@gnp.com.mx</v>
          </cell>
          <cell r="AQ2057">
            <v>2288452771</v>
          </cell>
          <cell r="AR2057" t="str">
            <v>6363180010388831</v>
          </cell>
          <cell r="AS2057" t="str">
            <v>ACTIVO</v>
          </cell>
          <cell r="AT2057" t="str">
            <v>4883</v>
          </cell>
          <cell r="AU2057" t="str">
            <v>289</v>
          </cell>
          <cell r="AV2057" t="str">
            <v>05/26</v>
          </cell>
          <cell r="AW2057" t="str">
            <v>IMDM24203980..</v>
          </cell>
          <cell r="AX2057" t="str">
            <v>Activo</v>
          </cell>
          <cell r="AY2057" t="str">
            <v>No</v>
          </cell>
          <cell r="AZ2057" t="str">
            <v>-</v>
          </cell>
          <cell r="BA2057" t="str">
            <v>-</v>
          </cell>
          <cell r="BB2057" t="str">
            <v>-</v>
          </cell>
          <cell r="BC2057" t="str">
            <v>-</v>
          </cell>
          <cell r="BD2057" t="str">
            <v>-</v>
          </cell>
          <cell r="BE2057" t="str">
            <v>-</v>
          </cell>
          <cell r="BF2057" t="str">
            <v>-</v>
          </cell>
          <cell r="BG2057">
            <v>3</v>
          </cell>
          <cell r="BH2057">
            <v>2021</v>
          </cell>
          <cell r="BI2057">
            <v>1</v>
          </cell>
          <cell r="BJ2057" t="str">
            <v>Arrendado</v>
          </cell>
          <cell r="BL2057" t="str">
            <v>Auto Cam, S.A. de C.V.</v>
          </cell>
          <cell r="BM2057">
            <v>128362.07</v>
          </cell>
          <cell r="BN2057">
            <v>20537.93</v>
          </cell>
          <cell r="BO2057">
            <v>148900</v>
          </cell>
          <cell r="BQ2057">
            <v>43652</v>
          </cell>
          <cell r="BR2057" t="str">
            <v>AP-20180626-0783</v>
          </cell>
          <cell r="BS2057" t="str">
            <v>85</v>
          </cell>
          <cell r="BT2057" t="str">
            <v>12/36</v>
          </cell>
          <cell r="BU2057">
            <v>2086.73</v>
          </cell>
          <cell r="BV2057">
            <v>1264.94</v>
          </cell>
          <cell r="BW2057">
            <v>3351.67</v>
          </cell>
          <cell r="BX2057">
            <v>536.27</v>
          </cell>
          <cell r="BY2057">
            <v>3887.94</v>
          </cell>
          <cell r="BZ2057">
            <v>114548.78</v>
          </cell>
          <cell r="CA2057" t="str">
            <v>26/06/2018</v>
          </cell>
          <cell r="CB2057" t="str">
            <v>06/07/2021</v>
          </cell>
          <cell r="CC2057" t="str">
            <v>Jueves</v>
          </cell>
          <cell r="CD2057" t="str">
            <v>31</v>
          </cell>
          <cell r="CE2057" t="str">
            <v>1</v>
          </cell>
          <cell r="CF2057" t="str">
            <v>Verde</v>
          </cell>
          <cell r="CG2057" t="str">
            <v>4o Sábado</v>
          </cell>
          <cell r="CH2057" t="str">
            <v>Abr y May</v>
          </cell>
          <cell r="CI2057" t="str">
            <v>Oct y Nov</v>
          </cell>
          <cell r="CJ2057" t="str">
            <v>Ajustador</v>
          </cell>
          <cell r="CK2057">
            <v>90</v>
          </cell>
          <cell r="CL2057" t="str">
            <v>101 - MAGNA</v>
          </cell>
          <cell r="CM2057" t="str">
            <v>18057</v>
          </cell>
          <cell r="CN2057" t="str">
            <v>185/60/R14</v>
          </cell>
          <cell r="CO2057" t="str">
            <v>Motor: 1.6L, Potencia: 103hp @ 5800 rpm. Torque: 107 lb-pie @ 3600 rpm</v>
          </cell>
          <cell r="CP2057" t="str">
            <v>4018895</v>
          </cell>
        </row>
        <row r="2058">
          <cell r="A2058" t="str">
            <v>18058</v>
          </cell>
          <cell r="B2058" t="str">
            <v>K05AVT</v>
          </cell>
          <cell r="C2058" t="str">
            <v>Ciudad de México</v>
          </cell>
          <cell r="D2058" t="str">
            <v>No aplica</v>
          </cell>
          <cell r="E2058" t="str">
            <v>Aveo</v>
          </cell>
          <cell r="F2058" t="str">
            <v>Automóvil</v>
          </cell>
          <cell r="G2058" t="str">
            <v>Chevrolet</v>
          </cell>
          <cell r="H2058" t="str">
            <v>Aveo LT 4 Ptas, T/M-5V, D/H, A/A, B/A, CD, Paq. K</v>
          </cell>
          <cell r="I2058" t="str">
            <v>3G1TA5CF3JL190221</v>
          </cell>
          <cell r="J2058" t="str">
            <v>Hecho en México</v>
          </cell>
          <cell r="K2058" t="str">
            <v>Magna</v>
          </cell>
          <cell r="L2058">
            <v>4</v>
          </cell>
          <cell r="M2058">
            <v>45</v>
          </cell>
          <cell r="N2058">
            <v>2018</v>
          </cell>
          <cell r="O2058" t="str">
            <v>Ciudad Obregón</v>
          </cell>
          <cell r="P2058" t="str">
            <v>Sonora</v>
          </cell>
          <cell r="Q2058" t="str">
            <v>Noroeste</v>
          </cell>
          <cell r="R2058" t="str">
            <v>Activo</v>
          </cell>
          <cell r="S2058" t="str">
            <v>En operación</v>
          </cell>
          <cell r="T2058" t="str">
            <v>GNP</v>
          </cell>
          <cell r="U2058" t="str">
            <v>Grupo Nacional Provincial, S.A.B.</v>
          </cell>
          <cell r="V2058" t="str">
            <v>Asesor de Servicio</v>
          </cell>
          <cell r="W2058" t="str">
            <v>-</v>
          </cell>
          <cell r="X2058" t="str">
            <v>Supervisoria</v>
          </cell>
          <cell r="Y2058" t="str">
            <v>Asignado</v>
          </cell>
          <cell r="Z2058" t="str">
            <v>S00197</v>
          </cell>
          <cell r="AA2058" t="str">
            <v>Figueroa Terrazas Rene Alfredo</v>
          </cell>
          <cell r="AB2058" t="str">
            <v>Servicios Administrativos en Reclamaciones, S.A. de C.V.</v>
          </cell>
          <cell r="AC2058" t="str">
            <v>FITR730112DHA</v>
          </cell>
          <cell r="AD2058" t="str">
            <v>Operativo</v>
          </cell>
          <cell r="AE2058" t="str">
            <v>Asesor de Servicio</v>
          </cell>
          <cell r="AF2058" t="str">
            <v>Unidad Operativa</v>
          </cell>
          <cell r="AG2058" t="str">
            <v>Dirección Servicio y Operaciones</v>
          </cell>
          <cell r="AH2058" t="str">
            <v>Subdirección Siniestros Norte y Occidente</v>
          </cell>
          <cell r="AI2058" t="str">
            <v>C9178</v>
          </cell>
          <cell r="AJ2058" t="str">
            <v>Cárdenas Guzmán Adriel</v>
          </cell>
          <cell r="AK2058" t="str">
            <v>Ciudad Obregón</v>
          </cell>
          <cell r="AL2058" t="str">
            <v>Ciudad Obregón</v>
          </cell>
          <cell r="AM2058">
            <v>0</v>
          </cell>
          <cell r="AN2058" t="str">
            <v>rene.figueroa@gnp.com.mx</v>
          </cell>
          <cell r="AO2058" t="str">
            <v>rene.figueroa@gnp.com.mx</v>
          </cell>
          <cell r="AP2058" t="str">
            <v>rene.figueroa@gnp.com.mx</v>
          </cell>
          <cell r="AQ2058">
            <v>6221655004</v>
          </cell>
          <cell r="AR2058" t="str">
            <v>6363180010391199</v>
          </cell>
          <cell r="AS2058" t="str">
            <v>ACTIVO</v>
          </cell>
          <cell r="AT2058" t="str">
            <v>2503</v>
          </cell>
          <cell r="AU2058" t="str">
            <v>402</v>
          </cell>
          <cell r="AV2058" t="str">
            <v>05/26</v>
          </cell>
          <cell r="AW2058" t="str">
            <v>-</v>
          </cell>
          <cell r="AX2058" t="str">
            <v>-</v>
          </cell>
          <cell r="AY2058" t="str">
            <v>No</v>
          </cell>
          <cell r="AZ2058" t="str">
            <v>-</v>
          </cell>
          <cell r="BA2058" t="str">
            <v>-</v>
          </cell>
          <cell r="BB2058" t="str">
            <v>-</v>
          </cell>
          <cell r="BC2058" t="str">
            <v>-</v>
          </cell>
          <cell r="BD2058" t="str">
            <v>-</v>
          </cell>
          <cell r="BE2058" t="str">
            <v>-</v>
          </cell>
          <cell r="BF2058" t="str">
            <v>-</v>
          </cell>
          <cell r="BG2058">
            <v>3</v>
          </cell>
          <cell r="BH2058">
            <v>2021</v>
          </cell>
          <cell r="BI2058">
            <v>1</v>
          </cell>
          <cell r="BJ2058" t="str">
            <v>Arrendado</v>
          </cell>
          <cell r="BL2058" t="str">
            <v>Auto Cam, S.A. de C.V.</v>
          </cell>
          <cell r="BM2058">
            <v>128362.07</v>
          </cell>
          <cell r="BN2058">
            <v>20537.93</v>
          </cell>
          <cell r="BO2058">
            <v>148900</v>
          </cell>
          <cell r="BQ2058">
            <v>43652</v>
          </cell>
          <cell r="BR2058" t="str">
            <v>AP-20180626-0783</v>
          </cell>
          <cell r="BS2058" t="str">
            <v>86</v>
          </cell>
          <cell r="BT2058" t="str">
            <v>12/36</v>
          </cell>
          <cell r="BU2058">
            <v>2086.73</v>
          </cell>
          <cell r="BV2058">
            <v>1264.94</v>
          </cell>
          <cell r="BW2058">
            <v>3351.67</v>
          </cell>
          <cell r="BX2058">
            <v>536.27</v>
          </cell>
          <cell r="BY2058">
            <v>3887.94</v>
          </cell>
          <cell r="BZ2058">
            <v>114548.78</v>
          </cell>
          <cell r="CA2058" t="str">
            <v>26/06/2018</v>
          </cell>
          <cell r="CB2058" t="str">
            <v>06/07/2021</v>
          </cell>
          <cell r="CC2058" t="str">
            <v>Lunes</v>
          </cell>
          <cell r="CD2058" t="str">
            <v>05</v>
          </cell>
          <cell r="CE2058" t="str">
            <v>5</v>
          </cell>
          <cell r="CF2058" t="str">
            <v>Amarillo</v>
          </cell>
          <cell r="CG2058" t="str">
            <v>1er Sábado</v>
          </cell>
          <cell r="CH2058" t="str">
            <v>Ene y Feb</v>
          </cell>
          <cell r="CI2058" t="str">
            <v>Jul y Ago</v>
          </cell>
          <cell r="CJ2058" t="str">
            <v>Ajustador</v>
          </cell>
          <cell r="CK2058">
            <v>90</v>
          </cell>
          <cell r="CL2058" t="str">
            <v>101 - MAGNA</v>
          </cell>
          <cell r="CM2058" t="str">
            <v>18058</v>
          </cell>
          <cell r="CN2058" t="str">
            <v>185/60/R14</v>
          </cell>
          <cell r="CO2058" t="str">
            <v>Motor: 1.6L, Potencia: 103hp @ 5800 rpm. Torque: 107 lb-pie @ 3600 rpm</v>
          </cell>
          <cell r="CP2058" t="str">
            <v>-</v>
          </cell>
        </row>
        <row r="2059">
          <cell r="A2059" t="str">
            <v>18059</v>
          </cell>
          <cell r="B2059" t="str">
            <v>M30AUU</v>
          </cell>
          <cell r="C2059" t="str">
            <v>Ciudad de México</v>
          </cell>
          <cell r="D2059" t="str">
            <v>No aplica</v>
          </cell>
          <cell r="E2059" t="str">
            <v>Aveo</v>
          </cell>
          <cell r="F2059" t="str">
            <v>Automóvil</v>
          </cell>
          <cell r="G2059" t="str">
            <v>Chevrolet</v>
          </cell>
          <cell r="H2059" t="str">
            <v>Aveo LT 4 Ptas, T/M-5V, D/H, A/A, B/A, CD, Paq. K</v>
          </cell>
          <cell r="I2059" t="str">
            <v>3G1TA5CF8JL199383</v>
          </cell>
          <cell r="J2059" t="str">
            <v>Hecho en México</v>
          </cell>
          <cell r="K2059" t="str">
            <v>Magna</v>
          </cell>
          <cell r="L2059">
            <v>4</v>
          </cell>
          <cell r="M2059">
            <v>45</v>
          </cell>
          <cell r="N2059">
            <v>2018</v>
          </cell>
          <cell r="O2059" t="str">
            <v>Saltillo</v>
          </cell>
          <cell r="P2059" t="str">
            <v>Coahuila</v>
          </cell>
          <cell r="Q2059" t="str">
            <v>Noreste</v>
          </cell>
          <cell r="R2059" t="str">
            <v>Activo</v>
          </cell>
          <cell r="S2059" t="str">
            <v>En operación</v>
          </cell>
          <cell r="T2059" t="str">
            <v>GNP</v>
          </cell>
          <cell r="U2059" t="str">
            <v>Grupo Nacional Provincial, S.A.B.</v>
          </cell>
          <cell r="V2059" t="str">
            <v>Asesor de Servicio</v>
          </cell>
          <cell r="W2059" t="str">
            <v>577</v>
          </cell>
          <cell r="X2059" t="str">
            <v>Célula 9</v>
          </cell>
          <cell r="Y2059" t="str">
            <v>Asignado</v>
          </cell>
          <cell r="Z2059" t="str">
            <v>S07906</v>
          </cell>
          <cell r="AA2059" t="str">
            <v>Rivera Flores Julio Adrian</v>
          </cell>
          <cell r="AB2059" t="str">
            <v>Servicios Administrativos en Reclamaciones, S.A. de C.V.</v>
          </cell>
          <cell r="AC2059" t="str">
            <v>RIFJ890518LB1</v>
          </cell>
          <cell r="AD2059" t="str">
            <v>Operativo</v>
          </cell>
          <cell r="AE2059" t="str">
            <v>Asesor de Servicio</v>
          </cell>
          <cell r="AF2059" t="str">
            <v>Unidad Operativa</v>
          </cell>
          <cell r="AG2059" t="str">
            <v>Dirección Servicio y Operaciones</v>
          </cell>
          <cell r="AH2059" t="str">
            <v>Subdirección Siniestros Norte y Occidente</v>
          </cell>
          <cell r="AI2059" t="str">
            <v>C9212</v>
          </cell>
          <cell r="AJ2059" t="str">
            <v>Colome Pineda Juan Del Carmen</v>
          </cell>
          <cell r="AK2059" t="str">
            <v>Saltillo</v>
          </cell>
          <cell r="AL2059" t="str">
            <v>Saltillo</v>
          </cell>
          <cell r="AM2059">
            <v>0</v>
          </cell>
          <cell r="AN2059" t="str">
            <v>julio.rivera@gnp.com.mx</v>
          </cell>
          <cell r="AO2059" t="str">
            <v>julio.rivera@gnp.com.mx</v>
          </cell>
          <cell r="AP2059" t="str">
            <v>alan.munoz@gnp.com.mx</v>
          </cell>
          <cell r="AQ2059">
            <v>6561053601</v>
          </cell>
          <cell r="AR2059" t="str">
            <v>6363180010382107</v>
          </cell>
          <cell r="AS2059" t="str">
            <v>ACTIVO</v>
          </cell>
          <cell r="AT2059" t="str">
            <v>7982</v>
          </cell>
          <cell r="AU2059" t="str">
            <v>382</v>
          </cell>
          <cell r="AV2059" t="str">
            <v>05/26</v>
          </cell>
          <cell r="AW2059" t="str">
            <v>IMDM22968849..</v>
          </cell>
          <cell r="AX2059" t="str">
            <v>Activo</v>
          </cell>
          <cell r="AY2059" t="str">
            <v>No</v>
          </cell>
          <cell r="AZ2059" t="str">
            <v>-</v>
          </cell>
          <cell r="BA2059" t="str">
            <v>-</v>
          </cell>
          <cell r="BB2059" t="str">
            <v>-</v>
          </cell>
          <cell r="BC2059" t="str">
            <v>-</v>
          </cell>
          <cell r="BD2059" t="str">
            <v>-</v>
          </cell>
          <cell r="BE2059" t="str">
            <v>-</v>
          </cell>
          <cell r="BF2059" t="str">
            <v>-</v>
          </cell>
          <cell r="BG2059">
            <v>3</v>
          </cell>
          <cell r="BH2059">
            <v>2021</v>
          </cell>
          <cell r="BI2059">
            <v>1</v>
          </cell>
          <cell r="BJ2059" t="str">
            <v>Arrendado</v>
          </cell>
          <cell r="BL2059" t="str">
            <v>Auto Cam, S.A. de C.V.</v>
          </cell>
          <cell r="BM2059">
            <v>128362.07</v>
          </cell>
          <cell r="BN2059">
            <v>20537.93</v>
          </cell>
          <cell r="BO2059">
            <v>148900</v>
          </cell>
          <cell r="BQ2059">
            <v>43652</v>
          </cell>
          <cell r="BR2059" t="str">
            <v>AP-20170728-0735</v>
          </cell>
          <cell r="BS2059" t="str">
            <v>186</v>
          </cell>
          <cell r="BT2059" t="str">
            <v>14/36</v>
          </cell>
          <cell r="BU2059">
            <v>2133.37</v>
          </cell>
          <cell r="BV2059">
            <v>1219.51</v>
          </cell>
          <cell r="BW2059">
            <v>3352.88</v>
          </cell>
          <cell r="BX2059">
            <v>536.46</v>
          </cell>
          <cell r="BY2059">
            <v>3889.34</v>
          </cell>
          <cell r="BZ2059">
            <v>110312.64</v>
          </cell>
          <cell r="CA2059" t="str">
            <v>09/04/2018</v>
          </cell>
          <cell r="CB2059" t="str">
            <v>06/05/2021</v>
          </cell>
          <cell r="CC2059" t="str">
            <v>Viernes</v>
          </cell>
          <cell r="CD2059" t="str">
            <v>30</v>
          </cell>
          <cell r="CE2059" t="str">
            <v>0</v>
          </cell>
          <cell r="CF2059" t="str">
            <v>Azul</v>
          </cell>
          <cell r="CG2059" t="str">
            <v>5o Sábado</v>
          </cell>
          <cell r="CH2059" t="str">
            <v>May y Jun</v>
          </cell>
          <cell r="CI2059" t="str">
            <v>Nov y Dic</v>
          </cell>
          <cell r="CJ2059" t="str">
            <v>Ajustador</v>
          </cell>
          <cell r="CK2059">
            <v>90</v>
          </cell>
          <cell r="CL2059" t="str">
            <v>101 - MAGNA</v>
          </cell>
          <cell r="CM2059" t="str">
            <v>18059</v>
          </cell>
          <cell r="CN2059" t="str">
            <v>185/60/R14</v>
          </cell>
          <cell r="CO2059" t="str">
            <v>Motor: 1.6L, Potencia: 103hp @ 5800 rpm. Torque: 107 lb-pie @ 3600 rpm</v>
          </cell>
          <cell r="CP2059" t="str">
            <v>4018892</v>
          </cell>
        </row>
        <row r="2060">
          <cell r="A2060" t="str">
            <v>18060</v>
          </cell>
          <cell r="B2060" t="str">
            <v>M35AUU</v>
          </cell>
          <cell r="C2060" t="str">
            <v>Ciudad de México</v>
          </cell>
          <cell r="D2060" t="str">
            <v>No aplica</v>
          </cell>
          <cell r="E2060" t="str">
            <v>Aveo</v>
          </cell>
          <cell r="F2060" t="str">
            <v>Automóvil</v>
          </cell>
          <cell r="G2060" t="str">
            <v>Chevrolet</v>
          </cell>
          <cell r="H2060" t="str">
            <v>Aveo LT 4 Ptas, T/M-5V, D/H, A/A, B/A, CD, Paq. K</v>
          </cell>
          <cell r="I2060" t="str">
            <v>3G1TA5CF4JL192253</v>
          </cell>
          <cell r="J2060" t="str">
            <v>Hecho en México</v>
          </cell>
          <cell r="K2060" t="str">
            <v>Magna</v>
          </cell>
          <cell r="L2060">
            <v>4</v>
          </cell>
          <cell r="M2060">
            <v>45</v>
          </cell>
          <cell r="N2060">
            <v>2018</v>
          </cell>
          <cell r="O2060" t="str">
            <v>San Luis Potosí</v>
          </cell>
          <cell r="P2060" t="str">
            <v>San Luis Potosí</v>
          </cell>
          <cell r="Q2060" t="str">
            <v>Occidente</v>
          </cell>
          <cell r="R2060" t="str">
            <v>Activo</v>
          </cell>
          <cell r="S2060" t="str">
            <v>En operación</v>
          </cell>
          <cell r="T2060" t="str">
            <v>GNP</v>
          </cell>
          <cell r="U2060" t="str">
            <v>Grupo Nacional Provincial, S.A.B.</v>
          </cell>
          <cell r="V2060" t="str">
            <v>Agente Empleado</v>
          </cell>
          <cell r="W2060" t="str">
            <v>-</v>
          </cell>
          <cell r="X2060" t="str">
            <v>Oficina de Ventas</v>
          </cell>
          <cell r="Y2060" t="str">
            <v>Asignado</v>
          </cell>
          <cell r="Z2060" t="str">
            <v>V05981</v>
          </cell>
          <cell r="AA2060" t="str">
            <v>Castillo Quintero Israel Gerardo</v>
          </cell>
          <cell r="AB2060" t="str">
            <v>GNP Administración de Venta Masiva, S.A. de C.V.</v>
          </cell>
          <cell r="AC2060" t="str">
            <v>CAQI800204TYA</v>
          </cell>
          <cell r="AD2060" t="str">
            <v>Jefe de departamento</v>
          </cell>
          <cell r="AE2060" t="str">
            <v>Gerente Comercial</v>
          </cell>
          <cell r="AF2060" t="str">
            <v>Unidad de Negocio</v>
          </cell>
          <cell r="AG2060" t="str">
            <v>Dirección Canal Masivo</v>
          </cell>
          <cell r="AH2060" t="str">
            <v>Subdirección Comercial Agentes y Empleados</v>
          </cell>
          <cell r="AI2060" t="str">
            <v>C2041</v>
          </cell>
          <cell r="AJ2060" t="str">
            <v>Cabrera Zúñiga Saúl</v>
          </cell>
          <cell r="AK2060" t="str">
            <v>Oficina Agentes Empleados San Luis Potosi</v>
          </cell>
          <cell r="AL2060" t="str">
            <v>San Luis Potosí</v>
          </cell>
          <cell r="AM2060">
            <v>0</v>
          </cell>
          <cell r="AN2060" t="str">
            <v>israel.castillo@gnp.com.mx</v>
          </cell>
          <cell r="AO2060" t="str">
            <v>israel.castillo@gnp.com.mx</v>
          </cell>
          <cell r="AP2060" t="str">
            <v>israel.castillo@gnp.com.mx</v>
          </cell>
          <cell r="AQ2060">
            <v>4444114855</v>
          </cell>
          <cell r="AR2060" t="str">
            <v>6363180010382115</v>
          </cell>
          <cell r="AS2060" t="str">
            <v>ACTIVO</v>
          </cell>
          <cell r="AT2060" t="str">
            <v>0438</v>
          </cell>
          <cell r="AU2060" t="str">
            <v>378</v>
          </cell>
          <cell r="AV2060" t="str">
            <v>05/26</v>
          </cell>
          <cell r="AW2060" t="str">
            <v>IMDM22968845..</v>
          </cell>
          <cell r="AX2060" t="str">
            <v>Activo</v>
          </cell>
          <cell r="AY2060" t="str">
            <v>No</v>
          </cell>
          <cell r="AZ2060" t="str">
            <v>-</v>
          </cell>
          <cell r="BA2060" t="str">
            <v>-</v>
          </cell>
          <cell r="BB2060" t="str">
            <v>-</v>
          </cell>
          <cell r="BC2060" t="str">
            <v>-</v>
          </cell>
          <cell r="BD2060" t="str">
            <v>-</v>
          </cell>
          <cell r="BE2060" t="str">
            <v>-</v>
          </cell>
          <cell r="BF2060" t="str">
            <v>-</v>
          </cell>
          <cell r="BG2060" t="str">
            <v>-</v>
          </cell>
          <cell r="BH2060">
            <v>2022</v>
          </cell>
          <cell r="BI2060">
            <v>1</v>
          </cell>
          <cell r="BJ2060" t="str">
            <v>Arrendado</v>
          </cell>
          <cell r="BL2060" t="str">
            <v>Auto Cam, S.A. de C.V.</v>
          </cell>
          <cell r="BM2060">
            <v>128362.07</v>
          </cell>
          <cell r="BN2060">
            <v>20537.93</v>
          </cell>
          <cell r="BO2060">
            <v>148900</v>
          </cell>
          <cell r="BQ2060">
            <v>43652</v>
          </cell>
          <cell r="BR2060" t="str">
            <v>AP-20170728-0735</v>
          </cell>
          <cell r="BS2060" t="str">
            <v>187</v>
          </cell>
          <cell r="BT2060" t="str">
            <v>14/36</v>
          </cell>
          <cell r="BU2060">
            <v>1938.4</v>
          </cell>
          <cell r="BV2060">
            <v>1165.0999999999999</v>
          </cell>
          <cell r="BW2060">
            <v>3103.5</v>
          </cell>
          <cell r="BX2060">
            <v>496.56</v>
          </cell>
          <cell r="BY2060">
            <v>3600.06</v>
          </cell>
          <cell r="BZ2060">
            <v>105491.08</v>
          </cell>
          <cell r="CA2060" t="str">
            <v>09/04/2018</v>
          </cell>
          <cell r="CB2060" t="str">
            <v>06/05/2021</v>
          </cell>
          <cell r="CC2060" t="str">
            <v>Lunes</v>
          </cell>
          <cell r="CD2060" t="str">
            <v>35</v>
          </cell>
          <cell r="CE2060" t="str">
            <v>5</v>
          </cell>
          <cell r="CF2060" t="str">
            <v>Amarillo</v>
          </cell>
          <cell r="CG2060" t="str">
            <v>1er Sábado</v>
          </cell>
          <cell r="CH2060" t="str">
            <v>Ene y Feb</v>
          </cell>
          <cell r="CI2060" t="str">
            <v>Jul y Ago</v>
          </cell>
          <cell r="CJ2060" t="str">
            <v>AgenteEmp</v>
          </cell>
          <cell r="CK2060">
            <v>90</v>
          </cell>
          <cell r="CL2060" t="str">
            <v>101 - MAGNA</v>
          </cell>
          <cell r="CM2060" t="str">
            <v>18060</v>
          </cell>
          <cell r="CN2060" t="str">
            <v>185/60/R14</v>
          </cell>
          <cell r="CO2060" t="str">
            <v>Motor: 1.6L, Potencia: 103hp @ 5800 rpm. Torque: 107 lb-pie @ 3600 rpm</v>
          </cell>
          <cell r="CP2060" t="str">
            <v>4010768</v>
          </cell>
        </row>
        <row r="2061">
          <cell r="A2061" t="str">
            <v>18061</v>
          </cell>
          <cell r="B2061" t="str">
            <v>P41AVT</v>
          </cell>
          <cell r="C2061" t="str">
            <v>Ciudad de México</v>
          </cell>
          <cell r="D2061" t="str">
            <v>No aplica</v>
          </cell>
          <cell r="E2061" t="str">
            <v>Aveo</v>
          </cell>
          <cell r="F2061" t="str">
            <v>Automóvil</v>
          </cell>
          <cell r="G2061" t="str">
            <v>Chevrolet</v>
          </cell>
          <cell r="H2061" t="str">
            <v>Aveo LT 4 Ptas, T/M-5V, D/H, A/A, B/A, CD, Paq. K</v>
          </cell>
          <cell r="I2061" t="str">
            <v>3G1TA5CF0JL197160</v>
          </cell>
          <cell r="J2061" t="str">
            <v>Hecho en México</v>
          </cell>
          <cell r="K2061" t="str">
            <v>Magna</v>
          </cell>
          <cell r="L2061">
            <v>4</v>
          </cell>
          <cell r="M2061">
            <v>45</v>
          </cell>
          <cell r="N2061">
            <v>2018</v>
          </cell>
          <cell r="O2061" t="str">
            <v>Tijuana</v>
          </cell>
          <cell r="P2061" t="str">
            <v>Baja California Norte</v>
          </cell>
          <cell r="Q2061" t="str">
            <v>Noroeste</v>
          </cell>
          <cell r="R2061" t="str">
            <v>Activo</v>
          </cell>
          <cell r="S2061" t="str">
            <v>En operación</v>
          </cell>
          <cell r="T2061" t="str">
            <v>GNP</v>
          </cell>
          <cell r="U2061" t="str">
            <v>Grupo Nacional Provincial, S.A.B.</v>
          </cell>
          <cell r="V2061" t="str">
            <v>Asesor de Servicio</v>
          </cell>
          <cell r="W2061" t="str">
            <v>T63</v>
          </cell>
          <cell r="X2061" t="str">
            <v>Supervisoria</v>
          </cell>
          <cell r="Y2061" t="str">
            <v>Asignado</v>
          </cell>
          <cell r="Z2061">
            <v>40095001</v>
          </cell>
          <cell r="AA2061" t="str">
            <v>Magallon Valencia José Luis</v>
          </cell>
          <cell r="AB2061" t="str">
            <v>Servicios Administrativos en Reclamaciones, S.A. de C.V.</v>
          </cell>
          <cell r="AC2061" t="str">
            <v>MAVL780310H16</v>
          </cell>
          <cell r="AD2061" t="str">
            <v>Operativo</v>
          </cell>
          <cell r="AE2061" t="str">
            <v>Asesor de Servicio</v>
          </cell>
          <cell r="AF2061" t="str">
            <v>Unidad Operativa</v>
          </cell>
          <cell r="AG2061" t="str">
            <v>Dirección Servicio y Operaciones</v>
          </cell>
          <cell r="AH2061" t="str">
            <v>Subdirección Siniestros Norte y Occidente</v>
          </cell>
          <cell r="AI2061" t="str">
            <v>C9178</v>
          </cell>
          <cell r="AJ2061" t="str">
            <v>Cárdenas Guzmán Adriel</v>
          </cell>
          <cell r="AK2061" t="str">
            <v>Tijuana</v>
          </cell>
          <cell r="AL2061" t="str">
            <v>Tijuana</v>
          </cell>
          <cell r="AM2061">
            <v>7045</v>
          </cell>
          <cell r="AN2061" t="str">
            <v>jose.magallon@gnp.com.mx</v>
          </cell>
          <cell r="AO2061" t="str">
            <v>jose.magallon@gnp.com.mx</v>
          </cell>
          <cell r="AQ2061">
            <v>6641889975</v>
          </cell>
          <cell r="AR2061" t="str">
            <v>6363180010388849</v>
          </cell>
          <cell r="AS2061" t="str">
            <v>ACTIVO</v>
          </cell>
          <cell r="AT2061" t="str">
            <v>6338</v>
          </cell>
          <cell r="AU2061" t="str">
            <v>848</v>
          </cell>
          <cell r="AV2061" t="str">
            <v>05/26</v>
          </cell>
          <cell r="AW2061" t="str">
            <v>IMDM24203981..</v>
          </cell>
          <cell r="AX2061" t="str">
            <v>Activo</v>
          </cell>
          <cell r="AY2061" t="str">
            <v>No</v>
          </cell>
          <cell r="AZ2061" t="str">
            <v>-</v>
          </cell>
          <cell r="BA2061" t="str">
            <v>-</v>
          </cell>
          <cell r="BB2061" t="str">
            <v>-</v>
          </cell>
          <cell r="BC2061" t="str">
            <v>-</v>
          </cell>
          <cell r="BD2061" t="str">
            <v>-</v>
          </cell>
          <cell r="BE2061" t="str">
            <v>-</v>
          </cell>
          <cell r="BF2061" t="str">
            <v>-</v>
          </cell>
          <cell r="BG2061">
            <v>3</v>
          </cell>
          <cell r="BH2061">
            <v>2021</v>
          </cell>
          <cell r="BI2061">
            <v>1</v>
          </cell>
          <cell r="BJ2061" t="str">
            <v>Arrendado</v>
          </cell>
          <cell r="BL2061" t="str">
            <v>Auto Cam, S.A. de C.V.</v>
          </cell>
          <cell r="BM2061">
            <v>128362.07</v>
          </cell>
          <cell r="BN2061">
            <v>20537.93</v>
          </cell>
          <cell r="BO2061">
            <v>148900</v>
          </cell>
          <cell r="BQ2061">
            <v>43652</v>
          </cell>
          <cell r="BR2061" t="str">
            <v>AP-20180626-0783</v>
          </cell>
          <cell r="BS2061" t="str">
            <v>74</v>
          </cell>
          <cell r="BT2061" t="str">
            <v>12/36</v>
          </cell>
          <cell r="BU2061">
            <v>2086.73</v>
          </cell>
          <cell r="BV2061">
            <v>1264.94</v>
          </cell>
          <cell r="BW2061">
            <v>3351.67</v>
          </cell>
          <cell r="BX2061">
            <v>536.27</v>
          </cell>
          <cell r="BY2061">
            <v>3887.94</v>
          </cell>
          <cell r="BZ2061">
            <v>114548.78</v>
          </cell>
          <cell r="CA2061" t="str">
            <v>26/06/2018</v>
          </cell>
          <cell r="CB2061" t="str">
            <v>06/07/2021</v>
          </cell>
          <cell r="CC2061" t="str">
            <v>Jueves</v>
          </cell>
          <cell r="CD2061" t="str">
            <v>41</v>
          </cell>
          <cell r="CE2061" t="str">
            <v>1</v>
          </cell>
          <cell r="CF2061" t="str">
            <v>Verde</v>
          </cell>
          <cell r="CG2061" t="str">
            <v>4o Sábado</v>
          </cell>
          <cell r="CH2061" t="str">
            <v>Abr y May</v>
          </cell>
          <cell r="CI2061" t="str">
            <v>Oct y Nov</v>
          </cell>
          <cell r="CJ2061" t="str">
            <v>Ajustador</v>
          </cell>
          <cell r="CK2061">
            <v>90</v>
          </cell>
          <cell r="CL2061" t="str">
            <v>101 - MAGNA</v>
          </cell>
          <cell r="CM2061" t="str">
            <v>18061</v>
          </cell>
          <cell r="CN2061" t="str">
            <v>185/60/R14</v>
          </cell>
          <cell r="CO2061" t="str">
            <v>Motor: 1.6L, Potencia: 103hp @ 5800 rpm. Torque: 107 lb-pie @ 3600 rpm</v>
          </cell>
          <cell r="CP2061" t="str">
            <v>4010783</v>
          </cell>
        </row>
        <row r="2062">
          <cell r="A2062" t="str">
            <v>18062</v>
          </cell>
          <cell r="B2062" t="str">
            <v>L81AVT</v>
          </cell>
          <cell r="C2062" t="str">
            <v>Ciudad de México</v>
          </cell>
          <cell r="D2062" t="str">
            <v>No aplica</v>
          </cell>
          <cell r="E2062" t="str">
            <v>Aveo</v>
          </cell>
          <cell r="F2062" t="str">
            <v>Automóvil</v>
          </cell>
          <cell r="G2062" t="str">
            <v>Chevrolet</v>
          </cell>
          <cell r="H2062" t="str">
            <v>Aveo LT 4 Ptas, T/M-5V, D/H, A/A, B/A, CD, Paq. K</v>
          </cell>
          <cell r="I2062" t="str">
            <v>3G1TA5CF0JL197479</v>
          </cell>
          <cell r="J2062" t="str">
            <v>Hecho en México</v>
          </cell>
          <cell r="K2062" t="str">
            <v>Magna</v>
          </cell>
          <cell r="L2062">
            <v>4</v>
          </cell>
          <cell r="M2062">
            <v>45</v>
          </cell>
          <cell r="N2062">
            <v>2018</v>
          </cell>
          <cell r="O2062" t="str">
            <v>Hermosillo</v>
          </cell>
          <cell r="P2062" t="str">
            <v>Sonora</v>
          </cell>
          <cell r="Q2062" t="str">
            <v>Noroeste</v>
          </cell>
          <cell r="R2062" t="str">
            <v>Activo</v>
          </cell>
          <cell r="S2062" t="str">
            <v>En operación</v>
          </cell>
          <cell r="T2062" t="str">
            <v>GNP</v>
          </cell>
          <cell r="U2062" t="str">
            <v>Grupo Nacional Provincial, S.A.B.</v>
          </cell>
          <cell r="V2062" t="str">
            <v>Asesor de Servicio</v>
          </cell>
          <cell r="W2062" t="str">
            <v>-</v>
          </cell>
          <cell r="X2062" t="str">
            <v>Supervisoria</v>
          </cell>
          <cell r="Y2062" t="str">
            <v>Asignado</v>
          </cell>
          <cell r="Z2062">
            <v>40132001</v>
          </cell>
          <cell r="AA2062" t="str">
            <v>Dusten Lopez Francisco Manuel</v>
          </cell>
          <cell r="AB2062" t="str">
            <v>Servicios Administrativos en Reclamaciones, S.A. de C.V.</v>
          </cell>
          <cell r="AC2062" t="str">
            <v>DULF720601PX1</v>
          </cell>
          <cell r="AD2062" t="str">
            <v>Operativo</v>
          </cell>
          <cell r="AE2062" t="str">
            <v>Asesor de Servicio</v>
          </cell>
          <cell r="AF2062" t="str">
            <v>Unidad Operativa</v>
          </cell>
          <cell r="AG2062" t="str">
            <v>Dirección Servicio y Operaciones</v>
          </cell>
          <cell r="AH2062" t="str">
            <v>Subdirección Siniestros Norte y Occidente</v>
          </cell>
          <cell r="AI2062" t="str">
            <v>C9178</v>
          </cell>
          <cell r="AJ2062" t="str">
            <v>Cárdenas Guzmán Adriel</v>
          </cell>
          <cell r="AK2062" t="str">
            <v>Hermosillo</v>
          </cell>
          <cell r="AL2062" t="str">
            <v>Hermosillo</v>
          </cell>
          <cell r="AM2062">
            <v>7516</v>
          </cell>
          <cell r="AN2062" t="str">
            <v>francisco.dusten@gnp.com.mx</v>
          </cell>
          <cell r="AO2062" t="str">
            <v>francisco.dusten@gnp.com.mx</v>
          </cell>
          <cell r="AQ2062">
            <v>6621202062</v>
          </cell>
          <cell r="AR2062" t="str">
            <v>6363180010388856</v>
          </cell>
          <cell r="AS2062" t="str">
            <v>ACTIVO</v>
          </cell>
          <cell r="AT2062" t="str">
            <v>1255</v>
          </cell>
          <cell r="AU2062" t="str">
            <v>986</v>
          </cell>
          <cell r="AV2062" t="str">
            <v>05/26</v>
          </cell>
          <cell r="AW2062" t="str">
            <v>IMDM24203982..</v>
          </cell>
          <cell r="AX2062" t="str">
            <v>Activo</v>
          </cell>
          <cell r="AY2062" t="str">
            <v>No</v>
          </cell>
          <cell r="AZ2062" t="str">
            <v>-</v>
          </cell>
          <cell r="BA2062" t="str">
            <v>-</v>
          </cell>
          <cell r="BB2062" t="str">
            <v>-</v>
          </cell>
          <cell r="BC2062" t="str">
            <v>-</v>
          </cell>
          <cell r="BD2062" t="str">
            <v>-</v>
          </cell>
          <cell r="BE2062" t="str">
            <v>-</v>
          </cell>
          <cell r="BF2062" t="str">
            <v>-</v>
          </cell>
          <cell r="BG2062">
            <v>3</v>
          </cell>
          <cell r="BH2062">
            <v>2021</v>
          </cell>
          <cell r="BI2062">
            <v>1</v>
          </cell>
          <cell r="BJ2062" t="str">
            <v>Arrendado</v>
          </cell>
          <cell r="BL2062" t="str">
            <v>Auto Cam, S.A. de C.V.</v>
          </cell>
          <cell r="BM2062">
            <v>128362.07</v>
          </cell>
          <cell r="BN2062">
            <v>20537.93</v>
          </cell>
          <cell r="BO2062">
            <v>148900</v>
          </cell>
          <cell r="BQ2062">
            <v>43652</v>
          </cell>
          <cell r="BR2062" t="str">
            <v>AP-20180626-0783</v>
          </cell>
          <cell r="BS2062" t="str">
            <v>75</v>
          </cell>
          <cell r="BT2062" t="str">
            <v>12/36</v>
          </cell>
          <cell r="BU2062">
            <v>2086.73</v>
          </cell>
          <cell r="BV2062">
            <v>1264.94</v>
          </cell>
          <cell r="BW2062">
            <v>3351.67</v>
          </cell>
          <cell r="BX2062">
            <v>536.27</v>
          </cell>
          <cell r="BY2062">
            <v>3887.94</v>
          </cell>
          <cell r="BZ2062">
            <v>114548.78</v>
          </cell>
          <cell r="CA2062" t="str">
            <v>26/06/2018</v>
          </cell>
          <cell r="CB2062" t="str">
            <v>06/07/2021</v>
          </cell>
          <cell r="CC2062" t="str">
            <v>Jueves</v>
          </cell>
          <cell r="CD2062" t="str">
            <v>81</v>
          </cell>
          <cell r="CE2062" t="str">
            <v>1</v>
          </cell>
          <cell r="CF2062" t="str">
            <v>Verde</v>
          </cell>
          <cell r="CG2062" t="str">
            <v>4o Sábado</v>
          </cell>
          <cell r="CH2062" t="str">
            <v>Abr y May</v>
          </cell>
          <cell r="CI2062" t="str">
            <v>Oct y Nov</v>
          </cell>
          <cell r="CJ2062" t="str">
            <v>Ajustador</v>
          </cell>
          <cell r="CK2062">
            <v>90</v>
          </cell>
          <cell r="CL2062" t="str">
            <v>101 - MAGNA</v>
          </cell>
          <cell r="CM2062" t="str">
            <v>18062</v>
          </cell>
          <cell r="CN2062" t="str">
            <v>185/60/R14</v>
          </cell>
          <cell r="CO2062" t="str">
            <v>Motor: 1.6L, Potencia: 103hp @ 5800 rpm. Torque: 107 lb-pie @ 3600 rpm</v>
          </cell>
          <cell r="CP2062" t="str">
            <v>4010822</v>
          </cell>
        </row>
        <row r="2063">
          <cell r="A2063" t="str">
            <v>18063</v>
          </cell>
          <cell r="B2063" t="str">
            <v>L04AUU</v>
          </cell>
          <cell r="C2063" t="str">
            <v>Ciudad de México</v>
          </cell>
          <cell r="D2063" t="str">
            <v>No aplica</v>
          </cell>
          <cell r="E2063" t="str">
            <v>Aveo</v>
          </cell>
          <cell r="F2063" t="str">
            <v>Automóvil</v>
          </cell>
          <cell r="G2063" t="str">
            <v>Chevrolet</v>
          </cell>
          <cell r="H2063" t="str">
            <v>Aveo LT 4 Ptas, T/M-5V, D/H, A/A, B/A, CD, Paq. K</v>
          </cell>
          <cell r="I2063" t="str">
            <v>3G1TA5CF4JL198490</v>
          </cell>
          <cell r="J2063" t="str">
            <v>Hecho en México</v>
          </cell>
          <cell r="K2063" t="str">
            <v>Magna</v>
          </cell>
          <cell r="L2063">
            <v>4</v>
          </cell>
          <cell r="M2063">
            <v>45</v>
          </cell>
          <cell r="N2063">
            <v>2018</v>
          </cell>
          <cell r="O2063" t="str">
            <v>Chihuahua</v>
          </cell>
          <cell r="P2063" t="str">
            <v>Chihuahua</v>
          </cell>
          <cell r="Q2063" t="str">
            <v>Noroeste</v>
          </cell>
          <cell r="R2063" t="str">
            <v>Activo</v>
          </cell>
          <cell r="S2063" t="str">
            <v>En operación</v>
          </cell>
          <cell r="T2063" t="str">
            <v>GNP</v>
          </cell>
          <cell r="U2063" t="str">
            <v>Grupo Nacional Provincial, S.A.B.</v>
          </cell>
          <cell r="V2063" t="str">
            <v>Agente Empleado</v>
          </cell>
          <cell r="W2063" t="str">
            <v>-</v>
          </cell>
          <cell r="X2063" t="str">
            <v>Supervisoria</v>
          </cell>
          <cell r="Y2063" t="str">
            <v>Asignado</v>
          </cell>
          <cell r="Z2063" t="str">
            <v>V04453</v>
          </cell>
          <cell r="AA2063" t="str">
            <v>Vidaña Carrasco Carlos Alberto</v>
          </cell>
          <cell r="AB2063" t="str">
            <v>GNP Administración de Venta Masiva, S.A. de C.V.</v>
          </cell>
          <cell r="AC2063" t="str">
            <v>VICC8310069B7</v>
          </cell>
          <cell r="AD2063" t="str">
            <v>Jefe de departamento</v>
          </cell>
          <cell r="AE2063" t="str">
            <v>Gerente Comercial</v>
          </cell>
          <cell r="AF2063" t="str">
            <v>Unidad de Negocio</v>
          </cell>
          <cell r="AG2063" t="str">
            <v>Dirección Canal Masivo</v>
          </cell>
          <cell r="AH2063" t="str">
            <v>Subdirección Comercial Agentes y Empleados</v>
          </cell>
          <cell r="AI2063" t="str">
            <v>C2041</v>
          </cell>
          <cell r="AJ2063" t="str">
            <v>Cabrera Zúñiga Saúl</v>
          </cell>
          <cell r="AK2063" t="str">
            <v>Oficina Agente Empleados Chihuahua</v>
          </cell>
          <cell r="AL2063" t="str">
            <v>Chihuahua</v>
          </cell>
          <cell r="AM2063">
            <v>7837</v>
          </cell>
          <cell r="AN2063" t="str">
            <v>carlos.vidana@gnp.com.mx</v>
          </cell>
          <cell r="AO2063" t="str">
            <v>carlos.vidana@gnp.com.mx</v>
          </cell>
          <cell r="AQ2063" t="str">
            <v> 614 104 31 19</v>
          </cell>
          <cell r="AR2063" t="str">
            <v>6363180010382123</v>
          </cell>
          <cell r="AS2063" t="str">
            <v>ACTIVO</v>
          </cell>
          <cell r="AT2063" t="str">
            <v>7293</v>
          </cell>
          <cell r="AU2063" t="str">
            <v>256</v>
          </cell>
          <cell r="AV2063" t="str">
            <v>05/26</v>
          </cell>
          <cell r="AW2063" t="str">
            <v>IMDM22968891..</v>
          </cell>
          <cell r="AX2063" t="str">
            <v>Inactivo</v>
          </cell>
          <cell r="AY2063" t="str">
            <v>No</v>
          </cell>
          <cell r="AZ2063" t="str">
            <v>-</v>
          </cell>
          <cell r="BA2063" t="str">
            <v>-</v>
          </cell>
          <cell r="BB2063" t="str">
            <v>-</v>
          </cell>
          <cell r="BC2063" t="str">
            <v>-</v>
          </cell>
          <cell r="BD2063" t="str">
            <v>-</v>
          </cell>
          <cell r="BE2063" t="str">
            <v>-</v>
          </cell>
          <cell r="BF2063" t="str">
            <v>-</v>
          </cell>
          <cell r="BG2063" t="str">
            <v>-</v>
          </cell>
          <cell r="BH2063">
            <v>2022</v>
          </cell>
          <cell r="BI2063">
            <v>1</v>
          </cell>
          <cell r="BJ2063" t="str">
            <v>Arrendado</v>
          </cell>
          <cell r="BL2063" t="str">
            <v>Auto Cam, S.A. de C.V.</v>
          </cell>
          <cell r="BM2063">
            <v>128362.07</v>
          </cell>
          <cell r="BN2063">
            <v>20537.93</v>
          </cell>
          <cell r="BO2063">
            <v>148900</v>
          </cell>
          <cell r="BQ2063">
            <v>43652</v>
          </cell>
          <cell r="BR2063" t="str">
            <v>AP-20170728-0735</v>
          </cell>
          <cell r="BS2063" t="str">
            <v>188</v>
          </cell>
          <cell r="BT2063" t="str">
            <v>14/36</v>
          </cell>
          <cell r="BU2063">
            <v>1938.4</v>
          </cell>
          <cell r="BV2063">
            <v>1165.0999999999999</v>
          </cell>
          <cell r="BW2063">
            <v>3103.5</v>
          </cell>
          <cell r="BX2063">
            <v>496.56</v>
          </cell>
          <cell r="BY2063">
            <v>3600.06</v>
          </cell>
          <cell r="BZ2063">
            <v>105491.08</v>
          </cell>
          <cell r="CA2063" t="str">
            <v>09/04/2018</v>
          </cell>
          <cell r="CB2063" t="str">
            <v>06/05/2021</v>
          </cell>
          <cell r="CC2063" t="str">
            <v>Miércoles</v>
          </cell>
          <cell r="CD2063" t="str">
            <v>04</v>
          </cell>
          <cell r="CE2063" t="str">
            <v>4</v>
          </cell>
          <cell r="CF2063" t="str">
            <v>Rojo</v>
          </cell>
          <cell r="CG2063" t="str">
            <v>3er Sábado</v>
          </cell>
          <cell r="CH2063" t="str">
            <v>Mzo y Abr</v>
          </cell>
          <cell r="CI2063" t="str">
            <v>Sep y Oct</v>
          </cell>
          <cell r="CJ2063" t="str">
            <v>SupAjustes</v>
          </cell>
          <cell r="CK2063">
            <v>90</v>
          </cell>
          <cell r="CL2063" t="str">
            <v>101 - MAGNA</v>
          </cell>
          <cell r="CM2063" t="str">
            <v>18063</v>
          </cell>
          <cell r="CN2063" t="str">
            <v>185/60/R14</v>
          </cell>
          <cell r="CO2063" t="str">
            <v>Motor: 1.6L, Potencia: 103hp @ 5800 rpm. Torque: 107 lb-pie @ 3600 rpm</v>
          </cell>
          <cell r="CP2063" t="str">
            <v>4018777</v>
          </cell>
        </row>
        <row r="2064">
          <cell r="A2064" t="str">
            <v>18064</v>
          </cell>
          <cell r="B2064" t="str">
            <v>L98AVT</v>
          </cell>
          <cell r="C2064" t="str">
            <v>Ciudad de México</v>
          </cell>
          <cell r="D2064" t="str">
            <v>No aplica</v>
          </cell>
          <cell r="E2064" t="str">
            <v>Aveo</v>
          </cell>
          <cell r="F2064" t="str">
            <v>Automóvil</v>
          </cell>
          <cell r="G2064" t="str">
            <v>Chevrolet</v>
          </cell>
          <cell r="H2064" t="str">
            <v>Aveo LT 4 Ptas, T/M-5V, D/H, A/A, B/A, CD, Paq. K</v>
          </cell>
          <cell r="I2064" t="str">
            <v>3G1TA5CF0JL195652</v>
          </cell>
          <cell r="J2064" t="str">
            <v>Hecho en México</v>
          </cell>
          <cell r="K2064" t="str">
            <v>Magna</v>
          </cell>
          <cell r="L2064">
            <v>4</v>
          </cell>
          <cell r="M2064">
            <v>45</v>
          </cell>
          <cell r="N2064">
            <v>2018</v>
          </cell>
          <cell r="O2064" t="str">
            <v>León</v>
          </cell>
          <cell r="P2064" t="str">
            <v>Guanajuato</v>
          </cell>
          <cell r="Q2064" t="str">
            <v>Occidente</v>
          </cell>
          <cell r="R2064" t="str">
            <v>Activo</v>
          </cell>
          <cell r="S2064" t="str">
            <v>En operación</v>
          </cell>
          <cell r="T2064" t="str">
            <v>GNP</v>
          </cell>
          <cell r="U2064" t="str">
            <v>Grupo Nacional Provincial, S.A.B.</v>
          </cell>
          <cell r="V2064" t="str">
            <v>Asesor de Servicio</v>
          </cell>
          <cell r="W2064" t="str">
            <v>-</v>
          </cell>
          <cell r="X2064" t="str">
            <v>Supervisoria</v>
          </cell>
          <cell r="Y2064" t="str">
            <v>Asignado</v>
          </cell>
          <cell r="Z2064" t="str">
            <v>S07933</v>
          </cell>
          <cell r="AA2064" t="str">
            <v>Toledo Hernandez Jose Eduardo</v>
          </cell>
          <cell r="AB2064" t="str">
            <v>Servicios Administrativos en Reclamaciones, S.A. de C.V.</v>
          </cell>
          <cell r="AC2064" t="str">
            <v>TOHE711128J85</v>
          </cell>
          <cell r="AD2064" t="str">
            <v>Operativo</v>
          </cell>
          <cell r="AE2064" t="str">
            <v>Asesor de Servicio</v>
          </cell>
          <cell r="AF2064" t="str">
            <v>Unidad Operativa</v>
          </cell>
          <cell r="AG2064" t="str">
            <v>Dirección Servicio y Operaciones</v>
          </cell>
          <cell r="AH2064" t="str">
            <v>Subdirección Siniestros Norte y Occidente</v>
          </cell>
          <cell r="AI2064" t="str">
            <v>C9212</v>
          </cell>
          <cell r="AJ2064" t="str">
            <v>Colome Pineda Juan Del Carmen</v>
          </cell>
          <cell r="AK2064" t="str">
            <v>Oficina de servicio Leon P1</v>
          </cell>
          <cell r="AL2064" t="str">
            <v>León</v>
          </cell>
          <cell r="AM2064">
            <v>0</v>
          </cell>
          <cell r="AN2064" t="str">
            <v>jose.toledo@gnp.com.mx</v>
          </cell>
          <cell r="AO2064">
            <v>0</v>
          </cell>
          <cell r="AP2064" t="str">
            <v>jose.toledo@gnp.com.mx</v>
          </cell>
          <cell r="AQ2064">
            <v>4771312623</v>
          </cell>
          <cell r="AR2064" t="str">
            <v>6363180010388864</v>
          </cell>
          <cell r="AS2064" t="str">
            <v>ACTIVO</v>
          </cell>
          <cell r="AT2064" t="str">
            <v>6872</v>
          </cell>
          <cell r="AU2064" t="str">
            <v>379</v>
          </cell>
          <cell r="AV2064" t="str">
            <v>05/26</v>
          </cell>
          <cell r="AW2064" t="str">
            <v>IMDM24204319..</v>
          </cell>
          <cell r="AX2064" t="str">
            <v>Activo</v>
          </cell>
          <cell r="AY2064" t="str">
            <v>No</v>
          </cell>
          <cell r="AZ2064" t="str">
            <v>-</v>
          </cell>
          <cell r="BA2064" t="str">
            <v>-</v>
          </cell>
          <cell r="BB2064" t="str">
            <v>-</v>
          </cell>
          <cell r="BC2064" t="str">
            <v>-</v>
          </cell>
          <cell r="BD2064" t="str">
            <v>-</v>
          </cell>
          <cell r="BE2064" t="str">
            <v>-</v>
          </cell>
          <cell r="BF2064" t="str">
            <v>-</v>
          </cell>
          <cell r="BG2064">
            <v>3</v>
          </cell>
          <cell r="BH2064">
            <v>2021</v>
          </cell>
          <cell r="BI2064">
            <v>1</v>
          </cell>
          <cell r="BJ2064" t="str">
            <v>Arrendado</v>
          </cell>
          <cell r="BL2064" t="str">
            <v>Auto Cam, S.A. de C.V.</v>
          </cell>
          <cell r="BM2064">
            <v>128362.07</v>
          </cell>
          <cell r="BN2064">
            <v>20537.93</v>
          </cell>
          <cell r="BO2064">
            <v>148900</v>
          </cell>
          <cell r="BQ2064">
            <v>43652</v>
          </cell>
          <cell r="BR2064" t="str">
            <v>AP-20180626-0783</v>
          </cell>
          <cell r="BS2064" t="str">
            <v>130</v>
          </cell>
          <cell r="BT2064" t="str">
            <v>12/36</v>
          </cell>
          <cell r="BU2064">
            <v>2086.73</v>
          </cell>
          <cell r="BV2064">
            <v>1264.94</v>
          </cell>
          <cell r="BW2064">
            <v>3351.67</v>
          </cell>
          <cell r="BX2064">
            <v>536.27</v>
          </cell>
          <cell r="BY2064">
            <v>3887.94</v>
          </cell>
          <cell r="BZ2064">
            <v>114548.78</v>
          </cell>
          <cell r="CA2064" t="str">
            <v>26/06/2018</v>
          </cell>
          <cell r="CB2064" t="str">
            <v>06/07/2021</v>
          </cell>
          <cell r="CC2064" t="str">
            <v>Martes</v>
          </cell>
          <cell r="CD2064" t="str">
            <v>98</v>
          </cell>
          <cell r="CE2064" t="str">
            <v>8</v>
          </cell>
          <cell r="CF2064" t="str">
            <v>Rosa</v>
          </cell>
          <cell r="CG2064" t="str">
            <v>2o Sábado</v>
          </cell>
          <cell r="CH2064" t="str">
            <v>Feb y Mzo</v>
          </cell>
          <cell r="CI2064" t="str">
            <v>Ago y Sep</v>
          </cell>
          <cell r="CJ2064" t="str">
            <v>Ajustador</v>
          </cell>
          <cell r="CK2064">
            <v>90</v>
          </cell>
          <cell r="CL2064" t="str">
            <v>101 - MAGNA</v>
          </cell>
          <cell r="CM2064" t="str">
            <v>18064</v>
          </cell>
          <cell r="CN2064" t="str">
            <v>185/60/R14</v>
          </cell>
          <cell r="CO2064" t="str">
            <v>Motor: 1.6L, Potencia: 103hp @ 5800 rpm. Torque: 107 lb-pie @ 3600 rpm</v>
          </cell>
          <cell r="CP2064" t="str">
            <v>4018885</v>
          </cell>
        </row>
        <row r="2065">
          <cell r="A2065" t="str">
            <v>18065</v>
          </cell>
          <cell r="B2065" t="str">
            <v>M78AVT</v>
          </cell>
          <cell r="C2065" t="str">
            <v>Ciudad de México</v>
          </cell>
          <cell r="D2065" t="str">
            <v>No aplica</v>
          </cell>
          <cell r="E2065" t="str">
            <v>Aveo</v>
          </cell>
          <cell r="F2065" t="str">
            <v>Automóvil</v>
          </cell>
          <cell r="G2065" t="str">
            <v>Chevrolet</v>
          </cell>
          <cell r="H2065" t="str">
            <v>Aveo LT 4 Ptas, T/M-5V, D/H, A/A, B/A, CD, Paq. K</v>
          </cell>
          <cell r="I2065" t="str">
            <v>3G1TA5CF8JL194393</v>
          </cell>
          <cell r="J2065" t="str">
            <v>Hecho en México</v>
          </cell>
          <cell r="K2065" t="str">
            <v>Magna</v>
          </cell>
          <cell r="L2065">
            <v>4</v>
          </cell>
          <cell r="M2065">
            <v>45</v>
          </cell>
          <cell r="N2065">
            <v>2018</v>
          </cell>
          <cell r="O2065" t="str">
            <v>Guadalajara</v>
          </cell>
          <cell r="P2065" t="str">
            <v>Jalisco</v>
          </cell>
          <cell r="Q2065" t="str">
            <v>Occidente</v>
          </cell>
          <cell r="R2065" t="str">
            <v>Activo</v>
          </cell>
          <cell r="S2065" t="str">
            <v>En operación</v>
          </cell>
          <cell r="T2065" t="str">
            <v>GNP</v>
          </cell>
          <cell r="U2065" t="str">
            <v>Grupo Nacional Provincial, S.A.B.</v>
          </cell>
          <cell r="V2065" t="str">
            <v>Asesor de Servicio</v>
          </cell>
          <cell r="W2065" t="str">
            <v>627</v>
          </cell>
          <cell r="X2065" t="str">
            <v>Célula AMIS</v>
          </cell>
          <cell r="Y2065" t="str">
            <v>Asignado</v>
          </cell>
          <cell r="Z2065" t="str">
            <v>S02645</v>
          </cell>
          <cell r="AA2065" t="str">
            <v>Torres Gutierrez José Luis</v>
          </cell>
          <cell r="AB2065" t="str">
            <v>Servicios Administrativos en Reclamaciones, S.A. de C.V.</v>
          </cell>
          <cell r="AC2065" t="str">
            <v>TOGL880301GC3</v>
          </cell>
          <cell r="AD2065" t="str">
            <v>Operativo</v>
          </cell>
          <cell r="AE2065" t="str">
            <v>Asesor de Servicio</v>
          </cell>
          <cell r="AF2065" t="str">
            <v>Unidad Operativa</v>
          </cell>
          <cell r="AG2065" t="str">
            <v>Dirección Servicio y Operaciones</v>
          </cell>
          <cell r="AH2065" t="str">
            <v>Subdirección Siniestros Norte y Occidente</v>
          </cell>
          <cell r="AI2065" t="str">
            <v>C9179</v>
          </cell>
          <cell r="AJ2065" t="str">
            <v>Moya Urdiales Idalia Leticia</v>
          </cell>
          <cell r="AK2065" t="str">
            <v>Oficina central Guadalajara</v>
          </cell>
          <cell r="AL2065" t="str">
            <v>Guadalajara</v>
          </cell>
          <cell r="AM2065">
            <v>6362</v>
          </cell>
          <cell r="AN2065" t="str">
            <v>joseluis.torresgutierrez@gnp.com.mx</v>
          </cell>
          <cell r="AO2065" t="str">
            <v>joseluis.torresgutierrez@gnp.com.mx</v>
          </cell>
          <cell r="AQ2065">
            <v>3310257248</v>
          </cell>
          <cell r="AR2065" t="str">
            <v>6363180010388872</v>
          </cell>
          <cell r="AS2065" t="str">
            <v>ACTIVO</v>
          </cell>
          <cell r="AT2065" t="str">
            <v>4270</v>
          </cell>
          <cell r="AU2065" t="str">
            <v>482</v>
          </cell>
          <cell r="AV2065" t="str">
            <v>05/26</v>
          </cell>
          <cell r="AW2065" t="str">
            <v>-</v>
          </cell>
          <cell r="AX2065" t="str">
            <v>-</v>
          </cell>
          <cell r="AY2065" t="str">
            <v>No</v>
          </cell>
          <cell r="AZ2065" t="str">
            <v>-</v>
          </cell>
          <cell r="BA2065" t="str">
            <v>-</v>
          </cell>
          <cell r="BB2065" t="str">
            <v>-</v>
          </cell>
          <cell r="BC2065" t="str">
            <v>-</v>
          </cell>
          <cell r="BD2065" t="str">
            <v>-</v>
          </cell>
          <cell r="BE2065" t="str">
            <v>-</v>
          </cell>
          <cell r="BF2065" t="str">
            <v>-</v>
          </cell>
          <cell r="BG2065">
            <v>3</v>
          </cell>
          <cell r="BH2065">
            <v>2021</v>
          </cell>
          <cell r="BI2065">
            <v>1</v>
          </cell>
          <cell r="BJ2065" t="str">
            <v>Arrendado</v>
          </cell>
          <cell r="BL2065" t="str">
            <v>Auto Cam, S.A. de C.V.</v>
          </cell>
          <cell r="BM2065">
            <v>128362.07</v>
          </cell>
          <cell r="BN2065">
            <v>20537.93</v>
          </cell>
          <cell r="BO2065">
            <v>148900</v>
          </cell>
          <cell r="BQ2065">
            <v>43652</v>
          </cell>
          <cell r="BR2065" t="str">
            <v>AP-20180626-0783</v>
          </cell>
          <cell r="BS2065" t="str">
            <v>127</v>
          </cell>
          <cell r="BT2065" t="str">
            <v>12/36</v>
          </cell>
          <cell r="BU2065">
            <v>2086.73</v>
          </cell>
          <cell r="BV2065">
            <v>1264.94</v>
          </cell>
          <cell r="BW2065">
            <v>3351.67</v>
          </cell>
          <cell r="BX2065">
            <v>536.27</v>
          </cell>
          <cell r="BY2065">
            <v>3887.94</v>
          </cell>
          <cell r="BZ2065">
            <v>114548.78</v>
          </cell>
          <cell r="CA2065" t="str">
            <v>26/06/2018</v>
          </cell>
          <cell r="CB2065" t="str">
            <v>06/07/2021</v>
          </cell>
          <cell r="CC2065" t="str">
            <v>Martes</v>
          </cell>
          <cell r="CD2065" t="str">
            <v>78</v>
          </cell>
          <cell r="CE2065" t="str">
            <v>8</v>
          </cell>
          <cell r="CF2065" t="str">
            <v>Rosa</v>
          </cell>
          <cell r="CG2065" t="str">
            <v>2o Sábado</v>
          </cell>
          <cell r="CH2065" t="str">
            <v>Feb y Mzo</v>
          </cell>
          <cell r="CI2065" t="str">
            <v>Ago y Sep</v>
          </cell>
          <cell r="CJ2065" t="str">
            <v>Ajustador</v>
          </cell>
          <cell r="CK2065">
            <v>90</v>
          </cell>
          <cell r="CL2065" t="str">
            <v>101 - MAGNA</v>
          </cell>
          <cell r="CM2065" t="str">
            <v>18065</v>
          </cell>
          <cell r="CN2065" t="str">
            <v>185/60/R14</v>
          </cell>
          <cell r="CO2065" t="str">
            <v>Motor: 1.6L, Potencia: 103hp @ 5800 rpm. Torque: 107 lb-pie @ 3600 rpm</v>
          </cell>
          <cell r="CP2065" t="str">
            <v>4016580</v>
          </cell>
        </row>
        <row r="2066">
          <cell r="A2066" t="str">
            <v>18066</v>
          </cell>
          <cell r="B2066" t="str">
            <v>K84AVT</v>
          </cell>
          <cell r="C2066" t="str">
            <v>Ciudad de México</v>
          </cell>
          <cell r="D2066" t="str">
            <v>No aplica</v>
          </cell>
          <cell r="E2066" t="str">
            <v>Aveo</v>
          </cell>
          <cell r="F2066" t="str">
            <v>Automóvil</v>
          </cell>
          <cell r="G2066" t="str">
            <v>Chevrolet</v>
          </cell>
          <cell r="H2066" t="str">
            <v>Aveo LT 4 Ptas, T/M-5V, D/H, A/A, B/A, CD, Paq. K</v>
          </cell>
          <cell r="I2066" t="str">
            <v>3G1TA5CF0JL196994</v>
          </cell>
          <cell r="J2066" t="str">
            <v>Hecho en México</v>
          </cell>
          <cell r="K2066" t="str">
            <v>Magna</v>
          </cell>
          <cell r="L2066">
            <v>4</v>
          </cell>
          <cell r="M2066">
            <v>45</v>
          </cell>
          <cell r="N2066">
            <v>2018</v>
          </cell>
          <cell r="O2066" t="str">
            <v>Villahermosa</v>
          </cell>
          <cell r="P2066" t="str">
            <v>Tabasco</v>
          </cell>
          <cell r="Q2066" t="str">
            <v>Sureste</v>
          </cell>
          <cell r="R2066" t="str">
            <v>Activo</v>
          </cell>
          <cell r="S2066" t="str">
            <v>En operación</v>
          </cell>
          <cell r="T2066" t="str">
            <v>GNP</v>
          </cell>
          <cell r="U2066" t="str">
            <v>Grupo Nacional Provincial, S.A.B.</v>
          </cell>
          <cell r="V2066" t="str">
            <v>Asesor de Servicio</v>
          </cell>
          <cell r="W2066" t="str">
            <v>1901</v>
          </cell>
          <cell r="X2066" t="str">
            <v>Supervisoria</v>
          </cell>
          <cell r="Y2066" t="str">
            <v>Asignado</v>
          </cell>
          <cell r="Z2066">
            <v>40397001</v>
          </cell>
          <cell r="AA2066" t="str">
            <v>Toledo Pon Michell Yaphet</v>
          </cell>
          <cell r="AB2066" t="str">
            <v>Servicios Administrativos en Reclamaciones, S.A. de C.V.</v>
          </cell>
          <cell r="AC2066" t="str">
            <v>TOPM831205299</v>
          </cell>
          <cell r="AD2066" t="str">
            <v>Operativo</v>
          </cell>
          <cell r="AE2066" t="str">
            <v>Asesor de Servicio</v>
          </cell>
          <cell r="AF2066" t="str">
            <v>Unidad Operativa</v>
          </cell>
          <cell r="AG2066" t="str">
            <v>Dirección Servicio y Operaciones</v>
          </cell>
          <cell r="AH2066" t="str">
            <v>Subdir. Siniestros CDMX y Sureste</v>
          </cell>
          <cell r="AI2066" t="str">
            <v>C9208</v>
          </cell>
          <cell r="AJ2066" t="str">
            <v>Lasa Estrada Antxon</v>
          </cell>
          <cell r="AK2066" t="str">
            <v>Paseo Tabasco</v>
          </cell>
          <cell r="AL2066" t="str">
            <v>Villahermosa</v>
          </cell>
          <cell r="AM2066">
            <v>0</v>
          </cell>
          <cell r="AN2066" t="str">
            <v>michell.toledo@gnp.com.mx</v>
          </cell>
          <cell r="AO2066" t="str">
            <v>michell.toledo@gnp.com.mx</v>
          </cell>
          <cell r="AQ2066">
            <v>9935903559</v>
          </cell>
          <cell r="AR2066" t="str">
            <v>6363180010388880</v>
          </cell>
          <cell r="AS2066" t="str">
            <v>ACTIVO</v>
          </cell>
          <cell r="AT2066" t="str">
            <v>9539</v>
          </cell>
          <cell r="AU2066" t="str">
            <v>733</v>
          </cell>
          <cell r="AV2066" t="str">
            <v>05/26</v>
          </cell>
          <cell r="AW2066" t="str">
            <v>-</v>
          </cell>
          <cell r="AX2066" t="str">
            <v>-</v>
          </cell>
          <cell r="AY2066" t="str">
            <v>No</v>
          </cell>
          <cell r="AZ2066" t="str">
            <v>-</v>
          </cell>
          <cell r="BA2066" t="str">
            <v>-</v>
          </cell>
          <cell r="BB2066" t="str">
            <v>-</v>
          </cell>
          <cell r="BC2066" t="str">
            <v>-</v>
          </cell>
          <cell r="BD2066" t="str">
            <v>-</v>
          </cell>
          <cell r="BE2066" t="str">
            <v>-</v>
          </cell>
          <cell r="BF2066" t="str">
            <v>-</v>
          </cell>
          <cell r="BG2066">
            <v>3</v>
          </cell>
          <cell r="BH2066">
            <v>2021</v>
          </cell>
          <cell r="BI2066">
            <v>1</v>
          </cell>
          <cell r="BJ2066" t="str">
            <v>Arrendado</v>
          </cell>
          <cell r="BL2066" t="str">
            <v>Auto Cam, S.A. de C.V.</v>
          </cell>
          <cell r="BM2066">
            <v>128362.07</v>
          </cell>
          <cell r="BN2066">
            <v>20537.93</v>
          </cell>
          <cell r="BO2066">
            <v>148900</v>
          </cell>
          <cell r="BQ2066">
            <v>43652</v>
          </cell>
          <cell r="BR2066" t="str">
            <v>AP-20180626-0783</v>
          </cell>
          <cell r="BS2066" t="str">
            <v>72</v>
          </cell>
          <cell r="BT2066" t="str">
            <v>12/36</v>
          </cell>
          <cell r="BU2066">
            <v>2086.73</v>
          </cell>
          <cell r="BV2066">
            <v>1264.94</v>
          </cell>
          <cell r="BW2066">
            <v>3351.67</v>
          </cell>
          <cell r="BX2066">
            <v>536.27</v>
          </cell>
          <cell r="BY2066">
            <v>3887.94</v>
          </cell>
          <cell r="BZ2066">
            <v>114548.78</v>
          </cell>
          <cell r="CA2066" t="str">
            <v>26/06/2018</v>
          </cell>
          <cell r="CB2066" t="str">
            <v>06/07/2021</v>
          </cell>
          <cell r="CC2066" t="str">
            <v>Miércoles</v>
          </cell>
          <cell r="CD2066" t="str">
            <v>84</v>
          </cell>
          <cell r="CE2066" t="str">
            <v>4</v>
          </cell>
          <cell r="CF2066" t="str">
            <v>Rojo</v>
          </cell>
          <cell r="CG2066" t="str">
            <v>3er Sábado</v>
          </cell>
          <cell r="CH2066" t="str">
            <v>Mzo y Abr</v>
          </cell>
          <cell r="CI2066" t="str">
            <v>Sep y Oct</v>
          </cell>
          <cell r="CJ2066" t="str">
            <v>Ajustador</v>
          </cell>
          <cell r="CK2066">
            <v>90</v>
          </cell>
          <cell r="CL2066" t="str">
            <v>101 - MAGNA</v>
          </cell>
          <cell r="CM2066" t="str">
            <v>18066</v>
          </cell>
          <cell r="CN2066" t="str">
            <v>185/60/R14</v>
          </cell>
          <cell r="CO2066" t="str">
            <v>Motor: 1.6L, Potencia: 103hp @ 5800 rpm. Torque: 107 lb-pie @ 3600 rpm</v>
          </cell>
          <cell r="CP2066" t="str">
            <v>4010831</v>
          </cell>
        </row>
        <row r="2067">
          <cell r="A2067" t="str">
            <v>18067</v>
          </cell>
          <cell r="B2067" t="str">
            <v>M88AVT</v>
          </cell>
          <cell r="C2067" t="str">
            <v>Ciudad de México</v>
          </cell>
          <cell r="D2067" t="str">
            <v>No aplica</v>
          </cell>
          <cell r="E2067" t="str">
            <v>Aveo</v>
          </cell>
          <cell r="F2067" t="str">
            <v>Automóvil</v>
          </cell>
          <cell r="G2067" t="str">
            <v>Chevrolet</v>
          </cell>
          <cell r="H2067" t="str">
            <v>Aveo LT 4 Ptas, T/M-5V, D/H, A/A, B/A, CD, Paq. K</v>
          </cell>
          <cell r="I2067" t="str">
            <v>3G1TA5CF8JL194460</v>
          </cell>
          <cell r="J2067" t="str">
            <v>Hecho en México</v>
          </cell>
          <cell r="K2067" t="str">
            <v>Magna</v>
          </cell>
          <cell r="L2067">
            <v>4</v>
          </cell>
          <cell r="M2067">
            <v>45</v>
          </cell>
          <cell r="N2067">
            <v>2018</v>
          </cell>
          <cell r="O2067" t="str">
            <v>Guadalajara</v>
          </cell>
          <cell r="P2067" t="str">
            <v>Jalisco</v>
          </cell>
          <cell r="Q2067" t="str">
            <v>Occidente</v>
          </cell>
          <cell r="R2067" t="str">
            <v>Activo</v>
          </cell>
          <cell r="S2067" t="str">
            <v>En operación</v>
          </cell>
          <cell r="T2067" t="str">
            <v>GNP</v>
          </cell>
          <cell r="U2067" t="str">
            <v>Grupo Nacional Provincial, S.A.B.</v>
          </cell>
          <cell r="V2067" t="str">
            <v>Asesor de Servicio</v>
          </cell>
          <cell r="W2067" t="str">
            <v>610</v>
          </cell>
          <cell r="X2067" t="str">
            <v>Célula AMIS</v>
          </cell>
          <cell r="Y2067" t="str">
            <v>Asignado</v>
          </cell>
          <cell r="Z2067" t="str">
            <v>S05017</v>
          </cell>
          <cell r="AA2067" t="str">
            <v>Briseno Muro Diego Rafael</v>
          </cell>
          <cell r="AB2067" t="str">
            <v>Servicios Administrativos en Reclamaciones, S.A. de C.V.</v>
          </cell>
          <cell r="AC2067" t="str">
            <v>BIMD8312185X2</v>
          </cell>
          <cell r="AD2067" t="str">
            <v>Operativo</v>
          </cell>
          <cell r="AE2067" t="str">
            <v>Asesor de Servicio</v>
          </cell>
          <cell r="AF2067" t="str">
            <v>Unidad Operativa</v>
          </cell>
          <cell r="AG2067" t="str">
            <v>Dirección Servicio y Operaciones</v>
          </cell>
          <cell r="AH2067" t="str">
            <v>Subdirección Siniestros Norte y Occidente</v>
          </cell>
          <cell r="AI2067" t="str">
            <v>C9179</v>
          </cell>
          <cell r="AJ2067" t="str">
            <v>Moya Urdiales Idalia Leticia</v>
          </cell>
          <cell r="AK2067" t="str">
            <v>Oficina central Guadalajara</v>
          </cell>
          <cell r="AL2067" t="str">
            <v>Guadalajara</v>
          </cell>
          <cell r="AM2067">
            <v>6314</v>
          </cell>
          <cell r="AN2067" t="str">
            <v>diego.briseno@gnp.com.mx</v>
          </cell>
          <cell r="AO2067" t="str">
            <v>diego.briseno@gnp.com.mx</v>
          </cell>
          <cell r="AQ2067">
            <v>3310204573</v>
          </cell>
          <cell r="AR2067" t="str">
            <v>6363180010388898</v>
          </cell>
          <cell r="AS2067" t="str">
            <v>ACTIVO</v>
          </cell>
          <cell r="AT2067" t="str">
            <v>5132</v>
          </cell>
          <cell r="AU2067" t="str">
            <v>164</v>
          </cell>
          <cell r="AV2067" t="str">
            <v>05/26</v>
          </cell>
          <cell r="AW2067" t="str">
            <v>-</v>
          </cell>
          <cell r="AX2067" t="str">
            <v>-</v>
          </cell>
          <cell r="AY2067" t="str">
            <v>Si</v>
          </cell>
          <cell r="AZ2067">
            <v>819.45</v>
          </cell>
          <cell r="BA2067">
            <v>43631</v>
          </cell>
          <cell r="BB2067">
            <v>18027.900000000001</v>
          </cell>
          <cell r="BC2067">
            <v>40972.1</v>
          </cell>
          <cell r="BD2067">
            <v>59000</v>
          </cell>
          <cell r="BE2067">
            <v>43312</v>
          </cell>
          <cell r="BF2067">
            <v>44392</v>
          </cell>
          <cell r="BG2067">
            <v>3</v>
          </cell>
          <cell r="BH2067">
            <v>2021</v>
          </cell>
          <cell r="BI2067">
            <v>1</v>
          </cell>
          <cell r="BJ2067" t="str">
            <v>Arrendado</v>
          </cell>
          <cell r="BL2067" t="str">
            <v>Auto Cam, S.A. de C.V.</v>
          </cell>
          <cell r="BM2067">
            <v>128362.07</v>
          </cell>
          <cell r="BN2067">
            <v>20537.93</v>
          </cell>
          <cell r="BO2067">
            <v>148900</v>
          </cell>
          <cell r="BQ2067">
            <v>43652</v>
          </cell>
          <cell r="BR2067" t="str">
            <v>AP-20180626-0783</v>
          </cell>
          <cell r="BS2067" t="str">
            <v>73</v>
          </cell>
          <cell r="BT2067" t="str">
            <v>12/36</v>
          </cell>
          <cell r="BU2067">
            <v>2086.73</v>
          </cell>
          <cell r="BV2067">
            <v>1264.94</v>
          </cell>
          <cell r="BW2067">
            <v>3351.67</v>
          </cell>
          <cell r="BX2067">
            <v>536.27</v>
          </cell>
          <cell r="BY2067">
            <v>3887.94</v>
          </cell>
          <cell r="BZ2067">
            <v>114548.78</v>
          </cell>
          <cell r="CA2067" t="str">
            <v>26/06/2018</v>
          </cell>
          <cell r="CB2067" t="str">
            <v>06/07/2021</v>
          </cell>
          <cell r="CC2067" t="str">
            <v>Martes</v>
          </cell>
          <cell r="CD2067" t="str">
            <v>88</v>
          </cell>
          <cell r="CE2067" t="str">
            <v>8</v>
          </cell>
          <cell r="CF2067" t="str">
            <v>Rosa</v>
          </cell>
          <cell r="CG2067" t="str">
            <v>2o Sábado</v>
          </cell>
          <cell r="CH2067" t="str">
            <v>Feb y Mzo</v>
          </cell>
          <cell r="CI2067" t="str">
            <v>Ago y Sep</v>
          </cell>
          <cell r="CJ2067" t="str">
            <v>Ajustador</v>
          </cell>
          <cell r="CK2067">
            <v>90</v>
          </cell>
          <cell r="CL2067" t="str">
            <v>101 - MAGNA</v>
          </cell>
          <cell r="CM2067" t="str">
            <v>18067</v>
          </cell>
          <cell r="CN2067" t="str">
            <v>185/60/R14</v>
          </cell>
          <cell r="CO2067" t="str">
            <v>Motor: 1.6L, Potencia: 103hp @ 5800 rpm. Torque: 107 lb-pie @ 3600 rpm</v>
          </cell>
          <cell r="CP2067" t="str">
            <v>4006609</v>
          </cell>
        </row>
        <row r="2068">
          <cell r="A2068" t="str">
            <v>18068</v>
          </cell>
          <cell r="B2068" t="str">
            <v>L05AUU</v>
          </cell>
          <cell r="C2068" t="str">
            <v>Ciudad de México</v>
          </cell>
          <cell r="D2068" t="str">
            <v>No aplica</v>
          </cell>
          <cell r="E2068" t="str">
            <v>Aveo</v>
          </cell>
          <cell r="F2068" t="str">
            <v>Automóvil</v>
          </cell>
          <cell r="G2068" t="str">
            <v>Chevrolet</v>
          </cell>
          <cell r="H2068" t="str">
            <v>Aveo LT 4 Ptas, T/M-5V, D/H, A/A, B/A, CD, Paq. K</v>
          </cell>
          <cell r="I2068" t="str">
            <v>3G1TA5CF1JL184028</v>
          </cell>
          <cell r="J2068" t="str">
            <v>Hecho en México</v>
          </cell>
          <cell r="K2068" t="str">
            <v>Magna</v>
          </cell>
          <cell r="L2068">
            <v>4</v>
          </cell>
          <cell r="M2068">
            <v>45</v>
          </cell>
          <cell r="N2068">
            <v>2018</v>
          </cell>
          <cell r="O2068" t="str">
            <v>Los Cabos</v>
          </cell>
          <cell r="P2068" t="str">
            <v>Baja California Sur</v>
          </cell>
          <cell r="Q2068" t="str">
            <v>Noroeste</v>
          </cell>
          <cell r="R2068" t="str">
            <v>Baja</v>
          </cell>
          <cell r="S2068" t="str">
            <v>PT por Siniestro</v>
          </cell>
          <cell r="T2068" t="str">
            <v>GNP</v>
          </cell>
          <cell r="U2068" t="str">
            <v>Grupo Nacional Provincial, S.A.B.</v>
          </cell>
          <cell r="V2068" t="str">
            <v>Asesor de Servicio</v>
          </cell>
          <cell r="W2068" t="str">
            <v>8404</v>
          </cell>
          <cell r="X2068" t="str">
            <v>Supervisoria</v>
          </cell>
          <cell r="Y2068" t="str">
            <v>Asignado</v>
          </cell>
          <cell r="Z2068" t="str">
            <v>S02618</v>
          </cell>
          <cell r="AA2068" t="str">
            <v>Arias Malagón Victor Alfonso</v>
          </cell>
          <cell r="AB2068" t="str">
            <v>Servicios Administrativos en Reclamaciones, S.A. de C.V.</v>
          </cell>
          <cell r="AC2068" t="str">
            <v>AIMV8406128G5</v>
          </cell>
          <cell r="AD2068" t="str">
            <v>Operativo</v>
          </cell>
          <cell r="AE2068" t="str">
            <v>Asesor de Servicio</v>
          </cell>
          <cell r="AF2068" t="str">
            <v>Unidad Operativa</v>
          </cell>
          <cell r="AG2068" t="str">
            <v>Dirección Servicio y Operaciones</v>
          </cell>
          <cell r="AH2068" t="str">
            <v>Subdirección Siniestros Norte y Occidente</v>
          </cell>
          <cell r="AI2068" t="str">
            <v>C9178</v>
          </cell>
          <cell r="AJ2068" t="str">
            <v>Cárdenas Guzmán Adriel</v>
          </cell>
          <cell r="AK2068" t="str">
            <v>Los Mochis</v>
          </cell>
          <cell r="AL2068" t="str">
            <v>Los Mochis</v>
          </cell>
          <cell r="AM2068">
            <v>0</v>
          </cell>
          <cell r="AN2068" t="str">
            <v>victor.arias@gnp.com.mx</v>
          </cell>
          <cell r="AO2068" t="str">
            <v>victor.arias@gnp.com.mx</v>
          </cell>
          <cell r="AQ2068">
            <v>6243580477</v>
          </cell>
          <cell r="AR2068" t="str">
            <v>-</v>
          </cell>
          <cell r="AS2068" t="str">
            <v>-</v>
          </cell>
          <cell r="AT2068" t="str">
            <v>-</v>
          </cell>
          <cell r="AU2068" t="str">
            <v>-</v>
          </cell>
          <cell r="AV2068" t="str">
            <v>-</v>
          </cell>
          <cell r="AW2068" t="str">
            <v>-</v>
          </cell>
          <cell r="AX2068" t="str">
            <v>-</v>
          </cell>
          <cell r="AY2068" t="str">
            <v>No</v>
          </cell>
          <cell r="AZ2068" t="str">
            <v>-</v>
          </cell>
          <cell r="BA2068" t="str">
            <v>-</v>
          </cell>
          <cell r="BB2068" t="str">
            <v>-</v>
          </cell>
          <cell r="BC2068" t="str">
            <v>-</v>
          </cell>
          <cell r="BD2068" t="str">
            <v>-</v>
          </cell>
          <cell r="BE2068" t="str">
            <v>-</v>
          </cell>
          <cell r="BF2068" t="str">
            <v>-</v>
          </cell>
          <cell r="BG2068">
            <v>3</v>
          </cell>
          <cell r="BH2068" t="str">
            <v>-</v>
          </cell>
          <cell r="BI2068" t="str">
            <v>-</v>
          </cell>
          <cell r="BJ2068" t="str">
            <v>Arrendado</v>
          </cell>
          <cell r="BL2068" t="str">
            <v>Auto Cam, S.A. de C.V.</v>
          </cell>
          <cell r="BM2068">
            <v>128362.07</v>
          </cell>
          <cell r="BN2068">
            <v>20537.93</v>
          </cell>
          <cell r="BO2068">
            <v>148900</v>
          </cell>
          <cell r="BQ2068" t="str">
            <v>-</v>
          </cell>
          <cell r="BR2068" t="str">
            <v>-</v>
          </cell>
          <cell r="BS2068" t="str">
            <v>-</v>
          </cell>
          <cell r="BT2068" t="str">
            <v>-</v>
          </cell>
          <cell r="BU2068" t="str">
            <v>-</v>
          </cell>
          <cell r="BV2068" t="str">
            <v>-</v>
          </cell>
          <cell r="BW2068" t="str">
            <v>-</v>
          </cell>
          <cell r="BX2068" t="str">
            <v>-</v>
          </cell>
          <cell r="BY2068" t="str">
            <v>-</v>
          </cell>
          <cell r="BZ2068" t="str">
            <v>-</v>
          </cell>
          <cell r="CA2068" t="str">
            <v>-</v>
          </cell>
          <cell r="CB2068" t="str">
            <v>-</v>
          </cell>
          <cell r="CC2068" t="str">
            <v>Lunes</v>
          </cell>
          <cell r="CD2068" t="str">
            <v>05</v>
          </cell>
          <cell r="CE2068" t="str">
            <v>5</v>
          </cell>
          <cell r="CF2068" t="str">
            <v>Amarillo</v>
          </cell>
          <cell r="CG2068" t="str">
            <v>1er Sábado</v>
          </cell>
          <cell r="CH2068" t="str">
            <v>Ene y Feb</v>
          </cell>
          <cell r="CI2068" t="str">
            <v>Jul y Ago</v>
          </cell>
          <cell r="CJ2068" t="str">
            <v>-</v>
          </cell>
          <cell r="CK2068">
            <v>90</v>
          </cell>
          <cell r="CL2068" t="str">
            <v>101 - MAGNA</v>
          </cell>
          <cell r="CM2068" t="str">
            <v>18068</v>
          </cell>
          <cell r="CN2068" t="str">
            <v>185/60/R14</v>
          </cell>
          <cell r="CO2068" t="str">
            <v>Motor: 1.6L, Potencia: 103hp @ 5800 rpm. Torque: 107 lb-pie @ 3600 rpm</v>
          </cell>
          <cell r="CP2068" t="str">
            <v>-</v>
          </cell>
        </row>
        <row r="2069">
          <cell r="A2069" t="str">
            <v>18069</v>
          </cell>
          <cell r="B2069" t="str">
            <v>K93AVT</v>
          </cell>
          <cell r="C2069" t="str">
            <v>Ciudad de México</v>
          </cell>
          <cell r="D2069" t="str">
            <v>No aplica</v>
          </cell>
          <cell r="E2069" t="str">
            <v>Aveo</v>
          </cell>
          <cell r="F2069" t="str">
            <v>Automóvil</v>
          </cell>
          <cell r="G2069" t="str">
            <v>Chevrolet</v>
          </cell>
          <cell r="H2069" t="str">
            <v>Aveo LT 4 Ptas, T/M-5V, D/H, A/A, B/A, CD, Paq. K</v>
          </cell>
          <cell r="I2069" t="str">
            <v>3G1TA5CF8JL193681</v>
          </cell>
          <cell r="J2069" t="str">
            <v>Hecho en México</v>
          </cell>
          <cell r="K2069" t="str">
            <v>Magna</v>
          </cell>
          <cell r="L2069">
            <v>4</v>
          </cell>
          <cell r="M2069">
            <v>45</v>
          </cell>
          <cell r="N2069">
            <v>2018</v>
          </cell>
          <cell r="O2069" t="str">
            <v>Puebla</v>
          </cell>
          <cell r="P2069" t="str">
            <v>Puebla</v>
          </cell>
          <cell r="Q2069" t="str">
            <v>Sureste</v>
          </cell>
          <cell r="R2069" t="str">
            <v>Activo</v>
          </cell>
          <cell r="S2069" t="str">
            <v>En operación</v>
          </cell>
          <cell r="T2069" t="str">
            <v>GNP</v>
          </cell>
          <cell r="U2069" t="str">
            <v>Grupo Nacional Provincial, S.A.B.</v>
          </cell>
          <cell r="V2069" t="str">
            <v>Asesor de Servicio</v>
          </cell>
          <cell r="W2069" t="str">
            <v>Q9</v>
          </cell>
          <cell r="X2069" t="str">
            <v>Supervisoria</v>
          </cell>
          <cell r="Y2069" t="str">
            <v>Asignado</v>
          </cell>
          <cell r="Z2069">
            <v>40329001</v>
          </cell>
          <cell r="AA2069" t="str">
            <v>Mancilla Casiano Carlos</v>
          </cell>
          <cell r="AB2069" t="str">
            <v>Servicios Administrativos en Reclamaciones, S.A. de C.V.</v>
          </cell>
          <cell r="AC2069" t="str">
            <v>MACC781029130</v>
          </cell>
          <cell r="AD2069" t="str">
            <v>Operativo</v>
          </cell>
          <cell r="AE2069" t="str">
            <v>Asesor de Servicio</v>
          </cell>
          <cell r="AF2069" t="str">
            <v>Unidad Operativa</v>
          </cell>
          <cell r="AG2069" t="str">
            <v>Dirección Servicio y Operaciones</v>
          </cell>
          <cell r="AH2069" t="str">
            <v>Subdir. Siniestros CDMX y Sureste</v>
          </cell>
          <cell r="AI2069" t="str">
            <v>C9208</v>
          </cell>
          <cell r="AJ2069" t="str">
            <v>Lasa Estrada Antxon</v>
          </cell>
          <cell r="AK2069" t="str">
            <v>Paseo Opera</v>
          </cell>
          <cell r="AL2069" t="str">
            <v>Puebla</v>
          </cell>
          <cell r="AM2069">
            <v>0</v>
          </cell>
          <cell r="AN2069" t="str">
            <v>carlos.mancilla@gnp.com.mx</v>
          </cell>
          <cell r="AO2069" t="str">
            <v>carlos.mancilla@gnp.com.mx</v>
          </cell>
          <cell r="AQ2069">
            <v>2225361065</v>
          </cell>
          <cell r="AR2069" t="str">
            <v>6363180010388914</v>
          </cell>
          <cell r="AS2069" t="str">
            <v>ACTIVO</v>
          </cell>
          <cell r="AT2069" t="str">
            <v>2448</v>
          </cell>
          <cell r="AU2069" t="str">
            <v>074</v>
          </cell>
          <cell r="AV2069" t="str">
            <v>05/26</v>
          </cell>
          <cell r="AW2069" t="str">
            <v>IMDM24203985..</v>
          </cell>
          <cell r="AX2069" t="str">
            <v>Activo</v>
          </cell>
          <cell r="AY2069" t="str">
            <v>No</v>
          </cell>
          <cell r="AZ2069" t="str">
            <v>-</v>
          </cell>
          <cell r="BA2069" t="str">
            <v>-</v>
          </cell>
          <cell r="BB2069" t="str">
            <v>-</v>
          </cell>
          <cell r="BC2069" t="str">
            <v>-</v>
          </cell>
          <cell r="BD2069" t="str">
            <v>-</v>
          </cell>
          <cell r="BE2069" t="str">
            <v>-</v>
          </cell>
          <cell r="BF2069" t="str">
            <v>-</v>
          </cell>
          <cell r="BG2069">
            <v>3</v>
          </cell>
          <cell r="BH2069">
            <v>2021</v>
          </cell>
          <cell r="BI2069">
            <v>1</v>
          </cell>
          <cell r="BJ2069" t="str">
            <v>Arrendado</v>
          </cell>
          <cell r="BL2069" t="str">
            <v>Auto Cam, S.A. de C.V.</v>
          </cell>
          <cell r="BM2069">
            <v>128362.07</v>
          </cell>
          <cell r="BN2069">
            <v>20537.93</v>
          </cell>
          <cell r="BO2069">
            <v>148900</v>
          </cell>
          <cell r="BQ2069">
            <v>43652</v>
          </cell>
          <cell r="BR2069" t="str">
            <v>AP-20180626-0783</v>
          </cell>
          <cell r="BS2069" t="str">
            <v>71</v>
          </cell>
          <cell r="BT2069" t="str">
            <v>12/36</v>
          </cell>
          <cell r="BU2069">
            <v>2086.73</v>
          </cell>
          <cell r="BV2069">
            <v>1264.94</v>
          </cell>
          <cell r="BW2069">
            <v>3351.67</v>
          </cell>
          <cell r="BX2069">
            <v>536.27</v>
          </cell>
          <cell r="BY2069">
            <v>3887.94</v>
          </cell>
          <cell r="BZ2069">
            <v>114548.78</v>
          </cell>
          <cell r="CA2069" t="str">
            <v>26/06/2018</v>
          </cell>
          <cell r="CB2069" t="str">
            <v>06/07/2021</v>
          </cell>
          <cell r="CC2069" t="str">
            <v>Miércoles</v>
          </cell>
          <cell r="CD2069" t="str">
            <v>93</v>
          </cell>
          <cell r="CE2069" t="str">
            <v>3</v>
          </cell>
          <cell r="CF2069" t="str">
            <v>Rojo</v>
          </cell>
          <cell r="CG2069" t="str">
            <v>3er Sábado</v>
          </cell>
          <cell r="CH2069" t="str">
            <v>Mzo y Abr</v>
          </cell>
          <cell r="CI2069" t="str">
            <v>Sep y Oct</v>
          </cell>
          <cell r="CJ2069" t="str">
            <v>Ajustador</v>
          </cell>
          <cell r="CK2069">
            <v>90</v>
          </cell>
          <cell r="CL2069" t="str">
            <v>101 - MAGNA</v>
          </cell>
          <cell r="CM2069" t="str">
            <v>18069</v>
          </cell>
          <cell r="CN2069" t="str">
            <v>185/60/R14</v>
          </cell>
          <cell r="CO2069" t="str">
            <v>Motor: 1.6L, Potencia: 103hp @ 5800 rpm. Torque: 107 lb-pie @ 3600 rpm</v>
          </cell>
          <cell r="CP2069" t="str">
            <v>4015882</v>
          </cell>
        </row>
        <row r="2070">
          <cell r="A2070" t="str">
            <v>18070</v>
          </cell>
          <cell r="B2070" t="str">
            <v>M36AUU</v>
          </cell>
          <cell r="C2070" t="str">
            <v>Ciudad de México</v>
          </cell>
          <cell r="D2070" t="str">
            <v>No aplica</v>
          </cell>
          <cell r="E2070" t="str">
            <v>Aveo</v>
          </cell>
          <cell r="F2070" t="str">
            <v>Automóvil</v>
          </cell>
          <cell r="G2070" t="str">
            <v>Chevrolet</v>
          </cell>
          <cell r="H2070" t="str">
            <v>Aveo LT 4 Ptas, T/M-5V, D/H, A/A, B/A, CD, Paq. K</v>
          </cell>
          <cell r="I2070" t="str">
            <v>3G1TA5CFXJL191687</v>
          </cell>
          <cell r="J2070" t="str">
            <v>Hecho en México</v>
          </cell>
          <cell r="K2070" t="str">
            <v>Magna</v>
          </cell>
          <cell r="L2070">
            <v>4</v>
          </cell>
          <cell r="M2070">
            <v>45</v>
          </cell>
          <cell r="N2070">
            <v>2018</v>
          </cell>
          <cell r="O2070" t="str">
            <v>Puebla</v>
          </cell>
          <cell r="P2070" t="str">
            <v>Puebla</v>
          </cell>
          <cell r="Q2070" t="str">
            <v>Sureste</v>
          </cell>
          <cell r="R2070" t="str">
            <v>Activo</v>
          </cell>
          <cell r="S2070" t="str">
            <v>En operación</v>
          </cell>
          <cell r="T2070" t="str">
            <v>GNP</v>
          </cell>
          <cell r="U2070" t="str">
            <v>Grupo Nacional Provincial, S.A.B.</v>
          </cell>
          <cell r="V2070" t="str">
            <v>Agente Empleado</v>
          </cell>
          <cell r="W2070" t="str">
            <v>-</v>
          </cell>
          <cell r="X2070" t="str">
            <v>Oficina de Ventas</v>
          </cell>
          <cell r="Y2070" t="str">
            <v>Asignado</v>
          </cell>
          <cell r="Z2070" t="str">
            <v>V02609</v>
          </cell>
          <cell r="AA2070" t="str">
            <v>Nava López Erick</v>
          </cell>
          <cell r="AB2070" t="str">
            <v>GNP Administración de Venta Masiva, S.A. de C.V.</v>
          </cell>
          <cell r="AC2070" t="str">
            <v>NALE810426KQ3</v>
          </cell>
          <cell r="AD2070" t="str">
            <v>Gerente</v>
          </cell>
          <cell r="AE2070" t="str">
            <v>Gerencia Regional Sur</v>
          </cell>
          <cell r="AF2070" t="str">
            <v>Unidad de Negocio</v>
          </cell>
          <cell r="AG2070" t="str">
            <v>Dirección Canal Masivo</v>
          </cell>
          <cell r="AH2070" t="str">
            <v>Subdirección Comercial Agentes y Empleados</v>
          </cell>
          <cell r="AI2070" t="str">
            <v>C2041</v>
          </cell>
          <cell r="AJ2070" t="str">
            <v>Cabrera Zúñiga Saúl</v>
          </cell>
          <cell r="AK2070" t="str">
            <v>Viena</v>
          </cell>
          <cell r="AL2070" t="str">
            <v>Viena</v>
          </cell>
          <cell r="AM2070">
            <v>6585</v>
          </cell>
          <cell r="AN2070" t="str">
            <v>erick.nava@gnp.com.mx</v>
          </cell>
          <cell r="AO2070" t="str">
            <v>erick.nava@gnp.com.mx</v>
          </cell>
          <cell r="AQ2070">
            <v>5541446191</v>
          </cell>
          <cell r="AR2070" t="str">
            <v>6363180010382131</v>
          </cell>
          <cell r="AS2070" t="str">
            <v>CANCELADO</v>
          </cell>
          <cell r="AT2070" t="str">
            <v>9549</v>
          </cell>
          <cell r="AU2070" t="str">
            <v>832</v>
          </cell>
          <cell r="AV2070" t="str">
            <v>05/26</v>
          </cell>
          <cell r="AW2070" t="str">
            <v>IMDM22968842..</v>
          </cell>
          <cell r="AX2070" t="str">
            <v>Activo</v>
          </cell>
          <cell r="AY2070" t="str">
            <v>No</v>
          </cell>
          <cell r="AZ2070" t="str">
            <v>-</v>
          </cell>
          <cell r="BA2070" t="str">
            <v>-</v>
          </cell>
          <cell r="BB2070" t="str">
            <v>-</v>
          </cell>
          <cell r="BC2070" t="str">
            <v>-</v>
          </cell>
          <cell r="BD2070" t="str">
            <v>-</v>
          </cell>
          <cell r="BE2070" t="str">
            <v>-</v>
          </cell>
          <cell r="BF2070" t="str">
            <v>-</v>
          </cell>
          <cell r="BG2070" t="str">
            <v>-</v>
          </cell>
          <cell r="BH2070">
            <v>2022</v>
          </cell>
          <cell r="BI2070">
            <v>1</v>
          </cell>
          <cell r="BJ2070" t="str">
            <v>Arrendado</v>
          </cell>
          <cell r="BL2070" t="str">
            <v>Auto Cam, S.A. de C.V.</v>
          </cell>
          <cell r="BM2070">
            <v>128362.07</v>
          </cell>
          <cell r="BN2070">
            <v>20537.93</v>
          </cell>
          <cell r="BO2070">
            <v>148900</v>
          </cell>
          <cell r="BP2070" t="str">
            <v>-</v>
          </cell>
          <cell r="BQ2070">
            <v>43652</v>
          </cell>
          <cell r="BR2070" t="str">
            <v>AP-20170728-0735</v>
          </cell>
          <cell r="BS2070" t="str">
            <v>190</v>
          </cell>
          <cell r="BT2070" t="str">
            <v>14/36</v>
          </cell>
          <cell r="BU2070">
            <v>1938.4</v>
          </cell>
          <cell r="BV2070">
            <v>1165.0999999999999</v>
          </cell>
          <cell r="BW2070">
            <v>3103.5</v>
          </cell>
          <cell r="BX2070">
            <v>496.56</v>
          </cell>
          <cell r="BY2070">
            <v>3600.06</v>
          </cell>
          <cell r="BZ2070">
            <v>105491.08</v>
          </cell>
          <cell r="CA2070" t="str">
            <v>09/04/2018</v>
          </cell>
          <cell r="CB2070" t="str">
            <v>06/05/2021</v>
          </cell>
          <cell r="CC2070" t="str">
            <v>Lunes</v>
          </cell>
          <cell r="CD2070" t="str">
            <v>36</v>
          </cell>
          <cell r="CE2070" t="str">
            <v>6</v>
          </cell>
          <cell r="CF2070" t="str">
            <v>Amarillo</v>
          </cell>
          <cell r="CG2070" t="str">
            <v>1er Sábado</v>
          </cell>
          <cell r="CH2070" t="str">
            <v>Ene y Feb</v>
          </cell>
          <cell r="CI2070" t="str">
            <v>Jul y Ago</v>
          </cell>
          <cell r="CJ2070" t="str">
            <v>AgenteEmp</v>
          </cell>
          <cell r="CK2070">
            <v>90</v>
          </cell>
          <cell r="CL2070" t="str">
            <v>101 - MAGNA</v>
          </cell>
          <cell r="CM2070" t="str">
            <v>18070</v>
          </cell>
          <cell r="CN2070" t="str">
            <v>185/60/R14</v>
          </cell>
          <cell r="CO2070" t="str">
            <v>Motor: 1.6L, Potencia: 103hp @ 5800 rpm. Torque: 107 lb-pie @ 3600 rpm</v>
          </cell>
          <cell r="CP2070" t="str">
            <v>4021032</v>
          </cell>
        </row>
        <row r="2071">
          <cell r="A2071" t="str">
            <v>18071</v>
          </cell>
          <cell r="B2071" t="str">
            <v>P68AVT</v>
          </cell>
          <cell r="C2071" t="str">
            <v>Ciudad de México</v>
          </cell>
          <cell r="D2071" t="str">
            <v>No aplica</v>
          </cell>
          <cell r="E2071" t="str">
            <v>Aveo</v>
          </cell>
          <cell r="F2071" t="str">
            <v>Automóvil</v>
          </cell>
          <cell r="G2071" t="str">
            <v>Chevrolet</v>
          </cell>
          <cell r="H2071" t="str">
            <v>Aveo LT 4 Ptas, T/M-5V, D/H, A/A, B/A, CD, Paq. K</v>
          </cell>
          <cell r="I2071" t="str">
            <v>3G1TA5CF8JL190473</v>
          </cell>
          <cell r="J2071" t="str">
            <v>Hecho en México</v>
          </cell>
          <cell r="K2071" t="str">
            <v>Magna</v>
          </cell>
          <cell r="L2071">
            <v>4</v>
          </cell>
          <cell r="M2071">
            <v>45</v>
          </cell>
          <cell r="N2071">
            <v>2018</v>
          </cell>
          <cell r="O2071" t="str">
            <v>Hermosillo</v>
          </cell>
          <cell r="P2071" t="str">
            <v>Sonora</v>
          </cell>
          <cell r="Q2071" t="str">
            <v>Noroeste</v>
          </cell>
          <cell r="R2071" t="str">
            <v>Activo</v>
          </cell>
          <cell r="S2071" t="str">
            <v>En operación</v>
          </cell>
          <cell r="T2071" t="str">
            <v>GNP</v>
          </cell>
          <cell r="U2071" t="str">
            <v>Grupo Nacional Provincial, S.A.B.</v>
          </cell>
          <cell r="V2071" t="str">
            <v>Asesor de Servicio</v>
          </cell>
          <cell r="W2071" t="str">
            <v>-</v>
          </cell>
          <cell r="X2071" t="str">
            <v>Supervisoria</v>
          </cell>
          <cell r="Y2071" t="str">
            <v>Asignado</v>
          </cell>
          <cell r="Z2071" t="str">
            <v>Por asignar</v>
          </cell>
          <cell r="AA2071" t="str">
            <v>-</v>
          </cell>
          <cell r="AB2071" t="str">
            <v>-</v>
          </cell>
          <cell r="AC2071" t="str">
            <v>-</v>
          </cell>
          <cell r="AD2071" t="str">
            <v>-</v>
          </cell>
          <cell r="AE2071" t="str">
            <v>-</v>
          </cell>
          <cell r="AF2071" t="str">
            <v>-</v>
          </cell>
          <cell r="AG2071" t="str">
            <v>-</v>
          </cell>
          <cell r="AH2071" t="str">
            <v>-</v>
          </cell>
          <cell r="AI2071" t="str">
            <v>C6705</v>
          </cell>
          <cell r="AJ2071" t="str">
            <v>Ramirez Granados Arturo</v>
          </cell>
          <cell r="AK2071" t="str">
            <v>-</v>
          </cell>
          <cell r="AL2071" t="str">
            <v>-</v>
          </cell>
          <cell r="AM2071" t="str">
            <v>-</v>
          </cell>
          <cell r="AN2071">
            <v>0</v>
          </cell>
          <cell r="AO2071" t="str">
            <v>-</v>
          </cell>
          <cell r="AQ2071">
            <v>6621616932</v>
          </cell>
          <cell r="AR2071" t="str">
            <v>6363180010388922</v>
          </cell>
          <cell r="AS2071" t="str">
            <v>ACTIVO</v>
          </cell>
          <cell r="AT2071" t="str">
            <v>0085</v>
          </cell>
          <cell r="AU2071" t="str">
            <v>013</v>
          </cell>
          <cell r="AV2071" t="str">
            <v>05/26</v>
          </cell>
          <cell r="AW2071" t="str">
            <v>IMDM24203986..</v>
          </cell>
          <cell r="AX2071" t="str">
            <v>Activo</v>
          </cell>
          <cell r="AY2071" t="str">
            <v>No</v>
          </cell>
          <cell r="AZ2071" t="str">
            <v>-</v>
          </cell>
          <cell r="BA2071" t="str">
            <v>-</v>
          </cell>
          <cell r="BB2071" t="str">
            <v>-</v>
          </cell>
          <cell r="BC2071" t="str">
            <v>-</v>
          </cell>
          <cell r="BD2071" t="str">
            <v>-</v>
          </cell>
          <cell r="BE2071" t="str">
            <v>-</v>
          </cell>
          <cell r="BF2071" t="str">
            <v>-</v>
          </cell>
          <cell r="BG2071">
            <v>3</v>
          </cell>
          <cell r="BH2071">
            <v>2021</v>
          </cell>
          <cell r="BI2071">
            <v>1</v>
          </cell>
          <cell r="BJ2071" t="str">
            <v>Arrendado</v>
          </cell>
          <cell r="BL2071" t="str">
            <v>Auto Cam, S.A. de C.V.</v>
          </cell>
          <cell r="BM2071">
            <v>128362.07</v>
          </cell>
          <cell r="BN2071">
            <v>20537.93</v>
          </cell>
          <cell r="BO2071">
            <v>148900</v>
          </cell>
          <cell r="BQ2071">
            <v>43652</v>
          </cell>
          <cell r="BR2071" t="str">
            <v>AP-20180626-0783</v>
          </cell>
          <cell r="BS2071" t="str">
            <v>63</v>
          </cell>
          <cell r="BT2071" t="str">
            <v>12/36</v>
          </cell>
          <cell r="BU2071">
            <v>2086.73</v>
          </cell>
          <cell r="BV2071">
            <v>1264.94</v>
          </cell>
          <cell r="BW2071">
            <v>3351.67</v>
          </cell>
          <cell r="BX2071">
            <v>536.27</v>
          </cell>
          <cell r="BY2071">
            <v>3887.94</v>
          </cell>
          <cell r="BZ2071">
            <v>114548.78</v>
          </cell>
          <cell r="CA2071" t="str">
            <v>26/06/2018</v>
          </cell>
          <cell r="CB2071" t="str">
            <v>06/07/2021</v>
          </cell>
          <cell r="CC2071" t="str">
            <v>Martes</v>
          </cell>
          <cell r="CD2071" t="str">
            <v>68</v>
          </cell>
          <cell r="CE2071" t="str">
            <v>8</v>
          </cell>
          <cell r="CF2071" t="str">
            <v>Rosa</v>
          </cell>
          <cell r="CG2071" t="str">
            <v>2o Sábado</v>
          </cell>
          <cell r="CH2071" t="str">
            <v>Feb y Mzo</v>
          </cell>
          <cell r="CI2071" t="str">
            <v>Ago y Sep</v>
          </cell>
          <cell r="CJ2071" t="str">
            <v>Ajustador</v>
          </cell>
          <cell r="CK2071">
            <v>90</v>
          </cell>
          <cell r="CL2071" t="str">
            <v>101 - MAGNA</v>
          </cell>
          <cell r="CM2071" t="str">
            <v>18071</v>
          </cell>
          <cell r="CN2071" t="str">
            <v>185/60/R14</v>
          </cell>
          <cell r="CO2071" t="str">
            <v>Motor: 1.6L, Potencia: 103hp @ 5800 rpm. Torque: 107 lb-pie @ 3600 rpm</v>
          </cell>
          <cell r="CP2071" t="str">
            <v>-</v>
          </cell>
        </row>
        <row r="2072">
          <cell r="A2072" t="str">
            <v>18072</v>
          </cell>
          <cell r="B2072" t="str">
            <v>P31AVT</v>
          </cell>
          <cell r="C2072" t="str">
            <v>Ciudad de México</v>
          </cell>
          <cell r="D2072" t="str">
            <v>No aplica</v>
          </cell>
          <cell r="E2072" t="str">
            <v>Aveo</v>
          </cell>
          <cell r="F2072" t="str">
            <v>Automóvil</v>
          </cell>
          <cell r="G2072" t="str">
            <v>Chevrolet</v>
          </cell>
          <cell r="H2072" t="str">
            <v>Aveo LT 4 Ptas, T/M-5V, D/H, A/A, B/A, CD, Paq. K</v>
          </cell>
          <cell r="I2072" t="str">
            <v>3G1TA5CF8JL192269</v>
          </cell>
          <cell r="J2072" t="str">
            <v>Hecho en México</v>
          </cell>
          <cell r="K2072" t="str">
            <v>Magna</v>
          </cell>
          <cell r="L2072">
            <v>4</v>
          </cell>
          <cell r="M2072">
            <v>45</v>
          </cell>
          <cell r="N2072">
            <v>2018</v>
          </cell>
          <cell r="O2072" t="str">
            <v>Mérida</v>
          </cell>
          <cell r="P2072" t="str">
            <v>Yucatán</v>
          </cell>
          <cell r="Q2072" t="str">
            <v>Sureste</v>
          </cell>
          <cell r="R2072" t="str">
            <v>Activo</v>
          </cell>
          <cell r="S2072" t="str">
            <v>En operación</v>
          </cell>
          <cell r="T2072" t="str">
            <v>GNP</v>
          </cell>
          <cell r="U2072" t="str">
            <v>Grupo Nacional Provincial, S.A.B.</v>
          </cell>
          <cell r="V2072" t="str">
            <v>Asesor de Servicio</v>
          </cell>
          <cell r="W2072" t="str">
            <v>3902</v>
          </cell>
          <cell r="X2072" t="str">
            <v>Supervisoria</v>
          </cell>
          <cell r="Y2072" t="str">
            <v>Asignado</v>
          </cell>
          <cell r="Z2072" t="str">
            <v>S02623</v>
          </cell>
          <cell r="AA2072" t="str">
            <v>Espinosa Patron Jafet Iguasu</v>
          </cell>
          <cell r="AB2072" t="str">
            <v>Servicios Administrativos en Reclamaciones, S.A. de C.V.</v>
          </cell>
          <cell r="AC2072" t="str">
            <v>EIPJ7805273V2</v>
          </cell>
          <cell r="AD2072" t="str">
            <v>Operativo</v>
          </cell>
          <cell r="AE2072" t="str">
            <v>Asesor de Servicio</v>
          </cell>
          <cell r="AF2072" t="str">
            <v>Unidad Operativa</v>
          </cell>
          <cell r="AG2072" t="str">
            <v>Dirección Servicio y Operaciones</v>
          </cell>
          <cell r="AH2072" t="str">
            <v>Subdir. Siniestros CDMX y Sureste</v>
          </cell>
          <cell r="AI2072" t="str">
            <v>C9208</v>
          </cell>
          <cell r="AJ2072" t="str">
            <v>Lasa Estrada Antxon</v>
          </cell>
          <cell r="AK2072" t="str">
            <v>Casona</v>
          </cell>
          <cell r="AL2072" t="str">
            <v>Mérida</v>
          </cell>
          <cell r="AM2072">
            <v>0</v>
          </cell>
          <cell r="AN2072" t="str">
            <v>jafet.espinosa@gnp.com.mx</v>
          </cell>
          <cell r="AO2072" t="str">
            <v>jafet.espinosa@gnp.com.mx</v>
          </cell>
          <cell r="AQ2072">
            <v>9991838437</v>
          </cell>
          <cell r="AR2072" t="str">
            <v>6363180010388930</v>
          </cell>
          <cell r="AS2072" t="str">
            <v>ACTIVO</v>
          </cell>
          <cell r="AT2072" t="str">
            <v>1245</v>
          </cell>
          <cell r="AU2072" t="str">
            <v>898</v>
          </cell>
          <cell r="AV2072" t="str">
            <v>05/26</v>
          </cell>
          <cell r="AW2072" t="str">
            <v>-</v>
          </cell>
          <cell r="AX2072" t="str">
            <v>-</v>
          </cell>
          <cell r="AY2072" t="str">
            <v>No</v>
          </cell>
          <cell r="AZ2072" t="str">
            <v>-</v>
          </cell>
          <cell r="BA2072" t="str">
            <v>-</v>
          </cell>
          <cell r="BB2072" t="str">
            <v>-</v>
          </cell>
          <cell r="BC2072" t="str">
            <v>-</v>
          </cell>
          <cell r="BD2072" t="str">
            <v>-</v>
          </cell>
          <cell r="BE2072" t="str">
            <v>-</v>
          </cell>
          <cell r="BF2072" t="str">
            <v>-</v>
          </cell>
          <cell r="BG2072">
            <v>3</v>
          </cell>
          <cell r="BH2072">
            <v>2021</v>
          </cell>
          <cell r="BI2072">
            <v>1</v>
          </cell>
          <cell r="BJ2072" t="str">
            <v>Arrendado</v>
          </cell>
          <cell r="BL2072" t="str">
            <v>Auto Cam, S.A. de C.V.</v>
          </cell>
          <cell r="BM2072">
            <v>128362.07</v>
          </cell>
          <cell r="BN2072">
            <v>20537.93</v>
          </cell>
          <cell r="BO2072">
            <v>148900</v>
          </cell>
          <cell r="BQ2072">
            <v>43652</v>
          </cell>
          <cell r="BR2072" t="str">
            <v>AP-20180626-0783</v>
          </cell>
          <cell r="BS2072" t="str">
            <v>64</v>
          </cell>
          <cell r="BT2072" t="str">
            <v>12/36</v>
          </cell>
          <cell r="BU2072">
            <v>2086.73</v>
          </cell>
          <cell r="BV2072">
            <v>1264.94</v>
          </cell>
          <cell r="BW2072">
            <v>3351.67</v>
          </cell>
          <cell r="BX2072">
            <v>536.27</v>
          </cell>
          <cell r="BY2072">
            <v>3887.94</v>
          </cell>
          <cell r="BZ2072">
            <v>114548.78</v>
          </cell>
          <cell r="CA2072" t="str">
            <v>26/06/2018</v>
          </cell>
          <cell r="CB2072" t="str">
            <v>06/07/2021</v>
          </cell>
          <cell r="CC2072" t="str">
            <v>Jueves</v>
          </cell>
          <cell r="CD2072" t="str">
            <v>31</v>
          </cell>
          <cell r="CE2072" t="str">
            <v>1</v>
          </cell>
          <cell r="CF2072" t="str">
            <v>Verde</v>
          </cell>
          <cell r="CG2072" t="str">
            <v>4o Sábado</v>
          </cell>
          <cell r="CH2072" t="str">
            <v>Abr y May</v>
          </cell>
          <cell r="CI2072" t="str">
            <v>Oct y Nov</v>
          </cell>
          <cell r="CJ2072" t="str">
            <v>Ajustador</v>
          </cell>
          <cell r="CK2072">
            <v>90</v>
          </cell>
          <cell r="CL2072" t="str">
            <v>101 - MAGNA</v>
          </cell>
          <cell r="CM2072" t="str">
            <v>18072</v>
          </cell>
          <cell r="CN2072" t="str">
            <v>185/60/R14</v>
          </cell>
          <cell r="CO2072" t="str">
            <v>Motor: 1.6L, Potencia: 103hp @ 5800 rpm. Torque: 107 lb-pie @ 3600 rpm</v>
          </cell>
          <cell r="CP2072" t="str">
            <v>4010759</v>
          </cell>
        </row>
        <row r="2073">
          <cell r="A2073" t="str">
            <v>18073</v>
          </cell>
          <cell r="B2073" t="str">
            <v>P12AVT</v>
          </cell>
          <cell r="C2073" t="str">
            <v>Ciudad de México</v>
          </cell>
          <cell r="D2073" t="str">
            <v>No aplica</v>
          </cell>
          <cell r="E2073" t="str">
            <v>Aveo</v>
          </cell>
          <cell r="F2073" t="str">
            <v>Automóvil</v>
          </cell>
          <cell r="G2073" t="str">
            <v>Chevrolet</v>
          </cell>
          <cell r="H2073" t="str">
            <v>Aveo LT 4 Ptas, T/M-5V, D/H, A/A, B/A, CD, Paq. K</v>
          </cell>
          <cell r="I2073" t="str">
            <v>3G1TA5CF0JL184067</v>
          </cell>
          <cell r="J2073" t="str">
            <v>Hecho en México</v>
          </cell>
          <cell r="K2073" t="str">
            <v>Magna</v>
          </cell>
          <cell r="L2073">
            <v>4</v>
          </cell>
          <cell r="M2073">
            <v>45</v>
          </cell>
          <cell r="N2073">
            <v>2018</v>
          </cell>
          <cell r="O2073" t="str">
            <v>Guadalajara</v>
          </cell>
          <cell r="P2073" t="str">
            <v>Jalisco</v>
          </cell>
          <cell r="Q2073" t="str">
            <v>Occidente</v>
          </cell>
          <cell r="R2073" t="str">
            <v>Activo</v>
          </cell>
          <cell r="S2073" t="str">
            <v>En operación</v>
          </cell>
          <cell r="T2073" t="str">
            <v>GNP</v>
          </cell>
          <cell r="U2073" t="str">
            <v>Grupo Nacional Provincial, S.A.B.</v>
          </cell>
          <cell r="V2073" t="str">
            <v>Asesor de Servicio</v>
          </cell>
          <cell r="W2073" t="str">
            <v>630</v>
          </cell>
          <cell r="X2073" t="str">
            <v>Célula Sol</v>
          </cell>
          <cell r="Y2073" t="str">
            <v>Asignado</v>
          </cell>
          <cell r="Z2073" t="str">
            <v>S06509</v>
          </cell>
          <cell r="AA2073" t="str">
            <v>Alatorre Rivas Ricardo</v>
          </cell>
          <cell r="AB2073" t="str">
            <v>Servicios Administrativos en Reclamaciones, S.A. de C.V.</v>
          </cell>
          <cell r="AC2073" t="str">
            <v>AARR9206111J2</v>
          </cell>
          <cell r="AD2073" t="str">
            <v>Operativo</v>
          </cell>
          <cell r="AE2073" t="str">
            <v>Asesor de Servicio</v>
          </cell>
          <cell r="AF2073" t="str">
            <v>Unidad Operativa</v>
          </cell>
          <cell r="AG2073" t="str">
            <v>Dirección Servicio y Operaciones</v>
          </cell>
          <cell r="AH2073" t="str">
            <v>Subdirección Siniestros Norte y Occidente</v>
          </cell>
          <cell r="AI2073" t="str">
            <v>C9179</v>
          </cell>
          <cell r="AJ2073" t="str">
            <v>Moya Urdiales Idalia Leticia</v>
          </cell>
          <cell r="AK2073" t="str">
            <v>Oficina central Guadalajara</v>
          </cell>
          <cell r="AL2073" t="str">
            <v>Guadalajara</v>
          </cell>
          <cell r="AM2073">
            <v>0</v>
          </cell>
          <cell r="AN2073" t="str">
            <v>ricardo.alatorre@gnp.com.mx</v>
          </cell>
          <cell r="AO2073" t="str">
            <v>ricardo.alatorre@gnp.com.mx</v>
          </cell>
          <cell r="AQ2073">
            <v>3310204578</v>
          </cell>
          <cell r="AR2073" t="str">
            <v>6363180010388948</v>
          </cell>
          <cell r="AS2073" t="str">
            <v>CANCELADO</v>
          </cell>
          <cell r="AT2073" t="str">
            <v>2162</v>
          </cell>
          <cell r="AU2073" t="str">
            <v>774</v>
          </cell>
          <cell r="AV2073" t="str">
            <v>05/26</v>
          </cell>
          <cell r="AW2073" t="str">
            <v>-</v>
          </cell>
          <cell r="AX2073" t="str">
            <v>-</v>
          </cell>
          <cell r="AY2073" t="str">
            <v>No</v>
          </cell>
          <cell r="AZ2073" t="str">
            <v>-</v>
          </cell>
          <cell r="BA2073" t="str">
            <v>-</v>
          </cell>
          <cell r="BB2073" t="str">
            <v>-</v>
          </cell>
          <cell r="BC2073" t="str">
            <v>-</v>
          </cell>
          <cell r="BD2073" t="str">
            <v>-</v>
          </cell>
          <cell r="BE2073" t="str">
            <v>-</v>
          </cell>
          <cell r="BF2073" t="str">
            <v>-</v>
          </cell>
          <cell r="BG2073">
            <v>3</v>
          </cell>
          <cell r="BH2073">
            <v>2021</v>
          </cell>
          <cell r="BI2073">
            <v>1</v>
          </cell>
          <cell r="BJ2073" t="str">
            <v>Arrendado</v>
          </cell>
          <cell r="BL2073" t="str">
            <v>Auto Cam, S.A. de C.V.</v>
          </cell>
          <cell r="BM2073">
            <v>128362.07</v>
          </cell>
          <cell r="BN2073">
            <v>20537.93</v>
          </cell>
          <cell r="BO2073">
            <v>148900</v>
          </cell>
          <cell r="BQ2073">
            <v>43652</v>
          </cell>
          <cell r="BR2073" t="str">
            <v>AP-20180626-0783</v>
          </cell>
          <cell r="BS2073" t="str">
            <v>65</v>
          </cell>
          <cell r="BT2073" t="str">
            <v>12/36</v>
          </cell>
          <cell r="BU2073">
            <v>2086.73</v>
          </cell>
          <cell r="BV2073">
            <v>1264.94</v>
          </cell>
          <cell r="BW2073">
            <v>3351.67</v>
          </cell>
          <cell r="BX2073">
            <v>536.27</v>
          </cell>
          <cell r="BY2073">
            <v>3887.94</v>
          </cell>
          <cell r="BZ2073">
            <v>114548.78</v>
          </cell>
          <cell r="CA2073" t="str">
            <v>26/06/2018</v>
          </cell>
          <cell r="CB2073" t="str">
            <v>06/07/2021</v>
          </cell>
          <cell r="CC2073" t="str">
            <v>Jueves</v>
          </cell>
          <cell r="CD2073" t="str">
            <v>12</v>
          </cell>
          <cell r="CE2073" t="str">
            <v>2</v>
          </cell>
          <cell r="CF2073" t="str">
            <v>Verde</v>
          </cell>
          <cell r="CG2073" t="str">
            <v>4o Sábado</v>
          </cell>
          <cell r="CH2073" t="str">
            <v>Abr y May</v>
          </cell>
          <cell r="CI2073" t="str">
            <v>Oct y Nov</v>
          </cell>
          <cell r="CJ2073" t="str">
            <v>Ajustador</v>
          </cell>
          <cell r="CK2073">
            <v>90</v>
          </cell>
          <cell r="CL2073" t="str">
            <v>101 - MAGNA</v>
          </cell>
          <cell r="CM2073" t="str">
            <v>18073</v>
          </cell>
          <cell r="CN2073" t="str">
            <v>185/60/R14</v>
          </cell>
          <cell r="CO2073" t="str">
            <v>Motor: 1.6L, Potencia: 103hp @ 5800 rpm. Torque: 107 lb-pie @ 3600 rpm</v>
          </cell>
          <cell r="CP2073" t="str">
            <v>4006555</v>
          </cell>
        </row>
        <row r="2074">
          <cell r="A2074" t="str">
            <v>18074</v>
          </cell>
          <cell r="B2074" t="str">
            <v>P96AVT</v>
          </cell>
          <cell r="C2074" t="str">
            <v>Ciudad de México</v>
          </cell>
          <cell r="D2074" t="str">
            <v>No aplica</v>
          </cell>
          <cell r="E2074" t="str">
            <v>Aveo</v>
          </cell>
          <cell r="F2074" t="str">
            <v>Automóvil</v>
          </cell>
          <cell r="G2074" t="str">
            <v>Chevrolet</v>
          </cell>
          <cell r="H2074" t="str">
            <v>Aveo LT 4 Ptas, T/M-5V, D/H, A/A, B/A, CD, Paq. K</v>
          </cell>
          <cell r="I2074" t="str">
            <v>3G1TA5CF8JL192420</v>
          </cell>
          <cell r="J2074" t="str">
            <v>Hecho en México</v>
          </cell>
          <cell r="K2074" t="str">
            <v>Magna</v>
          </cell>
          <cell r="L2074">
            <v>4</v>
          </cell>
          <cell r="M2074">
            <v>45</v>
          </cell>
          <cell r="N2074">
            <v>2018</v>
          </cell>
          <cell r="O2074" t="str">
            <v>Xalapa</v>
          </cell>
          <cell r="P2074" t="str">
            <v>Veracruz</v>
          </cell>
          <cell r="Q2074" t="str">
            <v>Sureste</v>
          </cell>
          <cell r="R2074" t="str">
            <v>Activo</v>
          </cell>
          <cell r="S2074" t="str">
            <v>En operación</v>
          </cell>
          <cell r="T2074" t="str">
            <v>GNP</v>
          </cell>
          <cell r="U2074" t="str">
            <v>Grupo Nacional Provincial, S.A.B.</v>
          </cell>
          <cell r="V2074" t="str">
            <v>Asesor de Servicio</v>
          </cell>
          <cell r="W2074" t="str">
            <v>7904</v>
          </cell>
          <cell r="X2074" t="str">
            <v>Supervisoria</v>
          </cell>
          <cell r="Y2074" t="str">
            <v>Asignado</v>
          </cell>
          <cell r="Z2074" t="str">
            <v>S04982</v>
          </cell>
          <cell r="AA2074" t="str">
            <v>Domínguez Perez Isidro</v>
          </cell>
          <cell r="AB2074" t="str">
            <v>Servicios Administrativos en Reclamaciones, S.A. de C.V.</v>
          </cell>
          <cell r="AC2074" t="str">
            <v>DOPI890515476</v>
          </cell>
          <cell r="AD2074" t="str">
            <v>Operativo</v>
          </cell>
          <cell r="AE2074" t="str">
            <v>Asesor de Servicio</v>
          </cell>
          <cell r="AF2074" t="str">
            <v>Unidad Operativa</v>
          </cell>
          <cell r="AG2074" t="str">
            <v>Dirección Servicio y Operaciones</v>
          </cell>
          <cell r="AH2074" t="str">
            <v>Subdir. Siniestros CDMX y Sureste</v>
          </cell>
          <cell r="AI2074" t="str">
            <v>C9208</v>
          </cell>
          <cell r="AJ2074" t="str">
            <v>Lasa Estrada Antxon</v>
          </cell>
          <cell r="AK2074" t="str">
            <v>Jalapa</v>
          </cell>
          <cell r="AL2074" t="str">
            <v>Jalapa</v>
          </cell>
          <cell r="AM2074">
            <v>80824</v>
          </cell>
          <cell r="AN2074" t="str">
            <v>isidro.dominguez@gnp.com.mx</v>
          </cell>
          <cell r="AO2074" t="str">
            <v>isidro.dominguez@gnp.com.mx</v>
          </cell>
          <cell r="AQ2074" t="str">
            <v> 2282361294</v>
          </cell>
          <cell r="AR2074" t="str">
            <v>6363180010382149</v>
          </cell>
          <cell r="AS2074" t="str">
            <v>ACTIVO</v>
          </cell>
          <cell r="AT2074" t="str">
            <v>8813</v>
          </cell>
          <cell r="AU2074" t="str">
            <v>228</v>
          </cell>
          <cell r="AV2074" t="str">
            <v>05/26</v>
          </cell>
          <cell r="AW2074" t="str">
            <v>IMDM24203984..</v>
          </cell>
          <cell r="AX2074" t="str">
            <v>Activo</v>
          </cell>
          <cell r="AY2074" t="str">
            <v>No</v>
          </cell>
          <cell r="AZ2074" t="str">
            <v>-</v>
          </cell>
          <cell r="BA2074" t="str">
            <v>-</v>
          </cell>
          <cell r="BB2074" t="str">
            <v>-</v>
          </cell>
          <cell r="BC2074" t="str">
            <v>-</v>
          </cell>
          <cell r="BD2074" t="str">
            <v>-</v>
          </cell>
          <cell r="BE2074" t="str">
            <v>-</v>
          </cell>
          <cell r="BF2074" t="str">
            <v>-</v>
          </cell>
          <cell r="BG2074">
            <v>3</v>
          </cell>
          <cell r="BH2074">
            <v>2021</v>
          </cell>
          <cell r="BI2074">
            <v>1</v>
          </cell>
          <cell r="BJ2074" t="str">
            <v>Arrendado</v>
          </cell>
          <cell r="BL2074" t="str">
            <v>Auto Cam, S.A. de C.V.</v>
          </cell>
          <cell r="BM2074">
            <v>128362.07</v>
          </cell>
          <cell r="BN2074">
            <v>20537.93</v>
          </cell>
          <cell r="BO2074">
            <v>148900</v>
          </cell>
          <cell r="BQ2074">
            <v>43652</v>
          </cell>
          <cell r="BR2074" t="str">
            <v>AP-20180626-0783</v>
          </cell>
          <cell r="BS2074" t="str">
            <v>66</v>
          </cell>
          <cell r="BT2074" t="str">
            <v>12/36</v>
          </cell>
          <cell r="BU2074">
            <v>2086.73</v>
          </cell>
          <cell r="BV2074">
            <v>1264.94</v>
          </cell>
          <cell r="BW2074">
            <v>3351.67</v>
          </cell>
          <cell r="BX2074">
            <v>536.27</v>
          </cell>
          <cell r="BY2074">
            <v>3887.94</v>
          </cell>
          <cell r="BZ2074">
            <v>114548.78</v>
          </cell>
          <cell r="CA2074" t="str">
            <v>26/06/2018</v>
          </cell>
          <cell r="CB2074" t="str">
            <v>06/07/2021</v>
          </cell>
          <cell r="CC2074" t="str">
            <v>Lunes</v>
          </cell>
          <cell r="CD2074" t="str">
            <v>96</v>
          </cell>
          <cell r="CE2074" t="str">
            <v>6</v>
          </cell>
          <cell r="CF2074" t="str">
            <v>Amarillo</v>
          </cell>
          <cell r="CG2074" t="str">
            <v>1er Sábado</v>
          </cell>
          <cell r="CH2074" t="str">
            <v>Ene y Feb</v>
          </cell>
          <cell r="CI2074" t="str">
            <v>Jul y Ago</v>
          </cell>
          <cell r="CJ2074" t="str">
            <v>Ajustador</v>
          </cell>
          <cell r="CK2074">
            <v>90</v>
          </cell>
          <cell r="CL2074" t="str">
            <v>101 - MAGNA</v>
          </cell>
          <cell r="CM2074" t="str">
            <v>18074</v>
          </cell>
          <cell r="CN2074" t="str">
            <v>185/60/R14</v>
          </cell>
          <cell r="CO2074" t="str">
            <v>Motor: 1.6L, Potencia: 103hp @ 5800 rpm. Torque: 107 lb-pie @ 3600 rpm</v>
          </cell>
          <cell r="CP2074" t="str">
            <v>4010826</v>
          </cell>
        </row>
        <row r="2075">
          <cell r="A2075" t="str">
            <v>18075</v>
          </cell>
          <cell r="B2075" t="str">
            <v>P55AVT</v>
          </cell>
          <cell r="C2075" t="str">
            <v>Ciudad de México</v>
          </cell>
          <cell r="D2075" t="str">
            <v>No aplica</v>
          </cell>
          <cell r="E2075" t="str">
            <v>Aveo</v>
          </cell>
          <cell r="F2075" t="str">
            <v>Automóvil</v>
          </cell>
          <cell r="G2075" t="str">
            <v>Chevrolet</v>
          </cell>
          <cell r="H2075" t="str">
            <v>Aveo LT 4 Ptas, T/M-5V, D/H, A/A, B/A, CD, Paq. K</v>
          </cell>
          <cell r="I2075" t="str">
            <v>3G1TA5CF0JL185042</v>
          </cell>
          <cell r="J2075" t="str">
            <v>Hecho en México</v>
          </cell>
          <cell r="K2075" t="str">
            <v>Magna</v>
          </cell>
          <cell r="L2075">
            <v>4</v>
          </cell>
          <cell r="M2075">
            <v>45</v>
          </cell>
          <cell r="N2075">
            <v>2018</v>
          </cell>
          <cell r="O2075" t="str">
            <v>León</v>
          </cell>
          <cell r="P2075" t="str">
            <v>Guanajuato</v>
          </cell>
          <cell r="Q2075" t="str">
            <v>Occidente</v>
          </cell>
          <cell r="R2075" t="str">
            <v>Activo</v>
          </cell>
          <cell r="S2075" t="str">
            <v>En operación</v>
          </cell>
          <cell r="T2075" t="str">
            <v>GNP</v>
          </cell>
          <cell r="U2075" t="str">
            <v>Grupo Nacional Provincial, S.A.B.</v>
          </cell>
          <cell r="V2075" t="str">
            <v>Asesor de Servicio</v>
          </cell>
          <cell r="W2075" t="str">
            <v>-</v>
          </cell>
          <cell r="X2075" t="str">
            <v>Supervisoria</v>
          </cell>
          <cell r="Y2075" t="str">
            <v>Asignado</v>
          </cell>
          <cell r="Z2075" t="str">
            <v>S08302</v>
          </cell>
          <cell r="AA2075" t="str">
            <v>Hurtado Diaz Agustin</v>
          </cell>
          <cell r="AB2075" t="str">
            <v>Servicios Administrativos en Reclamaciones, S.A. de C.V.</v>
          </cell>
          <cell r="AC2075" t="str">
            <v>HUDA710825MJ0</v>
          </cell>
          <cell r="AD2075" t="str">
            <v>Operativo</v>
          </cell>
          <cell r="AE2075" t="str">
            <v>Asesor de Servicio</v>
          </cell>
          <cell r="AF2075" t="str">
            <v>Unidad Operativa</v>
          </cell>
          <cell r="AG2075" t="str">
            <v>Dirección Servicio y Operaciones</v>
          </cell>
          <cell r="AH2075" t="str">
            <v>Subdirección Siniestros Norte y Occidente</v>
          </cell>
          <cell r="AI2075" t="str">
            <v>C9212</v>
          </cell>
          <cell r="AJ2075" t="str">
            <v>Colome Pineda Juan Del Carmen</v>
          </cell>
          <cell r="AK2075" t="str">
            <v>Oficina de servicio Leon P1</v>
          </cell>
          <cell r="AL2075" t="str">
            <v>León</v>
          </cell>
          <cell r="AM2075">
            <v>0</v>
          </cell>
          <cell r="AN2075" t="str">
            <v>agustin.hurtado@gnp.com.mx</v>
          </cell>
          <cell r="AO2075">
            <v>0</v>
          </cell>
          <cell r="AP2075" t="str">
            <v>agustin.hurtado@gnp.com.mx</v>
          </cell>
          <cell r="AQ2075">
            <v>4772521914</v>
          </cell>
          <cell r="AR2075" t="str">
            <v>6363180010388955</v>
          </cell>
          <cell r="AS2075" t="str">
            <v>ACTIVO</v>
          </cell>
          <cell r="AT2075" t="str">
            <v>6309</v>
          </cell>
          <cell r="AU2075" t="str">
            <v>083</v>
          </cell>
          <cell r="AV2075" t="str">
            <v>05/26</v>
          </cell>
          <cell r="AW2075" t="str">
            <v>-</v>
          </cell>
          <cell r="AX2075" t="str">
            <v>-</v>
          </cell>
          <cell r="AY2075" t="str">
            <v>No</v>
          </cell>
          <cell r="AZ2075" t="str">
            <v>-</v>
          </cell>
          <cell r="BA2075" t="str">
            <v>-</v>
          </cell>
          <cell r="BB2075" t="str">
            <v>-</v>
          </cell>
          <cell r="BC2075" t="str">
            <v>-</v>
          </cell>
          <cell r="BD2075" t="str">
            <v>-</v>
          </cell>
          <cell r="BE2075" t="str">
            <v>-</v>
          </cell>
          <cell r="BF2075" t="str">
            <v>-</v>
          </cell>
          <cell r="BG2075">
            <v>3</v>
          </cell>
          <cell r="BH2075">
            <v>2021</v>
          </cell>
          <cell r="BI2075">
            <v>1</v>
          </cell>
          <cell r="BJ2075" t="str">
            <v>Arrendado</v>
          </cell>
          <cell r="BL2075" t="str">
            <v>Auto Cam, S.A. de C.V.</v>
          </cell>
          <cell r="BM2075">
            <v>128362.07</v>
          </cell>
          <cell r="BN2075">
            <v>20537.93</v>
          </cell>
          <cell r="BO2075">
            <v>148900</v>
          </cell>
          <cell r="BQ2075">
            <v>43652</v>
          </cell>
          <cell r="BR2075" t="str">
            <v>AP-20180626-0783</v>
          </cell>
          <cell r="BS2075" t="str">
            <v>67</v>
          </cell>
          <cell r="BT2075" t="str">
            <v>12/36</v>
          </cell>
          <cell r="BU2075">
            <v>2086.73</v>
          </cell>
          <cell r="BV2075">
            <v>1264.94</v>
          </cell>
          <cell r="BW2075">
            <v>3351.67</v>
          </cell>
          <cell r="BX2075">
            <v>536.27</v>
          </cell>
          <cell r="BY2075">
            <v>3887.94</v>
          </cell>
          <cell r="BZ2075">
            <v>114548.78</v>
          </cell>
          <cell r="CA2075" t="str">
            <v>26/06/2018</v>
          </cell>
          <cell r="CB2075" t="str">
            <v>06/07/2021</v>
          </cell>
          <cell r="CC2075" t="str">
            <v>Lunes</v>
          </cell>
          <cell r="CD2075" t="str">
            <v>55</v>
          </cell>
          <cell r="CE2075" t="str">
            <v>5</v>
          </cell>
          <cell r="CF2075" t="str">
            <v>Amarillo</v>
          </cell>
          <cell r="CG2075" t="str">
            <v>1er Sábado</v>
          </cell>
          <cell r="CH2075" t="str">
            <v>Ene y Feb</v>
          </cell>
          <cell r="CI2075" t="str">
            <v>Jul y Ago</v>
          </cell>
          <cell r="CJ2075" t="str">
            <v>Ajustador</v>
          </cell>
          <cell r="CK2075">
            <v>90</v>
          </cell>
          <cell r="CL2075" t="str">
            <v>101 - MAGNA</v>
          </cell>
          <cell r="CM2075" t="str">
            <v>18075</v>
          </cell>
          <cell r="CN2075" t="str">
            <v>185/60/R14</v>
          </cell>
          <cell r="CO2075" t="str">
            <v>Motor: 1.6L, Potencia: 103hp @ 5800 rpm. Torque: 107 lb-pie @ 3600 rpm</v>
          </cell>
          <cell r="CP2075" t="str">
            <v>4018831</v>
          </cell>
        </row>
        <row r="2076">
          <cell r="A2076" t="str">
            <v>18076</v>
          </cell>
          <cell r="B2076" t="str">
            <v>N80AVT</v>
          </cell>
          <cell r="C2076" t="str">
            <v>Ciudad de México</v>
          </cell>
          <cell r="D2076" t="str">
            <v>No aplica</v>
          </cell>
          <cell r="E2076" t="str">
            <v>Aveo</v>
          </cell>
          <cell r="F2076" t="str">
            <v>Automóvil</v>
          </cell>
          <cell r="G2076" t="str">
            <v>Chevrolet</v>
          </cell>
          <cell r="H2076" t="str">
            <v>Aveo LT 4 Ptas, T/M-5V, D/H, A/A, B/A, CD, Paq. K</v>
          </cell>
          <cell r="I2076" t="str">
            <v>3G1TA5CF8JL193051</v>
          </cell>
          <cell r="J2076" t="str">
            <v>Hecho en México</v>
          </cell>
          <cell r="K2076" t="str">
            <v>Magna</v>
          </cell>
          <cell r="L2076">
            <v>4</v>
          </cell>
          <cell r="M2076">
            <v>45</v>
          </cell>
          <cell r="N2076">
            <v>2018</v>
          </cell>
          <cell r="O2076" t="str">
            <v>Mexicali</v>
          </cell>
          <cell r="P2076" t="str">
            <v>Baja California Norte</v>
          </cell>
          <cell r="Q2076" t="str">
            <v>Noroeste</v>
          </cell>
          <cell r="R2076" t="str">
            <v>Activo</v>
          </cell>
          <cell r="S2076" t="str">
            <v>En operación</v>
          </cell>
          <cell r="T2076" t="str">
            <v>GNP</v>
          </cell>
          <cell r="U2076" t="str">
            <v>Grupo Nacional Provincial, S.A.B.</v>
          </cell>
          <cell r="V2076" t="str">
            <v>Asesor de Servicio</v>
          </cell>
          <cell r="W2076" t="str">
            <v>0103</v>
          </cell>
          <cell r="X2076" t="str">
            <v>Supervisoria</v>
          </cell>
          <cell r="Y2076" t="str">
            <v>Asignado</v>
          </cell>
          <cell r="Z2076" t="str">
            <v>S06828</v>
          </cell>
          <cell r="AA2076" t="str">
            <v>Vergara Elias Fernando</v>
          </cell>
          <cell r="AB2076" t="str">
            <v>Servicios Administrativos en Reclamaciones, S.A. de C.V.</v>
          </cell>
          <cell r="AC2076" t="str">
            <v>VEEF831027EZ1</v>
          </cell>
          <cell r="AD2076" t="str">
            <v>Operativo</v>
          </cell>
          <cell r="AE2076" t="str">
            <v>Asesor de Servicio</v>
          </cell>
          <cell r="AF2076" t="str">
            <v>Unidad Operativa</v>
          </cell>
          <cell r="AG2076" t="str">
            <v>Dirección Servicio y Operaciones</v>
          </cell>
          <cell r="AH2076" t="str">
            <v>Subdirección Siniestros Norte y Occidente</v>
          </cell>
          <cell r="AI2076" t="str">
            <v>C9178</v>
          </cell>
          <cell r="AJ2076" t="str">
            <v>Cárdenas Guzmán Adriel</v>
          </cell>
          <cell r="AK2076" t="str">
            <v>Mexicali</v>
          </cell>
          <cell r="AL2076" t="str">
            <v>Mexicalí</v>
          </cell>
          <cell r="AM2076">
            <v>0</v>
          </cell>
          <cell r="AN2076" t="str">
            <v>fernando.vergara@gnp.com.mx</v>
          </cell>
          <cell r="AO2076" t="str">
            <v>fernando.vergara@gnp.com.mx</v>
          </cell>
          <cell r="AP2076" t="str">
            <v>fernando.vergara@gnp.com.mx</v>
          </cell>
          <cell r="AQ2076">
            <v>6861350580</v>
          </cell>
          <cell r="AR2076" t="str">
            <v>6363180010388971</v>
          </cell>
          <cell r="AS2076" t="str">
            <v>ACTIVO</v>
          </cell>
          <cell r="AT2076" t="str">
            <v>4829</v>
          </cell>
          <cell r="AU2076" t="str">
            <v>820</v>
          </cell>
          <cell r="AV2076" t="str">
            <v>05/26</v>
          </cell>
          <cell r="AW2076" t="str">
            <v>IMDM24203987..</v>
          </cell>
          <cell r="AX2076" t="str">
            <v>Activo</v>
          </cell>
          <cell r="AY2076" t="str">
            <v>Si</v>
          </cell>
          <cell r="AZ2076">
            <v>819.45</v>
          </cell>
          <cell r="BA2076">
            <v>43631</v>
          </cell>
          <cell r="BB2076">
            <v>18027.900000000001</v>
          </cell>
          <cell r="BC2076">
            <v>40972.1</v>
          </cell>
          <cell r="BD2076">
            <v>59000</v>
          </cell>
          <cell r="BE2076">
            <v>43312</v>
          </cell>
          <cell r="BF2076">
            <v>44392</v>
          </cell>
          <cell r="BG2076">
            <v>3</v>
          </cell>
          <cell r="BH2076">
            <v>2021</v>
          </cell>
          <cell r="BI2076">
            <v>1</v>
          </cell>
          <cell r="BJ2076" t="str">
            <v>Arrendado</v>
          </cell>
          <cell r="BL2076" t="str">
            <v>Auto Cam, S.A. de C.V.</v>
          </cell>
          <cell r="BM2076">
            <v>128362.07</v>
          </cell>
          <cell r="BN2076">
            <v>20537.93</v>
          </cell>
          <cell r="BO2076">
            <v>148900</v>
          </cell>
          <cell r="BQ2076">
            <v>43652</v>
          </cell>
          <cell r="BR2076" t="str">
            <v>AP-20180626-0783</v>
          </cell>
          <cell r="BS2076" t="str">
            <v>68</v>
          </cell>
          <cell r="BT2076" t="str">
            <v>12/36</v>
          </cell>
          <cell r="BU2076">
            <v>2086.73</v>
          </cell>
          <cell r="BV2076">
            <v>1264.94</v>
          </cell>
          <cell r="BW2076">
            <v>3351.67</v>
          </cell>
          <cell r="BX2076">
            <v>536.27</v>
          </cell>
          <cell r="BY2076">
            <v>3887.94</v>
          </cell>
          <cell r="BZ2076">
            <v>114548.78</v>
          </cell>
          <cell r="CA2076" t="str">
            <v>26/06/2018</v>
          </cell>
          <cell r="CB2076" t="str">
            <v>06/07/2021</v>
          </cell>
          <cell r="CC2076" t="str">
            <v>Viernes</v>
          </cell>
          <cell r="CD2076" t="str">
            <v>80</v>
          </cell>
          <cell r="CE2076" t="str">
            <v>0</v>
          </cell>
          <cell r="CF2076" t="str">
            <v>Azul</v>
          </cell>
          <cell r="CG2076" t="str">
            <v>5o Sábado</v>
          </cell>
          <cell r="CH2076" t="str">
            <v>May y Jun</v>
          </cell>
          <cell r="CI2076" t="str">
            <v>Nov y Dic</v>
          </cell>
          <cell r="CJ2076" t="str">
            <v>Ajustador</v>
          </cell>
          <cell r="CK2076">
            <v>90</v>
          </cell>
          <cell r="CL2076" t="str">
            <v>101 - MAGNA</v>
          </cell>
          <cell r="CM2076" t="str">
            <v>18076</v>
          </cell>
          <cell r="CN2076" t="str">
            <v>185/60/R14</v>
          </cell>
          <cell r="CO2076" t="str">
            <v>Motor: 1.6L, Potencia: 103hp @ 5800 rpm. Torque: 107 lb-pie @ 3600 rpm</v>
          </cell>
          <cell r="CP2076" t="str">
            <v>-</v>
          </cell>
        </row>
        <row r="2077">
          <cell r="A2077" t="str">
            <v>18077</v>
          </cell>
          <cell r="B2077" t="str">
            <v>P16AVT</v>
          </cell>
          <cell r="C2077" t="str">
            <v>Ciudad de México</v>
          </cell>
          <cell r="D2077" t="str">
            <v>No aplica</v>
          </cell>
          <cell r="E2077" t="str">
            <v>Aveo</v>
          </cell>
          <cell r="F2077" t="str">
            <v>Automóvil</v>
          </cell>
          <cell r="G2077" t="str">
            <v>Chevrolet</v>
          </cell>
          <cell r="H2077" t="str">
            <v>Aveo LT 4 Ptas, T/M-5V, D/H, A/A, B/A, CD, Paq. K</v>
          </cell>
          <cell r="I2077" t="str">
            <v>3G1TA5CF0JL188765</v>
          </cell>
          <cell r="J2077" t="str">
            <v>Hecho en México</v>
          </cell>
          <cell r="K2077" t="str">
            <v>Magna</v>
          </cell>
          <cell r="L2077">
            <v>4</v>
          </cell>
          <cell r="M2077">
            <v>45</v>
          </cell>
          <cell r="N2077">
            <v>2018</v>
          </cell>
          <cell r="O2077" t="str">
            <v>Puebla</v>
          </cell>
          <cell r="P2077" t="str">
            <v>Puebla</v>
          </cell>
          <cell r="Q2077" t="str">
            <v>Sureste</v>
          </cell>
          <cell r="R2077" t="str">
            <v>Activo</v>
          </cell>
          <cell r="S2077" t="str">
            <v>En operación</v>
          </cell>
          <cell r="T2077" t="str">
            <v>GNP</v>
          </cell>
          <cell r="U2077" t="str">
            <v>Grupo Nacional Provincial, S.A.B.</v>
          </cell>
          <cell r="V2077" t="str">
            <v>Asesor de Servicio</v>
          </cell>
          <cell r="W2077" t="str">
            <v>Q3</v>
          </cell>
          <cell r="X2077" t="str">
            <v>Supervisoria</v>
          </cell>
          <cell r="Y2077" t="str">
            <v>Asignado</v>
          </cell>
          <cell r="Z2077">
            <v>40330001</v>
          </cell>
          <cell r="AA2077" t="str">
            <v>Chargoy Serna Uriel</v>
          </cell>
          <cell r="AB2077" t="str">
            <v>Servicios Administrativos en Reclamaciones, S.A. de C.V.</v>
          </cell>
          <cell r="AC2077" t="str">
            <v>CASU711213IE6</v>
          </cell>
          <cell r="AD2077" t="str">
            <v>Operativo</v>
          </cell>
          <cell r="AE2077" t="str">
            <v>Asesor de Servicio</v>
          </cell>
          <cell r="AF2077" t="str">
            <v>Unidad Operativa</v>
          </cell>
          <cell r="AG2077" t="str">
            <v>Dirección Servicio y Operaciones</v>
          </cell>
          <cell r="AH2077" t="str">
            <v>Subdir. Siniestros CDMX y Sureste</v>
          </cell>
          <cell r="AI2077" t="str">
            <v>C9208</v>
          </cell>
          <cell r="AJ2077" t="str">
            <v>Lasa Estrada Antxon</v>
          </cell>
          <cell r="AK2077" t="str">
            <v>Paseo Opera</v>
          </cell>
          <cell r="AL2077" t="str">
            <v>Puebla</v>
          </cell>
          <cell r="AM2077">
            <v>0</v>
          </cell>
          <cell r="AN2077" t="str">
            <v>uriel.chargoy@gnp.com.mx</v>
          </cell>
          <cell r="AO2077" t="str">
            <v>uriel.chargoy@gnp.com.mx</v>
          </cell>
          <cell r="AQ2077">
            <v>2225361063</v>
          </cell>
          <cell r="AR2077" t="str">
            <v>6363180010388997</v>
          </cell>
          <cell r="AS2077" t="str">
            <v>ACTIVO</v>
          </cell>
          <cell r="AT2077" t="str">
            <v>2677</v>
          </cell>
          <cell r="AU2077" t="str">
            <v>504</v>
          </cell>
          <cell r="AV2077" t="str">
            <v>05/26</v>
          </cell>
          <cell r="AW2077" t="str">
            <v>IMDM24203988..</v>
          </cell>
          <cell r="AX2077" t="str">
            <v>Activo</v>
          </cell>
          <cell r="AY2077" t="str">
            <v>No</v>
          </cell>
          <cell r="AZ2077" t="str">
            <v>-</v>
          </cell>
          <cell r="BA2077" t="str">
            <v>-</v>
          </cell>
          <cell r="BB2077" t="str">
            <v>-</v>
          </cell>
          <cell r="BC2077" t="str">
            <v>-</v>
          </cell>
          <cell r="BD2077" t="str">
            <v>-</v>
          </cell>
          <cell r="BE2077" t="str">
            <v>-</v>
          </cell>
          <cell r="BF2077" t="str">
            <v>-</v>
          </cell>
          <cell r="BG2077">
            <v>3</v>
          </cell>
          <cell r="BH2077">
            <v>2021</v>
          </cell>
          <cell r="BI2077">
            <v>1</v>
          </cell>
          <cell r="BJ2077" t="str">
            <v>Arrendado</v>
          </cell>
          <cell r="BL2077" t="str">
            <v>Auto Cam, S.A. de C.V.</v>
          </cell>
          <cell r="BM2077">
            <v>128362.07</v>
          </cell>
          <cell r="BN2077">
            <v>20537.93</v>
          </cell>
          <cell r="BO2077">
            <v>148900</v>
          </cell>
          <cell r="BQ2077">
            <v>43652</v>
          </cell>
          <cell r="BR2077" t="str">
            <v>AP-20180626-0783</v>
          </cell>
          <cell r="BS2077" t="str">
            <v>69</v>
          </cell>
          <cell r="BT2077" t="str">
            <v>12/36</v>
          </cell>
          <cell r="BU2077">
            <v>2086.73</v>
          </cell>
          <cell r="BV2077">
            <v>1264.94</v>
          </cell>
          <cell r="BW2077">
            <v>3351.67</v>
          </cell>
          <cell r="BX2077">
            <v>536.27</v>
          </cell>
          <cell r="BY2077">
            <v>3887.94</v>
          </cell>
          <cell r="BZ2077">
            <v>114548.78</v>
          </cell>
          <cell r="CA2077" t="str">
            <v>26/06/2018</v>
          </cell>
          <cell r="CB2077" t="str">
            <v>06/07/2021</v>
          </cell>
          <cell r="CC2077" t="str">
            <v>Lunes</v>
          </cell>
          <cell r="CD2077" t="str">
            <v>16</v>
          </cell>
          <cell r="CE2077" t="str">
            <v>6</v>
          </cell>
          <cell r="CF2077" t="str">
            <v>Amarillo</v>
          </cell>
          <cell r="CG2077" t="str">
            <v>1er Sábado</v>
          </cell>
          <cell r="CH2077" t="str">
            <v>Ene y Feb</v>
          </cell>
          <cell r="CI2077" t="str">
            <v>Jul y Ago</v>
          </cell>
          <cell r="CJ2077" t="str">
            <v>Ajustador</v>
          </cell>
          <cell r="CK2077">
            <v>90</v>
          </cell>
          <cell r="CL2077" t="str">
            <v>101 - MAGNA</v>
          </cell>
          <cell r="CM2077" t="str">
            <v>18077</v>
          </cell>
          <cell r="CN2077" t="str">
            <v>185/60/R14</v>
          </cell>
          <cell r="CO2077" t="str">
            <v>Motor: 1.6L, Potencia: 103hp @ 5800 rpm. Torque: 107 lb-pie @ 3600 rpm</v>
          </cell>
          <cell r="CP2077" t="str">
            <v>4018815</v>
          </cell>
        </row>
        <row r="2078">
          <cell r="A2078" t="str">
            <v>18078</v>
          </cell>
          <cell r="B2078" t="str">
            <v>K70AVT</v>
          </cell>
          <cell r="C2078" t="str">
            <v>Ciudad de México</v>
          </cell>
          <cell r="D2078" t="str">
            <v>No aplica</v>
          </cell>
          <cell r="E2078" t="str">
            <v>Aveo</v>
          </cell>
          <cell r="F2078" t="str">
            <v>Automóvil</v>
          </cell>
          <cell r="G2078" t="str">
            <v>Chevrolet</v>
          </cell>
          <cell r="H2078" t="str">
            <v>Aveo LT 4 Ptas, T/M-5V, D/H, A/A, B/A, CD, Paq. K</v>
          </cell>
          <cell r="I2078" t="str">
            <v>3G1TA5CF0JL191195</v>
          </cell>
          <cell r="J2078" t="str">
            <v>Hecho en México</v>
          </cell>
          <cell r="K2078" t="str">
            <v>Magna</v>
          </cell>
          <cell r="L2078">
            <v>4</v>
          </cell>
          <cell r="M2078">
            <v>45</v>
          </cell>
          <cell r="N2078">
            <v>2018</v>
          </cell>
          <cell r="O2078" t="str">
            <v>Guadalajara</v>
          </cell>
          <cell r="P2078" t="str">
            <v>Jalisco</v>
          </cell>
          <cell r="Q2078" t="str">
            <v>Occidente</v>
          </cell>
          <cell r="R2078" t="str">
            <v>Activo</v>
          </cell>
          <cell r="S2078" t="str">
            <v>En operación</v>
          </cell>
          <cell r="T2078" t="str">
            <v>GNP</v>
          </cell>
          <cell r="U2078" t="str">
            <v>Grupo Nacional Provincial, S.A.B.</v>
          </cell>
          <cell r="V2078" t="str">
            <v>Supervisor de Taller</v>
          </cell>
          <cell r="W2078" t="str">
            <v>631</v>
          </cell>
          <cell r="X2078" t="str">
            <v>Célula Ferro</v>
          </cell>
          <cell r="Y2078" t="str">
            <v>Asignado</v>
          </cell>
          <cell r="Z2078" t="str">
            <v>N95541</v>
          </cell>
          <cell r="AA2078" t="str">
            <v>LARA ESPINOZA MARIANA ZOE</v>
          </cell>
          <cell r="AB2078" t="str">
            <v>Grupo Nacional Provincial, S.A.B.</v>
          </cell>
          <cell r="AC2078" t="str">
            <v>LAEM921017AV3</v>
          </cell>
          <cell r="AD2078" t="str">
            <v>Operativo</v>
          </cell>
          <cell r="AE2078" t="str">
            <v>Visitador de Taller Jr.</v>
          </cell>
          <cell r="AF2078" t="str">
            <v>Unidad Operativa</v>
          </cell>
          <cell r="AG2078" t="str">
            <v>Dirección Servicio y Operaciones</v>
          </cell>
          <cell r="AH2078" t="str">
            <v>Subdirección Siniestros Norte y Occidente</v>
          </cell>
          <cell r="AI2078" t="str">
            <v>C9179</v>
          </cell>
          <cell r="AJ2078" t="str">
            <v>Moya Urdiales Idalia Leticia</v>
          </cell>
          <cell r="AK2078" t="str">
            <v>Oficina central Guadalajara</v>
          </cell>
          <cell r="AL2078" t="str">
            <v>Guadalajara</v>
          </cell>
          <cell r="AM2078">
            <v>0</v>
          </cell>
          <cell r="AN2078" t="str">
            <v>mariana.lara@gnp.com.mx</v>
          </cell>
          <cell r="AO2078" t="str">
            <v>mariana.lara@gnp.com.mx</v>
          </cell>
          <cell r="AQ2078">
            <v>3312946099</v>
          </cell>
          <cell r="AR2078" t="str">
            <v>6363180010389003</v>
          </cell>
          <cell r="AS2078" t="str">
            <v>ACTIVO</v>
          </cell>
          <cell r="AT2078" t="str">
            <v>7387</v>
          </cell>
          <cell r="AU2078" t="str">
            <v>589</v>
          </cell>
          <cell r="AV2078" t="str">
            <v>05/26</v>
          </cell>
          <cell r="AW2078" t="str">
            <v>-</v>
          </cell>
          <cell r="AX2078" t="str">
            <v>-</v>
          </cell>
          <cell r="AY2078" t="str">
            <v>Si</v>
          </cell>
          <cell r="AZ2078">
            <v>614.58000000000004</v>
          </cell>
          <cell r="BA2078">
            <v>43708</v>
          </cell>
          <cell r="BB2078">
            <v>1229.1600000000001</v>
          </cell>
          <cell r="BC2078" t="str">
            <v>-</v>
          </cell>
          <cell r="BD2078">
            <v>59000</v>
          </cell>
          <cell r="BE2078">
            <v>43692</v>
          </cell>
          <cell r="BF2078">
            <v>45153</v>
          </cell>
          <cell r="BG2078">
            <v>4</v>
          </cell>
          <cell r="BH2078">
            <v>2022</v>
          </cell>
          <cell r="BI2078">
            <v>1</v>
          </cell>
          <cell r="BJ2078" t="str">
            <v>Arrendado</v>
          </cell>
          <cell r="BL2078" t="str">
            <v>Auto Cam, S.A. de C.V.</v>
          </cell>
          <cell r="BM2078">
            <v>128362.07</v>
          </cell>
          <cell r="BN2078">
            <v>20537.93</v>
          </cell>
          <cell r="BO2078">
            <v>148900</v>
          </cell>
          <cell r="BQ2078">
            <v>43652</v>
          </cell>
          <cell r="BR2078" t="str">
            <v>AP-20180626-0783</v>
          </cell>
          <cell r="BS2078" t="str">
            <v>70</v>
          </cell>
          <cell r="BT2078" t="str">
            <v>12/36</v>
          </cell>
          <cell r="BU2078">
            <v>2086.73</v>
          </cell>
          <cell r="BV2078">
            <v>1264.94</v>
          </cell>
          <cell r="BW2078">
            <v>3351.67</v>
          </cell>
          <cell r="BX2078">
            <v>536.27</v>
          </cell>
          <cell r="BY2078">
            <v>3887.94</v>
          </cell>
          <cell r="BZ2078">
            <v>114548.78</v>
          </cell>
          <cell r="CA2078" t="str">
            <v>26/06/2018</v>
          </cell>
          <cell r="CB2078" t="str">
            <v>06/07/2021</v>
          </cell>
          <cell r="CC2078" t="str">
            <v>Viernes</v>
          </cell>
          <cell r="CD2078" t="str">
            <v>70</v>
          </cell>
          <cell r="CE2078" t="str">
            <v>0</v>
          </cell>
          <cell r="CF2078" t="str">
            <v>Azul</v>
          </cell>
          <cell r="CG2078" t="str">
            <v>5o Sábado</v>
          </cell>
          <cell r="CH2078" t="str">
            <v>May y Jun</v>
          </cell>
          <cell r="CI2078" t="str">
            <v>Nov y Dic</v>
          </cell>
          <cell r="CJ2078" t="str">
            <v>Ajustador</v>
          </cell>
          <cell r="CK2078">
            <v>90</v>
          </cell>
          <cell r="CL2078" t="str">
            <v>101 - MAGNA</v>
          </cell>
          <cell r="CM2078" t="str">
            <v>18078</v>
          </cell>
          <cell r="CN2078" t="str">
            <v>185/60/R14</v>
          </cell>
          <cell r="CO2078" t="str">
            <v>Motor: 1.6L, Potencia: 103hp @ 5800 rpm. Torque: 107 lb-pie @ 3600 rpm</v>
          </cell>
          <cell r="CP2078" t="str">
            <v>4016544</v>
          </cell>
        </row>
        <row r="2079">
          <cell r="A2079" t="str">
            <v>18079</v>
          </cell>
          <cell r="B2079" t="str">
            <v>L08AUU</v>
          </cell>
          <cell r="C2079" t="str">
            <v>Ciudad de México</v>
          </cell>
          <cell r="D2079" t="str">
            <v>No aplica</v>
          </cell>
          <cell r="E2079" t="str">
            <v>Aveo</v>
          </cell>
          <cell r="F2079" t="str">
            <v>Automóvil</v>
          </cell>
          <cell r="G2079" t="str">
            <v>Chevrolet</v>
          </cell>
          <cell r="H2079" t="str">
            <v>Aveo LT 4 Ptas, T/M-5V, D/H, A/A, B/A, CD, Paq. K</v>
          </cell>
          <cell r="I2079" t="str">
            <v>3G1TA5CF9JL191292</v>
          </cell>
          <cell r="J2079" t="str">
            <v>Hecho en México</v>
          </cell>
          <cell r="K2079" t="str">
            <v>Magna</v>
          </cell>
          <cell r="L2079">
            <v>4</v>
          </cell>
          <cell r="M2079">
            <v>45</v>
          </cell>
          <cell r="N2079">
            <v>2018</v>
          </cell>
          <cell r="O2079" t="str">
            <v>Saltillo</v>
          </cell>
          <cell r="P2079" t="str">
            <v>Coahuila</v>
          </cell>
          <cell r="Q2079" t="str">
            <v>Noreste</v>
          </cell>
          <cell r="R2079" t="str">
            <v>Activo</v>
          </cell>
          <cell r="S2079" t="str">
            <v>En operación</v>
          </cell>
          <cell r="T2079" t="str">
            <v>GNP</v>
          </cell>
          <cell r="U2079" t="str">
            <v>Grupo Nacional Provincial, S.A.B.</v>
          </cell>
          <cell r="V2079" t="str">
            <v>Asesor de Servicio</v>
          </cell>
          <cell r="W2079" t="str">
            <v>301</v>
          </cell>
          <cell r="X2079" t="str">
            <v>Célula 7</v>
          </cell>
          <cell r="Y2079" t="str">
            <v>Asignado</v>
          </cell>
          <cell r="Z2079" t="str">
            <v>S08070</v>
          </cell>
          <cell r="AA2079" t="str">
            <v>Moreno Martell Jesus Emilio</v>
          </cell>
          <cell r="AB2079" t="str">
            <v>Servicios Administrativos en Reclamaciones, S.A. de C.V.</v>
          </cell>
          <cell r="AC2079" t="str">
            <v>MOMJ810416JB2</v>
          </cell>
          <cell r="AD2079" t="str">
            <v>Operativo</v>
          </cell>
          <cell r="AE2079" t="str">
            <v>Asesor de Servicio</v>
          </cell>
          <cell r="AF2079" t="str">
            <v>Unidad Operativa</v>
          </cell>
          <cell r="AG2079" t="str">
            <v>Dirección Servicio y Operaciones</v>
          </cell>
          <cell r="AH2079" t="str">
            <v>Subdirección Siniestros Norte y Occidente</v>
          </cell>
          <cell r="AI2079" t="str">
            <v>C9212</v>
          </cell>
          <cell r="AJ2079" t="str">
            <v>Colome Pineda Juan Del Carmen</v>
          </cell>
          <cell r="AK2079" t="str">
            <v>Saltillo</v>
          </cell>
          <cell r="AL2079" t="str">
            <v>Saltillo</v>
          </cell>
          <cell r="AM2079">
            <v>0</v>
          </cell>
          <cell r="AN2079" t="str">
            <v>jesus.moreno@gnp.com.mx</v>
          </cell>
          <cell r="AO2079" t="str">
            <v>jesus.moreno@gnp.com.mx</v>
          </cell>
          <cell r="AP2079" t="str">
            <v> luis.castillo@gnp.com.mx</v>
          </cell>
          <cell r="AQ2079">
            <v>8712110613</v>
          </cell>
          <cell r="AR2079" t="str">
            <v>6363180010382156</v>
          </cell>
          <cell r="AS2079" t="str">
            <v>ACTIVO</v>
          </cell>
          <cell r="AT2079" t="str">
            <v>3370</v>
          </cell>
          <cell r="AU2079" t="str">
            <v>409</v>
          </cell>
          <cell r="AV2079" t="str">
            <v>05/26</v>
          </cell>
          <cell r="AW2079" t="str">
            <v>IMDM22968857..</v>
          </cell>
          <cell r="AX2079" t="str">
            <v>Activo</v>
          </cell>
          <cell r="AY2079" t="str">
            <v>No</v>
          </cell>
          <cell r="AZ2079" t="str">
            <v>-</v>
          </cell>
          <cell r="BA2079" t="str">
            <v>-</v>
          </cell>
          <cell r="BB2079" t="str">
            <v>-</v>
          </cell>
          <cell r="BC2079" t="str">
            <v>-</v>
          </cell>
          <cell r="BD2079" t="str">
            <v>-</v>
          </cell>
          <cell r="BE2079" t="str">
            <v>-</v>
          </cell>
          <cell r="BF2079" t="str">
            <v>-</v>
          </cell>
          <cell r="BG2079">
            <v>3</v>
          </cell>
          <cell r="BH2079">
            <v>2021</v>
          </cell>
          <cell r="BI2079">
            <v>1</v>
          </cell>
          <cell r="BJ2079" t="str">
            <v>Arrendado</v>
          </cell>
          <cell r="BL2079" t="str">
            <v>Auto Cam, S.A. de C.V.</v>
          </cell>
          <cell r="BM2079">
            <v>128362.07</v>
          </cell>
          <cell r="BN2079">
            <v>20537.93</v>
          </cell>
          <cell r="BO2079">
            <v>148900</v>
          </cell>
          <cell r="BQ2079">
            <v>43652</v>
          </cell>
          <cell r="BR2079" t="str">
            <v>AP-20170728-0735</v>
          </cell>
          <cell r="BS2079" t="str">
            <v>191</v>
          </cell>
          <cell r="BT2079" t="str">
            <v>14/36</v>
          </cell>
          <cell r="BU2079">
            <v>2133.37</v>
          </cell>
          <cell r="BV2079">
            <v>1219.51</v>
          </cell>
          <cell r="BW2079">
            <v>3352.88</v>
          </cell>
          <cell r="BX2079">
            <v>536.46</v>
          </cell>
          <cell r="BY2079">
            <v>3889.34</v>
          </cell>
          <cell r="BZ2079">
            <v>110312.64</v>
          </cell>
          <cell r="CA2079" t="str">
            <v>09/04/2018</v>
          </cell>
          <cell r="CB2079" t="str">
            <v>06/05/2021</v>
          </cell>
          <cell r="CC2079" t="str">
            <v>Martes</v>
          </cell>
          <cell r="CD2079" t="str">
            <v>08</v>
          </cell>
          <cell r="CE2079" t="str">
            <v>8</v>
          </cell>
          <cell r="CF2079" t="str">
            <v>Rosa</v>
          </cell>
          <cell r="CG2079" t="str">
            <v>2o Sábado</v>
          </cell>
          <cell r="CH2079" t="str">
            <v>Feb y Mzo</v>
          </cell>
          <cell r="CI2079" t="str">
            <v>Ago y Sep</v>
          </cell>
          <cell r="CJ2079" t="str">
            <v>Ajustador</v>
          </cell>
          <cell r="CK2079">
            <v>90</v>
          </cell>
          <cell r="CL2079" t="str">
            <v>101 - MAGNA</v>
          </cell>
          <cell r="CM2079" t="str">
            <v>18079</v>
          </cell>
          <cell r="CN2079" t="str">
            <v>185/60/R14</v>
          </cell>
          <cell r="CO2079" t="str">
            <v>Motor: 1.6L, Potencia: 103hp @ 5800 rpm. Torque: 107 lb-pie @ 3600 rpm</v>
          </cell>
          <cell r="CP2079" t="str">
            <v>-</v>
          </cell>
        </row>
        <row r="2080">
          <cell r="A2080" t="str">
            <v>18080</v>
          </cell>
          <cell r="B2080" t="str">
            <v>L40AUU</v>
          </cell>
          <cell r="C2080" t="str">
            <v>Ciudad de México</v>
          </cell>
          <cell r="D2080" t="str">
            <v>No aplica</v>
          </cell>
          <cell r="E2080" t="str">
            <v>Aveo</v>
          </cell>
          <cell r="F2080" t="str">
            <v>Automóvil</v>
          </cell>
          <cell r="G2080" t="str">
            <v>Chevrolet</v>
          </cell>
          <cell r="H2080" t="str">
            <v>Aveo LT 4 Ptas, T/M-5V, D/H, A/A, B/A, CD, Paq. K</v>
          </cell>
          <cell r="I2080" t="str">
            <v>3G1TA5CF0JL198213</v>
          </cell>
          <cell r="J2080" t="str">
            <v>Hecho en México</v>
          </cell>
          <cell r="K2080" t="str">
            <v>Magna</v>
          </cell>
          <cell r="L2080">
            <v>4</v>
          </cell>
          <cell r="M2080">
            <v>45</v>
          </cell>
          <cell r="N2080">
            <v>2018</v>
          </cell>
          <cell r="O2080" t="str">
            <v>Xalapa</v>
          </cell>
          <cell r="P2080" t="str">
            <v>Veracruz</v>
          </cell>
          <cell r="Q2080" t="str">
            <v>Sureste</v>
          </cell>
          <cell r="R2080" t="str">
            <v>Activo</v>
          </cell>
          <cell r="S2080" t="str">
            <v>En operación</v>
          </cell>
          <cell r="T2080" t="str">
            <v>GNP</v>
          </cell>
          <cell r="U2080" t="str">
            <v>Grupo Nacional Provincial, S.A.B.</v>
          </cell>
          <cell r="V2080" t="str">
            <v>Asesor de Servicio</v>
          </cell>
          <cell r="W2080" t="str">
            <v>C8</v>
          </cell>
          <cell r="X2080" t="str">
            <v>Supervisoria</v>
          </cell>
          <cell r="Y2080" t="str">
            <v>Asignado</v>
          </cell>
          <cell r="Z2080" t="str">
            <v>S03833</v>
          </cell>
          <cell r="AA2080" t="str">
            <v>Lorenzo Cruz Gabriel Antonio</v>
          </cell>
          <cell r="AB2080" t="str">
            <v>Servicios Administrativos en Reclamaciones, S.A. de C.V.</v>
          </cell>
          <cell r="AC2080" t="str">
            <v>LOCG930906NU9</v>
          </cell>
          <cell r="AD2080" t="str">
            <v>Operativo</v>
          </cell>
          <cell r="AE2080" t="str">
            <v>Asesor de Servicio</v>
          </cell>
          <cell r="AF2080" t="str">
            <v>Unidad Operativa</v>
          </cell>
          <cell r="AG2080" t="str">
            <v>Dirección Servicio y Operaciones</v>
          </cell>
          <cell r="AH2080" t="str">
            <v>Subdir. Siniestros CDMX y Sureste</v>
          </cell>
          <cell r="AI2080" t="str">
            <v>C9208</v>
          </cell>
          <cell r="AJ2080" t="str">
            <v>Lasa Estrada Antxon</v>
          </cell>
          <cell r="AK2080" t="str">
            <v>Jalapa</v>
          </cell>
          <cell r="AL2080" t="str">
            <v>Jalapa</v>
          </cell>
          <cell r="AM2080">
            <v>80824</v>
          </cell>
          <cell r="AN2080" t="str">
            <v>gabriel.lorenzo@gnp.com.mx</v>
          </cell>
          <cell r="AO2080" t="str">
            <v>gabriel.lorenzo@gnp.com.mx</v>
          </cell>
          <cell r="AQ2080">
            <v>2281044336</v>
          </cell>
          <cell r="AR2080" t="str">
            <v>6363180010382164</v>
          </cell>
          <cell r="AS2080" t="str">
            <v>ACTIVO</v>
          </cell>
          <cell r="AT2080" t="str">
            <v>4999</v>
          </cell>
          <cell r="AU2080" t="str">
            <v>825</v>
          </cell>
          <cell r="AV2080" t="str">
            <v>05/26</v>
          </cell>
          <cell r="AW2080" t="str">
            <v>IMDM24204064..</v>
          </cell>
          <cell r="AX2080" t="str">
            <v>Activo</v>
          </cell>
          <cell r="AY2080" t="str">
            <v>No</v>
          </cell>
          <cell r="AZ2080" t="str">
            <v>-</v>
          </cell>
          <cell r="BA2080" t="str">
            <v>-</v>
          </cell>
          <cell r="BB2080" t="str">
            <v>-</v>
          </cell>
          <cell r="BC2080" t="str">
            <v>-</v>
          </cell>
          <cell r="BD2080" t="str">
            <v>-</v>
          </cell>
          <cell r="BE2080" t="str">
            <v>-</v>
          </cell>
          <cell r="BF2080" t="str">
            <v>-</v>
          </cell>
          <cell r="BG2080">
            <v>3</v>
          </cell>
          <cell r="BH2080">
            <v>2021</v>
          </cell>
          <cell r="BI2080">
            <v>1</v>
          </cell>
          <cell r="BJ2080" t="str">
            <v>Arrendado</v>
          </cell>
          <cell r="BL2080" t="str">
            <v>Auto Cam, S.A. de C.V.</v>
          </cell>
          <cell r="BM2080">
            <v>128362.07</v>
          </cell>
          <cell r="BN2080">
            <v>20537.93</v>
          </cell>
          <cell r="BO2080">
            <v>148900</v>
          </cell>
          <cell r="BQ2080">
            <v>43652</v>
          </cell>
          <cell r="BR2080" t="str">
            <v>AP-20170728-0735</v>
          </cell>
          <cell r="BS2080" t="str">
            <v>192</v>
          </cell>
          <cell r="BT2080" t="str">
            <v>14/36</v>
          </cell>
          <cell r="BU2080">
            <v>2064.9499999999998</v>
          </cell>
          <cell r="BV2080">
            <v>1200.44</v>
          </cell>
          <cell r="BW2080">
            <v>3265.39</v>
          </cell>
          <cell r="BX2080">
            <v>522.46</v>
          </cell>
          <cell r="BY2080">
            <v>3787.85</v>
          </cell>
          <cell r="BZ2080">
            <v>108623.18000000001</v>
          </cell>
          <cell r="CA2080" t="str">
            <v>09/04/2018</v>
          </cell>
          <cell r="CB2080" t="str">
            <v>06/05/2021</v>
          </cell>
          <cell r="CC2080" t="str">
            <v>Viernes</v>
          </cell>
          <cell r="CD2080" t="str">
            <v>40</v>
          </cell>
          <cell r="CE2080" t="str">
            <v>0</v>
          </cell>
          <cell r="CF2080" t="str">
            <v>Azul</v>
          </cell>
          <cell r="CG2080" t="str">
            <v>5o Sábado</v>
          </cell>
          <cell r="CH2080" t="str">
            <v>May y Jun</v>
          </cell>
          <cell r="CI2080" t="str">
            <v>Nov y Dic</v>
          </cell>
          <cell r="CJ2080" t="str">
            <v>Ajustador</v>
          </cell>
          <cell r="CK2080">
            <v>90</v>
          </cell>
          <cell r="CL2080" t="str">
            <v>101 - MAGNA</v>
          </cell>
          <cell r="CM2080" t="str">
            <v>18080</v>
          </cell>
          <cell r="CN2080" t="str">
            <v>185/60/R14</v>
          </cell>
          <cell r="CO2080" t="str">
            <v>Motor: 1.6L, Potencia: 103hp @ 5800 rpm. Torque: 107 lb-pie @ 3600 rpm</v>
          </cell>
          <cell r="CP2080" t="str">
            <v>4018828</v>
          </cell>
        </row>
        <row r="2081">
          <cell r="A2081" t="str">
            <v>18081</v>
          </cell>
          <cell r="B2081" t="str">
            <v>P85AVT</v>
          </cell>
          <cell r="C2081" t="str">
            <v>Ciudad de México</v>
          </cell>
          <cell r="D2081" t="str">
            <v>No aplica</v>
          </cell>
          <cell r="E2081" t="str">
            <v>Aveo</v>
          </cell>
          <cell r="F2081" t="str">
            <v>Automóvil</v>
          </cell>
          <cell r="G2081" t="str">
            <v>Chevrolet</v>
          </cell>
          <cell r="H2081" t="str">
            <v>Aveo LT 4 Ptas, T/M-5V, D/H, A/A, B/A, CD, Paq. K</v>
          </cell>
          <cell r="I2081" t="str">
            <v>3G1TA5CF7JL198595</v>
          </cell>
          <cell r="J2081" t="str">
            <v>Hecho en México</v>
          </cell>
          <cell r="K2081" t="str">
            <v>Magna</v>
          </cell>
          <cell r="L2081">
            <v>4</v>
          </cell>
          <cell r="M2081">
            <v>45</v>
          </cell>
          <cell r="N2081">
            <v>2018</v>
          </cell>
          <cell r="O2081" t="str">
            <v>Reynosa</v>
          </cell>
          <cell r="P2081" t="str">
            <v>Tamaulipas</v>
          </cell>
          <cell r="Q2081" t="str">
            <v>Noreste</v>
          </cell>
          <cell r="R2081" t="str">
            <v>Activo</v>
          </cell>
          <cell r="S2081" t="str">
            <v>En operación</v>
          </cell>
          <cell r="T2081" t="str">
            <v>GNP</v>
          </cell>
          <cell r="U2081" t="str">
            <v>Grupo Nacional Provincial, S.A.B.</v>
          </cell>
          <cell r="V2081" t="str">
            <v>Asesor de Servicio</v>
          </cell>
          <cell r="W2081" t="str">
            <v>-</v>
          </cell>
          <cell r="X2081" t="str">
            <v>Plaza GNP</v>
          </cell>
          <cell r="Y2081" t="str">
            <v>Asignado</v>
          </cell>
          <cell r="Z2081">
            <v>40169001</v>
          </cell>
          <cell r="AA2081" t="str">
            <v>Gonzalez Bernal Rigoberto</v>
          </cell>
          <cell r="AB2081" t="str">
            <v>Servicios Administrativos en Reclamaciones, S.A. de C.V.</v>
          </cell>
          <cell r="AC2081" t="str">
            <v>GOBR7208154K9</v>
          </cell>
          <cell r="AD2081" t="str">
            <v>Operativo</v>
          </cell>
          <cell r="AE2081" t="str">
            <v>Asesor de Servicio</v>
          </cell>
          <cell r="AF2081" t="str">
            <v>Unidad Operativa</v>
          </cell>
          <cell r="AG2081" t="str">
            <v>Dirección Servicio y Operaciones</v>
          </cell>
          <cell r="AH2081" t="str">
            <v>Subdirección Siniestros Norte y Occidente</v>
          </cell>
          <cell r="AI2081" t="str">
            <v>C9212</v>
          </cell>
          <cell r="AJ2081" t="str">
            <v>Colome Pineda Juan Del Carmen</v>
          </cell>
          <cell r="AK2081" t="str">
            <v>Reynosa</v>
          </cell>
          <cell r="AL2081" t="str">
            <v>Reynosa</v>
          </cell>
          <cell r="AM2081">
            <v>5693</v>
          </cell>
          <cell r="AN2081" t="str">
            <v>rigoberto.gonzalez@gnp.com.mx</v>
          </cell>
          <cell r="AO2081" t="str">
            <v>rigoberto.gonzalez@gnp.com.mx</v>
          </cell>
          <cell r="AQ2081">
            <v>8991349631</v>
          </cell>
          <cell r="AR2081" t="str">
            <v>6363180010391884</v>
          </cell>
          <cell r="AS2081" t="str">
            <v>ACTIVO</v>
          </cell>
          <cell r="AT2081" t="str">
            <v>0436</v>
          </cell>
          <cell r="AU2081" t="str">
            <v>376</v>
          </cell>
          <cell r="AV2081" t="str">
            <v>05/26</v>
          </cell>
          <cell r="AW2081" t="str">
            <v>IMDM24204131..</v>
          </cell>
          <cell r="AX2081" t="str">
            <v>Activo</v>
          </cell>
          <cell r="AY2081" t="str">
            <v>No</v>
          </cell>
          <cell r="AZ2081" t="str">
            <v>-</v>
          </cell>
          <cell r="BA2081" t="str">
            <v>-</v>
          </cell>
          <cell r="BB2081" t="str">
            <v>-</v>
          </cell>
          <cell r="BC2081" t="str">
            <v>-</v>
          </cell>
          <cell r="BD2081" t="str">
            <v>-</v>
          </cell>
          <cell r="BE2081" t="str">
            <v>-</v>
          </cell>
          <cell r="BF2081" t="str">
            <v>-</v>
          </cell>
          <cell r="BG2081">
            <v>3</v>
          </cell>
          <cell r="BH2081">
            <v>2021</v>
          </cell>
          <cell r="BI2081">
            <v>1</v>
          </cell>
          <cell r="BJ2081" t="str">
            <v>Arrendado</v>
          </cell>
          <cell r="BL2081" t="str">
            <v>Auto Cam, S.A. de C.V.</v>
          </cell>
          <cell r="BM2081">
            <v>128362.07</v>
          </cell>
          <cell r="BN2081">
            <v>20537.93</v>
          </cell>
          <cell r="BO2081">
            <v>148900</v>
          </cell>
          <cell r="BQ2081">
            <v>43652</v>
          </cell>
          <cell r="BR2081" t="str">
            <v>AP-20180626-0783</v>
          </cell>
          <cell r="BS2081" t="str">
            <v>58</v>
          </cell>
          <cell r="BT2081" t="str">
            <v>12/36</v>
          </cell>
          <cell r="BU2081">
            <v>2086.73</v>
          </cell>
          <cell r="BV2081">
            <v>1264.94</v>
          </cell>
          <cell r="BW2081">
            <v>3351.67</v>
          </cell>
          <cell r="BX2081">
            <v>536.27</v>
          </cell>
          <cell r="BY2081">
            <v>3887.94</v>
          </cell>
          <cell r="BZ2081">
            <v>114548.78</v>
          </cell>
          <cell r="CA2081" t="str">
            <v>26/06/2018</v>
          </cell>
          <cell r="CB2081" t="str">
            <v>06/07/2021</v>
          </cell>
          <cell r="CC2081" t="str">
            <v>Lunes</v>
          </cell>
          <cell r="CD2081" t="str">
            <v>85</v>
          </cell>
          <cell r="CE2081" t="str">
            <v>5</v>
          </cell>
          <cell r="CF2081" t="str">
            <v>Amarillo</v>
          </cell>
          <cell r="CG2081" t="str">
            <v>1er Sábado</v>
          </cell>
          <cell r="CH2081" t="str">
            <v>Ene y Feb</v>
          </cell>
          <cell r="CI2081" t="str">
            <v>Jul y Ago</v>
          </cell>
          <cell r="CJ2081" t="str">
            <v>Ajustador</v>
          </cell>
          <cell r="CK2081">
            <v>90</v>
          </cell>
          <cell r="CL2081" t="str">
            <v>101 - MAGNA</v>
          </cell>
          <cell r="CM2081" t="str">
            <v>18081</v>
          </cell>
          <cell r="CN2081" t="str">
            <v>185/60/R14</v>
          </cell>
          <cell r="CO2081" t="str">
            <v>Motor: 1.6L, Potencia: 103hp @ 5800 rpm. Torque: 107 lb-pie @ 3600 rpm</v>
          </cell>
          <cell r="CP2081" t="str">
            <v>4017859</v>
          </cell>
        </row>
        <row r="2082">
          <cell r="A2082" t="str">
            <v>18082</v>
          </cell>
          <cell r="B2082" t="str">
            <v>P22AVT</v>
          </cell>
          <cell r="C2082" t="str">
            <v>Ciudad de México</v>
          </cell>
          <cell r="D2082" t="str">
            <v>No aplica</v>
          </cell>
          <cell r="E2082" t="str">
            <v>Aveo</v>
          </cell>
          <cell r="F2082" t="str">
            <v>Automóvil</v>
          </cell>
          <cell r="G2082" t="str">
            <v>Chevrolet</v>
          </cell>
          <cell r="H2082" t="str">
            <v>Aveo LT 4 Ptas, T/M-5V, D/H, A/A, B/A, CD, Paq. K</v>
          </cell>
          <cell r="I2082" t="str">
            <v>3G1TA5CF7JL199987</v>
          </cell>
          <cell r="J2082" t="str">
            <v>Hecho en México</v>
          </cell>
          <cell r="K2082" t="str">
            <v>Magna</v>
          </cell>
          <cell r="L2082">
            <v>4</v>
          </cell>
          <cell r="M2082">
            <v>45</v>
          </cell>
          <cell r="N2082">
            <v>2018</v>
          </cell>
          <cell r="O2082" t="str">
            <v>Hermosillo</v>
          </cell>
          <cell r="P2082" t="str">
            <v>Sonora</v>
          </cell>
          <cell r="Q2082" t="str">
            <v>Noroeste</v>
          </cell>
          <cell r="R2082" t="str">
            <v>Activo</v>
          </cell>
          <cell r="S2082" t="str">
            <v>En operación</v>
          </cell>
          <cell r="T2082" t="str">
            <v>GNP</v>
          </cell>
          <cell r="U2082" t="str">
            <v>Grupo Nacional Provincial, S.A.B.</v>
          </cell>
          <cell r="V2082" t="str">
            <v>Asesor de Servicio</v>
          </cell>
          <cell r="W2082" t="str">
            <v>-</v>
          </cell>
          <cell r="X2082" t="str">
            <v>Supervisoria</v>
          </cell>
          <cell r="Y2082" t="str">
            <v>Asignado</v>
          </cell>
          <cell r="Z2082">
            <v>40133001</v>
          </cell>
          <cell r="AA2082" t="str">
            <v>-</v>
          </cell>
          <cell r="AB2082" t="str">
            <v>-</v>
          </cell>
          <cell r="AC2082" t="str">
            <v>-</v>
          </cell>
          <cell r="AD2082" t="str">
            <v>-</v>
          </cell>
          <cell r="AE2082" t="str">
            <v>-</v>
          </cell>
          <cell r="AF2082" t="str">
            <v>-</v>
          </cell>
          <cell r="AG2082" t="str">
            <v>-</v>
          </cell>
          <cell r="AH2082" t="str">
            <v>-</v>
          </cell>
          <cell r="AI2082" t="str">
            <v>C6705</v>
          </cell>
          <cell r="AJ2082" t="str">
            <v>Ramirez Granados Arturo</v>
          </cell>
          <cell r="AK2082" t="str">
            <v>-</v>
          </cell>
          <cell r="AL2082" t="str">
            <v>-</v>
          </cell>
          <cell r="AM2082" t="str">
            <v>-</v>
          </cell>
          <cell r="AN2082">
            <v>0</v>
          </cell>
          <cell r="AO2082" t="str">
            <v>-</v>
          </cell>
          <cell r="AQ2082" t="str">
            <v>-</v>
          </cell>
          <cell r="AR2082" t="str">
            <v>6363180010389011</v>
          </cell>
          <cell r="AS2082" t="str">
            <v>ACTIVO</v>
          </cell>
          <cell r="AT2082" t="str">
            <v>6878</v>
          </cell>
          <cell r="AU2082" t="str">
            <v>283</v>
          </cell>
          <cell r="AV2082" t="str">
            <v>05/26</v>
          </cell>
          <cell r="AW2082" t="str">
            <v>IMDM24203989..</v>
          </cell>
          <cell r="AX2082" t="str">
            <v>Activo</v>
          </cell>
          <cell r="AY2082" t="str">
            <v>No</v>
          </cell>
          <cell r="AZ2082" t="str">
            <v>-</v>
          </cell>
          <cell r="BA2082" t="str">
            <v>-</v>
          </cell>
          <cell r="BB2082" t="str">
            <v>-</v>
          </cell>
          <cell r="BC2082" t="str">
            <v>-</v>
          </cell>
          <cell r="BD2082" t="str">
            <v>-</v>
          </cell>
          <cell r="BE2082" t="str">
            <v>-</v>
          </cell>
          <cell r="BF2082" t="str">
            <v>-</v>
          </cell>
          <cell r="BG2082">
            <v>3</v>
          </cell>
          <cell r="BH2082">
            <v>2021</v>
          </cell>
          <cell r="BI2082">
            <v>1</v>
          </cell>
          <cell r="BJ2082" t="str">
            <v>Arrendado</v>
          </cell>
          <cell r="BL2082" t="str">
            <v>Auto Cam, S.A. de C.V.</v>
          </cell>
          <cell r="BM2082">
            <v>128362.07</v>
          </cell>
          <cell r="BN2082">
            <v>20537.93</v>
          </cell>
          <cell r="BO2082">
            <v>148900</v>
          </cell>
          <cell r="BQ2082">
            <v>43652</v>
          </cell>
          <cell r="BR2082" t="str">
            <v>AP-20180626-0783</v>
          </cell>
          <cell r="BS2082" t="str">
            <v>59</v>
          </cell>
          <cell r="BT2082" t="str">
            <v>12/36</v>
          </cell>
          <cell r="BU2082">
            <v>2086.73</v>
          </cell>
          <cell r="BV2082">
            <v>1264.94</v>
          </cell>
          <cell r="BW2082">
            <v>3351.67</v>
          </cell>
          <cell r="BX2082">
            <v>536.27</v>
          </cell>
          <cell r="BY2082">
            <v>3887.94</v>
          </cell>
          <cell r="BZ2082">
            <v>114548.78</v>
          </cell>
          <cell r="CA2082" t="str">
            <v>26/06/2018</v>
          </cell>
          <cell r="CB2082" t="str">
            <v>06/07/2021</v>
          </cell>
          <cell r="CC2082" t="str">
            <v>Jueves</v>
          </cell>
          <cell r="CD2082" t="str">
            <v>22</v>
          </cell>
          <cell r="CE2082" t="str">
            <v>2</v>
          </cell>
          <cell r="CF2082" t="str">
            <v>Verde</v>
          </cell>
          <cell r="CG2082" t="str">
            <v>4o Sábado</v>
          </cell>
          <cell r="CH2082" t="str">
            <v>Abr y May</v>
          </cell>
          <cell r="CI2082" t="str">
            <v>Oct y Nov</v>
          </cell>
          <cell r="CJ2082" t="str">
            <v>Ajustador</v>
          </cell>
          <cell r="CK2082">
            <v>90</v>
          </cell>
          <cell r="CL2082" t="str">
            <v>101 - MAGNA</v>
          </cell>
          <cell r="CM2082" t="str">
            <v>18082</v>
          </cell>
          <cell r="CN2082" t="str">
            <v>185/60/R14</v>
          </cell>
          <cell r="CO2082" t="str">
            <v>Motor: 1.6L, Potencia: 103hp @ 5800 rpm. Torque: 107 lb-pie @ 3600 rpm</v>
          </cell>
          <cell r="CP2082" t="str">
            <v>-</v>
          </cell>
        </row>
        <row r="2083">
          <cell r="A2083" t="str">
            <v>18083</v>
          </cell>
          <cell r="B2083" t="str">
            <v>P72AVT</v>
          </cell>
          <cell r="C2083" t="str">
            <v>Ciudad de México</v>
          </cell>
          <cell r="D2083" t="str">
            <v>No aplica</v>
          </cell>
          <cell r="E2083" t="str">
            <v>Aveo</v>
          </cell>
          <cell r="F2083" t="str">
            <v>Automóvil</v>
          </cell>
          <cell r="G2083" t="str">
            <v>Chevrolet</v>
          </cell>
          <cell r="H2083" t="str">
            <v>Aveo LT 4 Ptas, T/M-5V, D/H, A/A, B/A, CD, Paq. K</v>
          </cell>
          <cell r="I2083" t="str">
            <v>3G1TA5CF7JL200829</v>
          </cell>
          <cell r="J2083" t="str">
            <v>Hecho en México</v>
          </cell>
          <cell r="K2083" t="str">
            <v>Magna</v>
          </cell>
          <cell r="L2083">
            <v>4</v>
          </cell>
          <cell r="M2083">
            <v>45</v>
          </cell>
          <cell r="N2083">
            <v>2018</v>
          </cell>
          <cell r="O2083" t="str">
            <v>Puebla</v>
          </cell>
          <cell r="P2083" t="str">
            <v>Puebla</v>
          </cell>
          <cell r="Q2083" t="str">
            <v>Sureste</v>
          </cell>
          <cell r="R2083" t="str">
            <v>Activo</v>
          </cell>
          <cell r="S2083" t="str">
            <v>En operación</v>
          </cell>
          <cell r="T2083" t="str">
            <v>GNP</v>
          </cell>
          <cell r="U2083" t="str">
            <v>Grupo Nacional Provincial, S.A.B.</v>
          </cell>
          <cell r="V2083" t="str">
            <v>Asesor de Servicio</v>
          </cell>
          <cell r="W2083" t="str">
            <v>2605</v>
          </cell>
          <cell r="X2083" t="str">
            <v>Supervisoria</v>
          </cell>
          <cell r="Y2083" t="str">
            <v>Asignado</v>
          </cell>
          <cell r="Z2083" t="str">
            <v>S05137</v>
          </cell>
          <cell r="AA2083" t="str">
            <v>Guzmán Cerón Diego Isaac</v>
          </cell>
          <cell r="AB2083" t="str">
            <v>Servicios Administrativos en Reclamaciones, S.A. de C.V.</v>
          </cell>
          <cell r="AC2083" t="str">
            <v>GUCD9211132S1</v>
          </cell>
          <cell r="AD2083" t="str">
            <v>Operativo</v>
          </cell>
          <cell r="AE2083" t="str">
            <v>Asesor de Servicio</v>
          </cell>
          <cell r="AF2083" t="str">
            <v>Unidad Operativa</v>
          </cell>
          <cell r="AG2083" t="str">
            <v>Dirección Servicio y Operaciones</v>
          </cell>
          <cell r="AH2083" t="str">
            <v>Subdir. Siniestros CDMX y Sureste</v>
          </cell>
          <cell r="AI2083" t="str">
            <v>C9208</v>
          </cell>
          <cell r="AJ2083" t="str">
            <v>Lasa Estrada Antxon</v>
          </cell>
          <cell r="AK2083" t="str">
            <v>Paseo Opera</v>
          </cell>
          <cell r="AL2083" t="str">
            <v>Puebla</v>
          </cell>
          <cell r="AM2083">
            <v>0</v>
          </cell>
          <cell r="AN2083" t="str">
            <v>diego.guzman@gnp.com.mx</v>
          </cell>
          <cell r="AO2083" t="str">
            <v>diego.guzman@gnp.com.mx</v>
          </cell>
          <cell r="AQ2083">
            <v>2225055927</v>
          </cell>
          <cell r="AR2083" t="str">
            <v>6363180010389029</v>
          </cell>
          <cell r="AS2083" t="str">
            <v>ACTIVO</v>
          </cell>
          <cell r="AT2083" t="str">
            <v>4456</v>
          </cell>
          <cell r="AU2083" t="str">
            <v>165</v>
          </cell>
          <cell r="AV2083" t="str">
            <v>05/26</v>
          </cell>
          <cell r="AW2083" t="str">
            <v>IMDM24203990..</v>
          </cell>
          <cell r="AX2083" t="str">
            <v>Activo</v>
          </cell>
          <cell r="AY2083" t="str">
            <v>Si</v>
          </cell>
          <cell r="AZ2083">
            <v>819.45</v>
          </cell>
          <cell r="BA2083">
            <v>43631</v>
          </cell>
          <cell r="BB2083">
            <v>18027.900000000001</v>
          </cell>
          <cell r="BC2083">
            <v>40972.1</v>
          </cell>
          <cell r="BD2083">
            <v>59000</v>
          </cell>
          <cell r="BE2083">
            <v>43312</v>
          </cell>
          <cell r="BF2083">
            <v>44392</v>
          </cell>
          <cell r="BG2083">
            <v>3</v>
          </cell>
          <cell r="BH2083">
            <v>2021</v>
          </cell>
          <cell r="BI2083">
            <v>1</v>
          </cell>
          <cell r="BJ2083" t="str">
            <v>Arrendado</v>
          </cell>
          <cell r="BL2083" t="str">
            <v>Auto Cam, S.A. de C.V.</v>
          </cell>
          <cell r="BM2083">
            <v>128362.07</v>
          </cell>
          <cell r="BN2083">
            <v>20537.93</v>
          </cell>
          <cell r="BO2083">
            <v>148900</v>
          </cell>
          <cell r="BQ2083">
            <v>43652</v>
          </cell>
          <cell r="BR2083" t="str">
            <v>AP-20180626-0783</v>
          </cell>
          <cell r="BS2083" t="str">
            <v>60</v>
          </cell>
          <cell r="BT2083" t="str">
            <v>12/36</v>
          </cell>
          <cell r="BU2083">
            <v>2086.73</v>
          </cell>
          <cell r="BV2083">
            <v>1264.94</v>
          </cell>
          <cell r="BW2083">
            <v>3351.67</v>
          </cell>
          <cell r="BX2083">
            <v>536.27</v>
          </cell>
          <cell r="BY2083">
            <v>3887.94</v>
          </cell>
          <cell r="BZ2083">
            <v>114548.78</v>
          </cell>
          <cell r="CA2083" t="str">
            <v>26/06/2018</v>
          </cell>
          <cell r="CB2083" t="str">
            <v>06/07/2021</v>
          </cell>
          <cell r="CC2083" t="str">
            <v>Jueves</v>
          </cell>
          <cell r="CD2083" t="str">
            <v>72</v>
          </cell>
          <cell r="CE2083" t="str">
            <v>2</v>
          </cell>
          <cell r="CF2083" t="str">
            <v>Verde</v>
          </cell>
          <cell r="CG2083" t="str">
            <v>4o Sábado</v>
          </cell>
          <cell r="CH2083" t="str">
            <v>Abr y May</v>
          </cell>
          <cell r="CI2083" t="str">
            <v>Oct y Nov</v>
          </cell>
          <cell r="CJ2083" t="str">
            <v>Ajustador</v>
          </cell>
          <cell r="CK2083">
            <v>90</v>
          </cell>
          <cell r="CL2083" t="str">
            <v>101 - MAGNA</v>
          </cell>
          <cell r="CM2083" t="str">
            <v>18083</v>
          </cell>
          <cell r="CN2083" t="str">
            <v>185/60/R14</v>
          </cell>
          <cell r="CO2083" t="str">
            <v>Motor: 1.6L, Potencia: 103hp @ 5800 rpm. Torque: 107 lb-pie @ 3600 rpm</v>
          </cell>
          <cell r="CP2083" t="str">
            <v>4006477</v>
          </cell>
        </row>
        <row r="2084">
          <cell r="A2084" t="str">
            <v>18084</v>
          </cell>
          <cell r="B2084" t="str">
            <v>M40AVT</v>
          </cell>
          <cell r="C2084" t="str">
            <v>Ciudad de México</v>
          </cell>
          <cell r="D2084" t="str">
            <v>No aplica</v>
          </cell>
          <cell r="E2084" t="str">
            <v>Aveo</v>
          </cell>
          <cell r="F2084" t="str">
            <v>Automóvil</v>
          </cell>
          <cell r="G2084" t="str">
            <v>Chevrolet</v>
          </cell>
          <cell r="H2084" t="str">
            <v>Aveo LT 4 Ptas, T/M-5V, D/H, A/A, B/A, CD, Paq. K</v>
          </cell>
          <cell r="I2084" t="str">
            <v>3G1TA5CF8JL183197</v>
          </cell>
          <cell r="J2084" t="str">
            <v>Hecho en México</v>
          </cell>
          <cell r="K2084" t="str">
            <v>Magna</v>
          </cell>
          <cell r="L2084">
            <v>4</v>
          </cell>
          <cell r="M2084">
            <v>45</v>
          </cell>
          <cell r="N2084">
            <v>2018</v>
          </cell>
          <cell r="O2084" t="str">
            <v>Mazatlán</v>
          </cell>
          <cell r="P2084" t="str">
            <v>Sinaloa</v>
          </cell>
          <cell r="Q2084" t="str">
            <v>Occidente</v>
          </cell>
          <cell r="R2084" t="str">
            <v>Activo</v>
          </cell>
          <cell r="S2084" t="str">
            <v>En operación</v>
          </cell>
          <cell r="T2084" t="str">
            <v>GNP</v>
          </cell>
          <cell r="U2084" t="str">
            <v>Grupo Nacional Provincial, S.A.B.</v>
          </cell>
          <cell r="V2084" t="str">
            <v>Asesor de Servicio</v>
          </cell>
          <cell r="W2084" t="str">
            <v>8403</v>
          </cell>
          <cell r="X2084" t="str">
            <v>Supervisoria</v>
          </cell>
          <cell r="Y2084" t="str">
            <v>Asignado</v>
          </cell>
          <cell r="Z2084" t="str">
            <v>S01679</v>
          </cell>
          <cell r="AA2084" t="str">
            <v>Moreno Flores Jayro Rodrigo</v>
          </cell>
          <cell r="AB2084" t="str">
            <v>Servicios Administrativos en Reclamaciones, S.A. de C.V.</v>
          </cell>
          <cell r="AC2084" t="str">
            <v>MOFJ820718KD5</v>
          </cell>
          <cell r="AD2084" t="str">
            <v>Operativo</v>
          </cell>
          <cell r="AE2084" t="str">
            <v>Asesor de Servicio</v>
          </cell>
          <cell r="AF2084" t="str">
            <v>Unidad Operativa</v>
          </cell>
          <cell r="AG2084" t="str">
            <v>Dirección Servicio y Operaciones</v>
          </cell>
          <cell r="AH2084" t="str">
            <v>Subdirección Siniestros Norte y Occidente</v>
          </cell>
          <cell r="AI2084" t="str">
            <v>C9178</v>
          </cell>
          <cell r="AJ2084" t="str">
            <v>Cárdenas Guzmán Adriel</v>
          </cell>
          <cell r="AK2084" t="str">
            <v>Los Mochis</v>
          </cell>
          <cell r="AL2084" t="str">
            <v>Los Mochis</v>
          </cell>
          <cell r="AM2084">
            <v>0</v>
          </cell>
          <cell r="AN2084" t="str">
            <v>jayro.moreno@gnp.com.mx</v>
          </cell>
          <cell r="AO2084" t="str">
            <v>jayro.moreno@gnp.com.mx</v>
          </cell>
          <cell r="AQ2084">
            <v>6691550521</v>
          </cell>
          <cell r="AR2084" t="str">
            <v>6363180010389037</v>
          </cell>
          <cell r="AS2084" t="str">
            <v>ACTIVO</v>
          </cell>
          <cell r="AT2084" t="str">
            <v>4597</v>
          </cell>
          <cell r="AU2084" t="str">
            <v>670</v>
          </cell>
          <cell r="AV2084" t="str">
            <v>05/26</v>
          </cell>
          <cell r="AW2084" t="str">
            <v>IMDM24203991..</v>
          </cell>
          <cell r="AX2084" t="str">
            <v>Activo</v>
          </cell>
          <cell r="AY2084" t="str">
            <v>No</v>
          </cell>
          <cell r="AZ2084" t="str">
            <v>-</v>
          </cell>
          <cell r="BA2084" t="str">
            <v>-</v>
          </cell>
          <cell r="BB2084" t="str">
            <v>-</v>
          </cell>
          <cell r="BC2084" t="str">
            <v>-</v>
          </cell>
          <cell r="BD2084" t="str">
            <v>-</v>
          </cell>
          <cell r="BE2084" t="str">
            <v>-</v>
          </cell>
          <cell r="BF2084" t="str">
            <v>-</v>
          </cell>
          <cell r="BG2084">
            <v>3</v>
          </cell>
          <cell r="BH2084">
            <v>2021</v>
          </cell>
          <cell r="BI2084">
            <v>1</v>
          </cell>
          <cell r="BJ2084" t="str">
            <v>Arrendado</v>
          </cell>
          <cell r="BL2084" t="str">
            <v>Auto Cam, S.A. de C.V.</v>
          </cell>
          <cell r="BM2084">
            <v>128362.07</v>
          </cell>
          <cell r="BN2084">
            <v>20537.93</v>
          </cell>
          <cell r="BO2084">
            <v>148900</v>
          </cell>
          <cell r="BQ2084">
            <v>43652</v>
          </cell>
          <cell r="BR2084" t="str">
            <v>AP-20180626-0783</v>
          </cell>
          <cell r="BS2084" t="str">
            <v>61</v>
          </cell>
          <cell r="BT2084" t="str">
            <v>12/36</v>
          </cell>
          <cell r="BU2084">
            <v>2086.73</v>
          </cell>
          <cell r="BV2084">
            <v>1264.94</v>
          </cell>
          <cell r="BW2084">
            <v>3351.67</v>
          </cell>
          <cell r="BX2084">
            <v>536.27</v>
          </cell>
          <cell r="BY2084">
            <v>3887.94</v>
          </cell>
          <cell r="BZ2084">
            <v>114548.78</v>
          </cell>
          <cell r="CA2084" t="str">
            <v>26/06/2018</v>
          </cell>
          <cell r="CB2084" t="str">
            <v>06/07/2021</v>
          </cell>
          <cell r="CC2084" t="str">
            <v>Viernes</v>
          </cell>
          <cell r="CD2084" t="str">
            <v>40</v>
          </cell>
          <cell r="CE2084" t="str">
            <v>0</v>
          </cell>
          <cell r="CF2084" t="str">
            <v>Azul</v>
          </cell>
          <cell r="CG2084" t="str">
            <v>5o Sábado</v>
          </cell>
          <cell r="CH2084" t="str">
            <v>May y Jun</v>
          </cell>
          <cell r="CI2084" t="str">
            <v>Nov y Dic</v>
          </cell>
          <cell r="CJ2084" t="str">
            <v>Ajustador</v>
          </cell>
          <cell r="CK2084">
            <v>90</v>
          </cell>
          <cell r="CL2084" t="str">
            <v>101 - MAGNA</v>
          </cell>
          <cell r="CM2084" t="str">
            <v>18084</v>
          </cell>
          <cell r="CN2084" t="str">
            <v>185/60/R14</v>
          </cell>
          <cell r="CO2084" t="str">
            <v>Motor: 1.6L, Potencia: 103hp @ 5800 rpm. Torque: 107 lb-pie @ 3600 rpm</v>
          </cell>
          <cell r="CP2084" t="str">
            <v>4010741</v>
          </cell>
        </row>
        <row r="2085">
          <cell r="A2085" t="str">
            <v>18085</v>
          </cell>
          <cell r="B2085" t="str">
            <v>U41AVT</v>
          </cell>
          <cell r="C2085" t="str">
            <v>Ciudad de México</v>
          </cell>
          <cell r="D2085" t="str">
            <v>No aplica</v>
          </cell>
          <cell r="E2085" t="str">
            <v>Aveo</v>
          </cell>
          <cell r="F2085" t="str">
            <v>Automóvil</v>
          </cell>
          <cell r="G2085" t="str">
            <v>Chevrolet</v>
          </cell>
          <cell r="H2085" t="str">
            <v>Aveo LT 4 Ptas, T/M-5V, D/H, A/A, B/A, CD, Paq. K</v>
          </cell>
          <cell r="I2085" t="str">
            <v>3G1TA5CF8JL187380</v>
          </cell>
          <cell r="J2085" t="str">
            <v>Hecho en México</v>
          </cell>
          <cell r="K2085" t="str">
            <v>Magna</v>
          </cell>
          <cell r="L2085">
            <v>4</v>
          </cell>
          <cell r="M2085">
            <v>45</v>
          </cell>
          <cell r="N2085">
            <v>2018</v>
          </cell>
          <cell r="O2085" t="str">
            <v>Mérida</v>
          </cell>
          <cell r="P2085" t="str">
            <v>Yucatán</v>
          </cell>
          <cell r="Q2085" t="str">
            <v>Sureste</v>
          </cell>
          <cell r="R2085" t="str">
            <v>Activo</v>
          </cell>
          <cell r="S2085" t="str">
            <v>En operación</v>
          </cell>
          <cell r="T2085" t="str">
            <v>GNP</v>
          </cell>
          <cell r="U2085" t="str">
            <v>Grupo Nacional Provincial, S.A.B.</v>
          </cell>
          <cell r="V2085" t="str">
            <v>Asesor de Servicio</v>
          </cell>
          <cell r="W2085" t="str">
            <v>3903</v>
          </cell>
          <cell r="X2085" t="str">
            <v>Supervisoria</v>
          </cell>
          <cell r="Y2085" t="str">
            <v>Asignado</v>
          </cell>
          <cell r="Z2085">
            <v>40083001</v>
          </cell>
          <cell r="AA2085" t="str">
            <v>Martin Ruiz Jardiel Enrique</v>
          </cell>
          <cell r="AB2085" t="str">
            <v>Servicios Administrativos en Reclamaciones, S.A. de C.V.</v>
          </cell>
          <cell r="AC2085" t="str">
            <v>MARJ740507M69</v>
          </cell>
          <cell r="AD2085" t="str">
            <v>Operativo</v>
          </cell>
          <cell r="AE2085" t="str">
            <v>Asesor de Servicio</v>
          </cell>
          <cell r="AF2085" t="str">
            <v>Unidad Operativa</v>
          </cell>
          <cell r="AG2085" t="str">
            <v>Dirección Servicio y Operaciones</v>
          </cell>
          <cell r="AH2085" t="str">
            <v>Subdir. Siniestros CDMX y Sureste</v>
          </cell>
          <cell r="AI2085" t="str">
            <v>C9208</v>
          </cell>
          <cell r="AJ2085" t="str">
            <v>Lasa Estrada Antxon</v>
          </cell>
          <cell r="AK2085" t="str">
            <v>Casona</v>
          </cell>
          <cell r="AL2085" t="str">
            <v>Mérida</v>
          </cell>
          <cell r="AM2085">
            <v>0</v>
          </cell>
          <cell r="AN2085" t="str">
            <v>jardiel.martin@gnp.com.mx</v>
          </cell>
          <cell r="AO2085" t="str">
            <v>jardiel.martin@gnp.com.mx</v>
          </cell>
          <cell r="AQ2085">
            <v>9991838442</v>
          </cell>
          <cell r="AR2085" t="str">
            <v>6363180010389045</v>
          </cell>
          <cell r="AS2085" t="str">
            <v>ACTIVO</v>
          </cell>
          <cell r="AT2085" t="str">
            <v>4294</v>
          </cell>
          <cell r="AU2085" t="str">
            <v>368</v>
          </cell>
          <cell r="AV2085" t="str">
            <v>05/26</v>
          </cell>
          <cell r="AW2085" t="str">
            <v>-</v>
          </cell>
          <cell r="AX2085" t="str">
            <v>-</v>
          </cell>
          <cell r="AY2085" t="str">
            <v>No</v>
          </cell>
          <cell r="AZ2085" t="str">
            <v>-</v>
          </cell>
          <cell r="BA2085" t="str">
            <v>-</v>
          </cell>
          <cell r="BB2085" t="str">
            <v>-</v>
          </cell>
          <cell r="BC2085" t="str">
            <v>-</v>
          </cell>
          <cell r="BD2085" t="str">
            <v>-</v>
          </cell>
          <cell r="BE2085" t="str">
            <v>-</v>
          </cell>
          <cell r="BF2085" t="str">
            <v>-</v>
          </cell>
          <cell r="BG2085">
            <v>3</v>
          </cell>
          <cell r="BH2085">
            <v>2021</v>
          </cell>
          <cell r="BI2085">
            <v>1</v>
          </cell>
          <cell r="BJ2085" t="str">
            <v>Arrendado</v>
          </cell>
          <cell r="BL2085" t="str">
            <v>Auto Cam, S.A. de C.V.</v>
          </cell>
          <cell r="BM2085">
            <v>128362.07</v>
          </cell>
          <cell r="BN2085">
            <v>20537.93</v>
          </cell>
          <cell r="BO2085">
            <v>148900</v>
          </cell>
          <cell r="BQ2085">
            <v>43652</v>
          </cell>
          <cell r="BR2085" t="str">
            <v>AP-20180626-0783</v>
          </cell>
          <cell r="BS2085" t="str">
            <v>62</v>
          </cell>
          <cell r="BT2085" t="str">
            <v>12/36</v>
          </cell>
          <cell r="BU2085">
            <v>2086.73</v>
          </cell>
          <cell r="BV2085">
            <v>1264.94</v>
          </cell>
          <cell r="BW2085">
            <v>3351.67</v>
          </cell>
          <cell r="BX2085">
            <v>536.27</v>
          </cell>
          <cell r="BY2085">
            <v>3887.94</v>
          </cell>
          <cell r="BZ2085">
            <v>114548.78</v>
          </cell>
          <cell r="CA2085" t="str">
            <v>26/06/2018</v>
          </cell>
          <cell r="CB2085" t="str">
            <v>06/07/2021</v>
          </cell>
          <cell r="CC2085" t="str">
            <v>Jueves</v>
          </cell>
          <cell r="CD2085" t="str">
            <v>41</v>
          </cell>
          <cell r="CE2085" t="str">
            <v>1</v>
          </cell>
          <cell r="CF2085" t="str">
            <v>Verde</v>
          </cell>
          <cell r="CG2085" t="str">
            <v>4o Sábado</v>
          </cell>
          <cell r="CH2085" t="str">
            <v>Abr y May</v>
          </cell>
          <cell r="CI2085" t="str">
            <v>Oct y Nov</v>
          </cell>
          <cell r="CJ2085" t="str">
            <v>Ajustador</v>
          </cell>
          <cell r="CK2085">
            <v>90</v>
          </cell>
          <cell r="CL2085" t="str">
            <v>101 - MAGNA</v>
          </cell>
          <cell r="CM2085" t="str">
            <v>18085</v>
          </cell>
          <cell r="CN2085" t="str">
            <v>185/60/R14</v>
          </cell>
          <cell r="CO2085" t="str">
            <v>Motor: 1.6L, Potencia: 103hp @ 5800 rpm. Torque: 107 lb-pie @ 3600 rpm</v>
          </cell>
          <cell r="CP2085" t="str">
            <v>4010745</v>
          </cell>
        </row>
        <row r="2086">
          <cell r="A2086" t="str">
            <v>18086</v>
          </cell>
          <cell r="B2086" t="str">
            <v>L25AUU</v>
          </cell>
          <cell r="C2086" t="str">
            <v>Ciudad de México</v>
          </cell>
          <cell r="D2086" t="str">
            <v>No aplica</v>
          </cell>
          <cell r="E2086" t="str">
            <v>Aveo</v>
          </cell>
          <cell r="F2086" t="str">
            <v>Automóvil</v>
          </cell>
          <cell r="G2086" t="str">
            <v>Chevrolet</v>
          </cell>
          <cell r="H2086" t="str">
            <v>Aveo LT 4 Ptas, T/M-5V, D/H, A/A, B/A, CD, Paq. K</v>
          </cell>
          <cell r="I2086" t="str">
            <v>3G1TA5CFXJL195707</v>
          </cell>
          <cell r="J2086" t="str">
            <v>Hecho en México</v>
          </cell>
          <cell r="K2086" t="str">
            <v>Magna</v>
          </cell>
          <cell r="L2086">
            <v>4</v>
          </cell>
          <cell r="M2086">
            <v>45</v>
          </cell>
          <cell r="N2086">
            <v>2018</v>
          </cell>
          <cell r="O2086" t="str">
            <v>Morelia</v>
          </cell>
          <cell r="P2086" t="str">
            <v>Michoacán</v>
          </cell>
          <cell r="Q2086" t="str">
            <v>Occidente</v>
          </cell>
          <cell r="R2086" t="str">
            <v>Activo</v>
          </cell>
          <cell r="S2086" t="str">
            <v>En operación</v>
          </cell>
          <cell r="T2086" t="str">
            <v>GNP</v>
          </cell>
          <cell r="U2086" t="str">
            <v>Grupo Nacional Provincial, S.A.B.</v>
          </cell>
          <cell r="V2086" t="str">
            <v>Asesor de Servicio</v>
          </cell>
          <cell r="W2086" t="str">
            <v>MR9</v>
          </cell>
          <cell r="X2086" t="str">
            <v>Supervisoria</v>
          </cell>
          <cell r="Y2086" t="str">
            <v>Asignado</v>
          </cell>
          <cell r="Z2086" t="str">
            <v>S03427</v>
          </cell>
          <cell r="AA2086" t="str">
            <v>Olmedo Calderon Victor Daniel</v>
          </cell>
          <cell r="AB2086" t="str">
            <v>Servicios Administrativos en Reclamaciones, S.A. de C.V.</v>
          </cell>
          <cell r="AC2086" t="str">
            <v>OECV740118EQ9</v>
          </cell>
          <cell r="AD2086" t="str">
            <v>Operativo</v>
          </cell>
          <cell r="AE2086" t="str">
            <v>Asesor de Servicio</v>
          </cell>
          <cell r="AF2086" t="str">
            <v>Unidad Operativa</v>
          </cell>
          <cell r="AG2086" t="str">
            <v>Dirección Servicio y Operaciones</v>
          </cell>
          <cell r="AH2086" t="str">
            <v>Subdirección Siniestros Norte y Occidente</v>
          </cell>
          <cell r="AI2086" t="str">
            <v>C9212</v>
          </cell>
          <cell r="AJ2086" t="str">
            <v>Colome Pineda Juan Del Carmen</v>
          </cell>
          <cell r="AK2086" t="str">
            <v>Supervisoria Morelia</v>
          </cell>
          <cell r="AL2086" t="str">
            <v>Morelia</v>
          </cell>
          <cell r="AM2086">
            <v>5936</v>
          </cell>
          <cell r="AN2086" t="str">
            <v>victordaniel.olmedo@gnp.com.mx</v>
          </cell>
          <cell r="AO2086" t="str">
            <v>victordaniel.olmedo@gnp.com.mx</v>
          </cell>
          <cell r="AQ2086">
            <v>4431280927</v>
          </cell>
          <cell r="AR2086" t="str">
            <v>6363180010382172</v>
          </cell>
          <cell r="AS2086" t="str">
            <v>ACTIVO</v>
          </cell>
          <cell r="AT2086" t="str">
            <v>8213</v>
          </cell>
          <cell r="AU2086" t="str">
            <v>679</v>
          </cell>
          <cell r="AV2086" t="str">
            <v>05/26</v>
          </cell>
          <cell r="AW2086" t="str">
            <v>IMDM22968846..</v>
          </cell>
          <cell r="AX2086" t="str">
            <v>Activo</v>
          </cell>
          <cell r="AY2086" t="str">
            <v>No</v>
          </cell>
          <cell r="AZ2086" t="str">
            <v>-</v>
          </cell>
          <cell r="BA2086" t="str">
            <v>-</v>
          </cell>
          <cell r="BB2086" t="str">
            <v>-</v>
          </cell>
          <cell r="BC2086" t="str">
            <v>-</v>
          </cell>
          <cell r="BD2086" t="str">
            <v>-</v>
          </cell>
          <cell r="BE2086" t="str">
            <v>-</v>
          </cell>
          <cell r="BF2086" t="str">
            <v>-</v>
          </cell>
          <cell r="BG2086">
            <v>3</v>
          </cell>
          <cell r="BH2086">
            <v>2021</v>
          </cell>
          <cell r="BI2086">
            <v>1</v>
          </cell>
          <cell r="BJ2086" t="str">
            <v>Arrendado</v>
          </cell>
          <cell r="BL2086" t="str">
            <v>Auto Cam, S.A. de C.V.</v>
          </cell>
          <cell r="BM2086">
            <v>128362.07</v>
          </cell>
          <cell r="BN2086">
            <v>20537.93</v>
          </cell>
          <cell r="BO2086">
            <v>148900</v>
          </cell>
          <cell r="BQ2086">
            <v>43652</v>
          </cell>
          <cell r="BR2086" t="str">
            <v>AP-20170728-0735</v>
          </cell>
          <cell r="BS2086" t="str">
            <v>193</v>
          </cell>
          <cell r="BT2086" t="str">
            <v>14/36</v>
          </cell>
          <cell r="BU2086">
            <v>2133.37</v>
          </cell>
          <cell r="BV2086">
            <v>1219.51</v>
          </cell>
          <cell r="BW2086">
            <v>3352.88</v>
          </cell>
          <cell r="BX2086">
            <v>536.46</v>
          </cell>
          <cell r="BY2086">
            <v>3889.34</v>
          </cell>
          <cell r="BZ2086">
            <v>110312.64</v>
          </cell>
          <cell r="CA2086" t="str">
            <v>09/04/2018</v>
          </cell>
          <cell r="CB2086" t="str">
            <v>06/05/2021</v>
          </cell>
          <cell r="CC2086" t="str">
            <v>Lunes</v>
          </cell>
          <cell r="CD2086" t="str">
            <v>25</v>
          </cell>
          <cell r="CE2086" t="str">
            <v>5</v>
          </cell>
          <cell r="CF2086" t="str">
            <v>Amarillo</v>
          </cell>
          <cell r="CG2086" t="str">
            <v>1er Sábado</v>
          </cell>
          <cell r="CH2086" t="str">
            <v>Ene y Feb</v>
          </cell>
          <cell r="CI2086" t="str">
            <v>Jul y Ago</v>
          </cell>
          <cell r="CJ2086" t="str">
            <v>Ajustador</v>
          </cell>
          <cell r="CK2086">
            <v>90</v>
          </cell>
          <cell r="CL2086" t="str">
            <v>101 - MAGNA</v>
          </cell>
          <cell r="CM2086" t="str">
            <v>18086</v>
          </cell>
          <cell r="CN2086" t="str">
            <v>185/60/R14</v>
          </cell>
          <cell r="CO2086" t="str">
            <v>Motor: 1.6L, Potencia: 103hp @ 5800 rpm. Torque: 107 lb-pie @ 3600 rpm</v>
          </cell>
          <cell r="CP2086" t="str">
            <v>4018857</v>
          </cell>
        </row>
        <row r="2087">
          <cell r="A2087" t="str">
            <v>18087</v>
          </cell>
          <cell r="B2087" t="str">
            <v>M99AVT</v>
          </cell>
          <cell r="C2087" t="str">
            <v>Ciudad de México</v>
          </cell>
          <cell r="D2087" t="str">
            <v>No aplica</v>
          </cell>
          <cell r="E2087" t="str">
            <v>Aveo</v>
          </cell>
          <cell r="F2087" t="str">
            <v>Automóvil</v>
          </cell>
          <cell r="G2087" t="str">
            <v>Chevrolet</v>
          </cell>
          <cell r="H2087" t="str">
            <v>Aveo LT 4 Ptas, T/M-5V, D/H, A/A, B/A, CD, Paq. K</v>
          </cell>
          <cell r="I2087" t="str">
            <v>3G1TA5CF7JL197916</v>
          </cell>
          <cell r="J2087" t="str">
            <v>Hecho en México</v>
          </cell>
          <cell r="K2087" t="str">
            <v>Magna</v>
          </cell>
          <cell r="L2087">
            <v>4</v>
          </cell>
          <cell r="M2087">
            <v>45</v>
          </cell>
          <cell r="N2087">
            <v>2018</v>
          </cell>
          <cell r="O2087" t="str">
            <v>Mexicali</v>
          </cell>
          <cell r="P2087" t="str">
            <v>Baja California Norte</v>
          </cell>
          <cell r="Q2087" t="str">
            <v>Noroeste</v>
          </cell>
          <cell r="R2087" t="str">
            <v>Activo</v>
          </cell>
          <cell r="S2087" t="str">
            <v>En operación</v>
          </cell>
          <cell r="T2087" t="str">
            <v>GNP</v>
          </cell>
          <cell r="U2087" t="str">
            <v>Grupo Nacional Provincial, S.A.B.</v>
          </cell>
          <cell r="V2087" t="str">
            <v>Asesor de Servicio</v>
          </cell>
          <cell r="W2087" t="str">
            <v>0104</v>
          </cell>
          <cell r="X2087" t="str">
            <v>Supervisoria</v>
          </cell>
          <cell r="Y2087" t="str">
            <v>Asignado</v>
          </cell>
          <cell r="Z2087" t="str">
            <v>S04704</v>
          </cell>
          <cell r="AA2087" t="str">
            <v>Gámez Felix Luis Gerardo</v>
          </cell>
          <cell r="AB2087" t="str">
            <v>Servicios Administrativos en Reclamaciones, S.A. de C.V.</v>
          </cell>
          <cell r="AC2087" t="str">
            <v>GAFL830501BN1</v>
          </cell>
          <cell r="AD2087" t="str">
            <v>Operativo</v>
          </cell>
          <cell r="AE2087" t="str">
            <v>Asesor de Servicio</v>
          </cell>
          <cell r="AF2087" t="str">
            <v>Unidad Operativa</v>
          </cell>
          <cell r="AG2087" t="str">
            <v>Dirección Servicio y Operaciones</v>
          </cell>
          <cell r="AH2087" t="str">
            <v>Subdirección Siniestros Norte y Occidente</v>
          </cell>
          <cell r="AI2087" t="str">
            <v>C9178</v>
          </cell>
          <cell r="AJ2087" t="str">
            <v>Cárdenas Guzmán Adriel</v>
          </cell>
          <cell r="AK2087" t="str">
            <v>Mexicali</v>
          </cell>
          <cell r="AL2087" t="str">
            <v>Mexicalí</v>
          </cell>
          <cell r="AM2087">
            <v>0</v>
          </cell>
          <cell r="AN2087" t="str">
            <v>luis.gamez@gnp.com.mx</v>
          </cell>
          <cell r="AO2087" t="str">
            <v>luis.gamez@gnp.com.mx</v>
          </cell>
          <cell r="AQ2087">
            <v>6861350579</v>
          </cell>
          <cell r="AR2087" t="str">
            <v>6363180010389052</v>
          </cell>
          <cell r="AS2087" t="str">
            <v>ACTIVO</v>
          </cell>
          <cell r="AT2087" t="str">
            <v>2774</v>
          </cell>
          <cell r="AU2087" t="str">
            <v>174</v>
          </cell>
          <cell r="AV2087" t="str">
            <v>05/26</v>
          </cell>
          <cell r="AW2087" t="str">
            <v>IMDM24203992..</v>
          </cell>
          <cell r="AX2087" t="str">
            <v>Activo</v>
          </cell>
          <cell r="AY2087" t="str">
            <v>Si</v>
          </cell>
          <cell r="AZ2087">
            <v>819.45</v>
          </cell>
          <cell r="BA2087">
            <v>43631</v>
          </cell>
          <cell r="BB2087">
            <v>18027.900000000001</v>
          </cell>
          <cell r="BC2087">
            <v>40972.1</v>
          </cell>
          <cell r="BD2087">
            <v>59000</v>
          </cell>
          <cell r="BE2087">
            <v>43312</v>
          </cell>
          <cell r="BF2087">
            <v>44392</v>
          </cell>
          <cell r="BG2087">
            <v>3</v>
          </cell>
          <cell r="BH2087">
            <v>2021</v>
          </cell>
          <cell r="BI2087">
            <v>1</v>
          </cell>
          <cell r="BJ2087" t="str">
            <v>Arrendado</v>
          </cell>
          <cell r="BL2087" t="str">
            <v>Auto Cam, S.A. de C.V.</v>
          </cell>
          <cell r="BM2087">
            <v>128362.07</v>
          </cell>
          <cell r="BN2087">
            <v>20537.93</v>
          </cell>
          <cell r="BO2087">
            <v>148900</v>
          </cell>
          <cell r="BQ2087">
            <v>43652</v>
          </cell>
          <cell r="BR2087" t="str">
            <v>AP-20180626-0783</v>
          </cell>
          <cell r="BS2087" t="str">
            <v>56</v>
          </cell>
          <cell r="BT2087" t="str">
            <v>12/36</v>
          </cell>
          <cell r="BU2087">
            <v>2086.73</v>
          </cell>
          <cell r="BV2087">
            <v>1264.94</v>
          </cell>
          <cell r="BW2087">
            <v>3351.67</v>
          </cell>
          <cell r="BX2087">
            <v>536.27</v>
          </cell>
          <cell r="BY2087">
            <v>3887.94</v>
          </cell>
          <cell r="BZ2087">
            <v>114548.78</v>
          </cell>
          <cell r="CA2087" t="str">
            <v>26/06/2018</v>
          </cell>
          <cell r="CB2087" t="str">
            <v>06/07/2021</v>
          </cell>
          <cell r="CC2087" t="str">
            <v>Viernes</v>
          </cell>
          <cell r="CD2087" t="str">
            <v>99</v>
          </cell>
          <cell r="CE2087" t="str">
            <v>9</v>
          </cell>
          <cell r="CF2087" t="str">
            <v>Azul</v>
          </cell>
          <cell r="CG2087" t="str">
            <v>5o Sábado</v>
          </cell>
          <cell r="CH2087" t="str">
            <v>May y Jun</v>
          </cell>
          <cell r="CI2087" t="str">
            <v>Nov y Dic</v>
          </cell>
          <cell r="CJ2087" t="str">
            <v>Ajustador</v>
          </cell>
          <cell r="CK2087">
            <v>90</v>
          </cell>
          <cell r="CL2087" t="str">
            <v>101 - MAGNA</v>
          </cell>
          <cell r="CM2087" t="str">
            <v>18087</v>
          </cell>
          <cell r="CN2087" t="str">
            <v>185/60/R14</v>
          </cell>
          <cell r="CO2087" t="str">
            <v>Motor: 1.6L, Potencia: 103hp @ 5800 rpm. Torque: 107 lb-pie @ 3600 rpm</v>
          </cell>
          <cell r="CP2087" t="str">
            <v>-</v>
          </cell>
        </row>
        <row r="2088">
          <cell r="A2088" t="str">
            <v>18088</v>
          </cell>
          <cell r="B2088" t="str">
            <v>M48AVT</v>
          </cell>
          <cell r="C2088" t="str">
            <v>Ciudad de México</v>
          </cell>
          <cell r="D2088" t="str">
            <v>No aplica</v>
          </cell>
          <cell r="E2088" t="str">
            <v>Aveo</v>
          </cell>
          <cell r="F2088" t="str">
            <v>Automóvil</v>
          </cell>
          <cell r="G2088" t="str">
            <v>Chevrolet</v>
          </cell>
          <cell r="H2088" t="str">
            <v>Aveo LT 4 Ptas, T/M-5V, D/H, A/A, B/A, CD, Paq. K</v>
          </cell>
          <cell r="I2088" t="str">
            <v>3G1TA5CF7JL198080</v>
          </cell>
          <cell r="J2088" t="str">
            <v>Hecho en México</v>
          </cell>
          <cell r="K2088" t="str">
            <v>Magna</v>
          </cell>
          <cell r="L2088">
            <v>4</v>
          </cell>
          <cell r="M2088">
            <v>45</v>
          </cell>
          <cell r="N2088">
            <v>2018</v>
          </cell>
          <cell r="O2088" t="str">
            <v>Acapulco</v>
          </cell>
          <cell r="P2088" t="str">
            <v>Guerrero</v>
          </cell>
          <cell r="Q2088" t="str">
            <v>Centro</v>
          </cell>
          <cell r="R2088" t="str">
            <v>Activo</v>
          </cell>
          <cell r="S2088" t="str">
            <v>En operación</v>
          </cell>
          <cell r="T2088" t="str">
            <v>GNP</v>
          </cell>
          <cell r="U2088" t="str">
            <v>Grupo Nacional Provincial, S.A.B.</v>
          </cell>
          <cell r="V2088" t="str">
            <v>Asesor de Servicio</v>
          </cell>
          <cell r="W2088" t="str">
            <v>AC2</v>
          </cell>
          <cell r="X2088" t="str">
            <v>Supervisoria</v>
          </cell>
          <cell r="Y2088" t="str">
            <v>Asignado</v>
          </cell>
          <cell r="Z2088">
            <v>40216001</v>
          </cell>
          <cell r="AA2088" t="str">
            <v>Ponce Navarro Carlos Alberto</v>
          </cell>
          <cell r="AB2088" t="str">
            <v>Servicios Administrativos en Reclamaciones, S.A. de C.V.</v>
          </cell>
          <cell r="AC2088" t="str">
            <v>PONC810515P67</v>
          </cell>
          <cell r="AD2088" t="str">
            <v>Operativo</v>
          </cell>
          <cell r="AE2088" t="str">
            <v>Asesor de Servicio</v>
          </cell>
          <cell r="AF2088" t="str">
            <v>Unidad Operativa</v>
          </cell>
          <cell r="AG2088" t="str">
            <v>Dirección Servicio y Operaciones</v>
          </cell>
          <cell r="AH2088" t="str">
            <v>Subdir. Siniestros CDMX y Sureste</v>
          </cell>
          <cell r="AI2088" t="str">
            <v>C9208</v>
          </cell>
          <cell r="AJ2088" t="str">
            <v>Lasa Estrada Antxon</v>
          </cell>
          <cell r="AK2088" t="str">
            <v>Acapulco</v>
          </cell>
          <cell r="AL2088" t="str">
            <v>Acapulco</v>
          </cell>
          <cell r="AM2088">
            <v>1704</v>
          </cell>
          <cell r="AN2088" t="str">
            <v>carlos.ponce@gnp.com.mx</v>
          </cell>
          <cell r="AO2088" t="str">
            <v>carlos.ponce@gnp.com.mx</v>
          </cell>
          <cell r="AQ2088">
            <v>7445867905</v>
          </cell>
          <cell r="AR2088" t="str">
            <v>6363180010389060</v>
          </cell>
          <cell r="AS2088" t="str">
            <v>ACTIVO</v>
          </cell>
          <cell r="AT2088" t="str">
            <v>6262</v>
          </cell>
          <cell r="AU2088" t="str">
            <v>501</v>
          </cell>
          <cell r="AV2088" t="str">
            <v>05/26</v>
          </cell>
          <cell r="AW2088" t="str">
            <v>IMDM24203993..</v>
          </cell>
          <cell r="AX2088" t="str">
            <v>Activo</v>
          </cell>
          <cell r="AY2088" t="str">
            <v>No</v>
          </cell>
          <cell r="AZ2088" t="str">
            <v>-</v>
          </cell>
          <cell r="BA2088" t="str">
            <v>-</v>
          </cell>
          <cell r="BB2088" t="str">
            <v>-</v>
          </cell>
          <cell r="BC2088" t="str">
            <v>-</v>
          </cell>
          <cell r="BD2088" t="str">
            <v>-</v>
          </cell>
          <cell r="BE2088" t="str">
            <v>-</v>
          </cell>
          <cell r="BF2088" t="str">
            <v>-</v>
          </cell>
          <cell r="BG2088">
            <v>3</v>
          </cell>
          <cell r="BH2088">
            <v>2021</v>
          </cell>
          <cell r="BI2088">
            <v>1</v>
          </cell>
          <cell r="BJ2088" t="str">
            <v>Arrendado</v>
          </cell>
          <cell r="BL2088" t="str">
            <v>Auto Cam, S.A. de C.V.</v>
          </cell>
          <cell r="BM2088">
            <v>128362.07</v>
          </cell>
          <cell r="BN2088">
            <v>20537.93</v>
          </cell>
          <cell r="BO2088">
            <v>148900</v>
          </cell>
          <cell r="BQ2088">
            <v>43652</v>
          </cell>
          <cell r="BR2088" t="str">
            <v>AP-20180626-0783</v>
          </cell>
          <cell r="BS2088" t="str">
            <v>57</v>
          </cell>
          <cell r="BT2088" t="str">
            <v>12/36</v>
          </cell>
          <cell r="BU2088">
            <v>2086.73</v>
          </cell>
          <cell r="BV2088">
            <v>1264.94</v>
          </cell>
          <cell r="BW2088">
            <v>3351.67</v>
          </cell>
          <cell r="BX2088">
            <v>536.27</v>
          </cell>
          <cell r="BY2088">
            <v>3887.94</v>
          </cell>
          <cell r="BZ2088">
            <v>114548.78</v>
          </cell>
          <cell r="CA2088" t="str">
            <v>26/06/2018</v>
          </cell>
          <cell r="CB2088" t="str">
            <v>06/07/2021</v>
          </cell>
          <cell r="CC2088" t="str">
            <v>Martes</v>
          </cell>
          <cell r="CD2088" t="str">
            <v>48</v>
          </cell>
          <cell r="CE2088" t="str">
            <v>8</v>
          </cell>
          <cell r="CF2088" t="str">
            <v>Rosa</v>
          </cell>
          <cell r="CG2088" t="str">
            <v>2o Sábado</v>
          </cell>
          <cell r="CH2088" t="str">
            <v>Feb y Mzo</v>
          </cell>
          <cell r="CI2088" t="str">
            <v>Ago y Sep</v>
          </cell>
          <cell r="CJ2088" t="str">
            <v>Ajustador</v>
          </cell>
          <cell r="CK2088">
            <v>90</v>
          </cell>
          <cell r="CL2088" t="str">
            <v>101 - MAGNA</v>
          </cell>
          <cell r="CM2088" t="str">
            <v>18088</v>
          </cell>
          <cell r="CN2088" t="str">
            <v>185/60/R14</v>
          </cell>
          <cell r="CO2088" t="str">
            <v>Motor: 1.6L, Potencia: 103hp @ 5800 rpm. Torque: 107 lb-pie @ 3600 rpm</v>
          </cell>
          <cell r="CP2088" t="str">
            <v>4017848</v>
          </cell>
        </row>
        <row r="2089">
          <cell r="A2089" t="str">
            <v>18089</v>
          </cell>
          <cell r="B2089" t="str">
            <v>J71AUU</v>
          </cell>
          <cell r="C2089" t="str">
            <v>Ciudad de México</v>
          </cell>
          <cell r="D2089" t="str">
            <v>No aplica</v>
          </cell>
          <cell r="E2089" t="str">
            <v>Aveo</v>
          </cell>
          <cell r="F2089" t="str">
            <v>Automóvil</v>
          </cell>
          <cell r="G2089" t="str">
            <v>Chevrolet</v>
          </cell>
          <cell r="H2089" t="str">
            <v>Aveo LT 4 Ptas, T/M-5V, D/H, A/A, B/A, CD, Paq. K</v>
          </cell>
          <cell r="I2089" t="str">
            <v>3G1TA5CF9JL198890</v>
          </cell>
          <cell r="J2089" t="str">
            <v>Hecho en México</v>
          </cell>
          <cell r="K2089" t="str">
            <v>Magna</v>
          </cell>
          <cell r="L2089">
            <v>4</v>
          </cell>
          <cell r="M2089">
            <v>45</v>
          </cell>
          <cell r="N2089">
            <v>2018</v>
          </cell>
          <cell r="O2089" t="str">
            <v>Cuernavaca</v>
          </cell>
          <cell r="P2089" t="str">
            <v>Morelos</v>
          </cell>
          <cell r="Q2089" t="str">
            <v>Centro</v>
          </cell>
          <cell r="R2089" t="str">
            <v>Activo</v>
          </cell>
          <cell r="S2089" t="str">
            <v>En operación</v>
          </cell>
          <cell r="T2089" t="str">
            <v>GNP</v>
          </cell>
          <cell r="U2089" t="str">
            <v>Grupo Nacional Provincial, S.A.B.</v>
          </cell>
          <cell r="V2089" t="str">
            <v>Asesor de Servicio</v>
          </cell>
          <cell r="W2089" t="str">
            <v>559</v>
          </cell>
          <cell r="X2089" t="str">
            <v>Célula 2</v>
          </cell>
          <cell r="Y2089" t="str">
            <v>Asignado</v>
          </cell>
          <cell r="Z2089" t="str">
            <v>N88473</v>
          </cell>
          <cell r="AA2089" t="str">
            <v>Reyna García Arturo</v>
          </cell>
          <cell r="AB2089" t="str">
            <v>Grupo Nacional Provincial, S.A.B.</v>
          </cell>
          <cell r="AC2089" t="str">
            <v>REGA730523NE1</v>
          </cell>
          <cell r="AD2089" t="str">
            <v>Operativo</v>
          </cell>
          <cell r="AE2089" t="str">
            <v>Asesor de Servicio Automovil</v>
          </cell>
          <cell r="AF2089" t="str">
            <v>Unidad Operativa</v>
          </cell>
          <cell r="AG2089" t="str">
            <v>Dirección Servicio y Operaciones</v>
          </cell>
          <cell r="AH2089" t="str">
            <v>Subdir. Siniestros CDMX y Sureste</v>
          </cell>
          <cell r="AI2089" t="str">
            <v>C9215</v>
          </cell>
          <cell r="AJ2089" t="str">
            <v>Moreno Alvárez Elvia Citlalli</v>
          </cell>
          <cell r="AK2089" t="str">
            <v>Tlalnepantla</v>
          </cell>
          <cell r="AL2089" t="str">
            <v>Tlalnepantla</v>
          </cell>
          <cell r="AM2089">
            <v>0</v>
          </cell>
          <cell r="AN2089" t="str">
            <v>arturo.reyna@gnp.com.mx</v>
          </cell>
          <cell r="AO2089" t="str">
            <v>arturo.reyna@gnp.com.mx</v>
          </cell>
          <cell r="AQ2089">
            <v>5535228244</v>
          </cell>
          <cell r="AR2089" t="str">
            <v>6363180010382180</v>
          </cell>
          <cell r="AS2089" t="str">
            <v>ACTIVO</v>
          </cell>
          <cell r="AT2089" t="str">
            <v>6347</v>
          </cell>
          <cell r="AU2089" t="str">
            <v>218</v>
          </cell>
          <cell r="AV2089" t="str">
            <v>05/26</v>
          </cell>
          <cell r="AW2089" t="str">
            <v>IMDM22968850..</v>
          </cell>
          <cell r="AX2089" t="str">
            <v>Activo</v>
          </cell>
          <cell r="AY2089" t="str">
            <v>Si</v>
          </cell>
          <cell r="AZ2089">
            <v>819.45</v>
          </cell>
          <cell r="BA2089">
            <v>43708</v>
          </cell>
          <cell r="BB2089">
            <v>25402.95</v>
          </cell>
          <cell r="BC2089">
            <v>33597.050000000003</v>
          </cell>
          <cell r="BD2089">
            <v>59000</v>
          </cell>
          <cell r="BE2089">
            <v>43251</v>
          </cell>
          <cell r="BF2089">
            <v>44316</v>
          </cell>
          <cell r="BG2089">
            <v>3</v>
          </cell>
          <cell r="BH2089">
            <v>2021</v>
          </cell>
          <cell r="BI2089">
            <v>1</v>
          </cell>
          <cell r="BJ2089" t="str">
            <v>Arrendado</v>
          </cell>
          <cell r="BL2089" t="str">
            <v>Auto Cam, S.A. de C.V.</v>
          </cell>
          <cell r="BM2089">
            <v>128362.07</v>
          </cell>
          <cell r="BN2089">
            <v>20537.93</v>
          </cell>
          <cell r="BO2089">
            <v>148900</v>
          </cell>
          <cell r="BQ2089">
            <v>43652</v>
          </cell>
          <cell r="BR2089" t="str">
            <v>AP-20170728-0735</v>
          </cell>
          <cell r="BS2089" t="str">
            <v>194</v>
          </cell>
          <cell r="BT2089" t="str">
            <v>14/36</v>
          </cell>
          <cell r="BU2089">
            <v>2133.37</v>
          </cell>
          <cell r="BV2089">
            <v>1219.51</v>
          </cell>
          <cell r="BW2089">
            <v>3352.88</v>
          </cell>
          <cell r="BX2089">
            <v>536.46</v>
          </cell>
          <cell r="BY2089">
            <v>3889.34</v>
          </cell>
          <cell r="BZ2089">
            <v>110312.64</v>
          </cell>
          <cell r="CA2089" t="str">
            <v>09/04/2018</v>
          </cell>
          <cell r="CB2089" t="str">
            <v>06/05/2021</v>
          </cell>
          <cell r="CC2089" t="str">
            <v>Jueves</v>
          </cell>
          <cell r="CD2089" t="str">
            <v>71</v>
          </cell>
          <cell r="CE2089" t="str">
            <v>1</v>
          </cell>
          <cell r="CF2089" t="str">
            <v>Verde</v>
          </cell>
          <cell r="CG2089" t="str">
            <v>4o Sábado</v>
          </cell>
          <cell r="CH2089" t="str">
            <v>Abr y May</v>
          </cell>
          <cell r="CI2089" t="str">
            <v>Oct y Nov</v>
          </cell>
          <cell r="CJ2089" t="str">
            <v>Ajustador</v>
          </cell>
          <cell r="CK2089">
            <v>90</v>
          </cell>
          <cell r="CL2089" t="str">
            <v>101 - MAGNA</v>
          </cell>
          <cell r="CM2089" t="str">
            <v>18089</v>
          </cell>
          <cell r="CN2089" t="str">
            <v>185/60/R14</v>
          </cell>
          <cell r="CO2089" t="str">
            <v>Motor: 1.6L, Potencia: 103hp @ 5800 rpm. Torque: 107 lb-pie @ 3600 rpm</v>
          </cell>
          <cell r="CP2089" t="str">
            <v>4021011</v>
          </cell>
        </row>
        <row r="2090">
          <cell r="A2090" t="str">
            <v>18090</v>
          </cell>
          <cell r="B2090" t="str">
            <v>H28BCJ</v>
          </cell>
          <cell r="C2090" t="str">
            <v>Ciudad de México</v>
          </cell>
          <cell r="D2090" t="str">
            <v>No aplica</v>
          </cell>
          <cell r="E2090" t="str">
            <v>Aveo</v>
          </cell>
          <cell r="F2090" t="str">
            <v>Automóvil</v>
          </cell>
          <cell r="G2090" t="str">
            <v>Chevrolet</v>
          </cell>
          <cell r="H2090" t="str">
            <v>Aveo LT 4 Ptas, T/M-5V, D/H, A/A, B/A, CD, Paq. K</v>
          </cell>
          <cell r="I2090" t="str">
            <v>3G1TA5CF3JL187061</v>
          </cell>
          <cell r="J2090" t="str">
            <v>Hecho en México</v>
          </cell>
          <cell r="K2090" t="str">
            <v>Magna</v>
          </cell>
          <cell r="L2090">
            <v>4</v>
          </cell>
          <cell r="M2090">
            <v>45</v>
          </cell>
          <cell r="N2090">
            <v>2018</v>
          </cell>
          <cell r="O2090" t="str">
            <v>Toluca</v>
          </cell>
          <cell r="P2090" t="str">
            <v>Estado de México</v>
          </cell>
          <cell r="Q2090" t="str">
            <v>Centro</v>
          </cell>
          <cell r="R2090" t="str">
            <v>Activo</v>
          </cell>
          <cell r="S2090" t="str">
            <v>En operación</v>
          </cell>
          <cell r="T2090" t="str">
            <v>GNP</v>
          </cell>
          <cell r="U2090" t="str">
            <v>Grupo Nacional Provincial, S.A.B.</v>
          </cell>
          <cell r="V2090" t="str">
            <v>Asesor de Servicio</v>
          </cell>
          <cell r="W2090" t="str">
            <v>1230</v>
          </cell>
          <cell r="X2090" t="str">
            <v>Guardia 2</v>
          </cell>
          <cell r="Y2090" t="str">
            <v>Asignado</v>
          </cell>
          <cell r="Z2090" t="str">
            <v>S08068</v>
          </cell>
          <cell r="AA2090" t="str">
            <v>Correa Leyte Ricardo</v>
          </cell>
          <cell r="AB2090" t="str">
            <v>Servicios Administrativos en Reclamaciones, S.A. de C.V.</v>
          </cell>
          <cell r="AC2090" t="str">
            <v>COLR800201P43</v>
          </cell>
          <cell r="AD2090" t="str">
            <v>Operativo</v>
          </cell>
          <cell r="AE2090" t="str">
            <v>Asesor de Servicio</v>
          </cell>
          <cell r="AF2090" t="str">
            <v>Unidad Operativa</v>
          </cell>
          <cell r="AG2090" t="str">
            <v>Dirección Servicio y Operaciones</v>
          </cell>
          <cell r="AH2090" t="str">
            <v>Subdir. Siniestros CDMX y Sureste</v>
          </cell>
          <cell r="AI2090" t="str">
            <v>C9208</v>
          </cell>
          <cell r="AJ2090" t="str">
            <v>Lasa Estrada Antxon</v>
          </cell>
          <cell r="AK2090" t="str">
            <v>Toluca</v>
          </cell>
          <cell r="AL2090" t="str">
            <v>Toluca</v>
          </cell>
          <cell r="AM2090">
            <v>0</v>
          </cell>
          <cell r="AN2090">
            <v>0</v>
          </cell>
          <cell r="AO2090">
            <v>0</v>
          </cell>
          <cell r="AQ2090" t="str">
            <v>7223508855 </v>
          </cell>
          <cell r="AR2090" t="str">
            <v>6363180010515888</v>
          </cell>
          <cell r="AS2090" t="str">
            <v>ACTIVO</v>
          </cell>
          <cell r="AT2090" t="str">
            <v>5149</v>
          </cell>
          <cell r="AU2090" t="str">
            <v>047</v>
          </cell>
          <cell r="AV2090" t="str">
            <v>06/26</v>
          </cell>
          <cell r="AW2090" t="str">
            <v>IMDM24204342..</v>
          </cell>
          <cell r="AX2090" t="str">
            <v>Activo</v>
          </cell>
          <cell r="AY2090" t="str">
            <v>No</v>
          </cell>
          <cell r="AZ2090" t="str">
            <v>-</v>
          </cell>
          <cell r="BA2090" t="str">
            <v>-</v>
          </cell>
          <cell r="BB2090" t="str">
            <v>-</v>
          </cell>
          <cell r="BC2090" t="str">
            <v>-</v>
          </cell>
          <cell r="BD2090" t="str">
            <v>-</v>
          </cell>
          <cell r="BE2090" t="str">
            <v>-</v>
          </cell>
          <cell r="BF2090" t="str">
            <v>-</v>
          </cell>
          <cell r="BG2090">
            <v>3</v>
          </cell>
          <cell r="BH2090">
            <v>2021</v>
          </cell>
          <cell r="BI2090">
            <v>1</v>
          </cell>
          <cell r="BJ2090" t="str">
            <v>Arrendado</v>
          </cell>
          <cell r="BL2090" t="str">
            <v>Auto Cam, S.A. de C.V.</v>
          </cell>
          <cell r="BM2090">
            <v>128362.07</v>
          </cell>
          <cell r="BN2090">
            <v>20537.93</v>
          </cell>
          <cell r="BO2090">
            <v>148900</v>
          </cell>
          <cell r="BQ2090">
            <v>43652</v>
          </cell>
          <cell r="BR2090" t="str">
            <v>AP-20170728-0735</v>
          </cell>
          <cell r="BS2090" t="str">
            <v>195</v>
          </cell>
          <cell r="BT2090" t="str">
            <v>14/36</v>
          </cell>
          <cell r="BU2090">
            <v>2133.37</v>
          </cell>
          <cell r="BV2090">
            <v>1219.51</v>
          </cell>
          <cell r="BW2090">
            <v>3352.88</v>
          </cell>
          <cell r="BX2090">
            <v>536.46</v>
          </cell>
          <cell r="BY2090">
            <v>3889.34</v>
          </cell>
          <cell r="BZ2090">
            <v>110312.64</v>
          </cell>
          <cell r="CA2090" t="str">
            <v>09/04/2018</v>
          </cell>
          <cell r="CB2090" t="str">
            <v>06/05/2021</v>
          </cell>
          <cell r="CC2090" t="str">
            <v>Martes</v>
          </cell>
          <cell r="CD2090" t="str">
            <v>28</v>
          </cell>
          <cell r="CE2090" t="str">
            <v>8</v>
          </cell>
          <cell r="CF2090" t="str">
            <v>Rosa</v>
          </cell>
          <cell r="CG2090" t="str">
            <v>2o Sábado</v>
          </cell>
          <cell r="CH2090" t="str">
            <v>Feb y Mzo</v>
          </cell>
          <cell r="CI2090" t="str">
            <v>Ago y Sep</v>
          </cell>
          <cell r="CJ2090" t="str">
            <v>Ajustador</v>
          </cell>
          <cell r="CK2090">
            <v>90</v>
          </cell>
          <cell r="CL2090" t="str">
            <v>101 - MAGNA</v>
          </cell>
          <cell r="CM2090" t="str">
            <v>18090</v>
          </cell>
          <cell r="CN2090" t="str">
            <v>185/60/R14</v>
          </cell>
          <cell r="CO2090" t="str">
            <v>Motor: 1.6L, Potencia: 103hp @ 5800 rpm. Torque: 107 lb-pie @ 3600 rpm</v>
          </cell>
          <cell r="CP2090" t="str">
            <v>4018820</v>
          </cell>
        </row>
        <row r="2091">
          <cell r="A2091" t="str">
            <v>18091</v>
          </cell>
          <cell r="B2091" t="str">
            <v>K36AVT</v>
          </cell>
          <cell r="C2091" t="str">
            <v>Ciudad de México</v>
          </cell>
          <cell r="D2091" t="str">
            <v>No aplica</v>
          </cell>
          <cell r="E2091" t="str">
            <v>Aveo</v>
          </cell>
          <cell r="F2091" t="str">
            <v>Automóvil</v>
          </cell>
          <cell r="G2091" t="str">
            <v>Chevrolet</v>
          </cell>
          <cell r="H2091" t="str">
            <v>Aveo LT 4 Ptas, T/M-5V, D/H, A/A, B/A, CD, Paq. K</v>
          </cell>
          <cell r="I2091" t="str">
            <v>3G1TA5CFXJL196761</v>
          </cell>
          <cell r="J2091" t="str">
            <v>Hecho en México</v>
          </cell>
          <cell r="K2091" t="str">
            <v>Magna</v>
          </cell>
          <cell r="L2091">
            <v>4</v>
          </cell>
          <cell r="M2091">
            <v>45</v>
          </cell>
          <cell r="N2091">
            <v>2018</v>
          </cell>
          <cell r="O2091" t="str">
            <v>Veracruz</v>
          </cell>
          <cell r="P2091" t="str">
            <v>Veracruz</v>
          </cell>
          <cell r="Q2091" t="str">
            <v>Sureste</v>
          </cell>
          <cell r="R2091" t="str">
            <v>Activo</v>
          </cell>
          <cell r="S2091" t="str">
            <v>En operación</v>
          </cell>
          <cell r="T2091" t="str">
            <v>GNP</v>
          </cell>
          <cell r="U2091" t="str">
            <v>Grupo Nacional Provincial, S.A.B.</v>
          </cell>
          <cell r="V2091" t="str">
            <v>Asesor de Servicio</v>
          </cell>
          <cell r="W2091" t="str">
            <v>V8</v>
          </cell>
          <cell r="X2091" t="str">
            <v>Supervisoria</v>
          </cell>
          <cell r="Y2091" t="str">
            <v>Asignado</v>
          </cell>
          <cell r="Z2091" t="str">
            <v>S03957</v>
          </cell>
          <cell r="AA2091" t="str">
            <v>Garcia Lujan Jesús</v>
          </cell>
          <cell r="AB2091" t="str">
            <v>Servicios Administrativos en Reclamaciones, S.A. de C.V.</v>
          </cell>
          <cell r="AC2091" t="str">
            <v>GALJ7802087ZA</v>
          </cell>
          <cell r="AD2091" t="str">
            <v>Operativo</v>
          </cell>
          <cell r="AE2091" t="str">
            <v>Asesor de Servicio</v>
          </cell>
          <cell r="AF2091" t="str">
            <v>Unidad Operativa</v>
          </cell>
          <cell r="AG2091" t="str">
            <v>Dirección Servicio y Operaciones</v>
          </cell>
          <cell r="AH2091" t="str">
            <v>Subdir. Siniestros CDMX y Sureste</v>
          </cell>
          <cell r="AI2091" t="str">
            <v>C9208</v>
          </cell>
          <cell r="AJ2091" t="str">
            <v>Lasa Estrada Antxon</v>
          </cell>
          <cell r="AK2091" t="str">
            <v>Paseo Jardin</v>
          </cell>
          <cell r="AL2091" t="str">
            <v>Veracruz</v>
          </cell>
          <cell r="AM2091">
            <v>0</v>
          </cell>
          <cell r="AN2091" t="str">
            <v>jesus.garcia@gnp.com.mx</v>
          </cell>
          <cell r="AO2091" t="str">
            <v>jesus.garcia@gnp.com.mx</v>
          </cell>
          <cell r="AQ2091">
            <v>2291145410</v>
          </cell>
          <cell r="AR2091" t="str">
            <v>6363180010389078</v>
          </cell>
          <cell r="AS2091" t="str">
            <v>ACTIVO</v>
          </cell>
          <cell r="AT2091" t="str">
            <v>2373</v>
          </cell>
          <cell r="AU2091" t="str">
            <v>367</v>
          </cell>
          <cell r="AV2091" t="str">
            <v>05/26</v>
          </cell>
          <cell r="AW2091" t="str">
            <v>-</v>
          </cell>
          <cell r="AX2091" t="str">
            <v>-</v>
          </cell>
          <cell r="AY2091" t="str">
            <v>No</v>
          </cell>
          <cell r="AZ2091" t="str">
            <v>-</v>
          </cell>
          <cell r="BA2091" t="str">
            <v>-</v>
          </cell>
          <cell r="BB2091" t="str">
            <v>-</v>
          </cell>
          <cell r="BC2091" t="str">
            <v>-</v>
          </cell>
          <cell r="BD2091" t="str">
            <v>-</v>
          </cell>
          <cell r="BE2091" t="str">
            <v>-</v>
          </cell>
          <cell r="BF2091" t="str">
            <v>-</v>
          </cell>
          <cell r="BG2091">
            <v>3</v>
          </cell>
          <cell r="BH2091">
            <v>2021</v>
          </cell>
          <cell r="BI2091">
            <v>1</v>
          </cell>
          <cell r="BJ2091" t="str">
            <v>Arrendado</v>
          </cell>
          <cell r="BL2091" t="str">
            <v>Auto Cam, S.A. de C.V.</v>
          </cell>
          <cell r="BM2091">
            <v>128362.07</v>
          </cell>
          <cell r="BN2091">
            <v>20537.93</v>
          </cell>
          <cell r="BO2091">
            <v>148900</v>
          </cell>
          <cell r="BQ2091">
            <v>43652</v>
          </cell>
          <cell r="BR2091" t="str">
            <v>AP-20180626-0783</v>
          </cell>
          <cell r="BS2091" t="str">
            <v>45</v>
          </cell>
          <cell r="BT2091" t="str">
            <v>12/36</v>
          </cell>
          <cell r="BU2091">
            <v>2086.73</v>
          </cell>
          <cell r="BV2091">
            <v>1264.94</v>
          </cell>
          <cell r="BW2091">
            <v>3351.67</v>
          </cell>
          <cell r="BX2091">
            <v>536.27</v>
          </cell>
          <cell r="BY2091">
            <v>3887.94</v>
          </cell>
          <cell r="BZ2091">
            <v>114548.78</v>
          </cell>
          <cell r="CA2091" t="str">
            <v>26/06/2018</v>
          </cell>
          <cell r="CB2091" t="str">
            <v>06/07/2021</v>
          </cell>
          <cell r="CC2091" t="str">
            <v>Lunes</v>
          </cell>
          <cell r="CD2091" t="str">
            <v>36</v>
          </cell>
          <cell r="CE2091" t="str">
            <v>6</v>
          </cell>
          <cell r="CF2091" t="str">
            <v>Amarillo</v>
          </cell>
          <cell r="CG2091" t="str">
            <v>1er Sábado</v>
          </cell>
          <cell r="CH2091" t="str">
            <v>Ene y Feb</v>
          </cell>
          <cell r="CI2091" t="str">
            <v>Jul y Ago</v>
          </cell>
          <cell r="CJ2091" t="str">
            <v>Ajustador</v>
          </cell>
          <cell r="CK2091">
            <v>90</v>
          </cell>
          <cell r="CL2091" t="str">
            <v>101 - MAGNA</v>
          </cell>
          <cell r="CM2091" t="str">
            <v>18091</v>
          </cell>
          <cell r="CN2091" t="str">
            <v>185/60/R14</v>
          </cell>
          <cell r="CO2091" t="str">
            <v>Motor: 1.6L, Potencia: 103hp @ 5800 rpm. Torque: 107 lb-pie @ 3600 rpm</v>
          </cell>
          <cell r="CP2091" t="str">
            <v>4006504</v>
          </cell>
        </row>
        <row r="2092">
          <cell r="A2092" t="str">
            <v>18092</v>
          </cell>
          <cell r="B2092" t="str">
            <v>P46AVT</v>
          </cell>
          <cell r="C2092" t="str">
            <v>Ciudad de México</v>
          </cell>
          <cell r="D2092" t="str">
            <v>No aplica</v>
          </cell>
          <cell r="E2092" t="str">
            <v>Aveo</v>
          </cell>
          <cell r="F2092" t="str">
            <v>Automóvil</v>
          </cell>
          <cell r="G2092" t="str">
            <v>Chevrolet</v>
          </cell>
          <cell r="H2092" t="str">
            <v>Aveo LT 4 Ptas, T/M-5V, D/H, A/A, B/A, CD, Paq. K</v>
          </cell>
          <cell r="I2092" t="str">
            <v>3G1TA5CFXJL196937</v>
          </cell>
          <cell r="J2092" t="str">
            <v>Hecho en México</v>
          </cell>
          <cell r="K2092" t="str">
            <v>Magna</v>
          </cell>
          <cell r="L2092">
            <v>4</v>
          </cell>
          <cell r="M2092">
            <v>45</v>
          </cell>
          <cell r="N2092">
            <v>2018</v>
          </cell>
          <cell r="O2092" t="str">
            <v>San Luis Potosí</v>
          </cell>
          <cell r="P2092" t="str">
            <v>San Luis Potosí</v>
          </cell>
          <cell r="Q2092" t="str">
            <v>Occidente</v>
          </cell>
          <cell r="R2092" t="str">
            <v>Activo</v>
          </cell>
          <cell r="S2092" t="str">
            <v>En operación</v>
          </cell>
          <cell r="T2092" t="str">
            <v>GNP</v>
          </cell>
          <cell r="U2092" t="str">
            <v>Grupo Nacional Provincial, S.A.B.</v>
          </cell>
          <cell r="V2092" t="str">
            <v>Asesor de Servicio</v>
          </cell>
          <cell r="W2092" t="str">
            <v>583</v>
          </cell>
          <cell r="X2092" t="str">
            <v>Célula 9</v>
          </cell>
          <cell r="Y2092" t="str">
            <v>Asignado</v>
          </cell>
          <cell r="Z2092" t="str">
            <v>S05177</v>
          </cell>
          <cell r="AA2092" t="str">
            <v>Ayala Lara Manuel</v>
          </cell>
          <cell r="AB2092" t="str">
            <v>Servicios Administrativos en Reclamaciones, S.A. de C.V.</v>
          </cell>
          <cell r="AC2092" t="str">
            <v>AALM811106UIA</v>
          </cell>
          <cell r="AD2092" t="str">
            <v>Operativo</v>
          </cell>
          <cell r="AE2092" t="str">
            <v>Asesor de Servicio</v>
          </cell>
          <cell r="AF2092" t="str">
            <v>Unidad Operativa</v>
          </cell>
          <cell r="AG2092" t="str">
            <v>Dirección Servicio y Operaciones</v>
          </cell>
          <cell r="AH2092" t="str">
            <v>Subdirección Siniestros Norte y Occidente</v>
          </cell>
          <cell r="AI2092" t="str">
            <v>C9212</v>
          </cell>
          <cell r="AJ2092" t="str">
            <v>Colome Pineda Juan Del Carmen</v>
          </cell>
          <cell r="AK2092" t="str">
            <v>Oficina de servicio Queretaro</v>
          </cell>
          <cell r="AL2092" t="str">
            <v>Queretaro</v>
          </cell>
          <cell r="AM2092">
            <v>5961</v>
          </cell>
          <cell r="AN2092" t="str">
            <v>manuel.ayala@gnp.com.mx</v>
          </cell>
          <cell r="AO2092" t="str">
            <v>manuel.ayala@gnp.com.mx</v>
          </cell>
          <cell r="AQ2092">
            <v>4441195611</v>
          </cell>
          <cell r="AR2092" t="str">
            <v>6363180010389086</v>
          </cell>
          <cell r="AS2092" t="str">
            <v>ACTIVO</v>
          </cell>
          <cell r="AT2092" t="str">
            <v>9341</v>
          </cell>
          <cell r="AU2092" t="str">
            <v>168</v>
          </cell>
          <cell r="AV2092" t="str">
            <v>05/26</v>
          </cell>
          <cell r="AW2092" t="str">
            <v>IMDM24203994..</v>
          </cell>
          <cell r="AX2092" t="str">
            <v>Activo</v>
          </cell>
          <cell r="AY2092" t="str">
            <v>No</v>
          </cell>
          <cell r="AZ2092" t="str">
            <v>-</v>
          </cell>
          <cell r="BA2092" t="str">
            <v>-</v>
          </cell>
          <cell r="BB2092" t="str">
            <v>-</v>
          </cell>
          <cell r="BC2092" t="str">
            <v>-</v>
          </cell>
          <cell r="BD2092" t="str">
            <v>-</v>
          </cell>
          <cell r="BE2092" t="str">
            <v>-</v>
          </cell>
          <cell r="BF2092" t="str">
            <v>-</v>
          </cell>
          <cell r="BG2092">
            <v>3</v>
          </cell>
          <cell r="BH2092">
            <v>2021</v>
          </cell>
          <cell r="BI2092">
            <v>1</v>
          </cell>
          <cell r="BJ2092" t="str">
            <v>Arrendado</v>
          </cell>
          <cell r="BL2092" t="str">
            <v>Auto Cam, S.A. de C.V.</v>
          </cell>
          <cell r="BM2092">
            <v>128362.07</v>
          </cell>
          <cell r="BN2092">
            <v>20537.93</v>
          </cell>
          <cell r="BO2092">
            <v>148900</v>
          </cell>
          <cell r="BQ2092">
            <v>43652</v>
          </cell>
          <cell r="BR2092" t="str">
            <v>AP-20180626-0783</v>
          </cell>
          <cell r="BS2092" t="str">
            <v>46</v>
          </cell>
          <cell r="BT2092" t="str">
            <v>12/36</v>
          </cell>
          <cell r="BU2092">
            <v>2086.73</v>
          </cell>
          <cell r="BV2092">
            <v>1264.94</v>
          </cell>
          <cell r="BW2092">
            <v>3351.67</v>
          </cell>
          <cell r="BX2092">
            <v>536.27</v>
          </cell>
          <cell r="BY2092">
            <v>3887.94</v>
          </cell>
          <cell r="BZ2092">
            <v>114548.78</v>
          </cell>
          <cell r="CA2092" t="str">
            <v>26/06/2018</v>
          </cell>
          <cell r="CB2092" t="str">
            <v>06/07/2021</v>
          </cell>
          <cell r="CC2092" t="str">
            <v>Lunes</v>
          </cell>
          <cell r="CD2092" t="str">
            <v>46</v>
          </cell>
          <cell r="CE2092" t="str">
            <v>6</v>
          </cell>
          <cell r="CF2092" t="str">
            <v>Amarillo</v>
          </cell>
          <cell r="CG2092" t="str">
            <v>1er Sábado</v>
          </cell>
          <cell r="CH2092" t="str">
            <v>Ene y Feb</v>
          </cell>
          <cell r="CI2092" t="str">
            <v>Jul y Ago</v>
          </cell>
          <cell r="CJ2092" t="str">
            <v>Ajustador</v>
          </cell>
          <cell r="CK2092">
            <v>90</v>
          </cell>
          <cell r="CL2092" t="str">
            <v>101 - MAGNA</v>
          </cell>
          <cell r="CM2092" t="str">
            <v>18092</v>
          </cell>
          <cell r="CN2092" t="str">
            <v>185/60/R14</v>
          </cell>
          <cell r="CO2092" t="str">
            <v>Motor: 1.6L, Potencia: 103hp @ 5800 rpm. Torque: 107 lb-pie @ 3600 rpm</v>
          </cell>
          <cell r="CP2092" t="str">
            <v>4006519</v>
          </cell>
        </row>
        <row r="2093">
          <cell r="A2093" t="str">
            <v>18093</v>
          </cell>
          <cell r="B2093" t="str">
            <v>M04AVT</v>
          </cell>
          <cell r="C2093" t="str">
            <v>Ciudad de México</v>
          </cell>
          <cell r="D2093" t="str">
            <v>No aplica</v>
          </cell>
          <cell r="E2093" t="str">
            <v>Aveo</v>
          </cell>
          <cell r="F2093" t="str">
            <v>Automóvil</v>
          </cell>
          <cell r="G2093" t="str">
            <v>Chevrolet</v>
          </cell>
          <cell r="H2093" t="str">
            <v>Aveo LT 4 Ptas, T/M-5V, D/H, A/A, B/A, CD, Paq. K</v>
          </cell>
          <cell r="I2093" t="str">
            <v>3G1TA5CFXJL198266</v>
          </cell>
          <cell r="J2093" t="str">
            <v>Hecho en México</v>
          </cell>
          <cell r="K2093" t="str">
            <v>Magna</v>
          </cell>
          <cell r="L2093">
            <v>4</v>
          </cell>
          <cell r="M2093">
            <v>45</v>
          </cell>
          <cell r="N2093">
            <v>2018</v>
          </cell>
          <cell r="O2093" t="str">
            <v>San Luis Potosí</v>
          </cell>
          <cell r="P2093" t="str">
            <v>San Luis Potosí</v>
          </cell>
          <cell r="Q2093" t="str">
            <v>Occidente</v>
          </cell>
          <cell r="R2093" t="str">
            <v>Activo</v>
          </cell>
          <cell r="S2093" t="str">
            <v>En operación</v>
          </cell>
          <cell r="T2093" t="str">
            <v>GNP</v>
          </cell>
          <cell r="U2093" t="str">
            <v>Grupo Nacional Provincial, S.A.B.</v>
          </cell>
          <cell r="V2093" t="str">
            <v>Asesor de Servicio</v>
          </cell>
          <cell r="W2093" t="str">
            <v>304</v>
          </cell>
          <cell r="X2093" t="str">
            <v>Célula 10</v>
          </cell>
          <cell r="Y2093" t="str">
            <v>Asignado</v>
          </cell>
          <cell r="Z2093" t="str">
            <v>S00745</v>
          </cell>
          <cell r="AA2093" t="str">
            <v>Duran Onofre Celso Omar</v>
          </cell>
          <cell r="AB2093" t="str">
            <v>Servicios Administrativos en Reclamaciones, S.A. de C.V.</v>
          </cell>
          <cell r="AC2093" t="str">
            <v>DUOC810126LF6</v>
          </cell>
          <cell r="AD2093" t="str">
            <v>Operativo</v>
          </cell>
          <cell r="AE2093" t="str">
            <v>Asesor de Servicio</v>
          </cell>
          <cell r="AF2093" t="str">
            <v>Unidad Operativa</v>
          </cell>
          <cell r="AG2093" t="str">
            <v>Dirección Servicio y Operaciones</v>
          </cell>
          <cell r="AH2093" t="str">
            <v>Subdirección Siniestros Norte y Occidente</v>
          </cell>
          <cell r="AI2093" t="str">
            <v>C9212</v>
          </cell>
          <cell r="AJ2093" t="str">
            <v>Colome Pineda Juan Del Carmen</v>
          </cell>
          <cell r="AK2093" t="str">
            <v>Supervisoria San Luis Potosi</v>
          </cell>
          <cell r="AL2093" t="str">
            <v>San Luis Potosí</v>
          </cell>
          <cell r="AM2093">
            <v>0</v>
          </cell>
          <cell r="AN2093" t="str">
            <v>omar.duran@gnp.com.mx</v>
          </cell>
          <cell r="AO2093" t="str">
            <v>omar.duran@gnp.com.mx</v>
          </cell>
          <cell r="AQ2093">
            <v>4441655543</v>
          </cell>
          <cell r="AR2093" t="str">
            <v>6363180010389094</v>
          </cell>
          <cell r="AS2093" t="str">
            <v>ACTIVO</v>
          </cell>
          <cell r="AT2093" t="str">
            <v>8719</v>
          </cell>
          <cell r="AU2093" t="str">
            <v>558</v>
          </cell>
          <cell r="AV2093" t="str">
            <v>05/26</v>
          </cell>
          <cell r="AW2093" t="str">
            <v>IMDM24203995..</v>
          </cell>
          <cell r="AX2093" t="str">
            <v>Inactivo</v>
          </cell>
          <cell r="AY2093" t="str">
            <v>No</v>
          </cell>
          <cell r="AZ2093" t="str">
            <v>-</v>
          </cell>
          <cell r="BA2093" t="str">
            <v>-</v>
          </cell>
          <cell r="BB2093" t="str">
            <v>-</v>
          </cell>
          <cell r="BC2093" t="str">
            <v>-</v>
          </cell>
          <cell r="BD2093" t="str">
            <v>-</v>
          </cell>
          <cell r="BE2093" t="str">
            <v>-</v>
          </cell>
          <cell r="BF2093" t="str">
            <v>-</v>
          </cell>
          <cell r="BG2093">
            <v>3</v>
          </cell>
          <cell r="BH2093">
            <v>2021</v>
          </cell>
          <cell r="BI2093">
            <v>1</v>
          </cell>
          <cell r="BJ2093" t="str">
            <v>Arrendado</v>
          </cell>
          <cell r="BL2093" t="str">
            <v>Auto Cam, S.A. de C.V.</v>
          </cell>
          <cell r="BM2093">
            <v>128362.07</v>
          </cell>
          <cell r="BN2093">
            <v>20537.93</v>
          </cell>
          <cell r="BO2093">
            <v>148900</v>
          </cell>
          <cell r="BQ2093">
            <v>43652</v>
          </cell>
          <cell r="BR2093" t="str">
            <v>AP-20180626-0783</v>
          </cell>
          <cell r="BS2093" t="str">
            <v>47</v>
          </cell>
          <cell r="BT2093" t="str">
            <v>12/36</v>
          </cell>
          <cell r="BU2093">
            <v>2086.73</v>
          </cell>
          <cell r="BV2093">
            <v>1264.94</v>
          </cell>
          <cell r="BW2093">
            <v>3351.67</v>
          </cell>
          <cell r="BX2093">
            <v>536.27</v>
          </cell>
          <cell r="BY2093">
            <v>3887.94</v>
          </cell>
          <cell r="BZ2093">
            <v>114548.78</v>
          </cell>
          <cell r="CA2093" t="str">
            <v>26/06/2018</v>
          </cell>
          <cell r="CB2093" t="str">
            <v>06/07/2021</v>
          </cell>
          <cell r="CC2093" t="str">
            <v>Miércoles</v>
          </cell>
          <cell r="CD2093" t="str">
            <v>04</v>
          </cell>
          <cell r="CE2093" t="str">
            <v>4</v>
          </cell>
          <cell r="CF2093" t="str">
            <v>Rojo</v>
          </cell>
          <cell r="CG2093" t="str">
            <v>3er Sábado</v>
          </cell>
          <cell r="CH2093" t="str">
            <v>Mzo y Abr</v>
          </cell>
          <cell r="CI2093" t="str">
            <v>Sep y Oct</v>
          </cell>
          <cell r="CJ2093" t="str">
            <v>Ajustador</v>
          </cell>
          <cell r="CK2093">
            <v>90</v>
          </cell>
          <cell r="CL2093" t="str">
            <v>101 - MAGNA</v>
          </cell>
          <cell r="CM2093" t="str">
            <v>18093</v>
          </cell>
          <cell r="CN2093" t="str">
            <v>185/60/R14</v>
          </cell>
          <cell r="CO2093" t="str">
            <v>Motor: 1.6L, Potencia: 103hp @ 5800 rpm. Torque: 107 lb-pie @ 3600 rpm</v>
          </cell>
          <cell r="CP2093" t="str">
            <v>4018814</v>
          </cell>
        </row>
        <row r="2094">
          <cell r="A2094" t="str">
            <v>18094</v>
          </cell>
          <cell r="B2094" t="str">
            <v>K17AVT</v>
          </cell>
          <cell r="C2094" t="str">
            <v>Ciudad de México</v>
          </cell>
          <cell r="D2094" t="str">
            <v>No aplica</v>
          </cell>
          <cell r="E2094" t="str">
            <v>Aveo</v>
          </cell>
          <cell r="F2094" t="str">
            <v>Automóvil</v>
          </cell>
          <cell r="G2094" t="str">
            <v>Chevrolet</v>
          </cell>
          <cell r="H2094" t="str">
            <v>Aveo LT 4 Ptas, T/M-5V, D/H, A/A, B/A, CD, Paq. K</v>
          </cell>
          <cell r="I2094" t="str">
            <v>3G1TA5CF7JL192165</v>
          </cell>
          <cell r="J2094" t="str">
            <v>Hecho en México</v>
          </cell>
          <cell r="K2094" t="str">
            <v>Magna</v>
          </cell>
          <cell r="L2094">
            <v>4</v>
          </cell>
          <cell r="M2094">
            <v>45</v>
          </cell>
          <cell r="N2094">
            <v>2018</v>
          </cell>
          <cell r="O2094" t="str">
            <v>Mexicali</v>
          </cell>
          <cell r="P2094" t="str">
            <v>Baja California Norte</v>
          </cell>
          <cell r="Q2094" t="str">
            <v>Noroeste</v>
          </cell>
          <cell r="R2094" t="str">
            <v>Activo</v>
          </cell>
          <cell r="S2094" t="str">
            <v>En operación</v>
          </cell>
          <cell r="T2094" t="str">
            <v>GNP</v>
          </cell>
          <cell r="U2094" t="str">
            <v>Grupo Nacional Provincial, S.A.B.</v>
          </cell>
          <cell r="V2094" t="str">
            <v>Asesor de Servicio</v>
          </cell>
          <cell r="W2094" t="str">
            <v>0102</v>
          </cell>
          <cell r="X2094" t="str">
            <v>Supervisoria</v>
          </cell>
          <cell r="Y2094" t="str">
            <v>Asignado</v>
          </cell>
          <cell r="Z2094" t="str">
            <v>S06580</v>
          </cell>
          <cell r="AA2094" t="str">
            <v>Castro Salgado Jose Noe</v>
          </cell>
          <cell r="AB2094" t="str">
            <v>Servicios Administrativos en Reclamaciones, S.A. de C.V.</v>
          </cell>
          <cell r="AC2094" t="str">
            <v>CASN940910QJ6</v>
          </cell>
          <cell r="AD2094" t="str">
            <v>Operativo</v>
          </cell>
          <cell r="AE2094" t="str">
            <v>Asesor de Servicio</v>
          </cell>
          <cell r="AF2094" t="str">
            <v>Unidad Operativa</v>
          </cell>
          <cell r="AG2094" t="str">
            <v>Dirección Servicio y Operaciones</v>
          </cell>
          <cell r="AH2094" t="str">
            <v>Subdirección Siniestros Norte y Occidente</v>
          </cell>
          <cell r="AI2094" t="str">
            <v>C9178</v>
          </cell>
          <cell r="AJ2094" t="str">
            <v>Cárdenas Guzmán Adriel</v>
          </cell>
          <cell r="AK2094" t="str">
            <v>Mexicali</v>
          </cell>
          <cell r="AL2094" t="str">
            <v>Mexicalí</v>
          </cell>
          <cell r="AM2094">
            <v>0</v>
          </cell>
          <cell r="AN2094" t="str">
            <v>josenoe.castro@gnp.com.mx</v>
          </cell>
          <cell r="AO2094" t="str">
            <v>josenoe.castro@gnp.com.mx</v>
          </cell>
          <cell r="AQ2094">
            <v>6861350577</v>
          </cell>
          <cell r="AR2094" t="str">
            <v>6363180010389102</v>
          </cell>
          <cell r="AS2094" t="str">
            <v>ACTIVO</v>
          </cell>
          <cell r="AT2094" t="str">
            <v>8935</v>
          </cell>
          <cell r="AU2094" t="str">
            <v>406</v>
          </cell>
          <cell r="AV2094" t="str">
            <v>05/26</v>
          </cell>
          <cell r="AW2094" t="str">
            <v>IMDM24203996..</v>
          </cell>
          <cell r="AX2094" t="str">
            <v>Activo</v>
          </cell>
          <cell r="AY2094" t="str">
            <v>Si</v>
          </cell>
          <cell r="AZ2094">
            <v>819.45</v>
          </cell>
          <cell r="BA2094">
            <v>43631</v>
          </cell>
          <cell r="BB2094">
            <v>18027.900000000001</v>
          </cell>
          <cell r="BC2094">
            <v>40972.1</v>
          </cell>
          <cell r="BD2094">
            <v>59000</v>
          </cell>
          <cell r="BE2094">
            <v>43312</v>
          </cell>
          <cell r="BF2094">
            <v>44392</v>
          </cell>
          <cell r="BG2094">
            <v>3</v>
          </cell>
          <cell r="BH2094">
            <v>2021</v>
          </cell>
          <cell r="BI2094">
            <v>1</v>
          </cell>
          <cell r="BJ2094" t="str">
            <v>Arrendado</v>
          </cell>
          <cell r="BL2094" t="str">
            <v>Auto Cam, S.A. de C.V.</v>
          </cell>
          <cell r="BM2094">
            <v>128362.07</v>
          </cell>
          <cell r="BN2094">
            <v>20537.93</v>
          </cell>
          <cell r="BO2094">
            <v>148900</v>
          </cell>
          <cell r="BQ2094">
            <v>43652</v>
          </cell>
          <cell r="BR2094" t="str">
            <v>AP-20180626-0783</v>
          </cell>
          <cell r="BS2094" t="str">
            <v>48</v>
          </cell>
          <cell r="BT2094" t="str">
            <v>12/36</v>
          </cell>
          <cell r="BU2094">
            <v>2086.73</v>
          </cell>
          <cell r="BV2094">
            <v>1264.94</v>
          </cell>
          <cell r="BW2094">
            <v>3351.67</v>
          </cell>
          <cell r="BX2094">
            <v>536.27</v>
          </cell>
          <cell r="BY2094">
            <v>3887.94</v>
          </cell>
          <cell r="BZ2094">
            <v>114548.78</v>
          </cell>
          <cell r="CA2094" t="str">
            <v>26/06/2018</v>
          </cell>
          <cell r="CB2094" t="str">
            <v>06/07/2021</v>
          </cell>
          <cell r="CC2094" t="str">
            <v>Martes</v>
          </cell>
          <cell r="CD2094" t="str">
            <v>17</v>
          </cell>
          <cell r="CE2094" t="str">
            <v>7</v>
          </cell>
          <cell r="CF2094" t="str">
            <v>Rosa</v>
          </cell>
          <cell r="CG2094" t="str">
            <v>2o Sábado</v>
          </cell>
          <cell r="CH2094" t="str">
            <v>Feb y Mzo</v>
          </cell>
          <cell r="CI2094" t="str">
            <v>Ago y Sep</v>
          </cell>
          <cell r="CJ2094" t="str">
            <v>Ajustador</v>
          </cell>
          <cell r="CK2094">
            <v>90</v>
          </cell>
          <cell r="CL2094" t="str">
            <v>101 - MAGNA</v>
          </cell>
          <cell r="CM2094" t="str">
            <v>18094</v>
          </cell>
          <cell r="CN2094" t="str">
            <v>185/60/R14</v>
          </cell>
          <cell r="CO2094" t="str">
            <v>Motor: 1.6L, Potencia: 103hp @ 5800 rpm. Torque: 107 lb-pie @ 3600 rpm</v>
          </cell>
          <cell r="CP2094" t="str">
            <v>-</v>
          </cell>
        </row>
        <row r="2095">
          <cell r="A2095" t="str">
            <v>18095</v>
          </cell>
          <cell r="B2095" t="str">
            <v>N20AVT</v>
          </cell>
          <cell r="C2095" t="str">
            <v>Ciudad de México</v>
          </cell>
          <cell r="D2095" t="str">
            <v>No aplica</v>
          </cell>
          <cell r="E2095" t="str">
            <v>Aveo</v>
          </cell>
          <cell r="F2095" t="str">
            <v>Automóvil</v>
          </cell>
          <cell r="G2095" t="str">
            <v>Chevrolet</v>
          </cell>
          <cell r="H2095" t="str">
            <v>Aveo LT 4 Ptas, T/M-5V, D/H, A/A, B/A, CD, Paq. K</v>
          </cell>
          <cell r="I2095" t="str">
            <v>3G1TA5CF7JL192974</v>
          </cell>
          <cell r="J2095" t="str">
            <v>Hecho en México</v>
          </cell>
          <cell r="K2095" t="str">
            <v>Magna</v>
          </cell>
          <cell r="L2095">
            <v>4</v>
          </cell>
          <cell r="M2095">
            <v>45</v>
          </cell>
          <cell r="N2095">
            <v>2018</v>
          </cell>
          <cell r="O2095" t="str">
            <v>Tuxtla Gutierrez</v>
          </cell>
          <cell r="P2095" t="str">
            <v>Chiapas</v>
          </cell>
          <cell r="Q2095" t="str">
            <v>Sureste</v>
          </cell>
          <cell r="R2095" t="str">
            <v>Activo</v>
          </cell>
          <cell r="S2095" t="str">
            <v>En operación</v>
          </cell>
          <cell r="T2095" t="str">
            <v>GNP</v>
          </cell>
          <cell r="U2095" t="str">
            <v>Grupo Nacional Provincial, S.A.B.</v>
          </cell>
          <cell r="V2095" t="str">
            <v>Asesor de Servicio</v>
          </cell>
          <cell r="W2095" t="str">
            <v>-</v>
          </cell>
          <cell r="X2095" t="str">
            <v>Supervisoria</v>
          </cell>
          <cell r="Y2095" t="str">
            <v>Asignado</v>
          </cell>
          <cell r="Z2095">
            <v>40140001</v>
          </cell>
          <cell r="AA2095" t="str">
            <v>Medina Ramos José Luiz</v>
          </cell>
          <cell r="AB2095" t="str">
            <v>Servicios Administrativos en Reclamaciones, S.A. de C.V.</v>
          </cell>
          <cell r="AC2095" t="str">
            <v>MERL731103ID2</v>
          </cell>
          <cell r="AD2095" t="str">
            <v>Operativo</v>
          </cell>
          <cell r="AE2095" t="str">
            <v>Asesor de Servicio</v>
          </cell>
          <cell r="AF2095" t="str">
            <v>Unidad Operativa</v>
          </cell>
          <cell r="AG2095" t="str">
            <v>Dirección Servicio y Operaciones</v>
          </cell>
          <cell r="AH2095" t="str">
            <v>Subdir. Siniestros CDMX y Sureste</v>
          </cell>
          <cell r="AI2095" t="str">
            <v>C9208</v>
          </cell>
          <cell r="AJ2095" t="str">
            <v>Lasa Estrada Antxon</v>
          </cell>
          <cell r="AK2095" t="str">
            <v>Supervisoria Tuxtla</v>
          </cell>
          <cell r="AL2095" t="str">
            <v>Tuxtla</v>
          </cell>
          <cell r="AM2095">
            <v>6766</v>
          </cell>
          <cell r="AN2095" t="str">
            <v>luiz.medina@gnp.com.mx</v>
          </cell>
          <cell r="AO2095" t="str">
            <v>luiz.medina@gnp.com.mx</v>
          </cell>
          <cell r="AP2095" t="str">
            <v> alejandro.sanchezperez@gnp.com.mx</v>
          </cell>
          <cell r="AQ2095">
            <v>9611139400</v>
          </cell>
          <cell r="AR2095" t="str">
            <v>6363180010389110</v>
          </cell>
          <cell r="AS2095" t="str">
            <v>ACTIVO</v>
          </cell>
          <cell r="AT2095" t="str">
            <v>8077</v>
          </cell>
          <cell r="AU2095" t="str">
            <v>616</v>
          </cell>
          <cell r="AV2095" t="str">
            <v>05/26</v>
          </cell>
          <cell r="AW2095" t="str">
            <v>IMDM24203997..</v>
          </cell>
          <cell r="AX2095" t="str">
            <v>Activo</v>
          </cell>
          <cell r="AY2095" t="str">
            <v>No</v>
          </cell>
          <cell r="AZ2095" t="str">
            <v>-</v>
          </cell>
          <cell r="BA2095" t="str">
            <v>-</v>
          </cell>
          <cell r="BB2095" t="str">
            <v>-</v>
          </cell>
          <cell r="BC2095" t="str">
            <v>-</v>
          </cell>
          <cell r="BD2095" t="str">
            <v>-</v>
          </cell>
          <cell r="BE2095" t="str">
            <v>-</v>
          </cell>
          <cell r="BF2095" t="str">
            <v>-</v>
          </cell>
          <cell r="BG2095">
            <v>3</v>
          </cell>
          <cell r="BH2095">
            <v>2021</v>
          </cell>
          <cell r="BI2095">
            <v>1</v>
          </cell>
          <cell r="BJ2095" t="str">
            <v>Arrendado</v>
          </cell>
          <cell r="BL2095" t="str">
            <v>Auto Cam, S.A. de C.V.</v>
          </cell>
          <cell r="BM2095">
            <v>128362.07</v>
          </cell>
          <cell r="BN2095">
            <v>20537.93</v>
          </cell>
          <cell r="BO2095">
            <v>148900</v>
          </cell>
          <cell r="BQ2095">
            <v>43652</v>
          </cell>
          <cell r="BR2095" t="str">
            <v>AP-20180626-0783</v>
          </cell>
          <cell r="BS2095" t="str">
            <v>49</v>
          </cell>
          <cell r="BT2095" t="str">
            <v>12/36</v>
          </cell>
          <cell r="BU2095">
            <v>2086.73</v>
          </cell>
          <cell r="BV2095">
            <v>1264.94</v>
          </cell>
          <cell r="BW2095">
            <v>3351.67</v>
          </cell>
          <cell r="BX2095">
            <v>536.27</v>
          </cell>
          <cell r="BY2095">
            <v>3887.94</v>
          </cell>
          <cell r="BZ2095">
            <v>114548.78</v>
          </cell>
          <cell r="CA2095" t="str">
            <v>26/06/2018</v>
          </cell>
          <cell r="CB2095" t="str">
            <v>06/07/2021</v>
          </cell>
          <cell r="CC2095" t="str">
            <v>Viernes</v>
          </cell>
          <cell r="CD2095" t="str">
            <v>20</v>
          </cell>
          <cell r="CE2095" t="str">
            <v>0</v>
          </cell>
          <cell r="CF2095" t="str">
            <v>Azul</v>
          </cell>
          <cell r="CG2095" t="str">
            <v>5o Sábado</v>
          </cell>
          <cell r="CH2095" t="str">
            <v>May y Jun</v>
          </cell>
          <cell r="CI2095" t="str">
            <v>Nov y Dic</v>
          </cell>
          <cell r="CJ2095" t="str">
            <v>Ajustador</v>
          </cell>
          <cell r="CK2095">
            <v>90</v>
          </cell>
          <cell r="CL2095" t="str">
            <v>101 - MAGNA</v>
          </cell>
          <cell r="CM2095" t="str">
            <v>18095</v>
          </cell>
          <cell r="CN2095" t="str">
            <v>185/60/R14</v>
          </cell>
          <cell r="CO2095" t="str">
            <v>Motor: 1.6L, Potencia: 103hp @ 5800 rpm. Torque: 107 lb-pie @ 3600 rpm</v>
          </cell>
          <cell r="CP2095" t="str">
            <v>4018775</v>
          </cell>
        </row>
        <row r="2096">
          <cell r="A2096" t="str">
            <v>18096</v>
          </cell>
          <cell r="B2096" t="str">
            <v>T09AVT</v>
          </cell>
          <cell r="C2096" t="str">
            <v>Ciudad de México</v>
          </cell>
          <cell r="D2096" t="str">
            <v>No aplica</v>
          </cell>
          <cell r="E2096" t="str">
            <v>Aveo</v>
          </cell>
          <cell r="F2096" t="str">
            <v>Automóvil</v>
          </cell>
          <cell r="G2096" t="str">
            <v>Chevrolet</v>
          </cell>
          <cell r="H2096" t="str">
            <v>Aveo LT 4 Ptas, T/M-5V, D/H, A/A, B/A, CD, Paq. K</v>
          </cell>
          <cell r="I2096" t="str">
            <v>3G1TA5CF7JL194899</v>
          </cell>
          <cell r="J2096" t="str">
            <v>Hecho en México</v>
          </cell>
          <cell r="K2096" t="str">
            <v>Magna</v>
          </cell>
          <cell r="L2096">
            <v>4</v>
          </cell>
          <cell r="M2096">
            <v>45</v>
          </cell>
          <cell r="N2096">
            <v>2018</v>
          </cell>
          <cell r="O2096" t="str">
            <v>Guadalajara</v>
          </cell>
          <cell r="P2096" t="str">
            <v>Jalisco</v>
          </cell>
          <cell r="Q2096" t="str">
            <v>Occidente</v>
          </cell>
          <cell r="R2096" t="str">
            <v>Activo</v>
          </cell>
          <cell r="S2096" t="str">
            <v>En operación</v>
          </cell>
          <cell r="T2096" t="str">
            <v>GNP</v>
          </cell>
          <cell r="U2096" t="str">
            <v>Grupo Nacional Provincial, S.A.B.</v>
          </cell>
          <cell r="V2096" t="str">
            <v>Asesor de Servicio</v>
          </cell>
          <cell r="W2096" t="str">
            <v>635</v>
          </cell>
          <cell r="X2096" t="str">
            <v>Célula Centro</v>
          </cell>
          <cell r="Y2096" t="str">
            <v>Asignado</v>
          </cell>
          <cell r="Z2096">
            <v>40348001</v>
          </cell>
          <cell r="AA2096" t="str">
            <v>Silva Mendoza Oscar Alejandro</v>
          </cell>
          <cell r="AB2096" t="str">
            <v>Servicios Administrativos en Reclamaciones, S.A. de C.V.</v>
          </cell>
          <cell r="AC2096" t="str">
            <v>SIMO780522CE7</v>
          </cell>
          <cell r="AD2096" t="str">
            <v>Operativo</v>
          </cell>
          <cell r="AE2096" t="str">
            <v>Asesor de Servicio</v>
          </cell>
          <cell r="AF2096" t="str">
            <v>Unidad Operativa</v>
          </cell>
          <cell r="AG2096" t="str">
            <v>Dirección Servicio y Operaciones</v>
          </cell>
          <cell r="AH2096" t="str">
            <v>Subdirección Siniestros Norte y Occidente</v>
          </cell>
          <cell r="AI2096" t="str">
            <v>C9179</v>
          </cell>
          <cell r="AJ2096" t="str">
            <v>Moya Urdiales Idalia Leticia</v>
          </cell>
          <cell r="AK2096" t="str">
            <v>Oficina central Guadalajara</v>
          </cell>
          <cell r="AL2096" t="str">
            <v>Guadalajara</v>
          </cell>
          <cell r="AM2096">
            <v>6368</v>
          </cell>
          <cell r="AN2096" t="str">
            <v>oscar.silva@gnp.com.mx</v>
          </cell>
          <cell r="AO2096" t="str">
            <v>oscar.silva@gnp.com.mx</v>
          </cell>
          <cell r="AQ2096">
            <v>3310204552</v>
          </cell>
          <cell r="AR2096" t="str">
            <v>6363180010389128</v>
          </cell>
          <cell r="AS2096" t="str">
            <v>ACTIVO</v>
          </cell>
          <cell r="AT2096" t="str">
            <v>8328</v>
          </cell>
          <cell r="AU2096" t="str">
            <v>415</v>
          </cell>
          <cell r="AV2096" t="str">
            <v>05/26</v>
          </cell>
          <cell r="AW2096" t="str">
            <v>-</v>
          </cell>
          <cell r="AX2096" t="str">
            <v>-</v>
          </cell>
          <cell r="AY2096" t="str">
            <v>No</v>
          </cell>
          <cell r="AZ2096" t="str">
            <v>-</v>
          </cell>
          <cell r="BA2096" t="str">
            <v>-</v>
          </cell>
          <cell r="BB2096" t="str">
            <v>-</v>
          </cell>
          <cell r="BC2096" t="str">
            <v>-</v>
          </cell>
          <cell r="BD2096" t="str">
            <v>-</v>
          </cell>
          <cell r="BE2096" t="str">
            <v>-</v>
          </cell>
          <cell r="BF2096" t="str">
            <v>-</v>
          </cell>
          <cell r="BG2096">
            <v>3</v>
          </cell>
          <cell r="BH2096">
            <v>2021</v>
          </cell>
          <cell r="BI2096">
            <v>1</v>
          </cell>
          <cell r="BJ2096" t="str">
            <v>Arrendado</v>
          </cell>
          <cell r="BL2096" t="str">
            <v>Auto Cam, S.A. de C.V.</v>
          </cell>
          <cell r="BM2096">
            <v>128362.07</v>
          </cell>
          <cell r="BN2096">
            <v>20537.93</v>
          </cell>
          <cell r="BO2096">
            <v>148900</v>
          </cell>
          <cell r="BQ2096">
            <v>43652</v>
          </cell>
          <cell r="BR2096" t="str">
            <v>AP-20180626-0783</v>
          </cell>
          <cell r="BS2096" t="str">
            <v>50</v>
          </cell>
          <cell r="BT2096" t="str">
            <v>12/36</v>
          </cell>
          <cell r="BU2096">
            <v>2086.73</v>
          </cell>
          <cell r="BV2096">
            <v>1264.94</v>
          </cell>
          <cell r="BW2096">
            <v>3351.67</v>
          </cell>
          <cell r="BX2096">
            <v>536.27</v>
          </cell>
          <cell r="BY2096">
            <v>3887.94</v>
          </cell>
          <cell r="BZ2096">
            <v>114548.78</v>
          </cell>
          <cell r="CA2096" t="str">
            <v>26/06/2018</v>
          </cell>
          <cell r="CB2096" t="str">
            <v>06/07/2021</v>
          </cell>
          <cell r="CC2096" t="str">
            <v>Viernes</v>
          </cell>
          <cell r="CD2096" t="str">
            <v>09</v>
          </cell>
          <cell r="CE2096" t="str">
            <v>9</v>
          </cell>
          <cell r="CF2096" t="str">
            <v>Azul</v>
          </cell>
          <cell r="CG2096" t="str">
            <v>5o Sábado</v>
          </cell>
          <cell r="CH2096" t="str">
            <v>May y Jun</v>
          </cell>
          <cell r="CI2096" t="str">
            <v>Nov y Dic</v>
          </cell>
          <cell r="CJ2096" t="str">
            <v>Ajustador</v>
          </cell>
          <cell r="CK2096">
            <v>90</v>
          </cell>
          <cell r="CL2096" t="str">
            <v>101 - MAGNA</v>
          </cell>
          <cell r="CM2096" t="str">
            <v>18096</v>
          </cell>
          <cell r="CN2096" t="str">
            <v>185/60/R14</v>
          </cell>
          <cell r="CO2096" t="str">
            <v>Motor: 1.6L, Potencia: 103hp @ 5800 rpm. Torque: 107 lb-pie @ 3600 rpm</v>
          </cell>
          <cell r="CP2096" t="str">
            <v>4006461</v>
          </cell>
        </row>
        <row r="2097">
          <cell r="A2097" t="str">
            <v>18097</v>
          </cell>
          <cell r="B2097" t="str">
            <v>P27AVT</v>
          </cell>
          <cell r="C2097" t="str">
            <v>Ciudad de México</v>
          </cell>
          <cell r="D2097" t="str">
            <v>No aplica</v>
          </cell>
          <cell r="E2097" t="str">
            <v>Aveo</v>
          </cell>
          <cell r="F2097" t="str">
            <v>Automóvil</v>
          </cell>
          <cell r="G2097" t="str">
            <v>Chevrolet</v>
          </cell>
          <cell r="H2097" t="str">
            <v>Aveo LT 4 Ptas, T/M-5V, D/H, A/A, B/A, CD, Paq. K</v>
          </cell>
          <cell r="I2097" t="str">
            <v>3G1TA5CF7JL195499</v>
          </cell>
          <cell r="J2097" t="str">
            <v>Hecho en México</v>
          </cell>
          <cell r="K2097" t="str">
            <v>Magna</v>
          </cell>
          <cell r="L2097">
            <v>4</v>
          </cell>
          <cell r="M2097">
            <v>45</v>
          </cell>
          <cell r="N2097">
            <v>2018</v>
          </cell>
          <cell r="O2097" t="str">
            <v>Tampico</v>
          </cell>
          <cell r="P2097" t="str">
            <v>Tamaulipas</v>
          </cell>
          <cell r="Q2097" t="str">
            <v>Noreste</v>
          </cell>
          <cell r="R2097" t="str">
            <v>Baja</v>
          </cell>
          <cell r="S2097" t="str">
            <v>PT por Siniestro</v>
          </cell>
          <cell r="T2097" t="str">
            <v>GNP</v>
          </cell>
          <cell r="U2097" t="str">
            <v>Grupo Nacional Provincial, S.A.B.</v>
          </cell>
          <cell r="V2097" t="str">
            <v>Asesor de Servicio</v>
          </cell>
          <cell r="W2097" t="str">
            <v>-</v>
          </cell>
          <cell r="X2097" t="str">
            <v>Supervisoria</v>
          </cell>
          <cell r="Y2097" t="str">
            <v>Asignado</v>
          </cell>
          <cell r="Z2097" t="str">
            <v>S03977</v>
          </cell>
          <cell r="AA2097" t="str">
            <v>-</v>
          </cell>
          <cell r="AB2097" t="str">
            <v>-</v>
          </cell>
          <cell r="AC2097" t="str">
            <v>-</v>
          </cell>
          <cell r="AD2097" t="str">
            <v>-</v>
          </cell>
          <cell r="AE2097" t="str">
            <v>-</v>
          </cell>
          <cell r="AF2097" t="str">
            <v>-</v>
          </cell>
          <cell r="AG2097" t="str">
            <v>-</v>
          </cell>
          <cell r="AH2097" t="str">
            <v>-</v>
          </cell>
          <cell r="AI2097" t="str">
            <v>C6705</v>
          </cell>
          <cell r="AJ2097" t="str">
            <v>Ramirez Granados Arturo</v>
          </cell>
          <cell r="AK2097" t="str">
            <v>-</v>
          </cell>
          <cell r="AL2097" t="str">
            <v>-</v>
          </cell>
          <cell r="AM2097" t="str">
            <v>-</v>
          </cell>
          <cell r="AN2097">
            <v>0</v>
          </cell>
          <cell r="AO2097" t="str">
            <v>-</v>
          </cell>
          <cell r="AQ2097">
            <v>8331349695</v>
          </cell>
          <cell r="AR2097" t="str">
            <v>6363180010389136</v>
          </cell>
          <cell r="AS2097" t="str">
            <v>CANCELADO</v>
          </cell>
          <cell r="AT2097" t="str">
            <v>7244</v>
          </cell>
          <cell r="AU2097" t="str">
            <v>130</v>
          </cell>
          <cell r="AV2097" t="str">
            <v>05/26</v>
          </cell>
          <cell r="AW2097" t="str">
            <v>-</v>
          </cell>
          <cell r="AX2097" t="str">
            <v>-</v>
          </cell>
          <cell r="AY2097" t="str">
            <v>No</v>
          </cell>
          <cell r="AZ2097" t="str">
            <v>-</v>
          </cell>
          <cell r="BA2097" t="str">
            <v>-</v>
          </cell>
          <cell r="BB2097" t="str">
            <v>-</v>
          </cell>
          <cell r="BC2097" t="str">
            <v>-</v>
          </cell>
          <cell r="BD2097" t="str">
            <v>-</v>
          </cell>
          <cell r="BE2097" t="str">
            <v>-</v>
          </cell>
          <cell r="BF2097" t="str">
            <v>-</v>
          </cell>
          <cell r="BG2097">
            <v>3</v>
          </cell>
          <cell r="BH2097" t="str">
            <v>-</v>
          </cell>
          <cell r="BI2097" t="str">
            <v>-</v>
          </cell>
          <cell r="BJ2097" t="str">
            <v>Arrendado</v>
          </cell>
          <cell r="BL2097" t="str">
            <v>Auto Cam, S.A. de C.V.</v>
          </cell>
          <cell r="BM2097">
            <v>128362.07</v>
          </cell>
          <cell r="BN2097">
            <v>20537.93</v>
          </cell>
          <cell r="BO2097">
            <v>148900</v>
          </cell>
          <cell r="BQ2097">
            <v>43652</v>
          </cell>
          <cell r="BR2097" t="str">
            <v>AP-20180626-0783</v>
          </cell>
          <cell r="BS2097" t="str">
            <v>51</v>
          </cell>
          <cell r="BT2097" t="str">
            <v>12/36</v>
          </cell>
          <cell r="BU2097">
            <v>2086.73</v>
          </cell>
          <cell r="BV2097">
            <v>1264.94</v>
          </cell>
          <cell r="BW2097">
            <v>3351.67</v>
          </cell>
          <cell r="BX2097">
            <v>536.27</v>
          </cell>
          <cell r="BY2097">
            <v>3887.94</v>
          </cell>
          <cell r="BZ2097">
            <v>114548.78</v>
          </cell>
          <cell r="CA2097" t="str">
            <v>26/06/2018</v>
          </cell>
          <cell r="CB2097" t="str">
            <v>06/07/2021</v>
          </cell>
          <cell r="CC2097" t="str">
            <v>Martes</v>
          </cell>
          <cell r="CD2097" t="str">
            <v>27</v>
          </cell>
          <cell r="CE2097" t="str">
            <v>7</v>
          </cell>
          <cell r="CF2097" t="str">
            <v>Rosa</v>
          </cell>
          <cell r="CG2097" t="str">
            <v>2o Sábado</v>
          </cell>
          <cell r="CH2097" t="str">
            <v>Feb y Mzo</v>
          </cell>
          <cell r="CI2097" t="str">
            <v>Ago y Sep</v>
          </cell>
          <cell r="CJ2097" t="str">
            <v>Ajustador</v>
          </cell>
          <cell r="CK2097">
            <v>90</v>
          </cell>
          <cell r="CL2097" t="str">
            <v>101 - MAGNA</v>
          </cell>
          <cell r="CM2097" t="str">
            <v>18097</v>
          </cell>
          <cell r="CN2097" t="str">
            <v>185/60/R14</v>
          </cell>
          <cell r="CO2097" t="str">
            <v>Motor: 1.6L, Potencia: 103hp @ 5800 rpm. Torque: 107 lb-pie @ 3600 rpm</v>
          </cell>
          <cell r="CP2097" t="str">
            <v>-</v>
          </cell>
        </row>
        <row r="2098">
          <cell r="A2098" t="str">
            <v>18098</v>
          </cell>
          <cell r="B2098" t="str">
            <v>P81AVT</v>
          </cell>
          <cell r="C2098" t="str">
            <v>Ciudad de México</v>
          </cell>
          <cell r="D2098" t="str">
            <v>No aplica</v>
          </cell>
          <cell r="E2098" t="str">
            <v>Aveo</v>
          </cell>
          <cell r="F2098" t="str">
            <v>Automóvil</v>
          </cell>
          <cell r="G2098" t="str">
            <v>Chevrolet</v>
          </cell>
          <cell r="H2098" t="str">
            <v>Aveo LT 4 Ptas, T/M-5V, D/H, A/A, B/A, CD, Paq. K</v>
          </cell>
          <cell r="I2098" t="str">
            <v>3G1TA5CF7JL195695</v>
          </cell>
          <cell r="J2098" t="str">
            <v>Hecho en México</v>
          </cell>
          <cell r="K2098" t="str">
            <v>Magna</v>
          </cell>
          <cell r="L2098">
            <v>4</v>
          </cell>
          <cell r="M2098">
            <v>45</v>
          </cell>
          <cell r="N2098">
            <v>2018</v>
          </cell>
          <cell r="O2098" t="str">
            <v>Toluca</v>
          </cell>
          <cell r="P2098" t="str">
            <v>Estado de México</v>
          </cell>
          <cell r="Q2098" t="str">
            <v>Centro</v>
          </cell>
          <cell r="R2098" t="str">
            <v>Activo</v>
          </cell>
          <cell r="S2098" t="str">
            <v>En operación</v>
          </cell>
          <cell r="T2098" t="str">
            <v>GNP</v>
          </cell>
          <cell r="U2098" t="str">
            <v>Grupo Nacional Provincial, S.A.B.</v>
          </cell>
          <cell r="V2098" t="str">
            <v>Asesor de Servicio</v>
          </cell>
          <cell r="W2098" t="str">
            <v>T28</v>
          </cell>
          <cell r="X2098" t="str">
            <v>Supervisoria</v>
          </cell>
          <cell r="Y2098" t="str">
            <v>Asignado</v>
          </cell>
          <cell r="Z2098" t="str">
            <v>S06545</v>
          </cell>
          <cell r="AA2098" t="str">
            <v>Garcia Fuentes Jorge Arturo</v>
          </cell>
          <cell r="AB2098" t="str">
            <v>Servicios Administrativos en Reclamaciones, S.A. de C.V.</v>
          </cell>
          <cell r="AC2098" t="str">
            <v>GAFJ781121Q14</v>
          </cell>
          <cell r="AD2098" t="str">
            <v>Operativo</v>
          </cell>
          <cell r="AE2098" t="str">
            <v>Asesor de Servicio</v>
          </cell>
          <cell r="AF2098" t="str">
            <v>Unidad Operativa</v>
          </cell>
          <cell r="AG2098" t="str">
            <v>Dirección Servicio y Operaciones</v>
          </cell>
          <cell r="AH2098" t="str">
            <v>Subdir. Siniestros CDMX y Sureste</v>
          </cell>
          <cell r="AI2098" t="str">
            <v>C9208</v>
          </cell>
          <cell r="AJ2098" t="str">
            <v>Lasa Estrada Antxon</v>
          </cell>
          <cell r="AK2098" t="str">
            <v>Toluca</v>
          </cell>
          <cell r="AL2098" t="str">
            <v>Toluca</v>
          </cell>
          <cell r="AM2098">
            <v>0</v>
          </cell>
          <cell r="AN2098" t="str">
            <v>jorgea.garcia@gnp.com.mx</v>
          </cell>
          <cell r="AO2098" t="str">
            <v>jorgea.garcia@gnp.com.mx</v>
          </cell>
          <cell r="AP2098" t="str">
            <v>jorgea.garcia@gnp.com.mx</v>
          </cell>
          <cell r="AQ2098">
            <v>7224435193</v>
          </cell>
          <cell r="AR2098" t="str">
            <v>6363180010389144</v>
          </cell>
          <cell r="AS2098" t="str">
            <v>ACTIVO</v>
          </cell>
          <cell r="AT2098" t="str">
            <v>4014</v>
          </cell>
          <cell r="AU2098" t="str">
            <v>935</v>
          </cell>
          <cell r="AV2098" t="str">
            <v>05/26</v>
          </cell>
          <cell r="AW2098" t="str">
            <v>IMDM24203998..</v>
          </cell>
          <cell r="AX2098" t="str">
            <v>Activo</v>
          </cell>
          <cell r="AY2098" t="str">
            <v>No</v>
          </cell>
          <cell r="AZ2098" t="str">
            <v>-</v>
          </cell>
          <cell r="BA2098" t="str">
            <v>-</v>
          </cell>
          <cell r="BB2098" t="str">
            <v>-</v>
          </cell>
          <cell r="BC2098" t="str">
            <v>-</v>
          </cell>
          <cell r="BD2098" t="str">
            <v>-</v>
          </cell>
          <cell r="BE2098" t="str">
            <v>-</v>
          </cell>
          <cell r="BF2098" t="str">
            <v>-</v>
          </cell>
          <cell r="BG2098">
            <v>3</v>
          </cell>
          <cell r="BH2098">
            <v>2021</v>
          </cell>
          <cell r="BI2098">
            <v>1</v>
          </cell>
          <cell r="BJ2098" t="str">
            <v>Arrendado</v>
          </cell>
          <cell r="BL2098" t="str">
            <v>Auto Cam, S.A. de C.V.</v>
          </cell>
          <cell r="BM2098">
            <v>128362.07</v>
          </cell>
          <cell r="BN2098">
            <v>20537.93</v>
          </cell>
          <cell r="BO2098">
            <v>148900</v>
          </cell>
          <cell r="BQ2098">
            <v>43652</v>
          </cell>
          <cell r="BR2098" t="str">
            <v>AP-20180626-0783</v>
          </cell>
          <cell r="BS2098" t="str">
            <v>52</v>
          </cell>
          <cell r="BT2098" t="str">
            <v>12/36</v>
          </cell>
          <cell r="BU2098">
            <v>2086.73</v>
          </cell>
          <cell r="BV2098">
            <v>1264.94</v>
          </cell>
          <cell r="BW2098">
            <v>3351.67</v>
          </cell>
          <cell r="BX2098">
            <v>536.27</v>
          </cell>
          <cell r="BY2098">
            <v>3887.94</v>
          </cell>
          <cell r="BZ2098">
            <v>114548.78</v>
          </cell>
          <cell r="CA2098" t="str">
            <v>26/06/2018</v>
          </cell>
          <cell r="CB2098" t="str">
            <v>06/07/2021</v>
          </cell>
          <cell r="CC2098" t="str">
            <v>Jueves</v>
          </cell>
          <cell r="CD2098" t="str">
            <v>81</v>
          </cell>
          <cell r="CE2098" t="str">
            <v>1</v>
          </cell>
          <cell r="CF2098" t="str">
            <v>Verde</v>
          </cell>
          <cell r="CG2098" t="str">
            <v>4o Sábado</v>
          </cell>
          <cell r="CH2098" t="str">
            <v>Abr y May</v>
          </cell>
          <cell r="CI2098" t="str">
            <v>Oct y Nov</v>
          </cell>
          <cell r="CJ2098" t="str">
            <v>Ajustador</v>
          </cell>
          <cell r="CK2098">
            <v>90</v>
          </cell>
          <cell r="CL2098" t="str">
            <v>101 - MAGNA</v>
          </cell>
          <cell r="CM2098" t="str">
            <v>18098</v>
          </cell>
          <cell r="CN2098" t="str">
            <v>185/60/R14</v>
          </cell>
          <cell r="CO2098" t="str">
            <v>Motor: 1.6L, Potencia: 103hp @ 5800 rpm. Torque: 107 lb-pie @ 3600 rpm</v>
          </cell>
          <cell r="CP2098" t="str">
            <v>4010827</v>
          </cell>
        </row>
        <row r="2099">
          <cell r="A2099" t="str">
            <v>18099</v>
          </cell>
          <cell r="B2099" t="str">
            <v>P53AVT</v>
          </cell>
          <cell r="C2099" t="str">
            <v>Ciudad de México</v>
          </cell>
          <cell r="D2099" t="str">
            <v>No aplica</v>
          </cell>
          <cell r="E2099" t="str">
            <v>Aveo</v>
          </cell>
          <cell r="F2099" t="str">
            <v>Automóvil</v>
          </cell>
          <cell r="G2099" t="str">
            <v>Chevrolet</v>
          </cell>
          <cell r="H2099" t="str">
            <v>Aveo LT 4 Ptas, T/M-5V, D/H, A/A, B/A, CD, Paq. K</v>
          </cell>
          <cell r="I2099" t="str">
            <v>3G1TA5CF7JL196233</v>
          </cell>
          <cell r="J2099" t="str">
            <v>Hecho en México</v>
          </cell>
          <cell r="K2099" t="str">
            <v>Magna</v>
          </cell>
          <cell r="L2099">
            <v>4</v>
          </cell>
          <cell r="M2099">
            <v>45</v>
          </cell>
          <cell r="N2099">
            <v>2018</v>
          </cell>
          <cell r="O2099" t="str">
            <v>Guadalajara</v>
          </cell>
          <cell r="P2099" t="str">
            <v>Jalisco</v>
          </cell>
          <cell r="Q2099" t="str">
            <v>Occidente</v>
          </cell>
          <cell r="R2099" t="str">
            <v>Activo</v>
          </cell>
          <cell r="S2099" t="str">
            <v>En operación</v>
          </cell>
          <cell r="T2099" t="str">
            <v>GNP</v>
          </cell>
          <cell r="U2099" t="str">
            <v>Grupo Nacional Provincial, S.A.B.</v>
          </cell>
          <cell r="V2099" t="str">
            <v>Asesor de Servicio</v>
          </cell>
          <cell r="W2099" t="str">
            <v>634</v>
          </cell>
          <cell r="X2099" t="str">
            <v>Célula AMIS</v>
          </cell>
          <cell r="Y2099" t="str">
            <v>Asignado</v>
          </cell>
          <cell r="Z2099">
            <v>40347001</v>
          </cell>
          <cell r="AA2099" t="str">
            <v>Rosales Ramirez Noe</v>
          </cell>
          <cell r="AB2099" t="str">
            <v>Servicios Administrativos en Reclamaciones, S.A. de C.V.</v>
          </cell>
          <cell r="AC2099" t="str">
            <v>RORN671102KC2</v>
          </cell>
          <cell r="AD2099" t="str">
            <v>Operativo</v>
          </cell>
          <cell r="AE2099" t="str">
            <v>Asesor de Servicio</v>
          </cell>
          <cell r="AF2099" t="str">
            <v>Unidad Operativa</v>
          </cell>
          <cell r="AG2099" t="str">
            <v>Dirección Servicio y Operaciones</v>
          </cell>
          <cell r="AH2099" t="str">
            <v>Subdirección Siniestros Norte y Occidente</v>
          </cell>
          <cell r="AI2099" t="str">
            <v>C9179</v>
          </cell>
          <cell r="AJ2099" t="str">
            <v>Moya Urdiales Idalia Leticia</v>
          </cell>
          <cell r="AK2099" t="str">
            <v>Oficina central Guadalajara</v>
          </cell>
          <cell r="AL2099" t="str">
            <v>Guadalajara</v>
          </cell>
          <cell r="AM2099">
            <v>0</v>
          </cell>
          <cell r="AN2099" t="str">
            <v>noe.rosales@gnp.com.mx</v>
          </cell>
          <cell r="AO2099" t="str">
            <v>noe.rosales@gnp.com.mx</v>
          </cell>
          <cell r="AQ2099">
            <v>3310204554</v>
          </cell>
          <cell r="AR2099" t="str">
            <v>6363180010389151</v>
          </cell>
          <cell r="AS2099" t="str">
            <v>ACTIVO</v>
          </cell>
          <cell r="AT2099" t="str">
            <v>3792</v>
          </cell>
          <cell r="AU2099" t="str">
            <v>035</v>
          </cell>
          <cell r="AV2099" t="str">
            <v>05/26</v>
          </cell>
          <cell r="AW2099" t="str">
            <v>-</v>
          </cell>
          <cell r="AX2099" t="str">
            <v>-</v>
          </cell>
          <cell r="AY2099" t="str">
            <v>No</v>
          </cell>
          <cell r="AZ2099" t="str">
            <v>-</v>
          </cell>
          <cell r="BA2099" t="str">
            <v>-</v>
          </cell>
          <cell r="BB2099" t="str">
            <v>-</v>
          </cell>
          <cell r="BC2099" t="str">
            <v>-</v>
          </cell>
          <cell r="BD2099" t="str">
            <v>-</v>
          </cell>
          <cell r="BE2099" t="str">
            <v>-</v>
          </cell>
          <cell r="BF2099" t="str">
            <v>-</v>
          </cell>
          <cell r="BG2099">
            <v>3</v>
          </cell>
          <cell r="BH2099">
            <v>2021</v>
          </cell>
          <cell r="BI2099">
            <v>1</v>
          </cell>
          <cell r="BJ2099" t="str">
            <v>Arrendado</v>
          </cell>
          <cell r="BL2099" t="str">
            <v>Auto Cam, S.A. de C.V.</v>
          </cell>
          <cell r="BM2099">
            <v>128362.07</v>
          </cell>
          <cell r="BN2099">
            <v>20537.93</v>
          </cell>
          <cell r="BO2099">
            <v>148900</v>
          </cell>
          <cell r="BQ2099">
            <v>43652</v>
          </cell>
          <cell r="BR2099" t="str">
            <v>AP-20180626-0783</v>
          </cell>
          <cell r="BS2099" t="str">
            <v>53</v>
          </cell>
          <cell r="BT2099" t="str">
            <v>12/36</v>
          </cell>
          <cell r="BU2099">
            <v>2086.73</v>
          </cell>
          <cell r="BV2099">
            <v>1264.94</v>
          </cell>
          <cell r="BW2099">
            <v>3351.67</v>
          </cell>
          <cell r="BX2099">
            <v>536.27</v>
          </cell>
          <cell r="BY2099">
            <v>3887.94</v>
          </cell>
          <cell r="BZ2099">
            <v>114548.78</v>
          </cell>
          <cell r="CA2099" t="str">
            <v>26/06/2018</v>
          </cell>
          <cell r="CB2099" t="str">
            <v>06/07/2021</v>
          </cell>
          <cell r="CC2099" t="str">
            <v>Miércoles</v>
          </cell>
          <cell r="CD2099" t="str">
            <v>53</v>
          </cell>
          <cell r="CE2099" t="str">
            <v>3</v>
          </cell>
          <cell r="CF2099" t="str">
            <v>Rojo</v>
          </cell>
          <cell r="CG2099" t="str">
            <v>3er Sábado</v>
          </cell>
          <cell r="CH2099" t="str">
            <v>Mzo y Abr</v>
          </cell>
          <cell r="CI2099" t="str">
            <v>Sep y Oct</v>
          </cell>
          <cell r="CJ2099" t="str">
            <v>Ajustador</v>
          </cell>
          <cell r="CK2099">
            <v>90</v>
          </cell>
          <cell r="CL2099" t="str">
            <v>101 - MAGNA</v>
          </cell>
          <cell r="CM2099" t="str">
            <v>18099</v>
          </cell>
          <cell r="CN2099" t="str">
            <v>185/60/R14</v>
          </cell>
          <cell r="CO2099" t="str">
            <v>Motor: 1.6L, Potencia: 103hp @ 5800 rpm. Torque: 107 lb-pie @ 3600 rpm</v>
          </cell>
          <cell r="CP2099" t="str">
            <v>4010804</v>
          </cell>
        </row>
        <row r="2100">
          <cell r="A2100" t="str">
            <v>18100</v>
          </cell>
          <cell r="B2100" t="str">
            <v>N56AVT</v>
          </cell>
          <cell r="C2100" t="str">
            <v>Ciudad de México</v>
          </cell>
          <cell r="D2100" t="str">
            <v>No aplica</v>
          </cell>
          <cell r="E2100" t="str">
            <v>Aveo</v>
          </cell>
          <cell r="F2100" t="str">
            <v>Automóvil</v>
          </cell>
          <cell r="G2100" t="str">
            <v>Chevrolet</v>
          </cell>
          <cell r="H2100" t="str">
            <v>Aveo LT 4 Ptas, T/M-5V, D/H, A/A, B/A, CD, Paq. K</v>
          </cell>
          <cell r="I2100" t="str">
            <v>3G1TA5CF7JL196622</v>
          </cell>
          <cell r="J2100" t="str">
            <v>Hecho en México</v>
          </cell>
          <cell r="K2100" t="str">
            <v>Magna</v>
          </cell>
          <cell r="L2100">
            <v>4</v>
          </cell>
          <cell r="M2100">
            <v>45</v>
          </cell>
          <cell r="N2100">
            <v>2018</v>
          </cell>
          <cell r="O2100" t="str">
            <v>Tampico</v>
          </cell>
          <cell r="P2100" t="str">
            <v>Tamaulipas</v>
          </cell>
          <cell r="Q2100" t="str">
            <v>Noreste</v>
          </cell>
          <cell r="R2100" t="str">
            <v>Activo</v>
          </cell>
          <cell r="S2100" t="str">
            <v>En operación</v>
          </cell>
          <cell r="T2100" t="str">
            <v>GNP</v>
          </cell>
          <cell r="U2100" t="str">
            <v>Grupo Nacional Provincial, S.A.B.</v>
          </cell>
          <cell r="V2100" t="str">
            <v>Asesor de Servicio</v>
          </cell>
          <cell r="W2100" t="str">
            <v>532</v>
          </cell>
          <cell r="X2100" t="str">
            <v>Célula 5</v>
          </cell>
          <cell r="Y2100" t="str">
            <v>Asignado</v>
          </cell>
          <cell r="Z2100" t="str">
            <v>N95147</v>
          </cell>
          <cell r="AA2100" t="str">
            <v>Merinos Sifuentes Erick Ricardo</v>
          </cell>
          <cell r="AB2100" t="str">
            <v>Grupo Nacional Provincial, S.A.B.</v>
          </cell>
          <cell r="AC2100" t="str">
            <v>MESE890225L71</v>
          </cell>
          <cell r="AD2100" t="str">
            <v>Operativo</v>
          </cell>
          <cell r="AE2100" t="str">
            <v>Visitador de Taller</v>
          </cell>
          <cell r="AF2100" t="str">
            <v>Unidad Operativa</v>
          </cell>
          <cell r="AG2100" t="str">
            <v>Dirección Servicio y Operaciones</v>
          </cell>
          <cell r="AH2100" t="str">
            <v>Subdirección Siniestros Norte y Occidente</v>
          </cell>
          <cell r="AI2100" t="str">
            <v>C9212</v>
          </cell>
          <cell r="AJ2100" t="str">
            <v>Colome Pineda Juan Del Carmen</v>
          </cell>
          <cell r="AK2100" t="str">
            <v>Tampico</v>
          </cell>
          <cell r="AL2100" t="str">
            <v>Tampico</v>
          </cell>
          <cell r="AM2100">
            <v>0</v>
          </cell>
          <cell r="AN2100" t="str">
            <v>erick.merinos@gnp.com.mx</v>
          </cell>
          <cell r="AO2100" t="str">
            <v>erick.merinos@gnp.com.mx</v>
          </cell>
          <cell r="AP2100" t="str">
            <v>erick.merinos@hotmail.com</v>
          </cell>
          <cell r="AQ2100">
            <v>8332911058</v>
          </cell>
          <cell r="AR2100" t="str">
            <v>6363180010389169</v>
          </cell>
          <cell r="AS2100" t="str">
            <v>ACTIVO</v>
          </cell>
          <cell r="AT2100" t="str">
            <v>2589</v>
          </cell>
          <cell r="AU2100" t="str">
            <v>245</v>
          </cell>
          <cell r="AV2100" t="str">
            <v>05/26</v>
          </cell>
          <cell r="AW2100" t="str">
            <v>IMDM24203999..</v>
          </cell>
          <cell r="AX2100" t="str">
            <v>Inactivo</v>
          </cell>
          <cell r="AY2100" t="str">
            <v>Si</v>
          </cell>
          <cell r="AZ2100">
            <v>819.44</v>
          </cell>
          <cell r="BA2100">
            <v>43708</v>
          </cell>
          <cell r="BB2100">
            <v>3277.76</v>
          </cell>
          <cell r="BC2100" t="str">
            <v>-</v>
          </cell>
          <cell r="BD2100">
            <v>59000</v>
          </cell>
          <cell r="BE2100">
            <v>43661</v>
          </cell>
          <cell r="BF2100">
            <v>44742</v>
          </cell>
          <cell r="BG2100">
            <v>3</v>
          </cell>
          <cell r="BH2100">
            <v>2021</v>
          </cell>
          <cell r="BI2100">
            <v>1</v>
          </cell>
          <cell r="BJ2100" t="str">
            <v>Arrendado</v>
          </cell>
          <cell r="BL2100" t="str">
            <v>Auto Cam, S.A. de C.V.</v>
          </cell>
          <cell r="BM2100">
            <v>128362.07</v>
          </cell>
          <cell r="BN2100">
            <v>20537.93</v>
          </cell>
          <cell r="BO2100">
            <v>148900</v>
          </cell>
          <cell r="BQ2100">
            <v>43652</v>
          </cell>
          <cell r="BR2100" t="str">
            <v>AP-20180626-0783</v>
          </cell>
          <cell r="BS2100" t="str">
            <v>54</v>
          </cell>
          <cell r="BT2100" t="str">
            <v>12/36</v>
          </cell>
          <cell r="BU2100">
            <v>2086.73</v>
          </cell>
          <cell r="BV2100">
            <v>1264.94</v>
          </cell>
          <cell r="BW2100">
            <v>3351.67</v>
          </cell>
          <cell r="BX2100">
            <v>536.27</v>
          </cell>
          <cell r="BY2100">
            <v>3887.94</v>
          </cell>
          <cell r="BZ2100">
            <v>114548.78</v>
          </cell>
          <cell r="CA2100" t="str">
            <v>26/06/2018</v>
          </cell>
          <cell r="CB2100" t="str">
            <v>06/07/2021</v>
          </cell>
          <cell r="CC2100" t="str">
            <v>Lunes</v>
          </cell>
          <cell r="CD2100" t="str">
            <v>56</v>
          </cell>
          <cell r="CE2100" t="str">
            <v>6</v>
          </cell>
          <cell r="CF2100" t="str">
            <v>Amarillo</v>
          </cell>
          <cell r="CG2100" t="str">
            <v>1er Sábado</v>
          </cell>
          <cell r="CH2100" t="str">
            <v>Ene y Feb</v>
          </cell>
          <cell r="CI2100" t="str">
            <v>Jul y Ago</v>
          </cell>
          <cell r="CJ2100" t="str">
            <v>Ajustador</v>
          </cell>
          <cell r="CK2100">
            <v>90</v>
          </cell>
          <cell r="CL2100" t="str">
            <v>101 - MAGNA</v>
          </cell>
          <cell r="CM2100" t="str">
            <v>18100</v>
          </cell>
          <cell r="CN2100" t="str">
            <v>185/60/R14</v>
          </cell>
          <cell r="CO2100" t="str">
            <v>Motor: 1.6L, Potencia: 103hp @ 5800 rpm. Torque: 107 lb-pie @ 3600 rpm</v>
          </cell>
          <cell r="CP2100" t="str">
            <v>4006510</v>
          </cell>
        </row>
        <row r="2101">
          <cell r="A2101" t="str">
            <v>18101</v>
          </cell>
          <cell r="B2101" t="str">
            <v>P07AVT</v>
          </cell>
          <cell r="C2101" t="str">
            <v>Ciudad de México</v>
          </cell>
          <cell r="D2101" t="str">
            <v>No aplica</v>
          </cell>
          <cell r="E2101" t="str">
            <v>Aveo</v>
          </cell>
          <cell r="F2101" t="str">
            <v>Automóvil</v>
          </cell>
          <cell r="G2101" t="str">
            <v>Chevrolet</v>
          </cell>
          <cell r="H2101" t="str">
            <v>Aveo LT 4 Ptas, T/M-5V, D/H, A/A, B/A, CD, Paq. K</v>
          </cell>
          <cell r="I2101" t="str">
            <v>3G1TA5CF7JL197382</v>
          </cell>
          <cell r="J2101" t="str">
            <v>Hecho en México</v>
          </cell>
          <cell r="K2101" t="str">
            <v>Magna</v>
          </cell>
          <cell r="L2101">
            <v>4</v>
          </cell>
          <cell r="M2101">
            <v>45</v>
          </cell>
          <cell r="N2101">
            <v>2018</v>
          </cell>
          <cell r="O2101" t="str">
            <v>Villahermosa</v>
          </cell>
          <cell r="P2101" t="str">
            <v>Tabasco</v>
          </cell>
          <cell r="Q2101" t="str">
            <v>Sureste</v>
          </cell>
          <cell r="R2101" t="str">
            <v>Activo</v>
          </cell>
          <cell r="S2101" t="str">
            <v>En operación</v>
          </cell>
          <cell r="T2101" t="str">
            <v>GNP</v>
          </cell>
          <cell r="U2101" t="str">
            <v>Grupo Nacional Provincial, S.A.B.</v>
          </cell>
          <cell r="V2101" t="str">
            <v>Supervisor Ajustes</v>
          </cell>
          <cell r="W2101" t="str">
            <v>506</v>
          </cell>
          <cell r="X2101" t="str">
            <v>Célula 9</v>
          </cell>
          <cell r="Y2101" t="str">
            <v>Asignado</v>
          </cell>
          <cell r="Z2101" t="str">
            <v>N92063</v>
          </cell>
          <cell r="AA2101" t="str">
            <v>Jiménez González Luis Alfredo</v>
          </cell>
          <cell r="AB2101" t="str">
            <v>Grupo Nacional Provincial, S.A.B.</v>
          </cell>
          <cell r="AC2101" t="str">
            <v>JIGL820211EA3</v>
          </cell>
          <cell r="AD2101" t="str">
            <v>Jefe de departamento</v>
          </cell>
          <cell r="AE2101" t="str">
            <v>Supervisor Siniestros Autos</v>
          </cell>
          <cell r="AF2101" t="str">
            <v>Unidad Operativa</v>
          </cell>
          <cell r="AG2101" t="str">
            <v>Dirección Servicio y Operaciones</v>
          </cell>
          <cell r="AH2101" t="str">
            <v>Subdir. Siniestros CDMX y Sureste</v>
          </cell>
          <cell r="AI2101" t="str">
            <v>C9208</v>
          </cell>
          <cell r="AJ2101" t="str">
            <v>Lasa Estrada Antxon</v>
          </cell>
          <cell r="AK2101" t="str">
            <v>Paseo Tabasco</v>
          </cell>
          <cell r="AL2101" t="str">
            <v>Villahermosa</v>
          </cell>
          <cell r="AM2101">
            <v>7925</v>
          </cell>
          <cell r="AN2101" t="str">
            <v>luis.jimenez@gnp.com.mx</v>
          </cell>
          <cell r="AO2101" t="str">
            <v>luis.jimenez@gnp.com.mx</v>
          </cell>
          <cell r="AQ2101">
            <v>9935903077</v>
          </cell>
          <cell r="AR2101" t="str">
            <v>6363180010389177</v>
          </cell>
          <cell r="AS2101" t="str">
            <v>CANCELADO</v>
          </cell>
          <cell r="AT2101" t="str">
            <v>3487</v>
          </cell>
          <cell r="AU2101" t="str">
            <v>040</v>
          </cell>
          <cell r="AV2101" t="str">
            <v>05/26</v>
          </cell>
          <cell r="AW2101" t="str">
            <v>IMDM24204000..</v>
          </cell>
          <cell r="AX2101" t="str">
            <v>Activo</v>
          </cell>
          <cell r="AY2101" t="str">
            <v>Si</v>
          </cell>
          <cell r="AZ2101">
            <v>819.44</v>
          </cell>
          <cell r="BA2101">
            <v>43708</v>
          </cell>
          <cell r="BB2101">
            <v>3277.76</v>
          </cell>
          <cell r="BC2101" t="str">
            <v>-</v>
          </cell>
          <cell r="BD2101">
            <v>59000</v>
          </cell>
          <cell r="BE2101">
            <v>43661</v>
          </cell>
          <cell r="BF2101">
            <v>44742</v>
          </cell>
          <cell r="BG2101">
            <v>3</v>
          </cell>
          <cell r="BH2101">
            <v>2021</v>
          </cell>
          <cell r="BI2101">
            <v>1</v>
          </cell>
          <cell r="BJ2101" t="str">
            <v>Arrendado</v>
          </cell>
          <cell r="BL2101" t="str">
            <v>Auto Cam, S.A. de C.V.</v>
          </cell>
          <cell r="BM2101">
            <v>128362.07</v>
          </cell>
          <cell r="BN2101">
            <v>20537.93</v>
          </cell>
          <cell r="BO2101">
            <v>148900</v>
          </cell>
          <cell r="BQ2101">
            <v>43652</v>
          </cell>
          <cell r="BR2101" t="str">
            <v>AP-20180626-0783</v>
          </cell>
          <cell r="BS2101" t="str">
            <v>55</v>
          </cell>
          <cell r="BT2101" t="str">
            <v>12/36</v>
          </cell>
          <cell r="BU2101">
            <v>2086.73</v>
          </cell>
          <cell r="BV2101">
            <v>1264.94</v>
          </cell>
          <cell r="BW2101">
            <v>3351.67</v>
          </cell>
          <cell r="BX2101">
            <v>536.27</v>
          </cell>
          <cell r="BY2101">
            <v>3887.94</v>
          </cell>
          <cell r="BZ2101">
            <v>114548.78</v>
          </cell>
          <cell r="CA2101" t="str">
            <v>26/06/2018</v>
          </cell>
          <cell r="CB2101" t="str">
            <v>06/07/2021</v>
          </cell>
          <cell r="CC2101" t="str">
            <v>Martes</v>
          </cell>
          <cell r="CD2101" t="str">
            <v>07</v>
          </cell>
          <cell r="CE2101" t="str">
            <v>7</v>
          </cell>
          <cell r="CF2101" t="str">
            <v>Rosa</v>
          </cell>
          <cell r="CG2101" t="str">
            <v>2o Sábado</v>
          </cell>
          <cell r="CH2101" t="str">
            <v>Feb y Mzo</v>
          </cell>
          <cell r="CI2101" t="str">
            <v>Ago y Sep</v>
          </cell>
          <cell r="CJ2101" t="str">
            <v>Ajustador</v>
          </cell>
          <cell r="CK2101">
            <v>90</v>
          </cell>
          <cell r="CL2101" t="str">
            <v>101 - MAGNA</v>
          </cell>
          <cell r="CM2101" t="str">
            <v>18101</v>
          </cell>
          <cell r="CN2101" t="str">
            <v>185/60/R14</v>
          </cell>
          <cell r="CO2101" t="str">
            <v>Motor: 1.6L, Potencia: 103hp @ 5800 rpm. Torque: 107 lb-pie @ 3600 rpm</v>
          </cell>
          <cell r="CP2101" t="str">
            <v>4006503</v>
          </cell>
        </row>
        <row r="2102">
          <cell r="A2102" t="str">
            <v>18102</v>
          </cell>
          <cell r="B2102" t="str">
            <v>M63AUU</v>
          </cell>
          <cell r="C2102" t="str">
            <v>Ciudad de México</v>
          </cell>
          <cell r="D2102" t="str">
            <v>No aplica</v>
          </cell>
          <cell r="E2102" t="str">
            <v>Aveo</v>
          </cell>
          <cell r="F2102" t="str">
            <v>Automóvil</v>
          </cell>
          <cell r="G2102" t="str">
            <v>Chevrolet</v>
          </cell>
          <cell r="H2102" t="str">
            <v>Aveo LT 4 Ptas, T/M-5V, D/H, A/A, B/A, CD, Paq. K</v>
          </cell>
          <cell r="I2102" t="str">
            <v>3G1TA5CF3JL190784</v>
          </cell>
          <cell r="J2102" t="str">
            <v>Hecho en México</v>
          </cell>
          <cell r="K2102" t="str">
            <v>Magna</v>
          </cell>
          <cell r="L2102">
            <v>4</v>
          </cell>
          <cell r="M2102">
            <v>45</v>
          </cell>
          <cell r="N2102">
            <v>2018</v>
          </cell>
          <cell r="O2102" t="str">
            <v>Tampico</v>
          </cell>
          <cell r="P2102" t="str">
            <v>Tamaulipas</v>
          </cell>
          <cell r="Q2102" t="str">
            <v>Noreste</v>
          </cell>
          <cell r="R2102" t="str">
            <v>Activo</v>
          </cell>
          <cell r="S2102" t="str">
            <v>En operación</v>
          </cell>
          <cell r="T2102" t="str">
            <v>GNP</v>
          </cell>
          <cell r="U2102" t="str">
            <v>Grupo Nacional Provincial, S.A.B.</v>
          </cell>
          <cell r="V2102" t="str">
            <v>Asesor de Servicio</v>
          </cell>
          <cell r="W2102" t="str">
            <v>558</v>
          </cell>
          <cell r="X2102" t="str">
            <v>Célula 9</v>
          </cell>
          <cell r="Y2102" t="str">
            <v>Asignado</v>
          </cell>
          <cell r="Z2102" t="str">
            <v>S06605</v>
          </cell>
          <cell r="AA2102" t="str">
            <v>Vazquez Juarez Jose Luis</v>
          </cell>
          <cell r="AB2102" t="str">
            <v>Servicios Administrativos en Reclamaciones, S.A. de C.V.</v>
          </cell>
          <cell r="AC2102" t="str">
            <v>VAJL901130L65</v>
          </cell>
          <cell r="AD2102" t="str">
            <v>Operativo</v>
          </cell>
          <cell r="AE2102" t="str">
            <v>Asesor de Servicio</v>
          </cell>
          <cell r="AF2102" t="str">
            <v>Unidad Operativa</v>
          </cell>
          <cell r="AG2102" t="str">
            <v>Dirección Servicio y Operaciones</v>
          </cell>
          <cell r="AH2102" t="str">
            <v>Subdirección Siniestros Norte y Occidente</v>
          </cell>
          <cell r="AI2102" t="str">
            <v>C9212</v>
          </cell>
          <cell r="AJ2102" t="str">
            <v>Colome Pineda Juan Del Carmen</v>
          </cell>
          <cell r="AK2102" t="str">
            <v>Tampico</v>
          </cell>
          <cell r="AL2102" t="str">
            <v>Tampico</v>
          </cell>
          <cell r="AM2102">
            <v>0</v>
          </cell>
          <cell r="AN2102" t="str">
            <v>jose.vazquezjuarez@gnp.com.mx</v>
          </cell>
          <cell r="AO2102" t="str">
            <v>jose.vazquezjuarez@gnp.com.mx</v>
          </cell>
          <cell r="AP2102" t="str">
            <v>jose.vazquezjuarez@gnp.com.mx</v>
          </cell>
          <cell r="AQ2102">
            <v>8331349699</v>
          </cell>
          <cell r="AR2102" t="str">
            <v>6363180010382206</v>
          </cell>
          <cell r="AS2102" t="str">
            <v>ACTIVO</v>
          </cell>
          <cell r="AT2102" t="str">
            <v>9228</v>
          </cell>
          <cell r="AU2102" t="str">
            <v>598</v>
          </cell>
          <cell r="AV2102" t="str">
            <v>05/26</v>
          </cell>
          <cell r="AW2102" t="str">
            <v>IMDM22968852..</v>
          </cell>
          <cell r="AX2102" t="str">
            <v>Inactivo</v>
          </cell>
          <cell r="AY2102" t="str">
            <v>No</v>
          </cell>
          <cell r="AZ2102" t="str">
            <v>-</v>
          </cell>
          <cell r="BA2102" t="str">
            <v>-</v>
          </cell>
          <cell r="BB2102" t="str">
            <v>-</v>
          </cell>
          <cell r="BC2102" t="str">
            <v>-</v>
          </cell>
          <cell r="BD2102" t="str">
            <v>-</v>
          </cell>
          <cell r="BE2102" t="str">
            <v>-</v>
          </cell>
          <cell r="BF2102" t="str">
            <v>-</v>
          </cell>
          <cell r="BG2102">
            <v>3</v>
          </cell>
          <cell r="BH2102">
            <v>2021</v>
          </cell>
          <cell r="BI2102">
            <v>1</v>
          </cell>
          <cell r="BJ2102" t="str">
            <v>Arrendado</v>
          </cell>
          <cell r="BL2102" t="str">
            <v>Auto Cam, S.A. de C.V.</v>
          </cell>
          <cell r="BM2102">
            <v>128362.07</v>
          </cell>
          <cell r="BN2102">
            <v>20537.93</v>
          </cell>
          <cell r="BO2102">
            <v>148900</v>
          </cell>
          <cell r="BQ2102">
            <v>43652</v>
          </cell>
          <cell r="BR2102" t="str">
            <v>AP-20170728-0735</v>
          </cell>
          <cell r="BS2102" t="str">
            <v>196</v>
          </cell>
          <cell r="BT2102" t="str">
            <v>14/36</v>
          </cell>
          <cell r="BU2102">
            <v>2133.37</v>
          </cell>
          <cell r="BV2102">
            <v>1219.51</v>
          </cell>
          <cell r="BW2102">
            <v>3352.88</v>
          </cell>
          <cell r="BX2102">
            <v>536.46</v>
          </cell>
          <cell r="BY2102">
            <v>3889.34</v>
          </cell>
          <cell r="BZ2102">
            <v>110312.64</v>
          </cell>
          <cell r="CA2102" t="str">
            <v>09/04/2018</v>
          </cell>
          <cell r="CB2102" t="str">
            <v>06/05/2021</v>
          </cell>
          <cell r="CC2102" t="str">
            <v>Miércoles</v>
          </cell>
          <cell r="CD2102" t="str">
            <v>63</v>
          </cell>
          <cell r="CE2102" t="str">
            <v>3</v>
          </cell>
          <cell r="CF2102" t="str">
            <v>Rojo</v>
          </cell>
          <cell r="CG2102" t="str">
            <v>3er Sábado</v>
          </cell>
          <cell r="CH2102" t="str">
            <v>Mzo y Abr</v>
          </cell>
          <cell r="CI2102" t="str">
            <v>Sep y Oct</v>
          </cell>
          <cell r="CJ2102" t="str">
            <v>Ajustador</v>
          </cell>
          <cell r="CK2102">
            <v>90</v>
          </cell>
          <cell r="CL2102" t="str">
            <v>101 - MAGNA</v>
          </cell>
          <cell r="CM2102" t="str">
            <v>18102</v>
          </cell>
          <cell r="CN2102" t="str">
            <v>185/60/R14</v>
          </cell>
          <cell r="CO2102" t="str">
            <v>Motor: 1.6L, Potencia: 103hp @ 5800 rpm. Torque: 107 lb-pie @ 3600 rpm</v>
          </cell>
          <cell r="CP2102" t="str">
            <v>4018797</v>
          </cell>
        </row>
        <row r="2103">
          <cell r="A2103" t="str">
            <v>18103</v>
          </cell>
          <cell r="B2103" t="str">
            <v>L55AVT</v>
          </cell>
          <cell r="C2103" t="str">
            <v>Ciudad de México</v>
          </cell>
          <cell r="D2103" t="str">
            <v>No aplica</v>
          </cell>
          <cell r="E2103" t="str">
            <v>Aveo</v>
          </cell>
          <cell r="F2103" t="str">
            <v>Automóvil</v>
          </cell>
          <cell r="G2103" t="str">
            <v>Chevrolet</v>
          </cell>
          <cell r="H2103" t="str">
            <v>Aveo LT 4 Ptas, T/M-5V, D/H, A/A, B/A, CD, Paq. K</v>
          </cell>
          <cell r="I2103" t="str">
            <v>3G1TA5CFXJL201327</v>
          </cell>
          <cell r="J2103" t="str">
            <v>Hecho en México</v>
          </cell>
          <cell r="K2103" t="str">
            <v>Magna</v>
          </cell>
          <cell r="L2103">
            <v>4</v>
          </cell>
          <cell r="M2103">
            <v>45</v>
          </cell>
          <cell r="N2103">
            <v>2018</v>
          </cell>
          <cell r="O2103" t="str">
            <v>Oaxaca</v>
          </cell>
          <cell r="P2103" t="str">
            <v>Oaxaca</v>
          </cell>
          <cell r="Q2103" t="str">
            <v>Sureste</v>
          </cell>
          <cell r="R2103" t="str">
            <v>Activo</v>
          </cell>
          <cell r="S2103" t="str">
            <v>En operación</v>
          </cell>
          <cell r="T2103" t="str">
            <v>GNP</v>
          </cell>
          <cell r="U2103" t="str">
            <v>Grupo Nacional Provincial, S.A.B.</v>
          </cell>
          <cell r="V2103" t="str">
            <v>Asesor de Servicio</v>
          </cell>
          <cell r="W2103" t="str">
            <v>-</v>
          </cell>
          <cell r="X2103" t="str">
            <v>Supervisoria</v>
          </cell>
          <cell r="Y2103" t="str">
            <v>Asignado</v>
          </cell>
          <cell r="Z2103" t="str">
            <v>S00094</v>
          </cell>
          <cell r="AA2103" t="str">
            <v>Gurrola Cruz Benjamín</v>
          </cell>
          <cell r="AB2103" t="str">
            <v>Servicios Administrativos en Reclamaciones, S.A. de C.V.</v>
          </cell>
          <cell r="AC2103" t="str">
            <v>GUCB70082081A</v>
          </cell>
          <cell r="AD2103" t="str">
            <v>Operativo</v>
          </cell>
          <cell r="AE2103" t="str">
            <v>Asesor de Servicio</v>
          </cell>
          <cell r="AF2103" t="str">
            <v>Unidad Operativa</v>
          </cell>
          <cell r="AG2103" t="str">
            <v>Dirección Servicio y Operaciones</v>
          </cell>
          <cell r="AH2103" t="str">
            <v>Subdir. Siniestros CDMX y Sureste</v>
          </cell>
          <cell r="AI2103" t="str">
            <v>C9208</v>
          </cell>
          <cell r="AJ2103" t="str">
            <v>Lasa Estrada Antxon</v>
          </cell>
          <cell r="AK2103" t="str">
            <v>Supervisoría Oaxaca</v>
          </cell>
          <cell r="AL2103" t="str">
            <v>Oaxaca</v>
          </cell>
          <cell r="AM2103">
            <v>7701</v>
          </cell>
          <cell r="AN2103" t="str">
            <v>benjamin.gurrola@gnp.com.mx</v>
          </cell>
          <cell r="AO2103" t="str">
            <v>benjamin.gurrola@gnp.com.mx</v>
          </cell>
          <cell r="AQ2103">
            <v>9511441543</v>
          </cell>
          <cell r="AR2103" t="str">
            <v>6363180010389185</v>
          </cell>
          <cell r="AS2103" t="str">
            <v>ACTIVO</v>
          </cell>
          <cell r="AT2103" t="str">
            <v>3724</v>
          </cell>
          <cell r="AU2103" t="str">
            <v>909</v>
          </cell>
          <cell r="AV2103" t="str">
            <v>05/26</v>
          </cell>
          <cell r="AW2103" t="str">
            <v>-</v>
          </cell>
          <cell r="AX2103" t="str">
            <v>-</v>
          </cell>
          <cell r="AY2103" t="str">
            <v>No</v>
          </cell>
          <cell r="AZ2103" t="str">
            <v>-</v>
          </cell>
          <cell r="BA2103" t="str">
            <v>-</v>
          </cell>
          <cell r="BB2103" t="str">
            <v>-</v>
          </cell>
          <cell r="BC2103" t="str">
            <v>-</v>
          </cell>
          <cell r="BD2103" t="str">
            <v>-</v>
          </cell>
          <cell r="BE2103" t="str">
            <v>-</v>
          </cell>
          <cell r="BF2103" t="str">
            <v>-</v>
          </cell>
          <cell r="BG2103">
            <v>3</v>
          </cell>
          <cell r="BH2103">
            <v>2021</v>
          </cell>
          <cell r="BI2103">
            <v>1</v>
          </cell>
          <cell r="BJ2103" t="str">
            <v>Arrendado</v>
          </cell>
          <cell r="BL2103" t="str">
            <v>Auto Cam, S.A. de C.V.</v>
          </cell>
          <cell r="BM2103">
            <v>128362.07</v>
          </cell>
          <cell r="BN2103">
            <v>20537.93</v>
          </cell>
          <cell r="BO2103">
            <v>148900</v>
          </cell>
          <cell r="BQ2103">
            <v>43652</v>
          </cell>
          <cell r="BR2103" t="str">
            <v>AP-20180626-0783</v>
          </cell>
          <cell r="BS2103" t="str">
            <v>42</v>
          </cell>
          <cell r="BT2103" t="str">
            <v>12/36</v>
          </cell>
          <cell r="BU2103">
            <v>2086.73</v>
          </cell>
          <cell r="BV2103">
            <v>1264.94</v>
          </cell>
          <cell r="BW2103">
            <v>3351.67</v>
          </cell>
          <cell r="BX2103">
            <v>536.27</v>
          </cell>
          <cell r="BY2103">
            <v>3887.94</v>
          </cell>
          <cell r="BZ2103">
            <v>114548.78</v>
          </cell>
          <cell r="CA2103" t="str">
            <v>26/06/2018</v>
          </cell>
          <cell r="CB2103" t="str">
            <v>06/07/2021</v>
          </cell>
          <cell r="CC2103" t="str">
            <v>Lunes</v>
          </cell>
          <cell r="CD2103" t="str">
            <v>55</v>
          </cell>
          <cell r="CE2103" t="str">
            <v>5</v>
          </cell>
          <cell r="CF2103" t="str">
            <v>Amarillo</v>
          </cell>
          <cell r="CG2103" t="str">
            <v>1er Sábado</v>
          </cell>
          <cell r="CH2103" t="str">
            <v>Ene y Feb</v>
          </cell>
          <cell r="CI2103" t="str">
            <v>Jul y Ago</v>
          </cell>
          <cell r="CJ2103" t="str">
            <v>Ajustador</v>
          </cell>
          <cell r="CK2103">
            <v>90</v>
          </cell>
          <cell r="CL2103" t="str">
            <v>101 - MAGNA</v>
          </cell>
          <cell r="CM2103" t="str">
            <v>18103</v>
          </cell>
          <cell r="CN2103" t="str">
            <v>185/60/R14</v>
          </cell>
          <cell r="CO2103" t="str">
            <v>Motor: 1.6L, Potencia: 103hp @ 5800 rpm. Torque: 107 lb-pie @ 3600 rpm</v>
          </cell>
          <cell r="CP2103" t="str">
            <v>4018784</v>
          </cell>
        </row>
        <row r="2104">
          <cell r="A2104" t="str">
            <v>18104</v>
          </cell>
          <cell r="B2104" t="str">
            <v>M39AVT</v>
          </cell>
          <cell r="C2104" t="str">
            <v>Ciudad de México</v>
          </cell>
          <cell r="D2104" t="str">
            <v>No aplica</v>
          </cell>
          <cell r="E2104" t="str">
            <v>Aveo</v>
          </cell>
          <cell r="F2104" t="str">
            <v>Automóvil</v>
          </cell>
          <cell r="G2104" t="str">
            <v>Chevrolet</v>
          </cell>
          <cell r="H2104" t="str">
            <v>Aveo LT 4 Ptas, T/M-5V, D/H, A/A, B/A, CD, Paq. K</v>
          </cell>
          <cell r="I2104" t="str">
            <v>3G1TA5CF2JL197046</v>
          </cell>
          <cell r="J2104" t="str">
            <v>Hecho en México</v>
          </cell>
          <cell r="K2104" t="str">
            <v>Magna</v>
          </cell>
          <cell r="L2104">
            <v>4</v>
          </cell>
          <cell r="M2104">
            <v>45</v>
          </cell>
          <cell r="N2104">
            <v>2018</v>
          </cell>
          <cell r="O2104" t="str">
            <v>Tampico</v>
          </cell>
          <cell r="P2104" t="str">
            <v>Tamaulipas</v>
          </cell>
          <cell r="Q2104" t="str">
            <v>Noreste</v>
          </cell>
          <cell r="R2104" t="str">
            <v>Activo</v>
          </cell>
          <cell r="S2104" t="str">
            <v>En operación</v>
          </cell>
          <cell r="T2104" t="str">
            <v>GNP</v>
          </cell>
          <cell r="U2104" t="str">
            <v>Grupo Nacional Provincial, S.A.B.</v>
          </cell>
          <cell r="V2104" t="str">
            <v>Asesor de Servicio</v>
          </cell>
          <cell r="W2104" t="str">
            <v>474</v>
          </cell>
          <cell r="X2104" t="str">
            <v>Célula 8</v>
          </cell>
          <cell r="Y2104" t="str">
            <v>Asignado</v>
          </cell>
          <cell r="Z2104" t="str">
            <v>S07908</v>
          </cell>
          <cell r="AA2104" t="str">
            <v>Sanchez Bernal Eduardo</v>
          </cell>
          <cell r="AB2104" t="str">
            <v>Servicios Administrativos en Reclamaciones, S.A. de C.V.</v>
          </cell>
          <cell r="AC2104" t="str">
            <v>SABE910509A2A</v>
          </cell>
          <cell r="AD2104" t="str">
            <v>Operativo</v>
          </cell>
          <cell r="AE2104" t="str">
            <v>Asesor de Servicio</v>
          </cell>
          <cell r="AF2104" t="str">
            <v>Unidad Operativa</v>
          </cell>
          <cell r="AG2104" t="str">
            <v>Dirección Servicio y Operaciones</v>
          </cell>
          <cell r="AH2104" t="str">
            <v>Subdirección Siniestros Norte y Occidente</v>
          </cell>
          <cell r="AI2104" t="str">
            <v>C9212</v>
          </cell>
          <cell r="AJ2104" t="str">
            <v>Colome Pineda Juan Del Carmen</v>
          </cell>
          <cell r="AK2104" t="str">
            <v>Tampico</v>
          </cell>
          <cell r="AL2104" t="str">
            <v>Tampico</v>
          </cell>
          <cell r="AM2104">
            <v>0</v>
          </cell>
          <cell r="AN2104" t="str">
            <v>eduardo.sanchez@gnp.com.mx</v>
          </cell>
          <cell r="AO2104" t="str">
            <v>eduardo.sanchez@gnp.com.mx</v>
          </cell>
          <cell r="AP2104" t="str">
            <v> eduardo.sanchez@gnp.com.mx</v>
          </cell>
          <cell r="AQ2104">
            <v>8331349695</v>
          </cell>
          <cell r="AR2104" t="str">
            <v>6363180010389193</v>
          </cell>
          <cell r="AS2104" t="str">
            <v>ACTIVO</v>
          </cell>
          <cell r="AT2104" t="str">
            <v>0753</v>
          </cell>
          <cell r="AU2104" t="str">
            <v>300</v>
          </cell>
          <cell r="AV2104" t="str">
            <v>05/26</v>
          </cell>
          <cell r="AW2104" t="str">
            <v>-</v>
          </cell>
          <cell r="AX2104" t="str">
            <v>-</v>
          </cell>
          <cell r="AY2104" t="str">
            <v>No</v>
          </cell>
          <cell r="AZ2104" t="str">
            <v>-</v>
          </cell>
          <cell r="BA2104" t="str">
            <v>-</v>
          </cell>
          <cell r="BB2104" t="str">
            <v>-</v>
          </cell>
          <cell r="BC2104" t="str">
            <v>-</v>
          </cell>
          <cell r="BD2104" t="str">
            <v>-</v>
          </cell>
          <cell r="BE2104" t="str">
            <v>-</v>
          </cell>
          <cell r="BF2104" t="str">
            <v>-</v>
          </cell>
          <cell r="BG2104">
            <v>3</v>
          </cell>
          <cell r="BH2104">
            <v>2021</v>
          </cell>
          <cell r="BI2104">
            <v>1</v>
          </cell>
          <cell r="BJ2104" t="str">
            <v>Arrendado</v>
          </cell>
          <cell r="BL2104" t="str">
            <v>Auto Cam, S.A. de C.V.</v>
          </cell>
          <cell r="BM2104">
            <v>128362.07</v>
          </cell>
          <cell r="BN2104">
            <v>20537.93</v>
          </cell>
          <cell r="BO2104">
            <v>148900</v>
          </cell>
          <cell r="BQ2104">
            <v>43652</v>
          </cell>
          <cell r="BR2104" t="str">
            <v>AP-20180626-0783</v>
          </cell>
          <cell r="BS2104" t="str">
            <v>126</v>
          </cell>
          <cell r="BT2104" t="str">
            <v>12/36</v>
          </cell>
          <cell r="BU2104">
            <v>2086.73</v>
          </cell>
          <cell r="BV2104">
            <v>1264.94</v>
          </cell>
          <cell r="BW2104">
            <v>3351.67</v>
          </cell>
          <cell r="BX2104">
            <v>536.27</v>
          </cell>
          <cell r="BY2104">
            <v>3887.94</v>
          </cell>
          <cell r="BZ2104">
            <v>114548.78</v>
          </cell>
          <cell r="CA2104" t="str">
            <v>26/06/2018</v>
          </cell>
          <cell r="CB2104" t="str">
            <v>06/07/2021</v>
          </cell>
          <cell r="CC2104" t="str">
            <v>Viernes</v>
          </cell>
          <cell r="CD2104" t="str">
            <v>39</v>
          </cell>
          <cell r="CE2104" t="str">
            <v>9</v>
          </cell>
          <cell r="CF2104" t="str">
            <v>Azul</v>
          </cell>
          <cell r="CG2104" t="str">
            <v>5o Sábado</v>
          </cell>
          <cell r="CH2104" t="str">
            <v>May y Jun</v>
          </cell>
          <cell r="CI2104" t="str">
            <v>Nov y Dic</v>
          </cell>
          <cell r="CJ2104" t="str">
            <v>Ajustador</v>
          </cell>
          <cell r="CK2104">
            <v>90</v>
          </cell>
          <cell r="CL2104" t="str">
            <v>101 - MAGNA</v>
          </cell>
          <cell r="CM2104" t="str">
            <v>18104</v>
          </cell>
          <cell r="CN2104" t="str">
            <v>185/60/R14</v>
          </cell>
          <cell r="CO2104" t="str">
            <v>Motor: 1.6L, Potencia: 103hp @ 5800 rpm. Torque: 107 lb-pie @ 3600 rpm</v>
          </cell>
          <cell r="CP2104" t="str">
            <v>4015888</v>
          </cell>
        </row>
        <row r="2105">
          <cell r="A2105" t="str">
            <v>18105</v>
          </cell>
          <cell r="B2105" t="str">
            <v>M96AVT</v>
          </cell>
          <cell r="C2105" t="str">
            <v>Ciudad de México</v>
          </cell>
          <cell r="D2105" t="str">
            <v>No aplica</v>
          </cell>
          <cell r="E2105" t="str">
            <v>Aveo</v>
          </cell>
          <cell r="F2105" t="str">
            <v>Automóvil</v>
          </cell>
          <cell r="G2105" t="str">
            <v>Chevrolet</v>
          </cell>
          <cell r="H2105" t="str">
            <v>Aveo LT 4 Ptas, T/M-5V, D/H, A/A, B/A, CD, Paq. K</v>
          </cell>
          <cell r="I2105" t="str">
            <v>3G1TA5CFXJL194704</v>
          </cell>
          <cell r="J2105" t="str">
            <v>Hecho en México</v>
          </cell>
          <cell r="K2105" t="str">
            <v>Magna</v>
          </cell>
          <cell r="L2105">
            <v>4</v>
          </cell>
          <cell r="M2105">
            <v>45</v>
          </cell>
          <cell r="N2105">
            <v>2018</v>
          </cell>
          <cell r="O2105" t="str">
            <v>León</v>
          </cell>
          <cell r="P2105" t="str">
            <v>Guanajuato</v>
          </cell>
          <cell r="Q2105" t="str">
            <v>Occidente</v>
          </cell>
          <cell r="R2105" t="str">
            <v>Activo</v>
          </cell>
          <cell r="S2105" t="str">
            <v>En operación</v>
          </cell>
          <cell r="T2105" t="str">
            <v>GNP</v>
          </cell>
          <cell r="U2105" t="str">
            <v>Grupo Nacional Provincial, S.A.B.</v>
          </cell>
          <cell r="V2105" t="str">
            <v>Asesor de Servicio</v>
          </cell>
          <cell r="W2105" t="str">
            <v>-</v>
          </cell>
          <cell r="X2105" t="str">
            <v>Supervisoria</v>
          </cell>
          <cell r="Y2105" t="str">
            <v>Asignado</v>
          </cell>
          <cell r="Z2105" t="str">
            <v>S02517</v>
          </cell>
          <cell r="AA2105" t="str">
            <v>Garcia Garcia José De Jesús</v>
          </cell>
          <cell r="AB2105" t="str">
            <v>Servicios Administrativos en Reclamaciones, S.A. de C.V.</v>
          </cell>
          <cell r="AC2105" t="str">
            <v>GAGJ6701019V8</v>
          </cell>
          <cell r="AD2105" t="str">
            <v>Operativo</v>
          </cell>
          <cell r="AE2105" t="str">
            <v>Asesor de Servicio</v>
          </cell>
          <cell r="AF2105" t="str">
            <v>Unidad Operativa</v>
          </cell>
          <cell r="AG2105" t="str">
            <v>Dirección Servicio y Operaciones</v>
          </cell>
          <cell r="AH2105" t="str">
            <v>Subdirección Siniestros Norte y Occidente</v>
          </cell>
          <cell r="AI2105" t="str">
            <v>C9212</v>
          </cell>
          <cell r="AJ2105" t="str">
            <v>Colome Pineda Juan Del Carmen</v>
          </cell>
          <cell r="AK2105" t="str">
            <v>Oficina de servicio Leon P1</v>
          </cell>
          <cell r="AL2105" t="str">
            <v>León</v>
          </cell>
          <cell r="AM2105">
            <v>6471</v>
          </cell>
          <cell r="AN2105" t="str">
            <v>josedejesus.garcia@gnp.com.mx</v>
          </cell>
          <cell r="AO2105" t="str">
            <v>josedejesus.garcia@gnp.com.mx</v>
          </cell>
          <cell r="AQ2105">
            <v>4777242452</v>
          </cell>
          <cell r="AR2105" t="str">
            <v>6363180010389201</v>
          </cell>
          <cell r="AS2105" t="str">
            <v>ACTIVO</v>
          </cell>
          <cell r="AT2105" t="str">
            <v>6937</v>
          </cell>
          <cell r="AU2105" t="str">
            <v>559</v>
          </cell>
          <cell r="AV2105" t="str">
            <v>05/26</v>
          </cell>
          <cell r="AW2105" t="str">
            <v>IMDM24204002..</v>
          </cell>
          <cell r="AX2105" t="str">
            <v>Activo</v>
          </cell>
          <cell r="AY2105" t="str">
            <v>No</v>
          </cell>
          <cell r="AZ2105" t="str">
            <v>-</v>
          </cell>
          <cell r="BA2105" t="str">
            <v>-</v>
          </cell>
          <cell r="BB2105" t="str">
            <v>-</v>
          </cell>
          <cell r="BC2105" t="str">
            <v>-</v>
          </cell>
          <cell r="BD2105" t="str">
            <v>-</v>
          </cell>
          <cell r="BE2105" t="str">
            <v>-</v>
          </cell>
          <cell r="BF2105" t="str">
            <v>-</v>
          </cell>
          <cell r="BG2105">
            <v>3</v>
          </cell>
          <cell r="BH2105">
            <v>2021</v>
          </cell>
          <cell r="BI2105">
            <v>1</v>
          </cell>
          <cell r="BJ2105" t="str">
            <v>Arrendado</v>
          </cell>
          <cell r="BL2105" t="str">
            <v>Auto Cam, S.A. de C.V.</v>
          </cell>
          <cell r="BM2105">
            <v>128362.07</v>
          </cell>
          <cell r="BN2105">
            <v>20537.93</v>
          </cell>
          <cell r="BO2105">
            <v>148900</v>
          </cell>
          <cell r="BQ2105">
            <v>43652</v>
          </cell>
          <cell r="BR2105" t="str">
            <v>AP-20180626-0783</v>
          </cell>
          <cell r="BS2105" t="str">
            <v>43</v>
          </cell>
          <cell r="BT2105" t="str">
            <v>12/36</v>
          </cell>
          <cell r="BU2105">
            <v>2086.73</v>
          </cell>
          <cell r="BV2105">
            <v>1264.94</v>
          </cell>
          <cell r="BW2105">
            <v>3351.67</v>
          </cell>
          <cell r="BX2105">
            <v>536.27</v>
          </cell>
          <cell r="BY2105">
            <v>3887.94</v>
          </cell>
          <cell r="BZ2105">
            <v>114548.78</v>
          </cell>
          <cell r="CA2105" t="str">
            <v>26/06/2018</v>
          </cell>
          <cell r="CB2105" t="str">
            <v>06/07/2021</v>
          </cell>
          <cell r="CC2105" t="str">
            <v>Lunes</v>
          </cell>
          <cell r="CD2105" t="str">
            <v>96</v>
          </cell>
          <cell r="CE2105" t="str">
            <v>6</v>
          </cell>
          <cell r="CF2105" t="str">
            <v>Amarillo</v>
          </cell>
          <cell r="CG2105" t="str">
            <v>1er Sábado</v>
          </cell>
          <cell r="CH2105" t="str">
            <v>Ene y Feb</v>
          </cell>
          <cell r="CI2105" t="str">
            <v>Jul y Ago</v>
          </cell>
          <cell r="CJ2105" t="str">
            <v>Ajustador</v>
          </cell>
          <cell r="CK2105">
            <v>90</v>
          </cell>
          <cell r="CL2105" t="str">
            <v>101 - MAGNA</v>
          </cell>
          <cell r="CM2105" t="str">
            <v>18105</v>
          </cell>
          <cell r="CN2105" t="str">
            <v>185/60/R14</v>
          </cell>
          <cell r="CO2105" t="str">
            <v>Motor: 1.6L, Potencia: 103hp @ 5800 rpm. Torque: 107 lb-pie @ 3600 rpm</v>
          </cell>
          <cell r="CP2105" t="str">
            <v>4010795</v>
          </cell>
        </row>
        <row r="2106">
          <cell r="A2106" t="str">
            <v>18106</v>
          </cell>
          <cell r="B2106" t="str">
            <v>P51AVT</v>
          </cell>
          <cell r="C2106" t="str">
            <v>Ciudad de México</v>
          </cell>
          <cell r="D2106" t="str">
            <v>No aplica</v>
          </cell>
          <cell r="E2106" t="str">
            <v>Aveo</v>
          </cell>
          <cell r="F2106" t="str">
            <v>Automóvil</v>
          </cell>
          <cell r="G2106" t="str">
            <v>Chevrolet</v>
          </cell>
          <cell r="H2106" t="str">
            <v>Aveo LT 4 Ptas, T/M-5V, D/H, A/A, B/A, CD, Paq. K</v>
          </cell>
          <cell r="I2106" t="str">
            <v>3G1TA5CFXJL201358</v>
          </cell>
          <cell r="J2106" t="str">
            <v>Hecho en México</v>
          </cell>
          <cell r="K2106" t="str">
            <v>Magna</v>
          </cell>
          <cell r="L2106">
            <v>4</v>
          </cell>
          <cell r="M2106">
            <v>45</v>
          </cell>
          <cell r="N2106">
            <v>2018</v>
          </cell>
          <cell r="O2106" t="str">
            <v>Acapulco</v>
          </cell>
          <cell r="P2106" t="str">
            <v>Guerrero</v>
          </cell>
          <cell r="Q2106" t="str">
            <v>Centro</v>
          </cell>
          <cell r="R2106" t="str">
            <v>Activo</v>
          </cell>
          <cell r="S2106" t="str">
            <v>En operación</v>
          </cell>
          <cell r="T2106" t="str">
            <v>GNP</v>
          </cell>
          <cell r="U2106" t="str">
            <v>Grupo Nacional Provincial, S.A.B.</v>
          </cell>
          <cell r="V2106" t="str">
            <v>Agente Empleado</v>
          </cell>
          <cell r="W2106" t="str">
            <v>-</v>
          </cell>
          <cell r="X2106" t="str">
            <v>Despacho Externo</v>
          </cell>
          <cell r="Y2106" t="str">
            <v>Asignado</v>
          </cell>
          <cell r="Z2106" t="str">
            <v>V08812</v>
          </cell>
          <cell r="AA2106" t="str">
            <v>Nava Valencia Jorge Antonio</v>
          </cell>
          <cell r="AB2106" t="str">
            <v>GNP Administración de Venta Masiva, S.A. de C.V.</v>
          </cell>
          <cell r="AC2106" t="str">
            <v>NAVJ810112TEA</v>
          </cell>
          <cell r="AD2106" t="str">
            <v>Jefe de departamento</v>
          </cell>
          <cell r="AE2106" t="str">
            <v>Gerente Comercial</v>
          </cell>
          <cell r="AF2106" t="str">
            <v>Unidad de Negocio</v>
          </cell>
          <cell r="AG2106" t="str">
            <v>Dirección Canal Masivo</v>
          </cell>
          <cell r="AH2106" t="str">
            <v>Subdirección Comercial Agentes y Empleados</v>
          </cell>
          <cell r="AI2106" t="str">
            <v>C2041</v>
          </cell>
          <cell r="AJ2106" t="str">
            <v>Cabrera Zúñiga Saúl</v>
          </cell>
          <cell r="AK2106" t="str">
            <v>Acapulco</v>
          </cell>
          <cell r="AL2106" t="str">
            <v>Acapulco</v>
          </cell>
          <cell r="AM2106">
            <v>0</v>
          </cell>
          <cell r="AN2106" t="str">
            <v>jorge.nava@gnp.com.mx</v>
          </cell>
          <cell r="AO2106">
            <v>0</v>
          </cell>
          <cell r="AP2106" t="str">
            <v>jorge.nava@gnp.com.mx</v>
          </cell>
          <cell r="AQ2106">
            <v>7445869929</v>
          </cell>
          <cell r="AR2106" t="str">
            <v>6363180010389219</v>
          </cell>
          <cell r="AS2106" t="str">
            <v>ACTIVO</v>
          </cell>
          <cell r="AT2106" t="str">
            <v>7932</v>
          </cell>
          <cell r="AU2106" t="str">
            <v>837</v>
          </cell>
          <cell r="AV2106" t="str">
            <v>05/26</v>
          </cell>
          <cell r="AW2106" t="str">
            <v>IMDM24204315..</v>
          </cell>
          <cell r="AX2106" t="str">
            <v>Activo</v>
          </cell>
          <cell r="AY2106" t="str">
            <v>No</v>
          </cell>
          <cell r="AZ2106" t="str">
            <v>-</v>
          </cell>
          <cell r="BA2106" t="str">
            <v>-</v>
          </cell>
          <cell r="BB2106" t="str">
            <v>-</v>
          </cell>
          <cell r="BC2106" t="str">
            <v>-</v>
          </cell>
          <cell r="BD2106" t="str">
            <v>-</v>
          </cell>
          <cell r="BE2106" t="str">
            <v>-</v>
          </cell>
          <cell r="BF2106" t="str">
            <v>-</v>
          </cell>
          <cell r="BG2106" t="str">
            <v>-</v>
          </cell>
          <cell r="BH2106">
            <v>2022</v>
          </cell>
          <cell r="BI2106">
            <v>1</v>
          </cell>
          <cell r="BJ2106" t="str">
            <v>Arrendado</v>
          </cell>
          <cell r="BL2106" t="str">
            <v>Auto Cam, S.A. de C.V.</v>
          </cell>
          <cell r="BM2106">
            <v>128362.07</v>
          </cell>
          <cell r="BN2106">
            <v>20537.93</v>
          </cell>
          <cell r="BO2106">
            <v>148900</v>
          </cell>
          <cell r="BQ2106">
            <v>43652</v>
          </cell>
          <cell r="BR2106" t="str">
            <v>AP-20180626-0783</v>
          </cell>
          <cell r="BS2106" t="str">
            <v>44</v>
          </cell>
          <cell r="BT2106" t="str">
            <v>12/36</v>
          </cell>
          <cell r="BU2106">
            <v>1896.92</v>
          </cell>
          <cell r="BV2106">
            <v>1206.6600000000001</v>
          </cell>
          <cell r="BW2106">
            <v>3103.58</v>
          </cell>
          <cell r="BX2106">
            <v>496.57</v>
          </cell>
          <cell r="BY2106">
            <v>3600.15</v>
          </cell>
          <cell r="BZ2106">
            <v>109364.75</v>
          </cell>
          <cell r="CA2106" t="str">
            <v>26/06/2018</v>
          </cell>
          <cell r="CB2106" t="str">
            <v>06/07/2021</v>
          </cell>
          <cell r="CC2106" t="str">
            <v>Jueves</v>
          </cell>
          <cell r="CD2106" t="str">
            <v>51</v>
          </cell>
          <cell r="CE2106" t="str">
            <v>1</v>
          </cell>
          <cell r="CF2106" t="str">
            <v>Verde</v>
          </cell>
          <cell r="CG2106" t="str">
            <v>4o Sábado</v>
          </cell>
          <cell r="CH2106" t="str">
            <v>Abr y May</v>
          </cell>
          <cell r="CI2106" t="str">
            <v>Oct y Nov</v>
          </cell>
          <cell r="CJ2106" t="str">
            <v>AVEs</v>
          </cell>
          <cell r="CK2106">
            <v>90</v>
          </cell>
          <cell r="CL2106" t="str">
            <v>101 - MAGNA</v>
          </cell>
          <cell r="CM2106" t="str">
            <v>18106</v>
          </cell>
          <cell r="CN2106" t="str">
            <v>185/60/R14</v>
          </cell>
          <cell r="CO2106" t="str">
            <v>Motor: 1.6L, Potencia: 103hp @ 5800 rpm. Torque: 107 lb-pie @ 3600 rpm</v>
          </cell>
          <cell r="CP2106" t="str">
            <v>4017849</v>
          </cell>
        </row>
        <row r="2107">
          <cell r="A2107" t="str">
            <v>18107</v>
          </cell>
          <cell r="B2107" t="str">
            <v>P13AVT</v>
          </cell>
          <cell r="C2107" t="str">
            <v>Ciudad de México</v>
          </cell>
          <cell r="D2107" t="str">
            <v>No aplica</v>
          </cell>
          <cell r="E2107" t="str">
            <v>Aveo</v>
          </cell>
          <cell r="F2107" t="str">
            <v>Automóvil</v>
          </cell>
          <cell r="G2107" t="str">
            <v>Chevrolet</v>
          </cell>
          <cell r="H2107" t="str">
            <v>Aveo LT 4 Ptas, T/M-5V, D/H, A/A, B/A, CD, Paq. K</v>
          </cell>
          <cell r="I2107" t="str">
            <v>3G1TA5CF7JL190920</v>
          </cell>
          <cell r="J2107" t="str">
            <v>Hecho en México</v>
          </cell>
          <cell r="K2107" t="str">
            <v>Magna</v>
          </cell>
          <cell r="L2107">
            <v>4</v>
          </cell>
          <cell r="M2107">
            <v>45</v>
          </cell>
          <cell r="N2107">
            <v>2018</v>
          </cell>
          <cell r="O2107" t="str">
            <v>Chihuahua</v>
          </cell>
          <cell r="P2107" t="str">
            <v>Chihuahua</v>
          </cell>
          <cell r="Q2107" t="str">
            <v>Noroeste</v>
          </cell>
          <cell r="R2107" t="str">
            <v>Activo</v>
          </cell>
          <cell r="S2107" t="str">
            <v>En operación</v>
          </cell>
          <cell r="T2107" t="str">
            <v>GNP</v>
          </cell>
          <cell r="U2107" t="str">
            <v>Grupo Nacional Provincial, S.A.B.</v>
          </cell>
          <cell r="V2107" t="str">
            <v>Supervisor de Taller</v>
          </cell>
          <cell r="W2107" t="str">
            <v>-</v>
          </cell>
          <cell r="X2107" t="str">
            <v>Metro Sur</v>
          </cell>
          <cell r="Y2107" t="str">
            <v>Asignado</v>
          </cell>
          <cell r="Z2107" t="str">
            <v>N95964</v>
          </cell>
          <cell r="AA2107" t="str">
            <v>Garcia Garcia Jesús Antonio</v>
          </cell>
          <cell r="AB2107" t="str">
            <v>Grupo Nacional Provincial, S.A.B.</v>
          </cell>
          <cell r="AC2107" t="str">
            <v>GAGJ8403301Q3</v>
          </cell>
          <cell r="AD2107" t="str">
            <v>Operativo</v>
          </cell>
          <cell r="AE2107" t="str">
            <v>Visitador de Taller Jr.</v>
          </cell>
          <cell r="AF2107" t="str">
            <v>Unidad Operativa</v>
          </cell>
          <cell r="AG2107" t="str">
            <v>Dirección Servicio y Operaciones</v>
          </cell>
          <cell r="AH2107" t="str">
            <v>Subdirección Siniestros Norte y Occidente</v>
          </cell>
          <cell r="AI2107" t="str">
            <v>C9212</v>
          </cell>
          <cell r="AJ2107" t="str">
            <v>Colome Pineda Juan Del Carmen</v>
          </cell>
          <cell r="AK2107" t="str">
            <v>Chihuahua</v>
          </cell>
          <cell r="AL2107" t="str">
            <v>Chihuahua</v>
          </cell>
          <cell r="AM2107">
            <v>2673</v>
          </cell>
          <cell r="AN2107" t="str">
            <v>jesus.garciagarcia@gnp.com.mx</v>
          </cell>
          <cell r="AO2107" t="str">
            <v>jesus.garciagarcia@gnp.com.mx</v>
          </cell>
          <cell r="AP2107" t="str">
            <v>jesus.garciagarcia@gnp.com.mx</v>
          </cell>
          <cell r="AQ2107">
            <v>6141780031</v>
          </cell>
          <cell r="AR2107" t="str">
            <v>6363180010389227</v>
          </cell>
          <cell r="AS2107" t="str">
            <v>ACTIVO</v>
          </cell>
          <cell r="AT2107" t="str">
            <v>2274</v>
          </cell>
          <cell r="AU2107" t="str">
            <v>061</v>
          </cell>
          <cell r="AV2107" t="str">
            <v>05/26</v>
          </cell>
          <cell r="AW2107" t="str">
            <v>IMDM24204297..</v>
          </cell>
          <cell r="AX2107" t="str">
            <v>Activo</v>
          </cell>
          <cell r="AY2107" t="str">
            <v>Si</v>
          </cell>
          <cell r="AZ2107">
            <v>614.58000000000004</v>
          </cell>
          <cell r="BA2107">
            <v>43708</v>
          </cell>
          <cell r="BB2107">
            <v>1229.1600000000001</v>
          </cell>
          <cell r="BC2107" t="str">
            <v>-</v>
          </cell>
          <cell r="BD2107">
            <v>59000</v>
          </cell>
          <cell r="BE2107">
            <v>43692</v>
          </cell>
          <cell r="BF2107">
            <v>45153</v>
          </cell>
          <cell r="BG2107">
            <v>4</v>
          </cell>
          <cell r="BH2107">
            <v>2022</v>
          </cell>
          <cell r="BI2107">
            <v>1</v>
          </cell>
          <cell r="BJ2107" t="str">
            <v>Arrendado</v>
          </cell>
          <cell r="BL2107" t="str">
            <v>Auto Cam, S.A. de C.V.</v>
          </cell>
          <cell r="BM2107">
            <v>128362.07</v>
          </cell>
          <cell r="BN2107">
            <v>20537.93</v>
          </cell>
          <cell r="BO2107">
            <v>148900</v>
          </cell>
          <cell r="BQ2107">
            <v>43652</v>
          </cell>
          <cell r="BR2107" t="str">
            <v>AP-20180626-0783</v>
          </cell>
          <cell r="BS2107" t="str">
            <v>163</v>
          </cell>
          <cell r="BT2107" t="str">
            <v>7/48</v>
          </cell>
          <cell r="BU2107">
            <v>1265.6500000000001</v>
          </cell>
          <cell r="BV2107">
            <v>1338.65</v>
          </cell>
          <cell r="BW2107">
            <v>2604.3000000000002</v>
          </cell>
          <cell r="BX2107">
            <v>416.69</v>
          </cell>
          <cell r="BY2107">
            <v>3020.9900000000002</v>
          </cell>
          <cell r="BZ2107">
            <v>122166.65000000001</v>
          </cell>
          <cell r="CA2107" t="str">
            <v>13/11/2018</v>
          </cell>
          <cell r="CB2107" t="str">
            <v>06/12/2022</v>
          </cell>
          <cell r="CC2107" t="str">
            <v>Miércoles</v>
          </cell>
          <cell r="CD2107" t="str">
            <v>13</v>
          </cell>
          <cell r="CE2107" t="str">
            <v>3</v>
          </cell>
          <cell r="CF2107" t="str">
            <v>Rojo</v>
          </cell>
          <cell r="CG2107" t="str">
            <v>3er Sábado</v>
          </cell>
          <cell r="CH2107" t="str">
            <v>Mzo y Abr</v>
          </cell>
          <cell r="CI2107" t="str">
            <v>Sep y Oct</v>
          </cell>
          <cell r="CJ2107" t="str">
            <v>PAdmvo</v>
          </cell>
          <cell r="CK2107">
            <v>90</v>
          </cell>
          <cell r="CL2107" t="str">
            <v>101 - MAGNA</v>
          </cell>
          <cell r="CM2107" t="str">
            <v>18107</v>
          </cell>
          <cell r="CN2107" t="str">
            <v>185/60/R14</v>
          </cell>
          <cell r="CO2107" t="str">
            <v>Motor: 1.6L, Potencia: 103hp @ 5800 rpm. Torque: 107 lb-pie @ 3600 rpm</v>
          </cell>
          <cell r="CP2107" t="str">
            <v>4018811</v>
          </cell>
        </row>
        <row r="2108">
          <cell r="A2108" t="str">
            <v>18108</v>
          </cell>
          <cell r="B2108" t="str">
            <v>M32AUU</v>
          </cell>
          <cell r="C2108" t="str">
            <v>Ciudad de México</v>
          </cell>
          <cell r="D2108" t="str">
            <v>No aplica</v>
          </cell>
          <cell r="E2108" t="str">
            <v>Aveo</v>
          </cell>
          <cell r="F2108" t="str">
            <v>Automóvil</v>
          </cell>
          <cell r="G2108" t="str">
            <v>Chevrolet</v>
          </cell>
          <cell r="H2108" t="str">
            <v>Aveo LT 4 Ptas, T/M-5V, D/H, A/A, B/A, CD, Paq. K</v>
          </cell>
          <cell r="I2108" t="str">
            <v>3G1TA5CF5JL192360</v>
          </cell>
          <cell r="J2108" t="str">
            <v>Hecho en México</v>
          </cell>
          <cell r="K2108" t="str">
            <v>Magna</v>
          </cell>
          <cell r="L2108">
            <v>4</v>
          </cell>
          <cell r="M2108">
            <v>45</v>
          </cell>
          <cell r="N2108">
            <v>2018</v>
          </cell>
          <cell r="O2108" t="str">
            <v>Culiacán</v>
          </cell>
          <cell r="P2108" t="str">
            <v>Sinaloa</v>
          </cell>
          <cell r="Q2108" t="str">
            <v>Occidente</v>
          </cell>
          <cell r="R2108" t="str">
            <v>Activo</v>
          </cell>
          <cell r="S2108" t="str">
            <v>En operación</v>
          </cell>
          <cell r="T2108" t="str">
            <v>GNP</v>
          </cell>
          <cell r="U2108" t="str">
            <v>Grupo Nacional Provincial, S.A.B.</v>
          </cell>
          <cell r="V2108" t="str">
            <v>Asesor de Servicio</v>
          </cell>
          <cell r="W2108" t="str">
            <v>0904</v>
          </cell>
          <cell r="X2108" t="str">
            <v>Supervisoria</v>
          </cell>
          <cell r="Y2108" t="str">
            <v>Asignado</v>
          </cell>
          <cell r="Z2108" t="str">
            <v>S03021</v>
          </cell>
          <cell r="AA2108" t="str">
            <v>Báez Ponce Juan Pablo</v>
          </cell>
          <cell r="AB2108" t="str">
            <v>Servicios Administrativos en Reclamaciones, S.A. de C.V.</v>
          </cell>
          <cell r="AC2108" t="str">
            <v>BAPJ821026JP2</v>
          </cell>
          <cell r="AD2108" t="str">
            <v>Operativo</v>
          </cell>
          <cell r="AE2108" t="str">
            <v>Asesor de Servicio</v>
          </cell>
          <cell r="AF2108" t="str">
            <v>Unidad Operativa</v>
          </cell>
          <cell r="AG2108" t="str">
            <v>Dirección Servicio y Operaciones</v>
          </cell>
          <cell r="AH2108" t="str">
            <v>Subdirección Siniestros Norte y Occidente</v>
          </cell>
          <cell r="AI2108" t="str">
            <v>C9178</v>
          </cell>
          <cell r="AJ2108" t="str">
            <v>Cárdenas Guzmán Adriel</v>
          </cell>
          <cell r="AK2108" t="str">
            <v>Culiacan</v>
          </cell>
          <cell r="AL2108" t="str">
            <v>Culiacan</v>
          </cell>
          <cell r="AM2108">
            <v>6286</v>
          </cell>
          <cell r="AN2108" t="str">
            <v>juan.baez@gnp.com.mx</v>
          </cell>
          <cell r="AO2108" t="str">
            <v>juan.baez@gnp.com.mx</v>
          </cell>
          <cell r="AQ2108">
            <v>6671260706</v>
          </cell>
          <cell r="AR2108" t="str">
            <v>6363180010382214</v>
          </cell>
          <cell r="AS2108" t="str">
            <v>ACTIVO</v>
          </cell>
          <cell r="AT2108" t="str">
            <v>4015</v>
          </cell>
          <cell r="AU2108" t="str">
            <v>860</v>
          </cell>
          <cell r="AV2108" t="str">
            <v>05/26</v>
          </cell>
          <cell r="AW2108" t="str">
            <v>IMDM22968847..</v>
          </cell>
          <cell r="AX2108" t="str">
            <v>Activo</v>
          </cell>
          <cell r="AY2108" t="str">
            <v>No</v>
          </cell>
          <cell r="AZ2108" t="str">
            <v>-</v>
          </cell>
          <cell r="BA2108" t="str">
            <v>-</v>
          </cell>
          <cell r="BB2108" t="str">
            <v>-</v>
          </cell>
          <cell r="BC2108" t="str">
            <v>-</v>
          </cell>
          <cell r="BD2108" t="str">
            <v>-</v>
          </cell>
          <cell r="BE2108" t="str">
            <v>-</v>
          </cell>
          <cell r="BF2108" t="str">
            <v>-</v>
          </cell>
          <cell r="BG2108">
            <v>3</v>
          </cell>
          <cell r="BH2108">
            <v>2021</v>
          </cell>
          <cell r="BI2108">
            <v>1</v>
          </cell>
          <cell r="BJ2108" t="str">
            <v>Arrendado</v>
          </cell>
          <cell r="BL2108" t="str">
            <v>Auto Cam, S.A. de C.V.</v>
          </cell>
          <cell r="BM2108">
            <v>128362.07</v>
          </cell>
          <cell r="BN2108">
            <v>20537.93</v>
          </cell>
          <cell r="BO2108">
            <v>148900</v>
          </cell>
          <cell r="BQ2108">
            <v>43652</v>
          </cell>
          <cell r="BR2108" t="str">
            <v>AP-20170728-0735</v>
          </cell>
          <cell r="BS2108" t="str">
            <v>197</v>
          </cell>
          <cell r="BT2108" t="str">
            <v>14/36</v>
          </cell>
          <cell r="BU2108">
            <v>2133.37</v>
          </cell>
          <cell r="BV2108">
            <v>1219.51</v>
          </cell>
          <cell r="BW2108">
            <v>3352.88</v>
          </cell>
          <cell r="BX2108">
            <v>536.46</v>
          </cell>
          <cell r="BY2108">
            <v>3889.34</v>
          </cell>
          <cell r="BZ2108">
            <v>110312.64</v>
          </cell>
          <cell r="CA2108" t="str">
            <v>09/04/2018</v>
          </cell>
          <cell r="CB2108" t="str">
            <v>06/05/2021</v>
          </cell>
          <cell r="CC2108" t="str">
            <v>Jueves</v>
          </cell>
          <cell r="CD2108" t="str">
            <v>32</v>
          </cell>
          <cell r="CE2108" t="str">
            <v>2</v>
          </cell>
          <cell r="CF2108" t="str">
            <v>Verde</v>
          </cell>
          <cell r="CG2108" t="str">
            <v>4o Sábado</v>
          </cell>
          <cell r="CH2108" t="str">
            <v>Abr y May</v>
          </cell>
          <cell r="CI2108" t="str">
            <v>Oct y Nov</v>
          </cell>
          <cell r="CJ2108" t="str">
            <v>Ajustador</v>
          </cell>
          <cell r="CK2108">
            <v>90</v>
          </cell>
          <cell r="CL2108" t="str">
            <v>101 - MAGNA</v>
          </cell>
          <cell r="CM2108" t="str">
            <v>18108</v>
          </cell>
          <cell r="CN2108" t="str">
            <v>185/60/R14</v>
          </cell>
          <cell r="CO2108" t="str">
            <v>Motor: 1.6L, Potencia: 103hp @ 5800 rpm. Torque: 107 lb-pie @ 3600 rpm</v>
          </cell>
          <cell r="CP2108" t="str">
            <v>4010758</v>
          </cell>
        </row>
        <row r="2109">
          <cell r="A2109" t="str">
            <v>18109</v>
          </cell>
          <cell r="B2109" t="str">
            <v>M90AVT</v>
          </cell>
          <cell r="C2109" t="str">
            <v>Ciudad de México</v>
          </cell>
          <cell r="D2109" t="str">
            <v>No aplica</v>
          </cell>
          <cell r="E2109" t="str">
            <v>Aveo</v>
          </cell>
          <cell r="F2109" t="str">
            <v>Automóvil</v>
          </cell>
          <cell r="G2109" t="str">
            <v>Chevrolet</v>
          </cell>
          <cell r="H2109" t="str">
            <v>Aveo LT 4 Ptas, T/M-5V, D/H, A/A, B/A, CD, Paq. K</v>
          </cell>
          <cell r="I2109" t="str">
            <v>3G1TA5CF2JL196866</v>
          </cell>
          <cell r="J2109" t="str">
            <v>Hecho en México</v>
          </cell>
          <cell r="K2109" t="str">
            <v>Magna</v>
          </cell>
          <cell r="L2109">
            <v>4</v>
          </cell>
          <cell r="M2109">
            <v>45</v>
          </cell>
          <cell r="N2109">
            <v>2018</v>
          </cell>
          <cell r="O2109" t="str">
            <v>Tuxtla Gutierrez</v>
          </cell>
          <cell r="P2109" t="str">
            <v>Chiapas</v>
          </cell>
          <cell r="Q2109" t="str">
            <v>Sureste</v>
          </cell>
          <cell r="R2109" t="str">
            <v>Activo</v>
          </cell>
          <cell r="S2109" t="str">
            <v>En operación</v>
          </cell>
          <cell r="T2109" t="str">
            <v>GNP</v>
          </cell>
          <cell r="U2109" t="str">
            <v>Grupo Nacional Provincial, S.A.B.</v>
          </cell>
          <cell r="V2109" t="str">
            <v>Agente Empleado</v>
          </cell>
          <cell r="W2109" t="str">
            <v>-</v>
          </cell>
          <cell r="X2109" t="str">
            <v>Oficina de Ventas</v>
          </cell>
          <cell r="Y2109" t="str">
            <v>Asignado</v>
          </cell>
          <cell r="Z2109" t="str">
            <v>V07847</v>
          </cell>
          <cell r="AA2109" t="str">
            <v>Esquivel Rodríguez Laura</v>
          </cell>
          <cell r="AB2109" t="str">
            <v>GNP Administración de Venta Masiva, S.A. de C.V.</v>
          </cell>
          <cell r="AC2109" t="str">
            <v>EURL800310654</v>
          </cell>
          <cell r="AD2109" t="str">
            <v>Jefe de departamento</v>
          </cell>
          <cell r="AE2109" t="str">
            <v>Gerente Comercial</v>
          </cell>
          <cell r="AF2109" t="str">
            <v>Unidad de Negocio</v>
          </cell>
          <cell r="AG2109" t="str">
            <v>Dirección Canal Masivo</v>
          </cell>
          <cell r="AH2109" t="str">
            <v>Subdirección Comercial Agentes y Empleados</v>
          </cell>
          <cell r="AI2109" t="str">
            <v>C2041</v>
          </cell>
          <cell r="AJ2109" t="str">
            <v>Cabrera Zúñiga Saúl</v>
          </cell>
          <cell r="AK2109" t="str">
            <v>Oficina Agente Empleados Tuxtla</v>
          </cell>
          <cell r="AL2109" t="str">
            <v>Tuxtla</v>
          </cell>
          <cell r="AM2109">
            <v>0</v>
          </cell>
          <cell r="AN2109" t="str">
            <v>laura.esquivel@gnp.com.mx</v>
          </cell>
          <cell r="AO2109" t="str">
            <v>laura.esquivel@gnp.com.mx</v>
          </cell>
          <cell r="AP2109" t="str">
            <v>laura.esquivel@gnp.com.mx</v>
          </cell>
          <cell r="AQ2109">
            <v>5522430990</v>
          </cell>
          <cell r="AR2109" t="str">
            <v>6363180010391892</v>
          </cell>
          <cell r="AS2109" t="str">
            <v>ACTIVO</v>
          </cell>
          <cell r="AT2109" t="str">
            <v>4057</v>
          </cell>
          <cell r="AU2109" t="str">
            <v>323</v>
          </cell>
          <cell r="AV2109" t="str">
            <v>05/26</v>
          </cell>
          <cell r="AW2109" t="str">
            <v>IMDM24204053..</v>
          </cell>
          <cell r="AX2109" t="str">
            <v>Activo</v>
          </cell>
          <cell r="AY2109" t="str">
            <v>No</v>
          </cell>
          <cell r="AZ2109" t="str">
            <v>-</v>
          </cell>
          <cell r="BA2109" t="str">
            <v>-</v>
          </cell>
          <cell r="BB2109" t="str">
            <v>-</v>
          </cell>
          <cell r="BC2109" t="str">
            <v>-</v>
          </cell>
          <cell r="BD2109" t="str">
            <v>-</v>
          </cell>
          <cell r="BE2109" t="str">
            <v>-</v>
          </cell>
          <cell r="BF2109" t="str">
            <v>-</v>
          </cell>
          <cell r="BG2109" t="str">
            <v>-</v>
          </cell>
          <cell r="BH2109">
            <v>2022</v>
          </cell>
          <cell r="BI2109">
            <v>1</v>
          </cell>
          <cell r="BJ2109" t="str">
            <v>Arrendado</v>
          </cell>
          <cell r="BL2109" t="str">
            <v>Auto Cam, S.A. de C.V.</v>
          </cell>
          <cell r="BM2109">
            <v>128362.07</v>
          </cell>
          <cell r="BN2109">
            <v>20537.93</v>
          </cell>
          <cell r="BO2109">
            <v>148900</v>
          </cell>
          <cell r="BQ2109">
            <v>43652</v>
          </cell>
          <cell r="BR2109" t="str">
            <v>AP-20180626-0783</v>
          </cell>
          <cell r="BS2109" t="str">
            <v>41</v>
          </cell>
          <cell r="BT2109" t="str">
            <v>12/36</v>
          </cell>
          <cell r="BU2109">
            <v>1896.92</v>
          </cell>
          <cell r="BV2109">
            <v>1206.6600000000001</v>
          </cell>
          <cell r="BW2109">
            <v>3103.58</v>
          </cell>
          <cell r="BX2109">
            <v>496.57</v>
          </cell>
          <cell r="BY2109">
            <v>3600.15</v>
          </cell>
          <cell r="BZ2109">
            <v>109364.75</v>
          </cell>
          <cell r="CA2109" t="str">
            <v>26/06/2018</v>
          </cell>
          <cell r="CB2109" t="str">
            <v>06/07/2021</v>
          </cell>
          <cell r="CC2109" t="str">
            <v>Viernes</v>
          </cell>
          <cell r="CD2109" t="str">
            <v>90</v>
          </cell>
          <cell r="CE2109" t="str">
            <v>0</v>
          </cell>
          <cell r="CF2109" t="str">
            <v>Azul</v>
          </cell>
          <cell r="CG2109" t="str">
            <v>5o Sábado</v>
          </cell>
          <cell r="CH2109" t="str">
            <v>May y Jun</v>
          </cell>
          <cell r="CI2109" t="str">
            <v>Nov y Dic</v>
          </cell>
          <cell r="CJ2109" t="str">
            <v>AgenteEmp</v>
          </cell>
          <cell r="CK2109">
            <v>90</v>
          </cell>
          <cell r="CL2109" t="str">
            <v>101 - MAGNA</v>
          </cell>
          <cell r="CM2109" t="str">
            <v>18109</v>
          </cell>
          <cell r="CN2109" t="str">
            <v>185/60/R14</v>
          </cell>
          <cell r="CO2109" t="str">
            <v>Motor: 1.6L, Potencia: 103hp @ 5800 rpm. Torque: 107 lb-pie @ 3600 rpm</v>
          </cell>
          <cell r="CP2109" t="str">
            <v>4010733</v>
          </cell>
        </row>
        <row r="2110">
          <cell r="A2110" t="str">
            <v>18110</v>
          </cell>
          <cell r="B2110" t="str">
            <v>L85AUU</v>
          </cell>
          <cell r="C2110" t="str">
            <v>Ciudad de México</v>
          </cell>
          <cell r="D2110" t="str">
            <v>No aplica</v>
          </cell>
          <cell r="E2110" t="str">
            <v>Aveo</v>
          </cell>
          <cell r="F2110" t="str">
            <v>Automóvil</v>
          </cell>
          <cell r="G2110" t="str">
            <v>Chevrolet</v>
          </cell>
          <cell r="H2110" t="str">
            <v>Aveo LT 4 Ptas, T/M-5V, D/H, A/A, B/A, CD, Paq. K</v>
          </cell>
          <cell r="I2110" t="str">
            <v>3G1TA5CF5JL196084</v>
          </cell>
          <cell r="J2110" t="str">
            <v>Hecho en México</v>
          </cell>
          <cell r="K2110" t="str">
            <v>Magna</v>
          </cell>
          <cell r="L2110">
            <v>4</v>
          </cell>
          <cell r="M2110">
            <v>45</v>
          </cell>
          <cell r="N2110">
            <v>2018</v>
          </cell>
          <cell r="O2110" t="str">
            <v>Tepic</v>
          </cell>
          <cell r="P2110" t="str">
            <v>Nayarit</v>
          </cell>
          <cell r="Q2110" t="str">
            <v>Occidente</v>
          </cell>
          <cell r="R2110" t="str">
            <v>Activo</v>
          </cell>
          <cell r="S2110" t="str">
            <v>En operación</v>
          </cell>
          <cell r="T2110" t="str">
            <v>GNP</v>
          </cell>
          <cell r="U2110" t="str">
            <v>Grupo Nacional Provincial, S.A.B.</v>
          </cell>
          <cell r="V2110" t="str">
            <v>Asesor de Servicio</v>
          </cell>
          <cell r="W2110" t="str">
            <v>464</v>
          </cell>
          <cell r="X2110" t="str">
            <v>Célula 1</v>
          </cell>
          <cell r="Y2110" t="str">
            <v>Asignado</v>
          </cell>
          <cell r="Z2110">
            <v>40156001</v>
          </cell>
          <cell r="AA2110" t="str">
            <v>Ramos Flores José Ramón</v>
          </cell>
          <cell r="AB2110" t="str">
            <v>Servicios Administrativos en Reclamaciones, S.A. de C.V.</v>
          </cell>
          <cell r="AC2110" t="str">
            <v>RAFR731016PDA</v>
          </cell>
          <cell r="AD2110" t="str">
            <v>Operativo</v>
          </cell>
          <cell r="AE2110" t="str">
            <v>Asesor de Servicio</v>
          </cell>
          <cell r="AF2110" t="str">
            <v>Unidad Operativa</v>
          </cell>
          <cell r="AG2110" t="str">
            <v>Dirección Servicio y Operaciones</v>
          </cell>
          <cell r="AH2110" t="str">
            <v>Subdirección Siniestros Norte y Occidente</v>
          </cell>
          <cell r="AI2110" t="str">
            <v>C9179</v>
          </cell>
          <cell r="AJ2110" t="str">
            <v>Moya Urdiales Idalia Leticia</v>
          </cell>
          <cell r="AK2110" t="str">
            <v>Supervisoria Tepic (jacarandas 229 b)</v>
          </cell>
          <cell r="AL2110" t="str">
            <v>Tepic</v>
          </cell>
          <cell r="AM2110">
            <v>0</v>
          </cell>
          <cell r="AN2110" t="str">
            <v>ramon.ramos@gnp.com.mx</v>
          </cell>
          <cell r="AO2110" t="str">
            <v>ramon.ramos@gnp.com.mx</v>
          </cell>
          <cell r="AQ2110">
            <v>3111195234</v>
          </cell>
          <cell r="AR2110" t="str">
            <v>6363180010382222</v>
          </cell>
          <cell r="AS2110" t="str">
            <v>ACTIVO</v>
          </cell>
          <cell r="AT2110" t="str">
            <v>7465</v>
          </cell>
          <cell r="AU2110" t="str">
            <v>171</v>
          </cell>
          <cell r="AV2110" t="str">
            <v>05/26</v>
          </cell>
          <cell r="AW2110" t="str">
            <v>IMDM22968853..</v>
          </cell>
          <cell r="AX2110" t="str">
            <v>Activo</v>
          </cell>
          <cell r="AY2110" t="str">
            <v>No</v>
          </cell>
          <cell r="AZ2110" t="str">
            <v>-</v>
          </cell>
          <cell r="BA2110" t="str">
            <v>-</v>
          </cell>
          <cell r="BB2110" t="str">
            <v>-</v>
          </cell>
          <cell r="BC2110" t="str">
            <v>-</v>
          </cell>
          <cell r="BD2110" t="str">
            <v>-</v>
          </cell>
          <cell r="BE2110" t="str">
            <v>-</v>
          </cell>
          <cell r="BF2110" t="str">
            <v>-</v>
          </cell>
          <cell r="BG2110">
            <v>3</v>
          </cell>
          <cell r="BH2110">
            <v>2021</v>
          </cell>
          <cell r="BI2110">
            <v>1</v>
          </cell>
          <cell r="BJ2110" t="str">
            <v>Arrendado</v>
          </cell>
          <cell r="BL2110" t="str">
            <v>Auto Cam, S.A. de C.V.</v>
          </cell>
          <cell r="BM2110">
            <v>128362.07</v>
          </cell>
          <cell r="BN2110">
            <v>20537.93</v>
          </cell>
          <cell r="BO2110">
            <v>148900</v>
          </cell>
          <cell r="BQ2110">
            <v>43652</v>
          </cell>
          <cell r="BR2110" t="str">
            <v>AP-20170728-0735</v>
          </cell>
          <cell r="BS2110" t="str">
            <v>198</v>
          </cell>
          <cell r="BT2110" t="str">
            <v>14/36</v>
          </cell>
          <cell r="BU2110">
            <v>2133.37</v>
          </cell>
          <cell r="BV2110">
            <v>1219.51</v>
          </cell>
          <cell r="BW2110">
            <v>3352.88</v>
          </cell>
          <cell r="BX2110">
            <v>536.46</v>
          </cell>
          <cell r="BY2110">
            <v>3889.34</v>
          </cell>
          <cell r="BZ2110">
            <v>110312.64</v>
          </cell>
          <cell r="CA2110" t="str">
            <v>09/04/2018</v>
          </cell>
          <cell r="CB2110" t="str">
            <v>06/05/2021</v>
          </cell>
          <cell r="CC2110" t="str">
            <v>Lunes</v>
          </cell>
          <cell r="CD2110" t="str">
            <v>85</v>
          </cell>
          <cell r="CE2110" t="str">
            <v>5</v>
          </cell>
          <cell r="CF2110" t="str">
            <v>Amarillo</v>
          </cell>
          <cell r="CG2110" t="str">
            <v>1er Sábado</v>
          </cell>
          <cell r="CH2110" t="str">
            <v>Ene y Feb</v>
          </cell>
          <cell r="CI2110" t="str">
            <v>Jul y Ago</v>
          </cell>
          <cell r="CJ2110" t="str">
            <v>Ajustador</v>
          </cell>
          <cell r="CK2110">
            <v>90</v>
          </cell>
          <cell r="CL2110" t="str">
            <v>101 - MAGNA</v>
          </cell>
          <cell r="CM2110" t="str">
            <v>18110</v>
          </cell>
          <cell r="CN2110" t="str">
            <v>185/60/R14</v>
          </cell>
          <cell r="CO2110" t="str">
            <v>Motor: 1.6L, Potencia: 103hp @ 5800 rpm. Torque: 107 lb-pie @ 3600 rpm</v>
          </cell>
          <cell r="CP2110" t="str">
            <v>-</v>
          </cell>
        </row>
        <row r="2111">
          <cell r="A2111" t="str">
            <v>18111</v>
          </cell>
          <cell r="B2111" t="str">
            <v>M16AVT</v>
          </cell>
          <cell r="C2111" t="str">
            <v>Ciudad de México</v>
          </cell>
          <cell r="D2111" t="str">
            <v>No aplica</v>
          </cell>
          <cell r="E2111" t="str">
            <v>Aveo</v>
          </cell>
          <cell r="F2111" t="str">
            <v>Automóvil</v>
          </cell>
          <cell r="G2111" t="str">
            <v>Chevrolet</v>
          </cell>
          <cell r="H2111" t="str">
            <v>Aveo LT 4 Ptas, T/M-5V, D/H, A/A, B/A, CD, Paq. K</v>
          </cell>
          <cell r="I2111" t="str">
            <v>3G1TA5CF2JL194650</v>
          </cell>
          <cell r="J2111" t="str">
            <v>Hecho en México</v>
          </cell>
          <cell r="K2111" t="str">
            <v>Magna</v>
          </cell>
          <cell r="L2111">
            <v>4</v>
          </cell>
          <cell r="M2111">
            <v>45</v>
          </cell>
          <cell r="N2111">
            <v>2018</v>
          </cell>
          <cell r="O2111" t="str">
            <v>León</v>
          </cell>
          <cell r="P2111" t="str">
            <v>Guanajuato</v>
          </cell>
          <cell r="Q2111" t="str">
            <v>Occidente</v>
          </cell>
          <cell r="R2111" t="str">
            <v>Activo</v>
          </cell>
          <cell r="S2111" t="str">
            <v>En operación</v>
          </cell>
          <cell r="T2111" t="str">
            <v>GNP</v>
          </cell>
          <cell r="U2111" t="str">
            <v>Grupo Nacional Provincial, S.A.B.</v>
          </cell>
          <cell r="V2111" t="str">
            <v>Pool Administrativo</v>
          </cell>
          <cell r="W2111" t="str">
            <v>Pool Administrativo</v>
          </cell>
          <cell r="X2111" t="str">
            <v>Plaza GNP</v>
          </cell>
          <cell r="Y2111" t="str">
            <v>Pool</v>
          </cell>
          <cell r="Z2111" t="str">
            <v>N89927</v>
          </cell>
          <cell r="AA2111" t="str">
            <v>Salazar Hernández Alejandro</v>
          </cell>
          <cell r="AB2111" t="str">
            <v>Grupo Nacional Provincial, S.A.B.</v>
          </cell>
          <cell r="AC2111" t="str">
            <v>SAHA7905127X5</v>
          </cell>
          <cell r="AD2111" t="str">
            <v>Jefe de departamento</v>
          </cell>
          <cell r="AE2111" t="str">
            <v>Jefe de Departamento A</v>
          </cell>
          <cell r="AF2111" t="str">
            <v>Unidad Staff</v>
          </cell>
          <cell r="AG2111" t="str">
            <v>Dirección Recursos Humanos y Servicios Administrativos</v>
          </cell>
          <cell r="AH2111" t="str">
            <v>Subdir. Servicios Generales</v>
          </cell>
          <cell r="AI2111" t="str">
            <v>C6705</v>
          </cell>
          <cell r="AJ2111" t="str">
            <v>Ramirez Granados Arturo</v>
          </cell>
          <cell r="AK2111" t="str">
            <v>Sur P2 C-4</v>
          </cell>
          <cell r="AL2111" t="str">
            <v>Plaza GNP</v>
          </cell>
          <cell r="AM2111">
            <v>3398</v>
          </cell>
          <cell r="AN2111" t="str">
            <v>alejandro.salazar@gnp.com.mx</v>
          </cell>
          <cell r="AO2111" t="str">
            <v>alejandro.salazar@gnp.com.mx</v>
          </cell>
          <cell r="AQ2111">
            <v>5561857997</v>
          </cell>
          <cell r="AR2111" t="str">
            <v>6363180010389235</v>
          </cell>
          <cell r="AS2111" t="str">
            <v>ACTIVO</v>
          </cell>
          <cell r="AT2111" t="str">
            <v>4020</v>
          </cell>
          <cell r="AU2111" t="str">
            <v>434</v>
          </cell>
          <cell r="AV2111" t="str">
            <v>05/26</v>
          </cell>
          <cell r="AW2111" t="str">
            <v>IMDM24204275..</v>
          </cell>
          <cell r="AX2111" t="str">
            <v>Activo</v>
          </cell>
          <cell r="AY2111" t="str">
            <v>No</v>
          </cell>
          <cell r="AZ2111" t="str">
            <v>-</v>
          </cell>
          <cell r="BA2111" t="str">
            <v>-</v>
          </cell>
          <cell r="BB2111" t="str">
            <v>-</v>
          </cell>
          <cell r="BC2111" t="str">
            <v>-</v>
          </cell>
          <cell r="BD2111" t="str">
            <v>-</v>
          </cell>
          <cell r="BE2111" t="str">
            <v>-</v>
          </cell>
          <cell r="BF2111" t="str">
            <v>-</v>
          </cell>
          <cell r="BG2111" t="str">
            <v>-</v>
          </cell>
          <cell r="BH2111">
            <v>2022</v>
          </cell>
          <cell r="BI2111">
            <v>1</v>
          </cell>
          <cell r="BJ2111" t="str">
            <v>Arrendado</v>
          </cell>
          <cell r="BL2111" t="str">
            <v>Auto Cam, S.A. de C.V.</v>
          </cell>
          <cell r="BM2111">
            <v>128362.07</v>
          </cell>
          <cell r="BN2111">
            <v>20537.93</v>
          </cell>
          <cell r="BO2111">
            <v>148900</v>
          </cell>
          <cell r="BQ2111" t="str">
            <v>-</v>
          </cell>
          <cell r="BR2111" t="str">
            <v>-</v>
          </cell>
          <cell r="BS2111" t="str">
            <v>-</v>
          </cell>
          <cell r="BT2111" t="str">
            <v>-</v>
          </cell>
          <cell r="BU2111" t="str">
            <v>-</v>
          </cell>
          <cell r="BV2111" t="str">
            <v>-</v>
          </cell>
          <cell r="BW2111" t="str">
            <v>-</v>
          </cell>
          <cell r="BX2111" t="str">
            <v>-</v>
          </cell>
          <cell r="BY2111" t="str">
            <v>-</v>
          </cell>
          <cell r="BZ2111" t="str">
            <v>-</v>
          </cell>
          <cell r="CA2111" t="str">
            <v>-</v>
          </cell>
          <cell r="CB2111" t="str">
            <v>-</v>
          </cell>
          <cell r="CC2111" t="str">
            <v>Lunes</v>
          </cell>
          <cell r="CD2111" t="str">
            <v>16</v>
          </cell>
          <cell r="CE2111" t="str">
            <v>6</v>
          </cell>
          <cell r="CF2111" t="str">
            <v>Amarillo</v>
          </cell>
          <cell r="CG2111" t="str">
            <v>1er Sábado</v>
          </cell>
          <cell r="CH2111" t="str">
            <v>Ene y Feb</v>
          </cell>
          <cell r="CI2111" t="str">
            <v>Jul y Ago</v>
          </cell>
          <cell r="CJ2111" t="str">
            <v>PAdmvo</v>
          </cell>
          <cell r="CK2111">
            <v>90</v>
          </cell>
          <cell r="CL2111" t="str">
            <v>101 - MAGNA</v>
          </cell>
          <cell r="CM2111" t="str">
            <v>18111</v>
          </cell>
          <cell r="CN2111" t="str">
            <v>185/60/R14</v>
          </cell>
          <cell r="CO2111" t="str">
            <v>Motor: 1.6L, Potencia: 103hp @ 5800 rpm. Torque: 107 lb-pie @ 3600 rpm</v>
          </cell>
          <cell r="CP2111" t="str">
            <v>-</v>
          </cell>
        </row>
        <row r="2112">
          <cell r="A2112" t="str">
            <v>18112</v>
          </cell>
          <cell r="B2112" t="str">
            <v>P74AVT</v>
          </cell>
          <cell r="C2112" t="str">
            <v>Ciudad de México</v>
          </cell>
          <cell r="D2112" t="str">
            <v>No aplica</v>
          </cell>
          <cell r="E2112" t="str">
            <v>Aveo</v>
          </cell>
          <cell r="F2112" t="str">
            <v>Automóvil</v>
          </cell>
          <cell r="G2112" t="str">
            <v>Chevrolet</v>
          </cell>
          <cell r="H2112" t="str">
            <v>Aveo LT 4 Ptas, T/M-5V, D/H, A/A, B/A, CD, Paq. K</v>
          </cell>
          <cell r="I2112" t="str">
            <v>3G1TA5CFXJL192614</v>
          </cell>
          <cell r="J2112" t="str">
            <v>Hecho en México</v>
          </cell>
          <cell r="K2112" t="str">
            <v>Magna</v>
          </cell>
          <cell r="L2112">
            <v>4</v>
          </cell>
          <cell r="M2112">
            <v>45</v>
          </cell>
          <cell r="N2112">
            <v>2018</v>
          </cell>
          <cell r="O2112" t="str">
            <v>Culiacán</v>
          </cell>
          <cell r="P2112" t="str">
            <v>Sinaloa</v>
          </cell>
          <cell r="Q2112" t="str">
            <v>Occidente</v>
          </cell>
          <cell r="R2112" t="str">
            <v>Activo</v>
          </cell>
          <cell r="S2112" t="str">
            <v>En operación</v>
          </cell>
          <cell r="T2112" t="str">
            <v>GNP</v>
          </cell>
          <cell r="U2112" t="str">
            <v>Grupo Nacional Provincial, S.A.B.</v>
          </cell>
          <cell r="V2112" t="str">
            <v>AVES</v>
          </cell>
          <cell r="W2112" t="str">
            <v>-</v>
          </cell>
          <cell r="X2112" t="str">
            <v>Despacho Externo</v>
          </cell>
          <cell r="Y2112" t="str">
            <v>Asignado</v>
          </cell>
          <cell r="Z2112" t="str">
            <v>-</v>
          </cell>
          <cell r="AA2112" t="str">
            <v>José de Jesús Diaz Suárez</v>
          </cell>
          <cell r="AB2112" t="str">
            <v>-</v>
          </cell>
          <cell r="AC2112" t="str">
            <v>-</v>
          </cell>
          <cell r="AD2112" t="str">
            <v>-</v>
          </cell>
          <cell r="AE2112" t="str">
            <v>-</v>
          </cell>
          <cell r="AF2112" t="str">
            <v>-</v>
          </cell>
          <cell r="AG2112" t="str">
            <v>-</v>
          </cell>
          <cell r="AH2112" t="str">
            <v>-</v>
          </cell>
          <cell r="AI2112" t="str">
            <v>C6705</v>
          </cell>
          <cell r="AJ2112" t="str">
            <v>Ramirez Granados Arturo</v>
          </cell>
          <cell r="AK2112" t="str">
            <v>-</v>
          </cell>
          <cell r="AL2112" t="str">
            <v>-</v>
          </cell>
          <cell r="AM2112" t="str">
            <v>-</v>
          </cell>
          <cell r="AN2112" t="str">
            <v>asesoriaenvida@hotmail.com</v>
          </cell>
          <cell r="AO2112" t="str">
            <v>-</v>
          </cell>
          <cell r="AQ2112" t="str">
            <v>667 214 3983</v>
          </cell>
          <cell r="AR2112" t="str">
            <v>6363180010389243</v>
          </cell>
          <cell r="AS2112" t="str">
            <v>BLOQUEADO</v>
          </cell>
          <cell r="AT2112" t="str">
            <v>4028</v>
          </cell>
          <cell r="AU2112" t="str">
            <v>291</v>
          </cell>
          <cell r="AV2112" t="str">
            <v>05/26</v>
          </cell>
          <cell r="AW2112" t="str">
            <v>IMDM24204004..</v>
          </cell>
          <cell r="AX2112" t="str">
            <v>Inactivo</v>
          </cell>
          <cell r="AY2112" t="str">
            <v>No</v>
          </cell>
          <cell r="AZ2112" t="str">
            <v>-</v>
          </cell>
          <cell r="BA2112" t="str">
            <v>-</v>
          </cell>
          <cell r="BB2112" t="str">
            <v>-</v>
          </cell>
          <cell r="BC2112" t="str">
            <v>-</v>
          </cell>
          <cell r="BD2112" t="str">
            <v>-</v>
          </cell>
          <cell r="BE2112" t="str">
            <v>-</v>
          </cell>
          <cell r="BF2112" t="str">
            <v>-</v>
          </cell>
          <cell r="BG2112" t="str">
            <v>-</v>
          </cell>
          <cell r="BH2112">
            <v>2022</v>
          </cell>
          <cell r="BI2112">
            <v>1</v>
          </cell>
          <cell r="BJ2112" t="str">
            <v>Arrendado</v>
          </cell>
          <cell r="BL2112" t="str">
            <v>Auto Cam, S.A. de C.V.</v>
          </cell>
          <cell r="BM2112">
            <v>128362.07</v>
          </cell>
          <cell r="BN2112">
            <v>20537.93</v>
          </cell>
          <cell r="BO2112">
            <v>148900</v>
          </cell>
          <cell r="BQ2112">
            <v>43652</v>
          </cell>
          <cell r="BR2112" t="str">
            <v>AP-20180626-0783</v>
          </cell>
          <cell r="BS2112" t="str">
            <v>38</v>
          </cell>
          <cell r="BT2112" t="str">
            <v>12/36</v>
          </cell>
          <cell r="BU2112">
            <v>1896.92</v>
          </cell>
          <cell r="BV2112">
            <v>1206.6600000000001</v>
          </cell>
          <cell r="BW2112">
            <v>3103.58</v>
          </cell>
          <cell r="BX2112">
            <v>496.57</v>
          </cell>
          <cell r="BY2112">
            <v>3600.15</v>
          </cell>
          <cell r="BZ2112">
            <v>109364.75</v>
          </cell>
          <cell r="CA2112" t="str">
            <v>26/06/2018</v>
          </cell>
          <cell r="CB2112" t="str">
            <v>06/07/2021</v>
          </cell>
          <cell r="CC2112" t="str">
            <v>Miércoles</v>
          </cell>
          <cell r="CD2112" t="str">
            <v>74</v>
          </cell>
          <cell r="CE2112" t="str">
            <v>4</v>
          </cell>
          <cell r="CF2112" t="str">
            <v>Rojo</v>
          </cell>
          <cell r="CG2112" t="str">
            <v>3er Sábado</v>
          </cell>
          <cell r="CH2112" t="str">
            <v>Mzo y Abr</v>
          </cell>
          <cell r="CI2112" t="str">
            <v>Sep y Oct</v>
          </cell>
          <cell r="CJ2112" t="str">
            <v>AgenteEmp</v>
          </cell>
          <cell r="CK2112">
            <v>0</v>
          </cell>
          <cell r="CL2112" t="str">
            <v>101 - MAGNA</v>
          </cell>
          <cell r="CM2112" t="str">
            <v>18112</v>
          </cell>
          <cell r="CN2112" t="str">
            <v>185/60/R14</v>
          </cell>
          <cell r="CO2112" t="str">
            <v>Motor: 1.6L, Potencia: 103hp @ 5800 rpm. Torque: 107 lb-pie @ 3600 rpm</v>
          </cell>
          <cell r="CP2112" t="str">
            <v>4018792</v>
          </cell>
        </row>
        <row r="2113">
          <cell r="A2113" t="str">
            <v>18113</v>
          </cell>
          <cell r="B2113" t="str">
            <v>N91AVT</v>
          </cell>
          <cell r="C2113" t="str">
            <v>Ciudad de México</v>
          </cell>
          <cell r="D2113" t="str">
            <v>No aplica</v>
          </cell>
          <cell r="E2113" t="str">
            <v>Aveo</v>
          </cell>
          <cell r="F2113" t="str">
            <v>Automóvil</v>
          </cell>
          <cell r="G2113" t="str">
            <v>Chevrolet</v>
          </cell>
          <cell r="H2113" t="str">
            <v>Aveo LT 4 Ptas, T/M-5V, D/H, A/A, B/A, CD, Paq. K</v>
          </cell>
          <cell r="I2113" t="str">
            <v>3G1TA5CF2JL195295</v>
          </cell>
          <cell r="J2113" t="str">
            <v>Hecho en México</v>
          </cell>
          <cell r="K2113" t="str">
            <v>Magna</v>
          </cell>
          <cell r="L2113">
            <v>4</v>
          </cell>
          <cell r="M2113">
            <v>45</v>
          </cell>
          <cell r="N2113">
            <v>2018</v>
          </cell>
          <cell r="O2113" t="str">
            <v>Culiacán</v>
          </cell>
          <cell r="P2113" t="str">
            <v>Sinaloa</v>
          </cell>
          <cell r="Q2113" t="str">
            <v>Occidente</v>
          </cell>
          <cell r="R2113" t="str">
            <v>Activo</v>
          </cell>
          <cell r="S2113" t="str">
            <v>En operación</v>
          </cell>
          <cell r="T2113" t="str">
            <v>GNP</v>
          </cell>
          <cell r="U2113" t="str">
            <v>Grupo Nacional Provincial, S.A.B.</v>
          </cell>
          <cell r="V2113" t="str">
            <v>Supervisor de Taller</v>
          </cell>
          <cell r="W2113" t="str">
            <v>-</v>
          </cell>
          <cell r="X2113" t="str">
            <v>Viena</v>
          </cell>
          <cell r="Y2113" t="str">
            <v>Asignado</v>
          </cell>
          <cell r="Z2113" t="str">
            <v>N94416</v>
          </cell>
          <cell r="AA2113" t="str">
            <v>Barajas Alcantar Manuel Salvador</v>
          </cell>
          <cell r="AB2113" t="str">
            <v>Grupo Nacional Provincial, S.A.B.</v>
          </cell>
          <cell r="AC2113" t="str">
            <v>BAAM840703KW3</v>
          </cell>
          <cell r="AD2113" t="str">
            <v>Operativo</v>
          </cell>
          <cell r="AE2113" t="str">
            <v>Visitador de Taller</v>
          </cell>
          <cell r="AF2113" t="str">
            <v>Unidad Operativa</v>
          </cell>
          <cell r="AG2113" t="str">
            <v>Dirección Servicio y Operaciones</v>
          </cell>
          <cell r="AH2113" t="str">
            <v>Subdirección Siniestros Norte y Occidente</v>
          </cell>
          <cell r="AI2113" t="str">
            <v>C9178</v>
          </cell>
          <cell r="AJ2113" t="str">
            <v>Cárdenas Guzmán Adriel</v>
          </cell>
          <cell r="AK2113" t="str">
            <v>Culiacan</v>
          </cell>
          <cell r="AL2113" t="str">
            <v>Culiacan</v>
          </cell>
          <cell r="AM2113">
            <v>6297</v>
          </cell>
          <cell r="AN2113" t="str">
            <v>manuel.barajas@gnp.com.mx</v>
          </cell>
          <cell r="AO2113" t="str">
            <v>manuel.barajas@gnp.com.mx</v>
          </cell>
          <cell r="AP2113" t="str">
            <v>liliana.lopezv@gnp.com.mx</v>
          </cell>
          <cell r="AQ2113">
            <v>6671260643</v>
          </cell>
          <cell r="AR2113" t="str">
            <v>6363180010391900</v>
          </cell>
          <cell r="AS2113" t="str">
            <v>ACTIVO</v>
          </cell>
          <cell r="AT2113" t="str">
            <v>9489</v>
          </cell>
          <cell r="AU2113" t="str">
            <v>705</v>
          </cell>
          <cell r="AV2113" t="str">
            <v>05/26</v>
          </cell>
          <cell r="AW2113" t="str">
            <v>IMDM24204037..</v>
          </cell>
          <cell r="AX2113" t="str">
            <v>Inactivo</v>
          </cell>
          <cell r="AY2113" t="str">
            <v>Si</v>
          </cell>
          <cell r="AZ2113">
            <v>614.58000000000004</v>
          </cell>
          <cell r="BA2113">
            <v>43708</v>
          </cell>
          <cell r="BB2113">
            <v>2458.3200000000002</v>
          </cell>
          <cell r="BC2113" t="str">
            <v>-</v>
          </cell>
          <cell r="BD2113">
            <v>59000</v>
          </cell>
          <cell r="BE2113">
            <v>43661</v>
          </cell>
          <cell r="BF2113">
            <v>45107</v>
          </cell>
          <cell r="BG2113">
            <v>4</v>
          </cell>
          <cell r="BH2113">
            <v>2022</v>
          </cell>
          <cell r="BI2113">
            <v>1</v>
          </cell>
          <cell r="BJ2113" t="str">
            <v>Arrendado</v>
          </cell>
          <cell r="BL2113" t="str">
            <v>Auto Cam, S.A. de C.V.</v>
          </cell>
          <cell r="BM2113">
            <v>128362.07</v>
          </cell>
          <cell r="BN2113">
            <v>20537.93</v>
          </cell>
          <cell r="BO2113">
            <v>148900</v>
          </cell>
          <cell r="BQ2113">
            <v>43652</v>
          </cell>
          <cell r="BR2113" t="str">
            <v>AP-20180626-0783</v>
          </cell>
          <cell r="BS2113" t="str">
            <v>156</v>
          </cell>
          <cell r="BT2113" t="str">
            <v>12/48</v>
          </cell>
          <cell r="BU2113">
            <v>1334.93</v>
          </cell>
          <cell r="BV2113">
            <v>1269.71</v>
          </cell>
          <cell r="BW2113">
            <v>2604.6400000000003</v>
          </cell>
          <cell r="BX2113">
            <v>416.74</v>
          </cell>
          <cell r="BY2113">
            <v>3021.38</v>
          </cell>
          <cell r="BZ2113">
            <v>115739.98000000001</v>
          </cell>
          <cell r="CA2113" t="str">
            <v>26/06/2018</v>
          </cell>
          <cell r="CB2113" t="str">
            <v>06/07/2022</v>
          </cell>
          <cell r="CC2113" t="str">
            <v>Jueves</v>
          </cell>
          <cell r="CD2113" t="str">
            <v>91</v>
          </cell>
          <cell r="CE2113" t="str">
            <v>1</v>
          </cell>
          <cell r="CF2113" t="str">
            <v>Verde</v>
          </cell>
          <cell r="CG2113" t="str">
            <v>4o Sábado</v>
          </cell>
          <cell r="CH2113" t="str">
            <v>Abr y May</v>
          </cell>
          <cell r="CI2113" t="str">
            <v>Oct y Nov</v>
          </cell>
          <cell r="CJ2113" t="str">
            <v>AgenteEmp</v>
          </cell>
          <cell r="CK2113">
            <v>90</v>
          </cell>
          <cell r="CL2113" t="str">
            <v>101 - MAGNA</v>
          </cell>
          <cell r="CM2113" t="str">
            <v>18113</v>
          </cell>
          <cell r="CN2113" t="str">
            <v>185/60/R14</v>
          </cell>
          <cell r="CO2113" t="str">
            <v>Motor: 1.6L, Potencia: 103hp @ 5800 rpm. Torque: 107 lb-pie @ 3600 rpm</v>
          </cell>
          <cell r="CP2113" t="str">
            <v>4018870</v>
          </cell>
        </row>
        <row r="2114">
          <cell r="A2114" t="str">
            <v>18114</v>
          </cell>
          <cell r="B2114" t="str">
            <v>R62AVT</v>
          </cell>
          <cell r="C2114" t="str">
            <v>Ciudad de México</v>
          </cell>
          <cell r="D2114" t="str">
            <v>No aplica</v>
          </cell>
          <cell r="E2114" t="str">
            <v>Aveo</v>
          </cell>
          <cell r="F2114" t="str">
            <v>Automóvil</v>
          </cell>
          <cell r="G2114" t="str">
            <v>Chevrolet</v>
          </cell>
          <cell r="H2114" t="str">
            <v>Aveo LT 4 Ptas, T/M-5V, D/H, A/A, B/A, CD, Paq. K</v>
          </cell>
          <cell r="I2114" t="str">
            <v>3G1TA5CFXJL193746</v>
          </cell>
          <cell r="J2114" t="str">
            <v>Hecho en México</v>
          </cell>
          <cell r="K2114" t="str">
            <v>Magna</v>
          </cell>
          <cell r="L2114">
            <v>4</v>
          </cell>
          <cell r="M2114">
            <v>45</v>
          </cell>
          <cell r="N2114">
            <v>2018</v>
          </cell>
          <cell r="O2114" t="str">
            <v>Hermosillo</v>
          </cell>
          <cell r="P2114" t="str">
            <v>Sonora</v>
          </cell>
          <cell r="Q2114" t="str">
            <v>Noroeste</v>
          </cell>
          <cell r="R2114" t="str">
            <v>Activo</v>
          </cell>
          <cell r="S2114" t="str">
            <v>En operación</v>
          </cell>
          <cell r="T2114" t="str">
            <v>GNP</v>
          </cell>
          <cell r="U2114" t="str">
            <v>Grupo Nacional Provincial, S.A.B.</v>
          </cell>
          <cell r="V2114" t="str">
            <v>Supervisor Ajustes</v>
          </cell>
          <cell r="W2114" t="str">
            <v>-</v>
          </cell>
          <cell r="X2114" t="str">
            <v>Viena</v>
          </cell>
          <cell r="Y2114" t="str">
            <v>Asignado</v>
          </cell>
          <cell r="Z2114" t="str">
            <v>Por asignar</v>
          </cell>
          <cell r="AA2114" t="str">
            <v>-</v>
          </cell>
          <cell r="AB2114" t="str">
            <v>-</v>
          </cell>
          <cell r="AC2114" t="str">
            <v>-</v>
          </cell>
          <cell r="AD2114" t="str">
            <v>-</v>
          </cell>
          <cell r="AE2114" t="str">
            <v>-</v>
          </cell>
          <cell r="AF2114" t="str">
            <v>-</v>
          </cell>
          <cell r="AG2114" t="str">
            <v>-</v>
          </cell>
          <cell r="AH2114" t="str">
            <v>-</v>
          </cell>
          <cell r="AI2114" t="str">
            <v>C6705</v>
          </cell>
          <cell r="AJ2114" t="str">
            <v>Ramirez Granados Arturo</v>
          </cell>
          <cell r="AK2114" t="str">
            <v>-</v>
          </cell>
          <cell r="AL2114" t="str">
            <v>-</v>
          </cell>
          <cell r="AM2114" t="str">
            <v>-</v>
          </cell>
          <cell r="AN2114">
            <v>0</v>
          </cell>
          <cell r="AO2114" t="str">
            <v>-</v>
          </cell>
          <cell r="AQ2114">
            <v>6621202063</v>
          </cell>
          <cell r="AR2114" t="str">
            <v>6363180010389250</v>
          </cell>
          <cell r="AS2114" t="str">
            <v>ACTIVO</v>
          </cell>
          <cell r="AT2114" t="str">
            <v>2753</v>
          </cell>
          <cell r="AU2114" t="str">
            <v>033</v>
          </cell>
          <cell r="AV2114" t="str">
            <v>05/26</v>
          </cell>
          <cell r="AW2114" t="str">
            <v>IMDM24204006..</v>
          </cell>
          <cell r="AX2114" t="str">
            <v>Inactivo</v>
          </cell>
          <cell r="AY2114" t="str">
            <v>No</v>
          </cell>
          <cell r="AZ2114" t="str">
            <v>-</v>
          </cell>
          <cell r="BA2114" t="str">
            <v>-</v>
          </cell>
          <cell r="BB2114" t="str">
            <v>-</v>
          </cell>
          <cell r="BC2114" t="str">
            <v>-</v>
          </cell>
          <cell r="BD2114" t="str">
            <v>-</v>
          </cell>
          <cell r="BE2114" t="str">
            <v>-</v>
          </cell>
          <cell r="BF2114" t="str">
            <v>-</v>
          </cell>
          <cell r="BG2114">
            <v>3</v>
          </cell>
          <cell r="BH2114">
            <v>2021</v>
          </cell>
          <cell r="BI2114">
            <v>1</v>
          </cell>
          <cell r="BJ2114" t="str">
            <v>Arrendado</v>
          </cell>
          <cell r="BL2114" t="str">
            <v>Auto Cam, S.A. de C.V.</v>
          </cell>
          <cell r="BM2114">
            <v>128362.07</v>
          </cell>
          <cell r="BN2114">
            <v>20537.93</v>
          </cell>
          <cell r="BO2114">
            <v>148900</v>
          </cell>
          <cell r="BQ2114">
            <v>43652</v>
          </cell>
          <cell r="BR2114" t="str">
            <v>AP-20180626-0783</v>
          </cell>
          <cell r="BS2114" t="str">
            <v>157</v>
          </cell>
          <cell r="BT2114" t="str">
            <v>12/48</v>
          </cell>
          <cell r="BU2114">
            <v>1334.93</v>
          </cell>
          <cell r="BV2114">
            <v>1269.71</v>
          </cell>
          <cell r="BW2114">
            <v>2604.6400000000003</v>
          </cell>
          <cell r="BX2114">
            <v>416.74</v>
          </cell>
          <cell r="BY2114">
            <v>3021.38</v>
          </cell>
          <cell r="BZ2114">
            <v>115739.98000000001</v>
          </cell>
          <cell r="CA2114" t="str">
            <v>26/06/2018</v>
          </cell>
          <cell r="CB2114" t="str">
            <v>06/07/2022</v>
          </cell>
          <cell r="CC2114" t="str">
            <v>Jueves</v>
          </cell>
          <cell r="CD2114" t="str">
            <v>62</v>
          </cell>
          <cell r="CE2114" t="str">
            <v>2</v>
          </cell>
          <cell r="CF2114" t="str">
            <v>Verde</v>
          </cell>
          <cell r="CG2114" t="str">
            <v>4o Sábado</v>
          </cell>
          <cell r="CH2114" t="str">
            <v>Abr y May</v>
          </cell>
          <cell r="CI2114" t="str">
            <v>Oct y Nov</v>
          </cell>
          <cell r="CJ2114" t="str">
            <v>AgenteEmp</v>
          </cell>
          <cell r="CK2114">
            <v>90</v>
          </cell>
          <cell r="CL2114" t="str">
            <v>101 - MAGNA</v>
          </cell>
          <cell r="CM2114" t="str">
            <v>18114</v>
          </cell>
          <cell r="CN2114" t="str">
            <v>185/60/R14</v>
          </cell>
          <cell r="CO2114" t="str">
            <v>Motor: 1.6L, Potencia: 103hp @ 5800 rpm. Torque: 107 lb-pie @ 3600 rpm</v>
          </cell>
          <cell r="CP2114" t="str">
            <v>-</v>
          </cell>
        </row>
        <row r="2115">
          <cell r="A2115" t="str">
            <v>18115</v>
          </cell>
          <cell r="B2115" t="str">
            <v>M01AVT</v>
          </cell>
          <cell r="C2115" t="str">
            <v>Ciudad de México</v>
          </cell>
          <cell r="D2115" t="str">
            <v>No aplica</v>
          </cell>
          <cell r="E2115" t="str">
            <v>Aveo</v>
          </cell>
          <cell r="F2115" t="str">
            <v>Automóvil</v>
          </cell>
          <cell r="G2115" t="str">
            <v>Chevrolet</v>
          </cell>
          <cell r="H2115" t="str">
            <v>Aveo LT 4 Ptas, T/M-5V, D/H, A/A, B/A, CD, Paq. K</v>
          </cell>
          <cell r="I2115" t="str">
            <v>3G1TA5CF2JL195880</v>
          </cell>
          <cell r="J2115" t="str">
            <v>Hecho en México</v>
          </cell>
          <cell r="K2115" t="str">
            <v>Magna</v>
          </cell>
          <cell r="L2115">
            <v>4</v>
          </cell>
          <cell r="M2115">
            <v>45</v>
          </cell>
          <cell r="N2115">
            <v>2018</v>
          </cell>
          <cell r="O2115" t="str">
            <v>San Luis Potosí</v>
          </cell>
          <cell r="P2115" t="str">
            <v>San Luis Potosí</v>
          </cell>
          <cell r="Q2115" t="str">
            <v>Occidente</v>
          </cell>
          <cell r="R2115" t="str">
            <v>Activo</v>
          </cell>
          <cell r="S2115" t="str">
            <v>En operación</v>
          </cell>
          <cell r="T2115" t="str">
            <v>GNP</v>
          </cell>
          <cell r="U2115" t="str">
            <v>Grupo Nacional Provincial, S.A.B.</v>
          </cell>
          <cell r="V2115" t="str">
            <v>Asesor de Servicio</v>
          </cell>
          <cell r="W2115" t="str">
            <v>-</v>
          </cell>
          <cell r="X2115" t="str">
            <v>Supervisoria</v>
          </cell>
          <cell r="Y2115" t="str">
            <v>Asignado</v>
          </cell>
          <cell r="Z2115" t="str">
            <v>S03404</v>
          </cell>
          <cell r="AA2115" t="str">
            <v>Ríos Montaño Edgar Mauricio</v>
          </cell>
          <cell r="AB2115" t="str">
            <v>Servicios Administrativos en Reclamaciones, S.A. de C.V.</v>
          </cell>
          <cell r="AC2115" t="str">
            <v>RIME820331GX7</v>
          </cell>
          <cell r="AD2115" t="str">
            <v>Operativo</v>
          </cell>
          <cell r="AE2115" t="str">
            <v>Asesor de Servicio</v>
          </cell>
          <cell r="AF2115" t="str">
            <v>Unidad Operativa</v>
          </cell>
          <cell r="AG2115" t="str">
            <v>Dirección Servicio y Operaciones</v>
          </cell>
          <cell r="AH2115" t="str">
            <v>Subdirección Siniestros Norte y Occidente</v>
          </cell>
          <cell r="AI2115" t="str">
            <v>C9212</v>
          </cell>
          <cell r="AJ2115" t="str">
            <v>Colome Pineda Juan Del Carmen</v>
          </cell>
          <cell r="AK2115" t="str">
            <v>Supervisoria San Luis Potosi</v>
          </cell>
          <cell r="AL2115" t="str">
            <v>San Luis Potosí</v>
          </cell>
          <cell r="AM2115">
            <v>0</v>
          </cell>
          <cell r="AN2115" t="str">
            <v>edgar.rios@gnp.com.mx</v>
          </cell>
          <cell r="AO2115" t="str">
            <v>edgar.rios@gnp.com.mx</v>
          </cell>
          <cell r="AQ2115">
            <v>4441655542</v>
          </cell>
          <cell r="AR2115" t="str">
            <v>6363180010389268</v>
          </cell>
          <cell r="AS2115" t="str">
            <v>ACTIVO</v>
          </cell>
          <cell r="AT2115" t="str">
            <v>2800</v>
          </cell>
          <cell r="AU2115" t="str">
            <v>979</v>
          </cell>
          <cell r="AV2115" t="str">
            <v>05/26</v>
          </cell>
          <cell r="AW2115" t="str">
            <v>-</v>
          </cell>
          <cell r="AX2115" t="str">
            <v>-</v>
          </cell>
          <cell r="AY2115" t="str">
            <v>No</v>
          </cell>
          <cell r="AZ2115" t="str">
            <v>-</v>
          </cell>
          <cell r="BA2115" t="str">
            <v>-</v>
          </cell>
          <cell r="BB2115" t="str">
            <v>-</v>
          </cell>
          <cell r="BC2115" t="str">
            <v>-</v>
          </cell>
          <cell r="BD2115" t="str">
            <v>-</v>
          </cell>
          <cell r="BE2115" t="str">
            <v>-</v>
          </cell>
          <cell r="BF2115" t="str">
            <v>-</v>
          </cell>
          <cell r="BG2115">
            <v>3</v>
          </cell>
          <cell r="BH2115">
            <v>2021</v>
          </cell>
          <cell r="BI2115">
            <v>1</v>
          </cell>
          <cell r="BJ2115" t="str">
            <v>Arrendado</v>
          </cell>
          <cell r="BL2115" t="str">
            <v>Auto Cam, S.A. de C.V.</v>
          </cell>
          <cell r="BM2115">
            <v>128362.07</v>
          </cell>
          <cell r="BN2115">
            <v>20537.93</v>
          </cell>
          <cell r="BO2115">
            <v>148900</v>
          </cell>
          <cell r="BQ2115">
            <v>43652</v>
          </cell>
          <cell r="BR2115" t="str">
            <v>AP-20180626-0783</v>
          </cell>
          <cell r="BS2115" t="str">
            <v>39</v>
          </cell>
          <cell r="BT2115" t="str">
            <v>12/36</v>
          </cell>
          <cell r="BU2115">
            <v>2086.73</v>
          </cell>
          <cell r="BV2115">
            <v>1264.94</v>
          </cell>
          <cell r="BW2115">
            <v>3351.67</v>
          </cell>
          <cell r="BX2115">
            <v>536.27</v>
          </cell>
          <cell r="BY2115">
            <v>3887.94</v>
          </cell>
          <cell r="BZ2115">
            <v>114548.78</v>
          </cell>
          <cell r="CA2115" t="str">
            <v>26/06/2018</v>
          </cell>
          <cell r="CB2115" t="str">
            <v>06/07/2021</v>
          </cell>
          <cell r="CC2115" t="str">
            <v>Jueves</v>
          </cell>
          <cell r="CD2115" t="str">
            <v>01</v>
          </cell>
          <cell r="CE2115" t="str">
            <v>1</v>
          </cell>
          <cell r="CF2115" t="str">
            <v>Verde</v>
          </cell>
          <cell r="CG2115" t="str">
            <v>4o Sábado</v>
          </cell>
          <cell r="CH2115" t="str">
            <v>Abr y May</v>
          </cell>
          <cell r="CI2115" t="str">
            <v>Oct y Nov</v>
          </cell>
          <cell r="CJ2115" t="str">
            <v>Ajustador</v>
          </cell>
          <cell r="CK2115">
            <v>90</v>
          </cell>
          <cell r="CL2115" t="str">
            <v>101 - MAGNA</v>
          </cell>
          <cell r="CM2115" t="str">
            <v>18115</v>
          </cell>
          <cell r="CN2115" t="str">
            <v>185/60/R14</v>
          </cell>
          <cell r="CO2115" t="str">
            <v>Motor: 1.6L, Potencia: 103hp @ 5800 rpm. Torque: 107 lb-pie @ 3600 rpm</v>
          </cell>
          <cell r="CP2115" t="str">
            <v>4010779</v>
          </cell>
        </row>
        <row r="2116">
          <cell r="A2116" t="str">
            <v>18116</v>
          </cell>
          <cell r="B2116" t="str">
            <v>N98AVT</v>
          </cell>
          <cell r="C2116" t="str">
            <v>Ciudad de México</v>
          </cell>
          <cell r="D2116" t="str">
            <v>No aplica</v>
          </cell>
          <cell r="E2116" t="str">
            <v>Aveo</v>
          </cell>
          <cell r="F2116" t="str">
            <v>Automóvil</v>
          </cell>
          <cell r="G2116" t="str">
            <v>Chevrolet</v>
          </cell>
          <cell r="H2116" t="str">
            <v>Aveo LT 4 Ptas, T/M-5V, D/H, A/A, B/A, CD, Paq. K</v>
          </cell>
          <cell r="I2116" t="str">
            <v>3G1TA5CFXJL194069</v>
          </cell>
          <cell r="J2116" t="str">
            <v>Hecho en México</v>
          </cell>
          <cell r="K2116" t="str">
            <v>Magna</v>
          </cell>
          <cell r="L2116">
            <v>4</v>
          </cell>
          <cell r="M2116">
            <v>45</v>
          </cell>
          <cell r="N2116">
            <v>2018</v>
          </cell>
          <cell r="O2116" t="str">
            <v>Tepic</v>
          </cell>
          <cell r="P2116" t="str">
            <v>Nayarit</v>
          </cell>
          <cell r="Q2116" t="str">
            <v>Occidente</v>
          </cell>
          <cell r="R2116" t="str">
            <v>Activo</v>
          </cell>
          <cell r="S2116" t="str">
            <v>En operación</v>
          </cell>
          <cell r="T2116" t="str">
            <v>GNP</v>
          </cell>
          <cell r="U2116" t="str">
            <v>Grupo Nacional Provincial, S.A.B.</v>
          </cell>
          <cell r="V2116" t="str">
            <v>Asesor de Servicio</v>
          </cell>
          <cell r="W2116" t="str">
            <v>-</v>
          </cell>
          <cell r="X2116" t="str">
            <v>Plaza GNP</v>
          </cell>
          <cell r="Y2116" t="str">
            <v>Asignado</v>
          </cell>
          <cell r="Z2116">
            <v>40153001</v>
          </cell>
          <cell r="AA2116" t="str">
            <v>Jiménez Orozco José Fernando</v>
          </cell>
          <cell r="AB2116" t="str">
            <v>Servicios Administrativos en Reclamaciones, S.A. de C.V.</v>
          </cell>
          <cell r="AC2116" t="str">
            <v>JIOF7603108Q0</v>
          </cell>
          <cell r="AD2116" t="str">
            <v>Operativo</v>
          </cell>
          <cell r="AE2116" t="str">
            <v>Asesor de Servicio</v>
          </cell>
          <cell r="AF2116" t="str">
            <v>Unidad Operativa</v>
          </cell>
          <cell r="AG2116" t="str">
            <v>Dirección Servicio y Operaciones</v>
          </cell>
          <cell r="AH2116" t="str">
            <v>Subdirección Siniestros Norte y Occidente</v>
          </cell>
          <cell r="AI2116" t="str">
            <v>C9179</v>
          </cell>
          <cell r="AJ2116" t="str">
            <v>Moya Urdiales Idalia Leticia</v>
          </cell>
          <cell r="AK2116" t="str">
            <v>Supervisoria Tepic (jacarandas 229 b)</v>
          </cell>
          <cell r="AL2116" t="str">
            <v>Tepic</v>
          </cell>
          <cell r="AM2116">
            <v>0</v>
          </cell>
          <cell r="AN2116" t="str">
            <v>jose.jimenezorozco@gnp.com.mx</v>
          </cell>
          <cell r="AO2116" t="str">
            <v>jose.jimenezorozco@gnp.com.mx</v>
          </cell>
          <cell r="AQ2116">
            <v>3111195233</v>
          </cell>
          <cell r="AR2116" t="str">
            <v>6363180010391918</v>
          </cell>
          <cell r="AS2116" t="str">
            <v>ACTIVO</v>
          </cell>
          <cell r="AT2116" t="str">
            <v>8395</v>
          </cell>
          <cell r="AU2116" t="str">
            <v>807</v>
          </cell>
          <cell r="AV2116" t="str">
            <v>05/26</v>
          </cell>
          <cell r="AW2116" t="str">
            <v>IMDM22968909..</v>
          </cell>
          <cell r="AX2116" t="str">
            <v>Activo</v>
          </cell>
          <cell r="AY2116" t="str">
            <v>No</v>
          </cell>
          <cell r="AZ2116" t="str">
            <v>-</v>
          </cell>
          <cell r="BA2116" t="str">
            <v>-</v>
          </cell>
          <cell r="BB2116" t="str">
            <v>-</v>
          </cell>
          <cell r="BC2116" t="str">
            <v>-</v>
          </cell>
          <cell r="BD2116" t="str">
            <v>-</v>
          </cell>
          <cell r="BE2116" t="str">
            <v>-</v>
          </cell>
          <cell r="BF2116" t="str">
            <v>-</v>
          </cell>
          <cell r="BG2116">
            <v>3</v>
          </cell>
          <cell r="BH2116">
            <v>2021</v>
          </cell>
          <cell r="BI2116">
            <v>1</v>
          </cell>
          <cell r="BJ2116" t="str">
            <v>Arrendado</v>
          </cell>
          <cell r="BL2116" t="str">
            <v>Auto Cam, S.A. de C.V.</v>
          </cell>
          <cell r="BM2116">
            <v>128362.07</v>
          </cell>
          <cell r="BN2116">
            <v>20537.93</v>
          </cell>
          <cell r="BO2116">
            <v>148900</v>
          </cell>
          <cell r="BQ2116">
            <v>43652</v>
          </cell>
          <cell r="BR2116" t="str">
            <v>AP-20180626-0783</v>
          </cell>
          <cell r="BS2116" t="str">
            <v>40</v>
          </cell>
          <cell r="BT2116" t="str">
            <v>12/36</v>
          </cell>
          <cell r="BU2116">
            <v>2086.73</v>
          </cell>
          <cell r="BV2116">
            <v>1264.94</v>
          </cell>
          <cell r="BW2116">
            <v>3351.67</v>
          </cell>
          <cell r="BX2116">
            <v>536.27</v>
          </cell>
          <cell r="BY2116">
            <v>3887.94</v>
          </cell>
          <cell r="BZ2116">
            <v>114548.78</v>
          </cell>
          <cell r="CA2116" t="str">
            <v>26/06/2018</v>
          </cell>
          <cell r="CB2116" t="str">
            <v>06/07/2021</v>
          </cell>
          <cell r="CC2116" t="str">
            <v>Martes</v>
          </cell>
          <cell r="CD2116" t="str">
            <v>98</v>
          </cell>
          <cell r="CE2116" t="str">
            <v>8</v>
          </cell>
          <cell r="CF2116" t="str">
            <v>Rosa</v>
          </cell>
          <cell r="CG2116" t="str">
            <v>2o Sábado</v>
          </cell>
          <cell r="CH2116" t="str">
            <v>Feb y Mzo</v>
          </cell>
          <cell r="CI2116" t="str">
            <v>Ago y Sep</v>
          </cell>
          <cell r="CJ2116" t="str">
            <v>PAjustes</v>
          </cell>
          <cell r="CK2116">
            <v>90</v>
          </cell>
          <cell r="CL2116" t="str">
            <v>101 - MAGNA</v>
          </cell>
          <cell r="CM2116" t="str">
            <v>18116</v>
          </cell>
          <cell r="CN2116" t="str">
            <v>185/60/R14</v>
          </cell>
          <cell r="CO2116" t="str">
            <v>Motor: 1.6L, Potencia: 103hp @ 5800 rpm. Torque: 107 lb-pie @ 3600 rpm</v>
          </cell>
          <cell r="CP2116" t="str">
            <v>4017855</v>
          </cell>
        </row>
        <row r="2117">
          <cell r="A2117" t="str">
            <v>18117</v>
          </cell>
          <cell r="B2117" t="str">
            <v>L19AUU</v>
          </cell>
          <cell r="C2117" t="str">
            <v>Ciudad de México</v>
          </cell>
          <cell r="D2117" t="str">
            <v>No aplica</v>
          </cell>
          <cell r="E2117" t="str">
            <v>Aveo</v>
          </cell>
          <cell r="F2117" t="str">
            <v>Automóvil</v>
          </cell>
          <cell r="G2117" t="str">
            <v>Chevrolet</v>
          </cell>
          <cell r="H2117" t="str">
            <v>Aveo LT 4 Ptas, T/M-5V, D/H, A/A, B/A, CD, Paq. K</v>
          </cell>
          <cell r="I2117" t="str">
            <v>3G1TA5CF8JL195205</v>
          </cell>
          <cell r="J2117" t="str">
            <v>Hecho en México</v>
          </cell>
          <cell r="K2117" t="str">
            <v>Magna</v>
          </cell>
          <cell r="L2117">
            <v>4</v>
          </cell>
          <cell r="M2117">
            <v>45</v>
          </cell>
          <cell r="N2117">
            <v>2018</v>
          </cell>
          <cell r="O2117" t="str">
            <v>Monterrey</v>
          </cell>
          <cell r="P2117" t="str">
            <v>Nuevo León</v>
          </cell>
          <cell r="Q2117" t="str">
            <v>Noreste</v>
          </cell>
          <cell r="R2117" t="str">
            <v>Activo</v>
          </cell>
          <cell r="S2117" t="str">
            <v>En operación</v>
          </cell>
          <cell r="T2117" t="str">
            <v>GNP</v>
          </cell>
          <cell r="U2117" t="str">
            <v>Grupo Nacional Provincial, S.A.B.</v>
          </cell>
          <cell r="V2117" t="str">
            <v>Asesor de Servicio</v>
          </cell>
          <cell r="W2117" t="str">
            <v>1232</v>
          </cell>
          <cell r="X2117" t="str">
            <v>Guardia 2</v>
          </cell>
          <cell r="Y2117" t="str">
            <v>Asignado</v>
          </cell>
          <cell r="Z2117" t="str">
            <v>S08166</v>
          </cell>
          <cell r="AA2117" t="str">
            <v>Salinas Davila Sergio Guadalupe</v>
          </cell>
          <cell r="AB2117" t="str">
            <v>Servicios Administrativos en Reclamaciones, S.A. de C.V.</v>
          </cell>
          <cell r="AC2117" t="str">
            <v>SADS870814DRA</v>
          </cell>
          <cell r="AD2117" t="str">
            <v>Operativo</v>
          </cell>
          <cell r="AE2117" t="str">
            <v>Asesor de Servicio</v>
          </cell>
          <cell r="AF2117" t="str">
            <v>Unidad Operativa</v>
          </cell>
          <cell r="AG2117" t="str">
            <v>Dirección Servicio y Operaciones</v>
          </cell>
          <cell r="AH2117" t="str">
            <v>Subdirección Siniestros Norte y Occidente</v>
          </cell>
          <cell r="AI2117" t="str">
            <v>C9212</v>
          </cell>
          <cell r="AJ2117" t="str">
            <v>Colome Pineda Juan Del Carmen</v>
          </cell>
          <cell r="AK2117" t="str">
            <v>Oficina de Servicio Monterrey</v>
          </cell>
          <cell r="AL2117" t="str">
            <v>Monterrey</v>
          </cell>
          <cell r="AM2117">
            <v>0</v>
          </cell>
          <cell r="AN2117" t="str">
            <v>sergio.salinas@gnp.com.mx</v>
          </cell>
          <cell r="AO2117" t="str">
            <v>sergio.salinas@gnp.com.mx</v>
          </cell>
          <cell r="AP2117" t="str">
            <v>sergio.salinas@gnp.com.mx</v>
          </cell>
          <cell r="AQ2117" t="str">
            <v>8122008135 </v>
          </cell>
          <cell r="AR2117" t="str">
            <v>6363180010382230</v>
          </cell>
          <cell r="AS2117" t="str">
            <v>CANCELADO</v>
          </cell>
          <cell r="AT2117" t="str">
            <v>0367</v>
          </cell>
          <cell r="AU2117" t="str">
            <v>813</v>
          </cell>
          <cell r="AV2117" t="str">
            <v>05/26</v>
          </cell>
          <cell r="AW2117" t="str">
            <v>IMDM22968848..</v>
          </cell>
          <cell r="AX2117" t="str">
            <v>Activo</v>
          </cell>
          <cell r="AY2117" t="str">
            <v>No</v>
          </cell>
          <cell r="AZ2117" t="str">
            <v>-</v>
          </cell>
          <cell r="BA2117" t="str">
            <v>-</v>
          </cell>
          <cell r="BB2117" t="str">
            <v>-</v>
          </cell>
          <cell r="BC2117" t="str">
            <v>-</v>
          </cell>
          <cell r="BD2117" t="str">
            <v>-</v>
          </cell>
          <cell r="BE2117" t="str">
            <v>-</v>
          </cell>
          <cell r="BF2117" t="str">
            <v>-</v>
          </cell>
          <cell r="BG2117">
            <v>3</v>
          </cell>
          <cell r="BH2117">
            <v>2021</v>
          </cell>
          <cell r="BI2117">
            <v>1</v>
          </cell>
          <cell r="BJ2117" t="str">
            <v>Arrendado</v>
          </cell>
          <cell r="BL2117" t="str">
            <v>Auto Cam, S.A. de C.V.</v>
          </cell>
          <cell r="BM2117">
            <v>128362.07</v>
          </cell>
          <cell r="BN2117">
            <v>20537.93</v>
          </cell>
          <cell r="BO2117">
            <v>148900</v>
          </cell>
          <cell r="BQ2117">
            <v>43652</v>
          </cell>
          <cell r="BR2117" t="str">
            <v>AP-20170728-0735</v>
          </cell>
          <cell r="BS2117" t="str">
            <v>199</v>
          </cell>
          <cell r="BT2117" t="str">
            <v>14/36</v>
          </cell>
          <cell r="BU2117">
            <v>2133.37</v>
          </cell>
          <cell r="BV2117">
            <v>1219.51</v>
          </cell>
          <cell r="BW2117">
            <v>3352.88</v>
          </cell>
          <cell r="BX2117">
            <v>536.46</v>
          </cell>
          <cell r="BY2117">
            <v>3889.34</v>
          </cell>
          <cell r="BZ2117">
            <v>110312.64</v>
          </cell>
          <cell r="CA2117" t="str">
            <v>09/04/2018</v>
          </cell>
          <cell r="CB2117" t="str">
            <v>06/05/2021</v>
          </cell>
          <cell r="CC2117" t="str">
            <v>Viernes</v>
          </cell>
          <cell r="CD2117" t="str">
            <v>19</v>
          </cell>
          <cell r="CE2117" t="str">
            <v>9</v>
          </cell>
          <cell r="CF2117" t="str">
            <v>Azul</v>
          </cell>
          <cell r="CG2117" t="str">
            <v>5o Sábado</v>
          </cell>
          <cell r="CH2117" t="str">
            <v>May y Jun</v>
          </cell>
          <cell r="CI2117" t="str">
            <v>Nov y Dic</v>
          </cell>
          <cell r="CJ2117" t="str">
            <v>Ajustador</v>
          </cell>
          <cell r="CK2117">
            <v>90</v>
          </cell>
          <cell r="CL2117" t="str">
            <v>101 - MAGNA</v>
          </cell>
          <cell r="CM2117" t="str">
            <v>18117</v>
          </cell>
          <cell r="CN2117" t="str">
            <v>185/60/R14</v>
          </cell>
          <cell r="CO2117" t="str">
            <v>Motor: 1.6L, Potencia: 103hp @ 5800 rpm. Torque: 107 lb-pie @ 3600 rpm</v>
          </cell>
          <cell r="CP2117" t="str">
            <v>4010852</v>
          </cell>
        </row>
        <row r="2118">
          <cell r="A2118" t="str">
            <v>18118</v>
          </cell>
          <cell r="B2118" t="str">
            <v>P65AVT</v>
          </cell>
          <cell r="C2118" t="str">
            <v>Ciudad de México</v>
          </cell>
          <cell r="D2118" t="str">
            <v>No aplica</v>
          </cell>
          <cell r="E2118" t="str">
            <v>Aveo</v>
          </cell>
          <cell r="F2118" t="str">
            <v>Automóvil</v>
          </cell>
          <cell r="G2118" t="str">
            <v>Chevrolet</v>
          </cell>
          <cell r="H2118" t="str">
            <v>Aveo LT 4 Ptas, T/M-5V, D/H, A/A, B/A, CD, Paq. K</v>
          </cell>
          <cell r="I2118" t="str">
            <v>3G1TA5CF8JL195351</v>
          </cell>
          <cell r="J2118" t="str">
            <v>Hecho en México</v>
          </cell>
          <cell r="K2118" t="str">
            <v>Magna</v>
          </cell>
          <cell r="L2118">
            <v>4</v>
          </cell>
          <cell r="M2118">
            <v>45</v>
          </cell>
          <cell r="N2118">
            <v>2018</v>
          </cell>
          <cell r="O2118" t="str">
            <v>Tijuana</v>
          </cell>
          <cell r="P2118" t="str">
            <v>Baja California Norte</v>
          </cell>
          <cell r="Q2118" t="str">
            <v>Noroeste</v>
          </cell>
          <cell r="R2118" t="str">
            <v>Baja</v>
          </cell>
          <cell r="S2118" t="str">
            <v>PT por Siniestro</v>
          </cell>
          <cell r="T2118" t="str">
            <v>GNP</v>
          </cell>
          <cell r="U2118" t="str">
            <v>Grupo Nacional Provincial, S.A.B.</v>
          </cell>
          <cell r="V2118" t="str">
            <v>Pool Ajustes</v>
          </cell>
          <cell r="W2118" t="str">
            <v>Pool Ajustes</v>
          </cell>
          <cell r="X2118" t="str">
            <v>Plaza GNP</v>
          </cell>
          <cell r="Y2118" t="str">
            <v>Pool</v>
          </cell>
          <cell r="Z2118">
            <v>40360001</v>
          </cell>
          <cell r="AA2118" t="str">
            <v>Pinto Córdova Javier Ricardo</v>
          </cell>
          <cell r="AB2118" t="str">
            <v>Servicios Administrativos en Reclamaciones, S.A. de C.V.</v>
          </cell>
          <cell r="AC2118" t="str">
            <v>PICJ6404052X9</v>
          </cell>
          <cell r="AD2118" t="str">
            <v>Operativo</v>
          </cell>
          <cell r="AE2118" t="str">
            <v>Asesor de Servicio</v>
          </cell>
          <cell r="AF2118" t="str">
            <v>Unidad Operativa</v>
          </cell>
          <cell r="AG2118" t="str">
            <v>Dirección Servicio y Operaciones</v>
          </cell>
          <cell r="AH2118" t="str">
            <v>Subdirección Siniestros Norte y Occidente</v>
          </cell>
          <cell r="AI2118" t="str">
            <v>C9178</v>
          </cell>
          <cell r="AJ2118" t="str">
            <v>Cárdenas Guzmán Adriel</v>
          </cell>
          <cell r="AK2118" t="str">
            <v>Tijuana</v>
          </cell>
          <cell r="AL2118" t="str">
            <v>Tijuana</v>
          </cell>
          <cell r="AM2118">
            <v>7042</v>
          </cell>
          <cell r="AN2118" t="str">
            <v>javier.pinto@gnp.com.mx</v>
          </cell>
          <cell r="AO2118" t="str">
            <v>javier.pinto@gnp.com.mx</v>
          </cell>
          <cell r="AQ2118">
            <v>6641690435</v>
          </cell>
          <cell r="AR2118" t="str">
            <v>6363180010389276</v>
          </cell>
          <cell r="AS2118" t="str">
            <v>ACTIVO</v>
          </cell>
          <cell r="AT2118" t="str">
            <v>2402</v>
          </cell>
          <cell r="AU2118" t="str">
            <v>412</v>
          </cell>
          <cell r="AV2118" t="str">
            <v>05/26</v>
          </cell>
          <cell r="AW2118" t="str">
            <v>IMDM24204060..</v>
          </cell>
          <cell r="AX2118" t="str">
            <v>Inactivo</v>
          </cell>
          <cell r="AY2118" t="str">
            <v>No</v>
          </cell>
          <cell r="AZ2118" t="str">
            <v>-</v>
          </cell>
          <cell r="BA2118" t="str">
            <v>-</v>
          </cell>
          <cell r="BB2118" t="str">
            <v>-</v>
          </cell>
          <cell r="BC2118" t="str">
            <v>-</v>
          </cell>
          <cell r="BD2118" t="str">
            <v>-</v>
          </cell>
          <cell r="BE2118" t="str">
            <v>-</v>
          </cell>
          <cell r="BF2118" t="str">
            <v>-</v>
          </cell>
          <cell r="BG2118" t="str">
            <v>-</v>
          </cell>
          <cell r="BH2118" t="str">
            <v>-</v>
          </cell>
          <cell r="BI2118" t="str">
            <v>-</v>
          </cell>
          <cell r="BJ2118" t="str">
            <v>Arrendado</v>
          </cell>
          <cell r="BL2118" t="str">
            <v>Auto Cam, S.A. de C.V.</v>
          </cell>
          <cell r="BM2118">
            <v>128362.07</v>
          </cell>
          <cell r="BN2118">
            <v>20537.93</v>
          </cell>
          <cell r="BO2118">
            <v>148900</v>
          </cell>
          <cell r="BQ2118">
            <v>43652</v>
          </cell>
          <cell r="BR2118" t="str">
            <v>AP-20180626-0783</v>
          </cell>
          <cell r="BS2118" t="str">
            <v>5</v>
          </cell>
          <cell r="BT2118" t="str">
            <v>12/36</v>
          </cell>
          <cell r="BU2118">
            <v>1896.92</v>
          </cell>
          <cell r="BV2118">
            <v>1206.6600000000001</v>
          </cell>
          <cell r="BW2118">
            <v>3103.58</v>
          </cell>
          <cell r="BX2118">
            <v>496.57</v>
          </cell>
          <cell r="BY2118">
            <v>3600.15</v>
          </cell>
          <cell r="BZ2118">
            <v>109364.75</v>
          </cell>
          <cell r="CA2118" t="str">
            <v>26/06/2018</v>
          </cell>
          <cell r="CB2118" t="str">
            <v>06/07/2021</v>
          </cell>
          <cell r="CC2118" t="str">
            <v>Lunes</v>
          </cell>
          <cell r="CD2118" t="str">
            <v>65</v>
          </cell>
          <cell r="CE2118" t="str">
            <v>5</v>
          </cell>
          <cell r="CF2118" t="str">
            <v>Amarillo</v>
          </cell>
          <cell r="CG2118" t="str">
            <v>1er Sábado</v>
          </cell>
          <cell r="CH2118" t="str">
            <v>Ene y Feb</v>
          </cell>
          <cell r="CI2118" t="str">
            <v>Jul y Ago</v>
          </cell>
          <cell r="CJ2118" t="str">
            <v>PAjustes</v>
          </cell>
          <cell r="CK2118">
            <v>90</v>
          </cell>
          <cell r="CL2118" t="str">
            <v>101 - MAGNA</v>
          </cell>
          <cell r="CM2118" t="str">
            <v>18118</v>
          </cell>
          <cell r="CN2118" t="str">
            <v>185/60/R14</v>
          </cell>
          <cell r="CO2118" t="str">
            <v>Motor: 1.6L, Potencia: 103hp @ 5800 rpm. Torque: 107 lb-pie @ 3600 rpm</v>
          </cell>
          <cell r="CP2118" t="str">
            <v>-</v>
          </cell>
        </row>
        <row r="2119">
          <cell r="A2119" t="str">
            <v>18119</v>
          </cell>
          <cell r="B2119" t="str">
            <v>N30AVT</v>
          </cell>
          <cell r="C2119" t="str">
            <v>Ciudad de México</v>
          </cell>
          <cell r="D2119" t="str">
            <v>No aplica</v>
          </cell>
          <cell r="E2119" t="str">
            <v>Aveo</v>
          </cell>
          <cell r="F2119" t="str">
            <v>Automóvil</v>
          </cell>
          <cell r="G2119" t="str">
            <v>Chevrolet</v>
          </cell>
          <cell r="H2119" t="str">
            <v>Aveo LT 4 Ptas, T/M-5V, D/H, A/A, B/A, CD, Paq. K</v>
          </cell>
          <cell r="I2119" t="str">
            <v>3G1TA5CF0JL200283</v>
          </cell>
          <cell r="J2119" t="str">
            <v>Hecho en México</v>
          </cell>
          <cell r="K2119" t="str">
            <v>Magna</v>
          </cell>
          <cell r="L2119">
            <v>4</v>
          </cell>
          <cell r="M2119">
            <v>45</v>
          </cell>
          <cell r="N2119">
            <v>2018</v>
          </cell>
          <cell r="O2119" t="str">
            <v>Toluca</v>
          </cell>
          <cell r="P2119" t="str">
            <v>Estado de México</v>
          </cell>
          <cell r="Q2119" t="str">
            <v>Centro</v>
          </cell>
          <cell r="R2119" t="str">
            <v>Activo</v>
          </cell>
          <cell r="S2119" t="str">
            <v>En operación</v>
          </cell>
          <cell r="T2119" t="str">
            <v>GNP</v>
          </cell>
          <cell r="U2119" t="str">
            <v>Grupo Nacional Provincial, S.A.B.</v>
          </cell>
          <cell r="V2119" t="str">
            <v>Asesor de Servicio</v>
          </cell>
          <cell r="W2119" t="str">
            <v>-</v>
          </cell>
          <cell r="X2119" t="str">
            <v>Oficina de Ventas</v>
          </cell>
          <cell r="Y2119" t="str">
            <v>Asignado</v>
          </cell>
          <cell r="AA2119" t="str">
            <v>-</v>
          </cell>
          <cell r="AB2119" t="str">
            <v>-</v>
          </cell>
          <cell r="AC2119" t="str">
            <v>-</v>
          </cell>
          <cell r="AD2119" t="str">
            <v>-</v>
          </cell>
          <cell r="AE2119" t="str">
            <v>-</v>
          </cell>
          <cell r="AF2119" t="str">
            <v>-</v>
          </cell>
          <cell r="AG2119" t="str">
            <v>-</v>
          </cell>
          <cell r="AH2119" t="str">
            <v>-</v>
          </cell>
          <cell r="AI2119" t="str">
            <v>C6705</v>
          </cell>
          <cell r="AJ2119" t="str">
            <v>Ramirez Granados Arturo</v>
          </cell>
          <cell r="AK2119" t="str">
            <v>-</v>
          </cell>
          <cell r="AL2119" t="str">
            <v>-</v>
          </cell>
          <cell r="AM2119" t="str">
            <v>-</v>
          </cell>
          <cell r="AO2119" t="str">
            <v>-</v>
          </cell>
          <cell r="AR2119" t="str">
            <v>6363180010389284</v>
          </cell>
          <cell r="AS2119" t="str">
            <v>ACTIVO</v>
          </cell>
          <cell r="AT2119" t="str">
            <v>4823</v>
          </cell>
          <cell r="AU2119" t="str">
            <v>861</v>
          </cell>
          <cell r="AV2119" t="str">
            <v>05/26</v>
          </cell>
          <cell r="AW2119" t="str">
            <v>IMDM24204008..</v>
          </cell>
          <cell r="AX2119" t="str">
            <v>Activo</v>
          </cell>
          <cell r="AY2119" t="str">
            <v>No</v>
          </cell>
          <cell r="AZ2119" t="str">
            <v>-</v>
          </cell>
          <cell r="BA2119" t="str">
            <v>-</v>
          </cell>
          <cell r="BB2119" t="str">
            <v>-</v>
          </cell>
          <cell r="BC2119" t="str">
            <v>-</v>
          </cell>
          <cell r="BD2119" t="str">
            <v>-</v>
          </cell>
          <cell r="BE2119" t="str">
            <v>-</v>
          </cell>
          <cell r="BF2119" t="str">
            <v>-</v>
          </cell>
          <cell r="BG2119">
            <v>3</v>
          </cell>
          <cell r="BH2119">
            <v>2021</v>
          </cell>
          <cell r="BI2119">
            <v>1</v>
          </cell>
          <cell r="BJ2119" t="str">
            <v>Arrendado</v>
          </cell>
          <cell r="BL2119" t="str">
            <v>Auto Cam, S.A. de C.V.</v>
          </cell>
          <cell r="BM2119">
            <v>128362.07</v>
          </cell>
          <cell r="BN2119">
            <v>20537.93</v>
          </cell>
          <cell r="BO2119">
            <v>148900</v>
          </cell>
          <cell r="BQ2119">
            <v>43652</v>
          </cell>
          <cell r="BR2119" t="str">
            <v>AP-20180626-0783</v>
          </cell>
          <cell r="BS2119" t="str">
            <v>6</v>
          </cell>
          <cell r="BT2119" t="str">
            <v>12/36</v>
          </cell>
          <cell r="BU2119">
            <v>1896.92</v>
          </cell>
          <cell r="BV2119">
            <v>1206.6600000000001</v>
          </cell>
          <cell r="BW2119">
            <v>3103.58</v>
          </cell>
          <cell r="BX2119">
            <v>496.57</v>
          </cell>
          <cell r="BY2119">
            <v>3600.15</v>
          </cell>
          <cell r="BZ2119">
            <v>109364.75</v>
          </cell>
          <cell r="CA2119" t="str">
            <v>26/06/2018</v>
          </cell>
          <cell r="CB2119" t="str">
            <v>06/07/2021</v>
          </cell>
          <cell r="CC2119" t="str">
            <v>Viernes</v>
          </cell>
          <cell r="CD2119" t="str">
            <v>30</v>
          </cell>
          <cell r="CE2119" t="str">
            <v>0</v>
          </cell>
          <cell r="CF2119" t="str">
            <v>Azul</v>
          </cell>
          <cell r="CG2119" t="str">
            <v>5o Sábado</v>
          </cell>
          <cell r="CH2119" t="str">
            <v>May y Jun</v>
          </cell>
          <cell r="CI2119" t="str">
            <v>Nov y Dic</v>
          </cell>
          <cell r="CJ2119" t="str">
            <v>AgenteEmp</v>
          </cell>
          <cell r="CK2119">
            <v>90</v>
          </cell>
          <cell r="CL2119" t="str">
            <v>101 - MAGNA</v>
          </cell>
          <cell r="CM2119" t="str">
            <v>18119</v>
          </cell>
          <cell r="CN2119" t="str">
            <v>185/60/R14</v>
          </cell>
          <cell r="CO2119" t="str">
            <v>Motor: 1.6L, Potencia: 103hp @ 5800 rpm. Torque: 107 lb-pie @ 3600 rpm</v>
          </cell>
          <cell r="CP2119" t="str">
            <v>4010813</v>
          </cell>
        </row>
        <row r="2120">
          <cell r="A2120" t="str">
            <v>18120</v>
          </cell>
          <cell r="B2120" t="str">
            <v>N85AVT</v>
          </cell>
          <cell r="C2120" t="str">
            <v>Ciudad de México</v>
          </cell>
          <cell r="D2120" t="str">
            <v>No aplica</v>
          </cell>
          <cell r="E2120" t="str">
            <v>Aveo</v>
          </cell>
          <cell r="F2120" t="str">
            <v>Automóvil</v>
          </cell>
          <cell r="G2120" t="str">
            <v>Chevrolet</v>
          </cell>
          <cell r="H2120" t="str">
            <v>Aveo LT 4 Ptas, T/M-5V, D/H, A/A, B/A, CD, Paq. K</v>
          </cell>
          <cell r="I2120" t="str">
            <v>3G1TA5CF8JL195589</v>
          </cell>
          <cell r="J2120" t="str">
            <v>Hecho en México</v>
          </cell>
          <cell r="K2120" t="str">
            <v>Magna</v>
          </cell>
          <cell r="L2120">
            <v>4</v>
          </cell>
          <cell r="M2120">
            <v>45</v>
          </cell>
          <cell r="N2120">
            <v>2018</v>
          </cell>
          <cell r="O2120" t="str">
            <v>Hermosillo</v>
          </cell>
          <cell r="P2120" t="str">
            <v>Sonora</v>
          </cell>
          <cell r="Q2120" t="str">
            <v>Noroeste</v>
          </cell>
          <cell r="R2120" t="str">
            <v>Activo</v>
          </cell>
          <cell r="S2120" t="str">
            <v>En operación</v>
          </cell>
          <cell r="T2120" t="str">
            <v>GNP</v>
          </cell>
          <cell r="U2120" t="str">
            <v>Grupo Nacional Provincial, S.A.B.</v>
          </cell>
          <cell r="V2120" t="str">
            <v>Supervisor de Taller</v>
          </cell>
          <cell r="W2120" t="str">
            <v>452</v>
          </cell>
          <cell r="X2120" t="str">
            <v>Célula 10</v>
          </cell>
          <cell r="Y2120" t="str">
            <v>Asignado</v>
          </cell>
          <cell r="Z2120" t="str">
            <v>Por asignar</v>
          </cell>
          <cell r="AA2120" t="str">
            <v>-</v>
          </cell>
          <cell r="AB2120" t="str">
            <v>-</v>
          </cell>
          <cell r="AC2120" t="str">
            <v>-</v>
          </cell>
          <cell r="AD2120" t="str">
            <v>-</v>
          </cell>
          <cell r="AE2120" t="str">
            <v>-</v>
          </cell>
          <cell r="AF2120" t="str">
            <v>-</v>
          </cell>
          <cell r="AG2120" t="str">
            <v>-</v>
          </cell>
          <cell r="AH2120" t="str">
            <v>-</v>
          </cell>
          <cell r="AI2120" t="str">
            <v>C6705</v>
          </cell>
          <cell r="AJ2120" t="str">
            <v>Ramirez Granados Arturo</v>
          </cell>
          <cell r="AK2120" t="str">
            <v>-</v>
          </cell>
          <cell r="AL2120" t="str">
            <v>-</v>
          </cell>
          <cell r="AM2120" t="str">
            <v>-</v>
          </cell>
          <cell r="AN2120">
            <v>0</v>
          </cell>
          <cell r="AO2120" t="str">
            <v>-</v>
          </cell>
          <cell r="AQ2120">
            <v>6621202066</v>
          </cell>
          <cell r="AR2120" t="str">
            <v>6363180010389292</v>
          </cell>
          <cell r="AS2120" t="str">
            <v>ACTIVO</v>
          </cell>
          <cell r="AT2120" t="str">
            <v>3938</v>
          </cell>
          <cell r="AU2120" t="str">
            <v>636</v>
          </cell>
          <cell r="AV2120" t="str">
            <v>05/26</v>
          </cell>
          <cell r="AW2120" t="str">
            <v>IMDM24204009..</v>
          </cell>
          <cell r="AX2120" t="str">
            <v>Inactivo</v>
          </cell>
          <cell r="AY2120" t="str">
            <v>No</v>
          </cell>
          <cell r="AZ2120" t="str">
            <v>-</v>
          </cell>
          <cell r="BA2120" t="str">
            <v>-</v>
          </cell>
          <cell r="BB2120" t="str">
            <v>-</v>
          </cell>
          <cell r="BC2120" t="str">
            <v>-</v>
          </cell>
          <cell r="BD2120" t="str">
            <v>-</v>
          </cell>
          <cell r="BE2120" t="str">
            <v>-</v>
          </cell>
          <cell r="BF2120" t="str">
            <v>-</v>
          </cell>
          <cell r="BG2120">
            <v>4</v>
          </cell>
          <cell r="BH2120">
            <v>2022</v>
          </cell>
          <cell r="BI2120">
            <v>1</v>
          </cell>
          <cell r="BJ2120" t="str">
            <v>Arrendado</v>
          </cell>
          <cell r="BL2120" t="str">
            <v>Auto Cam, S.A. de C.V.</v>
          </cell>
          <cell r="BM2120">
            <v>128362.07</v>
          </cell>
          <cell r="BN2120">
            <v>20537.93</v>
          </cell>
          <cell r="BO2120">
            <v>148900</v>
          </cell>
          <cell r="BQ2120">
            <v>43652</v>
          </cell>
          <cell r="BR2120" t="str">
            <v>AP-20180626-0783</v>
          </cell>
          <cell r="BS2120" t="str">
            <v>4</v>
          </cell>
          <cell r="BT2120" t="str">
            <v>12/36</v>
          </cell>
          <cell r="BU2120">
            <v>1896.92</v>
          </cell>
          <cell r="BV2120">
            <v>1206.6600000000001</v>
          </cell>
          <cell r="BW2120">
            <v>3103.58</v>
          </cell>
          <cell r="BX2120">
            <v>496.57</v>
          </cell>
          <cell r="BY2120">
            <v>3600.15</v>
          </cell>
          <cell r="BZ2120">
            <v>109364.75</v>
          </cell>
          <cell r="CA2120" t="str">
            <v>26/06/2018</v>
          </cell>
          <cell r="CB2120" t="str">
            <v>06/07/2021</v>
          </cell>
          <cell r="CC2120" t="str">
            <v>Lunes</v>
          </cell>
          <cell r="CD2120" t="str">
            <v>85</v>
          </cell>
          <cell r="CE2120" t="str">
            <v>5</v>
          </cell>
          <cell r="CF2120" t="str">
            <v>Amarillo</v>
          </cell>
          <cell r="CG2120" t="str">
            <v>1er Sábado</v>
          </cell>
          <cell r="CH2120" t="str">
            <v>Ene y Feb</v>
          </cell>
          <cell r="CI2120" t="str">
            <v>Jul y Ago</v>
          </cell>
          <cell r="CJ2120" t="str">
            <v>SupAjustes</v>
          </cell>
          <cell r="CK2120">
            <v>90</v>
          </cell>
          <cell r="CL2120" t="str">
            <v>101 - MAGNA</v>
          </cell>
          <cell r="CM2120" t="str">
            <v>18120</v>
          </cell>
          <cell r="CN2120" t="str">
            <v>185/60/R14</v>
          </cell>
          <cell r="CO2120" t="str">
            <v>Motor: 1.6L, Potencia: 103hp @ 5800 rpm. Torque: 107 lb-pie @ 3600 rpm</v>
          </cell>
          <cell r="CP2120" t="str">
            <v>-</v>
          </cell>
        </row>
        <row r="2121">
          <cell r="A2121" t="str">
            <v>18121</v>
          </cell>
          <cell r="B2121" t="str">
            <v>M87AVT</v>
          </cell>
          <cell r="C2121" t="str">
            <v>Ciudad de México</v>
          </cell>
          <cell r="D2121" t="str">
            <v>No aplica</v>
          </cell>
          <cell r="E2121" t="str">
            <v>Aveo</v>
          </cell>
          <cell r="F2121" t="str">
            <v>Automóvil</v>
          </cell>
          <cell r="G2121" t="str">
            <v>Chevrolet</v>
          </cell>
          <cell r="H2121" t="str">
            <v>Aveo LT 4 Ptas, T/M-5V, D/H, A/A, B/A, CD, Paq. K</v>
          </cell>
          <cell r="I2121" t="str">
            <v>3G1TA5CF1JL181470</v>
          </cell>
          <cell r="J2121" t="str">
            <v>Hecho en México</v>
          </cell>
          <cell r="K2121" t="str">
            <v>Magna</v>
          </cell>
          <cell r="L2121">
            <v>4</v>
          </cell>
          <cell r="M2121">
            <v>45</v>
          </cell>
          <cell r="N2121">
            <v>2018</v>
          </cell>
          <cell r="O2121" t="str">
            <v>Acapulco</v>
          </cell>
          <cell r="P2121" t="str">
            <v>Guerrero</v>
          </cell>
          <cell r="Q2121" t="str">
            <v>Centro</v>
          </cell>
          <cell r="R2121" t="str">
            <v>Activo</v>
          </cell>
          <cell r="S2121" t="str">
            <v>En operación</v>
          </cell>
          <cell r="T2121" t="str">
            <v>GNP</v>
          </cell>
          <cell r="U2121" t="str">
            <v>Grupo Nacional Provincial, S.A.B.</v>
          </cell>
          <cell r="V2121" t="str">
            <v>Supervisor de Taller</v>
          </cell>
          <cell r="W2121" t="str">
            <v>-</v>
          </cell>
          <cell r="X2121" t="str">
            <v>Despacho Externo</v>
          </cell>
          <cell r="Y2121" t="str">
            <v>Asignado</v>
          </cell>
          <cell r="Z2121" t="str">
            <v>N95071</v>
          </cell>
          <cell r="AA2121" t="str">
            <v>Almada Gallardo Ramon David</v>
          </cell>
          <cell r="AB2121" t="str">
            <v>Grupo Nacional Provincial, S.A.B.</v>
          </cell>
          <cell r="AC2121" t="str">
            <v>AAGR850530898</v>
          </cell>
          <cell r="AD2121" t="str">
            <v>Operativo</v>
          </cell>
          <cell r="AE2121" t="str">
            <v>Visitador de Taller</v>
          </cell>
          <cell r="AF2121" t="str">
            <v>Unidad Operativa</v>
          </cell>
          <cell r="AG2121" t="str">
            <v>Dirección Servicio y Operaciones</v>
          </cell>
          <cell r="AH2121" t="str">
            <v>Subdir. Siniestros CDMX y Sureste</v>
          </cell>
          <cell r="AI2121" t="str">
            <v>C9208</v>
          </cell>
          <cell r="AJ2121" t="str">
            <v>Lasa Estrada Antxon</v>
          </cell>
          <cell r="AK2121" t="str">
            <v>Acapulco</v>
          </cell>
          <cell r="AL2121" t="str">
            <v>Acapulco</v>
          </cell>
          <cell r="AM2121">
            <v>0</v>
          </cell>
          <cell r="AN2121" t="str">
            <v>ramon.almada@gnp.com.mx</v>
          </cell>
          <cell r="AO2121" t="str">
            <v>ramon.almada@gnp.com.mx</v>
          </cell>
          <cell r="AQ2121">
            <v>7441818620</v>
          </cell>
          <cell r="AR2121" t="str">
            <v>6363180010389300</v>
          </cell>
          <cell r="AS2121" t="str">
            <v>ACTIVO</v>
          </cell>
          <cell r="AT2121" t="str">
            <v>5228</v>
          </cell>
          <cell r="AU2121" t="str">
            <v>449</v>
          </cell>
          <cell r="AV2121" t="str">
            <v>05/26</v>
          </cell>
          <cell r="AW2121" t="str">
            <v>IMDM24204324..</v>
          </cell>
          <cell r="AX2121" t="str">
            <v>Activo</v>
          </cell>
          <cell r="AY2121" t="str">
            <v>Si</v>
          </cell>
          <cell r="AZ2121">
            <v>819.44</v>
          </cell>
          <cell r="BA2121">
            <v>43708</v>
          </cell>
          <cell r="BB2121">
            <v>3277.76</v>
          </cell>
          <cell r="BC2121" t="str">
            <v>-</v>
          </cell>
          <cell r="BD2121">
            <v>59000</v>
          </cell>
          <cell r="BE2121">
            <v>43661</v>
          </cell>
          <cell r="BF2121">
            <v>44742</v>
          </cell>
          <cell r="BG2121">
            <v>4</v>
          </cell>
          <cell r="BH2121">
            <v>2022</v>
          </cell>
          <cell r="BI2121">
            <v>1</v>
          </cell>
          <cell r="BJ2121" t="str">
            <v>Arrendado</v>
          </cell>
          <cell r="BL2121" t="str">
            <v>Auto Cam, S.A. de C.V.</v>
          </cell>
          <cell r="BM2121">
            <v>128362.07</v>
          </cell>
          <cell r="BN2121">
            <v>20537.93</v>
          </cell>
          <cell r="BO2121">
            <v>148900</v>
          </cell>
          <cell r="BQ2121">
            <v>43652</v>
          </cell>
          <cell r="BR2121" t="str">
            <v>AP-20180626-0783</v>
          </cell>
          <cell r="BS2121" t="str">
            <v>3</v>
          </cell>
          <cell r="BT2121" t="str">
            <v>12/36</v>
          </cell>
          <cell r="BU2121">
            <v>1896.92</v>
          </cell>
          <cell r="BV2121">
            <v>1206.6600000000001</v>
          </cell>
          <cell r="BW2121">
            <v>3103.58</v>
          </cell>
          <cell r="BX2121">
            <v>496.57</v>
          </cell>
          <cell r="BY2121">
            <v>3600.15</v>
          </cell>
          <cell r="BZ2121">
            <v>109364.75</v>
          </cell>
          <cell r="CA2121" t="str">
            <v>26/06/2018</v>
          </cell>
          <cell r="CB2121" t="str">
            <v>06/07/2021</v>
          </cell>
          <cell r="CC2121" t="str">
            <v>Martes</v>
          </cell>
          <cell r="CD2121" t="str">
            <v>87</v>
          </cell>
          <cell r="CE2121" t="str">
            <v>7</v>
          </cell>
          <cell r="CF2121" t="str">
            <v>Rosa</v>
          </cell>
          <cell r="CG2121" t="str">
            <v>2o Sábado</v>
          </cell>
          <cell r="CH2121" t="str">
            <v>Feb y Mzo</v>
          </cell>
          <cell r="CI2121" t="str">
            <v>Ago y Sep</v>
          </cell>
          <cell r="CJ2121" t="str">
            <v>AVEs</v>
          </cell>
          <cell r="CK2121">
            <v>90</v>
          </cell>
          <cell r="CL2121" t="str">
            <v>101 - MAGNA</v>
          </cell>
          <cell r="CM2121" t="str">
            <v>18121</v>
          </cell>
          <cell r="CN2121" t="str">
            <v>185/60/R14</v>
          </cell>
          <cell r="CO2121" t="str">
            <v>Motor: 1.6L, Potencia: 103hp @ 5800 rpm. Torque: 107 lb-pie @ 3600 rpm</v>
          </cell>
          <cell r="CP2121" t="str">
            <v>4018801</v>
          </cell>
        </row>
        <row r="2122">
          <cell r="A2122" t="str">
            <v>18122</v>
          </cell>
          <cell r="B2122" t="str">
            <v>M50AVT</v>
          </cell>
          <cell r="C2122" t="str">
            <v>Ciudad de México</v>
          </cell>
          <cell r="D2122" t="str">
            <v>No aplica</v>
          </cell>
          <cell r="E2122" t="str">
            <v>Aveo</v>
          </cell>
          <cell r="F2122" t="str">
            <v>Automóvil</v>
          </cell>
          <cell r="G2122" t="str">
            <v>Chevrolet</v>
          </cell>
          <cell r="H2122" t="str">
            <v>Aveo LT 4 Ptas, T/M-5V, D/H, A/A, B/A, CD, Paq. K</v>
          </cell>
          <cell r="I2122" t="str">
            <v>3G1TA5CF9JL193284</v>
          </cell>
          <cell r="J2122" t="str">
            <v>Hecho en México</v>
          </cell>
          <cell r="K2122" t="str">
            <v>Magna</v>
          </cell>
          <cell r="L2122">
            <v>4</v>
          </cell>
          <cell r="M2122">
            <v>45</v>
          </cell>
          <cell r="N2122">
            <v>2018</v>
          </cell>
          <cell r="O2122" t="str">
            <v>Tijuana</v>
          </cell>
          <cell r="P2122" t="str">
            <v>Baja California Norte</v>
          </cell>
          <cell r="Q2122" t="str">
            <v>Noroeste</v>
          </cell>
          <cell r="R2122" t="str">
            <v>Activo</v>
          </cell>
          <cell r="S2122" t="str">
            <v>En operación</v>
          </cell>
          <cell r="T2122" t="str">
            <v>GNP</v>
          </cell>
          <cell r="U2122" t="str">
            <v>Grupo Nacional Provincial, S.A.B.</v>
          </cell>
          <cell r="V2122" t="str">
            <v>Asesor de Servicio</v>
          </cell>
          <cell r="W2122" t="str">
            <v>589</v>
          </cell>
          <cell r="X2122" t="str">
            <v>Célula 5</v>
          </cell>
          <cell r="Y2122" t="str">
            <v>Asignado</v>
          </cell>
          <cell r="Z2122" t="str">
            <v>S03624</v>
          </cell>
          <cell r="AA2122" t="str">
            <v>Felix Gutierrez Jaime Antonio</v>
          </cell>
          <cell r="AB2122" t="str">
            <v>Servicios Administrativos en Reclamaciones, S.A. de C.V.</v>
          </cell>
          <cell r="AC2122" t="str">
            <v>FEGJ791231NW8</v>
          </cell>
          <cell r="AD2122" t="str">
            <v>Operativo</v>
          </cell>
          <cell r="AE2122" t="str">
            <v>Asesor de Servicio</v>
          </cell>
          <cell r="AF2122" t="str">
            <v>Unidad Operativa</v>
          </cell>
          <cell r="AG2122" t="str">
            <v>Dirección Servicio y Operaciones</v>
          </cell>
          <cell r="AH2122" t="str">
            <v>Subdirección Siniestros Norte y Occidente</v>
          </cell>
          <cell r="AI2122" t="str">
            <v>C9178</v>
          </cell>
          <cell r="AJ2122" t="str">
            <v>Cárdenas Guzmán Adriel</v>
          </cell>
          <cell r="AK2122" t="str">
            <v>Tijuana</v>
          </cell>
          <cell r="AL2122" t="str">
            <v>Tijuana</v>
          </cell>
          <cell r="AM2122">
            <v>7006</v>
          </cell>
          <cell r="AN2122" t="str">
            <v>jaime.felix@gnp.com.mx</v>
          </cell>
          <cell r="AO2122" t="str">
            <v>jaime.felix@gnp.com.mx</v>
          </cell>
          <cell r="AP2122" t="str">
            <v>alberto.adame@gnp.com.mx</v>
          </cell>
          <cell r="AQ2122">
            <v>6641690434</v>
          </cell>
          <cell r="AR2122" t="str">
            <v>6363180010389318</v>
          </cell>
          <cell r="AS2122" t="str">
            <v>ACTIVO</v>
          </cell>
          <cell r="AT2122" t="str">
            <v>0634</v>
          </cell>
          <cell r="AU2122" t="str">
            <v>866</v>
          </cell>
          <cell r="AV2122" t="str">
            <v>05/26</v>
          </cell>
          <cell r="AW2122" t="str">
            <v>IMDM24204010..</v>
          </cell>
          <cell r="AX2122" t="str">
            <v>Activo</v>
          </cell>
          <cell r="AY2122" t="str">
            <v>No</v>
          </cell>
          <cell r="AZ2122" t="str">
            <v>-</v>
          </cell>
          <cell r="BA2122" t="str">
            <v>-</v>
          </cell>
          <cell r="BB2122" t="str">
            <v>-</v>
          </cell>
          <cell r="BC2122" t="str">
            <v>-</v>
          </cell>
          <cell r="BD2122" t="str">
            <v>-</v>
          </cell>
          <cell r="BE2122" t="str">
            <v>-</v>
          </cell>
          <cell r="BF2122" t="str">
            <v>-</v>
          </cell>
          <cell r="BG2122">
            <v>3</v>
          </cell>
          <cell r="BH2122">
            <v>2021</v>
          </cell>
          <cell r="BI2122">
            <v>1</v>
          </cell>
          <cell r="BJ2122" t="str">
            <v>Arrendado</v>
          </cell>
          <cell r="BL2122" t="str">
            <v>Auto Cam, S.A. de C.V.</v>
          </cell>
          <cell r="BM2122">
            <v>128362.07</v>
          </cell>
          <cell r="BN2122">
            <v>20537.93</v>
          </cell>
          <cell r="BO2122">
            <v>148900</v>
          </cell>
          <cell r="BQ2122">
            <v>43652</v>
          </cell>
          <cell r="BR2122" t="str">
            <v>AP-20180626-0783</v>
          </cell>
          <cell r="BS2122" t="str">
            <v>1</v>
          </cell>
          <cell r="BT2122" t="str">
            <v>12/36</v>
          </cell>
          <cell r="BU2122">
            <v>1896.92</v>
          </cell>
          <cell r="BV2122">
            <v>1206.6600000000001</v>
          </cell>
          <cell r="BW2122">
            <v>3103.58</v>
          </cell>
          <cell r="BX2122">
            <v>496.57</v>
          </cell>
          <cell r="BY2122">
            <v>3600.15</v>
          </cell>
          <cell r="BZ2122">
            <v>109364.75</v>
          </cell>
          <cell r="CA2122" t="str">
            <v>26/06/2018</v>
          </cell>
          <cell r="CB2122" t="str">
            <v>06/07/2021</v>
          </cell>
          <cell r="CC2122" t="str">
            <v>Viernes</v>
          </cell>
          <cell r="CD2122" t="str">
            <v>50</v>
          </cell>
          <cell r="CE2122" t="str">
            <v>0</v>
          </cell>
          <cell r="CF2122" t="str">
            <v>Azul</v>
          </cell>
          <cell r="CG2122" t="str">
            <v>5o Sábado</v>
          </cell>
          <cell r="CH2122" t="str">
            <v>May y Jun</v>
          </cell>
          <cell r="CI2122" t="str">
            <v>Nov y Dic</v>
          </cell>
          <cell r="CJ2122" t="str">
            <v>Ajustador</v>
          </cell>
          <cell r="CK2122">
            <v>90</v>
          </cell>
          <cell r="CL2122" t="str">
            <v>101 - MAGNA</v>
          </cell>
          <cell r="CM2122" t="str">
            <v>18122</v>
          </cell>
          <cell r="CN2122" t="str">
            <v>185/60/R14</v>
          </cell>
          <cell r="CO2122" t="str">
            <v>Motor: 1.6L, Potencia: 103hp @ 5800 rpm. Torque: 107 lb-pie @ 3600 rpm</v>
          </cell>
          <cell r="CP2122" t="str">
            <v>-</v>
          </cell>
        </row>
        <row r="2123">
          <cell r="A2123" t="str">
            <v>18123</v>
          </cell>
          <cell r="B2123" t="str">
            <v>P52AVT</v>
          </cell>
          <cell r="C2123" t="str">
            <v>Ciudad de México</v>
          </cell>
          <cell r="D2123" t="str">
            <v>No aplica</v>
          </cell>
          <cell r="E2123" t="str">
            <v>Aveo</v>
          </cell>
          <cell r="F2123" t="str">
            <v>Automóvil</v>
          </cell>
          <cell r="G2123" t="str">
            <v>Chevrolet</v>
          </cell>
          <cell r="H2123" t="str">
            <v>Aveo LT 4 Ptas, T/M-5V, D/H, A/A, B/A, CD, Paq. K</v>
          </cell>
          <cell r="I2123" t="str">
            <v>3G1TA5CF1JL181601</v>
          </cell>
          <cell r="J2123" t="str">
            <v>Hecho en México</v>
          </cell>
          <cell r="K2123" t="str">
            <v>Magna</v>
          </cell>
          <cell r="L2123">
            <v>4</v>
          </cell>
          <cell r="M2123">
            <v>45</v>
          </cell>
          <cell r="N2123">
            <v>2018</v>
          </cell>
          <cell r="O2123" t="str">
            <v>Torreón</v>
          </cell>
          <cell r="P2123" t="str">
            <v>Coahuila</v>
          </cell>
          <cell r="Q2123" t="str">
            <v>Noreste</v>
          </cell>
          <cell r="R2123" t="str">
            <v>Activo</v>
          </cell>
          <cell r="S2123" t="str">
            <v>En operación</v>
          </cell>
          <cell r="T2123" t="str">
            <v>GNP</v>
          </cell>
          <cell r="U2123" t="str">
            <v>Grupo Nacional Provincial, S.A.B.</v>
          </cell>
          <cell r="V2123" t="str">
            <v>Asesor de Servicio</v>
          </cell>
          <cell r="W2123" t="str">
            <v>500</v>
          </cell>
          <cell r="X2123" t="str">
            <v>Célula</v>
          </cell>
          <cell r="Y2123" t="str">
            <v>Asignado</v>
          </cell>
          <cell r="Z2123">
            <v>40120001</v>
          </cell>
          <cell r="AA2123" t="str">
            <v>Barro Soto Héctor Alfredo</v>
          </cell>
          <cell r="AB2123" t="str">
            <v>Servicios Administrativos en Reclamaciones, S.A. de C.V.</v>
          </cell>
          <cell r="AC2123" t="str">
            <v>BASH7801067U9</v>
          </cell>
          <cell r="AD2123" t="str">
            <v>Operativo</v>
          </cell>
          <cell r="AE2123" t="str">
            <v>Asesor de Servicio</v>
          </cell>
          <cell r="AF2123" t="str">
            <v>Unidad Operativa</v>
          </cell>
          <cell r="AG2123" t="str">
            <v>Dirección Servicio y Operaciones</v>
          </cell>
          <cell r="AH2123" t="str">
            <v>Subdirección Siniestros Norte y Occidente</v>
          </cell>
          <cell r="AI2123" t="str">
            <v>C9212</v>
          </cell>
          <cell r="AJ2123" t="str">
            <v>Colome Pineda Juan Del Carmen</v>
          </cell>
          <cell r="AK2123" t="str">
            <v>Torreon</v>
          </cell>
          <cell r="AL2123" t="str">
            <v>Torreón</v>
          </cell>
          <cell r="AM2123">
            <v>5511</v>
          </cell>
          <cell r="AN2123" t="str">
            <v>hector.barro@gnp.com.mx</v>
          </cell>
          <cell r="AO2123" t="str">
            <v>hector.barro@gnp.com.mx</v>
          </cell>
          <cell r="AP2123" t="str">
            <v>gnp.197@hotmail.com</v>
          </cell>
          <cell r="AQ2123">
            <v>8711789465</v>
          </cell>
          <cell r="AR2123" t="str">
            <v>6363180010389326</v>
          </cell>
          <cell r="AS2123" t="str">
            <v>ACTIVO</v>
          </cell>
          <cell r="AT2123" t="str">
            <v>7994</v>
          </cell>
          <cell r="AU2123" t="str">
            <v>173</v>
          </cell>
          <cell r="AV2123" t="str">
            <v>05/26</v>
          </cell>
          <cell r="AW2123" t="str">
            <v>IMDM24204011..</v>
          </cell>
          <cell r="AX2123" t="str">
            <v>Activo</v>
          </cell>
          <cell r="AY2123" t="str">
            <v>No</v>
          </cell>
          <cell r="AZ2123" t="str">
            <v>-</v>
          </cell>
          <cell r="BA2123" t="str">
            <v>-</v>
          </cell>
          <cell r="BB2123" t="str">
            <v>-</v>
          </cell>
          <cell r="BC2123" t="str">
            <v>-</v>
          </cell>
          <cell r="BD2123" t="str">
            <v>-</v>
          </cell>
          <cell r="BE2123" t="str">
            <v>-</v>
          </cell>
          <cell r="BF2123" t="str">
            <v>-</v>
          </cell>
          <cell r="BG2123">
            <v>3</v>
          </cell>
          <cell r="BH2123">
            <v>2021</v>
          </cell>
          <cell r="BI2123">
            <v>1</v>
          </cell>
          <cell r="BJ2123" t="str">
            <v>Arrendado</v>
          </cell>
          <cell r="BL2123" t="str">
            <v>Auto Cam, S.A. de C.V.</v>
          </cell>
          <cell r="BM2123">
            <v>128362.07</v>
          </cell>
          <cell r="BN2123">
            <v>20537.93</v>
          </cell>
          <cell r="BO2123">
            <v>148900</v>
          </cell>
          <cell r="BQ2123">
            <v>43652</v>
          </cell>
          <cell r="BR2123" t="str">
            <v>AP-20180626-0783</v>
          </cell>
          <cell r="BS2123" t="str">
            <v>2</v>
          </cell>
          <cell r="BT2123" t="str">
            <v>12/36</v>
          </cell>
          <cell r="BU2123">
            <v>1896.92</v>
          </cell>
          <cell r="BV2123">
            <v>1206.6600000000001</v>
          </cell>
          <cell r="BW2123">
            <v>3103.58</v>
          </cell>
          <cell r="BX2123">
            <v>496.57</v>
          </cell>
          <cell r="BY2123">
            <v>3600.15</v>
          </cell>
          <cell r="BZ2123">
            <v>109364.75</v>
          </cell>
          <cell r="CA2123" t="str">
            <v>26/06/2018</v>
          </cell>
          <cell r="CB2123" t="str">
            <v>06/07/2021</v>
          </cell>
          <cell r="CC2123" t="str">
            <v>Jueves</v>
          </cell>
          <cell r="CD2123" t="str">
            <v>52</v>
          </cell>
          <cell r="CE2123" t="str">
            <v>2</v>
          </cell>
          <cell r="CF2123" t="str">
            <v>Verde</v>
          </cell>
          <cell r="CG2123" t="str">
            <v>4o Sábado</v>
          </cell>
          <cell r="CH2123" t="str">
            <v>Abr y May</v>
          </cell>
          <cell r="CI2123" t="str">
            <v>Oct y Nov</v>
          </cell>
          <cell r="CJ2123" t="str">
            <v>Ajustador</v>
          </cell>
          <cell r="CK2123">
            <v>90</v>
          </cell>
          <cell r="CL2123" t="str">
            <v>101 - MAGNA</v>
          </cell>
          <cell r="CM2123" t="str">
            <v>18123</v>
          </cell>
          <cell r="CN2123" t="str">
            <v>185/60/R14</v>
          </cell>
          <cell r="CO2123" t="str">
            <v>Motor: 1.6L, Potencia: 103hp @ 5800 rpm. Torque: 107 lb-pie @ 3600 rpm</v>
          </cell>
          <cell r="CP2123" t="str">
            <v>-</v>
          </cell>
        </row>
        <row r="2124">
          <cell r="A2124" t="str">
            <v>18124</v>
          </cell>
          <cell r="B2124" t="str">
            <v>N10AVT</v>
          </cell>
          <cell r="C2124" t="str">
            <v>Ciudad de México</v>
          </cell>
          <cell r="D2124" t="str">
            <v>No aplica</v>
          </cell>
          <cell r="E2124" t="str">
            <v>Aveo</v>
          </cell>
          <cell r="F2124" t="str">
            <v>Automóvil</v>
          </cell>
          <cell r="G2124" t="str">
            <v>Chevrolet</v>
          </cell>
          <cell r="H2124" t="str">
            <v>Aveo LT 4 Ptas, T/M-5V, D/H, A/A, B/A, CD, Paq. K</v>
          </cell>
          <cell r="I2124" t="str">
            <v>3G1TA5CF8JL195916</v>
          </cell>
          <cell r="J2124" t="str">
            <v>Hecho en México</v>
          </cell>
          <cell r="K2124" t="str">
            <v>Magna</v>
          </cell>
          <cell r="L2124">
            <v>4</v>
          </cell>
          <cell r="M2124">
            <v>45</v>
          </cell>
          <cell r="N2124">
            <v>2018</v>
          </cell>
          <cell r="O2124" t="str">
            <v>Tampico</v>
          </cell>
          <cell r="P2124" t="str">
            <v>Tamaulipas</v>
          </cell>
          <cell r="Q2124" t="str">
            <v>Noreste</v>
          </cell>
          <cell r="R2124" t="str">
            <v>Activo</v>
          </cell>
          <cell r="S2124" t="str">
            <v>En operación</v>
          </cell>
          <cell r="T2124" t="str">
            <v>GNP</v>
          </cell>
          <cell r="U2124" t="str">
            <v>Grupo Nacional Provincial, S.A.B.</v>
          </cell>
          <cell r="V2124" t="str">
            <v>Asesor de Servicio</v>
          </cell>
          <cell r="W2124" t="str">
            <v>-</v>
          </cell>
          <cell r="X2124" t="str">
            <v>Supervisoria</v>
          </cell>
          <cell r="Y2124" t="str">
            <v>Asignado</v>
          </cell>
          <cell r="Z2124">
            <v>40176001</v>
          </cell>
          <cell r="AA2124" t="str">
            <v>Rodriguez Flores Santos Ernesto</v>
          </cell>
          <cell r="AB2124" t="str">
            <v>Servicios Administrativos en Reclamaciones, S.A. de C.V.</v>
          </cell>
          <cell r="AC2124" t="str">
            <v>ROFS721209958</v>
          </cell>
          <cell r="AD2124" t="str">
            <v>Operativo</v>
          </cell>
          <cell r="AE2124" t="str">
            <v>Asesor de Servicio</v>
          </cell>
          <cell r="AF2124" t="str">
            <v>Unidad Operativa</v>
          </cell>
          <cell r="AG2124" t="str">
            <v>Dirección Servicio y Operaciones</v>
          </cell>
          <cell r="AH2124" t="str">
            <v>Subdirección Siniestros Norte y Occidente</v>
          </cell>
          <cell r="AI2124" t="str">
            <v>C9212</v>
          </cell>
          <cell r="AJ2124" t="str">
            <v>Colome Pineda Juan Del Carmen</v>
          </cell>
          <cell r="AK2124" t="str">
            <v>Tampico</v>
          </cell>
          <cell r="AL2124" t="str">
            <v>Tampico</v>
          </cell>
          <cell r="AM2124">
            <v>5606</v>
          </cell>
          <cell r="AN2124" t="str">
            <v>santos.rodriguez@gnp.com.mx</v>
          </cell>
          <cell r="AO2124" t="str">
            <v>santos.rodriguez@gnp.com.mx</v>
          </cell>
          <cell r="AQ2124">
            <v>8331349698</v>
          </cell>
          <cell r="AR2124" t="str">
            <v>6363180010389334</v>
          </cell>
          <cell r="AS2124" t="str">
            <v>ACTIVO</v>
          </cell>
          <cell r="AT2124" t="str">
            <v>9220</v>
          </cell>
          <cell r="AU2124" t="str">
            <v>466</v>
          </cell>
          <cell r="AV2124" t="str">
            <v>05/26</v>
          </cell>
          <cell r="AW2124" t="str">
            <v>-</v>
          </cell>
          <cell r="AX2124" t="str">
            <v>-</v>
          </cell>
          <cell r="AY2124" t="str">
            <v>No</v>
          </cell>
          <cell r="AZ2124" t="str">
            <v>-</v>
          </cell>
          <cell r="BA2124" t="str">
            <v>-</v>
          </cell>
          <cell r="BB2124" t="str">
            <v>-</v>
          </cell>
          <cell r="BC2124" t="str">
            <v>-</v>
          </cell>
          <cell r="BD2124" t="str">
            <v>-</v>
          </cell>
          <cell r="BE2124" t="str">
            <v>-</v>
          </cell>
          <cell r="BF2124" t="str">
            <v>-</v>
          </cell>
          <cell r="BG2124">
            <v>3</v>
          </cell>
          <cell r="BH2124">
            <v>2021</v>
          </cell>
          <cell r="BI2124">
            <v>1</v>
          </cell>
          <cell r="BJ2124" t="str">
            <v>Arrendado</v>
          </cell>
          <cell r="BL2124" t="str">
            <v>Auto Cam, S.A. de C.V.</v>
          </cell>
          <cell r="BM2124">
            <v>128362.07</v>
          </cell>
          <cell r="BN2124">
            <v>20537.93</v>
          </cell>
          <cell r="BO2124">
            <v>148900</v>
          </cell>
          <cell r="BQ2124">
            <v>43652</v>
          </cell>
          <cell r="BR2124" t="str">
            <v>AP-20180626-0783</v>
          </cell>
          <cell r="BS2124" t="str">
            <v>161</v>
          </cell>
          <cell r="BT2124" t="str">
            <v>7/36</v>
          </cell>
          <cell r="BU2124">
            <v>1799.1</v>
          </cell>
          <cell r="BV2124">
            <v>1305.18</v>
          </cell>
          <cell r="BW2124">
            <v>3104.2799999999997</v>
          </cell>
          <cell r="BX2124">
            <v>496.68</v>
          </cell>
          <cell r="BY2124">
            <v>3600.9599999999996</v>
          </cell>
          <cell r="BZ2124">
            <v>118546.82999999999</v>
          </cell>
          <cell r="CA2124" t="str">
            <v>13/11/2018</v>
          </cell>
          <cell r="CB2124" t="str">
            <v>06/12/2021</v>
          </cell>
          <cell r="CC2124" t="str">
            <v>Viernes</v>
          </cell>
          <cell r="CD2124" t="str">
            <v>10</v>
          </cell>
          <cell r="CE2124" t="str">
            <v>0</v>
          </cell>
          <cell r="CF2124" t="str">
            <v>Azul</v>
          </cell>
          <cell r="CG2124" t="str">
            <v>5o Sábado</v>
          </cell>
          <cell r="CH2124" t="str">
            <v>May y Jun</v>
          </cell>
          <cell r="CI2124" t="str">
            <v>Nov y Dic</v>
          </cell>
          <cell r="CJ2124" t="str">
            <v>Ajustador</v>
          </cell>
          <cell r="CK2124">
            <v>90</v>
          </cell>
          <cell r="CL2124" t="str">
            <v>101 - MAGNA</v>
          </cell>
          <cell r="CM2124" t="str">
            <v>18124</v>
          </cell>
          <cell r="CN2124" t="str">
            <v>185/60/R14</v>
          </cell>
          <cell r="CO2124" t="str">
            <v>Motor: 1.6L, Potencia: 103hp @ 5800 rpm. Torque: 107 lb-pie @ 3600 rpm</v>
          </cell>
          <cell r="CP2124" t="str">
            <v>4018837</v>
          </cell>
        </row>
        <row r="2125">
          <cell r="A2125" t="str">
            <v>18125</v>
          </cell>
          <cell r="B2125" t="str">
            <v>M42AVT</v>
          </cell>
          <cell r="C2125" t="str">
            <v>Ciudad de México</v>
          </cell>
          <cell r="D2125" t="str">
            <v>No aplica</v>
          </cell>
          <cell r="E2125" t="str">
            <v>Aveo</v>
          </cell>
          <cell r="F2125" t="str">
            <v>Automóvil</v>
          </cell>
          <cell r="G2125" t="str">
            <v>Chevrolet</v>
          </cell>
          <cell r="H2125" t="str">
            <v>Aveo LT 4 Ptas, T/M-5V, D/H, A/A, B/A, CD, Paq. K</v>
          </cell>
          <cell r="I2125" t="str">
            <v>3G1TA5CF8JL197309</v>
          </cell>
          <cell r="J2125" t="str">
            <v>Hecho en México</v>
          </cell>
          <cell r="K2125" t="str">
            <v>Magna</v>
          </cell>
          <cell r="L2125">
            <v>4</v>
          </cell>
          <cell r="M2125">
            <v>45</v>
          </cell>
          <cell r="N2125">
            <v>2018</v>
          </cell>
          <cell r="O2125" t="str">
            <v>León</v>
          </cell>
          <cell r="P2125" t="str">
            <v>Guanajuato</v>
          </cell>
          <cell r="Q2125" t="str">
            <v>Occidente</v>
          </cell>
          <cell r="R2125" t="str">
            <v>Activo</v>
          </cell>
          <cell r="S2125" t="str">
            <v>En operación</v>
          </cell>
          <cell r="T2125" t="str">
            <v>GNP</v>
          </cell>
          <cell r="U2125" t="str">
            <v>Grupo Nacional Provincial, S.A.B.</v>
          </cell>
          <cell r="V2125" t="str">
            <v>Pool Administrativo</v>
          </cell>
          <cell r="W2125" t="str">
            <v>Pool Administrativo</v>
          </cell>
          <cell r="X2125" t="str">
            <v>Plaza GNP</v>
          </cell>
          <cell r="Y2125" t="str">
            <v>Pool</v>
          </cell>
          <cell r="Z2125" t="str">
            <v>N89927</v>
          </cell>
          <cell r="AA2125" t="str">
            <v>Salazar Hernández Alejandro</v>
          </cell>
          <cell r="AB2125" t="str">
            <v>Grupo Nacional Provincial, S.A.B.</v>
          </cell>
          <cell r="AC2125" t="str">
            <v>SAHA7905127X5</v>
          </cell>
          <cell r="AD2125" t="str">
            <v>Jefe de departamento</v>
          </cell>
          <cell r="AE2125" t="str">
            <v>Jefe de Departamento A</v>
          </cell>
          <cell r="AF2125" t="str">
            <v>Unidad Staff</v>
          </cell>
          <cell r="AG2125" t="str">
            <v>Dirección Recursos Humanos y Servicios Administrativos</v>
          </cell>
          <cell r="AH2125" t="str">
            <v>Subdir. Servicios Generales</v>
          </cell>
          <cell r="AI2125" t="str">
            <v>C6705</v>
          </cell>
          <cell r="AJ2125" t="str">
            <v>Ramirez Granados Arturo</v>
          </cell>
          <cell r="AK2125" t="str">
            <v>Sur P2 C-4</v>
          </cell>
          <cell r="AL2125" t="str">
            <v>Plaza GNP</v>
          </cell>
          <cell r="AM2125">
            <v>3398</v>
          </cell>
          <cell r="AN2125" t="str">
            <v>alejandro.salazar@gnp.com.mx</v>
          </cell>
          <cell r="AO2125" t="str">
            <v>alejandro.salazar@gnp.com.mx</v>
          </cell>
          <cell r="AQ2125">
            <v>5561857997</v>
          </cell>
          <cell r="AR2125" t="str">
            <v>6363180010389342</v>
          </cell>
          <cell r="AS2125" t="str">
            <v>ACTIVO</v>
          </cell>
          <cell r="AT2125" t="str">
            <v>2583</v>
          </cell>
          <cell r="AU2125" t="str">
            <v>348</v>
          </cell>
          <cell r="AV2125" t="str">
            <v>05/26</v>
          </cell>
          <cell r="AW2125" t="str">
            <v>IMDM24204012..</v>
          </cell>
          <cell r="AX2125" t="str">
            <v>Activo</v>
          </cell>
          <cell r="AY2125" t="str">
            <v>No</v>
          </cell>
          <cell r="AZ2125" t="str">
            <v>-</v>
          </cell>
          <cell r="BA2125" t="str">
            <v>-</v>
          </cell>
          <cell r="BB2125" t="str">
            <v>-</v>
          </cell>
          <cell r="BC2125" t="str">
            <v>-</v>
          </cell>
          <cell r="BD2125" t="str">
            <v>-</v>
          </cell>
          <cell r="BE2125" t="str">
            <v>-</v>
          </cell>
          <cell r="BF2125" t="str">
            <v>-</v>
          </cell>
          <cell r="BG2125" t="str">
            <v>-</v>
          </cell>
          <cell r="BH2125">
            <v>2022</v>
          </cell>
          <cell r="BI2125">
            <v>1</v>
          </cell>
          <cell r="BJ2125" t="str">
            <v>Arrendado</v>
          </cell>
          <cell r="BL2125" t="str">
            <v>Auto Cam, S.A. de C.V.</v>
          </cell>
          <cell r="BM2125">
            <v>128362.07</v>
          </cell>
          <cell r="BN2125">
            <v>20537.93</v>
          </cell>
          <cell r="BO2125">
            <v>148900</v>
          </cell>
          <cell r="BQ2125">
            <v>43652</v>
          </cell>
          <cell r="BR2125" t="str">
            <v>AP-20180626-0783</v>
          </cell>
          <cell r="BS2125" t="str">
            <v>7</v>
          </cell>
          <cell r="BT2125" t="str">
            <v>12/36</v>
          </cell>
          <cell r="BU2125">
            <v>1896.92</v>
          </cell>
          <cell r="BV2125">
            <v>1206.6600000000001</v>
          </cell>
          <cell r="BW2125">
            <v>3103.58</v>
          </cell>
          <cell r="BX2125">
            <v>496.57</v>
          </cell>
          <cell r="BY2125">
            <v>3600.15</v>
          </cell>
          <cell r="BZ2125">
            <v>109364.75</v>
          </cell>
          <cell r="CA2125" t="str">
            <v>26/06/2018</v>
          </cell>
          <cell r="CB2125" t="str">
            <v>06/07/2021</v>
          </cell>
          <cell r="CC2125" t="str">
            <v>Jueves</v>
          </cell>
          <cell r="CD2125" t="str">
            <v>42</v>
          </cell>
          <cell r="CE2125" t="str">
            <v>2</v>
          </cell>
          <cell r="CF2125" t="str">
            <v>Verde</v>
          </cell>
          <cell r="CG2125" t="str">
            <v>4o Sábado</v>
          </cell>
          <cell r="CH2125" t="str">
            <v>Abr y May</v>
          </cell>
          <cell r="CI2125" t="str">
            <v>Oct y Nov</v>
          </cell>
          <cell r="CJ2125" t="str">
            <v>PAdmvo</v>
          </cell>
          <cell r="CK2125">
            <v>90</v>
          </cell>
          <cell r="CL2125" t="str">
            <v>101 - MAGNA</v>
          </cell>
          <cell r="CM2125" t="str">
            <v>18125</v>
          </cell>
          <cell r="CN2125" t="str">
            <v>185/60/R14</v>
          </cell>
          <cell r="CO2125" t="str">
            <v>Motor: 1.6L, Potencia: 103hp @ 5800 rpm. Torque: 107 lb-pie @ 3600 rpm</v>
          </cell>
          <cell r="CP2125" t="str">
            <v>-</v>
          </cell>
        </row>
        <row r="2126">
          <cell r="A2126" t="str">
            <v>18126</v>
          </cell>
          <cell r="B2126" t="str">
            <v>P94AVT</v>
          </cell>
          <cell r="C2126" t="str">
            <v>Ciudad de México</v>
          </cell>
          <cell r="D2126" t="str">
            <v>No aplica</v>
          </cell>
          <cell r="E2126" t="str">
            <v>Aveo</v>
          </cell>
          <cell r="F2126" t="str">
            <v>Automóvil</v>
          </cell>
          <cell r="G2126" t="str">
            <v>Chevrolet</v>
          </cell>
          <cell r="H2126" t="str">
            <v>Aveo LT 4 Ptas, T/M-5V, D/H, A/A, B/A, CD, Paq. K</v>
          </cell>
          <cell r="I2126" t="str">
            <v>3G1TA5CF1JL187978</v>
          </cell>
          <cell r="J2126" t="str">
            <v>Hecho en México</v>
          </cell>
          <cell r="K2126" t="str">
            <v>Magna</v>
          </cell>
          <cell r="L2126">
            <v>4</v>
          </cell>
          <cell r="M2126">
            <v>45</v>
          </cell>
          <cell r="N2126">
            <v>2018</v>
          </cell>
          <cell r="O2126" t="str">
            <v>Hermosillo</v>
          </cell>
          <cell r="P2126" t="str">
            <v>Sonora</v>
          </cell>
          <cell r="Q2126" t="str">
            <v>Noroeste</v>
          </cell>
          <cell r="R2126" t="str">
            <v>Activo</v>
          </cell>
          <cell r="S2126" t="str">
            <v>En operación</v>
          </cell>
          <cell r="T2126" t="str">
            <v>GNP</v>
          </cell>
          <cell r="U2126" t="str">
            <v>Grupo Nacional Provincial, S.A.B.</v>
          </cell>
          <cell r="V2126" t="str">
            <v>Agente Empleado</v>
          </cell>
          <cell r="W2126" t="str">
            <v>-</v>
          </cell>
          <cell r="X2126" t="str">
            <v>Oficina de Ventas</v>
          </cell>
          <cell r="Y2126" t="str">
            <v>Asignado</v>
          </cell>
          <cell r="Z2126" t="str">
            <v>V09182</v>
          </cell>
          <cell r="AA2126" t="str">
            <v>Luisana Morales Ramirez</v>
          </cell>
          <cell r="AB2126" t="str">
            <v>GNP Administración de Venta Masiva, S.A. de C.V.</v>
          </cell>
          <cell r="AC2126" t="str">
            <v>MORL880714669</v>
          </cell>
          <cell r="AD2126" t="str">
            <v>Jefe de departamento</v>
          </cell>
          <cell r="AE2126" t="str">
            <v>Gerente Comercial</v>
          </cell>
          <cell r="AF2126" t="str">
            <v>Unidad de Negocio</v>
          </cell>
          <cell r="AG2126" t="str">
            <v>Dirección Canal Masivo</v>
          </cell>
          <cell r="AH2126" t="str">
            <v>Subdirección Comercial Agentes y Empleados</v>
          </cell>
          <cell r="AI2126" t="str">
            <v>C2041</v>
          </cell>
          <cell r="AJ2126" t="str">
            <v>Cabrera Zúñiga Saúl</v>
          </cell>
          <cell r="AK2126" t="str">
            <v>Oficina Agente Empleados Hermosillo</v>
          </cell>
          <cell r="AL2126" t="str">
            <v>Hermosillo</v>
          </cell>
          <cell r="AM2126">
            <v>0</v>
          </cell>
          <cell r="AN2126" t="str">
            <v>luisana.morales@gnp.com.mx</v>
          </cell>
          <cell r="AO2126">
            <v>0</v>
          </cell>
          <cell r="AP2126" t="str">
            <v>luisana.morales@gnp.com.mx</v>
          </cell>
          <cell r="AQ2126">
            <v>6621906651</v>
          </cell>
          <cell r="AR2126" t="str">
            <v>6363180010391926</v>
          </cell>
          <cell r="AS2126" t="str">
            <v>ACTIVO</v>
          </cell>
          <cell r="AT2126" t="str">
            <v>7237</v>
          </cell>
          <cell r="AU2126" t="str">
            <v>285</v>
          </cell>
          <cell r="AV2126" t="str">
            <v>05/26</v>
          </cell>
          <cell r="AW2126" t="str">
            <v>IMDM24204052..</v>
          </cell>
          <cell r="AX2126" t="str">
            <v>Activo</v>
          </cell>
          <cell r="AY2126" t="str">
            <v>No</v>
          </cell>
          <cell r="AZ2126" t="str">
            <v>-</v>
          </cell>
          <cell r="BA2126" t="str">
            <v>-</v>
          </cell>
          <cell r="BB2126" t="str">
            <v>-</v>
          </cell>
          <cell r="BC2126" t="str">
            <v>-</v>
          </cell>
          <cell r="BD2126" t="str">
            <v>-</v>
          </cell>
          <cell r="BE2126" t="str">
            <v>-</v>
          </cell>
          <cell r="BF2126" t="str">
            <v>-</v>
          </cell>
          <cell r="BG2126" t="str">
            <v>-</v>
          </cell>
          <cell r="BH2126">
            <v>2022</v>
          </cell>
          <cell r="BI2126">
            <v>1</v>
          </cell>
          <cell r="BJ2126" t="str">
            <v>Arrendado</v>
          </cell>
          <cell r="BL2126" t="str">
            <v>Auto Cam, S.A. de C.V.</v>
          </cell>
          <cell r="BM2126">
            <v>128362.07</v>
          </cell>
          <cell r="BN2126">
            <v>20537.93</v>
          </cell>
          <cell r="BO2126">
            <v>148900</v>
          </cell>
          <cell r="BQ2126">
            <v>43652</v>
          </cell>
          <cell r="BR2126" t="str">
            <v>AP-20180626-0783</v>
          </cell>
          <cell r="BS2126" t="str">
            <v>8</v>
          </cell>
          <cell r="BT2126" t="str">
            <v>12/36</v>
          </cell>
          <cell r="BU2126">
            <v>1896.92</v>
          </cell>
          <cell r="BV2126">
            <v>1206.6600000000001</v>
          </cell>
          <cell r="BW2126">
            <v>3103.58</v>
          </cell>
          <cell r="BX2126">
            <v>496.57</v>
          </cell>
          <cell r="BY2126">
            <v>3600.15</v>
          </cell>
          <cell r="BZ2126">
            <v>109364.75</v>
          </cell>
          <cell r="CA2126" t="str">
            <v>26/06/2018</v>
          </cell>
          <cell r="CB2126" t="str">
            <v>06/07/2021</v>
          </cell>
          <cell r="CC2126" t="str">
            <v>Miércoles</v>
          </cell>
          <cell r="CD2126" t="str">
            <v>94</v>
          </cell>
          <cell r="CE2126" t="str">
            <v>4</v>
          </cell>
          <cell r="CF2126" t="str">
            <v>Rojo</v>
          </cell>
          <cell r="CG2126" t="str">
            <v>3er Sábado</v>
          </cell>
          <cell r="CH2126" t="str">
            <v>Mzo y Abr</v>
          </cell>
          <cell r="CI2126" t="str">
            <v>Sep y Oct</v>
          </cell>
          <cell r="CJ2126" t="str">
            <v>AgenteEmp</v>
          </cell>
          <cell r="CK2126">
            <v>90</v>
          </cell>
          <cell r="CL2126" t="str">
            <v>101 - MAGNA</v>
          </cell>
          <cell r="CM2126" t="str">
            <v>18126</v>
          </cell>
          <cell r="CN2126" t="str">
            <v>185/60/R14</v>
          </cell>
          <cell r="CO2126" t="str">
            <v>Motor: 1.6L, Potencia: 103hp @ 5800 rpm. Torque: 107 lb-pie @ 3600 rpm</v>
          </cell>
          <cell r="CP2126" t="str">
            <v>-</v>
          </cell>
        </row>
        <row r="2127">
          <cell r="A2127" t="str">
            <v>18127</v>
          </cell>
          <cell r="B2127" t="str">
            <v>P24AVT</v>
          </cell>
          <cell r="C2127" t="str">
            <v>Ciudad de México</v>
          </cell>
          <cell r="D2127" t="str">
            <v>No aplica</v>
          </cell>
          <cell r="E2127" t="str">
            <v>Aveo</v>
          </cell>
          <cell r="F2127" t="str">
            <v>Automóvil</v>
          </cell>
          <cell r="G2127" t="str">
            <v>Chevrolet</v>
          </cell>
          <cell r="H2127" t="str">
            <v>Aveo LT 4 Ptas, T/M-5V, D/H, A/A, B/A, CD, Paq. K</v>
          </cell>
          <cell r="I2127" t="str">
            <v>3G1TA5CF1JL188757</v>
          </cell>
          <cell r="J2127" t="str">
            <v>Hecho en México</v>
          </cell>
          <cell r="K2127" t="str">
            <v>Magna</v>
          </cell>
          <cell r="L2127">
            <v>4</v>
          </cell>
          <cell r="M2127">
            <v>45</v>
          </cell>
          <cell r="N2127">
            <v>2018</v>
          </cell>
          <cell r="O2127" t="str">
            <v>Los Mochis</v>
          </cell>
          <cell r="P2127" t="str">
            <v>Sinaloa</v>
          </cell>
          <cell r="Q2127" t="str">
            <v>Noroeste</v>
          </cell>
          <cell r="R2127" t="str">
            <v>Activo</v>
          </cell>
          <cell r="S2127" t="str">
            <v>En operación</v>
          </cell>
          <cell r="T2127" t="str">
            <v>GNP</v>
          </cell>
          <cell r="U2127" t="str">
            <v>Grupo Nacional Provincial, S.A.B.</v>
          </cell>
          <cell r="V2127" t="str">
            <v>Supervisor de Taller</v>
          </cell>
          <cell r="W2127" t="str">
            <v>009</v>
          </cell>
          <cell r="X2127" t="str">
            <v>Célula 9</v>
          </cell>
          <cell r="Y2127" t="str">
            <v>Asignado</v>
          </cell>
          <cell r="Z2127" t="str">
            <v>N95472</v>
          </cell>
          <cell r="AA2127" t="str">
            <v>Vázquez Arias Jorge Antonio</v>
          </cell>
          <cell r="AB2127" t="str">
            <v>Grupo Nacional Provincial, S.A.B.</v>
          </cell>
          <cell r="AC2127" t="str">
            <v>VAAJ8704307C8</v>
          </cell>
          <cell r="AD2127" t="str">
            <v>Operativo</v>
          </cell>
          <cell r="AE2127" t="str">
            <v>Visitador de Taller</v>
          </cell>
          <cell r="AF2127" t="str">
            <v>Unidad Operativa</v>
          </cell>
          <cell r="AG2127" t="str">
            <v>Dirección Servicio y Operaciones</v>
          </cell>
          <cell r="AH2127" t="str">
            <v>Subdirección Siniestros Norte y Occidente</v>
          </cell>
          <cell r="AI2127" t="str">
            <v>C9178</v>
          </cell>
          <cell r="AJ2127" t="str">
            <v>Cárdenas Guzmán Adriel</v>
          </cell>
          <cell r="AK2127" t="str">
            <v>Los Mochis</v>
          </cell>
          <cell r="AL2127" t="str">
            <v>Los Mochis</v>
          </cell>
          <cell r="AM2127">
            <v>0</v>
          </cell>
          <cell r="AN2127" t="str">
            <v>jorge.vazquez@gnp.com.mx</v>
          </cell>
          <cell r="AO2127" t="str">
            <v>jorge.vazquez@gnp.com.mx</v>
          </cell>
          <cell r="AP2127" t="str">
            <v>jorge.vazquez@gnp.com.mx</v>
          </cell>
          <cell r="AQ2127">
            <v>6682345266</v>
          </cell>
          <cell r="AR2127" t="str">
            <v>6363180010389359</v>
          </cell>
          <cell r="AS2127" t="str">
            <v>ACTIVO</v>
          </cell>
          <cell r="AT2127" t="str">
            <v>1934</v>
          </cell>
          <cell r="AU2127" t="str">
            <v>400</v>
          </cell>
          <cell r="AV2127" t="str">
            <v>05/26</v>
          </cell>
          <cell r="AW2127" t="str">
            <v>IMDM24204013..</v>
          </cell>
          <cell r="AX2127" t="str">
            <v>Inactivo</v>
          </cell>
          <cell r="AY2127" t="str">
            <v>Si</v>
          </cell>
          <cell r="AZ2127">
            <v>614.58000000000004</v>
          </cell>
          <cell r="BA2127">
            <v>43708</v>
          </cell>
          <cell r="BB2127">
            <v>1229.1600000000001</v>
          </cell>
          <cell r="BC2127" t="str">
            <v>-</v>
          </cell>
          <cell r="BD2127">
            <v>59000</v>
          </cell>
          <cell r="BE2127">
            <v>43692</v>
          </cell>
          <cell r="BF2127">
            <v>45153</v>
          </cell>
          <cell r="BG2127">
            <v>4</v>
          </cell>
          <cell r="BH2127">
            <v>2022</v>
          </cell>
          <cell r="BI2127">
            <v>1</v>
          </cell>
          <cell r="BJ2127" t="str">
            <v>Arrendado</v>
          </cell>
          <cell r="BL2127" t="str">
            <v>Auto Cam, S.A. de C.V.</v>
          </cell>
          <cell r="BM2127">
            <v>128362.07</v>
          </cell>
          <cell r="BN2127">
            <v>20537.93</v>
          </cell>
          <cell r="BO2127">
            <v>148900</v>
          </cell>
          <cell r="BQ2127">
            <v>43652</v>
          </cell>
          <cell r="BR2127" t="str">
            <v>AP-20180626-0783</v>
          </cell>
          <cell r="BS2127" t="str">
            <v>9</v>
          </cell>
          <cell r="BT2127" t="str">
            <v>12/36</v>
          </cell>
          <cell r="BU2127">
            <v>1896.92</v>
          </cell>
          <cell r="BV2127">
            <v>1206.6600000000001</v>
          </cell>
          <cell r="BW2127">
            <v>3103.58</v>
          </cell>
          <cell r="BX2127">
            <v>496.57</v>
          </cell>
          <cell r="BY2127">
            <v>3600.15</v>
          </cell>
          <cell r="BZ2127">
            <v>109364.75</v>
          </cell>
          <cell r="CA2127" t="str">
            <v>26/06/2018</v>
          </cell>
          <cell r="CB2127" t="str">
            <v>06/07/2021</v>
          </cell>
          <cell r="CC2127" t="str">
            <v>Miércoles</v>
          </cell>
          <cell r="CD2127" t="str">
            <v>24</v>
          </cell>
          <cell r="CE2127" t="str">
            <v>4</v>
          </cell>
          <cell r="CF2127" t="str">
            <v>Rojo</v>
          </cell>
          <cell r="CG2127" t="str">
            <v>3er Sábado</v>
          </cell>
          <cell r="CH2127" t="str">
            <v>Mzo y Abr</v>
          </cell>
          <cell r="CI2127" t="str">
            <v>Sep y Oct</v>
          </cell>
          <cell r="CJ2127" t="str">
            <v>SupAjustes</v>
          </cell>
          <cell r="CK2127">
            <v>90</v>
          </cell>
          <cell r="CL2127" t="str">
            <v>101 - MAGNA</v>
          </cell>
          <cell r="CM2127" t="str">
            <v>18127</v>
          </cell>
          <cell r="CN2127" t="str">
            <v>185/60/R14</v>
          </cell>
          <cell r="CO2127" t="str">
            <v>Motor: 1.6L, Potencia: 103hp @ 5800 rpm. Torque: 107 lb-pie @ 3600 rpm</v>
          </cell>
          <cell r="CP2127" t="str">
            <v>-</v>
          </cell>
        </row>
        <row r="2128">
          <cell r="A2128" t="str">
            <v>18128</v>
          </cell>
          <cell r="B2128" t="str">
            <v>P25AVT</v>
          </cell>
          <cell r="C2128" t="str">
            <v>Ciudad de México</v>
          </cell>
          <cell r="D2128" t="str">
            <v>No aplica</v>
          </cell>
          <cell r="E2128" t="str">
            <v>Aveo</v>
          </cell>
          <cell r="F2128" t="str">
            <v>Automóvil</v>
          </cell>
          <cell r="G2128" t="str">
            <v>Chevrolet</v>
          </cell>
          <cell r="H2128" t="str">
            <v>Aveo LT 4 Ptas, T/M-5V, D/H, A/A, B/A, CD, Paq. K</v>
          </cell>
          <cell r="I2128" t="str">
            <v>3G1TA5CF1JL189214</v>
          </cell>
          <cell r="J2128" t="str">
            <v>Hecho en México</v>
          </cell>
          <cell r="K2128" t="str">
            <v>Magna</v>
          </cell>
          <cell r="L2128">
            <v>4</v>
          </cell>
          <cell r="M2128">
            <v>45</v>
          </cell>
          <cell r="N2128">
            <v>2018</v>
          </cell>
          <cell r="O2128" t="str">
            <v>Morelia</v>
          </cell>
          <cell r="P2128" t="str">
            <v>Michoacán</v>
          </cell>
          <cell r="Q2128" t="str">
            <v>Occidente</v>
          </cell>
          <cell r="R2128" t="str">
            <v>Activo</v>
          </cell>
          <cell r="S2128" t="str">
            <v>En operación</v>
          </cell>
          <cell r="T2128" t="str">
            <v>GNP</v>
          </cell>
          <cell r="U2128" t="str">
            <v>Grupo Nacional Provincial, S.A.B.</v>
          </cell>
          <cell r="V2128" t="str">
            <v>Supervisor Ajustes</v>
          </cell>
          <cell r="W2128" t="str">
            <v>-</v>
          </cell>
          <cell r="X2128" t="str">
            <v>Supervisoria</v>
          </cell>
          <cell r="Y2128" t="str">
            <v>Asignado</v>
          </cell>
          <cell r="Z2128" t="str">
            <v>N93453</v>
          </cell>
          <cell r="AA2128" t="str">
            <v>Pérez Galván Clemente</v>
          </cell>
          <cell r="AB2128" t="str">
            <v>Grupo Nacional Provincial, S.A.B.</v>
          </cell>
          <cell r="AC2128" t="str">
            <v>PEGC791231B98</v>
          </cell>
          <cell r="AD2128" t="str">
            <v>Jefe de departamento</v>
          </cell>
          <cell r="AE2128" t="str">
            <v>Supervisor Siniestros Autos</v>
          </cell>
          <cell r="AF2128" t="str">
            <v>Unidad Operativa</v>
          </cell>
          <cell r="AG2128" t="str">
            <v>Dirección Servicio y Operaciones</v>
          </cell>
          <cell r="AH2128" t="str">
            <v>Subdirección Siniestros Norte y Occidente</v>
          </cell>
          <cell r="AI2128" t="str">
            <v>C9212</v>
          </cell>
          <cell r="AJ2128" t="str">
            <v>Colome Pineda Juan Del Carmen</v>
          </cell>
          <cell r="AK2128" t="str">
            <v>Supervisoria Morelia</v>
          </cell>
          <cell r="AL2128" t="str">
            <v>Morelia</v>
          </cell>
          <cell r="AM2128">
            <v>5930</v>
          </cell>
          <cell r="AN2128" t="str">
            <v>clemente.perez@gnp.com.mx</v>
          </cell>
          <cell r="AO2128" t="str">
            <v>clemente.perez@gnp.com.mx</v>
          </cell>
          <cell r="AQ2128">
            <v>4431691807</v>
          </cell>
          <cell r="AR2128" t="str">
            <v>6363180010389367</v>
          </cell>
          <cell r="AS2128" t="str">
            <v>CANCELADO</v>
          </cell>
          <cell r="AT2128" t="str">
            <v>5913</v>
          </cell>
          <cell r="AU2128" t="str">
            <v>367</v>
          </cell>
          <cell r="AV2128" t="str">
            <v>05/26</v>
          </cell>
          <cell r="AW2128" t="str">
            <v>IMDM24204318..</v>
          </cell>
          <cell r="AX2128" t="str">
            <v>Activo</v>
          </cell>
          <cell r="AY2128" t="str">
            <v>Si</v>
          </cell>
          <cell r="AZ2128">
            <v>819.45</v>
          </cell>
          <cell r="BA2128">
            <v>43708</v>
          </cell>
          <cell r="BB2128">
            <v>22944.600000000002</v>
          </cell>
          <cell r="BC2128" t="str">
            <v>-</v>
          </cell>
          <cell r="BD2128">
            <v>59000</v>
          </cell>
          <cell r="BE2128">
            <v>43296</v>
          </cell>
          <cell r="BF2128">
            <v>44377</v>
          </cell>
          <cell r="BG2128">
            <v>3</v>
          </cell>
          <cell r="BH2128">
            <v>2021</v>
          </cell>
          <cell r="BI2128">
            <v>1</v>
          </cell>
          <cell r="BJ2128" t="str">
            <v>Arrendado</v>
          </cell>
          <cell r="BL2128" t="str">
            <v>Auto Cam, S.A. de C.V.</v>
          </cell>
          <cell r="BM2128">
            <v>128362.07</v>
          </cell>
          <cell r="BN2128">
            <v>20537.93</v>
          </cell>
          <cell r="BO2128">
            <v>148900</v>
          </cell>
          <cell r="BQ2128">
            <v>43652</v>
          </cell>
          <cell r="BR2128" t="str">
            <v>AP-20180626-0783</v>
          </cell>
          <cell r="BS2128" t="str">
            <v>10</v>
          </cell>
          <cell r="BT2128" t="str">
            <v>12/36</v>
          </cell>
          <cell r="BU2128">
            <v>1896.92</v>
          </cell>
          <cell r="BV2128">
            <v>1206.6600000000001</v>
          </cell>
          <cell r="BW2128">
            <v>3103.58</v>
          </cell>
          <cell r="BX2128">
            <v>496.57</v>
          </cell>
          <cell r="BY2128">
            <v>3600.15</v>
          </cell>
          <cell r="BZ2128">
            <v>109364.75</v>
          </cell>
          <cell r="CA2128" t="str">
            <v>26/06/2018</v>
          </cell>
          <cell r="CB2128" t="str">
            <v>06/07/2021</v>
          </cell>
          <cell r="CC2128" t="str">
            <v>Lunes</v>
          </cell>
          <cell r="CD2128" t="str">
            <v>25</v>
          </cell>
          <cell r="CE2128" t="str">
            <v>5</v>
          </cell>
          <cell r="CF2128" t="str">
            <v>Amarillo</v>
          </cell>
          <cell r="CG2128" t="str">
            <v>1er Sábado</v>
          </cell>
          <cell r="CH2128" t="str">
            <v>Ene y Feb</v>
          </cell>
          <cell r="CI2128" t="str">
            <v>Jul y Ago</v>
          </cell>
          <cell r="CJ2128" t="str">
            <v>SupAjustes</v>
          </cell>
          <cell r="CK2128">
            <v>90</v>
          </cell>
          <cell r="CL2128" t="str">
            <v>101 - MAGNA</v>
          </cell>
          <cell r="CM2128" t="str">
            <v>18128</v>
          </cell>
          <cell r="CN2128" t="str">
            <v>185/60/R14</v>
          </cell>
          <cell r="CO2128" t="str">
            <v>Motor: 1.6L, Potencia: 103hp @ 5800 rpm. Torque: 107 lb-pie @ 3600 rpm</v>
          </cell>
          <cell r="CP2128" t="str">
            <v>4021009</v>
          </cell>
        </row>
        <row r="2129">
          <cell r="A2129" t="str">
            <v>18129</v>
          </cell>
          <cell r="B2129" t="str">
            <v>M06AVT</v>
          </cell>
          <cell r="C2129" t="str">
            <v>Ciudad de México</v>
          </cell>
          <cell r="D2129" t="str">
            <v>No aplica</v>
          </cell>
          <cell r="E2129" t="str">
            <v>Aveo</v>
          </cell>
          <cell r="F2129" t="str">
            <v>Automóvil</v>
          </cell>
          <cell r="G2129" t="str">
            <v>Chevrolet</v>
          </cell>
          <cell r="H2129" t="str">
            <v>Aveo LT 4 Ptas, T/M-5V, D/H, A/A, B/A, CD, Paq. K</v>
          </cell>
          <cell r="I2129" t="str">
            <v>3G1TA5CF1JL190069</v>
          </cell>
          <cell r="J2129" t="str">
            <v>Hecho en México</v>
          </cell>
          <cell r="K2129" t="str">
            <v>Magna</v>
          </cell>
          <cell r="L2129">
            <v>4</v>
          </cell>
          <cell r="M2129">
            <v>45</v>
          </cell>
          <cell r="N2129">
            <v>2018</v>
          </cell>
          <cell r="O2129" t="str">
            <v>Guadalajara</v>
          </cell>
          <cell r="P2129" t="str">
            <v>Jalisco</v>
          </cell>
          <cell r="Q2129" t="str">
            <v>Occidente</v>
          </cell>
          <cell r="R2129" t="str">
            <v>Activo</v>
          </cell>
          <cell r="S2129" t="str">
            <v>En operación</v>
          </cell>
          <cell r="T2129" t="str">
            <v>GNP</v>
          </cell>
          <cell r="U2129" t="str">
            <v>Grupo Nacional Provincial, S.A.B.</v>
          </cell>
          <cell r="V2129" t="str">
            <v>Supervisor de Taller</v>
          </cell>
          <cell r="W2129" t="str">
            <v>-</v>
          </cell>
          <cell r="X2129" t="str">
            <v>Supervisoria</v>
          </cell>
          <cell r="Y2129" t="str">
            <v>Asignado</v>
          </cell>
          <cell r="Z2129" t="str">
            <v>N93940</v>
          </cell>
          <cell r="AA2129" t="str">
            <v>Barajas Amezcua Diego Ulises</v>
          </cell>
          <cell r="AB2129" t="str">
            <v>Grupo Nacional Provincial, S.A.B.</v>
          </cell>
          <cell r="AC2129" t="str">
            <v>BAAD940525R77</v>
          </cell>
          <cell r="AD2129" t="str">
            <v>Jefe de departamento</v>
          </cell>
          <cell r="AE2129" t="str">
            <v>Jefe de Departamento B</v>
          </cell>
          <cell r="AF2129" t="str">
            <v>Unidad de Negocio</v>
          </cell>
          <cell r="AG2129" t="str">
            <v>Dirección Canal Agentes</v>
          </cell>
          <cell r="AH2129" t="str">
            <v>Dir. Ventas Agentes Guadalajara</v>
          </cell>
          <cell r="AI2129" t="str">
            <v>C4010</v>
          </cell>
          <cell r="AJ2129" t="str">
            <v>Loaiza Ruíz Gustavo</v>
          </cell>
          <cell r="AK2129" t="str">
            <v>Oficina central Guadalajara</v>
          </cell>
          <cell r="AL2129" t="str">
            <v>Guadalajara</v>
          </cell>
          <cell r="AM2129">
            <v>6066</v>
          </cell>
          <cell r="AN2129" t="str">
            <v>diego.barajas@gnp.com.mx</v>
          </cell>
          <cell r="AO2129" t="str">
            <v>diego.barajas@gnp.com.mx</v>
          </cell>
          <cell r="AQ2129">
            <v>3312946211</v>
          </cell>
          <cell r="AR2129" t="str">
            <v>6363180010389375</v>
          </cell>
          <cell r="AS2129" t="str">
            <v>ACTIVO</v>
          </cell>
          <cell r="AT2129" t="str">
            <v>6259</v>
          </cell>
          <cell r="AU2129" t="str">
            <v>479</v>
          </cell>
          <cell r="AV2129" t="str">
            <v>05/26</v>
          </cell>
          <cell r="AW2129" t="str">
            <v>-</v>
          </cell>
          <cell r="AX2129" t="str">
            <v>-</v>
          </cell>
          <cell r="AY2129" t="str">
            <v>Si</v>
          </cell>
          <cell r="AZ2129">
            <v>614.58000000000004</v>
          </cell>
          <cell r="BA2129">
            <v>43708</v>
          </cell>
          <cell r="BB2129">
            <v>2458.3200000000002</v>
          </cell>
          <cell r="BC2129" t="str">
            <v>-</v>
          </cell>
          <cell r="BD2129">
            <v>59000</v>
          </cell>
          <cell r="BE2129">
            <v>43661</v>
          </cell>
          <cell r="BF2129">
            <v>45107</v>
          </cell>
          <cell r="BG2129">
            <v>4</v>
          </cell>
          <cell r="BH2129">
            <v>2022</v>
          </cell>
          <cell r="BI2129">
            <v>1</v>
          </cell>
          <cell r="BJ2129" t="str">
            <v>Arrendado</v>
          </cell>
          <cell r="BL2129" t="str">
            <v>Auto Cam, S.A. de C.V.</v>
          </cell>
          <cell r="BM2129">
            <v>128362.07</v>
          </cell>
          <cell r="BN2129">
            <v>20537.93</v>
          </cell>
          <cell r="BO2129">
            <v>148900</v>
          </cell>
          <cell r="BQ2129">
            <v>43652</v>
          </cell>
          <cell r="BR2129" t="str">
            <v>AP-20180626-0783</v>
          </cell>
          <cell r="BS2129" t="str">
            <v>11</v>
          </cell>
          <cell r="BT2129" t="str">
            <v>12/36</v>
          </cell>
          <cell r="BU2129">
            <v>1896.92</v>
          </cell>
          <cell r="BV2129">
            <v>1206.6600000000001</v>
          </cell>
          <cell r="BW2129">
            <v>3103.58</v>
          </cell>
          <cell r="BX2129">
            <v>496.57</v>
          </cell>
          <cell r="BY2129">
            <v>3600.15</v>
          </cell>
          <cell r="BZ2129">
            <v>109364.75</v>
          </cell>
          <cell r="CA2129" t="str">
            <v>26/06/2018</v>
          </cell>
          <cell r="CB2129" t="str">
            <v>06/07/2021</v>
          </cell>
          <cell r="CC2129" t="str">
            <v>Lunes</v>
          </cell>
          <cell r="CD2129" t="str">
            <v>06</v>
          </cell>
          <cell r="CE2129" t="str">
            <v>6</v>
          </cell>
          <cell r="CF2129" t="str">
            <v>Amarillo</v>
          </cell>
          <cell r="CG2129" t="str">
            <v>1er Sábado</v>
          </cell>
          <cell r="CH2129" t="str">
            <v>Ene y Feb</v>
          </cell>
          <cell r="CI2129" t="str">
            <v>Jul y Ago</v>
          </cell>
          <cell r="CJ2129" t="str">
            <v>SupTaller</v>
          </cell>
          <cell r="CK2129">
            <v>90</v>
          </cell>
          <cell r="CL2129" t="str">
            <v>101 - MAGNA</v>
          </cell>
          <cell r="CM2129" t="str">
            <v>18129</v>
          </cell>
          <cell r="CN2129" t="str">
            <v>185/60/R14</v>
          </cell>
          <cell r="CO2129" t="str">
            <v>Motor: 1.6L, Potencia: 103hp @ 5800 rpm. Torque: 107 lb-pie @ 3600 rpm</v>
          </cell>
          <cell r="CP2129" t="str">
            <v>4015857</v>
          </cell>
        </row>
        <row r="2130">
          <cell r="A2130" t="str">
            <v>18130</v>
          </cell>
          <cell r="B2130" t="str">
            <v>P79AVT</v>
          </cell>
          <cell r="C2130" t="str">
            <v>Ciudad de México</v>
          </cell>
          <cell r="D2130" t="str">
            <v>No aplica</v>
          </cell>
          <cell r="E2130" t="str">
            <v>Aveo</v>
          </cell>
          <cell r="F2130" t="str">
            <v>Automóvil</v>
          </cell>
          <cell r="G2130" t="str">
            <v>Chevrolet</v>
          </cell>
          <cell r="H2130" t="str">
            <v>Aveo LT 4 Ptas, T/M-5V, D/H, A/A, B/A, CD, Paq. K</v>
          </cell>
          <cell r="I2130" t="str">
            <v>3G1TA5CF9JL198002</v>
          </cell>
          <cell r="J2130" t="str">
            <v>Hecho en México</v>
          </cell>
          <cell r="K2130" t="str">
            <v>Magna</v>
          </cell>
          <cell r="L2130">
            <v>4</v>
          </cell>
          <cell r="M2130">
            <v>45</v>
          </cell>
          <cell r="N2130">
            <v>2018</v>
          </cell>
          <cell r="O2130" t="str">
            <v>Morelia</v>
          </cell>
          <cell r="P2130" t="str">
            <v>Michoacán</v>
          </cell>
          <cell r="Q2130" t="str">
            <v>Occidente</v>
          </cell>
          <cell r="R2130" t="str">
            <v>Activo</v>
          </cell>
          <cell r="S2130" t="str">
            <v>En operación</v>
          </cell>
          <cell r="T2130" t="str">
            <v>GNP</v>
          </cell>
          <cell r="U2130" t="str">
            <v>Grupo Nacional Provincial, S.A.B.</v>
          </cell>
          <cell r="V2130" t="str">
            <v>Supervisor de Taller</v>
          </cell>
          <cell r="W2130" t="str">
            <v>-</v>
          </cell>
          <cell r="X2130" t="str">
            <v>Despacho Externo</v>
          </cell>
          <cell r="Y2130" t="str">
            <v>Asignado</v>
          </cell>
          <cell r="Z2130" t="str">
            <v>N92705</v>
          </cell>
          <cell r="AA2130" t="str">
            <v>Estrada Bautista Juan Carlos</v>
          </cell>
          <cell r="AB2130" t="str">
            <v>Grupo Nacional Provincial, S.A.B.</v>
          </cell>
          <cell r="AC2130" t="str">
            <v>EABJ720309M96</v>
          </cell>
          <cell r="AD2130" t="str">
            <v>Operativo</v>
          </cell>
          <cell r="AE2130" t="str">
            <v>Visitador de Taller</v>
          </cell>
          <cell r="AF2130" t="str">
            <v>Unidad Operativa</v>
          </cell>
          <cell r="AG2130" t="str">
            <v>Dirección Servicio y Operaciones</v>
          </cell>
          <cell r="AH2130" t="str">
            <v>Subdirección Siniestros Norte y Occidente</v>
          </cell>
          <cell r="AI2130" t="str">
            <v>C9212</v>
          </cell>
          <cell r="AJ2130" t="str">
            <v>Colome Pineda Juan Del Carmen</v>
          </cell>
          <cell r="AK2130" t="str">
            <v>Supervisoria Morelia</v>
          </cell>
          <cell r="AL2130" t="str">
            <v>Morelia</v>
          </cell>
          <cell r="AM2130">
            <v>5930</v>
          </cell>
          <cell r="AN2130" t="str">
            <v>juan.estrada@gnp.com.mx</v>
          </cell>
          <cell r="AO2130" t="str">
            <v>juan.estrada@gnp.com.mx</v>
          </cell>
          <cell r="AQ2130">
            <v>4433686192</v>
          </cell>
          <cell r="AR2130" t="str">
            <v>6363180010391934</v>
          </cell>
          <cell r="AS2130" t="str">
            <v>CANCELADO</v>
          </cell>
          <cell r="AT2130" t="str">
            <v>3487</v>
          </cell>
          <cell r="AU2130" t="str">
            <v>758</v>
          </cell>
          <cell r="AV2130" t="str">
            <v>05/26</v>
          </cell>
          <cell r="AW2130" t="str">
            <v>IMDM24204301..</v>
          </cell>
          <cell r="AX2130" t="str">
            <v>Activo</v>
          </cell>
          <cell r="AY2130" t="str">
            <v>Si</v>
          </cell>
          <cell r="AZ2130">
            <v>614.58000000000004</v>
          </cell>
          <cell r="BA2130">
            <v>43708</v>
          </cell>
          <cell r="BB2130">
            <v>2458.3200000000002</v>
          </cell>
          <cell r="BC2130" t="str">
            <v>-</v>
          </cell>
          <cell r="BD2130">
            <v>59000</v>
          </cell>
          <cell r="BE2130">
            <v>43661</v>
          </cell>
          <cell r="BF2130">
            <v>45107</v>
          </cell>
          <cell r="BG2130">
            <v>4</v>
          </cell>
          <cell r="BH2130">
            <v>2022</v>
          </cell>
          <cell r="BI2130">
            <v>1</v>
          </cell>
          <cell r="BJ2130" t="str">
            <v>Arrendado</v>
          </cell>
          <cell r="BL2130" t="str">
            <v>Auto Cam, S.A. de C.V.</v>
          </cell>
          <cell r="BM2130">
            <v>128362.07</v>
          </cell>
          <cell r="BN2130">
            <v>20537.93</v>
          </cell>
          <cell r="BO2130">
            <v>148900</v>
          </cell>
          <cell r="BQ2130">
            <v>43652</v>
          </cell>
          <cell r="BR2130" t="str">
            <v>AP-20180626-0783</v>
          </cell>
          <cell r="BS2130" t="str">
            <v>12</v>
          </cell>
          <cell r="BT2130" t="str">
            <v>12/36</v>
          </cell>
          <cell r="BU2130">
            <v>1896.92</v>
          </cell>
          <cell r="BV2130">
            <v>1206.6600000000001</v>
          </cell>
          <cell r="BW2130">
            <v>3103.58</v>
          </cell>
          <cell r="BX2130">
            <v>496.57</v>
          </cell>
          <cell r="BY2130">
            <v>3600.15</v>
          </cell>
          <cell r="BZ2130">
            <v>109364.75</v>
          </cell>
          <cell r="CA2130" t="str">
            <v>26/06/2018</v>
          </cell>
          <cell r="CB2130" t="str">
            <v>06/07/2021</v>
          </cell>
          <cell r="CC2130" t="str">
            <v>Viernes</v>
          </cell>
          <cell r="CD2130" t="str">
            <v>79</v>
          </cell>
          <cell r="CE2130" t="str">
            <v>9</v>
          </cell>
          <cell r="CF2130" t="str">
            <v>Azul</v>
          </cell>
          <cell r="CG2130" t="str">
            <v>5o Sábado</v>
          </cell>
          <cell r="CH2130" t="str">
            <v>May y Jun</v>
          </cell>
          <cell r="CI2130" t="str">
            <v>Nov y Dic</v>
          </cell>
          <cell r="CJ2130" t="str">
            <v>AVEs</v>
          </cell>
          <cell r="CK2130">
            <v>90</v>
          </cell>
          <cell r="CL2130" t="str">
            <v>101 - MAGNA</v>
          </cell>
          <cell r="CM2130" t="str">
            <v>18130</v>
          </cell>
          <cell r="CN2130" t="str">
            <v>185/60/R14</v>
          </cell>
          <cell r="CO2130" t="str">
            <v>Motor: 1.6L, Potencia: 103hp @ 5800 rpm. Torque: 107 lb-pie @ 3600 rpm</v>
          </cell>
          <cell r="CP2130" t="str">
            <v>4021008</v>
          </cell>
        </row>
        <row r="2131">
          <cell r="A2131" t="str">
            <v>18131</v>
          </cell>
          <cell r="B2131" t="str">
            <v>P23AVT</v>
          </cell>
          <cell r="C2131" t="str">
            <v>Ciudad de México</v>
          </cell>
          <cell r="D2131" t="str">
            <v>No aplica</v>
          </cell>
          <cell r="E2131" t="str">
            <v>Aveo</v>
          </cell>
          <cell r="F2131" t="str">
            <v>Automóvil</v>
          </cell>
          <cell r="G2131" t="str">
            <v>Chevrolet</v>
          </cell>
          <cell r="H2131" t="str">
            <v>Aveo LT 4 Ptas, T/M-5V, D/H, A/A, B/A, CD, Paq. K</v>
          </cell>
          <cell r="I2131" t="str">
            <v>3G1TA5CF1JL190847</v>
          </cell>
          <cell r="J2131" t="str">
            <v>Hecho en México</v>
          </cell>
          <cell r="K2131" t="str">
            <v>Magna</v>
          </cell>
          <cell r="L2131">
            <v>4</v>
          </cell>
          <cell r="M2131">
            <v>45</v>
          </cell>
          <cell r="N2131">
            <v>2018</v>
          </cell>
          <cell r="O2131" t="str">
            <v>Monterrey</v>
          </cell>
          <cell r="P2131" t="str">
            <v>Nuevo León</v>
          </cell>
          <cell r="Q2131" t="str">
            <v>Noreste</v>
          </cell>
          <cell r="R2131" t="str">
            <v>Activo</v>
          </cell>
          <cell r="S2131" t="str">
            <v>En operación</v>
          </cell>
          <cell r="T2131" t="str">
            <v>GNP</v>
          </cell>
          <cell r="U2131" t="str">
            <v>Grupo Nacional Provincial, S.A.B.</v>
          </cell>
          <cell r="V2131" t="str">
            <v>Pool Administrativo</v>
          </cell>
          <cell r="W2131" t="str">
            <v>Pool Administrativo</v>
          </cell>
          <cell r="X2131" t="str">
            <v>Oficina Regional</v>
          </cell>
          <cell r="Y2131" t="str">
            <v>Pool</v>
          </cell>
          <cell r="Z2131" t="str">
            <v>N95833</v>
          </cell>
          <cell r="AA2131" t="str">
            <v>Saltijeral Toledo Laura Daniela</v>
          </cell>
          <cell r="AB2131" t="str">
            <v>Grupo Nacional Provincial, S.A.B.</v>
          </cell>
          <cell r="AC2131" t="str">
            <v>SATL9112111M9</v>
          </cell>
          <cell r="AD2131" t="str">
            <v>Jefe de departamento</v>
          </cell>
          <cell r="AE2131" t="str">
            <v>Jefe de Departamento B</v>
          </cell>
          <cell r="AF2131" t="str">
            <v>Unidad Staff</v>
          </cell>
          <cell r="AG2131" t="str">
            <v>Dirección Recursos Humanos y Servicios Administrativos</v>
          </cell>
          <cell r="AH2131" t="str">
            <v>Subdir. Inmuebles</v>
          </cell>
          <cell r="AI2131" t="str">
            <v>C6108</v>
          </cell>
          <cell r="AJ2131" t="str">
            <v>Lomeli Aguayo Victor Javier</v>
          </cell>
          <cell r="AK2131" t="str">
            <v>Santa Engracia C PB</v>
          </cell>
          <cell r="AL2131" t="str">
            <v>Monterrey</v>
          </cell>
          <cell r="AM2131">
            <v>0</v>
          </cell>
          <cell r="AN2131" t="str">
            <v>laura.saltijeral@gnp.com.mx</v>
          </cell>
          <cell r="AO2131" t="str">
            <v>laura.saltijeral@gnp.com.mx</v>
          </cell>
          <cell r="AP2131" t="str">
            <v>gustavo.arellano@gnp.com.mx</v>
          </cell>
          <cell r="AQ2131">
            <v>8115716768</v>
          </cell>
          <cell r="AR2131" t="str">
            <v>6363180010389383</v>
          </cell>
          <cell r="AS2131" t="str">
            <v>ACTIVO</v>
          </cell>
          <cell r="AT2131" t="str">
            <v>3585</v>
          </cell>
          <cell r="AU2131" t="str">
            <v>679</v>
          </cell>
          <cell r="AV2131" t="str">
            <v>05/26</v>
          </cell>
          <cell r="AW2131" t="str">
            <v>IMDM24204059..</v>
          </cell>
          <cell r="AX2131" t="str">
            <v>Activo</v>
          </cell>
          <cell r="AY2131" t="str">
            <v>No</v>
          </cell>
          <cell r="AZ2131" t="str">
            <v>-</v>
          </cell>
          <cell r="BA2131" t="str">
            <v>-</v>
          </cell>
          <cell r="BB2131" t="str">
            <v>-</v>
          </cell>
          <cell r="BC2131" t="str">
            <v>-</v>
          </cell>
          <cell r="BD2131" t="str">
            <v>-</v>
          </cell>
          <cell r="BE2131" t="str">
            <v>-</v>
          </cell>
          <cell r="BF2131" t="str">
            <v>-</v>
          </cell>
          <cell r="BG2131" t="str">
            <v>-</v>
          </cell>
          <cell r="BH2131">
            <v>2022</v>
          </cell>
          <cell r="BI2131">
            <v>1</v>
          </cell>
          <cell r="BJ2131" t="str">
            <v>Arrendado</v>
          </cell>
          <cell r="BL2131" t="str">
            <v>Auto Cam, S.A. de C.V.</v>
          </cell>
          <cell r="BM2131">
            <v>128362.07</v>
          </cell>
          <cell r="BN2131">
            <v>20537.93</v>
          </cell>
          <cell r="BO2131">
            <v>148900</v>
          </cell>
          <cell r="BQ2131">
            <v>43652</v>
          </cell>
          <cell r="BR2131" t="str">
            <v>AP-20180626-0783</v>
          </cell>
          <cell r="BS2131" t="str">
            <v>13</v>
          </cell>
          <cell r="BT2131" t="str">
            <v>12/36</v>
          </cell>
          <cell r="BU2131">
            <v>1896.92</v>
          </cell>
          <cell r="BV2131">
            <v>1206.6600000000001</v>
          </cell>
          <cell r="BW2131">
            <v>3103.58</v>
          </cell>
          <cell r="BX2131">
            <v>496.57</v>
          </cell>
          <cell r="BY2131">
            <v>3600.15</v>
          </cell>
          <cell r="BZ2131">
            <v>109364.75</v>
          </cell>
          <cell r="CA2131" t="str">
            <v>26/06/2018</v>
          </cell>
          <cell r="CB2131" t="str">
            <v>06/07/2021</v>
          </cell>
          <cell r="CC2131" t="str">
            <v>Miércoles</v>
          </cell>
          <cell r="CD2131" t="str">
            <v>23</v>
          </cell>
          <cell r="CE2131" t="str">
            <v>3</v>
          </cell>
          <cell r="CF2131" t="str">
            <v>Rojo</v>
          </cell>
          <cell r="CG2131" t="str">
            <v>3er Sábado</v>
          </cell>
          <cell r="CH2131" t="str">
            <v>Mzo y Abr</v>
          </cell>
          <cell r="CI2131" t="str">
            <v>Sep y Oct</v>
          </cell>
          <cell r="CJ2131" t="str">
            <v>PAdmvo</v>
          </cell>
          <cell r="CK2131">
            <v>90</v>
          </cell>
          <cell r="CL2131" t="str">
            <v>101 - MAGNA</v>
          </cell>
          <cell r="CM2131" t="str">
            <v>18131</v>
          </cell>
          <cell r="CN2131" t="str">
            <v>185/60/R14</v>
          </cell>
          <cell r="CO2131" t="str">
            <v>Motor: 1.6L, Potencia: 103hp @ 5800 rpm. Torque: 107 lb-pie @ 3600 rpm</v>
          </cell>
          <cell r="CP2131" t="str">
            <v>-</v>
          </cell>
        </row>
        <row r="2132">
          <cell r="A2132" t="str">
            <v>18132</v>
          </cell>
          <cell r="B2132" t="str">
            <v>M15AVT</v>
          </cell>
          <cell r="C2132" t="str">
            <v>Ciudad de México</v>
          </cell>
          <cell r="D2132" t="str">
            <v>No aplica</v>
          </cell>
          <cell r="E2132" t="str">
            <v>Aveo</v>
          </cell>
          <cell r="F2132" t="str">
            <v>Automóvil</v>
          </cell>
          <cell r="G2132" t="str">
            <v>Chevrolet</v>
          </cell>
          <cell r="H2132" t="str">
            <v>Aveo LT 4 Ptas, T/M-5V, D/H, A/A, B/A, CD, Paq. K</v>
          </cell>
          <cell r="I2132" t="str">
            <v>3G1TA5CF1JL192548</v>
          </cell>
          <cell r="J2132" t="str">
            <v>Hecho en México</v>
          </cell>
          <cell r="K2132" t="str">
            <v>Magna</v>
          </cell>
          <cell r="L2132">
            <v>4</v>
          </cell>
          <cell r="M2132">
            <v>45</v>
          </cell>
          <cell r="N2132">
            <v>2018</v>
          </cell>
          <cell r="O2132" t="str">
            <v>Aguascalientes</v>
          </cell>
          <cell r="P2132" t="str">
            <v>Aguascalientes</v>
          </cell>
          <cell r="Q2132" t="str">
            <v>Occidente</v>
          </cell>
          <cell r="R2132" t="str">
            <v>Activo</v>
          </cell>
          <cell r="S2132" t="str">
            <v>En operación</v>
          </cell>
          <cell r="T2132" t="str">
            <v>GNP</v>
          </cell>
          <cell r="U2132" t="str">
            <v>Grupo Nacional Provincial, S.A.B.</v>
          </cell>
          <cell r="V2132" t="str">
            <v>Supervisor Ajustes</v>
          </cell>
          <cell r="W2132" t="str">
            <v>-</v>
          </cell>
          <cell r="X2132" t="str">
            <v>Supervisoria</v>
          </cell>
          <cell r="Y2132" t="str">
            <v>Asignado</v>
          </cell>
          <cell r="Z2132" t="str">
            <v>N92536</v>
          </cell>
          <cell r="AA2132" t="str">
            <v>Vela Tovar Alfonso</v>
          </cell>
          <cell r="AB2132" t="str">
            <v>Grupo Nacional Provincial, S.A.B.</v>
          </cell>
          <cell r="AC2132" t="str">
            <v>VETA651221N19</v>
          </cell>
          <cell r="AD2132" t="str">
            <v>Jefe de departamento</v>
          </cell>
          <cell r="AE2132" t="str">
            <v>Supervisor Siniestros Autos</v>
          </cell>
          <cell r="AF2132" t="str">
            <v>Unidad Operativa</v>
          </cell>
          <cell r="AG2132" t="str">
            <v>Dirección Servicio y Operaciones</v>
          </cell>
          <cell r="AH2132" t="str">
            <v>Subdirección Siniestros Norte y Occidente</v>
          </cell>
          <cell r="AI2132" t="str">
            <v>C9212</v>
          </cell>
          <cell r="AJ2132" t="str">
            <v>Colome Pineda Juan Del Carmen</v>
          </cell>
          <cell r="AK2132" t="str">
            <v>Supervisoria Aguascalientes</v>
          </cell>
          <cell r="AL2132" t="str">
            <v>Aguascalientes</v>
          </cell>
          <cell r="AM2132">
            <v>5900</v>
          </cell>
          <cell r="AN2132" t="str">
            <v>alfonso.vela@gnp.com.mx</v>
          </cell>
          <cell r="AO2132" t="str">
            <v>alfonso.vela@gnp.com.mx</v>
          </cell>
          <cell r="AQ2132">
            <v>4777001714</v>
          </cell>
          <cell r="AR2132" t="str">
            <v>6363180010389391</v>
          </cell>
          <cell r="AS2132" t="str">
            <v>ACTIVO</v>
          </cell>
          <cell r="AT2132" t="str">
            <v>6553</v>
          </cell>
          <cell r="AU2132" t="str">
            <v>273</v>
          </cell>
          <cell r="AV2132" t="str">
            <v>05/26</v>
          </cell>
          <cell r="AW2132" t="str">
            <v>IMDM24204339..</v>
          </cell>
          <cell r="AX2132" t="str">
            <v>Activo</v>
          </cell>
          <cell r="AY2132" t="str">
            <v>Si</v>
          </cell>
          <cell r="AZ2132">
            <v>819.45</v>
          </cell>
          <cell r="BA2132">
            <v>43708</v>
          </cell>
          <cell r="BB2132">
            <v>22944.600000000002</v>
          </cell>
          <cell r="BC2132" t="str">
            <v>-</v>
          </cell>
          <cell r="BD2132">
            <v>59000</v>
          </cell>
          <cell r="BE2132">
            <v>43296</v>
          </cell>
          <cell r="BF2132">
            <v>44377</v>
          </cell>
          <cell r="BG2132">
            <v>3</v>
          </cell>
          <cell r="BH2132">
            <v>2021</v>
          </cell>
          <cell r="BI2132">
            <v>1</v>
          </cell>
          <cell r="BJ2132" t="str">
            <v>Arrendado</v>
          </cell>
          <cell r="BL2132" t="str">
            <v>Auto Cam, S.A. de C.V.</v>
          </cell>
          <cell r="BM2132">
            <v>128362.07</v>
          </cell>
          <cell r="BN2132">
            <v>20537.93</v>
          </cell>
          <cell r="BO2132">
            <v>148900</v>
          </cell>
          <cell r="BQ2132">
            <v>43652</v>
          </cell>
          <cell r="BR2132" t="str">
            <v>AP-20180626-0783</v>
          </cell>
          <cell r="BS2132" t="str">
            <v>14</v>
          </cell>
          <cell r="BT2132" t="str">
            <v>12/36</v>
          </cell>
          <cell r="BU2132">
            <v>1896.92</v>
          </cell>
          <cell r="BV2132">
            <v>1206.6600000000001</v>
          </cell>
          <cell r="BW2132">
            <v>3103.58</v>
          </cell>
          <cell r="BX2132">
            <v>496.57</v>
          </cell>
          <cell r="BY2132">
            <v>3600.15</v>
          </cell>
          <cell r="BZ2132">
            <v>109364.75</v>
          </cell>
          <cell r="CA2132" t="str">
            <v>26/06/2018</v>
          </cell>
          <cell r="CB2132" t="str">
            <v>06/07/2021</v>
          </cell>
          <cell r="CC2132" t="str">
            <v>Lunes</v>
          </cell>
          <cell r="CD2132" t="str">
            <v>15</v>
          </cell>
          <cell r="CE2132" t="str">
            <v>5</v>
          </cell>
          <cell r="CF2132" t="str">
            <v>Amarillo</v>
          </cell>
          <cell r="CG2132" t="str">
            <v>1er Sábado</v>
          </cell>
          <cell r="CH2132" t="str">
            <v>Ene y Feb</v>
          </cell>
          <cell r="CI2132" t="str">
            <v>Jul y Ago</v>
          </cell>
          <cell r="CJ2132" t="str">
            <v>SupAjustes</v>
          </cell>
          <cell r="CK2132">
            <v>90</v>
          </cell>
          <cell r="CL2132" t="str">
            <v>101 - MAGNA</v>
          </cell>
          <cell r="CM2132" t="str">
            <v>18132</v>
          </cell>
          <cell r="CN2132" t="str">
            <v>185/60/R14</v>
          </cell>
          <cell r="CO2132" t="str">
            <v>Motor: 1.6L, Potencia: 103hp @ 5800 rpm. Torque: 107 lb-pie @ 3600 rpm</v>
          </cell>
          <cell r="CP2132" t="str">
            <v>4018840</v>
          </cell>
        </row>
        <row r="2133">
          <cell r="A2133" t="str">
            <v>18133</v>
          </cell>
          <cell r="B2133" t="str">
            <v>N39AVT</v>
          </cell>
          <cell r="C2133" t="str">
            <v>Ciudad de México</v>
          </cell>
          <cell r="D2133" t="str">
            <v>No aplica</v>
          </cell>
          <cell r="E2133" t="str">
            <v>Aveo</v>
          </cell>
          <cell r="F2133" t="str">
            <v>Automóvil</v>
          </cell>
          <cell r="G2133" t="str">
            <v>Chevrolet</v>
          </cell>
          <cell r="H2133" t="str">
            <v>Aveo LT 4 Ptas, T/M-5V, D/H, A/A, B/A, CD, Paq. K</v>
          </cell>
          <cell r="I2133" t="str">
            <v>3G1TA5CF1JL194929</v>
          </cell>
          <cell r="J2133" t="str">
            <v>Hecho en México</v>
          </cell>
          <cell r="K2133" t="str">
            <v>Magna</v>
          </cell>
          <cell r="L2133">
            <v>4</v>
          </cell>
          <cell r="M2133">
            <v>45</v>
          </cell>
          <cell r="N2133">
            <v>2018</v>
          </cell>
          <cell r="O2133" t="str">
            <v>Mérida</v>
          </cell>
          <cell r="P2133" t="str">
            <v>Yucatán</v>
          </cell>
          <cell r="Q2133" t="str">
            <v>Sureste</v>
          </cell>
          <cell r="R2133" t="str">
            <v>Activo</v>
          </cell>
          <cell r="S2133" t="str">
            <v>En operación</v>
          </cell>
          <cell r="T2133" t="str">
            <v>GNP</v>
          </cell>
          <cell r="U2133" t="str">
            <v>Grupo Nacional Provincial, S.A.B.</v>
          </cell>
          <cell r="V2133" t="str">
            <v>Supervisor de Taller</v>
          </cell>
          <cell r="W2133" t="str">
            <v>-</v>
          </cell>
          <cell r="X2133" t="str">
            <v>Plaza GNP</v>
          </cell>
          <cell r="Y2133" t="str">
            <v>Asignado</v>
          </cell>
          <cell r="Z2133" t="str">
            <v>N93431</v>
          </cell>
          <cell r="AA2133" t="str">
            <v>Alvarez Briceño Elmy Margarita</v>
          </cell>
          <cell r="AB2133" t="str">
            <v>Grupo Nacional Provincial, S.A.B.</v>
          </cell>
          <cell r="AC2133" t="str">
            <v>AABE840913597</v>
          </cell>
          <cell r="AD2133" t="str">
            <v>Operativo</v>
          </cell>
          <cell r="AE2133" t="str">
            <v>Visitador de Taller</v>
          </cell>
          <cell r="AF2133" t="str">
            <v>Unidad Operativa</v>
          </cell>
          <cell r="AG2133" t="str">
            <v>Dirección Servicio y Operaciones</v>
          </cell>
          <cell r="AH2133" t="str">
            <v>Subdir. Siniestros CDMX y Sureste</v>
          </cell>
          <cell r="AI2133" t="str">
            <v>C9208</v>
          </cell>
          <cell r="AJ2133" t="str">
            <v>Lasa Estrada Antxon</v>
          </cell>
          <cell r="AK2133" t="str">
            <v>Casona</v>
          </cell>
          <cell r="AL2133" t="str">
            <v>Mérida</v>
          </cell>
          <cell r="AM2133">
            <v>6844</v>
          </cell>
          <cell r="AN2133" t="str">
            <v>elmymargarita.alvarez@gnp.com.mx</v>
          </cell>
          <cell r="AO2133" t="str">
            <v>elmymargarita.alvarez@gnp.com.mx</v>
          </cell>
          <cell r="AQ2133">
            <v>9992700376</v>
          </cell>
          <cell r="AR2133" t="str">
            <v>6363180010391942</v>
          </cell>
          <cell r="AS2133" t="str">
            <v>ACTIVO</v>
          </cell>
          <cell r="AT2133" t="str">
            <v>2860</v>
          </cell>
          <cell r="AU2133" t="str">
            <v>317</v>
          </cell>
          <cell r="AV2133" t="str">
            <v>05/26</v>
          </cell>
          <cell r="AW2133" t="str">
            <v>IMDM24204298..</v>
          </cell>
          <cell r="AX2133" t="str">
            <v>Activo</v>
          </cell>
          <cell r="AY2133" t="str">
            <v>Si</v>
          </cell>
          <cell r="AZ2133">
            <v>614.58000000000004</v>
          </cell>
          <cell r="BA2133">
            <v>43708</v>
          </cell>
          <cell r="BB2133">
            <v>2458.3200000000002</v>
          </cell>
          <cell r="BC2133" t="str">
            <v>-</v>
          </cell>
          <cell r="BD2133">
            <v>59000</v>
          </cell>
          <cell r="BE2133">
            <v>43661</v>
          </cell>
          <cell r="BF2133">
            <v>45107</v>
          </cell>
          <cell r="BG2133">
            <v>4</v>
          </cell>
          <cell r="BH2133">
            <v>2022</v>
          </cell>
          <cell r="BI2133">
            <v>1</v>
          </cell>
          <cell r="BJ2133" t="str">
            <v>Arrendado</v>
          </cell>
          <cell r="BL2133" t="str">
            <v>Auto Cam, S.A. de C.V.</v>
          </cell>
          <cell r="BM2133">
            <v>128362.07</v>
          </cell>
          <cell r="BN2133">
            <v>20537.93</v>
          </cell>
          <cell r="BO2133">
            <v>148900</v>
          </cell>
          <cell r="BQ2133">
            <v>43652</v>
          </cell>
          <cell r="BR2133" t="str">
            <v>AP-20180626-0783</v>
          </cell>
          <cell r="BS2133" t="str">
            <v>15</v>
          </cell>
          <cell r="BT2133" t="str">
            <v>12/36</v>
          </cell>
          <cell r="BU2133">
            <v>1896.92</v>
          </cell>
          <cell r="BV2133">
            <v>1206.6600000000001</v>
          </cell>
          <cell r="BW2133">
            <v>3103.58</v>
          </cell>
          <cell r="BX2133">
            <v>496.57</v>
          </cell>
          <cell r="BY2133">
            <v>3600.15</v>
          </cell>
          <cell r="BZ2133">
            <v>109364.75</v>
          </cell>
          <cell r="CA2133" t="str">
            <v>26/06/2018</v>
          </cell>
          <cell r="CB2133" t="str">
            <v>06/07/2021</v>
          </cell>
          <cell r="CC2133" t="str">
            <v>Viernes</v>
          </cell>
          <cell r="CD2133" t="str">
            <v>39</v>
          </cell>
          <cell r="CE2133" t="str">
            <v>9</v>
          </cell>
          <cell r="CF2133" t="str">
            <v>Azul</v>
          </cell>
          <cell r="CG2133" t="str">
            <v>5o Sábado</v>
          </cell>
          <cell r="CH2133" t="str">
            <v>May y Jun</v>
          </cell>
          <cell r="CI2133" t="str">
            <v>Nov y Dic</v>
          </cell>
          <cell r="CJ2133" t="str">
            <v>PAdmvo</v>
          </cell>
          <cell r="CK2133">
            <v>90</v>
          </cell>
          <cell r="CL2133" t="str">
            <v>101 - MAGNA</v>
          </cell>
          <cell r="CM2133" t="str">
            <v>18133</v>
          </cell>
          <cell r="CN2133" t="str">
            <v>185/60/R14</v>
          </cell>
          <cell r="CO2133" t="str">
            <v>Motor: 1.6L, Potencia: 103hp @ 5800 rpm. Torque: 107 lb-pie @ 3600 rpm</v>
          </cell>
          <cell r="CP2133" t="str">
            <v>-</v>
          </cell>
        </row>
        <row r="2134">
          <cell r="A2134" t="str">
            <v>18134</v>
          </cell>
          <cell r="B2134" t="str">
            <v>P29AVT</v>
          </cell>
          <cell r="C2134" t="str">
            <v>Ciudad de México</v>
          </cell>
          <cell r="D2134" t="str">
            <v>No aplica</v>
          </cell>
          <cell r="E2134" t="str">
            <v>Aveo</v>
          </cell>
          <cell r="F2134" t="str">
            <v>Automóvil</v>
          </cell>
          <cell r="G2134" t="str">
            <v>Chevrolet</v>
          </cell>
          <cell r="H2134" t="str">
            <v>Aveo LT 4 Ptas, T/M-5V, D/H, A/A, B/A, CD, Paq. K</v>
          </cell>
          <cell r="I2134" t="str">
            <v>3G1TA5CF1JL195434</v>
          </cell>
          <cell r="J2134" t="str">
            <v>Hecho en México</v>
          </cell>
          <cell r="K2134" t="str">
            <v>Magna</v>
          </cell>
          <cell r="L2134">
            <v>4</v>
          </cell>
          <cell r="M2134">
            <v>45</v>
          </cell>
          <cell r="N2134">
            <v>2018</v>
          </cell>
          <cell r="O2134" t="str">
            <v>Monterrey</v>
          </cell>
          <cell r="P2134" t="str">
            <v>Nuevo León</v>
          </cell>
          <cell r="Q2134" t="str">
            <v>Noreste</v>
          </cell>
          <cell r="R2134" t="str">
            <v>Activo</v>
          </cell>
          <cell r="S2134" t="str">
            <v>En operación</v>
          </cell>
          <cell r="T2134" t="str">
            <v>GNP</v>
          </cell>
          <cell r="U2134" t="str">
            <v>Grupo Nacional Provincial, S.A.B.</v>
          </cell>
          <cell r="V2134" t="str">
            <v>Supervisor Ajustes</v>
          </cell>
          <cell r="W2134" t="str">
            <v>-</v>
          </cell>
          <cell r="X2134" t="str">
            <v>Guardia 2</v>
          </cell>
          <cell r="Y2134" t="str">
            <v>Asignado</v>
          </cell>
          <cell r="Z2134" t="str">
            <v>N92535</v>
          </cell>
          <cell r="AA2134" t="str">
            <v>Hinojosa Gonzalez Edgar Horacio</v>
          </cell>
          <cell r="AB2134" t="str">
            <v>Grupo Nacional Provincial, S.A.B.</v>
          </cell>
          <cell r="AC2134" t="str">
            <v>HIGE820412Q5A</v>
          </cell>
          <cell r="AD2134" t="str">
            <v>Jefe de departamento</v>
          </cell>
          <cell r="AE2134" t="str">
            <v>Coordinador de Célula (Foráneo)</v>
          </cell>
          <cell r="AF2134" t="str">
            <v>Unidad Operativa</v>
          </cell>
          <cell r="AG2134" t="str">
            <v>Dirección Servicio y Operaciones</v>
          </cell>
          <cell r="AH2134" t="str">
            <v>Subdirección Siniestros Norte y Occidente</v>
          </cell>
          <cell r="AI2134" t="str">
            <v>C9212</v>
          </cell>
          <cell r="AJ2134" t="str">
            <v>Colome Pineda Juan Del Carmen</v>
          </cell>
          <cell r="AK2134" t="str">
            <v>Santa Engracia B P5</v>
          </cell>
          <cell r="AL2134" t="str">
            <v>Monterrey</v>
          </cell>
          <cell r="AM2134">
            <v>5419</v>
          </cell>
          <cell r="AN2134" t="str">
            <v>edgar.hinojosa@gnp.com.mx</v>
          </cell>
          <cell r="AO2134" t="str">
            <v>edgar.hinojosa@gnp.com.mx</v>
          </cell>
          <cell r="AQ2134">
            <v>8112444730</v>
          </cell>
          <cell r="AR2134" t="str">
            <v>6363180010389409</v>
          </cell>
          <cell r="AS2134" t="str">
            <v>ACTIVO</v>
          </cell>
          <cell r="AT2134" t="str">
            <v>8837</v>
          </cell>
          <cell r="AU2134" t="str">
            <v>538</v>
          </cell>
          <cell r="AV2134" t="str">
            <v>05/26</v>
          </cell>
          <cell r="AW2134" t="str">
            <v>-</v>
          </cell>
          <cell r="AX2134" t="str">
            <v>-</v>
          </cell>
          <cell r="AY2134" t="str">
            <v>Si</v>
          </cell>
          <cell r="AZ2134">
            <v>819.45</v>
          </cell>
          <cell r="BA2134">
            <v>43708</v>
          </cell>
          <cell r="BB2134">
            <v>18847.350000000002</v>
          </cell>
          <cell r="BC2134" t="str">
            <v>-</v>
          </cell>
          <cell r="BD2134">
            <v>59000</v>
          </cell>
          <cell r="BE2134">
            <v>43373</v>
          </cell>
          <cell r="BF2134">
            <v>44454</v>
          </cell>
          <cell r="BG2134">
            <v>3</v>
          </cell>
          <cell r="BH2134">
            <v>2021</v>
          </cell>
          <cell r="BI2134">
            <v>1</v>
          </cell>
          <cell r="BJ2134" t="str">
            <v>Arrendado</v>
          </cell>
          <cell r="BL2134" t="str">
            <v>Auto Cam, S.A. de C.V.</v>
          </cell>
          <cell r="BM2134">
            <v>128362.07</v>
          </cell>
          <cell r="BN2134">
            <v>20537.93</v>
          </cell>
          <cell r="BO2134">
            <v>148900</v>
          </cell>
          <cell r="BQ2134">
            <v>43652</v>
          </cell>
          <cell r="BR2134" t="str">
            <v>AP-20180626-0783</v>
          </cell>
          <cell r="BS2134" t="str">
            <v>16</v>
          </cell>
          <cell r="BT2134" t="str">
            <v>12/36</v>
          </cell>
          <cell r="BU2134">
            <v>1896.92</v>
          </cell>
          <cell r="BV2134">
            <v>1206.6600000000001</v>
          </cell>
          <cell r="BW2134">
            <v>3103.58</v>
          </cell>
          <cell r="BX2134">
            <v>496.57</v>
          </cell>
          <cell r="BY2134">
            <v>3600.15</v>
          </cell>
          <cell r="BZ2134">
            <v>109364.75</v>
          </cell>
          <cell r="CA2134" t="str">
            <v>26/06/2018</v>
          </cell>
          <cell r="CB2134" t="str">
            <v>06/07/2021</v>
          </cell>
          <cell r="CC2134" t="str">
            <v>Viernes</v>
          </cell>
          <cell r="CD2134" t="str">
            <v>29</v>
          </cell>
          <cell r="CE2134" t="str">
            <v>9</v>
          </cell>
          <cell r="CF2134" t="str">
            <v>Azul</v>
          </cell>
          <cell r="CG2134" t="str">
            <v>5o Sábado</v>
          </cell>
          <cell r="CH2134" t="str">
            <v>May y Jun</v>
          </cell>
          <cell r="CI2134" t="str">
            <v>Nov y Dic</v>
          </cell>
          <cell r="CJ2134" t="str">
            <v>SupAjustes</v>
          </cell>
          <cell r="CK2134">
            <v>90</v>
          </cell>
          <cell r="CL2134" t="str">
            <v>101 - MAGNA</v>
          </cell>
          <cell r="CM2134" t="str">
            <v>18134</v>
          </cell>
          <cell r="CN2134" t="str">
            <v>185/60/R14</v>
          </cell>
          <cell r="CO2134" t="str">
            <v>Motor: 1.6L, Potencia: 103hp @ 5800 rpm. Torque: 107 lb-pie @ 3600 rpm</v>
          </cell>
          <cell r="CP2134" t="str">
            <v>4010835</v>
          </cell>
        </row>
        <row r="2135">
          <cell r="A2135" t="str">
            <v>18135</v>
          </cell>
          <cell r="B2135" t="str">
            <v>P14AVT</v>
          </cell>
          <cell r="C2135" t="str">
            <v>Ciudad de México</v>
          </cell>
          <cell r="D2135" t="str">
            <v>No aplica</v>
          </cell>
          <cell r="E2135" t="str">
            <v>Aveo</v>
          </cell>
          <cell r="F2135" t="str">
            <v>Automóvil</v>
          </cell>
          <cell r="G2135" t="str">
            <v>Chevrolet</v>
          </cell>
          <cell r="H2135" t="str">
            <v>Aveo LT 4 Ptas, T/M-5V, D/H, A/A, B/A, CD, Paq. K</v>
          </cell>
          <cell r="I2135" t="str">
            <v>3G1TA5CF1JL195613</v>
          </cell>
          <cell r="J2135" t="str">
            <v>Hecho en México</v>
          </cell>
          <cell r="K2135" t="str">
            <v>Magna</v>
          </cell>
          <cell r="L2135">
            <v>4</v>
          </cell>
          <cell r="M2135">
            <v>45</v>
          </cell>
          <cell r="N2135">
            <v>2018</v>
          </cell>
          <cell r="O2135" t="str">
            <v>Xalapa</v>
          </cell>
          <cell r="P2135" t="str">
            <v>Veracruz</v>
          </cell>
          <cell r="Q2135" t="str">
            <v>Sureste</v>
          </cell>
          <cell r="R2135" t="str">
            <v>Activo</v>
          </cell>
          <cell r="S2135" t="str">
            <v>En operación</v>
          </cell>
          <cell r="T2135" t="str">
            <v>GNP</v>
          </cell>
          <cell r="U2135" t="str">
            <v>Grupo Nacional Provincial, S.A.B.</v>
          </cell>
          <cell r="V2135" t="str">
            <v>Supervisor Ajustes</v>
          </cell>
          <cell r="W2135" t="str">
            <v>-</v>
          </cell>
          <cell r="X2135" t="str">
            <v>Supervisoria</v>
          </cell>
          <cell r="Y2135" t="str">
            <v>Asignado</v>
          </cell>
          <cell r="Z2135" t="str">
            <v>N93863</v>
          </cell>
          <cell r="AA2135" t="str">
            <v>Juárez Gutiérrez José Carlos</v>
          </cell>
          <cell r="AB2135" t="str">
            <v>Grupo Nacional Provincial, S.A.B.</v>
          </cell>
          <cell r="AC2135" t="str">
            <v>JUGC810307DA0</v>
          </cell>
          <cell r="AD2135" t="str">
            <v>Jefe de departamento</v>
          </cell>
          <cell r="AE2135" t="str">
            <v>Supervisor Taller</v>
          </cell>
          <cell r="AF2135" t="str">
            <v>Unidad Operativa</v>
          </cell>
          <cell r="AG2135" t="str">
            <v>Dirección Servicio y Operaciones</v>
          </cell>
          <cell r="AH2135" t="str">
            <v>Subdir. Siniestros CDMX y Sureste</v>
          </cell>
          <cell r="AI2135" t="str">
            <v>C9208</v>
          </cell>
          <cell r="AJ2135" t="str">
            <v>Lasa Estrada Antxon</v>
          </cell>
          <cell r="AK2135" t="str">
            <v>Jalapa</v>
          </cell>
          <cell r="AL2135" t="str">
            <v>Jalapa</v>
          </cell>
          <cell r="AM2135">
            <v>5830</v>
          </cell>
          <cell r="AN2135" t="str">
            <v>jose.juarezgutierrez@gnp.com.mx</v>
          </cell>
          <cell r="AO2135" t="str">
            <v>jose.juarezgutierrez@gnp.com.mx</v>
          </cell>
          <cell r="AQ2135">
            <v>2289791975</v>
          </cell>
          <cell r="AR2135" t="str">
            <v>6363180010389417</v>
          </cell>
          <cell r="AS2135" t="str">
            <v>ACTIVO</v>
          </cell>
          <cell r="AT2135" t="str">
            <v>2588</v>
          </cell>
          <cell r="AU2135" t="str">
            <v>081</v>
          </cell>
          <cell r="AV2135" t="str">
            <v>05/26</v>
          </cell>
          <cell r="AW2135" t="str">
            <v>IMDM24204015..</v>
          </cell>
          <cell r="AX2135" t="str">
            <v>Activo</v>
          </cell>
          <cell r="AY2135" t="str">
            <v>Si</v>
          </cell>
          <cell r="AZ2135">
            <v>819.45</v>
          </cell>
          <cell r="BA2135">
            <v>43708</v>
          </cell>
          <cell r="BB2135">
            <v>22944.600000000002</v>
          </cell>
          <cell r="BC2135" t="str">
            <v>-</v>
          </cell>
          <cell r="BD2135">
            <v>59000</v>
          </cell>
          <cell r="BE2135">
            <v>43296</v>
          </cell>
          <cell r="BF2135">
            <v>44377</v>
          </cell>
          <cell r="BG2135">
            <v>3</v>
          </cell>
          <cell r="BH2135">
            <v>2021</v>
          </cell>
          <cell r="BI2135">
            <v>1</v>
          </cell>
          <cell r="BJ2135" t="str">
            <v>Arrendado</v>
          </cell>
          <cell r="BL2135" t="str">
            <v>Auto Cam, S.A. de C.V.</v>
          </cell>
          <cell r="BM2135">
            <v>128362.07</v>
          </cell>
          <cell r="BN2135">
            <v>20537.93</v>
          </cell>
          <cell r="BO2135">
            <v>148900</v>
          </cell>
          <cell r="BQ2135">
            <v>43652</v>
          </cell>
          <cell r="BR2135" t="str">
            <v>AP-20180626-0783</v>
          </cell>
          <cell r="BS2135" t="str">
            <v>17</v>
          </cell>
          <cell r="BT2135" t="str">
            <v>12/36</v>
          </cell>
          <cell r="BU2135">
            <v>1896.92</v>
          </cell>
          <cell r="BV2135">
            <v>1206.6600000000001</v>
          </cell>
          <cell r="BW2135">
            <v>3103.58</v>
          </cell>
          <cell r="BX2135">
            <v>496.57</v>
          </cell>
          <cell r="BY2135">
            <v>3600.15</v>
          </cell>
          <cell r="BZ2135">
            <v>109364.75</v>
          </cell>
          <cell r="CA2135" t="str">
            <v>26/06/2018</v>
          </cell>
          <cell r="CB2135" t="str">
            <v>06/07/2021</v>
          </cell>
          <cell r="CC2135" t="str">
            <v>Miércoles</v>
          </cell>
          <cell r="CD2135" t="str">
            <v>14</v>
          </cell>
          <cell r="CE2135" t="str">
            <v>4</v>
          </cell>
          <cell r="CF2135" t="str">
            <v>Rojo</v>
          </cell>
          <cell r="CG2135" t="str">
            <v>3er Sábado</v>
          </cell>
          <cell r="CH2135" t="str">
            <v>Mzo y Abr</v>
          </cell>
          <cell r="CI2135" t="str">
            <v>Sep y Oct</v>
          </cell>
          <cell r="CJ2135" t="str">
            <v>SupAjustes</v>
          </cell>
          <cell r="CK2135">
            <v>90</v>
          </cell>
          <cell r="CL2135" t="str">
            <v>101 - MAGNA</v>
          </cell>
          <cell r="CM2135" t="str">
            <v>18135</v>
          </cell>
          <cell r="CN2135" t="str">
            <v>185/60/R14</v>
          </cell>
          <cell r="CO2135" t="str">
            <v>Motor: 1.6L, Potencia: 103hp @ 5800 rpm. Torque: 107 lb-pie @ 3600 rpm</v>
          </cell>
          <cell r="CP2135" t="str">
            <v>4018791</v>
          </cell>
        </row>
        <row r="2136">
          <cell r="A2136" t="str">
            <v>18136</v>
          </cell>
          <cell r="B2136" t="str">
            <v>M12AVT</v>
          </cell>
          <cell r="C2136" t="str">
            <v>Ciudad de México</v>
          </cell>
          <cell r="D2136" t="str">
            <v>No aplica</v>
          </cell>
          <cell r="E2136" t="str">
            <v>Aveo</v>
          </cell>
          <cell r="F2136" t="str">
            <v>Automóvil</v>
          </cell>
          <cell r="G2136" t="str">
            <v>Chevrolet</v>
          </cell>
          <cell r="H2136" t="str">
            <v>Aveo LT 4 Ptas, T/M-5V, D/H, A/A, B/A, CD, Paq. K</v>
          </cell>
          <cell r="I2136" t="str">
            <v>3G1TA5CF1JL195725</v>
          </cell>
          <cell r="J2136" t="str">
            <v>Hecho en México</v>
          </cell>
          <cell r="K2136" t="str">
            <v>Magna</v>
          </cell>
          <cell r="L2136">
            <v>4</v>
          </cell>
          <cell r="M2136">
            <v>45</v>
          </cell>
          <cell r="N2136">
            <v>2018</v>
          </cell>
          <cell r="O2136" t="str">
            <v>Cuernavaca</v>
          </cell>
          <cell r="P2136" t="str">
            <v>Morelos</v>
          </cell>
          <cell r="Q2136" t="str">
            <v>Centro</v>
          </cell>
          <cell r="R2136" t="str">
            <v>Activo</v>
          </cell>
          <cell r="S2136" t="str">
            <v>En operación</v>
          </cell>
          <cell r="T2136" t="str">
            <v>GNP</v>
          </cell>
          <cell r="U2136" t="str">
            <v>Grupo Nacional Provincial, S.A.B.</v>
          </cell>
          <cell r="V2136" t="str">
            <v>Supervisor Ajustes</v>
          </cell>
          <cell r="W2136" t="str">
            <v>-</v>
          </cell>
          <cell r="X2136" t="str">
            <v>Supervisoria</v>
          </cell>
          <cell r="Y2136" t="str">
            <v>Asignado</v>
          </cell>
          <cell r="Z2136" t="str">
            <v>N91437</v>
          </cell>
          <cell r="AA2136" t="str">
            <v>Arriaga Espejel Vicente Alejandro</v>
          </cell>
          <cell r="AB2136" t="str">
            <v>Grupo Nacional Provincial, S.A.B.</v>
          </cell>
          <cell r="AC2136" t="str">
            <v>AIEV820226SW4</v>
          </cell>
          <cell r="AD2136" t="str">
            <v>Jefe de departamento</v>
          </cell>
          <cell r="AE2136" t="str">
            <v>Supervisor Siniestros Autos</v>
          </cell>
          <cell r="AF2136" t="str">
            <v>Unidad Operativa</v>
          </cell>
          <cell r="AG2136" t="str">
            <v>Dirección Servicio y Operaciones</v>
          </cell>
          <cell r="AH2136" t="str">
            <v>Subdir. Siniestros CDMX y Sureste </v>
          </cell>
          <cell r="AI2136" t="str">
            <v>C9215</v>
          </cell>
          <cell r="AJ2136" t="str">
            <v>Moreno Alvárez Elvia Citlalli</v>
          </cell>
          <cell r="AK2136" t="str">
            <v>Cuernavaca</v>
          </cell>
          <cell r="AL2136" t="str">
            <v>Cuernavaca</v>
          </cell>
          <cell r="AM2136">
            <v>1721</v>
          </cell>
          <cell r="AN2136" t="str">
            <v>vicente.arriaga@gnp.com.mx</v>
          </cell>
          <cell r="AO2136" t="str">
            <v>vicente.arriaga@gnp.com.mx</v>
          </cell>
          <cell r="AQ2136">
            <v>5543468651</v>
          </cell>
          <cell r="AR2136" t="str">
            <v>6363180010389425</v>
          </cell>
          <cell r="AS2136" t="str">
            <v>ACTIVO</v>
          </cell>
          <cell r="AT2136" t="str">
            <v>7570</v>
          </cell>
          <cell r="AU2136" t="str">
            <v>617</v>
          </cell>
          <cell r="AV2136" t="str">
            <v>05/26</v>
          </cell>
          <cell r="AW2136" t="str">
            <v>IMDM24204336..</v>
          </cell>
          <cell r="AX2136" t="str">
            <v>Activo</v>
          </cell>
          <cell r="AY2136" t="str">
            <v>No</v>
          </cell>
          <cell r="AZ2136" t="str">
            <v>-</v>
          </cell>
          <cell r="BA2136" t="str">
            <v>-</v>
          </cell>
          <cell r="BB2136" t="str">
            <v>-</v>
          </cell>
          <cell r="BC2136" t="str">
            <v>-</v>
          </cell>
          <cell r="BD2136" t="str">
            <v>-</v>
          </cell>
          <cell r="BE2136" t="str">
            <v>-</v>
          </cell>
          <cell r="BF2136" t="str">
            <v>-</v>
          </cell>
          <cell r="BG2136">
            <v>3</v>
          </cell>
          <cell r="BH2136">
            <v>2021</v>
          </cell>
          <cell r="BI2136">
            <v>1</v>
          </cell>
          <cell r="BJ2136" t="str">
            <v>Arrendado</v>
          </cell>
          <cell r="BL2136" t="str">
            <v>Auto Cam, S.A. de C.V.</v>
          </cell>
          <cell r="BM2136">
            <v>128362.07</v>
          </cell>
          <cell r="BN2136">
            <v>20537.93</v>
          </cell>
          <cell r="BO2136">
            <v>148900</v>
          </cell>
          <cell r="BQ2136">
            <v>43652</v>
          </cell>
          <cell r="BR2136" t="str">
            <v>AP-20180626-0783</v>
          </cell>
          <cell r="BS2136" t="str">
            <v>18</v>
          </cell>
          <cell r="BT2136" t="str">
            <v>12/36</v>
          </cell>
          <cell r="BU2136">
            <v>1896.92</v>
          </cell>
          <cell r="BV2136">
            <v>1206.6600000000001</v>
          </cell>
          <cell r="BW2136">
            <v>3103.58</v>
          </cell>
          <cell r="BX2136">
            <v>496.57</v>
          </cell>
          <cell r="BY2136">
            <v>3600.15</v>
          </cell>
          <cell r="BZ2136">
            <v>109364.75</v>
          </cell>
          <cell r="CA2136" t="str">
            <v>26/06/2018</v>
          </cell>
          <cell r="CB2136" t="str">
            <v>06/07/2021</v>
          </cell>
          <cell r="CC2136" t="str">
            <v>Jueves</v>
          </cell>
          <cell r="CD2136" t="str">
            <v>12</v>
          </cell>
          <cell r="CE2136" t="str">
            <v>2</v>
          </cell>
          <cell r="CF2136" t="str">
            <v>Verde</v>
          </cell>
          <cell r="CG2136" t="str">
            <v>4o Sábado</v>
          </cell>
          <cell r="CH2136" t="str">
            <v>Abr y May</v>
          </cell>
          <cell r="CI2136" t="str">
            <v>Oct y Nov</v>
          </cell>
          <cell r="CJ2136" t="str">
            <v>SupAjustes</v>
          </cell>
          <cell r="CK2136">
            <v>90</v>
          </cell>
          <cell r="CL2136" t="str">
            <v>101 - MAGNA</v>
          </cell>
          <cell r="CM2136" t="str">
            <v>18136</v>
          </cell>
          <cell r="CN2136" t="str">
            <v>185/60/R14</v>
          </cell>
          <cell r="CO2136" t="str">
            <v>Motor: 1.6L, Potencia: 103hp @ 5800 rpm. Torque: 107 lb-pie @ 3600 rpm</v>
          </cell>
          <cell r="CP2136" t="str">
            <v>4021014</v>
          </cell>
        </row>
        <row r="2137">
          <cell r="A2137" t="str">
            <v>18137</v>
          </cell>
          <cell r="B2137" t="str">
            <v>M31AVT</v>
          </cell>
          <cell r="C2137" t="str">
            <v>Ciudad de México</v>
          </cell>
          <cell r="D2137" t="str">
            <v>No aplica</v>
          </cell>
          <cell r="E2137" t="str">
            <v>Aveo</v>
          </cell>
          <cell r="F2137" t="str">
            <v>Automóvil</v>
          </cell>
          <cell r="G2137" t="str">
            <v>Chevrolet</v>
          </cell>
          <cell r="H2137" t="str">
            <v>Aveo LT 4 Ptas, T/M-5V, D/H, A/A, B/A, CD, Paq. K</v>
          </cell>
          <cell r="I2137" t="str">
            <v>3G1TA5CF1JL196423</v>
          </cell>
          <cell r="J2137" t="str">
            <v>Hecho en México</v>
          </cell>
          <cell r="K2137" t="str">
            <v>Magna</v>
          </cell>
          <cell r="L2137">
            <v>4</v>
          </cell>
          <cell r="M2137">
            <v>45</v>
          </cell>
          <cell r="N2137">
            <v>2018</v>
          </cell>
          <cell r="O2137" t="str">
            <v>Pachuca</v>
          </cell>
          <cell r="P2137" t="str">
            <v>Hidalgo</v>
          </cell>
          <cell r="Q2137" t="str">
            <v>Centro</v>
          </cell>
          <cell r="R2137" t="str">
            <v>Activo</v>
          </cell>
          <cell r="S2137" t="str">
            <v>En operación</v>
          </cell>
          <cell r="T2137" t="str">
            <v>GNP</v>
          </cell>
          <cell r="U2137" t="str">
            <v>Grupo Nacional Provincial, S.A.B.</v>
          </cell>
          <cell r="V2137" t="str">
            <v>Supervisor de Taller</v>
          </cell>
          <cell r="W2137" t="str">
            <v>-</v>
          </cell>
          <cell r="X2137" t="str">
            <v>Supervisoria</v>
          </cell>
          <cell r="Y2137" t="str">
            <v>Asignado</v>
          </cell>
          <cell r="Z2137" t="str">
            <v>N95066</v>
          </cell>
          <cell r="AA2137" t="str">
            <v>Solis Ortiz Daniel</v>
          </cell>
          <cell r="AB2137" t="str">
            <v>Grupo Nacional Provincial, S.A.B.</v>
          </cell>
          <cell r="AC2137" t="str">
            <v>SOOD950810M5A</v>
          </cell>
          <cell r="AD2137" t="str">
            <v>Operativo</v>
          </cell>
          <cell r="AE2137" t="str">
            <v>Visitador de Taller Jr.</v>
          </cell>
          <cell r="AF2137" t="str">
            <v>Unidad Operativa</v>
          </cell>
          <cell r="AG2137" t="str">
            <v>Dirección Servicio y Operaciones</v>
          </cell>
          <cell r="AH2137" t="str">
            <v>Subdir. Siniestros CDMX y Sureste</v>
          </cell>
          <cell r="AI2137" t="str">
            <v>C9215</v>
          </cell>
          <cell r="AJ2137" t="str">
            <v>Moreno Alvárez Elvia Citlalli</v>
          </cell>
          <cell r="AK2137" t="str">
            <v>Poniente Anexo</v>
          </cell>
          <cell r="AL2137" t="str">
            <v>Plaza GNP</v>
          </cell>
          <cell r="AM2137">
            <v>0</v>
          </cell>
          <cell r="AN2137" t="str">
            <v>daniel.solis@gnp.com.mx</v>
          </cell>
          <cell r="AO2137" t="str">
            <v>daniel.solis@gnp.com.mx</v>
          </cell>
          <cell r="AQ2137">
            <v>5545304078</v>
          </cell>
          <cell r="AR2137" t="str">
            <v>6363180010389433</v>
          </cell>
          <cell r="AS2137" t="str">
            <v>ACTIVO</v>
          </cell>
          <cell r="AT2137" t="str">
            <v>4022</v>
          </cell>
          <cell r="AU2137" t="str">
            <v>534</v>
          </cell>
          <cell r="AV2137" t="str">
            <v>05/26</v>
          </cell>
          <cell r="AW2137" t="str">
            <v>IMDM24204017..</v>
          </cell>
          <cell r="AX2137" t="str">
            <v>Activo</v>
          </cell>
          <cell r="AY2137" t="str">
            <v>Si</v>
          </cell>
          <cell r="AZ2137">
            <v>819.44</v>
          </cell>
          <cell r="BA2137">
            <v>43708</v>
          </cell>
          <cell r="BB2137">
            <v>3277.76</v>
          </cell>
          <cell r="BC2137" t="str">
            <v>-</v>
          </cell>
          <cell r="BD2137">
            <v>59000</v>
          </cell>
          <cell r="BE2137">
            <v>43661</v>
          </cell>
          <cell r="BF2137">
            <v>44742</v>
          </cell>
          <cell r="BG2137">
            <v>4</v>
          </cell>
          <cell r="BH2137">
            <v>2022</v>
          </cell>
          <cell r="BI2137">
            <v>1</v>
          </cell>
          <cell r="BJ2137" t="str">
            <v>Arrendado</v>
          </cell>
          <cell r="BL2137" t="str">
            <v>Auto Cam, S.A. de C.V.</v>
          </cell>
          <cell r="BM2137">
            <v>128362.07</v>
          </cell>
          <cell r="BN2137">
            <v>20537.93</v>
          </cell>
          <cell r="BO2137">
            <v>148900</v>
          </cell>
          <cell r="BQ2137">
            <v>43652</v>
          </cell>
          <cell r="BR2137" t="str">
            <v>AP-20180626-0783</v>
          </cell>
          <cell r="BS2137" t="str">
            <v>131</v>
          </cell>
          <cell r="BT2137" t="str">
            <v>12/48</v>
          </cell>
          <cell r="BU2137">
            <v>1334.93</v>
          </cell>
          <cell r="BV2137">
            <v>1269.71</v>
          </cell>
          <cell r="BW2137">
            <v>2604.6400000000003</v>
          </cell>
          <cell r="BX2137">
            <v>416.74</v>
          </cell>
          <cell r="BY2137">
            <v>3021.38</v>
          </cell>
          <cell r="BZ2137">
            <v>115739.98000000001</v>
          </cell>
          <cell r="CA2137" t="str">
            <v>26/06/2018</v>
          </cell>
          <cell r="CB2137" t="str">
            <v>06/07/2022</v>
          </cell>
          <cell r="CC2137" t="str">
            <v>Jueves</v>
          </cell>
          <cell r="CD2137" t="str">
            <v>31</v>
          </cell>
          <cell r="CE2137" t="str">
            <v>1</v>
          </cell>
          <cell r="CF2137" t="str">
            <v>Verde</v>
          </cell>
          <cell r="CG2137" t="str">
            <v>4o Sábado</v>
          </cell>
          <cell r="CH2137" t="str">
            <v>Abr y May</v>
          </cell>
          <cell r="CI2137" t="str">
            <v>Oct y Nov</v>
          </cell>
          <cell r="CJ2137" t="str">
            <v>SupTaller</v>
          </cell>
          <cell r="CK2137">
            <v>90</v>
          </cell>
          <cell r="CL2137" t="str">
            <v>101 - MAGNA</v>
          </cell>
          <cell r="CM2137" t="str">
            <v>18137</v>
          </cell>
          <cell r="CN2137" t="str">
            <v>185/60/R14</v>
          </cell>
          <cell r="CO2137" t="str">
            <v>Motor: 1.6L, Potencia: 103hp @ 5800 rpm. Torque: 107 lb-pie @ 3600 rpm</v>
          </cell>
          <cell r="CP2137" t="str">
            <v>-</v>
          </cell>
        </row>
        <row r="2138">
          <cell r="A2138" t="str">
            <v>18138</v>
          </cell>
          <cell r="B2138" t="str">
            <v>M29AVT</v>
          </cell>
          <cell r="C2138" t="str">
            <v>Ciudad de México</v>
          </cell>
          <cell r="D2138" t="str">
            <v>No aplica</v>
          </cell>
          <cell r="E2138" t="str">
            <v>Aveo</v>
          </cell>
          <cell r="F2138" t="str">
            <v>Automóvil</v>
          </cell>
          <cell r="G2138" t="str">
            <v>Chevrolet</v>
          </cell>
          <cell r="H2138" t="str">
            <v>Aveo LT 4 Ptas, T/M-5V, D/H, A/A, B/A, CD, Paq. K</v>
          </cell>
          <cell r="I2138" t="str">
            <v>3G1TA5CF1JL197183</v>
          </cell>
          <cell r="J2138" t="str">
            <v>Hecho en México</v>
          </cell>
          <cell r="K2138" t="str">
            <v>Magna</v>
          </cell>
          <cell r="L2138">
            <v>4</v>
          </cell>
          <cell r="M2138">
            <v>45</v>
          </cell>
          <cell r="N2138">
            <v>2018</v>
          </cell>
          <cell r="O2138" t="str">
            <v>Guadalajara</v>
          </cell>
          <cell r="P2138" t="str">
            <v>Jalisco</v>
          </cell>
          <cell r="Q2138" t="str">
            <v>Occidente</v>
          </cell>
          <cell r="R2138" t="str">
            <v>Activo</v>
          </cell>
          <cell r="S2138" t="str">
            <v>En operación</v>
          </cell>
          <cell r="T2138" t="str">
            <v>GNP</v>
          </cell>
          <cell r="U2138" t="str">
            <v>Grupo Nacional Provincial, S.A.B.</v>
          </cell>
          <cell r="V2138" t="str">
            <v>Supervisor Ajustes</v>
          </cell>
          <cell r="W2138" t="str">
            <v>638</v>
          </cell>
          <cell r="X2138" t="str">
            <v>Supervisoria</v>
          </cell>
          <cell r="Y2138" t="str">
            <v>Asignado</v>
          </cell>
          <cell r="Z2138" t="str">
            <v>P66571</v>
          </cell>
          <cell r="AA2138" t="str">
            <v>Nuño Aldana María De Lourdes</v>
          </cell>
          <cell r="AB2138" t="str">
            <v>Grupo Nacional Provincial, S.A.B.</v>
          </cell>
          <cell r="AC2138" t="str">
            <v>NUAL690828JS9</v>
          </cell>
          <cell r="AD2138" t="str">
            <v>Jefe de departamento</v>
          </cell>
          <cell r="AE2138" t="str">
            <v>Coordinador de Célula (Foráneo)</v>
          </cell>
          <cell r="AF2138" t="str">
            <v>Unidad Operativa</v>
          </cell>
          <cell r="AG2138" t="str">
            <v>Dirección Servicio y Operaciones</v>
          </cell>
          <cell r="AH2138" t="str">
            <v>Subdirección Siniestros Norte y Occidente</v>
          </cell>
          <cell r="AI2138" t="str">
            <v>C9179</v>
          </cell>
          <cell r="AJ2138" t="str">
            <v>Moya Urdiales Idalia Leticia</v>
          </cell>
          <cell r="AK2138" t="str">
            <v>Oficina central Guadalajara</v>
          </cell>
          <cell r="AL2138" t="str">
            <v>Guadalajara</v>
          </cell>
          <cell r="AM2138">
            <v>6314</v>
          </cell>
          <cell r="AN2138" t="str">
            <v>lourdes.nuno@gnp.com.mx</v>
          </cell>
          <cell r="AO2138" t="str">
            <v>lourdes.nuno@gnp.com.mx</v>
          </cell>
          <cell r="AQ2138">
            <v>3310203344</v>
          </cell>
          <cell r="AR2138" t="str">
            <v>6363180010389441</v>
          </cell>
          <cell r="AS2138" t="str">
            <v>ACTIVO</v>
          </cell>
          <cell r="AT2138" t="str">
            <v>5522</v>
          </cell>
          <cell r="AU2138" t="str">
            <v>544</v>
          </cell>
          <cell r="AV2138" t="str">
            <v>05/26</v>
          </cell>
          <cell r="AW2138" t="str">
            <v>-</v>
          </cell>
          <cell r="AX2138" t="str">
            <v>-</v>
          </cell>
          <cell r="AY2138" t="str">
            <v>Si</v>
          </cell>
          <cell r="AZ2138">
            <v>819.45</v>
          </cell>
          <cell r="BA2138">
            <v>43708</v>
          </cell>
          <cell r="BB2138">
            <v>22944.600000000002</v>
          </cell>
          <cell r="BC2138" t="str">
            <v>-</v>
          </cell>
          <cell r="BD2138">
            <v>59000</v>
          </cell>
          <cell r="BE2138">
            <v>43296</v>
          </cell>
          <cell r="BF2138">
            <v>44377</v>
          </cell>
          <cell r="BG2138">
            <v>3</v>
          </cell>
          <cell r="BH2138">
            <v>2021</v>
          </cell>
          <cell r="BI2138">
            <v>1</v>
          </cell>
          <cell r="BJ2138" t="str">
            <v>Arrendado</v>
          </cell>
          <cell r="BL2138" t="str">
            <v>Auto Cam, S.A. de C.V.</v>
          </cell>
          <cell r="BM2138">
            <v>128362.07</v>
          </cell>
          <cell r="BN2138">
            <v>20537.93</v>
          </cell>
          <cell r="BO2138">
            <v>148900</v>
          </cell>
          <cell r="BQ2138">
            <v>43652</v>
          </cell>
          <cell r="BR2138" t="str">
            <v>AP-20180626-0783</v>
          </cell>
          <cell r="BS2138" t="str">
            <v>19</v>
          </cell>
          <cell r="BT2138" t="str">
            <v>12/36</v>
          </cell>
          <cell r="BU2138">
            <v>1896.92</v>
          </cell>
          <cell r="BV2138">
            <v>1206.6600000000001</v>
          </cell>
          <cell r="BW2138">
            <v>3103.58</v>
          </cell>
          <cell r="BX2138">
            <v>496.57</v>
          </cell>
          <cell r="BY2138">
            <v>3600.15</v>
          </cell>
          <cell r="BZ2138">
            <v>109364.75</v>
          </cell>
          <cell r="CA2138" t="str">
            <v>26/06/2018</v>
          </cell>
          <cell r="CB2138" t="str">
            <v>06/07/2021</v>
          </cell>
          <cell r="CC2138" t="str">
            <v>Viernes</v>
          </cell>
          <cell r="CD2138" t="str">
            <v>29</v>
          </cell>
          <cell r="CE2138" t="str">
            <v>9</v>
          </cell>
          <cell r="CF2138" t="str">
            <v>Azul</v>
          </cell>
          <cell r="CG2138" t="str">
            <v>5o Sábado</v>
          </cell>
          <cell r="CH2138" t="str">
            <v>May y Jun</v>
          </cell>
          <cell r="CI2138" t="str">
            <v>Nov y Dic</v>
          </cell>
          <cell r="CJ2138" t="str">
            <v>SupAjustes</v>
          </cell>
          <cell r="CK2138">
            <v>90</v>
          </cell>
          <cell r="CL2138" t="str">
            <v>101 - MAGNA</v>
          </cell>
          <cell r="CM2138" t="str">
            <v>18138</v>
          </cell>
          <cell r="CN2138" t="str">
            <v>185/60/R14</v>
          </cell>
          <cell r="CO2138" t="str">
            <v>Motor: 1.6L, Potencia: 103hp @ 5800 rpm. Torque: 107 lb-pie @ 3600 rpm</v>
          </cell>
          <cell r="CP2138" t="str">
            <v>4015639</v>
          </cell>
        </row>
        <row r="2139">
          <cell r="A2139" t="str">
            <v>18139</v>
          </cell>
          <cell r="B2139" t="str">
            <v>P91AVT</v>
          </cell>
          <cell r="C2139" t="str">
            <v>Ciudad de México</v>
          </cell>
          <cell r="D2139" t="str">
            <v>No aplica</v>
          </cell>
          <cell r="E2139" t="str">
            <v>Aveo</v>
          </cell>
          <cell r="F2139" t="str">
            <v>Automóvil</v>
          </cell>
          <cell r="G2139" t="str">
            <v>Chevrolet</v>
          </cell>
          <cell r="H2139" t="str">
            <v>Aveo LT 4 Ptas, T/M-5V, D/H, A/A, B/A, CD, Paq. K</v>
          </cell>
          <cell r="I2139" t="str">
            <v>3G1TA5CF1JL199306</v>
          </cell>
          <cell r="J2139" t="str">
            <v>Hecho en México</v>
          </cell>
          <cell r="K2139" t="str">
            <v>Magna</v>
          </cell>
          <cell r="L2139">
            <v>4</v>
          </cell>
          <cell r="M2139">
            <v>45</v>
          </cell>
          <cell r="N2139">
            <v>2018</v>
          </cell>
          <cell r="O2139" t="str">
            <v>Tepic</v>
          </cell>
          <cell r="P2139" t="str">
            <v>Nayarit</v>
          </cell>
          <cell r="Q2139" t="str">
            <v>Occidente</v>
          </cell>
          <cell r="R2139" t="str">
            <v>Activo</v>
          </cell>
          <cell r="S2139" t="str">
            <v>En operación</v>
          </cell>
          <cell r="T2139" t="str">
            <v>GNP</v>
          </cell>
          <cell r="U2139" t="str">
            <v>Grupo Nacional Provincial, S.A.B.</v>
          </cell>
          <cell r="V2139" t="str">
            <v>Supervisor Ajustes</v>
          </cell>
          <cell r="W2139" t="str">
            <v>-</v>
          </cell>
          <cell r="X2139" t="str">
            <v>Supervisoria</v>
          </cell>
          <cell r="Y2139" t="str">
            <v>Asignado</v>
          </cell>
          <cell r="Z2139" t="str">
            <v>N78396</v>
          </cell>
          <cell r="AA2139" t="str">
            <v>Ramírez Díaz Rafael</v>
          </cell>
          <cell r="AB2139" t="str">
            <v>Grupo Nacional Provincial, S.A.B.</v>
          </cell>
          <cell r="AC2139" t="str">
            <v>RADR630513CD6</v>
          </cell>
          <cell r="AD2139" t="str">
            <v>Jefe de departamento</v>
          </cell>
          <cell r="AE2139" t="str">
            <v>Supervisor Siniestros Autos</v>
          </cell>
          <cell r="AF2139" t="str">
            <v>Unidad Operativa</v>
          </cell>
          <cell r="AG2139" t="str">
            <v>Dirección Servicio y Operaciones</v>
          </cell>
          <cell r="AH2139" t="str">
            <v>Subdirección Siniestros Norte y Occidente</v>
          </cell>
          <cell r="AI2139" t="str">
            <v>C9179</v>
          </cell>
          <cell r="AJ2139" t="str">
            <v>Moya Urdiales Idalia Leticia</v>
          </cell>
          <cell r="AK2139" t="str">
            <v>Supervisoria Tepic (jacarandas 229 b)</v>
          </cell>
          <cell r="AL2139" t="str">
            <v>Tepic</v>
          </cell>
          <cell r="AM2139">
            <v>0</v>
          </cell>
          <cell r="AN2139" t="str">
            <v>rafael.ramirez@gnp.com.mx</v>
          </cell>
          <cell r="AO2139" t="str">
            <v>rafael.ramirez@gnp.com.mx</v>
          </cell>
          <cell r="AQ2139">
            <v>3310203350</v>
          </cell>
          <cell r="AR2139" t="str">
            <v>6363180010389458</v>
          </cell>
          <cell r="AS2139" t="str">
            <v>ACTIVO</v>
          </cell>
          <cell r="AT2139" t="str">
            <v>8232</v>
          </cell>
          <cell r="AU2139" t="str">
            <v>961</v>
          </cell>
          <cell r="AV2139" t="str">
            <v>05/26</v>
          </cell>
          <cell r="AW2139" t="str">
            <v>IMDM24204018..</v>
          </cell>
          <cell r="AX2139" t="str">
            <v>Activo</v>
          </cell>
          <cell r="AY2139" t="str">
            <v>Si</v>
          </cell>
          <cell r="AZ2139">
            <v>819.45</v>
          </cell>
          <cell r="BA2139">
            <v>43708</v>
          </cell>
          <cell r="BB2139">
            <v>22944.600000000002</v>
          </cell>
          <cell r="BC2139">
            <v>36055.399999999994</v>
          </cell>
          <cell r="BD2139">
            <v>59000</v>
          </cell>
          <cell r="BE2139">
            <v>43296</v>
          </cell>
          <cell r="BF2139">
            <v>44377</v>
          </cell>
          <cell r="BG2139">
            <v>3</v>
          </cell>
          <cell r="BH2139">
            <v>2021</v>
          </cell>
          <cell r="BI2139">
            <v>1</v>
          </cell>
          <cell r="BJ2139" t="str">
            <v>Arrendado</v>
          </cell>
          <cell r="BL2139" t="str">
            <v>Auto Cam, S.A. de C.V.</v>
          </cell>
          <cell r="BM2139">
            <v>128362.07</v>
          </cell>
          <cell r="BN2139">
            <v>20537.93</v>
          </cell>
          <cell r="BO2139">
            <v>148900</v>
          </cell>
          <cell r="BQ2139">
            <v>43652</v>
          </cell>
          <cell r="BR2139" t="str">
            <v>AP-20180626-0783</v>
          </cell>
          <cell r="BS2139" t="str">
            <v>20</v>
          </cell>
          <cell r="BT2139" t="str">
            <v>12/36</v>
          </cell>
          <cell r="BU2139">
            <v>1896.92</v>
          </cell>
          <cell r="BV2139">
            <v>1206.6600000000001</v>
          </cell>
          <cell r="BW2139">
            <v>3103.58</v>
          </cell>
          <cell r="BX2139">
            <v>496.57</v>
          </cell>
          <cell r="BY2139">
            <v>3600.15</v>
          </cell>
          <cell r="BZ2139">
            <v>109364.75</v>
          </cell>
          <cell r="CA2139" t="str">
            <v>26/06/2018</v>
          </cell>
          <cell r="CB2139" t="str">
            <v>06/07/2021</v>
          </cell>
          <cell r="CC2139" t="str">
            <v>Jueves</v>
          </cell>
          <cell r="CD2139" t="str">
            <v>91</v>
          </cell>
          <cell r="CE2139" t="str">
            <v>1</v>
          </cell>
          <cell r="CF2139" t="str">
            <v>Verde</v>
          </cell>
          <cell r="CG2139" t="str">
            <v>4o Sábado</v>
          </cell>
          <cell r="CH2139" t="str">
            <v>Abr y May</v>
          </cell>
          <cell r="CI2139" t="str">
            <v>Oct y Nov</v>
          </cell>
          <cell r="CJ2139" t="str">
            <v>SupAjustes</v>
          </cell>
          <cell r="CK2139">
            <v>90</v>
          </cell>
          <cell r="CL2139" t="str">
            <v>101 - MAGNA</v>
          </cell>
          <cell r="CM2139" t="str">
            <v>18139</v>
          </cell>
          <cell r="CN2139" t="str">
            <v>185/60/R14</v>
          </cell>
          <cell r="CO2139" t="str">
            <v>Motor: 1.6L, Potencia: 103hp @ 5800 rpm. Torque: 107 lb-pie @ 3600 rpm</v>
          </cell>
          <cell r="CP2139" t="str">
            <v>-</v>
          </cell>
        </row>
        <row r="2140">
          <cell r="A2140" t="str">
            <v>18140</v>
          </cell>
          <cell r="B2140" t="str">
            <v>U98AVT</v>
          </cell>
          <cell r="C2140" t="str">
            <v>Ciudad de México</v>
          </cell>
          <cell r="D2140" t="str">
            <v>No aplica</v>
          </cell>
          <cell r="E2140" t="str">
            <v>Aveo</v>
          </cell>
          <cell r="F2140" t="str">
            <v>Automóvil</v>
          </cell>
          <cell r="G2140" t="str">
            <v>Chevrolet</v>
          </cell>
          <cell r="H2140" t="str">
            <v>Aveo LT 4 Ptas, T/M-5V, D/H, A/A, B/A, CD, Paq. K</v>
          </cell>
          <cell r="I2140" t="str">
            <v>3G1TA5CF9JL199036</v>
          </cell>
          <cell r="J2140" t="str">
            <v>Hecho en México</v>
          </cell>
          <cell r="K2140" t="str">
            <v>Magna</v>
          </cell>
          <cell r="L2140">
            <v>4</v>
          </cell>
          <cell r="M2140">
            <v>45</v>
          </cell>
          <cell r="N2140">
            <v>2018</v>
          </cell>
          <cell r="O2140" t="str">
            <v>Mérida</v>
          </cell>
          <cell r="P2140" t="str">
            <v>Yucatán</v>
          </cell>
          <cell r="Q2140" t="str">
            <v>Sureste</v>
          </cell>
          <cell r="R2140" t="str">
            <v>Activo</v>
          </cell>
          <cell r="S2140" t="str">
            <v>En operación</v>
          </cell>
          <cell r="T2140" t="str">
            <v>GNP</v>
          </cell>
          <cell r="U2140" t="str">
            <v>Grupo Nacional Provincial, S.A.B.</v>
          </cell>
          <cell r="V2140" t="str">
            <v>Supervisor de Taller</v>
          </cell>
          <cell r="W2140" t="str">
            <v>007</v>
          </cell>
          <cell r="X2140" t="str">
            <v>Célula 5 y 8</v>
          </cell>
          <cell r="Y2140" t="str">
            <v>Asignado</v>
          </cell>
          <cell r="Z2140" t="str">
            <v>N95447</v>
          </cell>
          <cell r="AA2140" t="str">
            <v>Franco Cabrera Jesus Antonio</v>
          </cell>
          <cell r="AB2140" t="str">
            <v>Grupo Nacional Provincial, S.A.B.</v>
          </cell>
          <cell r="AC2140" t="str">
            <v>FACJ621213994</v>
          </cell>
          <cell r="AD2140" t="str">
            <v>Operativo</v>
          </cell>
          <cell r="AE2140" t="str">
            <v>Visitador de Taller Jr.</v>
          </cell>
          <cell r="AF2140" t="str">
            <v>Unidad Operativa</v>
          </cell>
          <cell r="AG2140" t="str">
            <v>Dirección Servicio y Operaciones</v>
          </cell>
          <cell r="AH2140" t="str">
            <v>Subdir. Siniestros CDMX y Sureste</v>
          </cell>
          <cell r="AI2140" t="str">
            <v>C9208</v>
          </cell>
          <cell r="AJ2140" t="str">
            <v>Lasa Estrada Antxon</v>
          </cell>
          <cell r="AK2140" t="str">
            <v>Casona</v>
          </cell>
          <cell r="AL2140" t="str">
            <v>Mérida</v>
          </cell>
          <cell r="AM2140">
            <v>0</v>
          </cell>
          <cell r="AN2140" t="str">
            <v>jesus.franco@gnp.com.mx</v>
          </cell>
          <cell r="AO2140" t="str">
            <v>jesus.franco@gnp.com.mx</v>
          </cell>
          <cell r="AQ2140">
            <v>9991838788</v>
          </cell>
          <cell r="AR2140" t="str">
            <v>6363180010389466</v>
          </cell>
          <cell r="AS2140" t="str">
            <v>ACTIVO</v>
          </cell>
          <cell r="AT2140" t="str">
            <v>4379</v>
          </cell>
          <cell r="AU2140" t="str">
            <v>934</v>
          </cell>
          <cell r="AV2140" t="str">
            <v>05/26</v>
          </cell>
          <cell r="AW2140" t="str">
            <v>IMDM24204019..</v>
          </cell>
          <cell r="AX2140" t="str">
            <v>Inactivo</v>
          </cell>
          <cell r="AY2140" t="str">
            <v>Si</v>
          </cell>
          <cell r="AZ2140">
            <v>614.58000000000004</v>
          </cell>
          <cell r="BA2140">
            <v>43708</v>
          </cell>
          <cell r="BB2140">
            <v>2458.3200000000002</v>
          </cell>
          <cell r="BC2140" t="str">
            <v>-</v>
          </cell>
          <cell r="BD2140">
            <v>59000</v>
          </cell>
          <cell r="BE2140">
            <v>43661</v>
          </cell>
          <cell r="BF2140">
            <v>45107</v>
          </cell>
          <cell r="BG2140">
            <v>4</v>
          </cell>
          <cell r="BH2140">
            <v>2022</v>
          </cell>
          <cell r="BI2140">
            <v>1</v>
          </cell>
          <cell r="BJ2140" t="str">
            <v>Arrendado</v>
          </cell>
          <cell r="BL2140" t="str">
            <v>Auto Cam, S.A. de C.V.</v>
          </cell>
          <cell r="BM2140">
            <v>128362.07</v>
          </cell>
          <cell r="BN2140">
            <v>20537.93</v>
          </cell>
          <cell r="BO2140">
            <v>148900</v>
          </cell>
          <cell r="BQ2140">
            <v>43652</v>
          </cell>
          <cell r="BR2140" t="str">
            <v>AP-20180626-0783</v>
          </cell>
          <cell r="BS2140" t="str">
            <v>21</v>
          </cell>
          <cell r="BT2140" t="str">
            <v>12/36</v>
          </cell>
          <cell r="BU2140">
            <v>1896.92</v>
          </cell>
          <cell r="BV2140">
            <v>1206.6600000000001</v>
          </cell>
          <cell r="BW2140">
            <v>3103.58</v>
          </cell>
          <cell r="BX2140">
            <v>496.57</v>
          </cell>
          <cell r="BY2140">
            <v>3600.15</v>
          </cell>
          <cell r="BZ2140">
            <v>109364.75</v>
          </cell>
          <cell r="CA2140" t="str">
            <v>26/06/2018</v>
          </cell>
          <cell r="CB2140" t="str">
            <v>06/07/2021</v>
          </cell>
          <cell r="CC2140" t="str">
            <v>Martes</v>
          </cell>
          <cell r="CD2140" t="str">
            <v>98</v>
          </cell>
          <cell r="CE2140" t="str">
            <v>8</v>
          </cell>
          <cell r="CF2140" t="str">
            <v>Rosa</v>
          </cell>
          <cell r="CG2140" t="str">
            <v>2o Sábado</v>
          </cell>
          <cell r="CH2140" t="str">
            <v>Feb y Mzo</v>
          </cell>
          <cell r="CI2140" t="str">
            <v>Ago y Sep</v>
          </cell>
          <cell r="CJ2140" t="str">
            <v>SupAjustes</v>
          </cell>
          <cell r="CK2140">
            <v>90</v>
          </cell>
          <cell r="CL2140" t="str">
            <v>101 - MAGNA</v>
          </cell>
          <cell r="CM2140" t="str">
            <v>18140</v>
          </cell>
          <cell r="CN2140" t="str">
            <v>185/60/R14</v>
          </cell>
          <cell r="CO2140" t="str">
            <v>Motor: 1.6L, Potencia: 103hp @ 5800 rpm. Torque: 107 lb-pie @ 3600 rpm</v>
          </cell>
          <cell r="CP2140" t="str">
            <v>-</v>
          </cell>
        </row>
        <row r="2141">
          <cell r="A2141" t="str">
            <v>18141</v>
          </cell>
          <cell r="B2141" t="str">
            <v>P21AVT</v>
          </cell>
          <cell r="C2141" t="str">
            <v>Ciudad de México</v>
          </cell>
          <cell r="D2141" t="str">
            <v>No aplica</v>
          </cell>
          <cell r="E2141" t="str">
            <v>Aveo</v>
          </cell>
          <cell r="F2141" t="str">
            <v>Automóvil</v>
          </cell>
          <cell r="G2141" t="str">
            <v>Chevrolet</v>
          </cell>
          <cell r="H2141" t="str">
            <v>Aveo LT 4 Ptas, T/M-5V, D/H, A/A, B/A, CD, Paq. K</v>
          </cell>
          <cell r="I2141" t="str">
            <v>3G1TA5CF9JL199117</v>
          </cell>
          <cell r="J2141" t="str">
            <v>Hecho en México</v>
          </cell>
          <cell r="K2141" t="str">
            <v>Magna</v>
          </cell>
          <cell r="L2141">
            <v>4</v>
          </cell>
          <cell r="M2141">
            <v>45</v>
          </cell>
          <cell r="N2141">
            <v>2018</v>
          </cell>
          <cell r="O2141" t="str">
            <v>Mexicali</v>
          </cell>
          <cell r="P2141" t="str">
            <v>Baja California Norte</v>
          </cell>
          <cell r="Q2141" t="str">
            <v>Noroeste</v>
          </cell>
          <cell r="R2141" t="str">
            <v>Activo</v>
          </cell>
          <cell r="S2141" t="str">
            <v>En operación</v>
          </cell>
          <cell r="T2141" t="str">
            <v>GNP</v>
          </cell>
          <cell r="U2141" t="str">
            <v>Grupo Nacional Provincial, S.A.B.</v>
          </cell>
          <cell r="V2141" t="str">
            <v>Pool Administrativo</v>
          </cell>
          <cell r="W2141" t="str">
            <v>Pool Administrativo</v>
          </cell>
          <cell r="X2141" t="str">
            <v>Célula 7</v>
          </cell>
          <cell r="Y2141" t="str">
            <v>Pool</v>
          </cell>
          <cell r="Z2141" t="str">
            <v>N89379</v>
          </cell>
          <cell r="AA2141" t="str">
            <v>Barragán Contreras Cesar Gerardo</v>
          </cell>
          <cell r="AB2141" t="str">
            <v>Grupo Nacional Provincial, S.A.B.</v>
          </cell>
          <cell r="AC2141" t="str">
            <v>BACC8109095Z9</v>
          </cell>
          <cell r="AD2141" t="str">
            <v>Jefe de departamento</v>
          </cell>
          <cell r="AE2141" t="str">
            <v>Jefe de Departamento A</v>
          </cell>
          <cell r="AF2141" t="str">
            <v>Unidad Staff</v>
          </cell>
          <cell r="AG2141" t="str">
            <v>Dirección Recursos Humanos y Servicios Administrativos</v>
          </cell>
          <cell r="AH2141" t="str">
            <v>Subdir. Inmuebles</v>
          </cell>
          <cell r="AI2141" t="str">
            <v>C6108</v>
          </cell>
          <cell r="AJ2141" t="str">
            <v>Lomeli Aguayo Victor Javier</v>
          </cell>
          <cell r="AK2141" t="str">
            <v>Mexicali</v>
          </cell>
          <cell r="AL2141" t="str">
            <v>Mexicalí</v>
          </cell>
          <cell r="AM2141">
            <v>7360</v>
          </cell>
          <cell r="AN2141" t="str">
            <v>gerardo.barragan@gnp.com.mx</v>
          </cell>
          <cell r="AO2141" t="str">
            <v>gerardo.barragan@gnp.com.mx</v>
          </cell>
          <cell r="AQ2141">
            <v>6862614822</v>
          </cell>
          <cell r="AR2141" t="str">
            <v>6363180010389474</v>
          </cell>
          <cell r="AS2141" t="str">
            <v>ACTIVO</v>
          </cell>
          <cell r="AT2141" t="str">
            <v>4389</v>
          </cell>
          <cell r="AU2141" t="str">
            <v>498</v>
          </cell>
          <cell r="AV2141" t="str">
            <v>05/26</v>
          </cell>
          <cell r="AW2141" t="str">
            <v>IMDM24204020..</v>
          </cell>
          <cell r="AX2141" t="str">
            <v>Activo</v>
          </cell>
          <cell r="AY2141" t="str">
            <v>No</v>
          </cell>
          <cell r="AZ2141" t="str">
            <v>-</v>
          </cell>
          <cell r="BA2141" t="str">
            <v>-</v>
          </cell>
          <cell r="BB2141" t="str">
            <v>-</v>
          </cell>
          <cell r="BC2141" t="str">
            <v>-</v>
          </cell>
          <cell r="BD2141" t="str">
            <v>-</v>
          </cell>
          <cell r="BE2141" t="str">
            <v>-</v>
          </cell>
          <cell r="BF2141" t="str">
            <v>-</v>
          </cell>
          <cell r="BG2141" t="str">
            <v>-</v>
          </cell>
          <cell r="BH2141">
            <v>2022</v>
          </cell>
          <cell r="BI2141">
            <v>1</v>
          </cell>
          <cell r="BJ2141" t="str">
            <v>Arrendado</v>
          </cell>
          <cell r="BL2141" t="str">
            <v>Auto Cam, S.A. de C.V.</v>
          </cell>
          <cell r="BM2141">
            <v>128362.07</v>
          </cell>
          <cell r="BN2141">
            <v>20537.93</v>
          </cell>
          <cell r="BO2141">
            <v>148900</v>
          </cell>
          <cell r="BQ2141">
            <v>43652</v>
          </cell>
          <cell r="BR2141" t="str">
            <v>AP-20180626-0783</v>
          </cell>
          <cell r="BS2141" t="str">
            <v>22</v>
          </cell>
          <cell r="BT2141" t="str">
            <v>12/36</v>
          </cell>
          <cell r="BU2141">
            <v>1896.92</v>
          </cell>
          <cell r="BV2141">
            <v>1206.6600000000001</v>
          </cell>
          <cell r="BW2141">
            <v>3103.58</v>
          </cell>
          <cell r="BX2141">
            <v>496.57</v>
          </cell>
          <cell r="BY2141">
            <v>3600.15</v>
          </cell>
          <cell r="BZ2141">
            <v>109364.75</v>
          </cell>
          <cell r="CA2141" t="str">
            <v>26/06/2018</v>
          </cell>
          <cell r="CB2141" t="str">
            <v>06/07/2021</v>
          </cell>
          <cell r="CC2141" t="str">
            <v>Jueves</v>
          </cell>
          <cell r="CD2141" t="str">
            <v>21</v>
          </cell>
          <cell r="CE2141" t="str">
            <v>1</v>
          </cell>
          <cell r="CF2141" t="str">
            <v>Verde</v>
          </cell>
          <cell r="CG2141" t="str">
            <v>4o Sábado</v>
          </cell>
          <cell r="CH2141" t="str">
            <v>Abr y May</v>
          </cell>
          <cell r="CI2141" t="str">
            <v>Oct y Nov</v>
          </cell>
          <cell r="CJ2141" t="str">
            <v>SupAjustes</v>
          </cell>
          <cell r="CK2141">
            <v>90</v>
          </cell>
          <cell r="CL2141" t="str">
            <v>101 - MAGNA</v>
          </cell>
          <cell r="CM2141" t="str">
            <v>18141</v>
          </cell>
          <cell r="CN2141" t="str">
            <v>185/60/R14</v>
          </cell>
          <cell r="CO2141" t="str">
            <v>Motor: 1.6L, Potencia: 103hp @ 5800 rpm. Torque: 107 lb-pie @ 3600 rpm</v>
          </cell>
          <cell r="CP2141" t="str">
            <v>-</v>
          </cell>
        </row>
        <row r="2142">
          <cell r="A2142" t="str">
            <v>18142</v>
          </cell>
          <cell r="B2142" t="str">
            <v>L76AVT</v>
          </cell>
          <cell r="C2142" t="str">
            <v>Ciudad de México</v>
          </cell>
          <cell r="D2142" t="str">
            <v>No aplica</v>
          </cell>
          <cell r="E2142" t="str">
            <v>Aveo</v>
          </cell>
          <cell r="F2142" t="str">
            <v>Automóvil</v>
          </cell>
          <cell r="G2142" t="str">
            <v>Chevrolet</v>
          </cell>
          <cell r="H2142" t="str">
            <v>Aveo LT 4 Ptas, T/M-5V, D/H, A/A, B/A, CD, Paq. K</v>
          </cell>
          <cell r="I2142" t="str">
            <v>3G1TA5CF9JL200458</v>
          </cell>
          <cell r="J2142" t="str">
            <v>Hecho en México</v>
          </cell>
          <cell r="K2142" t="str">
            <v>Magna</v>
          </cell>
          <cell r="L2142">
            <v>4</v>
          </cell>
          <cell r="M2142">
            <v>45</v>
          </cell>
          <cell r="N2142">
            <v>2018</v>
          </cell>
          <cell r="O2142" t="str">
            <v>Cancún</v>
          </cell>
          <cell r="P2142" t="str">
            <v>Quintana Roo</v>
          </cell>
          <cell r="Q2142" t="str">
            <v>Sureste</v>
          </cell>
          <cell r="R2142" t="str">
            <v>Activo</v>
          </cell>
          <cell r="S2142" t="str">
            <v>En operación</v>
          </cell>
          <cell r="T2142" t="str">
            <v>GNP</v>
          </cell>
          <cell r="U2142" t="str">
            <v>Grupo Nacional Provincial, S.A.B.</v>
          </cell>
          <cell r="V2142" t="str">
            <v>Supervisor de Taller</v>
          </cell>
          <cell r="W2142" t="str">
            <v>-</v>
          </cell>
          <cell r="X2142" t="str">
            <v>Supervisoria</v>
          </cell>
          <cell r="Y2142" t="str">
            <v>Asignado</v>
          </cell>
          <cell r="Z2142" t="str">
            <v>Por asignar</v>
          </cell>
          <cell r="AA2142" t="str">
            <v>-</v>
          </cell>
          <cell r="AB2142" t="str">
            <v>-</v>
          </cell>
          <cell r="AC2142" t="str">
            <v>-</v>
          </cell>
          <cell r="AD2142" t="str">
            <v>-</v>
          </cell>
          <cell r="AE2142" t="str">
            <v>-</v>
          </cell>
          <cell r="AF2142" t="str">
            <v>-</v>
          </cell>
          <cell r="AG2142" t="str">
            <v>-</v>
          </cell>
          <cell r="AH2142" t="str">
            <v>-</v>
          </cell>
          <cell r="AI2142" t="str">
            <v>C6705</v>
          </cell>
          <cell r="AJ2142" t="str">
            <v>Ramirez Granados Arturo</v>
          </cell>
          <cell r="AK2142" t="str">
            <v>-</v>
          </cell>
          <cell r="AL2142" t="str">
            <v>-</v>
          </cell>
          <cell r="AM2142" t="str">
            <v>-</v>
          </cell>
          <cell r="AN2142">
            <v>0</v>
          </cell>
          <cell r="AO2142" t="str">
            <v>-</v>
          </cell>
          <cell r="AQ2142">
            <v>9982271231</v>
          </cell>
          <cell r="AR2142" t="str">
            <v>6363180010389482</v>
          </cell>
          <cell r="AS2142" t="str">
            <v>ACTIVO</v>
          </cell>
          <cell r="AT2142" t="str">
            <v>2201</v>
          </cell>
          <cell r="AU2142" t="str">
            <v>876</v>
          </cell>
          <cell r="AV2142" t="str">
            <v>05/26</v>
          </cell>
          <cell r="AW2142" t="str">
            <v>-</v>
          </cell>
          <cell r="AX2142" t="str">
            <v>-</v>
          </cell>
          <cell r="AY2142" t="str">
            <v>No</v>
          </cell>
          <cell r="AZ2142" t="str">
            <v>-</v>
          </cell>
          <cell r="BA2142" t="str">
            <v>-</v>
          </cell>
          <cell r="BB2142" t="str">
            <v>-</v>
          </cell>
          <cell r="BC2142" t="str">
            <v>-</v>
          </cell>
          <cell r="BD2142" t="str">
            <v>-</v>
          </cell>
          <cell r="BE2142" t="str">
            <v>-</v>
          </cell>
          <cell r="BF2142" t="str">
            <v>-</v>
          </cell>
          <cell r="BG2142">
            <v>4</v>
          </cell>
          <cell r="BH2142">
            <v>2022</v>
          </cell>
          <cell r="BI2142">
            <v>1</v>
          </cell>
          <cell r="BJ2142" t="str">
            <v>Arrendado</v>
          </cell>
          <cell r="BL2142" t="str">
            <v>Auto Cam, S.A. de C.V.</v>
          </cell>
          <cell r="BM2142">
            <v>128362.07</v>
          </cell>
          <cell r="BN2142">
            <v>20537.93</v>
          </cell>
          <cell r="BO2142">
            <v>148900</v>
          </cell>
          <cell r="BQ2142">
            <v>43652</v>
          </cell>
          <cell r="BR2142" t="str">
            <v>AP-20180626-0783</v>
          </cell>
          <cell r="BS2142" t="str">
            <v>23</v>
          </cell>
          <cell r="BT2142" t="str">
            <v>12/36</v>
          </cell>
          <cell r="BU2142">
            <v>1896.92</v>
          </cell>
          <cell r="BV2142">
            <v>1206.6600000000001</v>
          </cell>
          <cell r="BW2142">
            <v>3103.58</v>
          </cell>
          <cell r="BX2142">
            <v>496.57</v>
          </cell>
          <cell r="BY2142">
            <v>3600.15</v>
          </cell>
          <cell r="BZ2142">
            <v>109364.75</v>
          </cell>
          <cell r="CA2142" t="str">
            <v>26/06/2018</v>
          </cell>
          <cell r="CB2142" t="str">
            <v>06/07/2021</v>
          </cell>
          <cell r="CC2142" t="str">
            <v>Lunes</v>
          </cell>
          <cell r="CD2142" t="str">
            <v>76</v>
          </cell>
          <cell r="CE2142" t="str">
            <v>6</v>
          </cell>
          <cell r="CF2142" t="str">
            <v>Amarillo</v>
          </cell>
          <cell r="CG2142" t="str">
            <v>1er Sábado</v>
          </cell>
          <cell r="CH2142" t="str">
            <v>Ene y Feb</v>
          </cell>
          <cell r="CI2142" t="str">
            <v>Jul y Ago</v>
          </cell>
          <cell r="CJ2142" t="str">
            <v>SupTaller</v>
          </cell>
          <cell r="CK2142">
            <v>90</v>
          </cell>
          <cell r="CL2142" t="str">
            <v>101 - MAGNA</v>
          </cell>
          <cell r="CM2142" t="str">
            <v>18142</v>
          </cell>
          <cell r="CN2142" t="str">
            <v>185/60/R14</v>
          </cell>
          <cell r="CO2142" t="str">
            <v>Motor: 1.6L, Potencia: 103hp @ 5800 rpm. Torque: 107 lb-pie @ 3600 rpm</v>
          </cell>
          <cell r="CP2142" t="str">
            <v>-</v>
          </cell>
        </row>
        <row r="2143">
          <cell r="A2143" t="str">
            <v>18143</v>
          </cell>
          <cell r="B2143" t="str">
            <v>K67AVT</v>
          </cell>
          <cell r="C2143" t="str">
            <v>Ciudad de México</v>
          </cell>
          <cell r="D2143" t="str">
            <v>No aplica</v>
          </cell>
          <cell r="E2143" t="str">
            <v>Aveo</v>
          </cell>
          <cell r="F2143" t="str">
            <v>Automóvil</v>
          </cell>
          <cell r="G2143" t="str">
            <v>Chevrolet</v>
          </cell>
          <cell r="H2143" t="str">
            <v>Aveo LT 4 Ptas, T/M-5V, D/H, A/A, B/A, CD, Paq. K</v>
          </cell>
          <cell r="I2143" t="str">
            <v>3G1TA5CF9JL201559</v>
          </cell>
          <cell r="J2143" t="str">
            <v>Hecho en México</v>
          </cell>
          <cell r="K2143" t="str">
            <v>Magna</v>
          </cell>
          <cell r="L2143">
            <v>4</v>
          </cell>
          <cell r="M2143">
            <v>45</v>
          </cell>
          <cell r="N2143">
            <v>2018</v>
          </cell>
          <cell r="O2143" t="str">
            <v>Mexicali</v>
          </cell>
          <cell r="P2143" t="str">
            <v>Baja California Norte</v>
          </cell>
          <cell r="Q2143" t="str">
            <v>Noroeste</v>
          </cell>
          <cell r="R2143" t="str">
            <v>Activo</v>
          </cell>
          <cell r="S2143" t="str">
            <v>En operación</v>
          </cell>
          <cell r="T2143" t="str">
            <v>GNP</v>
          </cell>
          <cell r="U2143" t="str">
            <v>Grupo Nacional Provincial, S.A.B.</v>
          </cell>
          <cell r="V2143" t="str">
            <v>Supervisor Ajustes</v>
          </cell>
          <cell r="W2143" t="str">
            <v>547</v>
          </cell>
          <cell r="X2143" t="str">
            <v>Célula 3</v>
          </cell>
          <cell r="Y2143" t="str">
            <v>Asignado</v>
          </cell>
          <cell r="Z2143" t="str">
            <v>N93110</v>
          </cell>
          <cell r="AA2143" t="str">
            <v>Torres Mendez Gabriel</v>
          </cell>
          <cell r="AB2143" t="str">
            <v>Grupo Nacional Provincial, S.A.B.</v>
          </cell>
          <cell r="AC2143" t="str">
            <v>TOMG801129RJ8</v>
          </cell>
          <cell r="AD2143" t="str">
            <v>Jefe de departamento</v>
          </cell>
          <cell r="AE2143" t="str">
            <v>Supervisor Siniestros Autos</v>
          </cell>
          <cell r="AF2143" t="str">
            <v>Unidad Operativa</v>
          </cell>
          <cell r="AG2143" t="str">
            <v>Dirección Servicio y Operaciones</v>
          </cell>
          <cell r="AH2143" t="str">
            <v>Subdirección Siniestros Norte y Occidente</v>
          </cell>
          <cell r="AI2143" t="str">
            <v>C9178</v>
          </cell>
          <cell r="AJ2143" t="str">
            <v>Cárdenas Guzmán Adriel</v>
          </cell>
          <cell r="AK2143" t="str">
            <v>Mexicali</v>
          </cell>
          <cell r="AL2143" t="str">
            <v>Mexicalí</v>
          </cell>
          <cell r="AM2143">
            <v>7305</v>
          </cell>
          <cell r="AN2143" t="str">
            <v>gabriel.torres@gnp.com.mx</v>
          </cell>
          <cell r="AO2143" t="str">
            <v>gabriel.torres@gnp.com.mx</v>
          </cell>
          <cell r="AQ2143">
            <v>6861350292</v>
          </cell>
          <cell r="AR2143" t="str">
            <v>6363180010391959</v>
          </cell>
          <cell r="AS2143" t="str">
            <v>ACTIVO</v>
          </cell>
          <cell r="AT2143" t="str">
            <v>7373</v>
          </cell>
          <cell r="AU2143" t="str">
            <v>732</v>
          </cell>
          <cell r="AV2143" t="str">
            <v>05/26</v>
          </cell>
          <cell r="AW2143" t="str">
            <v>IMDM24204007..</v>
          </cell>
          <cell r="AX2143" t="str">
            <v>Activo</v>
          </cell>
          <cell r="AY2143" t="str">
            <v>Si</v>
          </cell>
          <cell r="AZ2143">
            <v>819.44</v>
          </cell>
          <cell r="BA2143">
            <v>43708</v>
          </cell>
          <cell r="BB2143">
            <v>3277.76</v>
          </cell>
          <cell r="BC2143" t="str">
            <v>-</v>
          </cell>
          <cell r="BD2143">
            <v>59000</v>
          </cell>
          <cell r="BE2143">
            <v>43661</v>
          </cell>
          <cell r="BF2143">
            <v>44742</v>
          </cell>
          <cell r="BG2143">
            <v>3</v>
          </cell>
          <cell r="BH2143">
            <v>2021</v>
          </cell>
          <cell r="BI2143">
            <v>1</v>
          </cell>
          <cell r="BJ2143" t="str">
            <v>Arrendado</v>
          </cell>
          <cell r="BL2143" t="str">
            <v>Auto Cam, S.A. de C.V.</v>
          </cell>
          <cell r="BM2143">
            <v>128362.07</v>
          </cell>
          <cell r="BN2143">
            <v>20537.93</v>
          </cell>
          <cell r="BO2143">
            <v>148900</v>
          </cell>
          <cell r="BQ2143">
            <v>43652</v>
          </cell>
          <cell r="BR2143" t="str">
            <v>AP-20180626-0783</v>
          </cell>
          <cell r="BS2143" t="str">
            <v>24</v>
          </cell>
          <cell r="BT2143" t="str">
            <v>12/36</v>
          </cell>
          <cell r="BU2143">
            <v>1896.92</v>
          </cell>
          <cell r="BV2143">
            <v>1206.6600000000001</v>
          </cell>
          <cell r="BW2143">
            <v>3103.58</v>
          </cell>
          <cell r="BX2143">
            <v>496.57</v>
          </cell>
          <cell r="BY2143">
            <v>3600.15</v>
          </cell>
          <cell r="BZ2143">
            <v>109364.75</v>
          </cell>
          <cell r="CA2143" t="str">
            <v>26/06/2018</v>
          </cell>
          <cell r="CB2143" t="str">
            <v>06/07/2021</v>
          </cell>
          <cell r="CC2143" t="str">
            <v>Martes</v>
          </cell>
          <cell r="CD2143" t="str">
            <v>67</v>
          </cell>
          <cell r="CE2143" t="str">
            <v>7</v>
          </cell>
          <cell r="CF2143" t="str">
            <v>Rosa</v>
          </cell>
          <cell r="CG2143" t="str">
            <v>2o Sábado</v>
          </cell>
          <cell r="CH2143" t="str">
            <v>Feb y Mzo</v>
          </cell>
          <cell r="CI2143" t="str">
            <v>Ago y Sep</v>
          </cell>
          <cell r="CJ2143" t="str">
            <v>SupAjustes</v>
          </cell>
          <cell r="CK2143">
            <v>90</v>
          </cell>
          <cell r="CL2143" t="str">
            <v>101 - MAGNA</v>
          </cell>
          <cell r="CM2143" t="str">
            <v>18143</v>
          </cell>
          <cell r="CN2143" t="str">
            <v>185/60/R14</v>
          </cell>
          <cell r="CO2143" t="str">
            <v>Motor: 1.6L, Potencia: 103hp @ 5800 rpm. Torque: 107 lb-pie @ 3600 rpm</v>
          </cell>
          <cell r="CP2143" t="str">
            <v>-</v>
          </cell>
        </row>
        <row r="2144">
          <cell r="A2144" t="str">
            <v>18144</v>
          </cell>
          <cell r="B2144" t="str">
            <v>L58AVT</v>
          </cell>
          <cell r="C2144" t="str">
            <v>Ciudad de México</v>
          </cell>
          <cell r="D2144" t="str">
            <v>No aplica</v>
          </cell>
          <cell r="E2144" t="str">
            <v>Aveo</v>
          </cell>
          <cell r="F2144" t="str">
            <v>Automóvil</v>
          </cell>
          <cell r="G2144" t="str">
            <v>Chevrolet</v>
          </cell>
          <cell r="H2144" t="str">
            <v>Aveo LT 4 Ptas, T/M-5V, D/H, A/A, B/A, CD, Paq. K</v>
          </cell>
          <cell r="I2144" t="str">
            <v>3G1TA5CF6JL189130</v>
          </cell>
          <cell r="J2144" t="str">
            <v>Hecho en México</v>
          </cell>
          <cell r="K2144" t="str">
            <v>Magna</v>
          </cell>
          <cell r="L2144">
            <v>4</v>
          </cell>
          <cell r="M2144">
            <v>45</v>
          </cell>
          <cell r="N2144">
            <v>2018</v>
          </cell>
          <cell r="O2144" t="str">
            <v>Coatzacoalcos</v>
          </cell>
          <cell r="P2144" t="str">
            <v>Veracruz</v>
          </cell>
          <cell r="Q2144" t="str">
            <v>Sureste</v>
          </cell>
          <cell r="R2144" t="str">
            <v>Activo</v>
          </cell>
          <cell r="S2144" t="str">
            <v>En operación</v>
          </cell>
          <cell r="T2144" t="str">
            <v>GNP</v>
          </cell>
          <cell r="U2144" t="str">
            <v>Grupo Nacional Provincial, S.A.B.</v>
          </cell>
          <cell r="V2144" t="str">
            <v>Supervisor Ajustes</v>
          </cell>
          <cell r="W2144" t="str">
            <v>-</v>
          </cell>
          <cell r="X2144" t="str">
            <v>Despacho Externo</v>
          </cell>
          <cell r="Y2144" t="str">
            <v>Asignado</v>
          </cell>
          <cell r="Z2144" t="str">
            <v>N95425</v>
          </cell>
          <cell r="AA2144" t="str">
            <v>Marquez Ordoñez Diego Ismael</v>
          </cell>
          <cell r="AB2144" t="str">
            <v>Grupo Nacional Provincial, S.A.B.</v>
          </cell>
          <cell r="AC2144" t="str">
            <v>MAOD870401FRA</v>
          </cell>
          <cell r="AD2144" t="str">
            <v>Jefe de departamento</v>
          </cell>
          <cell r="AE2144" t="str">
            <v>Supervisor Taller</v>
          </cell>
          <cell r="AF2144" t="str">
            <v>Unidad Operativa</v>
          </cell>
          <cell r="AG2144" t="str">
            <v>Dirección Servicio y Operaciones</v>
          </cell>
          <cell r="AH2144" t="str">
            <v>Subdir. Siniestros CDMX y Sureste</v>
          </cell>
          <cell r="AI2144" t="str">
            <v>C9208</v>
          </cell>
          <cell r="AJ2144" t="str">
            <v>Lasa Estrada Antxon</v>
          </cell>
          <cell r="AK2144" t="str">
            <v>Coatzacoalcos</v>
          </cell>
          <cell r="AL2144" t="str">
            <v>Coatzacoalcos</v>
          </cell>
          <cell r="AM2144">
            <v>0</v>
          </cell>
          <cell r="AN2144" t="str">
            <v>diego.marquez@gnp.com.mx</v>
          </cell>
          <cell r="AO2144" t="str">
            <v>diego.marquez@gnp.com.mx</v>
          </cell>
          <cell r="AQ2144">
            <v>9211119908</v>
          </cell>
          <cell r="AR2144" t="str">
            <v>6363180010389490</v>
          </cell>
          <cell r="AS2144" t="str">
            <v>ACTIVO</v>
          </cell>
          <cell r="AT2144" t="str">
            <v>8257</v>
          </cell>
          <cell r="AU2144" t="str">
            <v>337</v>
          </cell>
          <cell r="AV2144" t="str">
            <v>05/26</v>
          </cell>
          <cell r="AW2144" t="str">
            <v>-</v>
          </cell>
          <cell r="AX2144" t="str">
            <v>-</v>
          </cell>
          <cell r="AY2144" t="str">
            <v>Si</v>
          </cell>
          <cell r="AZ2144">
            <v>819.44</v>
          </cell>
          <cell r="BA2144">
            <v>43708</v>
          </cell>
          <cell r="BB2144">
            <v>3277.76</v>
          </cell>
          <cell r="BC2144" t="str">
            <v>-</v>
          </cell>
          <cell r="BD2144">
            <v>59000</v>
          </cell>
          <cell r="BE2144">
            <v>43661</v>
          </cell>
          <cell r="BF2144">
            <v>44742</v>
          </cell>
          <cell r="BG2144">
            <v>3</v>
          </cell>
          <cell r="BH2144">
            <v>2021</v>
          </cell>
          <cell r="BI2144">
            <v>1</v>
          </cell>
          <cell r="BJ2144" t="str">
            <v>Arrendado</v>
          </cell>
          <cell r="BL2144" t="str">
            <v>Auto Cam, S.A. de C.V.</v>
          </cell>
          <cell r="BM2144">
            <v>128362.07</v>
          </cell>
          <cell r="BN2144">
            <v>20537.93</v>
          </cell>
          <cell r="BO2144">
            <v>148900</v>
          </cell>
          <cell r="BQ2144">
            <v>43652</v>
          </cell>
          <cell r="BR2144" t="str">
            <v>AP-20180626-0783</v>
          </cell>
          <cell r="BS2144" t="str">
            <v>25</v>
          </cell>
          <cell r="BT2144" t="str">
            <v>12/36</v>
          </cell>
          <cell r="BU2144">
            <v>1896.92</v>
          </cell>
          <cell r="BV2144">
            <v>1206.6600000000001</v>
          </cell>
          <cell r="BW2144">
            <v>3103.58</v>
          </cell>
          <cell r="BX2144">
            <v>496.57</v>
          </cell>
          <cell r="BY2144">
            <v>3600.15</v>
          </cell>
          <cell r="BZ2144">
            <v>109364.75</v>
          </cell>
          <cell r="CA2144" t="str">
            <v>26/06/2018</v>
          </cell>
          <cell r="CB2144" t="str">
            <v>06/07/2021</v>
          </cell>
          <cell r="CC2144" t="str">
            <v>Martes</v>
          </cell>
          <cell r="CD2144" t="str">
            <v>58</v>
          </cell>
          <cell r="CE2144" t="str">
            <v>8</v>
          </cell>
          <cell r="CF2144" t="str">
            <v>Rosa</v>
          </cell>
          <cell r="CG2144" t="str">
            <v>2o Sábado</v>
          </cell>
          <cell r="CH2144" t="str">
            <v>Feb y Mzo</v>
          </cell>
          <cell r="CI2144" t="str">
            <v>Ago y Sep</v>
          </cell>
          <cell r="CJ2144" t="str">
            <v>AVEs</v>
          </cell>
          <cell r="CK2144">
            <v>90</v>
          </cell>
          <cell r="CL2144" t="str">
            <v>101 - MAGNA</v>
          </cell>
          <cell r="CM2144" t="str">
            <v>18144</v>
          </cell>
          <cell r="CN2144" t="str">
            <v>185/60/R14</v>
          </cell>
          <cell r="CO2144" t="str">
            <v>Motor: 1.6L, Potencia: 103hp @ 5800 rpm. Torque: 107 lb-pie @ 3600 rpm</v>
          </cell>
          <cell r="CP2144" t="str">
            <v>4010809</v>
          </cell>
        </row>
        <row r="2145">
          <cell r="A2145" t="str">
            <v>18145</v>
          </cell>
          <cell r="B2145" t="str">
            <v>L74AVT</v>
          </cell>
          <cell r="C2145" t="str">
            <v>Ciudad de México</v>
          </cell>
          <cell r="D2145" t="str">
            <v>No aplica</v>
          </cell>
          <cell r="E2145" t="str">
            <v>Aveo</v>
          </cell>
          <cell r="F2145" t="str">
            <v>Automóvil</v>
          </cell>
          <cell r="G2145" t="str">
            <v>Chevrolet</v>
          </cell>
          <cell r="H2145" t="str">
            <v>Aveo LT 4 Ptas, T/M-5V, D/H, A/A, B/A, CD, Paq. K</v>
          </cell>
          <cell r="I2145" t="str">
            <v>3G1TA5CF6JL189502</v>
          </cell>
          <cell r="J2145" t="str">
            <v>Hecho en México</v>
          </cell>
          <cell r="K2145" t="str">
            <v>Magna</v>
          </cell>
          <cell r="L2145">
            <v>4</v>
          </cell>
          <cell r="M2145">
            <v>45</v>
          </cell>
          <cell r="N2145">
            <v>2018</v>
          </cell>
          <cell r="O2145" t="str">
            <v>Durango</v>
          </cell>
          <cell r="P2145" t="str">
            <v>Durango</v>
          </cell>
          <cell r="Q2145" t="str">
            <v>Noreste</v>
          </cell>
          <cell r="R2145" t="str">
            <v>Activo</v>
          </cell>
          <cell r="S2145" t="str">
            <v>En operación</v>
          </cell>
          <cell r="T2145" t="str">
            <v>GNP</v>
          </cell>
          <cell r="U2145" t="str">
            <v>Grupo Nacional Provincial, S.A.B.</v>
          </cell>
          <cell r="V2145" t="str">
            <v>Agente Empleado</v>
          </cell>
          <cell r="W2145" t="str">
            <v>-</v>
          </cell>
          <cell r="X2145" t="str">
            <v>Oficina de Ventas</v>
          </cell>
          <cell r="Y2145" t="str">
            <v>Asignado</v>
          </cell>
          <cell r="Z2145" t="str">
            <v>V03532</v>
          </cell>
          <cell r="AA2145" t="str">
            <v>Cárdenas Aceval Ulises</v>
          </cell>
          <cell r="AB2145" t="str">
            <v>GNP Administración de Venta Masiva, S.A. de C.V.</v>
          </cell>
          <cell r="AC2145" t="str">
            <v>CAAU811217QTA</v>
          </cell>
          <cell r="AD2145" t="str">
            <v>Jefe de departamento</v>
          </cell>
          <cell r="AE2145" t="str">
            <v>Gerente Comercial</v>
          </cell>
          <cell r="AF2145" t="str">
            <v>Unidad de Negocio</v>
          </cell>
          <cell r="AG2145" t="str">
            <v>Dirección Canal Masivo</v>
          </cell>
          <cell r="AH2145" t="str">
            <v>Subdirección Comercial Agentes y Empleados</v>
          </cell>
          <cell r="AI2145" t="str">
            <v>C2041</v>
          </cell>
          <cell r="AJ2145" t="str">
            <v>Cabrera Zúñiga Saúl</v>
          </cell>
          <cell r="AK2145" t="str">
            <v>Oficina de Servicio Durango</v>
          </cell>
          <cell r="AL2145" t="str">
            <v>Durango</v>
          </cell>
          <cell r="AM2145">
            <v>5021</v>
          </cell>
          <cell r="AN2145" t="str">
            <v>ulises.cardenas@gnp.com.mx</v>
          </cell>
          <cell r="AO2145" t="str">
            <v>ulises.cardenas@gnp.com.mx</v>
          </cell>
          <cell r="AQ2145">
            <v>6181064756</v>
          </cell>
          <cell r="AR2145" t="str">
            <v>6363180010389508</v>
          </cell>
          <cell r="AS2145" t="str">
            <v>ACTIVO</v>
          </cell>
          <cell r="AT2145" t="str">
            <v>0845</v>
          </cell>
          <cell r="AU2145" t="str">
            <v>835</v>
          </cell>
          <cell r="AV2145" t="str">
            <v>05/26</v>
          </cell>
          <cell r="AW2145" t="str">
            <v>IMDM24204391..</v>
          </cell>
          <cell r="AX2145" t="str">
            <v>Activo</v>
          </cell>
          <cell r="AY2145" t="str">
            <v>No</v>
          </cell>
          <cell r="AZ2145" t="str">
            <v>-</v>
          </cell>
          <cell r="BA2145" t="str">
            <v>-</v>
          </cell>
          <cell r="BB2145" t="str">
            <v>-</v>
          </cell>
          <cell r="BC2145" t="str">
            <v>-</v>
          </cell>
          <cell r="BD2145" t="str">
            <v>-</v>
          </cell>
          <cell r="BE2145" t="str">
            <v>-</v>
          </cell>
          <cell r="BF2145" t="str">
            <v>-</v>
          </cell>
          <cell r="BG2145" t="str">
            <v>-</v>
          </cell>
          <cell r="BH2145">
            <v>2022</v>
          </cell>
          <cell r="BI2145">
            <v>1</v>
          </cell>
          <cell r="BJ2145" t="str">
            <v>Arrendado</v>
          </cell>
          <cell r="BL2145" t="str">
            <v>Auto Cam, S.A. de C.V.</v>
          </cell>
          <cell r="BM2145">
            <v>128362.07</v>
          </cell>
          <cell r="BN2145">
            <v>20537.93</v>
          </cell>
          <cell r="BO2145">
            <v>148900</v>
          </cell>
          <cell r="BQ2145">
            <v>43652</v>
          </cell>
          <cell r="BR2145" t="str">
            <v>AP-20180626-0783</v>
          </cell>
          <cell r="BS2145" t="str">
            <v>26</v>
          </cell>
          <cell r="BT2145" t="str">
            <v>12/36</v>
          </cell>
          <cell r="BU2145">
            <v>1896.92</v>
          </cell>
          <cell r="BV2145">
            <v>1206.6600000000001</v>
          </cell>
          <cell r="BW2145">
            <v>3103.58</v>
          </cell>
          <cell r="BX2145">
            <v>496.57</v>
          </cell>
          <cell r="BY2145">
            <v>3600.15</v>
          </cell>
          <cell r="BZ2145">
            <v>109364.75</v>
          </cell>
          <cell r="CA2145" t="str">
            <v>26/06/2018</v>
          </cell>
          <cell r="CB2145" t="str">
            <v>06/07/2021</v>
          </cell>
          <cell r="CC2145" t="str">
            <v>Miércoles</v>
          </cell>
          <cell r="CD2145" t="str">
            <v>74</v>
          </cell>
          <cell r="CE2145" t="str">
            <v>4</v>
          </cell>
          <cell r="CF2145" t="str">
            <v>Rojo</v>
          </cell>
          <cell r="CG2145" t="str">
            <v>3er Sábado</v>
          </cell>
          <cell r="CH2145" t="str">
            <v>Mzo y Abr</v>
          </cell>
          <cell r="CI2145" t="str">
            <v>Sep y Oct</v>
          </cell>
          <cell r="CJ2145" t="str">
            <v>AgenteEmp</v>
          </cell>
          <cell r="CK2145">
            <v>90</v>
          </cell>
          <cell r="CL2145" t="str">
            <v>101 - MAGNA</v>
          </cell>
          <cell r="CM2145" t="str">
            <v>18145</v>
          </cell>
          <cell r="CN2145" t="str">
            <v>185/60/R14</v>
          </cell>
          <cell r="CO2145" t="str">
            <v>Motor: 1.6L, Potencia: 103hp @ 5800 rpm. Torque: 107 lb-pie @ 3600 rpm</v>
          </cell>
          <cell r="CP2145" t="str">
            <v>-</v>
          </cell>
        </row>
        <row r="2146">
          <cell r="A2146" t="str">
            <v>18146</v>
          </cell>
          <cell r="B2146" t="str">
            <v>K24AVT</v>
          </cell>
          <cell r="C2146" t="str">
            <v>Ciudad de México</v>
          </cell>
          <cell r="D2146" t="str">
            <v>No aplica</v>
          </cell>
          <cell r="E2146" t="str">
            <v>Aveo</v>
          </cell>
          <cell r="F2146" t="str">
            <v>Automóvil</v>
          </cell>
          <cell r="G2146" t="str">
            <v>Chevrolet</v>
          </cell>
          <cell r="H2146" t="str">
            <v>Aveo LT 4 Ptas, T/M-5V, D/H, A/A, B/A, CD, Paq. K</v>
          </cell>
          <cell r="I2146" t="str">
            <v>3G1TA5CF6JL190343</v>
          </cell>
          <cell r="J2146" t="str">
            <v>Hecho en México</v>
          </cell>
          <cell r="K2146" t="str">
            <v>Magna</v>
          </cell>
          <cell r="L2146">
            <v>4</v>
          </cell>
          <cell r="M2146">
            <v>45</v>
          </cell>
          <cell r="N2146">
            <v>2018</v>
          </cell>
          <cell r="O2146" t="str">
            <v>Durango</v>
          </cell>
          <cell r="P2146" t="str">
            <v>Durango</v>
          </cell>
          <cell r="Q2146" t="str">
            <v>Noreste</v>
          </cell>
          <cell r="R2146" t="str">
            <v>Activo</v>
          </cell>
          <cell r="S2146" t="str">
            <v>En operación</v>
          </cell>
          <cell r="T2146" t="str">
            <v>GNP</v>
          </cell>
          <cell r="U2146" t="str">
            <v>Grupo Nacional Provincial, S.A.B.</v>
          </cell>
          <cell r="V2146" t="str">
            <v>AVES</v>
          </cell>
          <cell r="W2146" t="str">
            <v>-</v>
          </cell>
          <cell r="X2146" t="str">
            <v>Despacho Externo</v>
          </cell>
          <cell r="Y2146" t="str">
            <v>Asignado</v>
          </cell>
          <cell r="Z2146" t="str">
            <v>-</v>
          </cell>
          <cell r="AA2146" t="str">
            <v>Jesús Porras Hernandez</v>
          </cell>
          <cell r="AB2146" t="str">
            <v>-</v>
          </cell>
          <cell r="AC2146" t="str">
            <v>-</v>
          </cell>
          <cell r="AD2146" t="str">
            <v>-</v>
          </cell>
          <cell r="AE2146" t="str">
            <v>-</v>
          </cell>
          <cell r="AF2146" t="str">
            <v>-</v>
          </cell>
          <cell r="AG2146" t="str">
            <v>-</v>
          </cell>
          <cell r="AH2146" t="str">
            <v>-</v>
          </cell>
          <cell r="AI2146" t="str">
            <v>C6705</v>
          </cell>
          <cell r="AJ2146" t="str">
            <v>Ramirez Granados Arturo</v>
          </cell>
          <cell r="AK2146" t="str">
            <v>-</v>
          </cell>
          <cell r="AL2146" t="str">
            <v>-</v>
          </cell>
          <cell r="AM2146" t="str">
            <v>-</v>
          </cell>
          <cell r="AN2146" t="str">
            <v>jporras@pvagentes.com.mx</v>
          </cell>
          <cell r="AO2146" t="str">
            <v>-</v>
          </cell>
          <cell r="AP2146" t="str">
            <v>jporras@pvagentes.com.mx</v>
          </cell>
          <cell r="AQ2146">
            <v>6181320731</v>
          </cell>
          <cell r="AR2146" t="str">
            <v>6363180010389516</v>
          </cell>
          <cell r="AS2146" t="str">
            <v>BLOQUEADO</v>
          </cell>
          <cell r="AT2146" t="str">
            <v>3328</v>
          </cell>
          <cell r="AU2146" t="str">
            <v>325</v>
          </cell>
          <cell r="AV2146" t="str">
            <v>05/26</v>
          </cell>
          <cell r="AW2146" t="str">
            <v>-</v>
          </cell>
          <cell r="AX2146" t="str">
            <v>-</v>
          </cell>
          <cell r="AY2146" t="str">
            <v>No</v>
          </cell>
          <cell r="AZ2146" t="str">
            <v>-</v>
          </cell>
          <cell r="BA2146" t="str">
            <v>-</v>
          </cell>
          <cell r="BB2146" t="str">
            <v>-</v>
          </cell>
          <cell r="BC2146" t="str">
            <v>-</v>
          </cell>
          <cell r="BD2146" t="str">
            <v>-</v>
          </cell>
          <cell r="BE2146" t="str">
            <v>-</v>
          </cell>
          <cell r="BF2146" t="str">
            <v>-</v>
          </cell>
          <cell r="BG2146" t="str">
            <v>-</v>
          </cell>
          <cell r="BH2146">
            <v>2022</v>
          </cell>
          <cell r="BI2146">
            <v>1</v>
          </cell>
          <cell r="BJ2146" t="str">
            <v>Arrendado</v>
          </cell>
          <cell r="BL2146" t="str">
            <v>Auto Cam, S.A. de C.V.</v>
          </cell>
          <cell r="BM2146">
            <v>128362.07</v>
          </cell>
          <cell r="BN2146">
            <v>20537.93</v>
          </cell>
          <cell r="BO2146">
            <v>148900</v>
          </cell>
          <cell r="BQ2146">
            <v>43652</v>
          </cell>
          <cell r="BR2146" t="str">
            <v>AP-20180626-0783</v>
          </cell>
          <cell r="BS2146" t="str">
            <v>27</v>
          </cell>
          <cell r="BT2146" t="str">
            <v>12/36</v>
          </cell>
          <cell r="BU2146">
            <v>1896.92</v>
          </cell>
          <cell r="BV2146">
            <v>1206.6600000000001</v>
          </cell>
          <cell r="BW2146">
            <v>3103.58</v>
          </cell>
          <cell r="BX2146">
            <v>496.57</v>
          </cell>
          <cell r="BY2146">
            <v>3600.15</v>
          </cell>
          <cell r="BZ2146">
            <v>109364.75</v>
          </cell>
          <cell r="CA2146" t="str">
            <v>26/06/2018</v>
          </cell>
          <cell r="CB2146" t="str">
            <v>06/07/2021</v>
          </cell>
          <cell r="CC2146" t="str">
            <v>Miércoles</v>
          </cell>
          <cell r="CD2146" t="str">
            <v>24</v>
          </cell>
          <cell r="CE2146" t="str">
            <v>4</v>
          </cell>
          <cell r="CF2146" t="str">
            <v>Rojo</v>
          </cell>
          <cell r="CG2146" t="str">
            <v>3er Sábado</v>
          </cell>
          <cell r="CH2146" t="str">
            <v>Mzo y Abr</v>
          </cell>
          <cell r="CI2146" t="str">
            <v>Sep y Oct</v>
          </cell>
          <cell r="CJ2146" t="str">
            <v>AVEs</v>
          </cell>
          <cell r="CK2146">
            <v>0</v>
          </cell>
          <cell r="CL2146" t="str">
            <v>101 - MAGNA</v>
          </cell>
          <cell r="CM2146" t="str">
            <v>18146</v>
          </cell>
          <cell r="CN2146" t="str">
            <v>185/60/R14</v>
          </cell>
          <cell r="CO2146" t="str">
            <v>Motor: 1.6L, Potencia: 103hp @ 5800 rpm. Torque: 107 lb-pie @ 3600 rpm</v>
          </cell>
          <cell r="CP2146" t="str">
            <v>-</v>
          </cell>
        </row>
        <row r="2147">
          <cell r="A2147" t="str">
            <v>18147</v>
          </cell>
          <cell r="B2147" t="str">
            <v>L78AVT</v>
          </cell>
          <cell r="C2147" t="str">
            <v>Ciudad de México</v>
          </cell>
          <cell r="D2147" t="str">
            <v>No aplica</v>
          </cell>
          <cell r="E2147" t="str">
            <v>Aveo</v>
          </cell>
          <cell r="F2147" t="str">
            <v>Automóvil</v>
          </cell>
          <cell r="G2147" t="str">
            <v>Chevrolet</v>
          </cell>
          <cell r="H2147" t="str">
            <v>Aveo LT 4 Ptas, T/M-5V, D/H, A/A, B/A, CD, Paq. K</v>
          </cell>
          <cell r="I2147" t="str">
            <v>3G1TA5CF6JL191671</v>
          </cell>
          <cell r="J2147" t="str">
            <v>Hecho en México</v>
          </cell>
          <cell r="K2147" t="str">
            <v>Magna</v>
          </cell>
          <cell r="L2147">
            <v>4</v>
          </cell>
          <cell r="M2147">
            <v>45</v>
          </cell>
          <cell r="N2147">
            <v>2018</v>
          </cell>
          <cell r="O2147" t="str">
            <v>Guadalajara</v>
          </cell>
          <cell r="P2147" t="str">
            <v>Jalisco</v>
          </cell>
          <cell r="Q2147" t="str">
            <v>Occidente</v>
          </cell>
          <cell r="R2147" t="str">
            <v>Activo</v>
          </cell>
          <cell r="S2147" t="str">
            <v>En operación</v>
          </cell>
          <cell r="T2147" t="str">
            <v>GNP</v>
          </cell>
          <cell r="U2147" t="str">
            <v>Grupo Nacional Provincial, S.A.B.</v>
          </cell>
          <cell r="V2147" t="str">
            <v>Agente Empleado</v>
          </cell>
          <cell r="W2147" t="str">
            <v>-</v>
          </cell>
          <cell r="X2147" t="str">
            <v>Oficina de Ventas</v>
          </cell>
          <cell r="Y2147" t="str">
            <v>Asignado</v>
          </cell>
          <cell r="Z2147" t="str">
            <v>V02793</v>
          </cell>
          <cell r="AA2147" t="str">
            <v>Pineda Gudiño Edgar</v>
          </cell>
          <cell r="AB2147" t="str">
            <v>GNP Administración de Venta Masiva, S.A. de C.V.</v>
          </cell>
          <cell r="AC2147" t="str">
            <v>PIGE750914NS2</v>
          </cell>
          <cell r="AD2147" t="str">
            <v>Gerente</v>
          </cell>
          <cell r="AE2147" t="str">
            <v>Gerencia Regional Centro</v>
          </cell>
          <cell r="AF2147" t="str">
            <v>Unidad de Negocio</v>
          </cell>
          <cell r="AG2147" t="str">
            <v>Dirección Canal Masivo</v>
          </cell>
          <cell r="AH2147" t="str">
            <v>Subdirección Comercial Agentes y Empleados</v>
          </cell>
          <cell r="AI2147" t="str">
            <v>C2041</v>
          </cell>
          <cell r="AJ2147" t="str">
            <v>Cabrera Zúñiga Saúl</v>
          </cell>
          <cell r="AK2147" t="str">
            <v>Oficina central Guadalajara</v>
          </cell>
          <cell r="AL2147" t="str">
            <v>Guadalajara</v>
          </cell>
          <cell r="AM2147">
            <v>0</v>
          </cell>
          <cell r="AN2147" t="str">
            <v>edgar.pineda@gnp.com.mx</v>
          </cell>
          <cell r="AO2147" t="str">
            <v>edgar.pineda@gnp.com.mx</v>
          </cell>
          <cell r="AQ2147">
            <v>3312529117</v>
          </cell>
          <cell r="AR2147" t="str">
            <v>6363180010389524</v>
          </cell>
          <cell r="AS2147" t="str">
            <v>ACTIVO</v>
          </cell>
          <cell r="AT2147" t="str">
            <v>8771</v>
          </cell>
          <cell r="AU2147" t="str">
            <v>657</v>
          </cell>
          <cell r="AV2147" t="str">
            <v>05/26</v>
          </cell>
          <cell r="AW2147" t="str">
            <v>IMDM24204021..</v>
          </cell>
          <cell r="AX2147" t="str">
            <v>Activo</v>
          </cell>
          <cell r="AY2147" t="str">
            <v>No</v>
          </cell>
          <cell r="AZ2147" t="str">
            <v>-</v>
          </cell>
          <cell r="BA2147" t="str">
            <v>-</v>
          </cell>
          <cell r="BB2147" t="str">
            <v>-</v>
          </cell>
          <cell r="BC2147" t="str">
            <v>-</v>
          </cell>
          <cell r="BD2147" t="str">
            <v>-</v>
          </cell>
          <cell r="BE2147" t="str">
            <v>-</v>
          </cell>
          <cell r="BF2147" t="str">
            <v>-</v>
          </cell>
          <cell r="BG2147" t="str">
            <v>-</v>
          </cell>
          <cell r="BH2147">
            <v>2022</v>
          </cell>
          <cell r="BI2147">
            <v>1</v>
          </cell>
          <cell r="BJ2147" t="str">
            <v>Arrendado</v>
          </cell>
          <cell r="BL2147" t="str">
            <v>Auto Cam, S.A. de C.V.</v>
          </cell>
          <cell r="BM2147">
            <v>128362.07</v>
          </cell>
          <cell r="BN2147">
            <v>20537.93</v>
          </cell>
          <cell r="BO2147">
            <v>148900</v>
          </cell>
          <cell r="BQ2147">
            <v>43652</v>
          </cell>
          <cell r="BR2147" t="str">
            <v>AP-20180626-0783</v>
          </cell>
          <cell r="BS2147" t="str">
            <v>28</v>
          </cell>
          <cell r="BT2147" t="str">
            <v>12/36</v>
          </cell>
          <cell r="BU2147">
            <v>1896.92</v>
          </cell>
          <cell r="BV2147">
            <v>1206.6600000000001</v>
          </cell>
          <cell r="BW2147">
            <v>3103.58</v>
          </cell>
          <cell r="BX2147">
            <v>496.57</v>
          </cell>
          <cell r="BY2147">
            <v>3600.15</v>
          </cell>
          <cell r="BZ2147">
            <v>109364.75</v>
          </cell>
          <cell r="CA2147" t="str">
            <v>26/06/2018</v>
          </cell>
          <cell r="CB2147" t="str">
            <v>06/07/2021</v>
          </cell>
          <cell r="CC2147" t="str">
            <v>Martes</v>
          </cell>
          <cell r="CD2147" t="str">
            <v>78</v>
          </cell>
          <cell r="CE2147" t="str">
            <v>8</v>
          </cell>
          <cell r="CF2147" t="str">
            <v>Rosa</v>
          </cell>
          <cell r="CG2147" t="str">
            <v>2o Sábado</v>
          </cell>
          <cell r="CH2147" t="str">
            <v>Feb y Mzo</v>
          </cell>
          <cell r="CI2147" t="str">
            <v>Ago y Sep</v>
          </cell>
          <cell r="CJ2147" t="str">
            <v>AgenteEmp</v>
          </cell>
          <cell r="CK2147">
            <v>90</v>
          </cell>
          <cell r="CL2147" t="str">
            <v>101 - MAGNA</v>
          </cell>
          <cell r="CM2147" t="str">
            <v>18147</v>
          </cell>
          <cell r="CN2147" t="str">
            <v>185/60/R14</v>
          </cell>
          <cell r="CO2147" t="str">
            <v>Motor: 1.6L, Potencia: 103hp @ 5800 rpm. Torque: 107 lb-pie @ 3600 rpm</v>
          </cell>
          <cell r="CP2147" t="str">
            <v>4010845</v>
          </cell>
        </row>
        <row r="2148">
          <cell r="A2148" t="str">
            <v>18148</v>
          </cell>
          <cell r="B2148" t="str">
            <v>K45AVT</v>
          </cell>
          <cell r="C2148" t="str">
            <v>Ciudad de México</v>
          </cell>
          <cell r="D2148" t="str">
            <v>No aplica</v>
          </cell>
          <cell r="E2148" t="str">
            <v>Aveo</v>
          </cell>
          <cell r="F2148" t="str">
            <v>Automóvil</v>
          </cell>
          <cell r="G2148" t="str">
            <v>Chevrolet</v>
          </cell>
          <cell r="H2148" t="str">
            <v>Aveo LT 4 Ptas, T/M-5V, D/H, A/A, B/A, CD, Paq. K</v>
          </cell>
          <cell r="I2148" t="str">
            <v>3G1TA5CF6JL191833</v>
          </cell>
          <cell r="J2148" t="str">
            <v>Hecho en México</v>
          </cell>
          <cell r="K2148" t="str">
            <v>Magna</v>
          </cell>
          <cell r="L2148">
            <v>4</v>
          </cell>
          <cell r="M2148">
            <v>45</v>
          </cell>
          <cell r="N2148">
            <v>2018</v>
          </cell>
          <cell r="O2148" t="str">
            <v>Tijuana</v>
          </cell>
          <cell r="P2148" t="str">
            <v>Baja California Norte</v>
          </cell>
          <cell r="Q2148" t="str">
            <v>Noroeste</v>
          </cell>
          <cell r="R2148" t="str">
            <v>Activo</v>
          </cell>
          <cell r="S2148" t="str">
            <v>En operación</v>
          </cell>
          <cell r="T2148" t="str">
            <v>GNP</v>
          </cell>
          <cell r="U2148" t="str">
            <v>Grupo Nacional Provincial, S.A.B.</v>
          </cell>
          <cell r="V2148" t="str">
            <v>Asesor de Servicio</v>
          </cell>
          <cell r="W2148" t="str">
            <v>625</v>
          </cell>
          <cell r="X2148" t="str">
            <v>Célula AMIS</v>
          </cell>
          <cell r="Y2148" t="str">
            <v>Asignado</v>
          </cell>
          <cell r="Z2148">
            <v>40360001</v>
          </cell>
          <cell r="AA2148" t="str">
            <v>Pinto Córdova Javier Ricardo</v>
          </cell>
          <cell r="AB2148" t="str">
            <v>Servicios Administrativos en Reclamaciones, S.A. de C.V.</v>
          </cell>
          <cell r="AC2148" t="str">
            <v>PICJ6404052X9</v>
          </cell>
          <cell r="AD2148" t="str">
            <v>Operativo</v>
          </cell>
          <cell r="AE2148" t="str">
            <v>Asesor de Servicio</v>
          </cell>
          <cell r="AF2148" t="str">
            <v>Unidad Operativa</v>
          </cell>
          <cell r="AG2148" t="str">
            <v>Dirección Servicio y Operaciones</v>
          </cell>
          <cell r="AH2148" t="str">
            <v>Subdirección Siniestros Norte y Occidente</v>
          </cell>
          <cell r="AI2148" t="str">
            <v>C9178</v>
          </cell>
          <cell r="AJ2148" t="str">
            <v>Cárdenas Guzmán Adriel</v>
          </cell>
          <cell r="AK2148" t="str">
            <v>Tijuana</v>
          </cell>
          <cell r="AL2148" t="str">
            <v>Tijuana</v>
          </cell>
          <cell r="AM2148">
            <v>7042</v>
          </cell>
          <cell r="AN2148" t="str">
            <v>javier.pinto@gnp.com.mx</v>
          </cell>
          <cell r="AO2148" t="str">
            <v>javier.pinto@gnp.com.mx</v>
          </cell>
          <cell r="AQ2148">
            <v>6641690435</v>
          </cell>
          <cell r="AR2148" t="str">
            <v>6363180010389532</v>
          </cell>
          <cell r="AS2148" t="str">
            <v>CANCELADO</v>
          </cell>
          <cell r="AT2148" t="str">
            <v>2286</v>
          </cell>
          <cell r="AU2148" t="str">
            <v>913</v>
          </cell>
          <cell r="AV2148" t="str">
            <v>05/26</v>
          </cell>
          <cell r="AW2148" t="str">
            <v>-</v>
          </cell>
          <cell r="AX2148" t="str">
            <v>-</v>
          </cell>
          <cell r="AY2148" t="str">
            <v>No</v>
          </cell>
          <cell r="AZ2148" t="str">
            <v>-</v>
          </cell>
          <cell r="BA2148" t="str">
            <v>-</v>
          </cell>
          <cell r="BB2148" t="str">
            <v>-</v>
          </cell>
          <cell r="BC2148" t="str">
            <v>-</v>
          </cell>
          <cell r="BD2148" t="str">
            <v>-</v>
          </cell>
          <cell r="BE2148" t="str">
            <v>-</v>
          </cell>
          <cell r="BF2148" t="str">
            <v>-</v>
          </cell>
          <cell r="BG2148">
            <v>3</v>
          </cell>
          <cell r="BH2148">
            <v>2021</v>
          </cell>
          <cell r="BI2148">
            <v>1</v>
          </cell>
          <cell r="BJ2148" t="str">
            <v>Arrendado</v>
          </cell>
          <cell r="BL2148" t="str">
            <v>Auto Cam, S.A. de C.V.</v>
          </cell>
          <cell r="BM2148">
            <v>128362.07</v>
          </cell>
          <cell r="BN2148">
            <v>20537.93</v>
          </cell>
          <cell r="BO2148">
            <v>148900</v>
          </cell>
          <cell r="BQ2148">
            <v>43652</v>
          </cell>
          <cell r="BR2148" t="str">
            <v>AP-20180626-0783</v>
          </cell>
          <cell r="BS2148" t="str">
            <v>29</v>
          </cell>
          <cell r="BT2148" t="str">
            <v>12/36</v>
          </cell>
          <cell r="BU2148">
            <v>2086.73</v>
          </cell>
          <cell r="BV2148">
            <v>1264.94</v>
          </cell>
          <cell r="BW2148">
            <v>3351.67</v>
          </cell>
          <cell r="BX2148">
            <v>536.27</v>
          </cell>
          <cell r="BY2148">
            <v>3887.94</v>
          </cell>
          <cell r="BZ2148">
            <v>114548.78</v>
          </cell>
          <cell r="CA2148" t="str">
            <v>26/06/2018</v>
          </cell>
          <cell r="CB2148" t="str">
            <v>06/07/2021</v>
          </cell>
          <cell r="CC2148" t="str">
            <v>Lunes</v>
          </cell>
          <cell r="CD2148" t="str">
            <v>45</v>
          </cell>
          <cell r="CE2148" t="str">
            <v>5</v>
          </cell>
          <cell r="CF2148" t="str">
            <v>Amarillo</v>
          </cell>
          <cell r="CG2148" t="str">
            <v>1er Sábado</v>
          </cell>
          <cell r="CH2148" t="str">
            <v>Ene y Feb</v>
          </cell>
          <cell r="CI2148" t="str">
            <v>Jul y Ago</v>
          </cell>
          <cell r="CJ2148" t="str">
            <v>Ajustador</v>
          </cell>
          <cell r="CK2148">
            <v>90</v>
          </cell>
          <cell r="CL2148" t="str">
            <v>101 - MAGNA</v>
          </cell>
          <cell r="CM2148" t="str">
            <v>18148</v>
          </cell>
          <cell r="CN2148" t="str">
            <v>185/60/R14</v>
          </cell>
          <cell r="CO2148" t="str">
            <v>Motor: 1.6L, Potencia: 103hp @ 5800 rpm. Torque: 107 lb-pie @ 3600 rpm</v>
          </cell>
          <cell r="CP2148" t="str">
            <v>-</v>
          </cell>
        </row>
        <row r="2149">
          <cell r="A2149" t="str">
            <v>18149</v>
          </cell>
          <cell r="B2149" t="str">
            <v>K55AVT</v>
          </cell>
          <cell r="C2149" t="str">
            <v>Ciudad de México</v>
          </cell>
          <cell r="D2149" t="str">
            <v>No aplica</v>
          </cell>
          <cell r="E2149" t="str">
            <v>Aveo</v>
          </cell>
          <cell r="F2149" t="str">
            <v>Automóvil</v>
          </cell>
          <cell r="G2149" t="str">
            <v>Chevrolet</v>
          </cell>
          <cell r="H2149" t="str">
            <v>Aveo LT 4 Ptas, T/M-5V, D/H, A/A, B/A, CD, Paq. K</v>
          </cell>
          <cell r="I2149" t="str">
            <v>3G1TA5CF6JL193226</v>
          </cell>
          <cell r="J2149" t="str">
            <v>Hecho en México</v>
          </cell>
          <cell r="K2149" t="str">
            <v>Magna</v>
          </cell>
          <cell r="L2149">
            <v>4</v>
          </cell>
          <cell r="M2149">
            <v>45</v>
          </cell>
          <cell r="N2149">
            <v>2018</v>
          </cell>
          <cell r="O2149" t="str">
            <v>Veracruz</v>
          </cell>
          <cell r="P2149" t="str">
            <v>Veracruz</v>
          </cell>
          <cell r="Q2149" t="str">
            <v>Sureste</v>
          </cell>
          <cell r="R2149" t="str">
            <v>Activo</v>
          </cell>
          <cell r="S2149" t="str">
            <v>En operación</v>
          </cell>
          <cell r="T2149" t="str">
            <v>GNP</v>
          </cell>
          <cell r="U2149" t="str">
            <v>Grupo Nacional Provincial, S.A.B.</v>
          </cell>
          <cell r="V2149" t="str">
            <v>Asesor de Servicio</v>
          </cell>
          <cell r="W2149" t="str">
            <v>-</v>
          </cell>
          <cell r="X2149" t="str">
            <v>Supervisoria</v>
          </cell>
          <cell r="Y2149" t="str">
            <v>Asignado</v>
          </cell>
          <cell r="Z2149" t="str">
            <v>S05841</v>
          </cell>
          <cell r="AA2149" t="str">
            <v>Sanchez Y Sanchez Alejandro</v>
          </cell>
          <cell r="AB2149" t="str">
            <v>Servicios Administrativos en Reclamaciones, S.A. de C.V.</v>
          </cell>
          <cell r="AC2149" t="str">
            <v>SASA911211UW7</v>
          </cell>
          <cell r="AD2149" t="str">
            <v>Operativo</v>
          </cell>
          <cell r="AE2149" t="str">
            <v>Asesor de Servicio</v>
          </cell>
          <cell r="AF2149" t="str">
            <v>Unidad Operativa</v>
          </cell>
          <cell r="AG2149" t="str">
            <v>Dirección Servicio y Operaciones</v>
          </cell>
          <cell r="AH2149" t="str">
            <v>Subdir. Siniestros CDMX y Sureste</v>
          </cell>
          <cell r="AI2149" t="str">
            <v>C9208</v>
          </cell>
          <cell r="AJ2149" t="str">
            <v>Lasa Estrada Antxon</v>
          </cell>
          <cell r="AK2149" t="str">
            <v>Paseo Jardin</v>
          </cell>
          <cell r="AL2149" t="str">
            <v>Veracruz</v>
          </cell>
          <cell r="AM2149">
            <v>0</v>
          </cell>
          <cell r="AN2149" t="str">
            <v>alejandro.sanchez@gnp.com.mx</v>
          </cell>
          <cell r="AO2149" t="str">
            <v>alejandro.sanchez@gnp.com.mx</v>
          </cell>
          <cell r="AQ2149" t="str">
            <v>-</v>
          </cell>
          <cell r="AR2149" t="str">
            <v>6363180010389540</v>
          </cell>
          <cell r="AS2149" t="str">
            <v>ACTIVO</v>
          </cell>
          <cell r="AT2149" t="str">
            <v>4542</v>
          </cell>
          <cell r="AU2149" t="str">
            <v>078</v>
          </cell>
          <cell r="AV2149" t="str">
            <v>05/26</v>
          </cell>
          <cell r="AW2149" t="str">
            <v>-</v>
          </cell>
          <cell r="AX2149" t="str">
            <v>-</v>
          </cell>
          <cell r="AY2149" t="str">
            <v>Si</v>
          </cell>
          <cell r="AZ2149">
            <v>819.45</v>
          </cell>
          <cell r="BA2149">
            <v>43631</v>
          </cell>
          <cell r="BB2149">
            <v>18027.900000000001</v>
          </cell>
          <cell r="BC2149">
            <v>40972.1</v>
          </cell>
          <cell r="BD2149">
            <v>59000</v>
          </cell>
          <cell r="BE2149">
            <v>43312</v>
          </cell>
          <cell r="BF2149">
            <v>44392</v>
          </cell>
          <cell r="BG2149">
            <v>3</v>
          </cell>
          <cell r="BH2149">
            <v>2021</v>
          </cell>
          <cell r="BI2149">
            <v>1</v>
          </cell>
          <cell r="BJ2149" t="str">
            <v>Arrendado</v>
          </cell>
          <cell r="BL2149" t="str">
            <v>Auto Cam, S.A. de C.V.</v>
          </cell>
          <cell r="BM2149">
            <v>128362.07</v>
          </cell>
          <cell r="BN2149">
            <v>20537.93</v>
          </cell>
          <cell r="BO2149">
            <v>148900</v>
          </cell>
          <cell r="BQ2149">
            <v>43652</v>
          </cell>
          <cell r="BR2149" t="str">
            <v>AP-20180626-0783</v>
          </cell>
          <cell r="BS2149" t="str">
            <v>30</v>
          </cell>
          <cell r="BT2149" t="str">
            <v>12/36</v>
          </cell>
          <cell r="BU2149">
            <v>2086.73</v>
          </cell>
          <cell r="BV2149">
            <v>1264.94</v>
          </cell>
          <cell r="BW2149">
            <v>3351.67</v>
          </cell>
          <cell r="BX2149">
            <v>536.27</v>
          </cell>
          <cell r="BY2149">
            <v>3887.94</v>
          </cell>
          <cell r="BZ2149">
            <v>114548.78</v>
          </cell>
          <cell r="CA2149" t="str">
            <v>26/06/2018</v>
          </cell>
          <cell r="CB2149" t="str">
            <v>06/07/2021</v>
          </cell>
          <cell r="CC2149" t="str">
            <v>Lunes</v>
          </cell>
          <cell r="CD2149" t="str">
            <v>55</v>
          </cell>
          <cell r="CE2149" t="str">
            <v>5</v>
          </cell>
          <cell r="CF2149" t="str">
            <v>Amarillo</v>
          </cell>
          <cell r="CG2149" t="str">
            <v>1er Sábado</v>
          </cell>
          <cell r="CH2149" t="str">
            <v>Ene y Feb</v>
          </cell>
          <cell r="CI2149" t="str">
            <v>Jul y Ago</v>
          </cell>
          <cell r="CJ2149" t="str">
            <v>Ajustador</v>
          </cell>
          <cell r="CK2149">
            <v>90</v>
          </cell>
          <cell r="CL2149" t="str">
            <v>101 - MAGNA</v>
          </cell>
          <cell r="CM2149" t="str">
            <v>18149</v>
          </cell>
          <cell r="CN2149" t="str">
            <v>185/60/R14</v>
          </cell>
          <cell r="CO2149" t="str">
            <v>Motor: 1.6L, Potencia: 103hp @ 5800 rpm. Torque: 107 lb-pie @ 3600 rpm</v>
          </cell>
          <cell r="CP2149" t="str">
            <v>4010727</v>
          </cell>
        </row>
        <row r="2150">
          <cell r="A2150" t="str">
            <v>18150</v>
          </cell>
          <cell r="B2150" t="str">
            <v>P83AVT</v>
          </cell>
          <cell r="C2150" t="str">
            <v>Ciudad de México</v>
          </cell>
          <cell r="D2150" t="str">
            <v>No aplica</v>
          </cell>
          <cell r="E2150" t="str">
            <v>Aveo</v>
          </cell>
          <cell r="F2150" t="str">
            <v>Automóvil</v>
          </cell>
          <cell r="G2150" t="str">
            <v>Chevrolet</v>
          </cell>
          <cell r="H2150" t="str">
            <v>Aveo LT 4 Ptas, T/M-5V, D/H, A/A, B/A, CD, Paq. K</v>
          </cell>
          <cell r="I2150" t="str">
            <v>3G1TA5CF6JL194036</v>
          </cell>
          <cell r="J2150" t="str">
            <v>Hecho en México</v>
          </cell>
          <cell r="K2150" t="str">
            <v>Magna</v>
          </cell>
          <cell r="L2150">
            <v>4</v>
          </cell>
          <cell r="M2150">
            <v>45</v>
          </cell>
          <cell r="N2150">
            <v>2018</v>
          </cell>
          <cell r="O2150" t="str">
            <v>Querétaro</v>
          </cell>
          <cell r="P2150" t="str">
            <v>Querétaro</v>
          </cell>
          <cell r="Q2150" t="str">
            <v>Occidente</v>
          </cell>
          <cell r="R2150" t="str">
            <v>Activo</v>
          </cell>
          <cell r="S2150" t="str">
            <v>En operación</v>
          </cell>
          <cell r="T2150" t="str">
            <v>GNP</v>
          </cell>
          <cell r="U2150" t="str">
            <v>Grupo Nacional Provincial, S.A.B.</v>
          </cell>
          <cell r="V2150" t="str">
            <v>Pool Administrativo</v>
          </cell>
          <cell r="W2150" t="str">
            <v>Pool Administrativo</v>
          </cell>
          <cell r="X2150" t="str">
            <v>Plaza GNP</v>
          </cell>
          <cell r="Y2150" t="str">
            <v>Pool</v>
          </cell>
          <cell r="Z2150" t="str">
            <v>N89927</v>
          </cell>
          <cell r="AA2150" t="str">
            <v>Salazar Hernández Alejandro</v>
          </cell>
          <cell r="AB2150" t="str">
            <v>Grupo Nacional Provincial, S.A.B.</v>
          </cell>
          <cell r="AC2150" t="str">
            <v>SAHA7905127X5</v>
          </cell>
          <cell r="AD2150" t="str">
            <v>Jefe de departamento</v>
          </cell>
          <cell r="AE2150" t="str">
            <v>Jefe de Departamento A</v>
          </cell>
          <cell r="AF2150" t="str">
            <v>Unidad Staff</v>
          </cell>
          <cell r="AG2150" t="str">
            <v>Dirección Recursos Humanos y Servicios Administrativos</v>
          </cell>
          <cell r="AH2150" t="str">
            <v>Subdir. Servicios Generales</v>
          </cell>
          <cell r="AI2150" t="str">
            <v>C6705</v>
          </cell>
          <cell r="AJ2150" t="str">
            <v>Ramirez Granados Arturo</v>
          </cell>
          <cell r="AK2150" t="str">
            <v>Sur P2 C-4</v>
          </cell>
          <cell r="AL2150" t="str">
            <v>Plaza GNP</v>
          </cell>
          <cell r="AM2150">
            <v>3398</v>
          </cell>
          <cell r="AN2150" t="str">
            <v>alejandro.salazar@gnp.com.mx</v>
          </cell>
          <cell r="AO2150" t="str">
            <v>alejandro.salazar@gnp.com.mx</v>
          </cell>
          <cell r="AQ2150">
            <v>5561857997</v>
          </cell>
          <cell r="AR2150" t="str">
            <v>6363180010389557</v>
          </cell>
          <cell r="AS2150" t="str">
            <v>ACTIVO</v>
          </cell>
          <cell r="AT2150" t="str">
            <v>3958</v>
          </cell>
          <cell r="AU2150" t="str">
            <v>067</v>
          </cell>
          <cell r="AV2150" t="str">
            <v>05/26</v>
          </cell>
          <cell r="AW2150" t="str">
            <v>IMDM24204022..</v>
          </cell>
          <cell r="AX2150" t="str">
            <v>Activo</v>
          </cell>
          <cell r="AY2150" t="str">
            <v>No</v>
          </cell>
          <cell r="AZ2150" t="str">
            <v>-</v>
          </cell>
          <cell r="BA2150" t="str">
            <v>-</v>
          </cell>
          <cell r="BB2150" t="str">
            <v>-</v>
          </cell>
          <cell r="BC2150" t="str">
            <v>-</v>
          </cell>
          <cell r="BD2150" t="str">
            <v>-</v>
          </cell>
          <cell r="BE2150" t="str">
            <v>-</v>
          </cell>
          <cell r="BF2150" t="str">
            <v>-</v>
          </cell>
          <cell r="BG2150" t="str">
            <v>-</v>
          </cell>
          <cell r="BH2150">
            <v>2022</v>
          </cell>
          <cell r="BI2150">
            <v>1</v>
          </cell>
          <cell r="BJ2150" t="str">
            <v>Arrendado</v>
          </cell>
          <cell r="BL2150" t="str">
            <v>Auto Cam, S.A. de C.V.</v>
          </cell>
          <cell r="BM2150">
            <v>128362.07</v>
          </cell>
          <cell r="BN2150">
            <v>20537.93</v>
          </cell>
          <cell r="BO2150">
            <v>148900</v>
          </cell>
          <cell r="BQ2150">
            <v>43652</v>
          </cell>
          <cell r="BR2150" t="str">
            <v>AP-20180626-0783</v>
          </cell>
          <cell r="BS2150" t="str">
            <v>132</v>
          </cell>
          <cell r="BT2150" t="str">
            <v>12/48</v>
          </cell>
          <cell r="BU2150">
            <v>1334.93</v>
          </cell>
          <cell r="BV2150">
            <v>1269.71</v>
          </cell>
          <cell r="BW2150">
            <v>2604.6400000000003</v>
          </cell>
          <cell r="BX2150">
            <v>416.74</v>
          </cell>
          <cell r="BY2150">
            <v>3021.38</v>
          </cell>
          <cell r="BZ2150">
            <v>115739.98000000001</v>
          </cell>
          <cell r="CA2150" t="str">
            <v>26/06/2018</v>
          </cell>
          <cell r="CB2150" t="str">
            <v>06/07/2022</v>
          </cell>
          <cell r="CC2150" t="str">
            <v>Miércoles</v>
          </cell>
          <cell r="CD2150" t="str">
            <v>83</v>
          </cell>
          <cell r="CE2150" t="str">
            <v>3</v>
          </cell>
          <cell r="CF2150" t="str">
            <v>Rojo</v>
          </cell>
          <cell r="CG2150" t="str">
            <v>3er Sábado</v>
          </cell>
          <cell r="CH2150" t="str">
            <v>Mzo y Abr</v>
          </cell>
          <cell r="CI2150" t="str">
            <v>Sep y Oct</v>
          </cell>
          <cell r="CJ2150" t="str">
            <v>PAdmvo</v>
          </cell>
          <cell r="CK2150">
            <v>90</v>
          </cell>
          <cell r="CL2150" t="str">
            <v>101 - MAGNA</v>
          </cell>
          <cell r="CM2150" t="str">
            <v>18150</v>
          </cell>
          <cell r="CN2150" t="str">
            <v>185/60/R14</v>
          </cell>
          <cell r="CO2150" t="str">
            <v>Motor: 1.6L, Potencia: 103hp @ 5800 rpm. Torque: 107 lb-pie @ 3600 rpm</v>
          </cell>
          <cell r="CP2150" t="str">
            <v>-</v>
          </cell>
        </row>
        <row r="2151">
          <cell r="A2151" t="str">
            <v>18151</v>
          </cell>
          <cell r="B2151" t="str">
            <v>L56AVT</v>
          </cell>
          <cell r="C2151" t="str">
            <v>Ciudad de México</v>
          </cell>
          <cell r="D2151" t="str">
            <v>No aplica</v>
          </cell>
          <cell r="E2151" t="str">
            <v>Aveo</v>
          </cell>
          <cell r="F2151" t="str">
            <v>Automóvil</v>
          </cell>
          <cell r="G2151" t="str">
            <v>Chevrolet</v>
          </cell>
          <cell r="H2151" t="str">
            <v>Aveo LT 4 Ptas, T/M-5V, D/H, A/A, B/A, CD, Paq. K</v>
          </cell>
          <cell r="I2151" t="str">
            <v>3G1TA5CF6JL194425</v>
          </cell>
          <cell r="J2151" t="str">
            <v>Hecho en México</v>
          </cell>
          <cell r="K2151" t="str">
            <v>Magna</v>
          </cell>
          <cell r="L2151">
            <v>4</v>
          </cell>
          <cell r="M2151">
            <v>45</v>
          </cell>
          <cell r="N2151">
            <v>2018</v>
          </cell>
          <cell r="O2151" t="str">
            <v>León</v>
          </cell>
          <cell r="P2151" t="str">
            <v>Guanajuato</v>
          </cell>
          <cell r="Q2151" t="str">
            <v>Occidente</v>
          </cell>
          <cell r="R2151" t="str">
            <v>Activo</v>
          </cell>
          <cell r="S2151" t="str">
            <v>En operación</v>
          </cell>
          <cell r="T2151" t="str">
            <v>GNP</v>
          </cell>
          <cell r="U2151" t="str">
            <v>Grupo Nacional Provincial, S.A.B.</v>
          </cell>
          <cell r="V2151" t="str">
            <v>Supervisor de Taller</v>
          </cell>
          <cell r="W2151" t="str">
            <v>-</v>
          </cell>
          <cell r="X2151" t="str">
            <v>Supervisoria</v>
          </cell>
          <cell r="Y2151" t="str">
            <v>Asignado</v>
          </cell>
          <cell r="Z2151" t="str">
            <v>N94043</v>
          </cell>
          <cell r="AA2151" t="str">
            <v>Mendoza Gaytan Juan Carlos</v>
          </cell>
          <cell r="AB2151" t="str">
            <v>Grupo Nacional Provincial, S.A.B.</v>
          </cell>
          <cell r="AC2151" t="str">
            <v>MEGJ9110081D2</v>
          </cell>
          <cell r="AD2151" t="str">
            <v>Operativo</v>
          </cell>
          <cell r="AE2151" t="str">
            <v>Visitador de Taller Jr.</v>
          </cell>
          <cell r="AF2151" t="str">
            <v>Unidad Operativa</v>
          </cell>
          <cell r="AG2151" t="str">
            <v>Dirección Servicio y Operaciones</v>
          </cell>
          <cell r="AH2151" t="str">
            <v>Subdirección Siniestros Norte y Occidente</v>
          </cell>
          <cell r="AI2151" t="str">
            <v>C9212</v>
          </cell>
          <cell r="AJ2151" t="str">
            <v>Colome Pineda Juan Del Carmen</v>
          </cell>
          <cell r="AK2151" t="str">
            <v>Oficina de servicio Leon P1</v>
          </cell>
          <cell r="AL2151" t="str">
            <v>León</v>
          </cell>
          <cell r="AM2151">
            <v>6444</v>
          </cell>
          <cell r="AN2151" t="str">
            <v>juan.mendoza@gnp.com.mx</v>
          </cell>
          <cell r="AO2151" t="str">
            <v>juan.mendoza@gnp.com.mx</v>
          </cell>
          <cell r="AQ2151" t="str">
            <v>-</v>
          </cell>
          <cell r="AR2151" t="str">
            <v>6363180010389565</v>
          </cell>
          <cell r="AS2151" t="str">
            <v>CANCELADO</v>
          </cell>
          <cell r="AT2151" t="str">
            <v>6558</v>
          </cell>
          <cell r="AU2151" t="str">
            <v>146</v>
          </cell>
          <cell r="AV2151" t="str">
            <v>05/26</v>
          </cell>
          <cell r="AW2151" t="str">
            <v>IMDM24204023..</v>
          </cell>
          <cell r="AX2151" t="str">
            <v>Activo</v>
          </cell>
          <cell r="AY2151" t="str">
            <v>Si</v>
          </cell>
          <cell r="AZ2151">
            <v>614.58000000000004</v>
          </cell>
          <cell r="BA2151">
            <v>43708</v>
          </cell>
          <cell r="BB2151">
            <v>1229.1600000000001</v>
          </cell>
          <cell r="BC2151" t="str">
            <v>-</v>
          </cell>
          <cell r="BD2151">
            <v>59000</v>
          </cell>
          <cell r="BE2151">
            <v>43692</v>
          </cell>
          <cell r="BF2151">
            <v>45153</v>
          </cell>
          <cell r="BG2151">
            <v>4</v>
          </cell>
          <cell r="BH2151">
            <v>2022</v>
          </cell>
          <cell r="BI2151">
            <v>1</v>
          </cell>
          <cell r="BJ2151" t="str">
            <v>Arrendado</v>
          </cell>
          <cell r="BL2151" t="str">
            <v>Auto Cam, S.A. de C.V.</v>
          </cell>
          <cell r="BM2151">
            <v>128362.07</v>
          </cell>
          <cell r="BN2151">
            <v>20537.93</v>
          </cell>
          <cell r="BO2151">
            <v>148900</v>
          </cell>
          <cell r="BQ2151">
            <v>43652</v>
          </cell>
          <cell r="BR2151" t="str">
            <v>AP-20180626-0783</v>
          </cell>
          <cell r="BS2151" t="str">
            <v>133</v>
          </cell>
          <cell r="BT2151" t="str">
            <v>12/48</v>
          </cell>
          <cell r="BU2151">
            <v>1334.93</v>
          </cell>
          <cell r="BV2151">
            <v>1269.71</v>
          </cell>
          <cell r="BW2151">
            <v>2604.6400000000003</v>
          </cell>
          <cell r="BX2151">
            <v>416.74</v>
          </cell>
          <cell r="BY2151">
            <v>3021.38</v>
          </cell>
          <cell r="BZ2151">
            <v>115739.98000000001</v>
          </cell>
          <cell r="CA2151" t="str">
            <v>26/06/2018</v>
          </cell>
          <cell r="CB2151" t="str">
            <v>06/07/2022</v>
          </cell>
          <cell r="CC2151" t="str">
            <v>Lunes</v>
          </cell>
          <cell r="CD2151" t="str">
            <v>56</v>
          </cell>
          <cell r="CE2151" t="str">
            <v>6</v>
          </cell>
          <cell r="CF2151" t="str">
            <v>Amarillo</v>
          </cell>
          <cell r="CG2151" t="str">
            <v>1er Sábado</v>
          </cell>
          <cell r="CH2151" t="str">
            <v>Ene y Feb</v>
          </cell>
          <cell r="CI2151" t="str">
            <v>Jul y Ago</v>
          </cell>
          <cell r="CJ2151" t="str">
            <v>SupTaller</v>
          </cell>
          <cell r="CK2151">
            <v>90</v>
          </cell>
          <cell r="CL2151" t="str">
            <v>101 - MAGNA</v>
          </cell>
          <cell r="CM2151" t="str">
            <v>18151</v>
          </cell>
          <cell r="CN2151" t="str">
            <v>185/60/R14</v>
          </cell>
          <cell r="CO2151" t="str">
            <v>Motor: 1.6L, Potencia: 103hp @ 5800 rpm. Torque: 107 lb-pie @ 3600 rpm</v>
          </cell>
          <cell r="CP2151" t="str">
            <v>4018825</v>
          </cell>
        </row>
        <row r="2152">
          <cell r="A2152" t="str">
            <v>18152</v>
          </cell>
          <cell r="B2152" t="str">
            <v>K20AVT</v>
          </cell>
          <cell r="C2152" t="str">
            <v>Ciudad de México</v>
          </cell>
          <cell r="D2152" t="str">
            <v>No aplica</v>
          </cell>
          <cell r="E2152" t="str">
            <v>Aveo</v>
          </cell>
          <cell r="F2152" t="str">
            <v>Automóvil</v>
          </cell>
          <cell r="G2152" t="str">
            <v>Chevrolet</v>
          </cell>
          <cell r="H2152" t="str">
            <v>Aveo LT 4 Ptas, T/M-5V, D/H, A/A, B/A, CD, Paq. K</v>
          </cell>
          <cell r="I2152" t="str">
            <v>3G1TA5CF6JL194974</v>
          </cell>
          <cell r="J2152" t="str">
            <v>Hecho en México</v>
          </cell>
          <cell r="K2152" t="str">
            <v>Magna</v>
          </cell>
          <cell r="L2152">
            <v>4</v>
          </cell>
          <cell r="M2152">
            <v>45</v>
          </cell>
          <cell r="N2152">
            <v>2018</v>
          </cell>
          <cell r="O2152" t="str">
            <v>Torreón</v>
          </cell>
          <cell r="P2152" t="str">
            <v>Coahuila</v>
          </cell>
          <cell r="Q2152" t="str">
            <v>Noreste</v>
          </cell>
          <cell r="R2152" t="str">
            <v>Activo</v>
          </cell>
          <cell r="S2152" t="str">
            <v>En operación</v>
          </cell>
          <cell r="T2152" t="str">
            <v>GNP</v>
          </cell>
          <cell r="U2152" t="str">
            <v>Grupo Nacional Provincial, S.A.B.</v>
          </cell>
          <cell r="V2152" t="str">
            <v>Pool Administrativo</v>
          </cell>
          <cell r="W2152" t="str">
            <v>Pool Administrativo</v>
          </cell>
          <cell r="X2152" t="str">
            <v>Supervisoria</v>
          </cell>
          <cell r="Y2152" t="str">
            <v>Pool</v>
          </cell>
          <cell r="Z2152" t="str">
            <v>N95833</v>
          </cell>
          <cell r="AA2152" t="str">
            <v>Saltijeral Toledo Laura Daniela</v>
          </cell>
          <cell r="AB2152" t="str">
            <v>Grupo Nacional Provincial, S.A.B.</v>
          </cell>
          <cell r="AC2152" t="str">
            <v>SATL9112111M9</v>
          </cell>
          <cell r="AD2152" t="str">
            <v>Jefe de departamento</v>
          </cell>
          <cell r="AE2152" t="str">
            <v>Jefe de Departamento B</v>
          </cell>
          <cell r="AF2152" t="str">
            <v>Unidad Staff</v>
          </cell>
          <cell r="AG2152" t="str">
            <v>Dirección Recursos Humanos y Servicios Administrativos</v>
          </cell>
          <cell r="AH2152" t="str">
            <v>Subdir. Inmuebles</v>
          </cell>
          <cell r="AI2152" t="str">
            <v>C6108</v>
          </cell>
          <cell r="AJ2152" t="str">
            <v>Lomeli Aguayo Victor Javier</v>
          </cell>
          <cell r="AK2152" t="str">
            <v>Santa Engracia C PB</v>
          </cell>
          <cell r="AL2152" t="str">
            <v>Monterrey</v>
          </cell>
          <cell r="AM2152">
            <v>0</v>
          </cell>
          <cell r="AN2152" t="str">
            <v>laura.saltijeral@gnp.com.mx</v>
          </cell>
          <cell r="AO2152" t="str">
            <v>laura.saltijeral@gnp.com.mx</v>
          </cell>
          <cell r="AP2152" t="str">
            <v>gustavo.arellano@gnp.com.mx</v>
          </cell>
          <cell r="AQ2152">
            <v>8115716768</v>
          </cell>
          <cell r="AR2152" t="str">
            <v>6363180010389573</v>
          </cell>
          <cell r="AS2152" t="str">
            <v>ACTIVO</v>
          </cell>
          <cell r="AT2152" t="str">
            <v>2026</v>
          </cell>
          <cell r="AU2152" t="str">
            <v>648</v>
          </cell>
          <cell r="AV2152" t="str">
            <v>05/26</v>
          </cell>
          <cell r="AW2152" t="str">
            <v>IMDM24204024..</v>
          </cell>
          <cell r="AX2152" t="str">
            <v>Activo</v>
          </cell>
          <cell r="AY2152" t="str">
            <v>No</v>
          </cell>
          <cell r="AZ2152" t="str">
            <v>-</v>
          </cell>
          <cell r="BA2152" t="str">
            <v>-</v>
          </cell>
          <cell r="BB2152" t="str">
            <v>-</v>
          </cell>
          <cell r="BC2152" t="str">
            <v>-</v>
          </cell>
          <cell r="BD2152" t="str">
            <v>-</v>
          </cell>
          <cell r="BE2152" t="str">
            <v>-</v>
          </cell>
          <cell r="BF2152" t="str">
            <v>-</v>
          </cell>
          <cell r="BG2152" t="str">
            <v>-</v>
          </cell>
          <cell r="BH2152">
            <v>2022</v>
          </cell>
          <cell r="BI2152">
            <v>1</v>
          </cell>
          <cell r="BJ2152" t="str">
            <v>Arrendado</v>
          </cell>
          <cell r="BL2152" t="str">
            <v>Auto Cam, S.A. de C.V.</v>
          </cell>
          <cell r="BM2152">
            <v>128362.07</v>
          </cell>
          <cell r="BN2152">
            <v>20537.93</v>
          </cell>
          <cell r="BO2152">
            <v>148900</v>
          </cell>
          <cell r="BQ2152">
            <v>43652</v>
          </cell>
          <cell r="BR2152" t="str">
            <v>AP-20180626-0783</v>
          </cell>
          <cell r="BS2152" t="str">
            <v>134</v>
          </cell>
          <cell r="BT2152" t="str">
            <v>12/48</v>
          </cell>
          <cell r="BU2152">
            <v>1334.93</v>
          </cell>
          <cell r="BV2152">
            <v>1269.71</v>
          </cell>
          <cell r="BW2152">
            <v>2604.6400000000003</v>
          </cell>
          <cell r="BX2152">
            <v>416.74</v>
          </cell>
          <cell r="BY2152">
            <v>3021.38</v>
          </cell>
          <cell r="BZ2152">
            <v>115739.98000000001</v>
          </cell>
          <cell r="CA2152" t="str">
            <v>26/06/2018</v>
          </cell>
          <cell r="CB2152" t="str">
            <v>06/07/2022</v>
          </cell>
          <cell r="CC2152" t="str">
            <v>Viernes</v>
          </cell>
          <cell r="CD2152" t="str">
            <v>20</v>
          </cell>
          <cell r="CE2152" t="str">
            <v>0</v>
          </cell>
          <cell r="CF2152" t="str">
            <v>Azul</v>
          </cell>
          <cell r="CG2152" t="str">
            <v>5o Sábado</v>
          </cell>
          <cell r="CH2152" t="str">
            <v>May y Jun</v>
          </cell>
          <cell r="CI2152" t="str">
            <v>Nov y Dic</v>
          </cell>
          <cell r="CJ2152" t="str">
            <v>PAdmvo</v>
          </cell>
          <cell r="CK2152">
            <v>90</v>
          </cell>
          <cell r="CL2152" t="str">
            <v>101 - MAGNA</v>
          </cell>
          <cell r="CM2152" t="str">
            <v>18152</v>
          </cell>
          <cell r="CN2152" t="str">
            <v>185/60/R14</v>
          </cell>
          <cell r="CO2152" t="str">
            <v>Motor: 1.6L, Potencia: 103hp @ 5800 rpm. Torque: 107 lb-pie @ 3600 rpm</v>
          </cell>
          <cell r="CP2152" t="str">
            <v>-</v>
          </cell>
        </row>
        <row r="2153">
          <cell r="A2153" t="str">
            <v>18153</v>
          </cell>
          <cell r="B2153" t="str">
            <v>K04AVT</v>
          </cell>
          <cell r="C2153" t="str">
            <v>Ciudad de México</v>
          </cell>
          <cell r="D2153" t="str">
            <v>No aplica</v>
          </cell>
          <cell r="E2153" t="str">
            <v>Aveo</v>
          </cell>
          <cell r="F2153" t="str">
            <v>Automóvil</v>
          </cell>
          <cell r="G2153" t="str">
            <v>Chevrolet</v>
          </cell>
          <cell r="H2153" t="str">
            <v>Aveo LT 4 Ptas, T/M-5V, D/H, A/A, B/A, CD, Paq. K</v>
          </cell>
          <cell r="I2153" t="str">
            <v>3G1TA5CF6JL195199</v>
          </cell>
          <cell r="J2153" t="str">
            <v>Hecho en México</v>
          </cell>
          <cell r="K2153" t="str">
            <v>Magna</v>
          </cell>
          <cell r="L2153">
            <v>4</v>
          </cell>
          <cell r="M2153">
            <v>45</v>
          </cell>
          <cell r="N2153">
            <v>2018</v>
          </cell>
          <cell r="O2153" t="str">
            <v>Guadalajara</v>
          </cell>
          <cell r="P2153" t="str">
            <v>Jalisco</v>
          </cell>
          <cell r="Q2153" t="str">
            <v>Occidente</v>
          </cell>
          <cell r="R2153" t="str">
            <v>Activo</v>
          </cell>
          <cell r="S2153" t="str">
            <v>En operación</v>
          </cell>
          <cell r="T2153" t="str">
            <v>GNP</v>
          </cell>
          <cell r="U2153" t="str">
            <v>Grupo Nacional Provincial, S.A.B.</v>
          </cell>
          <cell r="V2153" t="str">
            <v>Pool Administrativo</v>
          </cell>
          <cell r="W2153" t="str">
            <v>Pool Administrativo</v>
          </cell>
          <cell r="X2153" t="str">
            <v>Oficina Regional</v>
          </cell>
          <cell r="Y2153" t="str">
            <v>Pool</v>
          </cell>
          <cell r="Z2153" t="str">
            <v>N73128</v>
          </cell>
          <cell r="AA2153" t="str">
            <v>Montiel Medina Alexandro</v>
          </cell>
          <cell r="AB2153" t="str">
            <v>Grupo Nacional Provincial, S.A.B.</v>
          </cell>
          <cell r="AC2153" t="str">
            <v>MOMA750304TU4</v>
          </cell>
          <cell r="AD2153" t="str">
            <v>Jefe de departamento</v>
          </cell>
          <cell r="AE2153" t="str">
            <v>Jefe de Departamento A</v>
          </cell>
          <cell r="AF2153" t="str">
            <v>Unidad Staff</v>
          </cell>
          <cell r="AG2153" t="str">
            <v>Dirección Recursos Humanos y Servicios Administrativos</v>
          </cell>
          <cell r="AH2153" t="str">
            <v>Subdir. Inmuebles</v>
          </cell>
          <cell r="AI2153" t="str">
            <v>C6108</v>
          </cell>
          <cell r="AJ2153" t="str">
            <v>Lomeli Aguayo Victor Javier</v>
          </cell>
          <cell r="AK2153" t="str">
            <v>Oficina central Guadalajara</v>
          </cell>
          <cell r="AL2153" t="str">
            <v>Guadalajara</v>
          </cell>
          <cell r="AM2153">
            <v>6071</v>
          </cell>
          <cell r="AN2153" t="str">
            <v>alexandro.montiel@gnp.com.mx</v>
          </cell>
          <cell r="AO2153" t="str">
            <v>alexandro.montiel@gnp.com.mx</v>
          </cell>
          <cell r="AQ2153">
            <v>3311581405</v>
          </cell>
          <cell r="AR2153" t="str">
            <v>6363180010389581</v>
          </cell>
          <cell r="AS2153" t="str">
            <v>CANCELADO</v>
          </cell>
          <cell r="AT2153" t="str">
            <v>9282</v>
          </cell>
          <cell r="AU2153" t="str">
            <v>510</v>
          </cell>
          <cell r="AV2153" t="str">
            <v>05/26</v>
          </cell>
          <cell r="AW2153" t="str">
            <v>IMDM24204470..</v>
          </cell>
          <cell r="AX2153" t="str">
            <v>Activo</v>
          </cell>
          <cell r="AY2153" t="str">
            <v>No</v>
          </cell>
          <cell r="AZ2153" t="str">
            <v>-</v>
          </cell>
          <cell r="BA2153" t="str">
            <v>-</v>
          </cell>
          <cell r="BB2153" t="str">
            <v>-</v>
          </cell>
          <cell r="BC2153" t="str">
            <v>-</v>
          </cell>
          <cell r="BD2153" t="str">
            <v>-</v>
          </cell>
          <cell r="BE2153" t="str">
            <v>-</v>
          </cell>
          <cell r="BF2153" t="str">
            <v>-</v>
          </cell>
          <cell r="BG2153" t="str">
            <v>-</v>
          </cell>
          <cell r="BH2153">
            <v>2022</v>
          </cell>
          <cell r="BI2153">
            <v>1</v>
          </cell>
          <cell r="BJ2153" t="str">
            <v>Arrendado</v>
          </cell>
          <cell r="BL2153" t="str">
            <v>Auto Cam, S.A. de C.V.</v>
          </cell>
          <cell r="BM2153">
            <v>128362.07</v>
          </cell>
          <cell r="BN2153">
            <v>20537.93</v>
          </cell>
          <cell r="BO2153">
            <v>148900</v>
          </cell>
          <cell r="BQ2153">
            <v>43652</v>
          </cell>
          <cell r="BR2153" t="str">
            <v>AP-20180626-0783</v>
          </cell>
          <cell r="BS2153" t="str">
            <v>135</v>
          </cell>
          <cell r="BT2153" t="str">
            <v>12/48</v>
          </cell>
          <cell r="BU2153">
            <v>1334.93</v>
          </cell>
          <cell r="BV2153">
            <v>1269.71</v>
          </cell>
          <cell r="BW2153">
            <v>2604.6400000000003</v>
          </cell>
          <cell r="BX2153">
            <v>416.74</v>
          </cell>
          <cell r="BY2153">
            <v>3021.38</v>
          </cell>
          <cell r="BZ2153">
            <v>115739.98000000001</v>
          </cell>
          <cell r="CA2153" t="str">
            <v>26/06/2018</v>
          </cell>
          <cell r="CB2153" t="str">
            <v>06/07/2022</v>
          </cell>
          <cell r="CC2153" t="str">
            <v>Miércoles</v>
          </cell>
          <cell r="CD2153" t="str">
            <v>04</v>
          </cell>
          <cell r="CE2153" t="str">
            <v>4</v>
          </cell>
          <cell r="CF2153" t="str">
            <v>Rojo</v>
          </cell>
          <cell r="CG2153" t="str">
            <v>3er Sábado</v>
          </cell>
          <cell r="CH2153" t="str">
            <v>Mzo y Abr</v>
          </cell>
          <cell r="CI2153" t="str">
            <v>Sep y Oct</v>
          </cell>
          <cell r="CJ2153" t="str">
            <v>PAdmvo</v>
          </cell>
          <cell r="CK2153">
            <v>90</v>
          </cell>
          <cell r="CL2153" t="str">
            <v>101 - MAGNA</v>
          </cell>
          <cell r="CM2153" t="str">
            <v>18153</v>
          </cell>
          <cell r="CN2153" t="str">
            <v>185/60/R14</v>
          </cell>
          <cell r="CO2153" t="str">
            <v>Motor: 1.6L, Potencia: 103hp @ 5800 rpm. Torque: 107 lb-pie @ 3600 rpm</v>
          </cell>
          <cell r="CP2153" t="str">
            <v>-</v>
          </cell>
        </row>
        <row r="2154">
          <cell r="A2154" t="str">
            <v>18154</v>
          </cell>
          <cell r="B2154" t="str">
            <v>K97AVT</v>
          </cell>
          <cell r="C2154" t="str">
            <v>Ciudad de México</v>
          </cell>
          <cell r="D2154" t="str">
            <v>No aplica</v>
          </cell>
          <cell r="E2154" t="str">
            <v>Aveo</v>
          </cell>
          <cell r="F2154" t="str">
            <v>Automóvil</v>
          </cell>
          <cell r="G2154" t="str">
            <v>Chevrolet</v>
          </cell>
          <cell r="H2154" t="str">
            <v>Aveo LT 4 Ptas, T/M-5V, D/H, A/A, B/A, CD, Paq. K</v>
          </cell>
          <cell r="I2154" t="str">
            <v>3G1TA5CF1JL200535</v>
          </cell>
          <cell r="J2154" t="str">
            <v>Hecho en México</v>
          </cell>
          <cell r="K2154" t="str">
            <v>Magna</v>
          </cell>
          <cell r="L2154">
            <v>4</v>
          </cell>
          <cell r="M2154">
            <v>45</v>
          </cell>
          <cell r="N2154">
            <v>2018</v>
          </cell>
          <cell r="O2154" t="str">
            <v>Guadalajara</v>
          </cell>
          <cell r="P2154" t="str">
            <v>Jalisco</v>
          </cell>
          <cell r="Q2154" t="str">
            <v>Occidente</v>
          </cell>
          <cell r="R2154" t="str">
            <v>Activo</v>
          </cell>
          <cell r="S2154" t="str">
            <v>En operación</v>
          </cell>
          <cell r="T2154" t="str">
            <v>GNP</v>
          </cell>
          <cell r="U2154" t="str">
            <v>Grupo Nacional Provincial, S.A.B.</v>
          </cell>
          <cell r="V2154" t="str">
            <v>Pool Administrativo</v>
          </cell>
          <cell r="W2154" t="str">
            <v>Pool Administrativo</v>
          </cell>
          <cell r="X2154" t="str">
            <v>Oficina Regional</v>
          </cell>
          <cell r="Y2154" t="str">
            <v>Pool</v>
          </cell>
          <cell r="Z2154" t="str">
            <v>N73128</v>
          </cell>
          <cell r="AA2154" t="str">
            <v>Montiel Medina Alexandro</v>
          </cell>
          <cell r="AB2154" t="str">
            <v>Grupo Nacional Provincial, S.A.B.</v>
          </cell>
          <cell r="AC2154" t="str">
            <v>MOMA750304TU4</v>
          </cell>
          <cell r="AD2154" t="str">
            <v>Jefe de departamento</v>
          </cell>
          <cell r="AE2154" t="str">
            <v>Jefe de Departamento A</v>
          </cell>
          <cell r="AF2154" t="str">
            <v>Unidad Staff</v>
          </cell>
          <cell r="AG2154" t="str">
            <v>Dirección Recursos Humanos y Servicios Administrativos</v>
          </cell>
          <cell r="AH2154" t="str">
            <v>Subdir. Inmuebles</v>
          </cell>
          <cell r="AI2154" t="str">
            <v>C6108</v>
          </cell>
          <cell r="AJ2154" t="str">
            <v>Lomeli Aguayo Victor Javier</v>
          </cell>
          <cell r="AK2154" t="str">
            <v>Oficina central Guadalajara</v>
          </cell>
          <cell r="AL2154" t="str">
            <v>Guadalajara</v>
          </cell>
          <cell r="AM2154">
            <v>6071</v>
          </cell>
          <cell r="AN2154" t="str">
            <v>alexandro.montiel@gnp.com.mx</v>
          </cell>
          <cell r="AO2154" t="str">
            <v>alexandro.montiel@gnp.com.mx</v>
          </cell>
          <cell r="AQ2154">
            <v>3311581405</v>
          </cell>
          <cell r="AR2154" t="str">
            <v>6363180010389599</v>
          </cell>
          <cell r="AS2154" t="str">
            <v>ACTIVO</v>
          </cell>
          <cell r="AT2154" t="str">
            <v>3123</v>
          </cell>
          <cell r="AU2154" t="str">
            <v>589</v>
          </cell>
          <cell r="AV2154" t="str">
            <v>05/26</v>
          </cell>
          <cell r="AW2154" t="str">
            <v>IMDM24204344..</v>
          </cell>
          <cell r="AX2154" t="str">
            <v>Activo</v>
          </cell>
          <cell r="AY2154" t="str">
            <v>No</v>
          </cell>
          <cell r="AZ2154" t="str">
            <v>-</v>
          </cell>
          <cell r="BA2154" t="str">
            <v>-</v>
          </cell>
          <cell r="BB2154" t="str">
            <v>-</v>
          </cell>
          <cell r="BC2154" t="str">
            <v>-</v>
          </cell>
          <cell r="BD2154" t="str">
            <v>-</v>
          </cell>
          <cell r="BE2154" t="str">
            <v>-</v>
          </cell>
          <cell r="BF2154" t="str">
            <v>-</v>
          </cell>
          <cell r="BG2154" t="str">
            <v>-</v>
          </cell>
          <cell r="BH2154">
            <v>2022</v>
          </cell>
          <cell r="BI2154">
            <v>1</v>
          </cell>
          <cell r="BJ2154" t="str">
            <v>Arrendado</v>
          </cell>
          <cell r="BL2154" t="str">
            <v>Auto Cam, S.A. de C.V.</v>
          </cell>
          <cell r="BM2154">
            <v>128362.07</v>
          </cell>
          <cell r="BN2154">
            <v>20537.93</v>
          </cell>
          <cell r="BO2154">
            <v>148900</v>
          </cell>
          <cell r="BQ2154">
            <v>43652</v>
          </cell>
          <cell r="BR2154" t="str">
            <v>AP-20180626-0783</v>
          </cell>
          <cell r="BS2154" t="str">
            <v>136</v>
          </cell>
          <cell r="BT2154" t="str">
            <v>12/48</v>
          </cell>
          <cell r="BU2154">
            <v>1334.93</v>
          </cell>
          <cell r="BV2154">
            <v>1269.71</v>
          </cell>
          <cell r="BW2154">
            <v>2604.6400000000003</v>
          </cell>
          <cell r="BX2154">
            <v>416.74</v>
          </cell>
          <cell r="BY2154">
            <v>3021.38</v>
          </cell>
          <cell r="BZ2154">
            <v>115739.98000000001</v>
          </cell>
          <cell r="CA2154" t="str">
            <v>26/06/2018</v>
          </cell>
          <cell r="CB2154" t="str">
            <v>06/07/2022</v>
          </cell>
          <cell r="CC2154" t="str">
            <v>Martes</v>
          </cell>
          <cell r="CD2154" t="str">
            <v>97</v>
          </cell>
          <cell r="CE2154" t="str">
            <v>7</v>
          </cell>
          <cell r="CF2154" t="str">
            <v>Rosa</v>
          </cell>
          <cell r="CG2154" t="str">
            <v>2o Sábado</v>
          </cell>
          <cell r="CH2154" t="str">
            <v>Feb y Mzo</v>
          </cell>
          <cell r="CI2154" t="str">
            <v>Ago y Sep</v>
          </cell>
          <cell r="CJ2154" t="str">
            <v>PAdmvo</v>
          </cell>
          <cell r="CK2154">
            <v>90</v>
          </cell>
          <cell r="CL2154" t="str">
            <v>101 - MAGNA</v>
          </cell>
          <cell r="CM2154" t="str">
            <v>18154</v>
          </cell>
          <cell r="CN2154" t="str">
            <v>185/60/R14</v>
          </cell>
          <cell r="CO2154" t="str">
            <v>Motor: 1.6L, Potencia: 103hp @ 5800 rpm. Torque: 107 lb-pie @ 3600 rpm</v>
          </cell>
          <cell r="CP2154" t="str">
            <v>-</v>
          </cell>
        </row>
        <row r="2155">
          <cell r="A2155" t="str">
            <v>18155</v>
          </cell>
          <cell r="B2155" t="str">
            <v>L60AVT</v>
          </cell>
          <cell r="C2155" t="str">
            <v>Ciudad de México</v>
          </cell>
          <cell r="D2155" t="str">
            <v>No aplica</v>
          </cell>
          <cell r="E2155" t="str">
            <v>Aveo</v>
          </cell>
          <cell r="F2155" t="str">
            <v>Automóvil</v>
          </cell>
          <cell r="G2155" t="str">
            <v>Chevrolet</v>
          </cell>
          <cell r="H2155" t="str">
            <v>Aveo LT 4 Ptas, T/M-5V, D/H, A/A, B/A, CD, Paq. K</v>
          </cell>
          <cell r="I2155" t="str">
            <v>3G1TA5CF6JL195736</v>
          </cell>
          <cell r="J2155" t="str">
            <v>Hecho en México</v>
          </cell>
          <cell r="K2155" t="str">
            <v>Magna</v>
          </cell>
          <cell r="L2155">
            <v>4</v>
          </cell>
          <cell r="M2155">
            <v>45</v>
          </cell>
          <cell r="N2155">
            <v>2018</v>
          </cell>
          <cell r="O2155" t="str">
            <v>Culiacán</v>
          </cell>
          <cell r="P2155" t="str">
            <v>Sinaloa</v>
          </cell>
          <cell r="Q2155" t="str">
            <v>Occidente</v>
          </cell>
          <cell r="R2155" t="str">
            <v>Activo</v>
          </cell>
          <cell r="S2155" t="str">
            <v>En operación</v>
          </cell>
          <cell r="T2155" t="str">
            <v>GNP</v>
          </cell>
          <cell r="U2155" t="str">
            <v>Grupo Nacional Provincial, S.A.B.</v>
          </cell>
          <cell r="V2155" t="str">
            <v>Agente Empleado</v>
          </cell>
          <cell r="W2155" t="str">
            <v>-</v>
          </cell>
          <cell r="X2155" t="str">
            <v>Oficina de Ventas</v>
          </cell>
          <cell r="Y2155" t="str">
            <v>Asignado</v>
          </cell>
          <cell r="Z2155" t="str">
            <v>V02792</v>
          </cell>
          <cell r="AA2155" t="str">
            <v>Gómez Meza Gloria Pamela</v>
          </cell>
          <cell r="AB2155" t="str">
            <v>GNP Administración de Venta Masiva, S.A. de C.V.</v>
          </cell>
          <cell r="AC2155" t="str">
            <v>GOMG8105244L0</v>
          </cell>
          <cell r="AD2155" t="str">
            <v>Jefe de departamento</v>
          </cell>
          <cell r="AE2155" t="str">
            <v>Gerente Comercial</v>
          </cell>
          <cell r="AF2155" t="str">
            <v>Unidad de Negocio</v>
          </cell>
          <cell r="AG2155" t="str">
            <v>Dirección Canal Masivo</v>
          </cell>
          <cell r="AH2155" t="str">
            <v>Subdirección Comercial Agentes y Empleados</v>
          </cell>
          <cell r="AI2155" t="str">
            <v>C2041</v>
          </cell>
          <cell r="AJ2155" t="str">
            <v>Cabrera Zúñiga Saúl</v>
          </cell>
          <cell r="AK2155" t="str">
            <v>Culiacan</v>
          </cell>
          <cell r="AL2155" t="str">
            <v>Culiacan</v>
          </cell>
          <cell r="AM2155">
            <v>6268</v>
          </cell>
          <cell r="AN2155" t="str">
            <v>pamela.gomez@gnp.com.mx</v>
          </cell>
          <cell r="AO2155" t="str">
            <v>pamela.gomez@gnp.com.mx</v>
          </cell>
          <cell r="AQ2155">
            <v>6673895328</v>
          </cell>
          <cell r="AR2155" t="str">
            <v>6363180010389607</v>
          </cell>
          <cell r="AS2155" t="str">
            <v>ACTIVO</v>
          </cell>
          <cell r="AT2155" t="str">
            <v>7595</v>
          </cell>
          <cell r="AU2155" t="str">
            <v>610</v>
          </cell>
          <cell r="AV2155" t="str">
            <v>05/26</v>
          </cell>
          <cell r="AW2155" t="str">
            <v>IMDM24204054..</v>
          </cell>
          <cell r="AX2155" t="str">
            <v>Activo</v>
          </cell>
          <cell r="AY2155" t="str">
            <v>No</v>
          </cell>
          <cell r="AZ2155" t="str">
            <v>-</v>
          </cell>
          <cell r="BA2155" t="str">
            <v>-</v>
          </cell>
          <cell r="BB2155" t="str">
            <v>-</v>
          </cell>
          <cell r="BC2155" t="str">
            <v>-</v>
          </cell>
          <cell r="BD2155" t="str">
            <v>-</v>
          </cell>
          <cell r="BE2155" t="str">
            <v>-</v>
          </cell>
          <cell r="BF2155" t="str">
            <v>-</v>
          </cell>
          <cell r="BG2155" t="str">
            <v>-</v>
          </cell>
          <cell r="BH2155">
            <v>2022</v>
          </cell>
          <cell r="BI2155">
            <v>1</v>
          </cell>
          <cell r="BJ2155" t="str">
            <v>Arrendado</v>
          </cell>
          <cell r="BL2155" t="str">
            <v>Auto Cam, S.A. de C.V.</v>
          </cell>
          <cell r="BM2155">
            <v>128362.07</v>
          </cell>
          <cell r="BN2155">
            <v>20537.93</v>
          </cell>
          <cell r="BO2155">
            <v>148900</v>
          </cell>
          <cell r="BQ2155">
            <v>43652</v>
          </cell>
          <cell r="BR2155" t="str">
            <v>AP-20180626-0783</v>
          </cell>
          <cell r="BS2155" t="str">
            <v>137</v>
          </cell>
          <cell r="BT2155" t="str">
            <v>12/48</v>
          </cell>
          <cell r="BU2155">
            <v>1334.93</v>
          </cell>
          <cell r="BV2155">
            <v>1269.71</v>
          </cell>
          <cell r="BW2155">
            <v>2604.6400000000003</v>
          </cell>
          <cell r="BX2155">
            <v>416.74</v>
          </cell>
          <cell r="BY2155">
            <v>3021.38</v>
          </cell>
          <cell r="BZ2155">
            <v>115739.98000000001</v>
          </cell>
          <cell r="CA2155" t="str">
            <v>26/06/2018</v>
          </cell>
          <cell r="CB2155" t="str">
            <v>06/07/2022</v>
          </cell>
          <cell r="CC2155" t="str">
            <v>Viernes</v>
          </cell>
          <cell r="CD2155" t="str">
            <v>60</v>
          </cell>
          <cell r="CE2155" t="str">
            <v>0</v>
          </cell>
          <cell r="CF2155" t="str">
            <v>Azul</v>
          </cell>
          <cell r="CG2155" t="str">
            <v>5o Sábado</v>
          </cell>
          <cell r="CH2155" t="str">
            <v>May y Jun</v>
          </cell>
          <cell r="CI2155" t="str">
            <v>Nov y Dic</v>
          </cell>
          <cell r="CJ2155" t="str">
            <v>AgenteEmp</v>
          </cell>
          <cell r="CK2155">
            <v>90</v>
          </cell>
          <cell r="CL2155" t="str">
            <v>101 - MAGNA</v>
          </cell>
          <cell r="CM2155" t="str">
            <v>18155</v>
          </cell>
          <cell r="CN2155" t="str">
            <v>185/60/R14</v>
          </cell>
          <cell r="CO2155" t="str">
            <v>Motor: 1.6L, Potencia: 103hp @ 5800 rpm. Torque: 107 lb-pie @ 3600 rpm</v>
          </cell>
          <cell r="CP2155" t="str">
            <v>4010742</v>
          </cell>
        </row>
        <row r="2156">
          <cell r="A2156" t="str">
            <v>18156</v>
          </cell>
          <cell r="B2156" t="str">
            <v>L84AVT</v>
          </cell>
          <cell r="C2156" t="str">
            <v>Ciudad de México</v>
          </cell>
          <cell r="D2156" t="str">
            <v>No aplica</v>
          </cell>
          <cell r="E2156" t="str">
            <v>Aveo</v>
          </cell>
          <cell r="F2156" t="str">
            <v>Automóvil</v>
          </cell>
          <cell r="G2156" t="str">
            <v>Chevrolet</v>
          </cell>
          <cell r="H2156" t="str">
            <v>Aveo LT 4 Ptas, T/M-5V, D/H, A/A, B/A, CD, Paq. K</v>
          </cell>
          <cell r="I2156" t="str">
            <v>3G1TA5CF6JL196658</v>
          </cell>
          <cell r="J2156" t="str">
            <v>Hecho en México</v>
          </cell>
          <cell r="K2156" t="str">
            <v>Magna</v>
          </cell>
          <cell r="L2156">
            <v>4</v>
          </cell>
          <cell r="M2156">
            <v>45</v>
          </cell>
          <cell r="N2156">
            <v>2018</v>
          </cell>
          <cell r="O2156" t="str">
            <v>Oaxaca</v>
          </cell>
          <cell r="P2156" t="str">
            <v>Oaxaca</v>
          </cell>
          <cell r="Q2156" t="str">
            <v>Sureste</v>
          </cell>
          <cell r="R2156" t="str">
            <v>Activo</v>
          </cell>
          <cell r="S2156" t="str">
            <v>En operación</v>
          </cell>
          <cell r="T2156" t="str">
            <v>GNP</v>
          </cell>
          <cell r="U2156" t="str">
            <v>Grupo Nacional Provincial, S.A.B.</v>
          </cell>
          <cell r="V2156" t="str">
            <v>Supervisor Ajustes</v>
          </cell>
          <cell r="W2156" t="str">
            <v>-</v>
          </cell>
          <cell r="X2156" t="str">
            <v>Plaza GNP</v>
          </cell>
          <cell r="Y2156" t="str">
            <v>Asignado</v>
          </cell>
          <cell r="Z2156" t="str">
            <v>N94475</v>
          </cell>
          <cell r="AA2156" t="str">
            <v>De la Paz De Jesus Rafael</v>
          </cell>
          <cell r="AB2156" t="str">
            <v>Grupo Nacional Provincial, S.A.B.</v>
          </cell>
          <cell r="AC2156" t="str">
            <v>PAJR821024KI2</v>
          </cell>
          <cell r="AD2156" t="str">
            <v>Jefe de departamento</v>
          </cell>
          <cell r="AE2156" t="str">
            <v>Supervisor Taller</v>
          </cell>
          <cell r="AF2156" t="str">
            <v>Unidad Operativa</v>
          </cell>
          <cell r="AG2156" t="str">
            <v>Dirección Servicio y Operaciones</v>
          </cell>
          <cell r="AH2156" t="str">
            <v>Subdir. Siniestros CDMX y Sureste</v>
          </cell>
          <cell r="AI2156" t="str">
            <v>C9208</v>
          </cell>
          <cell r="AJ2156" t="str">
            <v>Lasa Estrada Antxon</v>
          </cell>
          <cell r="AK2156" t="str">
            <v>Supervisoría Oaxaca</v>
          </cell>
          <cell r="AL2156" t="str">
            <v>Oaxaca</v>
          </cell>
          <cell r="AM2156">
            <v>7701</v>
          </cell>
          <cell r="AN2156" t="str">
            <v>rafael.delapaz@gnp.com.mx</v>
          </cell>
          <cell r="AO2156" t="str">
            <v>rafael.delapaz@gnp.com.mx</v>
          </cell>
          <cell r="AQ2156">
            <v>9516691855</v>
          </cell>
          <cell r="AR2156" t="str">
            <v>6363180010389615</v>
          </cell>
          <cell r="AS2156" t="str">
            <v>ACTIVO</v>
          </cell>
          <cell r="AT2156" t="str">
            <v>4158</v>
          </cell>
          <cell r="AU2156" t="str">
            <v>423</v>
          </cell>
          <cell r="AV2156" t="str">
            <v>05/26</v>
          </cell>
          <cell r="AW2156" t="str">
            <v>IMDM24204027..</v>
          </cell>
          <cell r="AX2156" t="str">
            <v>Inactivo</v>
          </cell>
          <cell r="AY2156" t="str">
            <v>Si</v>
          </cell>
          <cell r="AZ2156">
            <v>819.44</v>
          </cell>
          <cell r="BA2156">
            <v>43708</v>
          </cell>
          <cell r="BB2156">
            <v>3277.76</v>
          </cell>
          <cell r="BC2156" t="str">
            <v>-</v>
          </cell>
          <cell r="BD2156">
            <v>59000</v>
          </cell>
          <cell r="BE2156">
            <v>43661</v>
          </cell>
          <cell r="BF2156">
            <v>44742</v>
          </cell>
          <cell r="BG2156">
            <v>3</v>
          </cell>
          <cell r="BH2156">
            <v>2021</v>
          </cell>
          <cell r="BI2156">
            <v>1</v>
          </cell>
          <cell r="BJ2156" t="str">
            <v>Arrendado</v>
          </cell>
          <cell r="BL2156" t="str">
            <v>Auto Cam, S.A. de C.V.</v>
          </cell>
          <cell r="BM2156">
            <v>128362.07</v>
          </cell>
          <cell r="BN2156">
            <v>20537.93</v>
          </cell>
          <cell r="BO2156">
            <v>148900</v>
          </cell>
          <cell r="BQ2156">
            <v>43652</v>
          </cell>
          <cell r="BR2156" t="str">
            <v>AP-20180626-0783</v>
          </cell>
          <cell r="BS2156" t="str">
            <v>138</v>
          </cell>
          <cell r="BT2156" t="str">
            <v>12/48</v>
          </cell>
          <cell r="BU2156">
            <v>1334.93</v>
          </cell>
          <cell r="BV2156">
            <v>1269.71</v>
          </cell>
          <cell r="BW2156">
            <v>2604.6400000000003</v>
          </cell>
          <cell r="BX2156">
            <v>416.74</v>
          </cell>
          <cell r="BY2156">
            <v>3021.38</v>
          </cell>
          <cell r="BZ2156">
            <v>115739.98000000001</v>
          </cell>
          <cell r="CA2156" t="str">
            <v>26/06/2018</v>
          </cell>
          <cell r="CB2156" t="str">
            <v>06/07/2022</v>
          </cell>
          <cell r="CC2156" t="str">
            <v>Miércoles</v>
          </cell>
          <cell r="CD2156" t="str">
            <v>84</v>
          </cell>
          <cell r="CE2156" t="str">
            <v>4</v>
          </cell>
          <cell r="CF2156" t="str">
            <v>Rojo</v>
          </cell>
          <cell r="CG2156" t="str">
            <v>3er Sábado</v>
          </cell>
          <cell r="CH2156" t="str">
            <v>Mzo y Abr</v>
          </cell>
          <cell r="CI2156" t="str">
            <v>Sep y Oct</v>
          </cell>
          <cell r="CJ2156" t="str">
            <v>SupTaller</v>
          </cell>
          <cell r="CK2156">
            <v>90</v>
          </cell>
          <cell r="CL2156" t="str">
            <v>101 - MAGNA</v>
          </cell>
          <cell r="CM2156" t="str">
            <v>18156</v>
          </cell>
          <cell r="CN2156" t="str">
            <v>185/60/R14</v>
          </cell>
          <cell r="CO2156" t="str">
            <v>Motor: 1.6L, Potencia: 103hp @ 5800 rpm. Torque: 107 lb-pie @ 3600 rpm</v>
          </cell>
          <cell r="CP2156" t="str">
            <v>4018916</v>
          </cell>
        </row>
        <row r="2157">
          <cell r="A2157" t="str">
            <v>18157</v>
          </cell>
          <cell r="B2157" t="str">
            <v>K66AVT</v>
          </cell>
          <cell r="C2157" t="str">
            <v>Ciudad de México</v>
          </cell>
          <cell r="D2157" t="str">
            <v>No aplica</v>
          </cell>
          <cell r="E2157" t="str">
            <v>Aveo</v>
          </cell>
          <cell r="F2157" t="str">
            <v>Automóvil</v>
          </cell>
          <cell r="G2157" t="str">
            <v>Chevrolet</v>
          </cell>
          <cell r="H2157" t="str">
            <v>Aveo LT 4 Ptas, T/M-5V, D/H, A/A, B/A, CD, Paq. K</v>
          </cell>
          <cell r="I2157" t="str">
            <v>3G1TA5CF6JL198068</v>
          </cell>
          <cell r="J2157" t="str">
            <v>Hecho en México</v>
          </cell>
          <cell r="K2157" t="str">
            <v>Magna</v>
          </cell>
          <cell r="L2157">
            <v>4</v>
          </cell>
          <cell r="M2157">
            <v>45</v>
          </cell>
          <cell r="N2157">
            <v>2018</v>
          </cell>
          <cell r="O2157" t="str">
            <v>Oaxaca</v>
          </cell>
          <cell r="P2157" t="str">
            <v>Oaxaca</v>
          </cell>
          <cell r="Q2157" t="str">
            <v>Sureste</v>
          </cell>
          <cell r="R2157" t="str">
            <v>Activo</v>
          </cell>
          <cell r="S2157" t="str">
            <v>En operación</v>
          </cell>
          <cell r="T2157" t="str">
            <v>GNP</v>
          </cell>
          <cell r="U2157" t="str">
            <v>Grupo Nacional Provincial, S.A.B.</v>
          </cell>
          <cell r="V2157" t="str">
            <v>Agente Empleado</v>
          </cell>
          <cell r="W2157" t="str">
            <v>-</v>
          </cell>
          <cell r="X2157" t="str">
            <v>Plaza GNP</v>
          </cell>
          <cell r="Y2157" t="str">
            <v>Asignado</v>
          </cell>
          <cell r="Z2157" t="str">
            <v>V05969</v>
          </cell>
          <cell r="AA2157" t="str">
            <v>Jímenez Bolaños Sandy</v>
          </cell>
          <cell r="AB2157" t="str">
            <v>GNP Administración de Venta Masiva, S.A. de C.V.</v>
          </cell>
          <cell r="AC2157" t="str">
            <v>JIBS8304266MA</v>
          </cell>
          <cell r="AD2157" t="str">
            <v>Jefe de departamento</v>
          </cell>
          <cell r="AE2157" t="str">
            <v>Gerente Comercial</v>
          </cell>
          <cell r="AF2157" t="str">
            <v>Unidad de Negocio</v>
          </cell>
          <cell r="AG2157" t="str">
            <v>Dirección Canal Masivo</v>
          </cell>
          <cell r="AH2157" t="str">
            <v>Subdirección Comercial Agentes y Empleados</v>
          </cell>
          <cell r="AI2157" t="str">
            <v>C2041</v>
          </cell>
          <cell r="AJ2157" t="str">
            <v>Cabrera Zúñiga Saúl</v>
          </cell>
          <cell r="AK2157" t="str">
            <v>Oficina Agente Empleados Oaxaca</v>
          </cell>
          <cell r="AL2157" t="str">
            <v>Oaxaca</v>
          </cell>
          <cell r="AM2157">
            <v>0</v>
          </cell>
          <cell r="AN2157" t="str">
            <v>sandy.jimenez@gnp.com.mx</v>
          </cell>
          <cell r="AO2157" t="str">
            <v>sandy.jimenez@gnp.com.mx</v>
          </cell>
          <cell r="AQ2157">
            <v>9512442258</v>
          </cell>
          <cell r="AR2157" t="str">
            <v>6363180010389623</v>
          </cell>
          <cell r="AS2157" t="str">
            <v>ACTIVO</v>
          </cell>
          <cell r="AT2157" t="str">
            <v>1599</v>
          </cell>
          <cell r="AU2157" t="str">
            <v>783</v>
          </cell>
          <cell r="AV2157" t="str">
            <v>05/26</v>
          </cell>
          <cell r="AW2157" t="str">
            <v>IMDM24204028..</v>
          </cell>
          <cell r="AX2157" t="str">
            <v>Activo</v>
          </cell>
          <cell r="AY2157" t="str">
            <v>No</v>
          </cell>
          <cell r="AZ2157" t="str">
            <v>-</v>
          </cell>
          <cell r="BA2157" t="str">
            <v>-</v>
          </cell>
          <cell r="BB2157" t="str">
            <v>-</v>
          </cell>
          <cell r="BC2157" t="str">
            <v>-</v>
          </cell>
          <cell r="BD2157" t="str">
            <v>-</v>
          </cell>
          <cell r="BE2157" t="str">
            <v>-</v>
          </cell>
          <cell r="BF2157" t="str">
            <v>-</v>
          </cell>
          <cell r="BG2157" t="str">
            <v>-</v>
          </cell>
          <cell r="BH2157">
            <v>2022</v>
          </cell>
          <cell r="BI2157">
            <v>1</v>
          </cell>
          <cell r="BJ2157" t="str">
            <v>Arrendado</v>
          </cell>
          <cell r="BL2157" t="str">
            <v>Auto Cam, S.A. de C.V.</v>
          </cell>
          <cell r="BM2157">
            <v>128362.07</v>
          </cell>
          <cell r="BN2157">
            <v>20537.93</v>
          </cell>
          <cell r="BO2157">
            <v>148900</v>
          </cell>
          <cell r="BQ2157">
            <v>43652</v>
          </cell>
          <cell r="BR2157" t="str">
            <v>AP-20180626-0783</v>
          </cell>
          <cell r="BS2157" t="str">
            <v>139</v>
          </cell>
          <cell r="BT2157" t="str">
            <v>12/48</v>
          </cell>
          <cell r="BU2157">
            <v>1334.93</v>
          </cell>
          <cell r="BV2157">
            <v>1269.71</v>
          </cell>
          <cell r="BW2157">
            <v>2604.6400000000003</v>
          </cell>
          <cell r="BX2157">
            <v>416.74</v>
          </cell>
          <cell r="BY2157">
            <v>3021.38</v>
          </cell>
          <cell r="BZ2157">
            <v>115739.98000000001</v>
          </cell>
          <cell r="CA2157" t="str">
            <v>26/06/2018</v>
          </cell>
          <cell r="CB2157" t="str">
            <v>06/07/2022</v>
          </cell>
          <cell r="CC2157" t="str">
            <v>Lunes</v>
          </cell>
          <cell r="CD2157" t="str">
            <v>66</v>
          </cell>
          <cell r="CE2157" t="str">
            <v>6</v>
          </cell>
          <cell r="CF2157" t="str">
            <v>Amarillo</v>
          </cell>
          <cell r="CG2157" t="str">
            <v>1er Sábado</v>
          </cell>
          <cell r="CH2157" t="str">
            <v>Ene y Feb</v>
          </cell>
          <cell r="CI2157" t="str">
            <v>Jul y Ago</v>
          </cell>
          <cell r="CJ2157" t="str">
            <v>PAdmvo</v>
          </cell>
          <cell r="CK2157">
            <v>90</v>
          </cell>
          <cell r="CL2157" t="str">
            <v>101 - MAGNA</v>
          </cell>
          <cell r="CM2157" t="str">
            <v>18157</v>
          </cell>
          <cell r="CN2157" t="str">
            <v>185/60/R14</v>
          </cell>
          <cell r="CO2157" t="str">
            <v>Motor: 1.6L, Potencia: 103hp @ 5800 rpm. Torque: 107 lb-pie @ 3600 rpm</v>
          </cell>
          <cell r="CP2157" t="str">
            <v>-</v>
          </cell>
        </row>
        <row r="2158">
          <cell r="A2158" t="str">
            <v>18158</v>
          </cell>
          <cell r="B2158" t="str">
            <v>K31AVT</v>
          </cell>
          <cell r="C2158" t="str">
            <v>Ciudad de México</v>
          </cell>
          <cell r="D2158" t="str">
            <v>No aplica</v>
          </cell>
          <cell r="E2158" t="str">
            <v>Aveo</v>
          </cell>
          <cell r="F2158" t="str">
            <v>Automóvil</v>
          </cell>
          <cell r="G2158" t="str">
            <v>Chevrolet</v>
          </cell>
          <cell r="H2158" t="str">
            <v>Aveo LT 4 Ptas, T/M-5V, D/H, A/A, B/A, CD, Paq. K</v>
          </cell>
          <cell r="I2158" t="str">
            <v>3G1TA5CF2JL180120</v>
          </cell>
          <cell r="J2158" t="str">
            <v>Hecho en México</v>
          </cell>
          <cell r="K2158" t="str">
            <v>Magna</v>
          </cell>
          <cell r="L2158">
            <v>4</v>
          </cell>
          <cell r="M2158">
            <v>45</v>
          </cell>
          <cell r="N2158">
            <v>2018</v>
          </cell>
          <cell r="O2158" t="str">
            <v>Villahermosa</v>
          </cell>
          <cell r="P2158" t="str">
            <v>Tabasco</v>
          </cell>
          <cell r="Q2158" t="str">
            <v>Sureste</v>
          </cell>
          <cell r="R2158" t="str">
            <v>Activo</v>
          </cell>
          <cell r="S2158" t="str">
            <v>En operación</v>
          </cell>
          <cell r="T2158" t="str">
            <v>GNP</v>
          </cell>
          <cell r="U2158" t="str">
            <v>Grupo Nacional Provincial, S.A.B.</v>
          </cell>
          <cell r="V2158" t="str">
            <v>Pool Administrativo</v>
          </cell>
          <cell r="W2158" t="str">
            <v>Pool Administrativo</v>
          </cell>
          <cell r="X2158" t="str">
            <v>Supervisoria</v>
          </cell>
          <cell r="Y2158" t="str">
            <v>Pool</v>
          </cell>
          <cell r="Z2158" t="str">
            <v>N90478</v>
          </cell>
          <cell r="AA2158" t="str">
            <v>Cabral Perera Mario</v>
          </cell>
          <cell r="AB2158" t="str">
            <v>Grupo Nacional Provincial, S.A.B.</v>
          </cell>
          <cell r="AC2158" t="str">
            <v>CAPM820616V89</v>
          </cell>
          <cell r="AD2158" t="str">
            <v>Jefe de departamento</v>
          </cell>
          <cell r="AE2158" t="str">
            <v>Jefe de Departamento A</v>
          </cell>
          <cell r="AF2158" t="str">
            <v>Unidad Staff</v>
          </cell>
          <cell r="AG2158" t="str">
            <v>Dirección Recursos Humanos y Servicios Administrativos</v>
          </cell>
          <cell r="AH2158" t="str">
            <v>Subdir. Inmuebles</v>
          </cell>
          <cell r="AI2158" t="str">
            <v>C6108</v>
          </cell>
          <cell r="AJ2158" t="str">
            <v>Lomeli Aguayo Victor Javier</v>
          </cell>
          <cell r="AK2158" t="str">
            <v>Casona</v>
          </cell>
          <cell r="AL2158" t="str">
            <v>Mérida</v>
          </cell>
          <cell r="AM2158">
            <v>6829</v>
          </cell>
          <cell r="AN2158" t="str">
            <v>mario.cabral@gnp.com.mx</v>
          </cell>
          <cell r="AO2158" t="str">
            <v>mario.cabral@gnp.com.mx</v>
          </cell>
          <cell r="AQ2158">
            <v>9992336491</v>
          </cell>
          <cell r="AR2158" t="str">
            <v>6363180010389631</v>
          </cell>
          <cell r="AS2158" t="str">
            <v>ACTIVO</v>
          </cell>
          <cell r="AT2158" t="str">
            <v>2535</v>
          </cell>
          <cell r="AU2158" t="str">
            <v>482</v>
          </cell>
          <cell r="AV2158" t="str">
            <v>05/26</v>
          </cell>
          <cell r="AW2158" t="str">
            <v>-</v>
          </cell>
          <cell r="AX2158" t="str">
            <v>-</v>
          </cell>
          <cell r="AY2158" t="str">
            <v>No</v>
          </cell>
          <cell r="AZ2158" t="str">
            <v>-</v>
          </cell>
          <cell r="BA2158" t="str">
            <v>-</v>
          </cell>
          <cell r="BB2158" t="str">
            <v>-</v>
          </cell>
          <cell r="BC2158" t="str">
            <v>-</v>
          </cell>
          <cell r="BD2158" t="str">
            <v>-</v>
          </cell>
          <cell r="BE2158" t="str">
            <v>-</v>
          </cell>
          <cell r="BF2158" t="str">
            <v>-</v>
          </cell>
          <cell r="BG2158" t="str">
            <v>-</v>
          </cell>
          <cell r="BH2158">
            <v>2022</v>
          </cell>
          <cell r="BI2158">
            <v>1</v>
          </cell>
          <cell r="BJ2158" t="str">
            <v>Arrendado</v>
          </cell>
          <cell r="BL2158" t="str">
            <v>Auto Cam, S.A. de C.V.</v>
          </cell>
          <cell r="BM2158">
            <v>128362.07</v>
          </cell>
          <cell r="BN2158">
            <v>20537.93</v>
          </cell>
          <cell r="BO2158">
            <v>148900</v>
          </cell>
          <cell r="BQ2158">
            <v>43652</v>
          </cell>
          <cell r="BR2158" t="str">
            <v>AP-20180626-0783</v>
          </cell>
          <cell r="BS2158" t="str">
            <v>140</v>
          </cell>
          <cell r="BT2158" t="str">
            <v>12/48</v>
          </cell>
          <cell r="BU2158">
            <v>1334.93</v>
          </cell>
          <cell r="BV2158">
            <v>1269.71</v>
          </cell>
          <cell r="BW2158">
            <v>2604.6400000000003</v>
          </cell>
          <cell r="BX2158">
            <v>416.74</v>
          </cell>
          <cell r="BY2158">
            <v>3021.38</v>
          </cell>
          <cell r="BZ2158">
            <v>115739.98000000001</v>
          </cell>
          <cell r="CA2158" t="str">
            <v>26/06/2018</v>
          </cell>
          <cell r="CB2158" t="str">
            <v>06/07/2022</v>
          </cell>
          <cell r="CC2158" t="str">
            <v>Jueves</v>
          </cell>
          <cell r="CD2158" t="str">
            <v>31</v>
          </cell>
          <cell r="CE2158" t="str">
            <v>1</v>
          </cell>
          <cell r="CF2158" t="str">
            <v>Verde</v>
          </cell>
          <cell r="CG2158" t="str">
            <v>4o Sábado</v>
          </cell>
          <cell r="CH2158" t="str">
            <v>Abr y May</v>
          </cell>
          <cell r="CI2158" t="str">
            <v>Oct y Nov</v>
          </cell>
          <cell r="CJ2158" t="str">
            <v>PAdmvo</v>
          </cell>
          <cell r="CK2158">
            <v>90</v>
          </cell>
          <cell r="CL2158" t="str">
            <v>101 - MAGNA</v>
          </cell>
          <cell r="CM2158" t="str">
            <v>18158</v>
          </cell>
          <cell r="CN2158" t="str">
            <v>185/60/R14</v>
          </cell>
          <cell r="CO2158" t="str">
            <v>Motor: 1.6L, Potencia: 103hp @ 5800 rpm. Torque: 107 lb-pie @ 3600 rpm</v>
          </cell>
          <cell r="CP2158" t="str">
            <v>-</v>
          </cell>
        </row>
        <row r="2159">
          <cell r="A2159" t="str">
            <v>18159</v>
          </cell>
          <cell r="B2159" t="str">
            <v>L10AVT</v>
          </cell>
          <cell r="C2159" t="str">
            <v>Ciudad de México</v>
          </cell>
          <cell r="D2159" t="str">
            <v>No aplica</v>
          </cell>
          <cell r="E2159" t="str">
            <v>Aveo</v>
          </cell>
          <cell r="F2159" t="str">
            <v>Automóvil</v>
          </cell>
          <cell r="G2159" t="str">
            <v>Chevrolet</v>
          </cell>
          <cell r="H2159" t="str">
            <v>Aveo LT 4 Ptas, T/M-5V, D/H, A/A, B/A, CD, Paq. K</v>
          </cell>
          <cell r="I2159" t="str">
            <v>3G1TA5CF2JL182143</v>
          </cell>
          <cell r="J2159" t="str">
            <v>Hecho en México</v>
          </cell>
          <cell r="K2159" t="str">
            <v>Magna</v>
          </cell>
          <cell r="L2159">
            <v>4</v>
          </cell>
          <cell r="M2159">
            <v>45</v>
          </cell>
          <cell r="N2159">
            <v>2018</v>
          </cell>
          <cell r="O2159" t="str">
            <v>Cancún</v>
          </cell>
          <cell r="P2159" t="str">
            <v>Quintana Roo</v>
          </cell>
          <cell r="Q2159" t="str">
            <v>Sureste</v>
          </cell>
          <cell r="R2159" t="str">
            <v>Activo</v>
          </cell>
          <cell r="S2159" t="str">
            <v>En operación</v>
          </cell>
          <cell r="T2159" t="str">
            <v>GNP</v>
          </cell>
          <cell r="U2159" t="str">
            <v>Grupo Nacional Provincial, S.A.B.</v>
          </cell>
          <cell r="V2159" t="str">
            <v>Pool Administrativo</v>
          </cell>
          <cell r="W2159" t="str">
            <v>Pool Administrativo</v>
          </cell>
          <cell r="X2159" t="str">
            <v>Supervisoria</v>
          </cell>
          <cell r="Y2159" t="str">
            <v>Pool</v>
          </cell>
          <cell r="Z2159" t="str">
            <v>N90478</v>
          </cell>
          <cell r="AA2159" t="str">
            <v>Cabral Perera Mario</v>
          </cell>
          <cell r="AB2159" t="str">
            <v>Grupo Nacional Provincial, S.A.B.</v>
          </cell>
          <cell r="AC2159" t="str">
            <v>CAPM820616V89</v>
          </cell>
          <cell r="AD2159" t="str">
            <v>Jefe de departamento</v>
          </cell>
          <cell r="AE2159" t="str">
            <v>Jefe de Departamento A</v>
          </cell>
          <cell r="AF2159" t="str">
            <v>Unidad Staff</v>
          </cell>
          <cell r="AG2159" t="str">
            <v>Dirección Recursos Humanos y Servicios Administrativos</v>
          </cell>
          <cell r="AH2159" t="str">
            <v>Subdir. Inmuebles</v>
          </cell>
          <cell r="AI2159" t="str">
            <v>C6108</v>
          </cell>
          <cell r="AJ2159" t="str">
            <v>Lomeli Aguayo Victor Javier</v>
          </cell>
          <cell r="AK2159" t="str">
            <v>Casona</v>
          </cell>
          <cell r="AL2159" t="str">
            <v>Mérida</v>
          </cell>
          <cell r="AM2159">
            <v>6829</v>
          </cell>
          <cell r="AN2159" t="str">
            <v>mario.cabral@gnp.com.mx</v>
          </cell>
          <cell r="AO2159" t="str">
            <v>mario.cabral@gnp.com.mx</v>
          </cell>
          <cell r="AQ2159">
            <v>9992336491</v>
          </cell>
          <cell r="AR2159" t="str">
            <v>6363180010389649</v>
          </cell>
          <cell r="AS2159" t="str">
            <v>ACTIVO</v>
          </cell>
          <cell r="AT2159" t="str">
            <v>5868</v>
          </cell>
          <cell r="AU2159" t="str">
            <v>973</v>
          </cell>
          <cell r="AV2159" t="str">
            <v>05/26</v>
          </cell>
          <cell r="AW2159" t="str">
            <v>-</v>
          </cell>
          <cell r="AX2159" t="str">
            <v>-</v>
          </cell>
          <cell r="AY2159" t="str">
            <v>No</v>
          </cell>
          <cell r="AZ2159" t="str">
            <v>-</v>
          </cell>
          <cell r="BA2159" t="str">
            <v>-</v>
          </cell>
          <cell r="BB2159" t="str">
            <v>-</v>
          </cell>
          <cell r="BC2159" t="str">
            <v>-</v>
          </cell>
          <cell r="BD2159" t="str">
            <v>-</v>
          </cell>
          <cell r="BE2159" t="str">
            <v>-</v>
          </cell>
          <cell r="BF2159" t="str">
            <v>-</v>
          </cell>
          <cell r="BG2159" t="str">
            <v>-</v>
          </cell>
          <cell r="BH2159">
            <v>2022</v>
          </cell>
          <cell r="BI2159">
            <v>1</v>
          </cell>
          <cell r="BJ2159" t="str">
            <v>Arrendado</v>
          </cell>
          <cell r="BL2159" t="str">
            <v>Auto Cam, S.A. de C.V.</v>
          </cell>
          <cell r="BM2159">
            <v>128362.07</v>
          </cell>
          <cell r="BN2159">
            <v>20537.93</v>
          </cell>
          <cell r="BO2159">
            <v>148900</v>
          </cell>
          <cell r="BQ2159">
            <v>43652</v>
          </cell>
          <cell r="BR2159" t="str">
            <v>AP-20180626-0783</v>
          </cell>
          <cell r="BS2159" t="str">
            <v>141</v>
          </cell>
          <cell r="BT2159" t="str">
            <v>12/48</v>
          </cell>
          <cell r="BU2159">
            <v>1334.93</v>
          </cell>
          <cell r="BV2159">
            <v>1269.71</v>
          </cell>
          <cell r="BW2159">
            <v>2604.6400000000003</v>
          </cell>
          <cell r="BX2159">
            <v>416.74</v>
          </cell>
          <cell r="BY2159">
            <v>3021.38</v>
          </cell>
          <cell r="BZ2159">
            <v>115739.98000000001</v>
          </cell>
          <cell r="CA2159" t="str">
            <v>26/06/2018</v>
          </cell>
          <cell r="CB2159" t="str">
            <v>06/07/2022</v>
          </cell>
          <cell r="CC2159" t="str">
            <v>Viernes</v>
          </cell>
          <cell r="CD2159" t="str">
            <v>10</v>
          </cell>
          <cell r="CE2159" t="str">
            <v>0</v>
          </cell>
          <cell r="CF2159" t="str">
            <v>Azul</v>
          </cell>
          <cell r="CG2159" t="str">
            <v>5o Sábado</v>
          </cell>
          <cell r="CH2159" t="str">
            <v>May y Jun</v>
          </cell>
          <cell r="CI2159" t="str">
            <v>Nov y Dic</v>
          </cell>
          <cell r="CJ2159" t="str">
            <v>PAdmvo</v>
          </cell>
          <cell r="CK2159">
            <v>90</v>
          </cell>
          <cell r="CL2159" t="str">
            <v>101 - MAGNA</v>
          </cell>
          <cell r="CM2159" t="str">
            <v>18159</v>
          </cell>
          <cell r="CN2159" t="str">
            <v>185/60/R14</v>
          </cell>
          <cell r="CO2159" t="str">
            <v>Motor: 1.6L, Potencia: 103hp @ 5800 rpm. Torque: 107 lb-pie @ 3600 rpm</v>
          </cell>
          <cell r="CP2159" t="str">
            <v>-</v>
          </cell>
        </row>
        <row r="2160">
          <cell r="A2160" t="str">
            <v>18160</v>
          </cell>
          <cell r="B2160" t="str">
            <v>L22AVT</v>
          </cell>
          <cell r="C2160" t="str">
            <v>Ciudad de México</v>
          </cell>
          <cell r="D2160" t="str">
            <v>No aplica</v>
          </cell>
          <cell r="E2160" t="str">
            <v>Aveo</v>
          </cell>
          <cell r="F2160" t="str">
            <v>Automóvil</v>
          </cell>
          <cell r="G2160" t="str">
            <v>Chevrolet</v>
          </cell>
          <cell r="H2160" t="str">
            <v>Aveo LT 4 Ptas, T/M-5V, D/H, A/A, B/A, CD, Paq. K</v>
          </cell>
          <cell r="I2160" t="str">
            <v>3G1TA5CF6JL198247</v>
          </cell>
          <cell r="J2160" t="str">
            <v>Hecho en México</v>
          </cell>
          <cell r="K2160" t="str">
            <v>Magna</v>
          </cell>
          <cell r="L2160">
            <v>4</v>
          </cell>
          <cell r="M2160">
            <v>45</v>
          </cell>
          <cell r="N2160">
            <v>2018</v>
          </cell>
          <cell r="O2160" t="str">
            <v>Ciudad Juárez</v>
          </cell>
          <cell r="P2160" t="str">
            <v>Chihuahua</v>
          </cell>
          <cell r="Q2160" t="str">
            <v>Noroeste</v>
          </cell>
          <cell r="R2160" t="str">
            <v>Activo</v>
          </cell>
          <cell r="S2160" t="str">
            <v>En operación</v>
          </cell>
          <cell r="T2160" t="str">
            <v>GNP</v>
          </cell>
          <cell r="U2160" t="str">
            <v>Grupo Nacional Provincial, S.A.B.</v>
          </cell>
          <cell r="V2160" t="str">
            <v>Pool Administrativo</v>
          </cell>
          <cell r="W2160" t="str">
            <v>Pool Administrativo</v>
          </cell>
          <cell r="X2160" t="str">
            <v>Supervisoria</v>
          </cell>
          <cell r="Y2160" t="str">
            <v>Pool</v>
          </cell>
          <cell r="Z2160" t="str">
            <v>N89379</v>
          </cell>
          <cell r="AA2160" t="str">
            <v>Barragán Contreras Cesar Gerardo</v>
          </cell>
          <cell r="AB2160" t="str">
            <v>Grupo Nacional Provincial, S.A.B.</v>
          </cell>
          <cell r="AC2160" t="str">
            <v>BACC8109095Z9</v>
          </cell>
          <cell r="AD2160" t="str">
            <v>Jefe de departamento</v>
          </cell>
          <cell r="AE2160" t="str">
            <v>Jefe de Departamento A</v>
          </cell>
          <cell r="AF2160" t="str">
            <v>Unidad Staff</v>
          </cell>
          <cell r="AG2160" t="str">
            <v>Dirección Recursos Humanos y Servicios Administrativos</v>
          </cell>
          <cell r="AH2160" t="str">
            <v>Subdir. Inmuebles</v>
          </cell>
          <cell r="AI2160" t="str">
            <v>C6108</v>
          </cell>
          <cell r="AJ2160" t="str">
            <v>Lomeli Aguayo Victor Javier</v>
          </cell>
          <cell r="AK2160" t="str">
            <v>Mexicali</v>
          </cell>
          <cell r="AL2160" t="str">
            <v>Mexicalí</v>
          </cell>
          <cell r="AM2160">
            <v>7360</v>
          </cell>
          <cell r="AN2160" t="str">
            <v>gerardo.barragan@gnp.com.mx</v>
          </cell>
          <cell r="AO2160" t="str">
            <v>gerardo.barragan@gnp.com.mx</v>
          </cell>
          <cell r="AQ2160">
            <v>6862614822</v>
          </cell>
          <cell r="AR2160" t="str">
            <v>6363180010389656</v>
          </cell>
          <cell r="AS2160" t="str">
            <v>ACTIVO</v>
          </cell>
          <cell r="AT2160" t="str">
            <v>7534</v>
          </cell>
          <cell r="AU2160" t="str">
            <v>210</v>
          </cell>
          <cell r="AV2160" t="str">
            <v>05/26</v>
          </cell>
          <cell r="AW2160" t="str">
            <v>-</v>
          </cell>
          <cell r="AX2160" t="str">
            <v>-</v>
          </cell>
          <cell r="AY2160" t="str">
            <v>No</v>
          </cell>
          <cell r="AZ2160" t="str">
            <v>-</v>
          </cell>
          <cell r="BA2160" t="str">
            <v>-</v>
          </cell>
          <cell r="BB2160" t="str">
            <v>-</v>
          </cell>
          <cell r="BC2160" t="str">
            <v>-</v>
          </cell>
          <cell r="BD2160" t="str">
            <v>-</v>
          </cell>
          <cell r="BE2160" t="str">
            <v>-</v>
          </cell>
          <cell r="BF2160" t="str">
            <v>-</v>
          </cell>
          <cell r="BG2160" t="str">
            <v>-</v>
          </cell>
          <cell r="BH2160">
            <v>2022</v>
          </cell>
          <cell r="BI2160">
            <v>1</v>
          </cell>
          <cell r="BJ2160" t="str">
            <v>Arrendado</v>
          </cell>
          <cell r="BL2160" t="str">
            <v>Auto Cam, S.A. de C.V.</v>
          </cell>
          <cell r="BM2160">
            <v>128362.07</v>
          </cell>
          <cell r="BN2160">
            <v>20537.93</v>
          </cell>
          <cell r="BO2160">
            <v>148900</v>
          </cell>
          <cell r="BQ2160">
            <v>43652</v>
          </cell>
          <cell r="BR2160" t="str">
            <v>AP-20180626-0783</v>
          </cell>
          <cell r="BS2160" t="str">
            <v>142</v>
          </cell>
          <cell r="BT2160" t="str">
            <v>12/48</v>
          </cell>
          <cell r="BU2160">
            <v>1334.93</v>
          </cell>
          <cell r="BV2160">
            <v>1269.71</v>
          </cell>
          <cell r="BW2160">
            <v>2604.6400000000003</v>
          </cell>
          <cell r="BX2160">
            <v>416.74</v>
          </cell>
          <cell r="BY2160">
            <v>3021.38</v>
          </cell>
          <cell r="BZ2160">
            <v>115739.98000000001</v>
          </cell>
          <cell r="CA2160" t="str">
            <v>26/06/2018</v>
          </cell>
          <cell r="CB2160" t="str">
            <v>06/07/2022</v>
          </cell>
          <cell r="CC2160" t="str">
            <v>Jueves</v>
          </cell>
          <cell r="CD2160" t="str">
            <v>22</v>
          </cell>
          <cell r="CE2160" t="str">
            <v>2</v>
          </cell>
          <cell r="CF2160" t="str">
            <v>Verde</v>
          </cell>
          <cell r="CG2160" t="str">
            <v>4o Sábado</v>
          </cell>
          <cell r="CH2160" t="str">
            <v>Abr y May</v>
          </cell>
          <cell r="CI2160" t="str">
            <v>Oct y Nov</v>
          </cell>
          <cell r="CJ2160" t="str">
            <v>PAdmvo</v>
          </cell>
          <cell r="CK2160">
            <v>90</v>
          </cell>
          <cell r="CL2160" t="str">
            <v>101 - MAGNA</v>
          </cell>
          <cell r="CM2160" t="str">
            <v>18160</v>
          </cell>
          <cell r="CN2160" t="str">
            <v>185/60/R14</v>
          </cell>
          <cell r="CO2160" t="str">
            <v>Motor: 1.6L, Potencia: 103hp @ 5800 rpm. Torque: 107 lb-pie @ 3600 rpm</v>
          </cell>
          <cell r="CP2160" t="str">
            <v>-</v>
          </cell>
        </row>
        <row r="2161">
          <cell r="A2161" t="str">
            <v>18161</v>
          </cell>
          <cell r="B2161" t="str">
            <v>K62AVT</v>
          </cell>
          <cell r="C2161" t="str">
            <v>Ciudad de México</v>
          </cell>
          <cell r="D2161" t="str">
            <v>No aplica</v>
          </cell>
          <cell r="E2161" t="str">
            <v>Aveo</v>
          </cell>
          <cell r="F2161" t="str">
            <v>Automóvil</v>
          </cell>
          <cell r="G2161" t="str">
            <v>Chevrolet</v>
          </cell>
          <cell r="H2161" t="str">
            <v>Aveo LT 4 Ptas, T/M-5V, D/H, A/A, B/A, CD, Paq. K</v>
          </cell>
          <cell r="I2161" t="str">
            <v>3G1TA5CF2JL182921</v>
          </cell>
          <cell r="J2161" t="str">
            <v>Hecho en México</v>
          </cell>
          <cell r="K2161" t="str">
            <v>Magna</v>
          </cell>
          <cell r="L2161">
            <v>4</v>
          </cell>
          <cell r="M2161">
            <v>45</v>
          </cell>
          <cell r="N2161">
            <v>2018</v>
          </cell>
          <cell r="O2161" t="str">
            <v>Veracruz</v>
          </cell>
          <cell r="P2161" t="str">
            <v>Veracruz</v>
          </cell>
          <cell r="Q2161" t="str">
            <v>Sureste</v>
          </cell>
          <cell r="R2161" t="str">
            <v>Activo</v>
          </cell>
          <cell r="S2161" t="str">
            <v>En operación</v>
          </cell>
          <cell r="T2161" t="str">
            <v>GNP</v>
          </cell>
          <cell r="U2161" t="str">
            <v>Grupo Nacional Provincial, S.A.B.</v>
          </cell>
          <cell r="V2161" t="str">
            <v>Pool Administrativo</v>
          </cell>
          <cell r="W2161" t="str">
            <v>Pool Administrativo</v>
          </cell>
          <cell r="X2161" t="str">
            <v>Supervisoria</v>
          </cell>
          <cell r="Y2161" t="str">
            <v>Pool</v>
          </cell>
          <cell r="Z2161" t="str">
            <v>N90478</v>
          </cell>
          <cell r="AA2161" t="str">
            <v>Cabral Perera Mario</v>
          </cell>
          <cell r="AB2161" t="str">
            <v>Grupo Nacional Provincial, S.A.B.</v>
          </cell>
          <cell r="AC2161" t="str">
            <v>CAPM820616V89</v>
          </cell>
          <cell r="AD2161" t="str">
            <v>Jefe de departamento</v>
          </cell>
          <cell r="AE2161" t="str">
            <v>Jefe de Departamento A</v>
          </cell>
          <cell r="AF2161" t="str">
            <v>Unidad Staff</v>
          </cell>
          <cell r="AG2161" t="str">
            <v>Dirección Recursos Humanos y Servicios Administrativos</v>
          </cell>
          <cell r="AH2161" t="str">
            <v>Subdir. Inmuebles</v>
          </cell>
          <cell r="AI2161" t="str">
            <v>C6108</v>
          </cell>
          <cell r="AJ2161" t="str">
            <v>Lomeli Aguayo Victor Javier</v>
          </cell>
          <cell r="AK2161" t="str">
            <v>Casona</v>
          </cell>
          <cell r="AL2161" t="str">
            <v>Mérida</v>
          </cell>
          <cell r="AM2161">
            <v>6829</v>
          </cell>
          <cell r="AN2161" t="str">
            <v>mario.cabral@gnp.com.mx</v>
          </cell>
          <cell r="AO2161" t="str">
            <v>mario.cabral@gnp.com.mx</v>
          </cell>
          <cell r="AQ2161">
            <v>9992336491</v>
          </cell>
          <cell r="AR2161" t="str">
            <v>6363180010389664</v>
          </cell>
          <cell r="AS2161" t="str">
            <v>ACTIVO</v>
          </cell>
          <cell r="AT2161" t="str">
            <v>3987</v>
          </cell>
          <cell r="AU2161" t="str">
            <v>891</v>
          </cell>
          <cell r="AV2161" t="str">
            <v>05/26</v>
          </cell>
          <cell r="AW2161" t="str">
            <v>IMDM24204056..</v>
          </cell>
          <cell r="AX2161" t="str">
            <v>Activo</v>
          </cell>
          <cell r="AY2161" t="str">
            <v>No</v>
          </cell>
          <cell r="AZ2161" t="str">
            <v>-</v>
          </cell>
          <cell r="BA2161" t="str">
            <v>-</v>
          </cell>
          <cell r="BB2161" t="str">
            <v>-</v>
          </cell>
          <cell r="BC2161" t="str">
            <v>-</v>
          </cell>
          <cell r="BD2161" t="str">
            <v>-</v>
          </cell>
          <cell r="BE2161" t="str">
            <v>-</v>
          </cell>
          <cell r="BF2161" t="str">
            <v>-</v>
          </cell>
          <cell r="BG2161" t="str">
            <v>-</v>
          </cell>
          <cell r="BH2161">
            <v>2022</v>
          </cell>
          <cell r="BI2161">
            <v>1</v>
          </cell>
          <cell r="BJ2161" t="str">
            <v>Arrendado</v>
          </cell>
          <cell r="BL2161" t="str">
            <v>Auto Cam, S.A. de C.V.</v>
          </cell>
          <cell r="BM2161">
            <v>128362.07</v>
          </cell>
          <cell r="BN2161">
            <v>20537.93</v>
          </cell>
          <cell r="BO2161">
            <v>148900</v>
          </cell>
          <cell r="BQ2161">
            <v>43652</v>
          </cell>
          <cell r="BR2161" t="str">
            <v>AP-20180626-0783</v>
          </cell>
          <cell r="BS2161" t="str">
            <v>143</v>
          </cell>
          <cell r="BT2161" t="str">
            <v>12/48</v>
          </cell>
          <cell r="BU2161">
            <v>1334.93</v>
          </cell>
          <cell r="BV2161">
            <v>1269.71</v>
          </cell>
          <cell r="BW2161">
            <v>2604.6400000000003</v>
          </cell>
          <cell r="BX2161">
            <v>416.74</v>
          </cell>
          <cell r="BY2161">
            <v>3021.38</v>
          </cell>
          <cell r="BZ2161">
            <v>115739.98000000001</v>
          </cell>
          <cell r="CA2161" t="str">
            <v>26/06/2018</v>
          </cell>
          <cell r="CB2161" t="str">
            <v>06/07/2022</v>
          </cell>
          <cell r="CC2161" t="str">
            <v>Jueves</v>
          </cell>
          <cell r="CD2161" t="str">
            <v>62</v>
          </cell>
          <cell r="CE2161" t="str">
            <v>2</v>
          </cell>
          <cell r="CF2161" t="str">
            <v>Verde</v>
          </cell>
          <cell r="CG2161" t="str">
            <v>4o Sábado</v>
          </cell>
          <cell r="CH2161" t="str">
            <v>Abr y May</v>
          </cell>
          <cell r="CI2161" t="str">
            <v>Oct y Nov</v>
          </cell>
          <cell r="CJ2161" t="str">
            <v>PAdmvo</v>
          </cell>
          <cell r="CK2161">
            <v>90</v>
          </cell>
          <cell r="CL2161" t="str">
            <v>101 - MAGNA</v>
          </cell>
          <cell r="CM2161" t="str">
            <v>18161</v>
          </cell>
          <cell r="CN2161" t="str">
            <v>185/60/R14</v>
          </cell>
          <cell r="CO2161" t="str">
            <v>Motor: 1.6L, Potencia: 103hp @ 5800 rpm. Torque: 107 lb-pie @ 3600 rpm</v>
          </cell>
          <cell r="CP2161" t="str">
            <v>-</v>
          </cell>
        </row>
        <row r="2162">
          <cell r="A2162" t="str">
            <v>18162</v>
          </cell>
          <cell r="B2162" t="str">
            <v>L99AVT</v>
          </cell>
          <cell r="C2162" t="str">
            <v>Ciudad de México</v>
          </cell>
          <cell r="D2162" t="str">
            <v>No aplica</v>
          </cell>
          <cell r="E2162" t="str">
            <v>Aveo</v>
          </cell>
          <cell r="F2162" t="str">
            <v>Automóvil</v>
          </cell>
          <cell r="G2162" t="str">
            <v>Chevrolet</v>
          </cell>
          <cell r="H2162" t="str">
            <v>Aveo LT 4 Ptas, T/M-5V, D/H, A/A, B/A, CD, Paq. K</v>
          </cell>
          <cell r="I2162" t="str">
            <v>3G1TA5CF6JL201180</v>
          </cell>
          <cell r="J2162" t="str">
            <v>Hecho en México</v>
          </cell>
          <cell r="K2162" t="str">
            <v>Magna</v>
          </cell>
          <cell r="L2162">
            <v>4</v>
          </cell>
          <cell r="M2162">
            <v>45</v>
          </cell>
          <cell r="N2162">
            <v>2018</v>
          </cell>
          <cell r="O2162" t="str">
            <v>Pachuca</v>
          </cell>
          <cell r="P2162" t="str">
            <v>Hidalgo</v>
          </cell>
          <cell r="Q2162" t="str">
            <v>Centro</v>
          </cell>
          <cell r="R2162" t="str">
            <v>Activo</v>
          </cell>
          <cell r="S2162" t="str">
            <v>En operación</v>
          </cell>
          <cell r="T2162" t="str">
            <v>GNP</v>
          </cell>
          <cell r="U2162" t="str">
            <v>Grupo Nacional Provincial, S.A.B.</v>
          </cell>
          <cell r="V2162" t="str">
            <v>Agente Empleado</v>
          </cell>
          <cell r="W2162" t="str">
            <v>-</v>
          </cell>
          <cell r="X2162" t="str">
            <v>Viena</v>
          </cell>
          <cell r="Y2162" t="str">
            <v>Asignado</v>
          </cell>
          <cell r="Z2162" t="str">
            <v>V04814</v>
          </cell>
          <cell r="AA2162" t="str">
            <v>Trejo Reyna Sara Gisela</v>
          </cell>
          <cell r="AB2162" t="str">
            <v>GNP Administración de Venta Masiva, S.A. de C.V.</v>
          </cell>
          <cell r="AC2162" t="str">
            <v>TERS800507KC5</v>
          </cell>
          <cell r="AD2162" t="str">
            <v>Jefe de departamento</v>
          </cell>
          <cell r="AE2162" t="str">
            <v>Gerente Comercial</v>
          </cell>
          <cell r="AF2162" t="str">
            <v>Unidad de Negocio</v>
          </cell>
          <cell r="AG2162" t="str">
            <v>Dirección Canal Masivo</v>
          </cell>
          <cell r="AH2162" t="str">
            <v>Subdirección Comercial Agentes y Empleados</v>
          </cell>
          <cell r="AI2162" t="str">
            <v>C2041</v>
          </cell>
          <cell r="AJ2162" t="str">
            <v>Cabrera Zúñiga Saúl</v>
          </cell>
          <cell r="AK2162" t="str">
            <v>Tlalnepantla</v>
          </cell>
          <cell r="AL2162" t="str">
            <v>Tlalnepantla</v>
          </cell>
          <cell r="AM2162">
            <v>5837</v>
          </cell>
          <cell r="AN2162" t="str">
            <v>sara.trejo@gnp.com.mx</v>
          </cell>
          <cell r="AO2162" t="str">
            <v>sara.trejo@gnp.com.mx</v>
          </cell>
          <cell r="AQ2162">
            <v>5527028343</v>
          </cell>
          <cell r="AR2162" t="str">
            <v>6363180010389672</v>
          </cell>
          <cell r="AS2162" t="str">
            <v>ACTIVO</v>
          </cell>
          <cell r="AT2162" t="str">
            <v>8479</v>
          </cell>
          <cell r="AU2162" t="str">
            <v>038</v>
          </cell>
          <cell r="AV2162" t="str">
            <v>05/26</v>
          </cell>
          <cell r="AW2162" t="str">
            <v>IMDM24204029..</v>
          </cell>
          <cell r="AX2162" t="str">
            <v>Activo</v>
          </cell>
          <cell r="AY2162" t="str">
            <v>No</v>
          </cell>
          <cell r="AZ2162" t="str">
            <v>-</v>
          </cell>
          <cell r="BA2162" t="str">
            <v>-</v>
          </cell>
          <cell r="BB2162" t="str">
            <v>-</v>
          </cell>
          <cell r="BC2162" t="str">
            <v>-</v>
          </cell>
          <cell r="BD2162" t="str">
            <v>-</v>
          </cell>
          <cell r="BE2162" t="str">
            <v>-</v>
          </cell>
          <cell r="BF2162" t="str">
            <v>-</v>
          </cell>
          <cell r="BG2162" t="str">
            <v>-</v>
          </cell>
          <cell r="BH2162">
            <v>2022</v>
          </cell>
          <cell r="BI2162">
            <v>1</v>
          </cell>
          <cell r="BJ2162" t="str">
            <v>Arrendado</v>
          </cell>
          <cell r="BL2162" t="str">
            <v>Auto Cam, S.A. de C.V.</v>
          </cell>
          <cell r="BM2162">
            <v>128362.07</v>
          </cell>
          <cell r="BN2162">
            <v>20537.93</v>
          </cell>
          <cell r="BO2162">
            <v>148900</v>
          </cell>
          <cell r="BQ2162">
            <v>43652</v>
          </cell>
          <cell r="BR2162" t="str">
            <v>AP-20180626-0783</v>
          </cell>
          <cell r="BS2162" t="str">
            <v>144</v>
          </cell>
          <cell r="BT2162" t="str">
            <v>12/48</v>
          </cell>
          <cell r="BU2162">
            <v>1334.93</v>
          </cell>
          <cell r="BV2162">
            <v>1269.71</v>
          </cell>
          <cell r="BW2162">
            <v>2604.6400000000003</v>
          </cell>
          <cell r="BX2162">
            <v>416.74</v>
          </cell>
          <cell r="BY2162">
            <v>3021.38</v>
          </cell>
          <cell r="BZ2162">
            <v>115739.98000000001</v>
          </cell>
          <cell r="CA2162" t="str">
            <v>26/06/2018</v>
          </cell>
          <cell r="CB2162" t="str">
            <v>06/07/2022</v>
          </cell>
          <cell r="CC2162" t="str">
            <v>Viernes</v>
          </cell>
          <cell r="CD2162" t="str">
            <v>99</v>
          </cell>
          <cell r="CE2162" t="str">
            <v>9</v>
          </cell>
          <cell r="CF2162" t="str">
            <v>Azul</v>
          </cell>
          <cell r="CG2162" t="str">
            <v>5o Sábado</v>
          </cell>
          <cell r="CH2162" t="str">
            <v>May y Jun</v>
          </cell>
          <cell r="CI2162" t="str">
            <v>Nov y Dic</v>
          </cell>
          <cell r="CJ2162" t="str">
            <v>AgenteEmp</v>
          </cell>
          <cell r="CK2162">
            <v>90</v>
          </cell>
          <cell r="CL2162" t="str">
            <v>101 - MAGNA</v>
          </cell>
          <cell r="CM2162" t="str">
            <v>18162</v>
          </cell>
          <cell r="CN2162" t="str">
            <v>185/60/R14</v>
          </cell>
          <cell r="CO2162" t="str">
            <v>Motor: 1.6L, Potencia: 103hp @ 5800 rpm. Torque: 107 lb-pie @ 3600 rpm</v>
          </cell>
          <cell r="CP2162" t="str">
            <v>-</v>
          </cell>
        </row>
        <row r="2163">
          <cell r="A2163" t="str">
            <v>18163</v>
          </cell>
          <cell r="B2163" t="str">
            <v>K57AVT</v>
          </cell>
          <cell r="C2163" t="str">
            <v>Ciudad de México</v>
          </cell>
          <cell r="D2163" t="str">
            <v>No aplica</v>
          </cell>
          <cell r="E2163" t="str">
            <v>Aveo</v>
          </cell>
          <cell r="F2163" t="str">
            <v>Automóvil</v>
          </cell>
          <cell r="G2163" t="str">
            <v>Chevrolet</v>
          </cell>
          <cell r="H2163" t="str">
            <v>Aveo LT 4 Ptas, T/M-5V, D/H, A/A, B/A, CD, Paq. K</v>
          </cell>
          <cell r="I2163" t="str">
            <v>3G1TA5CF7JL183837</v>
          </cell>
          <cell r="J2163" t="str">
            <v>Hecho en México</v>
          </cell>
          <cell r="K2163" t="str">
            <v>Magna</v>
          </cell>
          <cell r="L2163">
            <v>4</v>
          </cell>
          <cell r="M2163">
            <v>45</v>
          </cell>
          <cell r="N2163">
            <v>2018</v>
          </cell>
          <cell r="O2163" t="str">
            <v>Querétaro</v>
          </cell>
          <cell r="P2163" t="str">
            <v>Querétaro</v>
          </cell>
          <cell r="Q2163" t="str">
            <v>Occidente</v>
          </cell>
          <cell r="R2163" t="str">
            <v>Activo</v>
          </cell>
          <cell r="S2163" t="str">
            <v>En operación</v>
          </cell>
          <cell r="T2163" t="str">
            <v>GNP</v>
          </cell>
          <cell r="U2163" t="str">
            <v>Grupo Nacional Provincial, S.A.B.</v>
          </cell>
          <cell r="V2163" t="str">
            <v>Supervisor de Taller</v>
          </cell>
          <cell r="W2163" t="str">
            <v>-</v>
          </cell>
          <cell r="X2163" t="str">
            <v>Metro Sur</v>
          </cell>
          <cell r="Y2163" t="str">
            <v>Asignado</v>
          </cell>
          <cell r="Z2163" t="str">
            <v>N96021</v>
          </cell>
          <cell r="AA2163" t="str">
            <v>Vera Lopez Liliana</v>
          </cell>
          <cell r="AB2163" t="str">
            <v>Grupo Nacional Provincial, S.A.B.</v>
          </cell>
          <cell r="AC2163" t="str">
            <v>VELL9201123F8</v>
          </cell>
          <cell r="AD2163" t="str">
            <v>Operativo</v>
          </cell>
          <cell r="AE2163" t="str">
            <v>Visitador de Taller Sr.</v>
          </cell>
          <cell r="AF2163" t="str">
            <v>Unidad Operativa</v>
          </cell>
          <cell r="AG2163" t="str">
            <v>Dirección Servicio y Operaciones</v>
          </cell>
          <cell r="AH2163" t="str">
            <v>Subdirección Siniestros Norte y Occidente</v>
          </cell>
          <cell r="AI2163" t="str">
            <v>C9212</v>
          </cell>
          <cell r="AJ2163" t="str">
            <v>Colome Pineda Juan Del Carmen</v>
          </cell>
          <cell r="AK2163" t="str">
            <v>Oficina de servicio Queretaro</v>
          </cell>
          <cell r="AL2163" t="str">
            <v>Queretaro</v>
          </cell>
          <cell r="AM2163">
            <v>0</v>
          </cell>
          <cell r="AN2163" t="str">
            <v> liliana.vera@gnp.com.mx</v>
          </cell>
          <cell r="AO2163">
            <v>0</v>
          </cell>
          <cell r="AP2163" t="str">
            <v> liliana.vera@gnp.com.mx</v>
          </cell>
          <cell r="AR2163" t="str">
            <v>6363180010389680</v>
          </cell>
          <cell r="AS2163" t="str">
            <v>ACTIVO</v>
          </cell>
          <cell r="AT2163" t="str">
            <v>7050</v>
          </cell>
          <cell r="AU2163" t="str">
            <v>664</v>
          </cell>
          <cell r="AV2163" t="str">
            <v>05/26</v>
          </cell>
          <cell r="AW2163" t="str">
            <v>IMDM24204299..</v>
          </cell>
          <cell r="AX2163" t="str">
            <v>Activo</v>
          </cell>
          <cell r="AY2163" t="str">
            <v>Si</v>
          </cell>
          <cell r="AZ2163">
            <v>614.58000000000004</v>
          </cell>
          <cell r="BA2163">
            <v>43708</v>
          </cell>
          <cell r="BB2163">
            <v>2458.3200000000002</v>
          </cell>
          <cell r="BC2163" t="str">
            <v>-</v>
          </cell>
          <cell r="BD2163">
            <v>59000</v>
          </cell>
          <cell r="BE2163">
            <v>43661</v>
          </cell>
          <cell r="BF2163">
            <v>45107</v>
          </cell>
          <cell r="BG2163">
            <v>4</v>
          </cell>
          <cell r="BH2163">
            <v>2022</v>
          </cell>
          <cell r="BI2163">
            <v>1</v>
          </cell>
          <cell r="BJ2163" t="str">
            <v>Arrendado</v>
          </cell>
          <cell r="BL2163" t="str">
            <v>Auto Cam, S.A. de C.V.</v>
          </cell>
          <cell r="BM2163">
            <v>128362.07</v>
          </cell>
          <cell r="BN2163">
            <v>20537.93</v>
          </cell>
          <cell r="BO2163">
            <v>148900</v>
          </cell>
          <cell r="BQ2163">
            <v>43652</v>
          </cell>
          <cell r="BR2163" t="str">
            <v>AP-20180626-0783</v>
          </cell>
          <cell r="BS2163" t="str">
            <v>145</v>
          </cell>
          <cell r="BT2163" t="str">
            <v>12/48</v>
          </cell>
          <cell r="BU2163">
            <v>1334.93</v>
          </cell>
          <cell r="BV2163">
            <v>1269.71</v>
          </cell>
          <cell r="BW2163">
            <v>2604.6400000000003</v>
          </cell>
          <cell r="BX2163">
            <v>416.74</v>
          </cell>
          <cell r="BY2163">
            <v>3021.38</v>
          </cell>
          <cell r="BZ2163">
            <v>115739.98000000001</v>
          </cell>
          <cell r="CA2163" t="str">
            <v>26/06/2018</v>
          </cell>
          <cell r="CB2163" t="str">
            <v>06/07/2022</v>
          </cell>
          <cell r="CC2163" t="str">
            <v>Martes</v>
          </cell>
          <cell r="CD2163" t="str">
            <v>57</v>
          </cell>
          <cell r="CE2163" t="str">
            <v>7</v>
          </cell>
          <cell r="CF2163" t="str">
            <v>Rosa</v>
          </cell>
          <cell r="CG2163" t="str">
            <v>2o Sábado</v>
          </cell>
          <cell r="CH2163" t="str">
            <v>Feb y Mzo</v>
          </cell>
          <cell r="CI2163" t="str">
            <v>Ago y Sep</v>
          </cell>
          <cell r="CJ2163" t="str">
            <v>PAdmvo</v>
          </cell>
          <cell r="CK2163">
            <v>90</v>
          </cell>
          <cell r="CL2163" t="str">
            <v>101 - MAGNA</v>
          </cell>
          <cell r="CM2163" t="str">
            <v>18163</v>
          </cell>
          <cell r="CN2163" t="str">
            <v>185/60/R14</v>
          </cell>
          <cell r="CO2163" t="str">
            <v>Motor: 1.6L, Potencia: 103hp @ 5800 rpm. Torque: 107 lb-pie @ 3600 rpm</v>
          </cell>
          <cell r="CP2163" t="str">
            <v>4018770</v>
          </cell>
        </row>
        <row r="2164">
          <cell r="A2164" t="str">
            <v>18164</v>
          </cell>
          <cell r="B2164" t="str">
            <v>L14AVT</v>
          </cell>
          <cell r="C2164" t="str">
            <v>Ciudad de México</v>
          </cell>
          <cell r="D2164" t="str">
            <v>No aplica</v>
          </cell>
          <cell r="E2164" t="str">
            <v>Aveo</v>
          </cell>
          <cell r="F2164" t="str">
            <v>Automóvil</v>
          </cell>
          <cell r="G2164" t="str">
            <v>Chevrolet</v>
          </cell>
          <cell r="H2164" t="str">
            <v>Aveo LT 4 Ptas, T/M-5V, D/H, A/A, B/A, CD, Paq. K</v>
          </cell>
          <cell r="I2164" t="str">
            <v>3G1TA5CF2JL184667</v>
          </cell>
          <cell r="J2164" t="str">
            <v>Hecho en México</v>
          </cell>
          <cell r="K2164" t="str">
            <v>Magna</v>
          </cell>
          <cell r="L2164">
            <v>4</v>
          </cell>
          <cell r="M2164">
            <v>45</v>
          </cell>
          <cell r="N2164">
            <v>2018</v>
          </cell>
          <cell r="O2164" t="str">
            <v>León</v>
          </cell>
          <cell r="P2164" t="str">
            <v>Guanajuato</v>
          </cell>
          <cell r="Q2164" t="str">
            <v>Occidente</v>
          </cell>
          <cell r="R2164" t="str">
            <v>Activo</v>
          </cell>
          <cell r="S2164" t="str">
            <v>En operación</v>
          </cell>
          <cell r="T2164" t="str">
            <v>GNP</v>
          </cell>
          <cell r="U2164" t="str">
            <v>Grupo Nacional Provincial, S.A.B.</v>
          </cell>
          <cell r="V2164" t="str">
            <v>Supervisor de Taller</v>
          </cell>
          <cell r="W2164" t="str">
            <v>-</v>
          </cell>
          <cell r="X2164" t="str">
            <v>Plaza GNP</v>
          </cell>
          <cell r="Y2164" t="str">
            <v>Asignado</v>
          </cell>
          <cell r="Z2164" t="str">
            <v>Por asignar</v>
          </cell>
          <cell r="AA2164" t="str">
            <v>-</v>
          </cell>
          <cell r="AB2164" t="str">
            <v>-</v>
          </cell>
          <cell r="AC2164" t="str">
            <v>-</v>
          </cell>
          <cell r="AD2164" t="str">
            <v>-</v>
          </cell>
          <cell r="AE2164" t="str">
            <v>-</v>
          </cell>
          <cell r="AF2164" t="str">
            <v>-</v>
          </cell>
          <cell r="AG2164" t="str">
            <v>-</v>
          </cell>
          <cell r="AH2164" t="str">
            <v>-</v>
          </cell>
          <cell r="AI2164" t="str">
            <v>C6705</v>
          </cell>
          <cell r="AJ2164" t="str">
            <v>Ramirez Granados Arturo</v>
          </cell>
          <cell r="AK2164" t="str">
            <v>-</v>
          </cell>
          <cell r="AL2164" t="str">
            <v>-</v>
          </cell>
          <cell r="AM2164" t="str">
            <v>-</v>
          </cell>
          <cell r="AN2164">
            <v>0</v>
          </cell>
          <cell r="AO2164" t="str">
            <v>-</v>
          </cell>
          <cell r="AQ2164">
            <v>4775282700</v>
          </cell>
          <cell r="AR2164" t="str">
            <v>6363180010389698</v>
          </cell>
          <cell r="AS2164" t="str">
            <v>ACTIVO</v>
          </cell>
          <cell r="AT2164" t="str">
            <v>2571</v>
          </cell>
          <cell r="AU2164" t="str">
            <v>029</v>
          </cell>
          <cell r="AV2164" t="str">
            <v>05/26</v>
          </cell>
          <cell r="AW2164" t="str">
            <v>IMDM24204031..</v>
          </cell>
          <cell r="AX2164" t="str">
            <v>Activo</v>
          </cell>
          <cell r="AY2164" t="str">
            <v>No</v>
          </cell>
          <cell r="AZ2164" t="str">
            <v>-</v>
          </cell>
          <cell r="BA2164" t="str">
            <v>-</v>
          </cell>
          <cell r="BB2164" t="str">
            <v>-</v>
          </cell>
          <cell r="BC2164" t="str">
            <v>-</v>
          </cell>
          <cell r="BD2164" t="str">
            <v>-</v>
          </cell>
          <cell r="BE2164" t="str">
            <v>-</v>
          </cell>
          <cell r="BF2164" t="str">
            <v>-</v>
          </cell>
          <cell r="BG2164">
            <v>4</v>
          </cell>
          <cell r="BH2164">
            <v>2022</v>
          </cell>
          <cell r="BI2164">
            <v>1</v>
          </cell>
          <cell r="BJ2164" t="str">
            <v>Arrendado</v>
          </cell>
          <cell r="BL2164" t="str">
            <v>Auto Cam, S.A. de C.V.</v>
          </cell>
          <cell r="BM2164">
            <v>128362.07</v>
          </cell>
          <cell r="BN2164">
            <v>20537.93</v>
          </cell>
          <cell r="BO2164">
            <v>148900</v>
          </cell>
          <cell r="BQ2164">
            <v>43652</v>
          </cell>
          <cell r="BR2164" t="str">
            <v>AP-20180626-0783</v>
          </cell>
          <cell r="BS2164" t="str">
            <v>146</v>
          </cell>
          <cell r="BT2164" t="str">
            <v>12/48</v>
          </cell>
          <cell r="BU2164">
            <v>1334.93</v>
          </cell>
          <cell r="BV2164">
            <v>1269.71</v>
          </cell>
          <cell r="BW2164">
            <v>2604.6400000000003</v>
          </cell>
          <cell r="BX2164">
            <v>416.74</v>
          </cell>
          <cell r="BY2164">
            <v>3021.38</v>
          </cell>
          <cell r="BZ2164">
            <v>115739.98000000001</v>
          </cell>
          <cell r="CA2164" t="str">
            <v>26/06/2018</v>
          </cell>
          <cell r="CB2164" t="str">
            <v>06/07/2022</v>
          </cell>
          <cell r="CC2164" t="str">
            <v>Miércoles</v>
          </cell>
          <cell r="CD2164" t="str">
            <v>14</v>
          </cell>
          <cell r="CE2164" t="str">
            <v>4</v>
          </cell>
          <cell r="CF2164" t="str">
            <v>Rojo</v>
          </cell>
          <cell r="CG2164" t="str">
            <v>3er Sábado</v>
          </cell>
          <cell r="CH2164" t="str">
            <v>Mzo y Abr</v>
          </cell>
          <cell r="CI2164" t="str">
            <v>Sep y Oct</v>
          </cell>
          <cell r="CJ2164" t="str">
            <v>PAdmvo</v>
          </cell>
          <cell r="CK2164">
            <v>90</v>
          </cell>
          <cell r="CL2164" t="str">
            <v>101 - MAGNA</v>
          </cell>
          <cell r="CM2164" t="str">
            <v>18164</v>
          </cell>
          <cell r="CN2164" t="str">
            <v>185/60/R14</v>
          </cell>
          <cell r="CO2164" t="str">
            <v>Motor: 1.6L, Potencia: 103hp @ 5800 rpm. Torque: 107 lb-pie @ 3600 rpm</v>
          </cell>
          <cell r="CP2164" t="str">
            <v>4018882</v>
          </cell>
        </row>
        <row r="2165">
          <cell r="A2165" t="str">
            <v>18165</v>
          </cell>
          <cell r="B2165" t="str">
            <v>L73AVT</v>
          </cell>
          <cell r="C2165" t="str">
            <v>Ciudad de México</v>
          </cell>
          <cell r="D2165" t="str">
            <v>No aplica</v>
          </cell>
          <cell r="E2165" t="str">
            <v>Aveo</v>
          </cell>
          <cell r="F2165" t="str">
            <v>Automóvil</v>
          </cell>
          <cell r="G2165" t="str">
            <v>Chevrolet</v>
          </cell>
          <cell r="H2165" t="str">
            <v>Aveo LT 4 Ptas, T/M-5V, D/H, A/A, B/A, CD, Paq. K</v>
          </cell>
          <cell r="I2165" t="str">
            <v>3G1TA5CF8JL197701</v>
          </cell>
          <cell r="J2165" t="str">
            <v>Hecho en México</v>
          </cell>
          <cell r="K2165" t="str">
            <v>Magna</v>
          </cell>
          <cell r="L2165">
            <v>4</v>
          </cell>
          <cell r="M2165">
            <v>45</v>
          </cell>
          <cell r="N2165">
            <v>2018</v>
          </cell>
          <cell r="O2165" t="str">
            <v>Reynosa</v>
          </cell>
          <cell r="P2165" t="str">
            <v>Tamaulipas</v>
          </cell>
          <cell r="Q2165" t="str">
            <v>Noreste</v>
          </cell>
          <cell r="R2165" t="str">
            <v>Proceso baja</v>
          </cell>
          <cell r="S2165" t="str">
            <v>En operación</v>
          </cell>
          <cell r="T2165" t="str">
            <v>GNP</v>
          </cell>
          <cell r="U2165" t="str">
            <v>Grupo Nacional Provincial, S.A.B.</v>
          </cell>
          <cell r="V2165" t="str">
            <v>Supervisor Ajustes</v>
          </cell>
          <cell r="W2165" t="str">
            <v>-</v>
          </cell>
          <cell r="X2165" t="str">
            <v>Plaza GNP</v>
          </cell>
          <cell r="Y2165" t="str">
            <v>Asignado</v>
          </cell>
          <cell r="Z2165" t="str">
            <v>P38851</v>
          </cell>
          <cell r="AA2165" t="str">
            <v>Sanchez Muñiz Juan Alberto</v>
          </cell>
          <cell r="AB2165" t="str">
            <v>Grupo Nacional Provincial, S.A.B.</v>
          </cell>
          <cell r="AC2165" t="str">
            <v>SAMJ5809165D4</v>
          </cell>
          <cell r="AD2165" t="str">
            <v>Jefe de departamento</v>
          </cell>
          <cell r="AE2165" t="str">
            <v>Supervisor Siniestros Autos</v>
          </cell>
          <cell r="AF2165" t="str">
            <v>Unidad Operativa</v>
          </cell>
          <cell r="AG2165" t="str">
            <v>Dirección Servicio y Operaciones</v>
          </cell>
          <cell r="AH2165" t="str">
            <v>Subdirección Siniestros Norte y Occidente</v>
          </cell>
          <cell r="AI2165" t="str">
            <v>C9212</v>
          </cell>
          <cell r="AJ2165" t="str">
            <v>Colome Pineda Juan Del Carmen</v>
          </cell>
          <cell r="AK2165" t="str">
            <v>Reynosa</v>
          </cell>
          <cell r="AL2165" t="str">
            <v>Reynosa</v>
          </cell>
          <cell r="AM2165">
            <v>5691</v>
          </cell>
          <cell r="AN2165" t="str">
            <v>juanalberto.sanchez@gnp.com.mx</v>
          </cell>
          <cell r="AO2165" t="str">
            <v>juanalberto.sanchez@gnp.com.mx</v>
          </cell>
          <cell r="AQ2165">
            <v>8991349725</v>
          </cell>
          <cell r="AR2165" t="str">
            <v>6363180010389706</v>
          </cell>
          <cell r="AS2165" t="str">
            <v>BLOQUEADO</v>
          </cell>
          <cell r="AT2165" t="str">
            <v>3330</v>
          </cell>
          <cell r="AU2165" t="str">
            <v>266</v>
          </cell>
          <cell r="AV2165" t="str">
            <v>05/26</v>
          </cell>
          <cell r="AW2165" t="str">
            <v>IMDM24204300..</v>
          </cell>
          <cell r="AX2165" t="str">
            <v>Inactivo</v>
          </cell>
          <cell r="AY2165" t="str">
            <v>Si</v>
          </cell>
          <cell r="AZ2165">
            <v>819.44</v>
          </cell>
          <cell r="BA2165">
            <v>43708</v>
          </cell>
          <cell r="BB2165">
            <v>3277.76</v>
          </cell>
          <cell r="BC2165" t="str">
            <v>-</v>
          </cell>
          <cell r="BD2165">
            <v>59000</v>
          </cell>
          <cell r="BE2165">
            <v>43661</v>
          </cell>
          <cell r="BF2165">
            <v>44742</v>
          </cell>
          <cell r="BG2165">
            <v>3</v>
          </cell>
          <cell r="BH2165">
            <v>2021</v>
          </cell>
          <cell r="BI2165">
            <v>1</v>
          </cell>
          <cell r="BJ2165" t="str">
            <v>Arrendado</v>
          </cell>
          <cell r="BL2165" t="str">
            <v>Auto Cam, S.A. de C.V.</v>
          </cell>
          <cell r="BM2165">
            <v>128362.07</v>
          </cell>
          <cell r="BN2165">
            <v>20537.93</v>
          </cell>
          <cell r="BO2165">
            <v>148900</v>
          </cell>
          <cell r="BQ2165">
            <v>43652</v>
          </cell>
          <cell r="BR2165" t="str">
            <v>AP-20180626-0783</v>
          </cell>
          <cell r="BS2165" t="str">
            <v>147</v>
          </cell>
          <cell r="BT2165" t="str">
            <v>12/48</v>
          </cell>
          <cell r="BU2165">
            <v>1334.93</v>
          </cell>
          <cell r="BV2165">
            <v>1269.71</v>
          </cell>
          <cell r="BW2165">
            <v>2604.6400000000003</v>
          </cell>
          <cell r="BX2165">
            <v>416.74</v>
          </cell>
          <cell r="BY2165">
            <v>3021.38</v>
          </cell>
          <cell r="BZ2165">
            <v>115739.98000000001</v>
          </cell>
          <cell r="CA2165" t="str">
            <v>26/06/2018</v>
          </cell>
          <cell r="CB2165" t="str">
            <v>06/07/2022</v>
          </cell>
          <cell r="CC2165" t="str">
            <v>Miércoles</v>
          </cell>
          <cell r="CD2165" t="str">
            <v>73</v>
          </cell>
          <cell r="CE2165" t="str">
            <v>3</v>
          </cell>
          <cell r="CF2165" t="str">
            <v>Rojo</v>
          </cell>
          <cell r="CG2165" t="str">
            <v>3er Sábado</v>
          </cell>
          <cell r="CH2165" t="str">
            <v>Mzo y Abr</v>
          </cell>
          <cell r="CI2165" t="str">
            <v>Sep y Oct</v>
          </cell>
          <cell r="CJ2165" t="str">
            <v>PAdmvo</v>
          </cell>
          <cell r="CK2165">
            <v>90</v>
          </cell>
          <cell r="CL2165" t="str">
            <v>101 - MAGNA</v>
          </cell>
          <cell r="CM2165" t="str">
            <v>18165</v>
          </cell>
          <cell r="CN2165" t="str">
            <v>185/60/R14</v>
          </cell>
          <cell r="CO2165" t="str">
            <v>Motor: 1.6L, Potencia: 103hp @ 5800 rpm. Torque: 107 lb-pie @ 3600 rpm</v>
          </cell>
          <cell r="CP2165" t="str">
            <v>4017863</v>
          </cell>
        </row>
        <row r="2166">
          <cell r="A2166" t="str">
            <v>18166</v>
          </cell>
          <cell r="B2166" t="str">
            <v>K77AVT</v>
          </cell>
          <cell r="C2166" t="str">
            <v>Ciudad de México</v>
          </cell>
          <cell r="D2166" t="str">
            <v>No aplica</v>
          </cell>
          <cell r="E2166" t="str">
            <v>Aveo</v>
          </cell>
          <cell r="F2166" t="str">
            <v>Automóvil</v>
          </cell>
          <cell r="G2166" t="str">
            <v>Chevrolet</v>
          </cell>
          <cell r="H2166" t="str">
            <v>Aveo LT 4 Ptas, T/M-5V, D/H, A/A, B/A, CD, Paq. K</v>
          </cell>
          <cell r="I2166" t="str">
            <v>3G1TA5CF8JL198685</v>
          </cell>
          <cell r="J2166" t="str">
            <v>Hecho en México</v>
          </cell>
          <cell r="K2166" t="str">
            <v>Magna</v>
          </cell>
          <cell r="L2166">
            <v>4</v>
          </cell>
          <cell r="M2166">
            <v>45</v>
          </cell>
          <cell r="N2166">
            <v>2018</v>
          </cell>
          <cell r="O2166" t="str">
            <v>Reynosa</v>
          </cell>
          <cell r="P2166" t="str">
            <v>Tamaulipas</v>
          </cell>
          <cell r="Q2166" t="str">
            <v>Noreste</v>
          </cell>
          <cell r="R2166" t="str">
            <v>Activo</v>
          </cell>
          <cell r="S2166" t="str">
            <v>En operación</v>
          </cell>
          <cell r="T2166" t="str">
            <v>GNP</v>
          </cell>
          <cell r="U2166" t="str">
            <v>Grupo Nacional Provincial, S.A.B.</v>
          </cell>
          <cell r="V2166" t="str">
            <v>Supervisor de Taller</v>
          </cell>
          <cell r="W2166" t="str">
            <v>-</v>
          </cell>
          <cell r="X2166" t="str">
            <v>Plaza GNP</v>
          </cell>
          <cell r="Y2166" t="str">
            <v>Asignado</v>
          </cell>
          <cell r="Z2166" t="str">
            <v>Por asignar</v>
          </cell>
          <cell r="AA2166" t="str">
            <v>-</v>
          </cell>
          <cell r="AB2166" t="str">
            <v>-</v>
          </cell>
          <cell r="AC2166" t="str">
            <v>-</v>
          </cell>
          <cell r="AD2166" t="str">
            <v>-</v>
          </cell>
          <cell r="AE2166" t="str">
            <v>-</v>
          </cell>
          <cell r="AF2166" t="str">
            <v>-</v>
          </cell>
          <cell r="AG2166" t="str">
            <v>-</v>
          </cell>
          <cell r="AH2166" t="str">
            <v>-</v>
          </cell>
          <cell r="AI2166" t="str">
            <v>C6705</v>
          </cell>
          <cell r="AJ2166" t="str">
            <v>Ramirez Granados Arturo</v>
          </cell>
          <cell r="AK2166" t="str">
            <v>-</v>
          </cell>
          <cell r="AL2166" t="str">
            <v>-</v>
          </cell>
          <cell r="AM2166" t="str">
            <v>-</v>
          </cell>
          <cell r="AN2166">
            <v>0</v>
          </cell>
          <cell r="AO2166" t="str">
            <v>-</v>
          </cell>
          <cell r="AQ2166">
            <v>8991010828</v>
          </cell>
          <cell r="AR2166" t="str">
            <v>6363180010389714</v>
          </cell>
          <cell r="AS2166" t="str">
            <v>ACTIVO</v>
          </cell>
          <cell r="AT2166" t="str">
            <v>6157</v>
          </cell>
          <cell r="AU2166" t="str">
            <v>765</v>
          </cell>
          <cell r="AV2166" t="str">
            <v>05/26</v>
          </cell>
          <cell r="AW2166" t="str">
            <v>IMDM24204058..</v>
          </cell>
          <cell r="AX2166" t="str">
            <v>Inactivo</v>
          </cell>
          <cell r="AY2166" t="str">
            <v>No</v>
          </cell>
          <cell r="AZ2166" t="str">
            <v>-</v>
          </cell>
          <cell r="BA2166" t="str">
            <v>-</v>
          </cell>
          <cell r="BB2166" t="str">
            <v>-</v>
          </cell>
          <cell r="BC2166" t="str">
            <v>-</v>
          </cell>
          <cell r="BD2166" t="str">
            <v>-</v>
          </cell>
          <cell r="BE2166" t="str">
            <v>-</v>
          </cell>
          <cell r="BF2166" t="str">
            <v>-</v>
          </cell>
          <cell r="BG2166">
            <v>4</v>
          </cell>
          <cell r="BH2166">
            <v>2022</v>
          </cell>
          <cell r="BI2166">
            <v>1</v>
          </cell>
          <cell r="BJ2166" t="str">
            <v>Arrendado</v>
          </cell>
          <cell r="BL2166" t="str">
            <v>Auto Cam, S.A. de C.V.</v>
          </cell>
          <cell r="BM2166">
            <v>128362.07</v>
          </cell>
          <cell r="BN2166">
            <v>20537.93</v>
          </cell>
          <cell r="BO2166">
            <v>148900</v>
          </cell>
          <cell r="BQ2166">
            <v>43652</v>
          </cell>
          <cell r="BR2166" t="str">
            <v>AP-20180626-0783</v>
          </cell>
          <cell r="BS2166" t="str">
            <v>148</v>
          </cell>
          <cell r="BT2166" t="str">
            <v>12/48</v>
          </cell>
          <cell r="BU2166">
            <v>1334.93</v>
          </cell>
          <cell r="BV2166">
            <v>1269.71</v>
          </cell>
          <cell r="BW2166">
            <v>2604.6400000000003</v>
          </cell>
          <cell r="BX2166">
            <v>416.74</v>
          </cell>
          <cell r="BY2166">
            <v>3021.38</v>
          </cell>
          <cell r="BZ2166">
            <v>115739.98000000001</v>
          </cell>
          <cell r="CA2166" t="str">
            <v>26/06/2018</v>
          </cell>
          <cell r="CB2166" t="str">
            <v>06/07/2022</v>
          </cell>
          <cell r="CC2166" t="str">
            <v>Martes</v>
          </cell>
          <cell r="CD2166" t="str">
            <v>77</v>
          </cell>
          <cell r="CE2166" t="str">
            <v>7</v>
          </cell>
          <cell r="CF2166" t="str">
            <v>Rosa</v>
          </cell>
          <cell r="CG2166" t="str">
            <v>2o Sábado</v>
          </cell>
          <cell r="CH2166" t="str">
            <v>Feb y Mzo</v>
          </cell>
          <cell r="CI2166" t="str">
            <v>Ago y Sep</v>
          </cell>
          <cell r="CJ2166" t="str">
            <v>PAdmvo</v>
          </cell>
          <cell r="CK2166">
            <v>90</v>
          </cell>
          <cell r="CL2166" t="str">
            <v>101 - MAGNA</v>
          </cell>
          <cell r="CM2166" t="str">
            <v>18166</v>
          </cell>
          <cell r="CN2166" t="str">
            <v>185/60/R14</v>
          </cell>
          <cell r="CO2166" t="str">
            <v>Motor: 1.6L, Potencia: 103hp @ 5800 rpm. Torque: 107 lb-pie @ 3600 rpm</v>
          </cell>
          <cell r="CP2166" t="str">
            <v>4017850</v>
          </cell>
        </row>
        <row r="2167">
          <cell r="A2167" t="str">
            <v>18167</v>
          </cell>
          <cell r="B2167" t="str">
            <v>K43AVT</v>
          </cell>
          <cell r="C2167" t="str">
            <v>Ciudad de México</v>
          </cell>
          <cell r="D2167" t="str">
            <v>No aplica</v>
          </cell>
          <cell r="E2167" t="str">
            <v>Aveo</v>
          </cell>
          <cell r="F2167" t="str">
            <v>Automóvil</v>
          </cell>
          <cell r="G2167" t="str">
            <v>Chevrolet</v>
          </cell>
          <cell r="H2167" t="str">
            <v>Aveo LT 4 Ptas, T/M-5V, D/H, A/A, B/A, CD, Paq. K</v>
          </cell>
          <cell r="I2167" t="str">
            <v>3G1TA5CF8JL198847</v>
          </cell>
          <cell r="J2167" t="str">
            <v>Hecho en México</v>
          </cell>
          <cell r="K2167" t="str">
            <v>Magna</v>
          </cell>
          <cell r="L2167">
            <v>4</v>
          </cell>
          <cell r="M2167">
            <v>45</v>
          </cell>
          <cell r="N2167">
            <v>2018</v>
          </cell>
          <cell r="O2167" t="str">
            <v>Saltillo</v>
          </cell>
          <cell r="P2167" t="str">
            <v>Coahuila</v>
          </cell>
          <cell r="Q2167" t="str">
            <v>Noreste</v>
          </cell>
          <cell r="R2167" t="str">
            <v>Activo</v>
          </cell>
          <cell r="S2167" t="str">
            <v>En operación</v>
          </cell>
          <cell r="T2167" t="str">
            <v>GNP</v>
          </cell>
          <cell r="U2167" t="str">
            <v>Grupo Nacional Provincial, S.A.B.</v>
          </cell>
          <cell r="V2167" t="str">
            <v>Supervisor Ajustes</v>
          </cell>
          <cell r="W2167" t="str">
            <v>-</v>
          </cell>
          <cell r="X2167" t="str">
            <v>Metro Sur</v>
          </cell>
          <cell r="Y2167" t="str">
            <v>Asignado</v>
          </cell>
          <cell r="Z2167" t="str">
            <v>N95235</v>
          </cell>
          <cell r="AA2167" t="str">
            <v>Hernandez Alarcon Jair Salim</v>
          </cell>
          <cell r="AB2167" t="str">
            <v>Grupo Nacional Provincial, S.A.B.</v>
          </cell>
          <cell r="AC2167" t="str">
            <v>HEAJ7909219Y1</v>
          </cell>
          <cell r="AD2167" t="str">
            <v>Jefe de departamento</v>
          </cell>
          <cell r="AE2167" t="str">
            <v>Supervisor Siniestros Autos</v>
          </cell>
          <cell r="AF2167" t="str">
            <v>Unidad Operativa</v>
          </cell>
          <cell r="AG2167" t="str">
            <v>Dirección Servicio y Operaciones</v>
          </cell>
          <cell r="AH2167" t="str">
            <v>Subdirección Siniestros Norte y Occidente</v>
          </cell>
          <cell r="AI2167" t="str">
            <v>C9212</v>
          </cell>
          <cell r="AJ2167" t="str">
            <v>Colome Pineda Juan Del Carmen</v>
          </cell>
          <cell r="AK2167" t="str">
            <v>Saltillo</v>
          </cell>
          <cell r="AL2167" t="str">
            <v>Saltillo</v>
          </cell>
          <cell r="AM2167">
            <v>0</v>
          </cell>
          <cell r="AN2167" t="str">
            <v>jair.hernandez@gnp.com.mx</v>
          </cell>
          <cell r="AO2167" t="str">
            <v>jair.hernandez@gnp.com.mx</v>
          </cell>
          <cell r="AQ2167">
            <v>8112444727</v>
          </cell>
          <cell r="AR2167" t="str">
            <v>6363180010389722</v>
          </cell>
          <cell r="AS2167" t="str">
            <v>ACTIVO</v>
          </cell>
          <cell r="AT2167" t="str">
            <v>4792</v>
          </cell>
          <cell r="AU2167" t="str">
            <v>517</v>
          </cell>
          <cell r="AV2167" t="str">
            <v>05/26</v>
          </cell>
          <cell r="AW2167" t="str">
            <v>IMDM24204034..</v>
          </cell>
          <cell r="AX2167" t="str">
            <v>Activo</v>
          </cell>
          <cell r="AY2167" t="str">
            <v>Si</v>
          </cell>
          <cell r="AZ2167">
            <v>819.44</v>
          </cell>
          <cell r="BA2167">
            <v>43708</v>
          </cell>
          <cell r="BB2167">
            <v>3277.76</v>
          </cell>
          <cell r="BC2167" t="str">
            <v>-</v>
          </cell>
          <cell r="BD2167">
            <v>59000</v>
          </cell>
          <cell r="BE2167">
            <v>43661</v>
          </cell>
          <cell r="BF2167">
            <v>44742</v>
          </cell>
          <cell r="BG2167">
            <v>3</v>
          </cell>
          <cell r="BH2167">
            <v>2021</v>
          </cell>
          <cell r="BI2167">
            <v>1</v>
          </cell>
          <cell r="BJ2167" t="str">
            <v>Arrendado</v>
          </cell>
          <cell r="BL2167" t="str">
            <v>Auto Cam, S.A. de C.V.</v>
          </cell>
          <cell r="BM2167">
            <v>128362.07</v>
          </cell>
          <cell r="BN2167">
            <v>20537.93</v>
          </cell>
          <cell r="BO2167">
            <v>148900</v>
          </cell>
          <cell r="BQ2167">
            <v>43652</v>
          </cell>
          <cell r="BR2167" t="str">
            <v>AP-20180626-0783</v>
          </cell>
          <cell r="BS2167" t="str">
            <v>149</v>
          </cell>
          <cell r="BT2167" t="str">
            <v>12/48</v>
          </cell>
          <cell r="BU2167">
            <v>1334.93</v>
          </cell>
          <cell r="BV2167">
            <v>1269.71</v>
          </cell>
          <cell r="BW2167">
            <v>2604.6400000000003</v>
          </cell>
          <cell r="BX2167">
            <v>416.74</v>
          </cell>
          <cell r="BY2167">
            <v>3021.38</v>
          </cell>
          <cell r="BZ2167">
            <v>115739.98000000001</v>
          </cell>
          <cell r="CA2167" t="str">
            <v>26/06/2018</v>
          </cell>
          <cell r="CB2167" t="str">
            <v>06/07/2022</v>
          </cell>
          <cell r="CC2167" t="str">
            <v>Miércoles</v>
          </cell>
          <cell r="CD2167" t="str">
            <v>43</v>
          </cell>
          <cell r="CE2167" t="str">
            <v>3</v>
          </cell>
          <cell r="CF2167" t="str">
            <v>Rojo</v>
          </cell>
          <cell r="CG2167" t="str">
            <v>3er Sábado</v>
          </cell>
          <cell r="CH2167" t="str">
            <v>Mzo y Abr</v>
          </cell>
          <cell r="CI2167" t="str">
            <v>Sep y Oct</v>
          </cell>
          <cell r="CJ2167" t="str">
            <v>PAdmvo</v>
          </cell>
          <cell r="CK2167">
            <v>90</v>
          </cell>
          <cell r="CL2167" t="str">
            <v>101 - MAGNA</v>
          </cell>
          <cell r="CM2167" t="str">
            <v>18167</v>
          </cell>
          <cell r="CN2167" t="str">
            <v>185/60/R14</v>
          </cell>
          <cell r="CO2167" t="str">
            <v>Motor: 1.6L, Potencia: 103hp @ 5800 rpm. Torque: 107 lb-pie @ 3600 rpm</v>
          </cell>
          <cell r="CP2167" t="str">
            <v>-</v>
          </cell>
        </row>
        <row r="2168">
          <cell r="A2168" t="str">
            <v>18168</v>
          </cell>
          <cell r="B2168" t="str">
            <v>M73AVT</v>
          </cell>
          <cell r="C2168" t="str">
            <v>Ciudad de México</v>
          </cell>
          <cell r="D2168" t="str">
            <v>No aplica</v>
          </cell>
          <cell r="E2168" t="str">
            <v>Aveo</v>
          </cell>
          <cell r="F2168" t="str">
            <v>Automóvil</v>
          </cell>
          <cell r="G2168" t="str">
            <v>Chevrolet</v>
          </cell>
          <cell r="H2168" t="str">
            <v>Aveo LT 4 Ptas, T/M-5V, D/H, A/A, B/A, CD, Paq. K</v>
          </cell>
          <cell r="I2168" t="str">
            <v>3G1TA5CF2JL190176</v>
          </cell>
          <cell r="J2168" t="str">
            <v>Hecho en México</v>
          </cell>
          <cell r="K2168" t="str">
            <v>Magna</v>
          </cell>
          <cell r="L2168">
            <v>4</v>
          </cell>
          <cell r="M2168">
            <v>45</v>
          </cell>
          <cell r="N2168">
            <v>2018</v>
          </cell>
          <cell r="O2168" t="str">
            <v>Tepic</v>
          </cell>
          <cell r="P2168" t="str">
            <v>Nayarit</v>
          </cell>
          <cell r="Q2168" t="str">
            <v>Occidente</v>
          </cell>
          <cell r="R2168" t="str">
            <v>Activo</v>
          </cell>
          <cell r="S2168" t="str">
            <v>En operación</v>
          </cell>
          <cell r="T2168" t="str">
            <v>GNP</v>
          </cell>
          <cell r="U2168" t="str">
            <v>Grupo Nacional Provincial, S.A.B.</v>
          </cell>
          <cell r="V2168" t="str">
            <v>AVES</v>
          </cell>
          <cell r="W2168" t="str">
            <v>-</v>
          </cell>
          <cell r="X2168" t="str">
            <v>Despacho Externo</v>
          </cell>
          <cell r="Y2168" t="str">
            <v>Asignado</v>
          </cell>
          <cell r="Z2168" t="str">
            <v>-</v>
          </cell>
          <cell r="AA2168" t="str">
            <v>Luis Eduardo Garza Soto</v>
          </cell>
          <cell r="AB2168" t="str">
            <v>-</v>
          </cell>
          <cell r="AC2168" t="str">
            <v>-</v>
          </cell>
          <cell r="AD2168" t="str">
            <v>-</v>
          </cell>
          <cell r="AE2168" t="str">
            <v>-</v>
          </cell>
          <cell r="AF2168" t="str">
            <v>-</v>
          </cell>
          <cell r="AG2168" t="str">
            <v>-</v>
          </cell>
          <cell r="AH2168" t="str">
            <v>-</v>
          </cell>
          <cell r="AI2168" t="str">
            <v>C6705</v>
          </cell>
          <cell r="AJ2168" t="str">
            <v>Ramirez Granados Arturo</v>
          </cell>
          <cell r="AK2168" t="str">
            <v>-</v>
          </cell>
          <cell r="AL2168" t="str">
            <v>-</v>
          </cell>
          <cell r="AM2168" t="str">
            <v>-</v>
          </cell>
          <cell r="AN2168" t="str">
            <v>legarzaseguros@hotmail.com</v>
          </cell>
          <cell r="AO2168" t="str">
            <v>-</v>
          </cell>
          <cell r="AQ2168">
            <v>3315931167</v>
          </cell>
          <cell r="AR2168" t="str">
            <v>6363180010389730</v>
          </cell>
          <cell r="AS2168" t="str">
            <v>CANCELADO</v>
          </cell>
          <cell r="AT2168" t="str">
            <v>7446</v>
          </cell>
          <cell r="AU2168" t="str">
            <v>560</v>
          </cell>
          <cell r="AV2168" t="str">
            <v>05/26</v>
          </cell>
          <cell r="AW2168" t="str">
            <v>IMDM24204302..</v>
          </cell>
          <cell r="AX2168" t="str">
            <v>Inactivo</v>
          </cell>
          <cell r="AY2168" t="str">
            <v>No</v>
          </cell>
          <cell r="AZ2168" t="str">
            <v>-</v>
          </cell>
          <cell r="BA2168" t="str">
            <v>-</v>
          </cell>
          <cell r="BB2168" t="str">
            <v>-</v>
          </cell>
          <cell r="BC2168" t="str">
            <v>-</v>
          </cell>
          <cell r="BD2168" t="str">
            <v>-</v>
          </cell>
          <cell r="BE2168" t="str">
            <v>-</v>
          </cell>
          <cell r="BF2168" t="str">
            <v>-</v>
          </cell>
          <cell r="BG2168" t="str">
            <v>-</v>
          </cell>
          <cell r="BH2168">
            <v>2022</v>
          </cell>
          <cell r="BI2168">
            <v>1</v>
          </cell>
          <cell r="BJ2168" t="str">
            <v>Arrendado</v>
          </cell>
          <cell r="BL2168" t="str">
            <v>Auto Cam, S.A. de C.V.</v>
          </cell>
          <cell r="BM2168">
            <v>128362.07</v>
          </cell>
          <cell r="BN2168">
            <v>20537.93</v>
          </cell>
          <cell r="BO2168">
            <v>148900</v>
          </cell>
          <cell r="BQ2168">
            <v>43652</v>
          </cell>
          <cell r="BR2168" t="str">
            <v>AP-20180626-0783</v>
          </cell>
          <cell r="BS2168" t="str">
            <v>150</v>
          </cell>
          <cell r="BT2168" t="str">
            <v>12/48</v>
          </cell>
          <cell r="BU2168">
            <v>1334.93</v>
          </cell>
          <cell r="BV2168">
            <v>1269.71</v>
          </cell>
          <cell r="BW2168">
            <v>2604.6400000000003</v>
          </cell>
          <cell r="BX2168">
            <v>416.74</v>
          </cell>
          <cell r="BY2168">
            <v>3021.38</v>
          </cell>
          <cell r="BZ2168">
            <v>115739.98000000001</v>
          </cell>
          <cell r="CA2168" t="str">
            <v>26/06/2018</v>
          </cell>
          <cell r="CB2168" t="str">
            <v>06/07/2022</v>
          </cell>
          <cell r="CC2168" t="str">
            <v>Miércoles</v>
          </cell>
          <cell r="CD2168" t="str">
            <v>73</v>
          </cell>
          <cell r="CE2168" t="str">
            <v>3</v>
          </cell>
          <cell r="CF2168" t="str">
            <v>Rojo</v>
          </cell>
          <cell r="CG2168" t="str">
            <v>3er Sábado</v>
          </cell>
          <cell r="CH2168" t="str">
            <v>Mzo y Abr</v>
          </cell>
          <cell r="CI2168" t="str">
            <v>Sep y Oct</v>
          </cell>
          <cell r="CJ2168" t="str">
            <v>PAdmvo</v>
          </cell>
          <cell r="CK2168">
            <v>0</v>
          </cell>
          <cell r="CL2168" t="str">
            <v>101 - MAGNA</v>
          </cell>
          <cell r="CM2168" t="str">
            <v>18168</v>
          </cell>
          <cell r="CN2168" t="str">
            <v>185/60/R14</v>
          </cell>
          <cell r="CO2168" t="str">
            <v>Motor: 1.6L, Potencia: 103hp @ 5800 rpm. Torque: 107 lb-pie @ 3600 rpm</v>
          </cell>
          <cell r="CP2168" t="str">
            <v>-</v>
          </cell>
        </row>
        <row r="2169">
          <cell r="A2169" t="str">
            <v>18169</v>
          </cell>
          <cell r="B2169" t="str">
            <v>N40AVT</v>
          </cell>
          <cell r="C2169" t="str">
            <v>Ciudad de México</v>
          </cell>
          <cell r="D2169" t="str">
            <v>No aplica</v>
          </cell>
          <cell r="E2169" t="str">
            <v>Aveo</v>
          </cell>
          <cell r="F2169" t="str">
            <v>Automóvil</v>
          </cell>
          <cell r="G2169" t="str">
            <v>Chevrolet</v>
          </cell>
          <cell r="H2169" t="str">
            <v>Aveo LT 4 Ptas, T/M-5V, D/H, A/A, B/A, CD, Paq. K</v>
          </cell>
          <cell r="I2169" t="str">
            <v>3G1TA5CFXJL199353</v>
          </cell>
          <cell r="J2169" t="str">
            <v>Hecho en México</v>
          </cell>
          <cell r="K2169" t="str">
            <v>Magna</v>
          </cell>
          <cell r="L2169">
            <v>4</v>
          </cell>
          <cell r="M2169">
            <v>45</v>
          </cell>
          <cell r="N2169">
            <v>2018</v>
          </cell>
          <cell r="O2169" t="str">
            <v>Monterrey</v>
          </cell>
          <cell r="P2169" t="str">
            <v>Nuevo León</v>
          </cell>
          <cell r="Q2169" t="str">
            <v>Noreste</v>
          </cell>
          <cell r="R2169" t="str">
            <v>Activo</v>
          </cell>
          <cell r="S2169" t="str">
            <v>En operación</v>
          </cell>
          <cell r="T2169" t="str">
            <v>GNP</v>
          </cell>
          <cell r="U2169" t="str">
            <v>Grupo Nacional Provincial, S.A.B.</v>
          </cell>
          <cell r="V2169" t="str">
            <v>Asesor de Servicio</v>
          </cell>
          <cell r="W2169" t="str">
            <v>1229</v>
          </cell>
          <cell r="X2169" t="str">
            <v>Guardia 1</v>
          </cell>
          <cell r="Y2169" t="str">
            <v>Asignado</v>
          </cell>
          <cell r="Z2169" t="str">
            <v>S04180</v>
          </cell>
          <cell r="AA2169" t="str">
            <v>Correa Puerta José Antonio</v>
          </cell>
          <cell r="AB2169" t="str">
            <v>Servicios Administrativos en Reclamaciones, S.A. de C.V.</v>
          </cell>
          <cell r="AC2169" t="str">
            <v>COPA911210NP2</v>
          </cell>
          <cell r="AD2169" t="str">
            <v>Operativo</v>
          </cell>
          <cell r="AE2169" t="str">
            <v>Asesor de Servicio</v>
          </cell>
          <cell r="AF2169" t="str">
            <v>Unidad Operativa</v>
          </cell>
          <cell r="AG2169" t="str">
            <v>Dirección Servicio y Operaciones</v>
          </cell>
          <cell r="AH2169" t="str">
            <v>Subdirección Siniestros Norte y Occidente</v>
          </cell>
          <cell r="AI2169" t="str">
            <v>C9212</v>
          </cell>
          <cell r="AJ2169" t="str">
            <v>Colome Pineda Juan Del Carmen</v>
          </cell>
          <cell r="AK2169" t="str">
            <v>Oficina de Servicio Monterrey</v>
          </cell>
          <cell r="AL2169" t="str">
            <v>Monterrey</v>
          </cell>
          <cell r="AM2169">
            <v>0</v>
          </cell>
          <cell r="AN2169" t="str">
            <v>jose.correa@gnp.com.mx</v>
          </cell>
          <cell r="AO2169" t="str">
            <v>jose.correa@gnp.com.mx</v>
          </cell>
          <cell r="AQ2169">
            <v>8122008133</v>
          </cell>
          <cell r="AR2169" t="str">
            <v>6363180010391967</v>
          </cell>
          <cell r="AS2169" t="str">
            <v>ACTIVO</v>
          </cell>
          <cell r="AT2169" t="str">
            <v>3073</v>
          </cell>
          <cell r="AU2169" t="str">
            <v>345</v>
          </cell>
          <cell r="AV2169" t="str">
            <v>05/26</v>
          </cell>
          <cell r="AW2169" t="str">
            <v>IMDM24204050..</v>
          </cell>
          <cell r="AX2169" t="str">
            <v>Activo</v>
          </cell>
          <cell r="AY2169" t="str">
            <v>No</v>
          </cell>
          <cell r="AZ2169" t="str">
            <v>-</v>
          </cell>
          <cell r="BA2169" t="str">
            <v>-</v>
          </cell>
          <cell r="BB2169" t="str">
            <v>-</v>
          </cell>
          <cell r="BC2169" t="str">
            <v>-</v>
          </cell>
          <cell r="BD2169" t="str">
            <v>-</v>
          </cell>
          <cell r="BE2169" t="str">
            <v>-</v>
          </cell>
          <cell r="BF2169" t="str">
            <v>-</v>
          </cell>
          <cell r="BG2169">
            <v>3</v>
          </cell>
          <cell r="BH2169">
            <v>2021</v>
          </cell>
          <cell r="BI2169">
            <v>1</v>
          </cell>
          <cell r="BJ2169" t="str">
            <v>Arrendado</v>
          </cell>
          <cell r="BL2169" t="str">
            <v>Auto Cam, S.A. de C.V.</v>
          </cell>
          <cell r="BM2169">
            <v>128362.07</v>
          </cell>
          <cell r="BN2169">
            <v>20537.93</v>
          </cell>
          <cell r="BO2169">
            <v>148900</v>
          </cell>
          <cell r="BQ2169">
            <v>43652</v>
          </cell>
          <cell r="BR2169" t="str">
            <v>AP-20180626-0783</v>
          </cell>
          <cell r="BS2169" t="str">
            <v>151</v>
          </cell>
          <cell r="BT2169" t="str">
            <v>12/48</v>
          </cell>
          <cell r="BU2169">
            <v>1468.25</v>
          </cell>
          <cell r="BV2169">
            <v>1334.32</v>
          </cell>
          <cell r="BW2169">
            <v>2802.5699999999997</v>
          </cell>
          <cell r="BX2169">
            <v>448.41</v>
          </cell>
          <cell r="BY2169">
            <v>3250.9799999999996</v>
          </cell>
          <cell r="BZ2169">
            <v>121564.8</v>
          </cell>
          <cell r="CA2169" t="str">
            <v>26/06/2018</v>
          </cell>
          <cell r="CB2169" t="str">
            <v>06/07/2022</v>
          </cell>
          <cell r="CC2169" t="str">
            <v>Viernes</v>
          </cell>
          <cell r="CD2169" t="str">
            <v>40</v>
          </cell>
          <cell r="CE2169" t="str">
            <v>0</v>
          </cell>
          <cell r="CF2169" t="str">
            <v>Azul</v>
          </cell>
          <cell r="CG2169" t="str">
            <v>5o Sábado</v>
          </cell>
          <cell r="CH2169" t="str">
            <v>May y Jun</v>
          </cell>
          <cell r="CI2169" t="str">
            <v>Nov y Dic</v>
          </cell>
          <cell r="CJ2169" t="str">
            <v>Ajustador</v>
          </cell>
          <cell r="CK2169">
            <v>90</v>
          </cell>
          <cell r="CL2169" t="str">
            <v>101 - MAGNA</v>
          </cell>
          <cell r="CM2169" t="str">
            <v>18169</v>
          </cell>
          <cell r="CN2169" t="str">
            <v>185/60/R14</v>
          </cell>
          <cell r="CO2169" t="str">
            <v>Motor: 1.6L, Potencia: 103hp @ 5800 rpm. Torque: 107 lb-pie @ 3600 rpm</v>
          </cell>
          <cell r="CP2169" t="str">
            <v>4010848</v>
          </cell>
        </row>
        <row r="2170">
          <cell r="A2170" t="str">
            <v>18170</v>
          </cell>
          <cell r="B2170" t="str">
            <v>M09AVT</v>
          </cell>
          <cell r="C2170" t="str">
            <v>Ciudad de México</v>
          </cell>
          <cell r="D2170" t="str">
            <v>No aplica</v>
          </cell>
          <cell r="E2170" t="str">
            <v>Aveo</v>
          </cell>
          <cell r="F2170" t="str">
            <v>Automóvil</v>
          </cell>
          <cell r="G2170" t="str">
            <v>Chevrolet</v>
          </cell>
          <cell r="H2170" t="str">
            <v>Aveo LT 4 Ptas, T/M-5V, D/H, A/A, B/A, CD, Paq. K</v>
          </cell>
          <cell r="I2170" t="str">
            <v>3G1TA5CF2JL190596</v>
          </cell>
          <cell r="J2170" t="str">
            <v>Hecho en México</v>
          </cell>
          <cell r="K2170" t="str">
            <v>Magna</v>
          </cell>
          <cell r="L2170">
            <v>4</v>
          </cell>
          <cell r="M2170">
            <v>45</v>
          </cell>
          <cell r="N2170">
            <v>2018</v>
          </cell>
          <cell r="O2170" t="str">
            <v>Veracruz</v>
          </cell>
          <cell r="P2170" t="str">
            <v>Veracruz</v>
          </cell>
          <cell r="Q2170" t="str">
            <v>Sureste</v>
          </cell>
          <cell r="R2170" t="str">
            <v>Activo</v>
          </cell>
          <cell r="S2170" t="str">
            <v>En operación</v>
          </cell>
          <cell r="T2170" t="str">
            <v>GNP</v>
          </cell>
          <cell r="U2170" t="str">
            <v>Grupo Nacional Provincial, S.A.B.</v>
          </cell>
          <cell r="V2170" t="str">
            <v>Agente Empleado</v>
          </cell>
          <cell r="W2170" t="str">
            <v>-</v>
          </cell>
          <cell r="X2170" t="str">
            <v>Plaza GNP</v>
          </cell>
          <cell r="Y2170" t="str">
            <v>Asignado</v>
          </cell>
          <cell r="Z2170" t="str">
            <v>V03691</v>
          </cell>
          <cell r="AA2170" t="str">
            <v>Delgado Espinosa Manuel</v>
          </cell>
          <cell r="AB2170" t="str">
            <v>GNP Administración de Venta Masiva, S.A. de C.V.</v>
          </cell>
          <cell r="AC2170" t="str">
            <v>DEEM860725CQ8</v>
          </cell>
          <cell r="AD2170" t="str">
            <v>Jefe de departamento</v>
          </cell>
          <cell r="AE2170" t="str">
            <v>Gerente Comercial</v>
          </cell>
          <cell r="AF2170" t="str">
            <v>Unidad de Negocio</v>
          </cell>
          <cell r="AG2170" t="str">
            <v>Dirección Canal Masivo</v>
          </cell>
          <cell r="AH2170" t="str">
            <v>Subdirección Comercial Agentes y Empleados</v>
          </cell>
          <cell r="AI2170" t="str">
            <v>C2041</v>
          </cell>
          <cell r="AJ2170" t="str">
            <v>Cabrera Zúñiga Saúl</v>
          </cell>
          <cell r="AK2170" t="str">
            <v>Paseo Jardin</v>
          </cell>
          <cell r="AL2170" t="str">
            <v>Veracruz</v>
          </cell>
          <cell r="AM2170">
            <v>0</v>
          </cell>
          <cell r="AN2170" t="str">
            <v>manuel.delgado@gnp.com.mx</v>
          </cell>
          <cell r="AO2170" t="str">
            <v>manuel.delgado@gnp.com.mx</v>
          </cell>
          <cell r="AQ2170">
            <v>5518382570</v>
          </cell>
          <cell r="AR2170" t="str">
            <v>6363180010389748</v>
          </cell>
          <cell r="AS2170" t="str">
            <v>ACTIVO</v>
          </cell>
          <cell r="AT2170" t="str">
            <v>6980</v>
          </cell>
          <cell r="AU2170" t="str">
            <v>194</v>
          </cell>
          <cell r="AV2170" t="str">
            <v>05/26</v>
          </cell>
          <cell r="AW2170" t="str">
            <v>IMDM24204337..</v>
          </cell>
          <cell r="AX2170" t="str">
            <v>Activo</v>
          </cell>
          <cell r="AY2170" t="str">
            <v>No</v>
          </cell>
          <cell r="AZ2170" t="str">
            <v>-</v>
          </cell>
          <cell r="BA2170" t="str">
            <v>-</v>
          </cell>
          <cell r="BB2170" t="str">
            <v>-</v>
          </cell>
          <cell r="BC2170" t="str">
            <v>-</v>
          </cell>
          <cell r="BD2170" t="str">
            <v>-</v>
          </cell>
          <cell r="BE2170" t="str">
            <v>-</v>
          </cell>
          <cell r="BF2170" t="str">
            <v>-</v>
          </cell>
          <cell r="BG2170" t="str">
            <v>-</v>
          </cell>
          <cell r="BH2170">
            <v>2022</v>
          </cell>
          <cell r="BI2170">
            <v>1</v>
          </cell>
          <cell r="BJ2170" t="str">
            <v>Arrendado</v>
          </cell>
          <cell r="BL2170" t="str">
            <v>Auto Cam, S.A. de C.V.</v>
          </cell>
          <cell r="BM2170">
            <v>128362.07</v>
          </cell>
          <cell r="BN2170">
            <v>20537.93</v>
          </cell>
          <cell r="BO2170">
            <v>148900</v>
          </cell>
          <cell r="BQ2170">
            <v>43652</v>
          </cell>
          <cell r="BR2170" t="str">
            <v>AP-20180626-0783</v>
          </cell>
          <cell r="BS2170" t="str">
            <v>152</v>
          </cell>
          <cell r="BT2170" t="str">
            <v>12/48</v>
          </cell>
          <cell r="BU2170">
            <v>1334.93</v>
          </cell>
          <cell r="BV2170">
            <v>1269.71</v>
          </cell>
          <cell r="BW2170">
            <v>2604.6400000000003</v>
          </cell>
          <cell r="BX2170">
            <v>416.74</v>
          </cell>
          <cell r="BY2170">
            <v>3021.38</v>
          </cell>
          <cell r="BZ2170">
            <v>115739.98000000001</v>
          </cell>
          <cell r="CA2170" t="str">
            <v>26/06/2018</v>
          </cell>
          <cell r="CB2170" t="str">
            <v>06/07/2022</v>
          </cell>
          <cell r="CC2170" t="str">
            <v>Viernes</v>
          </cell>
          <cell r="CD2170" t="str">
            <v>09</v>
          </cell>
          <cell r="CE2170" t="str">
            <v>9</v>
          </cell>
          <cell r="CF2170" t="str">
            <v>Azul</v>
          </cell>
          <cell r="CG2170" t="str">
            <v>5o Sábado</v>
          </cell>
          <cell r="CH2170" t="str">
            <v>May y Jun</v>
          </cell>
          <cell r="CI2170" t="str">
            <v>Nov y Dic</v>
          </cell>
          <cell r="CJ2170" t="str">
            <v>PAdmvo</v>
          </cell>
          <cell r="CK2170">
            <v>90</v>
          </cell>
          <cell r="CL2170" t="str">
            <v>101 - MAGNA</v>
          </cell>
          <cell r="CM2170" t="str">
            <v>18170</v>
          </cell>
          <cell r="CN2170" t="str">
            <v>185/60/R14</v>
          </cell>
          <cell r="CO2170" t="str">
            <v>Motor: 1.6L, Potencia: 103hp @ 5800 rpm. Torque: 107 lb-pie @ 3600 rpm</v>
          </cell>
          <cell r="CP2170" t="str">
            <v>4010751</v>
          </cell>
        </row>
        <row r="2171">
          <cell r="A2171" t="str">
            <v>18171</v>
          </cell>
          <cell r="B2171" t="str">
            <v>K07AVT</v>
          </cell>
          <cell r="C2171" t="str">
            <v>Ciudad de México</v>
          </cell>
          <cell r="D2171" t="str">
            <v>No aplica</v>
          </cell>
          <cell r="E2171" t="str">
            <v>Aveo</v>
          </cell>
          <cell r="F2171" t="str">
            <v>Automóvil</v>
          </cell>
          <cell r="G2171" t="str">
            <v>Chevrolet</v>
          </cell>
          <cell r="H2171" t="str">
            <v>Aveo LT 4 Ptas, T/M-5V, D/H, A/A, B/A, CD, Paq. K</v>
          </cell>
          <cell r="I2171" t="str">
            <v>3G1TA5CF9JL184052</v>
          </cell>
          <cell r="J2171" t="str">
            <v>Hecho en México</v>
          </cell>
          <cell r="K2171" t="str">
            <v>Magna</v>
          </cell>
          <cell r="L2171">
            <v>4</v>
          </cell>
          <cell r="M2171">
            <v>45</v>
          </cell>
          <cell r="N2171">
            <v>2018</v>
          </cell>
          <cell r="O2171" t="str">
            <v>Tijuana</v>
          </cell>
          <cell r="P2171" t="str">
            <v>Baja California Norte</v>
          </cell>
          <cell r="Q2171" t="str">
            <v>Noroeste</v>
          </cell>
          <cell r="R2171" t="str">
            <v>Activo</v>
          </cell>
          <cell r="S2171" t="str">
            <v>En operación</v>
          </cell>
          <cell r="T2171" t="str">
            <v>GNP</v>
          </cell>
          <cell r="U2171" t="str">
            <v>Grupo Nacional Provincial, S.A.B.</v>
          </cell>
          <cell r="V2171" t="str">
            <v>AVES</v>
          </cell>
          <cell r="W2171" t="str">
            <v>-</v>
          </cell>
          <cell r="X2171" t="str">
            <v>Despacho Externo</v>
          </cell>
          <cell r="Y2171" t="str">
            <v>Asignado</v>
          </cell>
          <cell r="Z2171" t="str">
            <v>-</v>
          </cell>
          <cell r="AA2171" t="str">
            <v>Arturo Valencia Salas</v>
          </cell>
          <cell r="AB2171" t="str">
            <v>-</v>
          </cell>
          <cell r="AC2171" t="str">
            <v>-</v>
          </cell>
          <cell r="AD2171" t="str">
            <v>-</v>
          </cell>
          <cell r="AE2171" t="str">
            <v>-</v>
          </cell>
          <cell r="AF2171" t="str">
            <v>-</v>
          </cell>
          <cell r="AG2171" t="str">
            <v>-</v>
          </cell>
          <cell r="AH2171" t="str">
            <v>-</v>
          </cell>
          <cell r="AI2171" t="str">
            <v>C6705</v>
          </cell>
          <cell r="AJ2171" t="str">
            <v>Ramirez Granados Arturo</v>
          </cell>
          <cell r="AK2171" t="str">
            <v>-</v>
          </cell>
          <cell r="AL2171" t="str">
            <v>-</v>
          </cell>
          <cell r="AM2171" t="str">
            <v>-</v>
          </cell>
          <cell r="AN2171" t="str">
            <v>avalencia@praxissegurosyfianzas.com</v>
          </cell>
          <cell r="AO2171" t="str">
            <v>-</v>
          </cell>
          <cell r="AP2171" t="str">
            <v>avalencia@praxissegurosyfianzas.com</v>
          </cell>
          <cell r="AQ2171">
            <v>6643689790</v>
          </cell>
          <cell r="AR2171" t="str">
            <v>6363180010389755</v>
          </cell>
          <cell r="AS2171" t="str">
            <v>BLOQUEADO</v>
          </cell>
          <cell r="AT2171" t="str">
            <v>9348</v>
          </cell>
          <cell r="AU2171" t="str">
            <v>639</v>
          </cell>
          <cell r="AV2171" t="str">
            <v>05/26</v>
          </cell>
          <cell r="AW2171" t="str">
            <v>-</v>
          </cell>
          <cell r="AX2171" t="str">
            <v>-</v>
          </cell>
          <cell r="AY2171" t="str">
            <v>No</v>
          </cell>
          <cell r="AZ2171" t="str">
            <v>-</v>
          </cell>
          <cell r="BA2171" t="str">
            <v>-</v>
          </cell>
          <cell r="BB2171" t="str">
            <v>-</v>
          </cell>
          <cell r="BC2171" t="str">
            <v>-</v>
          </cell>
          <cell r="BD2171" t="str">
            <v>-</v>
          </cell>
          <cell r="BE2171" t="str">
            <v>-</v>
          </cell>
          <cell r="BF2171" t="str">
            <v>-</v>
          </cell>
          <cell r="BG2171" t="str">
            <v>-</v>
          </cell>
          <cell r="BH2171">
            <v>2022</v>
          </cell>
          <cell r="BI2171">
            <v>1</v>
          </cell>
          <cell r="BJ2171" t="str">
            <v>Arrendado</v>
          </cell>
          <cell r="BL2171" t="str">
            <v>Auto Cam, S.A. de C.V.</v>
          </cell>
          <cell r="BM2171">
            <v>128362.07</v>
          </cell>
          <cell r="BN2171">
            <v>20537.93</v>
          </cell>
          <cell r="BO2171">
            <v>148900</v>
          </cell>
          <cell r="BQ2171">
            <v>43652</v>
          </cell>
          <cell r="BR2171" t="str">
            <v>AP-20180626-0783</v>
          </cell>
          <cell r="BS2171" t="str">
            <v>31</v>
          </cell>
          <cell r="BT2171" t="str">
            <v>12/36</v>
          </cell>
          <cell r="BU2171">
            <v>1896.92</v>
          </cell>
          <cell r="BV2171">
            <v>1206.6600000000001</v>
          </cell>
          <cell r="BW2171">
            <v>3103.58</v>
          </cell>
          <cell r="BX2171">
            <v>496.57</v>
          </cell>
          <cell r="BY2171">
            <v>3600.15</v>
          </cell>
          <cell r="BZ2171">
            <v>109364.75</v>
          </cell>
          <cell r="CA2171" t="str">
            <v>26/06/2018</v>
          </cell>
          <cell r="CB2171" t="str">
            <v>06/07/2021</v>
          </cell>
          <cell r="CC2171" t="str">
            <v>Martes</v>
          </cell>
          <cell r="CD2171" t="str">
            <v>07</v>
          </cell>
          <cell r="CE2171" t="str">
            <v>7</v>
          </cell>
          <cell r="CF2171" t="str">
            <v>Rosa</v>
          </cell>
          <cell r="CG2171" t="str">
            <v>2o Sábado</v>
          </cell>
          <cell r="CH2171" t="str">
            <v>Feb y Mzo</v>
          </cell>
          <cell r="CI2171" t="str">
            <v>Ago y Sep</v>
          </cell>
          <cell r="CJ2171" t="str">
            <v>AVEs</v>
          </cell>
          <cell r="CK2171">
            <v>0</v>
          </cell>
          <cell r="CL2171" t="str">
            <v>101 - MAGNA</v>
          </cell>
          <cell r="CM2171" t="str">
            <v>18171</v>
          </cell>
          <cell r="CN2171" t="str">
            <v>185/60/R14</v>
          </cell>
          <cell r="CO2171" t="str">
            <v>Motor: 1.6L, Potencia: 103hp @ 5800 rpm. Torque: 107 lb-pie @ 3600 rpm</v>
          </cell>
          <cell r="CP2171" t="str">
            <v>-</v>
          </cell>
        </row>
        <row r="2172">
          <cell r="A2172" t="str">
            <v>18172</v>
          </cell>
          <cell r="B2172" t="str">
            <v>L87AVT</v>
          </cell>
          <cell r="C2172" t="str">
            <v>Ciudad de México</v>
          </cell>
          <cell r="D2172" t="str">
            <v>No aplica</v>
          </cell>
          <cell r="E2172" t="str">
            <v>Aveo</v>
          </cell>
          <cell r="F2172" t="str">
            <v>Automóvil</v>
          </cell>
          <cell r="G2172" t="str">
            <v>Chevrolet</v>
          </cell>
          <cell r="H2172" t="str">
            <v>Aveo LT 4 Ptas, T/M-5V, D/H, A/A, B/A, CD, Paq. K</v>
          </cell>
          <cell r="I2172" t="str">
            <v>3G1TA5CF2JL192378</v>
          </cell>
          <cell r="J2172" t="str">
            <v>Hecho en México</v>
          </cell>
          <cell r="K2172" t="str">
            <v>Magna</v>
          </cell>
          <cell r="L2172">
            <v>4</v>
          </cell>
          <cell r="M2172">
            <v>45</v>
          </cell>
          <cell r="N2172">
            <v>2018</v>
          </cell>
          <cell r="O2172" t="str">
            <v>León</v>
          </cell>
          <cell r="P2172" t="str">
            <v>Guanajuato</v>
          </cell>
          <cell r="Q2172" t="str">
            <v>Occidente</v>
          </cell>
          <cell r="R2172" t="str">
            <v>Activo</v>
          </cell>
          <cell r="S2172" t="str">
            <v>En operación</v>
          </cell>
          <cell r="T2172" t="str">
            <v>GNP</v>
          </cell>
          <cell r="U2172" t="str">
            <v>Grupo Nacional Provincial, S.A.B.</v>
          </cell>
          <cell r="V2172" t="str">
            <v>Agente Empleado</v>
          </cell>
          <cell r="W2172" t="str">
            <v>-</v>
          </cell>
          <cell r="X2172" t="str">
            <v>Oficina de Ventas</v>
          </cell>
          <cell r="Y2172" t="str">
            <v>Asignado</v>
          </cell>
          <cell r="Z2172" t="str">
            <v>V05765</v>
          </cell>
          <cell r="AA2172" t="str">
            <v>Murayama Cortez Ma. Eugenia</v>
          </cell>
          <cell r="AB2172" t="str">
            <v>GNP Administración de Venta Masiva, S.A. de C.V.</v>
          </cell>
          <cell r="AC2172" t="str">
            <v>MUCM700915DY4</v>
          </cell>
          <cell r="AD2172" t="str">
            <v>Jefe de departamento</v>
          </cell>
          <cell r="AE2172" t="str">
            <v>Gerente Comercial</v>
          </cell>
          <cell r="AF2172" t="str">
            <v>Unidad de Negocio</v>
          </cell>
          <cell r="AG2172" t="str">
            <v>Dirección Canal Masivo</v>
          </cell>
          <cell r="AH2172" t="str">
            <v>Subdirección Comercial Agentes y Empleados</v>
          </cell>
          <cell r="AI2172" t="str">
            <v>C2041</v>
          </cell>
          <cell r="AJ2172" t="str">
            <v>Cabrera Zúñiga Saúl</v>
          </cell>
          <cell r="AK2172" t="str">
            <v>Oficina Agentes Empleados Leon</v>
          </cell>
          <cell r="AL2172" t="str">
            <v>León</v>
          </cell>
          <cell r="AM2172">
            <v>0</v>
          </cell>
          <cell r="AN2172" t="str">
            <v>maria.murayama@gnp.com.mx</v>
          </cell>
          <cell r="AO2172" t="str">
            <v>maria.murayama@gnp.com.mx</v>
          </cell>
          <cell r="AQ2172">
            <v>4773929568</v>
          </cell>
          <cell r="AR2172" t="str">
            <v>6363180010382248</v>
          </cell>
          <cell r="AS2172" t="str">
            <v>ACTIVO</v>
          </cell>
          <cell r="AT2172" t="str">
            <v>0365</v>
          </cell>
          <cell r="AU2172" t="str">
            <v>359</v>
          </cell>
          <cell r="AV2172" t="str">
            <v>05/26</v>
          </cell>
          <cell r="AW2172" t="str">
            <v>IMDM24203983..</v>
          </cell>
          <cell r="AX2172" t="str">
            <v>Activo</v>
          </cell>
          <cell r="AY2172" t="str">
            <v>No</v>
          </cell>
          <cell r="AZ2172" t="str">
            <v>-</v>
          </cell>
          <cell r="BA2172" t="str">
            <v>-</v>
          </cell>
          <cell r="BB2172" t="str">
            <v>-</v>
          </cell>
          <cell r="BC2172" t="str">
            <v>-</v>
          </cell>
          <cell r="BD2172" t="str">
            <v>-</v>
          </cell>
          <cell r="BE2172" t="str">
            <v>-</v>
          </cell>
          <cell r="BF2172" t="str">
            <v>-</v>
          </cell>
          <cell r="BG2172" t="str">
            <v>-</v>
          </cell>
          <cell r="BH2172">
            <v>2022</v>
          </cell>
          <cell r="BI2172">
            <v>1</v>
          </cell>
          <cell r="BJ2172" t="str">
            <v>Arrendado</v>
          </cell>
          <cell r="BL2172" t="str">
            <v>Auto Cam, S.A. de C.V.</v>
          </cell>
          <cell r="BM2172">
            <v>128362.07</v>
          </cell>
          <cell r="BN2172">
            <v>20537.93</v>
          </cell>
          <cell r="BO2172">
            <v>148900</v>
          </cell>
          <cell r="BQ2172">
            <v>43652</v>
          </cell>
          <cell r="BR2172" t="str">
            <v>AP-20180626-0783</v>
          </cell>
          <cell r="BS2172" t="str">
            <v>32</v>
          </cell>
          <cell r="BT2172" t="str">
            <v>12/36</v>
          </cell>
          <cell r="BU2172">
            <v>1896.92</v>
          </cell>
          <cell r="BV2172">
            <v>1206.6600000000001</v>
          </cell>
          <cell r="BW2172">
            <v>3103.58</v>
          </cell>
          <cell r="BX2172">
            <v>496.57</v>
          </cell>
          <cell r="BY2172">
            <v>3600.15</v>
          </cell>
          <cell r="BZ2172">
            <v>109364.75</v>
          </cell>
          <cell r="CA2172" t="str">
            <v>26/06/2018</v>
          </cell>
          <cell r="CB2172" t="str">
            <v>06/07/2021</v>
          </cell>
          <cell r="CC2172" t="str">
            <v>Martes</v>
          </cell>
          <cell r="CD2172" t="str">
            <v>87</v>
          </cell>
          <cell r="CE2172" t="str">
            <v>7</v>
          </cell>
          <cell r="CF2172" t="str">
            <v>Rosa</v>
          </cell>
          <cell r="CG2172" t="str">
            <v>2o Sábado</v>
          </cell>
          <cell r="CH2172" t="str">
            <v>Feb y Mzo</v>
          </cell>
          <cell r="CI2172" t="str">
            <v>Ago y Sep</v>
          </cell>
          <cell r="CJ2172" t="str">
            <v>AgenteEmp</v>
          </cell>
          <cell r="CK2172">
            <v>90</v>
          </cell>
          <cell r="CL2172" t="str">
            <v>101 - MAGNA</v>
          </cell>
          <cell r="CM2172" t="str">
            <v>18172</v>
          </cell>
          <cell r="CN2172" t="str">
            <v>185/60/R14</v>
          </cell>
          <cell r="CO2172" t="str">
            <v>Motor: 1.6L, Potencia: 103hp @ 5800 rpm. Torque: 107 lb-pie @ 3600 rpm</v>
          </cell>
          <cell r="CP2172" t="str">
            <v>4010802</v>
          </cell>
        </row>
        <row r="2173">
          <cell r="A2173" t="str">
            <v>18173</v>
          </cell>
          <cell r="B2173" t="str">
            <v>K58AVT</v>
          </cell>
          <cell r="C2173" t="str">
            <v>Ciudad de México</v>
          </cell>
          <cell r="D2173" t="str">
            <v>No aplica</v>
          </cell>
          <cell r="E2173" t="str">
            <v>Aveo</v>
          </cell>
          <cell r="F2173" t="str">
            <v>Automóvil</v>
          </cell>
          <cell r="G2173" t="str">
            <v>Chevrolet</v>
          </cell>
          <cell r="H2173" t="str">
            <v>Aveo LT 4 Ptas, T/M-5V, D/H, A/A, B/A, CD, Paq. K</v>
          </cell>
          <cell r="I2173" t="str">
            <v>3G1TA5CF9JL184200</v>
          </cell>
          <cell r="J2173" t="str">
            <v>Hecho en México</v>
          </cell>
          <cell r="K2173" t="str">
            <v>Magna</v>
          </cell>
          <cell r="L2173">
            <v>4</v>
          </cell>
          <cell r="M2173">
            <v>45</v>
          </cell>
          <cell r="N2173">
            <v>2018</v>
          </cell>
          <cell r="O2173" t="str">
            <v>Toluca</v>
          </cell>
          <cell r="P2173" t="str">
            <v>Estado de México</v>
          </cell>
          <cell r="Q2173" t="str">
            <v>Centro</v>
          </cell>
          <cell r="R2173" t="str">
            <v>Activo</v>
          </cell>
          <cell r="S2173" t="str">
            <v>En operación</v>
          </cell>
          <cell r="T2173" t="str">
            <v>GNP</v>
          </cell>
          <cell r="U2173" t="str">
            <v>Grupo Nacional Provincial, S.A.B.</v>
          </cell>
          <cell r="V2173" t="str">
            <v>AVES</v>
          </cell>
          <cell r="W2173" t="str">
            <v>-</v>
          </cell>
          <cell r="X2173" t="str">
            <v>Despacho Externo</v>
          </cell>
          <cell r="Y2173" t="str">
            <v>Asignado</v>
          </cell>
          <cell r="Z2173" t="str">
            <v>-</v>
          </cell>
          <cell r="AA2173" t="str">
            <v>José Arevalo Miguel</v>
          </cell>
          <cell r="AB2173" t="str">
            <v>-</v>
          </cell>
          <cell r="AC2173" t="str">
            <v>-</v>
          </cell>
          <cell r="AD2173" t="str">
            <v>-</v>
          </cell>
          <cell r="AE2173" t="str">
            <v>-</v>
          </cell>
          <cell r="AF2173" t="str">
            <v>-</v>
          </cell>
          <cell r="AG2173" t="str">
            <v>-</v>
          </cell>
          <cell r="AH2173" t="str">
            <v>-</v>
          </cell>
          <cell r="AI2173" t="str">
            <v>C6705</v>
          </cell>
          <cell r="AJ2173" t="str">
            <v>Ramirez Granados Arturo</v>
          </cell>
          <cell r="AK2173" t="str">
            <v>-</v>
          </cell>
          <cell r="AL2173" t="str">
            <v>-</v>
          </cell>
          <cell r="AM2173" t="str">
            <v>-</v>
          </cell>
          <cell r="AN2173" t="str">
            <v>jarevalo@grupopme.com</v>
          </cell>
          <cell r="AO2173" t="str">
            <v>-</v>
          </cell>
          <cell r="AQ2173">
            <v>5534662759</v>
          </cell>
          <cell r="AR2173" t="str">
            <v>6363180010391975</v>
          </cell>
          <cell r="AS2173" t="str">
            <v>BLOQUEADO</v>
          </cell>
          <cell r="AT2173" t="str">
            <v>8294</v>
          </cell>
          <cell r="AU2173" t="str">
            <v>658</v>
          </cell>
          <cell r="AV2173" t="str">
            <v>05/26</v>
          </cell>
          <cell r="AW2173" t="str">
            <v>IMDM24204292..</v>
          </cell>
          <cell r="AX2173" t="str">
            <v>Inactivo</v>
          </cell>
          <cell r="AY2173" t="str">
            <v>No</v>
          </cell>
          <cell r="AZ2173" t="str">
            <v>-</v>
          </cell>
          <cell r="BA2173" t="str">
            <v>-</v>
          </cell>
          <cell r="BB2173" t="str">
            <v>-</v>
          </cell>
          <cell r="BC2173" t="str">
            <v>-</v>
          </cell>
          <cell r="BD2173" t="str">
            <v>-</v>
          </cell>
          <cell r="BE2173" t="str">
            <v>-</v>
          </cell>
          <cell r="BF2173" t="str">
            <v>-</v>
          </cell>
          <cell r="BG2173" t="str">
            <v>-</v>
          </cell>
          <cell r="BH2173">
            <v>2022</v>
          </cell>
          <cell r="BI2173">
            <v>1</v>
          </cell>
          <cell r="BJ2173" t="str">
            <v>Arrendado</v>
          </cell>
          <cell r="BL2173" t="str">
            <v>Auto Cam, S.A. de C.V.</v>
          </cell>
          <cell r="BM2173">
            <v>128362.07</v>
          </cell>
          <cell r="BN2173">
            <v>20537.93</v>
          </cell>
          <cell r="BO2173">
            <v>148900</v>
          </cell>
          <cell r="BQ2173">
            <v>43652</v>
          </cell>
          <cell r="BR2173" t="str">
            <v>AP-20180626-0783</v>
          </cell>
          <cell r="BS2173" t="str">
            <v>153</v>
          </cell>
          <cell r="BT2173" t="str">
            <v>12/48</v>
          </cell>
          <cell r="BU2173">
            <v>1334.93</v>
          </cell>
          <cell r="BV2173">
            <v>1269.71</v>
          </cell>
          <cell r="BW2173">
            <v>2604.6400000000003</v>
          </cell>
          <cell r="BX2173">
            <v>416.74</v>
          </cell>
          <cell r="BY2173">
            <v>3021.38</v>
          </cell>
          <cell r="BZ2173">
            <v>115739.98000000001</v>
          </cell>
          <cell r="CA2173" t="str">
            <v>26/06/2018</v>
          </cell>
          <cell r="CB2173" t="str">
            <v>06/07/2022</v>
          </cell>
          <cell r="CC2173" t="str">
            <v>Martes</v>
          </cell>
          <cell r="CD2173" t="str">
            <v>58</v>
          </cell>
          <cell r="CE2173" t="str">
            <v>8</v>
          </cell>
          <cell r="CF2173" t="str">
            <v>Rosa</v>
          </cell>
          <cell r="CG2173" t="str">
            <v>2o Sábado</v>
          </cell>
          <cell r="CH2173" t="str">
            <v>Feb y Mzo</v>
          </cell>
          <cell r="CI2173" t="str">
            <v>Ago y Sep</v>
          </cell>
          <cell r="CJ2173" t="str">
            <v>AVEs</v>
          </cell>
          <cell r="CK2173">
            <v>0</v>
          </cell>
          <cell r="CL2173" t="str">
            <v>101 - MAGNA</v>
          </cell>
          <cell r="CM2173" t="str">
            <v>18173</v>
          </cell>
          <cell r="CN2173" t="str">
            <v>185/60/R14</v>
          </cell>
          <cell r="CO2173" t="str">
            <v>Motor: 1.6L, Potencia: 103hp @ 5800 rpm. Torque: 107 lb-pie @ 3600 rpm</v>
          </cell>
          <cell r="CP2173" t="str">
            <v>-</v>
          </cell>
        </row>
        <row r="2174">
          <cell r="A2174" t="str">
            <v>18174</v>
          </cell>
          <cell r="B2174" t="str">
            <v>L19AVT</v>
          </cell>
          <cell r="C2174" t="str">
            <v>Ciudad de México</v>
          </cell>
          <cell r="D2174" t="str">
            <v>No aplica</v>
          </cell>
          <cell r="E2174" t="str">
            <v>Aveo</v>
          </cell>
          <cell r="F2174" t="str">
            <v>Automóvil</v>
          </cell>
          <cell r="G2174" t="str">
            <v>Chevrolet</v>
          </cell>
          <cell r="H2174" t="str">
            <v>Aveo LT 4 Ptas, T/M-5V, D/H, A/A, B/A, CD, Paq. K</v>
          </cell>
          <cell r="I2174" t="str">
            <v>3G1TA5CFXJL187283</v>
          </cell>
          <cell r="J2174" t="str">
            <v>Hecho en México</v>
          </cell>
          <cell r="K2174" t="str">
            <v>Magna</v>
          </cell>
          <cell r="L2174">
            <v>4</v>
          </cell>
          <cell r="M2174">
            <v>45</v>
          </cell>
          <cell r="N2174">
            <v>2018</v>
          </cell>
          <cell r="O2174" t="str">
            <v>Toluca</v>
          </cell>
          <cell r="P2174" t="str">
            <v>Estado de México</v>
          </cell>
          <cell r="Q2174" t="str">
            <v>Centro</v>
          </cell>
          <cell r="R2174" t="str">
            <v>Activo</v>
          </cell>
          <cell r="S2174" t="str">
            <v>En operación</v>
          </cell>
          <cell r="T2174" t="str">
            <v>GNP</v>
          </cell>
          <cell r="U2174" t="str">
            <v>Grupo Nacional Provincial, S.A.B.</v>
          </cell>
          <cell r="V2174" t="str">
            <v>Supervisor de Taller</v>
          </cell>
          <cell r="W2174" t="str">
            <v>-</v>
          </cell>
          <cell r="X2174" t="str">
            <v>Supervisoria</v>
          </cell>
          <cell r="Y2174" t="str">
            <v>Asignado</v>
          </cell>
          <cell r="Z2174" t="str">
            <v>N95174</v>
          </cell>
          <cell r="AA2174" t="str">
            <v>Ruíz Zarate Francisco Javier</v>
          </cell>
          <cell r="AB2174" t="str">
            <v>Grupo Nacional Provincial, S.A.B.</v>
          </cell>
          <cell r="AC2174" t="str">
            <v>RUZF850501967</v>
          </cell>
          <cell r="AD2174" t="str">
            <v>Operativo</v>
          </cell>
          <cell r="AE2174" t="str">
            <v>Visitador de Taller</v>
          </cell>
          <cell r="AF2174" t="str">
            <v>Unidad Operativa</v>
          </cell>
          <cell r="AG2174" t="str">
            <v>Dirección Servicio y Operaciones</v>
          </cell>
          <cell r="AH2174" t="str">
            <v>Subdir. Siniestros CDMX y Sureste</v>
          </cell>
          <cell r="AI2174" t="str">
            <v>C9208</v>
          </cell>
          <cell r="AJ2174" t="str">
            <v>Lasa Estrada Antxon</v>
          </cell>
          <cell r="AK2174" t="str">
            <v>Toluca</v>
          </cell>
          <cell r="AL2174" t="str">
            <v>Toluca</v>
          </cell>
          <cell r="AM2174">
            <v>0</v>
          </cell>
          <cell r="AN2174" t="str">
            <v>francisco.ruiz@gnp.com.mx</v>
          </cell>
          <cell r="AO2174" t="str">
            <v>francisco.ruiz@gnp.com.mx</v>
          </cell>
          <cell r="AP2174" t="str">
            <v>francisco.ruiz@gnp.com.mx</v>
          </cell>
          <cell r="AQ2174">
            <v>7228225595</v>
          </cell>
          <cell r="AR2174" t="str">
            <v>6363180010391983</v>
          </cell>
          <cell r="AS2174" t="str">
            <v>CANCELADO</v>
          </cell>
          <cell r="AT2174" t="str">
            <v>5787</v>
          </cell>
          <cell r="AU2174" t="str">
            <v>121</v>
          </cell>
          <cell r="AV2174" t="str">
            <v>05/26</v>
          </cell>
          <cell r="AW2174" t="str">
            <v>-</v>
          </cell>
          <cell r="AX2174" t="str">
            <v>-</v>
          </cell>
          <cell r="AY2174" t="str">
            <v>Si</v>
          </cell>
          <cell r="AZ2174">
            <v>614.58000000000004</v>
          </cell>
          <cell r="BA2174">
            <v>43708</v>
          </cell>
          <cell r="BB2174">
            <v>2458.3200000000002</v>
          </cell>
          <cell r="BC2174" t="str">
            <v>-</v>
          </cell>
          <cell r="BD2174">
            <v>59000</v>
          </cell>
          <cell r="BE2174">
            <v>43661</v>
          </cell>
          <cell r="BF2174">
            <v>45107</v>
          </cell>
          <cell r="BG2174">
            <v>4</v>
          </cell>
          <cell r="BH2174">
            <v>2022</v>
          </cell>
          <cell r="BI2174">
            <v>1</v>
          </cell>
          <cell r="BJ2174" t="str">
            <v>Arrendado</v>
          </cell>
          <cell r="BL2174" t="str">
            <v>Auto Cam, S.A. de C.V.</v>
          </cell>
          <cell r="BM2174">
            <v>128362.07</v>
          </cell>
          <cell r="BN2174">
            <v>20537.93</v>
          </cell>
          <cell r="BO2174">
            <v>148900</v>
          </cell>
          <cell r="BQ2174">
            <v>43652</v>
          </cell>
          <cell r="BR2174" t="str">
            <v>AP-20180626-0783</v>
          </cell>
          <cell r="BS2174" t="str">
            <v>154</v>
          </cell>
          <cell r="BT2174" t="str">
            <v>12/48</v>
          </cell>
          <cell r="BU2174">
            <v>1334.93</v>
          </cell>
          <cell r="BV2174">
            <v>1269.71</v>
          </cell>
          <cell r="BW2174">
            <v>2604.6400000000003</v>
          </cell>
          <cell r="BX2174">
            <v>416.74</v>
          </cell>
          <cell r="BY2174">
            <v>3021.38</v>
          </cell>
          <cell r="BZ2174">
            <v>115739.98000000001</v>
          </cell>
          <cell r="CA2174" t="str">
            <v>26/06/2018</v>
          </cell>
          <cell r="CB2174" t="str">
            <v>06/07/2022</v>
          </cell>
          <cell r="CC2174" t="str">
            <v>Viernes</v>
          </cell>
          <cell r="CD2174" t="str">
            <v>19</v>
          </cell>
          <cell r="CE2174" t="str">
            <v>9</v>
          </cell>
          <cell r="CF2174" t="str">
            <v>Azul</v>
          </cell>
          <cell r="CG2174" t="str">
            <v>5o Sábado</v>
          </cell>
          <cell r="CH2174" t="str">
            <v>May y Jun</v>
          </cell>
          <cell r="CI2174" t="str">
            <v>Nov y Dic</v>
          </cell>
          <cell r="CJ2174" t="str">
            <v>SupTaller</v>
          </cell>
          <cell r="CK2174">
            <v>90</v>
          </cell>
          <cell r="CL2174" t="str">
            <v>101 - MAGNA</v>
          </cell>
          <cell r="CM2174" t="str">
            <v>18174</v>
          </cell>
          <cell r="CN2174" t="str">
            <v>185/60/R14</v>
          </cell>
          <cell r="CO2174" t="str">
            <v>Motor: 1.6L, Potencia: 103hp @ 5800 rpm. Torque: 107 lb-pie @ 3600 rpm</v>
          </cell>
          <cell r="CP2174" t="str">
            <v>4018830</v>
          </cell>
        </row>
        <row r="2175">
          <cell r="A2175" t="str">
            <v>18175</v>
          </cell>
          <cell r="B2175" t="str">
            <v>K27AVT</v>
          </cell>
          <cell r="C2175" t="str">
            <v>Ciudad de México</v>
          </cell>
          <cell r="D2175" t="str">
            <v>No aplica</v>
          </cell>
          <cell r="E2175" t="str">
            <v>Aveo</v>
          </cell>
          <cell r="F2175" t="str">
            <v>Automóvil</v>
          </cell>
          <cell r="G2175" t="str">
            <v>Chevrolet</v>
          </cell>
          <cell r="H2175" t="str">
            <v>Aveo LT 4 Ptas, T/M-5V, D/H, A/A, B/A, CD, Paq. K</v>
          </cell>
          <cell r="I2175" t="str">
            <v>3G1TA5CF2JL193384</v>
          </cell>
          <cell r="J2175" t="str">
            <v>Hecho en México</v>
          </cell>
          <cell r="K2175" t="str">
            <v>Magna</v>
          </cell>
          <cell r="L2175">
            <v>4</v>
          </cell>
          <cell r="M2175">
            <v>45</v>
          </cell>
          <cell r="N2175">
            <v>2018</v>
          </cell>
          <cell r="O2175" t="str">
            <v>Xalapa</v>
          </cell>
          <cell r="P2175" t="str">
            <v>Veracruz</v>
          </cell>
          <cell r="Q2175" t="str">
            <v>Sureste</v>
          </cell>
          <cell r="R2175" t="str">
            <v>Activo</v>
          </cell>
          <cell r="S2175" t="str">
            <v>En operación</v>
          </cell>
          <cell r="T2175" t="str">
            <v>GNP</v>
          </cell>
          <cell r="U2175" t="str">
            <v>Grupo Nacional Provincial, S.A.B.</v>
          </cell>
          <cell r="V2175" t="str">
            <v>Asesor de Servicio</v>
          </cell>
          <cell r="W2175" t="str">
            <v>-</v>
          </cell>
          <cell r="X2175" t="str">
            <v>Supervisoria</v>
          </cell>
          <cell r="Y2175" t="str">
            <v>Asignado</v>
          </cell>
          <cell r="Z2175" t="str">
            <v>S07169</v>
          </cell>
          <cell r="AA2175" t="str">
            <v>Martinez Ramos Jared</v>
          </cell>
          <cell r="AB2175" t="str">
            <v>Servicios Administrativos en Reclamaciones, S.A. de C.V.</v>
          </cell>
          <cell r="AC2175" t="str">
            <v>MARJ781106H46</v>
          </cell>
          <cell r="AD2175" t="str">
            <v>Operativo</v>
          </cell>
          <cell r="AE2175" t="str">
            <v>Asesor de Servicio</v>
          </cell>
          <cell r="AF2175" t="str">
            <v>Unidad Operativa</v>
          </cell>
          <cell r="AG2175" t="str">
            <v>Dirección Servicio y Operaciones</v>
          </cell>
          <cell r="AH2175" t="str">
            <v>Subdir. Siniestros CDMX y Sureste</v>
          </cell>
          <cell r="AI2175" t="str">
            <v>C9208</v>
          </cell>
          <cell r="AJ2175" t="str">
            <v>Lasa Estrada Antxon</v>
          </cell>
          <cell r="AK2175" t="str">
            <v>Jalapa</v>
          </cell>
          <cell r="AL2175" t="str">
            <v>Jalapa</v>
          </cell>
          <cell r="AM2175">
            <v>0</v>
          </cell>
          <cell r="AN2175" t="str">
            <v>jared.martinez@gnp.com.mx</v>
          </cell>
          <cell r="AO2175" t="str">
            <v>jared.martinez@gnp.com.mx</v>
          </cell>
          <cell r="AP2175" t="str">
            <v>jared.martinez@gnp.com.mx</v>
          </cell>
          <cell r="AQ2175">
            <v>2282579627</v>
          </cell>
          <cell r="AR2175" t="str">
            <v>6363180010389763</v>
          </cell>
          <cell r="AS2175" t="str">
            <v>ACTIVO</v>
          </cell>
          <cell r="AT2175" t="str">
            <v>2877</v>
          </cell>
          <cell r="AU2175" t="str">
            <v>168</v>
          </cell>
          <cell r="AV2175" t="str">
            <v>05/26</v>
          </cell>
          <cell r="AW2175" t="str">
            <v>IMDM24204065..</v>
          </cell>
          <cell r="AX2175" t="str">
            <v>Activo</v>
          </cell>
          <cell r="AY2175" t="str">
            <v>Si</v>
          </cell>
          <cell r="AZ2175">
            <v>819.45</v>
          </cell>
          <cell r="BA2175">
            <v>43631</v>
          </cell>
          <cell r="BB2175">
            <v>14750.1</v>
          </cell>
          <cell r="BC2175">
            <v>44249.9</v>
          </cell>
          <cell r="BD2175">
            <v>59000</v>
          </cell>
          <cell r="BE2175">
            <v>43373</v>
          </cell>
          <cell r="BF2175">
            <v>44454</v>
          </cell>
          <cell r="BG2175">
            <v>3</v>
          </cell>
          <cell r="BH2175">
            <v>2021</v>
          </cell>
          <cell r="BI2175">
            <v>1</v>
          </cell>
          <cell r="BJ2175" t="str">
            <v>Arrendado</v>
          </cell>
          <cell r="BL2175" t="str">
            <v>Auto Cam, S.A. de C.V.</v>
          </cell>
          <cell r="BM2175">
            <v>128362.07</v>
          </cell>
          <cell r="BN2175">
            <v>20537.93</v>
          </cell>
          <cell r="BO2175">
            <v>148900</v>
          </cell>
          <cell r="BQ2175">
            <v>43652</v>
          </cell>
          <cell r="BR2175" t="str">
            <v>AP-20180626-0783</v>
          </cell>
          <cell r="BS2175" t="str">
            <v>33</v>
          </cell>
          <cell r="BT2175" t="str">
            <v>12/36</v>
          </cell>
          <cell r="BU2175">
            <v>2086.73</v>
          </cell>
          <cell r="BV2175">
            <v>1264.94</v>
          </cell>
          <cell r="BW2175">
            <v>3351.67</v>
          </cell>
          <cell r="BX2175">
            <v>536.27</v>
          </cell>
          <cell r="BY2175">
            <v>3887.94</v>
          </cell>
          <cell r="BZ2175">
            <v>114548.78</v>
          </cell>
          <cell r="CA2175" t="str">
            <v>26/06/2018</v>
          </cell>
          <cell r="CB2175" t="str">
            <v>06/07/2021</v>
          </cell>
          <cell r="CC2175" t="str">
            <v>Martes</v>
          </cell>
          <cell r="CD2175" t="str">
            <v>27</v>
          </cell>
          <cell r="CE2175" t="str">
            <v>7</v>
          </cell>
          <cell r="CF2175" t="str">
            <v>Rosa</v>
          </cell>
          <cell r="CG2175" t="str">
            <v>2o Sábado</v>
          </cell>
          <cell r="CH2175" t="str">
            <v>Feb y Mzo</v>
          </cell>
          <cell r="CI2175" t="str">
            <v>Ago y Sep</v>
          </cell>
          <cell r="CJ2175" t="str">
            <v>Ajustador</v>
          </cell>
          <cell r="CK2175">
            <v>90</v>
          </cell>
          <cell r="CL2175" t="str">
            <v>101 - MAGNA</v>
          </cell>
          <cell r="CM2175" t="str">
            <v>18175</v>
          </cell>
          <cell r="CN2175" t="str">
            <v>185/60/R14</v>
          </cell>
          <cell r="CO2175" t="str">
            <v>Motor: 1.6L, Potencia: 103hp @ 5800 rpm. Torque: 107 lb-pie @ 3600 rpm</v>
          </cell>
          <cell r="CP2175" t="str">
            <v>4018806</v>
          </cell>
        </row>
        <row r="2176">
          <cell r="A2176" t="str">
            <v>18176</v>
          </cell>
          <cell r="B2176" t="str">
            <v>K83AVT</v>
          </cell>
          <cell r="C2176" t="str">
            <v>Ciudad de México</v>
          </cell>
          <cell r="D2176" t="str">
            <v>No aplica</v>
          </cell>
          <cell r="E2176" t="str">
            <v>Aveo</v>
          </cell>
          <cell r="F2176" t="str">
            <v>Automóvil</v>
          </cell>
          <cell r="G2176" t="str">
            <v>Chevrolet</v>
          </cell>
          <cell r="H2176" t="str">
            <v>Aveo LT 4 Ptas, T/M-5V, D/H, A/A, B/A, CD, Paq. K</v>
          </cell>
          <cell r="I2176" t="str">
            <v>3G1TA5CFXJL191320</v>
          </cell>
          <cell r="J2176" t="str">
            <v>Hecho en México</v>
          </cell>
          <cell r="K2176" t="str">
            <v>Magna</v>
          </cell>
          <cell r="L2176">
            <v>4</v>
          </cell>
          <cell r="M2176">
            <v>45</v>
          </cell>
          <cell r="N2176">
            <v>2018</v>
          </cell>
          <cell r="O2176" t="str">
            <v>Monterrey</v>
          </cell>
          <cell r="P2176" t="str">
            <v>Nuevo León</v>
          </cell>
          <cell r="Q2176" t="str">
            <v>Noreste</v>
          </cell>
          <cell r="R2176" t="str">
            <v>Activo</v>
          </cell>
          <cell r="S2176" t="str">
            <v>En operación</v>
          </cell>
          <cell r="T2176" t="str">
            <v>GNP</v>
          </cell>
          <cell r="U2176" t="str">
            <v>Grupo Nacional Provincial, S.A.B.</v>
          </cell>
          <cell r="V2176" t="str">
            <v>Pool Administrativo</v>
          </cell>
          <cell r="W2176" t="str">
            <v>Pool Administrativo</v>
          </cell>
          <cell r="X2176" t="str">
            <v>Oficina Regional</v>
          </cell>
          <cell r="Y2176" t="str">
            <v>Pool</v>
          </cell>
          <cell r="Z2176" t="str">
            <v>N95833</v>
          </cell>
          <cell r="AA2176" t="str">
            <v>Saltijeral Toledo Laura Daniela</v>
          </cell>
          <cell r="AB2176" t="str">
            <v>Grupo Nacional Provincial, S.A.B.</v>
          </cell>
          <cell r="AC2176" t="str">
            <v>SATL9112111M9</v>
          </cell>
          <cell r="AD2176" t="str">
            <v>Jefe de departamento</v>
          </cell>
          <cell r="AE2176" t="str">
            <v>Jefe de Departamento B</v>
          </cell>
          <cell r="AF2176" t="str">
            <v>Unidad Staff</v>
          </cell>
          <cell r="AG2176" t="str">
            <v>Dirección Recursos Humanos y Servicios Administrativos</v>
          </cell>
          <cell r="AH2176" t="str">
            <v>Subdir. Inmuebles</v>
          </cell>
          <cell r="AI2176" t="str">
            <v>C6108</v>
          </cell>
          <cell r="AJ2176" t="str">
            <v>Lomeli Aguayo Victor Javier</v>
          </cell>
          <cell r="AK2176" t="str">
            <v>Santa Engracia C PB</v>
          </cell>
          <cell r="AL2176" t="str">
            <v>Monterrey</v>
          </cell>
          <cell r="AM2176">
            <v>0</v>
          </cell>
          <cell r="AN2176" t="str">
            <v>laura.saltijeral@gnp.com.mx</v>
          </cell>
          <cell r="AO2176" t="str">
            <v>laura.saltijeral@gnp.com.mx</v>
          </cell>
          <cell r="AP2176" t="str">
            <v>gustavo.arellano@gnp.com.mx</v>
          </cell>
          <cell r="AQ2176">
            <v>8115716768</v>
          </cell>
          <cell r="AR2176" t="str">
            <v>6363180010389771</v>
          </cell>
          <cell r="AS2176" t="str">
            <v>ACTIVO</v>
          </cell>
          <cell r="AT2176" t="str">
            <v>8784</v>
          </cell>
          <cell r="AU2176" t="str">
            <v>217</v>
          </cell>
          <cell r="AV2176" t="str">
            <v>05/26</v>
          </cell>
          <cell r="AW2176" t="str">
            <v>IMDM24204038..</v>
          </cell>
          <cell r="AX2176" t="str">
            <v>Activo</v>
          </cell>
          <cell r="AY2176" t="str">
            <v>No</v>
          </cell>
          <cell r="AZ2176" t="str">
            <v>-</v>
          </cell>
          <cell r="BA2176" t="str">
            <v>-</v>
          </cell>
          <cell r="BB2176" t="str">
            <v>-</v>
          </cell>
          <cell r="BC2176" t="str">
            <v>-</v>
          </cell>
          <cell r="BD2176" t="str">
            <v>-</v>
          </cell>
          <cell r="BE2176" t="str">
            <v>-</v>
          </cell>
          <cell r="BF2176" t="str">
            <v>-</v>
          </cell>
          <cell r="BG2176" t="str">
            <v>-</v>
          </cell>
          <cell r="BH2176">
            <v>2022</v>
          </cell>
          <cell r="BI2176">
            <v>1</v>
          </cell>
          <cell r="BJ2176" t="str">
            <v>Arrendado</v>
          </cell>
          <cell r="BL2176" t="str">
            <v>Auto Cam, S.A. de C.V.</v>
          </cell>
          <cell r="BM2176">
            <v>128362.07</v>
          </cell>
          <cell r="BN2176">
            <v>20537.93</v>
          </cell>
          <cell r="BO2176">
            <v>148900</v>
          </cell>
          <cell r="BQ2176">
            <v>43652</v>
          </cell>
          <cell r="BR2176" t="str">
            <v>AP-20180626-0783</v>
          </cell>
          <cell r="BS2176" t="str">
            <v>155</v>
          </cell>
          <cell r="BT2176" t="str">
            <v>12/48</v>
          </cell>
          <cell r="BU2176">
            <v>1334.93</v>
          </cell>
          <cell r="BV2176">
            <v>1269.71</v>
          </cell>
          <cell r="BW2176">
            <v>2604.6400000000003</v>
          </cell>
          <cell r="BX2176">
            <v>416.74</v>
          </cell>
          <cell r="BY2176">
            <v>3021.38</v>
          </cell>
          <cell r="BZ2176">
            <v>115739.98000000001</v>
          </cell>
          <cell r="CA2176" t="str">
            <v>26/06/2018</v>
          </cell>
          <cell r="CB2176" t="str">
            <v>06/07/2022</v>
          </cell>
          <cell r="CC2176" t="str">
            <v>Miércoles</v>
          </cell>
          <cell r="CD2176" t="str">
            <v>83</v>
          </cell>
          <cell r="CE2176" t="str">
            <v>3</v>
          </cell>
          <cell r="CF2176" t="str">
            <v>Rojo</v>
          </cell>
          <cell r="CG2176" t="str">
            <v>3er Sábado</v>
          </cell>
          <cell r="CH2176" t="str">
            <v>Mzo y Abr</v>
          </cell>
          <cell r="CI2176" t="str">
            <v>Sep y Oct</v>
          </cell>
          <cell r="CJ2176" t="str">
            <v>PAdmvo</v>
          </cell>
          <cell r="CK2176">
            <v>90</v>
          </cell>
          <cell r="CL2176" t="str">
            <v>101 - MAGNA</v>
          </cell>
          <cell r="CM2176" t="str">
            <v>18176</v>
          </cell>
          <cell r="CN2176" t="str">
            <v>185/60/R14</v>
          </cell>
          <cell r="CO2176" t="str">
            <v>Motor: 1.6L, Potencia: 103hp @ 5800 rpm. Torque: 107 lb-pie @ 3600 rpm</v>
          </cell>
          <cell r="CP2176" t="str">
            <v>-</v>
          </cell>
        </row>
        <row r="2177">
          <cell r="A2177" t="str">
            <v>18177</v>
          </cell>
          <cell r="B2177" t="str">
            <v>L23AVT</v>
          </cell>
          <cell r="C2177" t="str">
            <v>Ciudad de México</v>
          </cell>
          <cell r="D2177" t="str">
            <v>No aplica</v>
          </cell>
          <cell r="E2177" t="str">
            <v>Aveo</v>
          </cell>
          <cell r="F2177" t="str">
            <v>Automóvil</v>
          </cell>
          <cell r="G2177" t="str">
            <v>Chevrolet</v>
          </cell>
          <cell r="H2177" t="str">
            <v>Aveo LT 4 Ptas, T/M-5V, D/H, A/A, B/A, CD, Paq. K</v>
          </cell>
          <cell r="I2177" t="str">
            <v>3G1TA5CF2JL193725</v>
          </cell>
          <cell r="J2177" t="str">
            <v>Hecho en México</v>
          </cell>
          <cell r="K2177" t="str">
            <v>Magna</v>
          </cell>
          <cell r="L2177">
            <v>4</v>
          </cell>
          <cell r="M2177">
            <v>45</v>
          </cell>
          <cell r="N2177">
            <v>2018</v>
          </cell>
          <cell r="O2177" t="str">
            <v>Torreón</v>
          </cell>
          <cell r="P2177" t="str">
            <v>Coahuila</v>
          </cell>
          <cell r="Q2177" t="str">
            <v>Noreste</v>
          </cell>
          <cell r="R2177" t="str">
            <v>Activo</v>
          </cell>
          <cell r="S2177" t="str">
            <v>En operación</v>
          </cell>
          <cell r="T2177" t="str">
            <v>GNP</v>
          </cell>
          <cell r="U2177" t="str">
            <v>Grupo Nacional Provincial, S.A.B.</v>
          </cell>
          <cell r="V2177" t="str">
            <v>Asesor de Servicio</v>
          </cell>
          <cell r="W2177" t="str">
            <v>562</v>
          </cell>
          <cell r="X2177" t="str">
            <v>Célula 8</v>
          </cell>
          <cell r="Y2177" t="str">
            <v>Asignado</v>
          </cell>
          <cell r="Z2177" t="str">
            <v>S06866</v>
          </cell>
          <cell r="AA2177" t="str">
            <v>Diaz Medrano Jesus David</v>
          </cell>
          <cell r="AB2177" t="str">
            <v>Servicios Administrativos en Reclamaciones, S.A. de C.V.</v>
          </cell>
          <cell r="AC2177" t="str">
            <v>DIMJ950225BQ0</v>
          </cell>
          <cell r="AD2177" t="str">
            <v>Operativo</v>
          </cell>
          <cell r="AE2177" t="str">
            <v>Asesor de Servicio</v>
          </cell>
          <cell r="AF2177" t="str">
            <v>Unidad Operativa</v>
          </cell>
          <cell r="AG2177" t="str">
            <v>Dirección Servicio y Operaciones</v>
          </cell>
          <cell r="AH2177" t="str">
            <v>Subdirección Siniestros Norte y Occidente</v>
          </cell>
          <cell r="AI2177" t="str">
            <v>C9212</v>
          </cell>
          <cell r="AJ2177" t="str">
            <v>Colome Pineda Juan Del Carmen</v>
          </cell>
          <cell r="AK2177" t="str">
            <v>Torreon</v>
          </cell>
          <cell r="AL2177" t="str">
            <v>Torreón</v>
          </cell>
          <cell r="AM2177">
            <v>0</v>
          </cell>
          <cell r="AN2177" t="str">
            <v>jesus.diaz@gnp.com.mx</v>
          </cell>
          <cell r="AO2177" t="str">
            <v>jesus.diaz@gnp.com.mx</v>
          </cell>
          <cell r="AP2177" t="str">
            <v>jesus.diaz@gnp.com.mx</v>
          </cell>
          <cell r="AQ2177">
            <v>8711789928</v>
          </cell>
          <cell r="AR2177" t="str">
            <v>6363180010389789</v>
          </cell>
          <cell r="AS2177" t="str">
            <v>BLOQUEADO</v>
          </cell>
          <cell r="AT2177" t="str">
            <v>1057</v>
          </cell>
          <cell r="AU2177" t="str">
            <v>863</v>
          </cell>
          <cell r="AV2177" t="str">
            <v>05/26</v>
          </cell>
          <cell r="AW2177" t="str">
            <v>IMDM24204039..</v>
          </cell>
          <cell r="AX2177" t="str">
            <v>Inactivo</v>
          </cell>
          <cell r="AY2177" t="str">
            <v>No</v>
          </cell>
          <cell r="AZ2177" t="str">
            <v>-</v>
          </cell>
          <cell r="BA2177" t="str">
            <v>-</v>
          </cell>
          <cell r="BB2177" t="str">
            <v>-</v>
          </cell>
          <cell r="BC2177" t="str">
            <v>-</v>
          </cell>
          <cell r="BD2177" t="str">
            <v>-</v>
          </cell>
          <cell r="BE2177" t="str">
            <v>-</v>
          </cell>
          <cell r="BF2177" t="str">
            <v>-</v>
          </cell>
          <cell r="BG2177">
            <v>3</v>
          </cell>
          <cell r="BH2177">
            <v>2021</v>
          </cell>
          <cell r="BI2177">
            <v>1</v>
          </cell>
          <cell r="BJ2177" t="str">
            <v>Arrendado</v>
          </cell>
          <cell r="BL2177" t="str">
            <v>Auto Cam, S.A. de C.V.</v>
          </cell>
          <cell r="BM2177">
            <v>128362.07</v>
          </cell>
          <cell r="BN2177">
            <v>20537.93</v>
          </cell>
          <cell r="BO2177">
            <v>148900</v>
          </cell>
          <cell r="BQ2177">
            <v>43652</v>
          </cell>
          <cell r="BR2177" t="str">
            <v>AP-20180626-0783</v>
          </cell>
          <cell r="BS2177" t="str">
            <v>34</v>
          </cell>
          <cell r="BT2177" t="str">
            <v>12/36</v>
          </cell>
          <cell r="BU2177">
            <v>2086.73</v>
          </cell>
          <cell r="BV2177">
            <v>1264.94</v>
          </cell>
          <cell r="BW2177">
            <v>3351.67</v>
          </cell>
          <cell r="BX2177">
            <v>536.27</v>
          </cell>
          <cell r="BY2177">
            <v>3887.94</v>
          </cell>
          <cell r="BZ2177">
            <v>114548.78</v>
          </cell>
          <cell r="CA2177" t="str">
            <v>26/06/2018</v>
          </cell>
          <cell r="CB2177" t="str">
            <v>06/07/2021</v>
          </cell>
          <cell r="CC2177" t="str">
            <v>Miércoles</v>
          </cell>
          <cell r="CD2177" t="str">
            <v>23</v>
          </cell>
          <cell r="CE2177" t="str">
            <v>3</v>
          </cell>
          <cell r="CF2177" t="str">
            <v>Rojo</v>
          </cell>
          <cell r="CG2177" t="str">
            <v>3er Sábado</v>
          </cell>
          <cell r="CH2177" t="str">
            <v>Mzo y Abr</v>
          </cell>
          <cell r="CI2177" t="str">
            <v>Sep y Oct</v>
          </cell>
          <cell r="CJ2177" t="str">
            <v>Ajustador</v>
          </cell>
          <cell r="CK2177">
            <v>90</v>
          </cell>
          <cell r="CL2177" t="str">
            <v>101 - MAGNA</v>
          </cell>
          <cell r="CM2177" t="str">
            <v>18177</v>
          </cell>
          <cell r="CN2177" t="str">
            <v>185/60/R14</v>
          </cell>
          <cell r="CO2177" t="str">
            <v>Motor: 1.6L, Potencia: 103hp @ 5800 rpm. Torque: 107 lb-pie @ 3600 rpm</v>
          </cell>
          <cell r="CP2177" t="str">
            <v>-</v>
          </cell>
        </row>
        <row r="2178">
          <cell r="A2178" t="str">
            <v>18178</v>
          </cell>
          <cell r="B2178" t="str">
            <v>L64AVT</v>
          </cell>
          <cell r="C2178" t="str">
            <v>Ciudad de México</v>
          </cell>
          <cell r="D2178" t="str">
            <v>No aplica</v>
          </cell>
          <cell r="E2178" t="str">
            <v>Aveo</v>
          </cell>
          <cell r="F2178" t="str">
            <v>Automóvil</v>
          </cell>
          <cell r="G2178" t="str">
            <v>Chevrolet</v>
          </cell>
          <cell r="H2178" t="str">
            <v>Aveo LT 4 Ptas, T/M-5V, D/H, A/A, B/A, CD, Paq. K</v>
          </cell>
          <cell r="I2178" t="str">
            <v>3G1TA5CF2JL193790</v>
          </cell>
          <cell r="J2178" t="str">
            <v>Hecho en México</v>
          </cell>
          <cell r="K2178" t="str">
            <v>Magna</v>
          </cell>
          <cell r="L2178">
            <v>4</v>
          </cell>
          <cell r="M2178">
            <v>45</v>
          </cell>
          <cell r="N2178">
            <v>2018</v>
          </cell>
          <cell r="O2178" t="str">
            <v>Querétaro</v>
          </cell>
          <cell r="P2178" t="str">
            <v>Querétaro</v>
          </cell>
          <cell r="Q2178" t="str">
            <v>Occidente</v>
          </cell>
          <cell r="R2178" t="str">
            <v>Activo</v>
          </cell>
          <cell r="S2178" t="str">
            <v>En operación</v>
          </cell>
          <cell r="T2178" t="str">
            <v>GNP</v>
          </cell>
          <cell r="U2178" t="str">
            <v>Grupo Nacional Provincial, S.A.B.</v>
          </cell>
          <cell r="V2178" t="str">
            <v>Pool Administrativo</v>
          </cell>
          <cell r="W2178" t="str">
            <v>Pool Administrativo</v>
          </cell>
          <cell r="X2178" t="str">
            <v>Plaza GNP</v>
          </cell>
          <cell r="Y2178" t="str">
            <v>Pool</v>
          </cell>
          <cell r="Z2178" t="str">
            <v>N89927</v>
          </cell>
          <cell r="AA2178" t="str">
            <v>Salazar Hernández Alejandro</v>
          </cell>
          <cell r="AB2178" t="str">
            <v>Grupo Nacional Provincial, S.A.B.</v>
          </cell>
          <cell r="AC2178" t="str">
            <v>SAHA7905127X5</v>
          </cell>
          <cell r="AD2178" t="str">
            <v>Jefe de departamento</v>
          </cell>
          <cell r="AE2178" t="str">
            <v>Jefe de Departamento A</v>
          </cell>
          <cell r="AF2178" t="str">
            <v>Unidad Staff</v>
          </cell>
          <cell r="AG2178" t="str">
            <v>Dirección Recursos Humanos y Servicios Administrativos</v>
          </cell>
          <cell r="AH2178" t="str">
            <v>Subdir. Servicios Generales</v>
          </cell>
          <cell r="AI2178" t="str">
            <v>C6705</v>
          </cell>
          <cell r="AJ2178" t="str">
            <v>Ramirez Granados Arturo</v>
          </cell>
          <cell r="AK2178" t="str">
            <v>Sur P2 C-4</v>
          </cell>
          <cell r="AL2178" t="str">
            <v>Plaza GNP</v>
          </cell>
          <cell r="AM2178">
            <v>3398</v>
          </cell>
          <cell r="AN2178" t="str">
            <v>alejandro.salazar@gnp.com.mx</v>
          </cell>
          <cell r="AO2178" t="str">
            <v>alejandro.salazar@gnp.com.mx</v>
          </cell>
          <cell r="AQ2178">
            <v>8331349697</v>
          </cell>
          <cell r="AR2178" t="str">
            <v>6363180010389797</v>
          </cell>
          <cell r="AS2178" t="str">
            <v>CANCELADO</v>
          </cell>
          <cell r="AT2178" t="str">
            <v>5218</v>
          </cell>
          <cell r="AU2178" t="str">
            <v>907</v>
          </cell>
          <cell r="AV2178" t="str">
            <v>05/26</v>
          </cell>
          <cell r="AW2178" t="str">
            <v>IMDM24204289..</v>
          </cell>
          <cell r="AX2178" t="str">
            <v>Activo</v>
          </cell>
          <cell r="AY2178" t="str">
            <v>No</v>
          </cell>
          <cell r="AZ2178" t="str">
            <v>-</v>
          </cell>
          <cell r="BA2178" t="str">
            <v>-</v>
          </cell>
          <cell r="BB2178" t="str">
            <v>-</v>
          </cell>
          <cell r="BC2178" t="str">
            <v>-</v>
          </cell>
          <cell r="BD2178" t="str">
            <v>-</v>
          </cell>
          <cell r="BE2178" t="str">
            <v>-</v>
          </cell>
          <cell r="BF2178" t="str">
            <v>-</v>
          </cell>
          <cell r="BG2178" t="str">
            <v>-</v>
          </cell>
          <cell r="BH2178">
            <v>2022</v>
          </cell>
          <cell r="BI2178">
            <v>1</v>
          </cell>
          <cell r="BJ2178" t="str">
            <v>Arrendado</v>
          </cell>
          <cell r="BL2178" t="str">
            <v>Auto Cam, S.A. de C.V.</v>
          </cell>
          <cell r="BM2178">
            <v>128362.07</v>
          </cell>
          <cell r="BN2178">
            <v>20537.93</v>
          </cell>
          <cell r="BO2178">
            <v>148900</v>
          </cell>
          <cell r="BQ2178">
            <v>43652</v>
          </cell>
          <cell r="BR2178" t="str">
            <v>AP-20180626-0783</v>
          </cell>
          <cell r="BS2178" t="str">
            <v>129</v>
          </cell>
          <cell r="BT2178" t="str">
            <v>12/36</v>
          </cell>
          <cell r="BU2178">
            <v>2086.73</v>
          </cell>
          <cell r="BV2178">
            <v>1264.94</v>
          </cell>
          <cell r="BW2178">
            <v>3351.67</v>
          </cell>
          <cell r="BX2178">
            <v>536.27</v>
          </cell>
          <cell r="BY2178">
            <v>3887.94</v>
          </cell>
          <cell r="BZ2178">
            <v>114548.78</v>
          </cell>
          <cell r="CA2178" t="str">
            <v>26/06/2018</v>
          </cell>
          <cell r="CB2178" t="str">
            <v>06/07/2021</v>
          </cell>
          <cell r="CC2178" t="str">
            <v>Miércoles</v>
          </cell>
          <cell r="CD2178" t="str">
            <v>64</v>
          </cell>
          <cell r="CE2178" t="str">
            <v>4</v>
          </cell>
          <cell r="CF2178" t="str">
            <v>Rojo</v>
          </cell>
          <cell r="CG2178" t="str">
            <v>3er Sábado</v>
          </cell>
          <cell r="CH2178" t="str">
            <v>Mzo y Abr</v>
          </cell>
          <cell r="CI2178" t="str">
            <v>Sep y Oct</v>
          </cell>
          <cell r="CJ2178" t="str">
            <v>Ajustador</v>
          </cell>
          <cell r="CK2178">
            <v>90</v>
          </cell>
          <cell r="CL2178" t="str">
            <v>101 - MAGNA</v>
          </cell>
          <cell r="CM2178" t="str">
            <v>18178</v>
          </cell>
          <cell r="CN2178" t="str">
            <v>185/60/R14</v>
          </cell>
          <cell r="CO2178" t="str">
            <v>Motor: 1.6L, Potencia: 103hp @ 5800 rpm. Torque: 107 lb-pie @ 3600 rpm</v>
          </cell>
          <cell r="CP2178" t="str">
            <v>-</v>
          </cell>
        </row>
        <row r="2179">
          <cell r="A2179" t="str">
            <v>18179</v>
          </cell>
          <cell r="B2179" t="str">
            <v>K80AVT</v>
          </cell>
          <cell r="C2179" t="str">
            <v>Ciudad de México</v>
          </cell>
          <cell r="D2179" t="str">
            <v>No aplica</v>
          </cell>
          <cell r="E2179" t="str">
            <v>Aveo</v>
          </cell>
          <cell r="F2179" t="str">
            <v>Automóvil</v>
          </cell>
          <cell r="G2179" t="str">
            <v>Chevrolet</v>
          </cell>
          <cell r="H2179" t="str">
            <v>Aveo LT 4 Ptas, T/M-5V, D/H, A/A, B/A, CD, Paq. K</v>
          </cell>
          <cell r="I2179" t="str">
            <v>3G1TA5CFXJL192323</v>
          </cell>
          <cell r="J2179" t="str">
            <v>Hecho en México</v>
          </cell>
          <cell r="K2179" t="str">
            <v>Magna</v>
          </cell>
          <cell r="L2179">
            <v>4</v>
          </cell>
          <cell r="M2179">
            <v>45</v>
          </cell>
          <cell r="N2179">
            <v>2018</v>
          </cell>
          <cell r="O2179" t="str">
            <v>Torreón</v>
          </cell>
          <cell r="P2179" t="str">
            <v>Coahuila</v>
          </cell>
          <cell r="Q2179" t="str">
            <v>Noreste</v>
          </cell>
          <cell r="R2179" t="str">
            <v>Activo</v>
          </cell>
          <cell r="S2179" t="str">
            <v>En operación</v>
          </cell>
          <cell r="T2179" t="str">
            <v>GNP</v>
          </cell>
          <cell r="U2179" t="str">
            <v>Grupo Nacional Provincial, S.A.B.</v>
          </cell>
          <cell r="V2179" t="str">
            <v>Asesor de Servicio</v>
          </cell>
          <cell r="W2179" t="str">
            <v>-</v>
          </cell>
          <cell r="X2179" t="str">
            <v>Plaza GNP</v>
          </cell>
          <cell r="Y2179" t="str">
            <v>Asignado</v>
          </cell>
          <cell r="Z2179" t="str">
            <v>S07201</v>
          </cell>
          <cell r="AA2179" t="str">
            <v>Tello Ramirez Victor Javier</v>
          </cell>
          <cell r="AB2179" t="str">
            <v>Servicios Administrativos en Reclamaciones, S.A. de C.V.</v>
          </cell>
          <cell r="AC2179" t="str">
            <v>TERV800111SV6</v>
          </cell>
          <cell r="AD2179" t="str">
            <v>Operativo</v>
          </cell>
          <cell r="AE2179" t="str">
            <v>Asesor de Servicio</v>
          </cell>
          <cell r="AF2179" t="str">
            <v>Unidad Operativa</v>
          </cell>
          <cell r="AG2179" t="str">
            <v>Dirección Servicio y Operaciones</v>
          </cell>
          <cell r="AH2179" t="str">
            <v>Subdirección Siniestros Norte y Occidente</v>
          </cell>
          <cell r="AI2179" t="str">
            <v>C9212</v>
          </cell>
          <cell r="AJ2179" t="str">
            <v>Colome Pineda Juan Del Carmen</v>
          </cell>
          <cell r="AK2179" t="str">
            <v>Torreon</v>
          </cell>
          <cell r="AL2179" t="str">
            <v>Torreón</v>
          </cell>
          <cell r="AM2179">
            <v>0</v>
          </cell>
          <cell r="AN2179" t="str">
            <v>victor.tello@gnp.com.mx</v>
          </cell>
          <cell r="AO2179" t="str">
            <v>victor.tello@gnp.com.mx</v>
          </cell>
          <cell r="AP2179" t="str">
            <v>victor.tello@gnp.com.mx</v>
          </cell>
          <cell r="AQ2179">
            <v>8711789467</v>
          </cell>
          <cell r="AR2179" t="str">
            <v>6363180010391991</v>
          </cell>
          <cell r="AS2179" t="str">
            <v>ACTIVO</v>
          </cell>
          <cell r="AT2179" t="str">
            <v>5880</v>
          </cell>
          <cell r="AU2179" t="str">
            <v>721</v>
          </cell>
          <cell r="AV2179" t="str">
            <v>05/26</v>
          </cell>
          <cell r="AW2179" t="str">
            <v>IMDM24204043..</v>
          </cell>
          <cell r="AX2179" t="str">
            <v>Activo</v>
          </cell>
          <cell r="AY2179" t="str">
            <v>No</v>
          </cell>
          <cell r="AZ2179" t="str">
            <v>-</v>
          </cell>
          <cell r="BA2179" t="str">
            <v>-</v>
          </cell>
          <cell r="BB2179" t="str">
            <v>-</v>
          </cell>
          <cell r="BC2179" t="str">
            <v>-</v>
          </cell>
          <cell r="BD2179" t="str">
            <v>-</v>
          </cell>
          <cell r="BE2179" t="str">
            <v>-</v>
          </cell>
          <cell r="BF2179" t="str">
            <v>-</v>
          </cell>
          <cell r="BG2179">
            <v>3</v>
          </cell>
          <cell r="BH2179">
            <v>2021</v>
          </cell>
          <cell r="BI2179">
            <v>1</v>
          </cell>
          <cell r="BJ2179" t="str">
            <v>Arrendado</v>
          </cell>
          <cell r="BL2179" t="str">
            <v>Auto Cam, S.A. de C.V.</v>
          </cell>
          <cell r="BM2179">
            <v>128362.07</v>
          </cell>
          <cell r="BN2179">
            <v>20537.93</v>
          </cell>
          <cell r="BO2179">
            <v>148900</v>
          </cell>
          <cell r="BQ2179">
            <v>43652</v>
          </cell>
          <cell r="BR2179" t="str">
            <v>AP-20180626-0783</v>
          </cell>
          <cell r="BS2179" t="str">
            <v>35</v>
          </cell>
          <cell r="BT2179" t="str">
            <v>12/36</v>
          </cell>
          <cell r="BU2179">
            <v>2086.73</v>
          </cell>
          <cell r="BV2179">
            <v>1264.94</v>
          </cell>
          <cell r="BW2179">
            <v>3351.67</v>
          </cell>
          <cell r="BX2179">
            <v>536.27</v>
          </cell>
          <cell r="BY2179">
            <v>3887.94</v>
          </cell>
          <cell r="BZ2179">
            <v>114548.78</v>
          </cell>
          <cell r="CA2179" t="str">
            <v>26/06/2018</v>
          </cell>
          <cell r="CB2179" t="str">
            <v>06/07/2021</v>
          </cell>
          <cell r="CC2179" t="str">
            <v>Viernes</v>
          </cell>
          <cell r="CD2179" t="str">
            <v>80</v>
          </cell>
          <cell r="CE2179" t="str">
            <v>0</v>
          </cell>
          <cell r="CF2179" t="str">
            <v>Azul</v>
          </cell>
          <cell r="CG2179" t="str">
            <v>5o Sábado</v>
          </cell>
          <cell r="CH2179" t="str">
            <v>May y Jun</v>
          </cell>
          <cell r="CI2179" t="str">
            <v>Nov y Dic</v>
          </cell>
          <cell r="CJ2179" t="str">
            <v>PAjustes</v>
          </cell>
          <cell r="CK2179">
            <v>90</v>
          </cell>
          <cell r="CL2179" t="str">
            <v>101 - MAGNA</v>
          </cell>
          <cell r="CM2179" t="str">
            <v>18179</v>
          </cell>
          <cell r="CN2179" t="str">
            <v>185/60/R14</v>
          </cell>
          <cell r="CO2179" t="str">
            <v>Motor: 1.6L, Potencia: 103hp @ 5800 rpm. Torque: 107 lb-pie @ 3600 rpm</v>
          </cell>
          <cell r="CP2179" t="str">
            <v>-</v>
          </cell>
        </row>
        <row r="2180">
          <cell r="A2180" t="str">
            <v>18180</v>
          </cell>
          <cell r="B2180" t="str">
            <v>M44AVT</v>
          </cell>
          <cell r="C2180" t="str">
            <v>Ciudad de México</v>
          </cell>
          <cell r="D2180" t="str">
            <v>No aplica</v>
          </cell>
          <cell r="E2180" t="str">
            <v>Aveo</v>
          </cell>
          <cell r="F2180" t="str">
            <v>Automóvil</v>
          </cell>
          <cell r="G2180" t="str">
            <v>Chevrolet</v>
          </cell>
          <cell r="H2180" t="str">
            <v>Aveo LT 4 Ptas, T/M-5V, D/H, A/A, B/A, CD, Paq. K</v>
          </cell>
          <cell r="I2180" t="str">
            <v>3G1TA5CF2JL193983</v>
          </cell>
          <cell r="J2180" t="str">
            <v>Hecho en México</v>
          </cell>
          <cell r="K2180" t="str">
            <v>Magna</v>
          </cell>
          <cell r="L2180">
            <v>4</v>
          </cell>
          <cell r="M2180">
            <v>45</v>
          </cell>
          <cell r="N2180">
            <v>2018</v>
          </cell>
          <cell r="O2180" t="str">
            <v>Culiacán</v>
          </cell>
          <cell r="P2180" t="str">
            <v>Sinaloa</v>
          </cell>
          <cell r="Q2180" t="str">
            <v>Occidente</v>
          </cell>
          <cell r="R2180" t="str">
            <v>Activo</v>
          </cell>
          <cell r="S2180" t="str">
            <v>En operación</v>
          </cell>
          <cell r="T2180" t="str">
            <v>GNP</v>
          </cell>
          <cell r="U2180" t="str">
            <v>Grupo Nacional Provincial, S.A.B.</v>
          </cell>
          <cell r="V2180" t="str">
            <v>Asesor de Servicio</v>
          </cell>
          <cell r="W2180" t="str">
            <v>0905</v>
          </cell>
          <cell r="X2180" t="str">
            <v>Supervisoria</v>
          </cell>
          <cell r="Y2180" t="str">
            <v>Asignado</v>
          </cell>
          <cell r="Z2180" t="str">
            <v>S05331</v>
          </cell>
          <cell r="AA2180" t="str">
            <v>Zazueta Sosa Esteban Luciano</v>
          </cell>
          <cell r="AB2180" t="str">
            <v>Servicios Administrativos en Reclamaciones, S.A. de C.V.</v>
          </cell>
          <cell r="AC2180" t="str">
            <v>ZASE751226627</v>
          </cell>
          <cell r="AD2180" t="str">
            <v>Operativo</v>
          </cell>
          <cell r="AE2180" t="str">
            <v>Asesor de Servicio</v>
          </cell>
          <cell r="AF2180" t="str">
            <v>Unidad Operativa</v>
          </cell>
          <cell r="AG2180" t="str">
            <v>Dirección Servicio y Operaciones</v>
          </cell>
          <cell r="AH2180" t="str">
            <v>Subdirección Siniestros Norte y Occidente</v>
          </cell>
          <cell r="AI2180" t="str">
            <v>C9178</v>
          </cell>
          <cell r="AJ2180" t="str">
            <v>Cárdenas Guzmán Adriel</v>
          </cell>
          <cell r="AK2180" t="str">
            <v>Culiacan</v>
          </cell>
          <cell r="AL2180" t="str">
            <v>Culiacan</v>
          </cell>
          <cell r="AM2180">
            <v>80824</v>
          </cell>
          <cell r="AN2180" t="str">
            <v>esteban.zazueta@gnp.com.mx</v>
          </cell>
          <cell r="AO2180" t="str">
            <v>esteban.zazueta@gnp.com.mx</v>
          </cell>
          <cell r="AQ2180">
            <v>6671260702</v>
          </cell>
          <cell r="AR2180" t="str">
            <v>6363180010389805</v>
          </cell>
          <cell r="AS2180" t="str">
            <v>ACTIVO</v>
          </cell>
          <cell r="AT2180" t="str">
            <v>0457</v>
          </cell>
          <cell r="AU2180" t="str">
            <v>455</v>
          </cell>
          <cell r="AV2180" t="str">
            <v>05/26</v>
          </cell>
          <cell r="AW2180" t="str">
            <v>IMDM24204041..</v>
          </cell>
          <cell r="AX2180" t="str">
            <v>Activo</v>
          </cell>
          <cell r="AY2180" t="str">
            <v>Si</v>
          </cell>
          <cell r="AZ2180">
            <v>819.45</v>
          </cell>
          <cell r="BA2180">
            <v>43631</v>
          </cell>
          <cell r="BB2180">
            <v>18027.900000000001</v>
          </cell>
          <cell r="BC2180">
            <v>40972.1</v>
          </cell>
          <cell r="BD2180">
            <v>59000</v>
          </cell>
          <cell r="BE2180">
            <v>43312</v>
          </cell>
          <cell r="BF2180">
            <v>44392</v>
          </cell>
          <cell r="BG2180">
            <v>3</v>
          </cell>
          <cell r="BH2180">
            <v>2021</v>
          </cell>
          <cell r="BI2180">
            <v>1</v>
          </cell>
          <cell r="BJ2180" t="str">
            <v>Arrendado</v>
          </cell>
          <cell r="BL2180" t="str">
            <v>Auto Cam, S.A. de C.V.</v>
          </cell>
          <cell r="BM2180">
            <v>128362.07</v>
          </cell>
          <cell r="BN2180">
            <v>20537.93</v>
          </cell>
          <cell r="BO2180">
            <v>148900</v>
          </cell>
          <cell r="BQ2180">
            <v>43652</v>
          </cell>
          <cell r="BR2180" t="str">
            <v>AP-20180626-0783</v>
          </cell>
          <cell r="BS2180" t="str">
            <v>36</v>
          </cell>
          <cell r="BT2180" t="str">
            <v>12/36</v>
          </cell>
          <cell r="BU2180">
            <v>2086.73</v>
          </cell>
          <cell r="BV2180">
            <v>1264.94</v>
          </cell>
          <cell r="BW2180">
            <v>3351.67</v>
          </cell>
          <cell r="BX2180">
            <v>536.27</v>
          </cell>
          <cell r="BY2180">
            <v>3887.94</v>
          </cell>
          <cell r="BZ2180">
            <v>114548.78</v>
          </cell>
          <cell r="CA2180" t="str">
            <v>26/06/2018</v>
          </cell>
          <cell r="CB2180" t="str">
            <v>06/07/2021</v>
          </cell>
          <cell r="CC2180" t="str">
            <v>Miércoles</v>
          </cell>
          <cell r="CD2180" t="str">
            <v>44</v>
          </cell>
          <cell r="CE2180" t="str">
            <v>4</v>
          </cell>
          <cell r="CF2180" t="str">
            <v>Rojo</v>
          </cell>
          <cell r="CG2180" t="str">
            <v>3er Sábado</v>
          </cell>
          <cell r="CH2180" t="str">
            <v>Mzo y Abr</v>
          </cell>
          <cell r="CI2180" t="str">
            <v>Sep y Oct</v>
          </cell>
          <cell r="CJ2180" t="str">
            <v>Ajustador</v>
          </cell>
          <cell r="CK2180">
            <v>90</v>
          </cell>
          <cell r="CL2180" t="str">
            <v>101 - MAGNA</v>
          </cell>
          <cell r="CM2180" t="str">
            <v>18180</v>
          </cell>
          <cell r="CN2180" t="str">
            <v>185/60/R14</v>
          </cell>
          <cell r="CO2180" t="str">
            <v>Motor: 1.6L, Potencia: 103hp @ 5800 rpm. Torque: 107 lb-pie @ 3600 rpm</v>
          </cell>
          <cell r="CP2180" t="str">
            <v>4010743</v>
          </cell>
        </row>
        <row r="2181">
          <cell r="A2181" t="str">
            <v>18181</v>
          </cell>
          <cell r="B2181" t="str">
            <v>M23AVT</v>
          </cell>
          <cell r="C2181" t="str">
            <v>Ciudad de México</v>
          </cell>
          <cell r="D2181" t="str">
            <v>No aplica</v>
          </cell>
          <cell r="E2181" t="str">
            <v>Aveo</v>
          </cell>
          <cell r="F2181" t="str">
            <v>Automóvil</v>
          </cell>
          <cell r="G2181" t="str">
            <v>Chevrolet</v>
          </cell>
          <cell r="H2181" t="str">
            <v>Aveo LT 4 Ptas, T/M-5V, D/H, A/A, B/A, CD, Paq. K</v>
          </cell>
          <cell r="I2181" t="str">
            <v>3G1TA5CF4JL194228</v>
          </cell>
          <cell r="J2181" t="str">
            <v>Hecho en México</v>
          </cell>
          <cell r="K2181" t="str">
            <v>Magna</v>
          </cell>
          <cell r="L2181">
            <v>4</v>
          </cell>
          <cell r="M2181">
            <v>45</v>
          </cell>
          <cell r="N2181">
            <v>2018</v>
          </cell>
          <cell r="O2181" t="str">
            <v>Ciudad Juárez</v>
          </cell>
          <cell r="P2181" t="str">
            <v>Chihuahua</v>
          </cell>
          <cell r="Q2181" t="str">
            <v>Noroeste</v>
          </cell>
          <cell r="R2181" t="str">
            <v>Activo</v>
          </cell>
          <cell r="S2181" t="str">
            <v>En operación</v>
          </cell>
          <cell r="T2181" t="str">
            <v>GNP</v>
          </cell>
          <cell r="U2181" t="str">
            <v>Grupo Nacional Provincial, S.A.B.</v>
          </cell>
          <cell r="V2181" t="str">
            <v>Agente Empleado</v>
          </cell>
          <cell r="W2181" t="str">
            <v>-</v>
          </cell>
          <cell r="X2181" t="str">
            <v>Oficina de Ventas</v>
          </cell>
          <cell r="Y2181" t="str">
            <v>Asignado</v>
          </cell>
          <cell r="Z2181" t="str">
            <v>V04890</v>
          </cell>
          <cell r="AA2181" t="str">
            <v>Carrillo Armendariz Luis Enrique</v>
          </cell>
          <cell r="AB2181" t="str">
            <v>GNP Administración de Venta Masiva, S.A. de C.V.</v>
          </cell>
          <cell r="AC2181" t="str">
            <v>CAAL910922JW0</v>
          </cell>
          <cell r="AD2181" t="str">
            <v>Operativo</v>
          </cell>
          <cell r="AE2181" t="str">
            <v>Promotor Vida y Salud</v>
          </cell>
          <cell r="AF2181" t="str">
            <v>Unidad de Negocio</v>
          </cell>
          <cell r="AG2181" t="str">
            <v>Dirección Canal Masivo</v>
          </cell>
          <cell r="AH2181" t="str">
            <v>Subdirección Comercial Agentes y Empleados</v>
          </cell>
          <cell r="AI2181" t="str">
            <v>C2041</v>
          </cell>
          <cell r="AJ2181" t="str">
            <v>Cabrera Zúñiga Saúl</v>
          </cell>
          <cell r="AK2181" t="str">
            <v>Ciudad Juárez</v>
          </cell>
          <cell r="AL2181" t="str">
            <v>Ciudad Juárez</v>
          </cell>
          <cell r="AM2181">
            <v>0</v>
          </cell>
          <cell r="AN2181" t="str">
            <v>luis.gnp@yahoo.com</v>
          </cell>
          <cell r="AO2181">
            <v>0</v>
          </cell>
          <cell r="AP2181" t="str">
            <v>luis.gnp@yahoo.com</v>
          </cell>
          <cell r="AQ2181" t="str">
            <v>656 100 6598</v>
          </cell>
          <cell r="AR2181" t="str">
            <v>6363180010392007</v>
          </cell>
          <cell r="AS2181" t="str">
            <v>ACTIVO</v>
          </cell>
          <cell r="AT2181" t="str">
            <v>6584</v>
          </cell>
          <cell r="AU2181" t="str">
            <v>494</v>
          </cell>
          <cell r="AV2181" t="str">
            <v>05/26</v>
          </cell>
          <cell r="AW2181" t="str">
            <v>IMDM24204067..</v>
          </cell>
          <cell r="AX2181" t="str">
            <v>Activo</v>
          </cell>
          <cell r="AY2181" t="str">
            <v>No</v>
          </cell>
          <cell r="AZ2181" t="str">
            <v>-</v>
          </cell>
          <cell r="BA2181" t="str">
            <v>-</v>
          </cell>
          <cell r="BB2181" t="str">
            <v>-</v>
          </cell>
          <cell r="BC2181" t="str">
            <v>-</v>
          </cell>
          <cell r="BD2181" t="str">
            <v>-</v>
          </cell>
          <cell r="BE2181" t="str">
            <v>-</v>
          </cell>
          <cell r="BF2181" t="str">
            <v>-</v>
          </cell>
          <cell r="BG2181" t="str">
            <v>-</v>
          </cell>
          <cell r="BH2181">
            <v>2022</v>
          </cell>
          <cell r="BI2181">
            <v>1</v>
          </cell>
          <cell r="BJ2181" t="str">
            <v>Arrendado</v>
          </cell>
          <cell r="BL2181" t="str">
            <v>Auto Cam, S.A. de C.V.</v>
          </cell>
          <cell r="BM2181">
            <v>128362.07</v>
          </cell>
          <cell r="BN2181">
            <v>20537.93</v>
          </cell>
          <cell r="BO2181">
            <v>148900</v>
          </cell>
          <cell r="BQ2181">
            <v>43652</v>
          </cell>
          <cell r="BR2181" t="str">
            <v>AP-20180626-0783</v>
          </cell>
          <cell r="BS2181" t="str">
            <v>124</v>
          </cell>
          <cell r="BT2181" t="str">
            <v>12/36</v>
          </cell>
          <cell r="BU2181">
            <v>1896.92</v>
          </cell>
          <cell r="BV2181">
            <v>1206.6600000000001</v>
          </cell>
          <cell r="BW2181">
            <v>3103.58</v>
          </cell>
          <cell r="BX2181">
            <v>496.57</v>
          </cell>
          <cell r="BY2181">
            <v>3600.15</v>
          </cell>
          <cell r="BZ2181">
            <v>109364.75</v>
          </cell>
          <cell r="CA2181" t="str">
            <v>26/06/2018</v>
          </cell>
          <cell r="CB2181" t="str">
            <v>06/07/2021</v>
          </cell>
          <cell r="CC2181" t="str">
            <v>Miércoles</v>
          </cell>
          <cell r="CD2181" t="str">
            <v>23</v>
          </cell>
          <cell r="CE2181" t="str">
            <v>3</v>
          </cell>
          <cell r="CF2181" t="str">
            <v>Rojo</v>
          </cell>
          <cell r="CG2181" t="str">
            <v>3er Sábado</v>
          </cell>
          <cell r="CH2181" t="str">
            <v>Mzo y Abr</v>
          </cell>
          <cell r="CI2181" t="str">
            <v>Sep y Oct</v>
          </cell>
          <cell r="CJ2181" t="str">
            <v>AgenteEmp</v>
          </cell>
          <cell r="CK2181">
            <v>90</v>
          </cell>
          <cell r="CL2181" t="str">
            <v>101 - MAGNA</v>
          </cell>
          <cell r="CM2181" t="str">
            <v>18181</v>
          </cell>
          <cell r="CN2181" t="str">
            <v>185/60/R14</v>
          </cell>
          <cell r="CO2181" t="str">
            <v>Motor: 1.6L, Potencia: 103hp @ 5800 rpm. Torque: 107 lb-pie @ 3600 rpm</v>
          </cell>
          <cell r="CP2181" t="str">
            <v>-</v>
          </cell>
        </row>
        <row r="2182">
          <cell r="A2182" t="str">
            <v>18182</v>
          </cell>
          <cell r="B2182" t="str">
            <v>M38AVT</v>
          </cell>
          <cell r="C2182" t="str">
            <v>Ciudad de México</v>
          </cell>
          <cell r="D2182" t="str">
            <v>No aplica</v>
          </cell>
          <cell r="E2182" t="str">
            <v>Aveo</v>
          </cell>
          <cell r="F2182" t="str">
            <v>Automóvil</v>
          </cell>
          <cell r="G2182" t="str">
            <v>Chevrolet</v>
          </cell>
          <cell r="H2182" t="str">
            <v>Aveo LT 4 Ptas, T/M-5V, D/H, A/A, B/A, CD, Paq. K</v>
          </cell>
          <cell r="I2182" t="str">
            <v>3G1TA5CFXJL192631</v>
          </cell>
          <cell r="J2182" t="str">
            <v>Hecho en México</v>
          </cell>
          <cell r="K2182" t="str">
            <v>Magna</v>
          </cell>
          <cell r="L2182">
            <v>4</v>
          </cell>
          <cell r="M2182">
            <v>45</v>
          </cell>
          <cell r="N2182">
            <v>2018</v>
          </cell>
          <cell r="O2182" t="str">
            <v>Mérida</v>
          </cell>
          <cell r="P2182" t="str">
            <v>Yucatán</v>
          </cell>
          <cell r="Q2182" t="str">
            <v>Sureste</v>
          </cell>
          <cell r="R2182" t="str">
            <v>Activo</v>
          </cell>
          <cell r="S2182" t="str">
            <v>En operación</v>
          </cell>
          <cell r="T2182" t="str">
            <v>GNP</v>
          </cell>
          <cell r="U2182" t="str">
            <v>Grupo Nacional Provincial, S.A.B.</v>
          </cell>
          <cell r="V2182" t="str">
            <v>AVES</v>
          </cell>
          <cell r="W2182" t="str">
            <v>-</v>
          </cell>
          <cell r="X2182" t="str">
            <v>Despacho Externo</v>
          </cell>
          <cell r="Y2182" t="str">
            <v>Asignado</v>
          </cell>
          <cell r="Z2182" t="str">
            <v>-</v>
          </cell>
          <cell r="AA2182" t="str">
            <v>Gabriel Arandia Pacho</v>
          </cell>
          <cell r="AB2182" t="str">
            <v>-</v>
          </cell>
          <cell r="AC2182" t="str">
            <v>-</v>
          </cell>
          <cell r="AD2182" t="str">
            <v>-</v>
          </cell>
          <cell r="AE2182" t="str">
            <v>-</v>
          </cell>
          <cell r="AF2182" t="str">
            <v>-</v>
          </cell>
          <cell r="AG2182" t="str">
            <v>-</v>
          </cell>
          <cell r="AH2182" t="str">
            <v>-</v>
          </cell>
          <cell r="AI2182" t="str">
            <v>C6705</v>
          </cell>
          <cell r="AJ2182" t="str">
            <v>Ramirez Granados Arturo</v>
          </cell>
          <cell r="AK2182" t="str">
            <v>-</v>
          </cell>
          <cell r="AL2182" t="str">
            <v>-</v>
          </cell>
          <cell r="AM2182" t="str">
            <v>-</v>
          </cell>
          <cell r="AN2182" t="str">
            <v>garandia@oneplan.com.mx</v>
          </cell>
          <cell r="AO2182" t="str">
            <v>-</v>
          </cell>
          <cell r="AP2182" t="str">
            <v>garandia@oneplan.com.mx</v>
          </cell>
          <cell r="AQ2182">
            <v>9991218772</v>
          </cell>
          <cell r="AR2182" t="str">
            <v>6363180010392015</v>
          </cell>
          <cell r="AS2182" t="str">
            <v>BLOQUEADO</v>
          </cell>
          <cell r="AT2182" t="str">
            <v>5574</v>
          </cell>
          <cell r="AU2182" t="str">
            <v>615</v>
          </cell>
          <cell r="AV2182" t="str">
            <v>05/26</v>
          </cell>
          <cell r="AW2182" t="str">
            <v>-</v>
          </cell>
          <cell r="AX2182" t="str">
            <v>-</v>
          </cell>
          <cell r="AY2182" t="str">
            <v>No</v>
          </cell>
          <cell r="AZ2182" t="str">
            <v>-</v>
          </cell>
          <cell r="BA2182" t="str">
            <v>-</v>
          </cell>
          <cell r="BB2182" t="str">
            <v>-</v>
          </cell>
          <cell r="BC2182" t="str">
            <v>-</v>
          </cell>
          <cell r="BD2182" t="str">
            <v>-</v>
          </cell>
          <cell r="BE2182" t="str">
            <v>-</v>
          </cell>
          <cell r="BF2182" t="str">
            <v>-</v>
          </cell>
          <cell r="BG2182" t="str">
            <v>-</v>
          </cell>
          <cell r="BH2182">
            <v>2022</v>
          </cell>
          <cell r="BI2182">
            <v>1</v>
          </cell>
          <cell r="BJ2182" t="str">
            <v>Arrendado</v>
          </cell>
          <cell r="BL2182" t="str">
            <v>Auto Cam, S.A. de C.V.</v>
          </cell>
          <cell r="BM2182">
            <v>128362.07</v>
          </cell>
          <cell r="BN2182">
            <v>20537.93</v>
          </cell>
          <cell r="BO2182">
            <v>148900</v>
          </cell>
          <cell r="BQ2182">
            <v>43652</v>
          </cell>
          <cell r="BR2182" t="str">
            <v>AP-20180626-0783</v>
          </cell>
          <cell r="BS2182" t="str">
            <v>125</v>
          </cell>
          <cell r="BT2182" t="str">
            <v>12/36</v>
          </cell>
          <cell r="BU2182">
            <v>1896.92</v>
          </cell>
          <cell r="BV2182">
            <v>1206.6600000000001</v>
          </cell>
          <cell r="BW2182">
            <v>3103.58</v>
          </cell>
          <cell r="BX2182">
            <v>496.57</v>
          </cell>
          <cell r="BY2182">
            <v>3600.15</v>
          </cell>
          <cell r="BZ2182">
            <v>109364.75</v>
          </cell>
          <cell r="CA2182" t="str">
            <v>26/06/2018</v>
          </cell>
          <cell r="CB2182" t="str">
            <v>06/07/2021</v>
          </cell>
          <cell r="CC2182" t="str">
            <v>Martes</v>
          </cell>
          <cell r="CD2182" t="str">
            <v>38</v>
          </cell>
          <cell r="CE2182" t="str">
            <v>8</v>
          </cell>
          <cell r="CF2182" t="str">
            <v>Rosa</v>
          </cell>
          <cell r="CG2182" t="str">
            <v>2o Sábado</v>
          </cell>
          <cell r="CH2182" t="str">
            <v>Feb y Mzo</v>
          </cell>
          <cell r="CI2182" t="str">
            <v>Ago y Sep</v>
          </cell>
          <cell r="CJ2182" t="str">
            <v>AVEs</v>
          </cell>
          <cell r="CK2182">
            <v>0</v>
          </cell>
          <cell r="CL2182" t="str">
            <v>101 - MAGNA</v>
          </cell>
          <cell r="CM2182" t="str">
            <v>18182</v>
          </cell>
          <cell r="CN2182" t="str">
            <v>185/60/R14</v>
          </cell>
          <cell r="CO2182" t="str">
            <v>Motor: 1.6L, Potencia: 103hp @ 5800 rpm. Torque: 107 lb-pie @ 3600 rpm</v>
          </cell>
          <cell r="CP2182" t="str">
            <v>-</v>
          </cell>
        </row>
        <row r="2183">
          <cell r="A2183" t="str">
            <v>18183</v>
          </cell>
          <cell r="B2183" t="str">
            <v>M99AUU</v>
          </cell>
          <cell r="C2183" t="str">
            <v>Ciudad de México</v>
          </cell>
          <cell r="D2183" t="str">
            <v>No aplica</v>
          </cell>
          <cell r="E2183" t="str">
            <v>Aveo</v>
          </cell>
          <cell r="F2183" t="str">
            <v>Automóvil</v>
          </cell>
          <cell r="G2183" t="str">
            <v>Chevrolet</v>
          </cell>
          <cell r="H2183" t="str">
            <v>Aveo LT 4 Ptas, T/M-5V, D/H, A/A, B/A, CD, Paq. K</v>
          </cell>
          <cell r="I2183" t="str">
            <v>3G1TA5CFXJL239009</v>
          </cell>
          <cell r="J2183" t="str">
            <v>Hecho en México</v>
          </cell>
          <cell r="K2183" t="str">
            <v>Magna</v>
          </cell>
          <cell r="L2183">
            <v>4</v>
          </cell>
          <cell r="M2183">
            <v>45</v>
          </cell>
          <cell r="N2183">
            <v>2018</v>
          </cell>
          <cell r="O2183" t="str">
            <v>Xalapa</v>
          </cell>
          <cell r="P2183" t="str">
            <v>Veracruz</v>
          </cell>
          <cell r="Q2183" t="str">
            <v>Sureste</v>
          </cell>
          <cell r="R2183" t="str">
            <v>Activo</v>
          </cell>
          <cell r="S2183" t="str">
            <v>En operación</v>
          </cell>
          <cell r="T2183" t="str">
            <v>GNP</v>
          </cell>
          <cell r="U2183" t="str">
            <v>Grupo Nacional Provincial, S.A.B.</v>
          </cell>
          <cell r="V2183" t="str">
            <v>Supervisor de Taller</v>
          </cell>
          <cell r="W2183" t="str">
            <v>-</v>
          </cell>
          <cell r="X2183" t="str">
            <v>Supervisoria</v>
          </cell>
          <cell r="Y2183" t="str">
            <v>Asignado</v>
          </cell>
          <cell r="Z2183" t="str">
            <v>N96210</v>
          </cell>
          <cell r="AA2183" t="str">
            <v>Martinez Vazquez Mariela</v>
          </cell>
          <cell r="AB2183" t="str">
            <v>Grupo Nacional Provincial, S.A.B.</v>
          </cell>
          <cell r="AC2183" t="str">
            <v>MAVM9308303V2</v>
          </cell>
          <cell r="AD2183" t="str">
            <v>Operativo</v>
          </cell>
          <cell r="AE2183" t="str">
            <v>Visitador de Taller</v>
          </cell>
          <cell r="AF2183" t="str">
            <v>Unidad Operativa</v>
          </cell>
          <cell r="AG2183" t="str">
            <v>Dirección Servicio y Operaciones</v>
          </cell>
          <cell r="AH2183" t="str">
            <v>Subdir. Siniestros CDMX y Sureste</v>
          </cell>
          <cell r="AI2183" t="str">
            <v>C9208</v>
          </cell>
          <cell r="AJ2183" t="str">
            <v>Lasa Estrada Antxon</v>
          </cell>
          <cell r="AK2183" t="str">
            <v>Jalapa</v>
          </cell>
          <cell r="AL2183" t="str">
            <v>Jalapa</v>
          </cell>
          <cell r="AM2183">
            <v>0</v>
          </cell>
          <cell r="AN2183" t="str">
            <v>mariela.martinez@gnp.com.mx</v>
          </cell>
          <cell r="AO2183">
            <v>0</v>
          </cell>
          <cell r="AQ2183">
            <v>2292666923</v>
          </cell>
          <cell r="AR2183" t="str">
            <v>6363180010382255</v>
          </cell>
          <cell r="AS2183" t="str">
            <v>ACTIVO</v>
          </cell>
          <cell r="AT2183" t="str">
            <v>9483</v>
          </cell>
          <cell r="AU2183" t="str">
            <v>698</v>
          </cell>
          <cell r="AV2183" t="str">
            <v>05/26</v>
          </cell>
          <cell r="AW2183" t="str">
            <v>-</v>
          </cell>
          <cell r="AX2183" t="str">
            <v>-</v>
          </cell>
          <cell r="AY2183" t="str">
            <v>Si</v>
          </cell>
          <cell r="AZ2183">
            <v>614.58000000000004</v>
          </cell>
          <cell r="BA2183">
            <v>43708</v>
          </cell>
          <cell r="BB2183">
            <v>1229.1600000000001</v>
          </cell>
          <cell r="BC2183" t="str">
            <v>-</v>
          </cell>
          <cell r="BD2183">
            <v>59000</v>
          </cell>
          <cell r="BE2183">
            <v>43692</v>
          </cell>
          <cell r="BF2183">
            <v>45153</v>
          </cell>
          <cell r="BG2183">
            <v>4</v>
          </cell>
          <cell r="BH2183">
            <v>2022</v>
          </cell>
          <cell r="BI2183">
            <v>1</v>
          </cell>
          <cell r="BJ2183" t="str">
            <v>Arrendado</v>
          </cell>
          <cell r="BL2183" t="str">
            <v>Auto Cam, S.A. de C.V.</v>
          </cell>
          <cell r="BM2183">
            <v>128362.07</v>
          </cell>
          <cell r="BN2183">
            <v>20537.93</v>
          </cell>
          <cell r="BO2183">
            <v>148900</v>
          </cell>
          <cell r="BP2183" t="str">
            <v>-</v>
          </cell>
          <cell r="BQ2183">
            <v>43652</v>
          </cell>
          <cell r="BR2183" t="str">
            <v>AP-20170728-0735</v>
          </cell>
          <cell r="BS2183" t="str">
            <v>166</v>
          </cell>
          <cell r="BT2183" t="str">
            <v>14/36</v>
          </cell>
          <cell r="BU2183">
            <v>1989.55</v>
          </cell>
          <cell r="BV2183">
            <v>1198.7</v>
          </cell>
          <cell r="BW2183">
            <v>3188.25</v>
          </cell>
          <cell r="BX2183">
            <v>510.12</v>
          </cell>
          <cell r="BY2183">
            <v>3698.37</v>
          </cell>
          <cell r="BZ2183">
            <v>108537.87999999999</v>
          </cell>
          <cell r="CA2183" t="str">
            <v>09/04/2018</v>
          </cell>
          <cell r="CB2183" t="str">
            <v>06/05/2021</v>
          </cell>
          <cell r="CC2183" t="str">
            <v>Viernes</v>
          </cell>
          <cell r="CD2183" t="str">
            <v>99</v>
          </cell>
          <cell r="CE2183" t="str">
            <v>9</v>
          </cell>
          <cell r="CF2183" t="str">
            <v>Azul</v>
          </cell>
          <cell r="CG2183" t="str">
            <v>5o Sábado</v>
          </cell>
          <cell r="CH2183" t="str">
            <v>May y Jun</v>
          </cell>
          <cell r="CI2183" t="str">
            <v>Nov y Dic</v>
          </cell>
          <cell r="CJ2183" t="str">
            <v>SupTaller</v>
          </cell>
          <cell r="CK2183">
            <v>90</v>
          </cell>
          <cell r="CL2183" t="str">
            <v>101 - MAGNA</v>
          </cell>
          <cell r="CM2183" t="str">
            <v>18183</v>
          </cell>
          <cell r="CN2183" t="str">
            <v>185/60/R14</v>
          </cell>
          <cell r="CO2183" t="str">
            <v>Motor: 1.6L, Potencia: 103hp @ 5800 rpm. Torque: 107 lb-pie @ 3600 rpm</v>
          </cell>
          <cell r="CP2183" t="str">
            <v>4018782</v>
          </cell>
        </row>
        <row r="2184">
          <cell r="A2184" t="str">
            <v>18184</v>
          </cell>
          <cell r="B2184" t="str">
            <v>L49AUU</v>
          </cell>
          <cell r="C2184" t="str">
            <v>Ciudad de México</v>
          </cell>
          <cell r="D2184" t="str">
            <v>No aplica</v>
          </cell>
          <cell r="E2184" t="str">
            <v>Aveo</v>
          </cell>
          <cell r="F2184" t="str">
            <v>Automóvil</v>
          </cell>
          <cell r="G2184" t="str">
            <v>Chevrolet</v>
          </cell>
          <cell r="H2184" t="str">
            <v>Aveo LT 4 Ptas, T/M-5V, D/H, A/A, B/A, CD, Paq. K</v>
          </cell>
          <cell r="I2184" t="str">
            <v>3G1TA5CF1JL237892</v>
          </cell>
          <cell r="J2184" t="str">
            <v>Hecho en México</v>
          </cell>
          <cell r="K2184" t="str">
            <v>Magna</v>
          </cell>
          <cell r="L2184">
            <v>4</v>
          </cell>
          <cell r="M2184">
            <v>45</v>
          </cell>
          <cell r="N2184">
            <v>2018</v>
          </cell>
          <cell r="O2184" t="str">
            <v>Pachuca</v>
          </cell>
          <cell r="P2184" t="str">
            <v>Hidalgo</v>
          </cell>
          <cell r="Q2184" t="str">
            <v>Centro</v>
          </cell>
          <cell r="R2184" t="str">
            <v>Activo</v>
          </cell>
          <cell r="S2184" t="str">
            <v>En operación</v>
          </cell>
          <cell r="T2184" t="str">
            <v>GNP</v>
          </cell>
          <cell r="U2184" t="str">
            <v>Grupo Nacional Provincial, S.A.B.</v>
          </cell>
          <cell r="V2184" t="str">
            <v>Agente Empleado</v>
          </cell>
          <cell r="W2184" t="str">
            <v>-</v>
          </cell>
          <cell r="X2184" t="str">
            <v>Oficina de Ventas</v>
          </cell>
          <cell r="Y2184" t="str">
            <v>Asignado</v>
          </cell>
          <cell r="Z2184" t="str">
            <v>V07815</v>
          </cell>
          <cell r="AA2184" t="str">
            <v>Serrano Cruz Leticia</v>
          </cell>
          <cell r="AB2184" t="str">
            <v>GNP Administración de Venta Masiva, S.A. de C.V.</v>
          </cell>
          <cell r="AC2184" t="str">
            <v>SECL751221Q82</v>
          </cell>
          <cell r="AD2184" t="str">
            <v>Jefe de departamento</v>
          </cell>
          <cell r="AE2184" t="str">
            <v>Gerente Comercial</v>
          </cell>
          <cell r="AF2184" t="str">
            <v>Unidad de Negocio</v>
          </cell>
          <cell r="AG2184" t="str">
            <v>Dirección Canal Masivo</v>
          </cell>
          <cell r="AH2184" t="str">
            <v>Subdirección Comercial Agentes y Empleados</v>
          </cell>
          <cell r="AI2184" t="str">
            <v>C2041</v>
          </cell>
          <cell r="AJ2184" t="str">
            <v>Cabrera Zúñiga Saúl</v>
          </cell>
          <cell r="AK2184" t="str">
            <v>Pachuca</v>
          </cell>
          <cell r="AL2184" t="str">
            <v>Pachuca</v>
          </cell>
          <cell r="AM2184">
            <v>0</v>
          </cell>
          <cell r="AN2184" t="str">
            <v>leticia.serrano@gnp.com.mx</v>
          </cell>
          <cell r="AO2184">
            <v>0</v>
          </cell>
          <cell r="AP2184" t="str">
            <v>leticia.serrano@gnp.com.mx</v>
          </cell>
          <cell r="AQ2184">
            <v>7714033682</v>
          </cell>
          <cell r="AR2184" t="str">
            <v>6363180010382263</v>
          </cell>
          <cell r="AS2184" t="str">
            <v>ACTIVO</v>
          </cell>
          <cell r="AT2184" t="str">
            <v>4754</v>
          </cell>
          <cell r="AU2184" t="str">
            <v>335</v>
          </cell>
          <cell r="AV2184" t="str">
            <v>05/26</v>
          </cell>
          <cell r="AW2184" t="str">
            <v>IMDM22968882..</v>
          </cell>
          <cell r="AX2184" t="str">
            <v>Activo</v>
          </cell>
          <cell r="AY2184" t="str">
            <v>No</v>
          </cell>
          <cell r="AZ2184" t="str">
            <v>-</v>
          </cell>
          <cell r="BA2184" t="str">
            <v>-</v>
          </cell>
          <cell r="BB2184" t="str">
            <v>-</v>
          </cell>
          <cell r="BC2184" t="str">
            <v>-</v>
          </cell>
          <cell r="BD2184" t="str">
            <v>-</v>
          </cell>
          <cell r="BE2184" t="str">
            <v>-</v>
          </cell>
          <cell r="BF2184" t="str">
            <v>-</v>
          </cell>
          <cell r="BG2184" t="str">
            <v>-</v>
          </cell>
          <cell r="BH2184">
            <v>2022</v>
          </cell>
          <cell r="BI2184">
            <v>1</v>
          </cell>
          <cell r="BJ2184" t="str">
            <v>Arrendado</v>
          </cell>
          <cell r="BL2184" t="str">
            <v>Auto Cam, S.A. de C.V.</v>
          </cell>
          <cell r="BM2184">
            <v>128362.07</v>
          </cell>
          <cell r="BN2184">
            <v>20537.93</v>
          </cell>
          <cell r="BO2184">
            <v>148900</v>
          </cell>
          <cell r="BQ2184">
            <v>43652</v>
          </cell>
          <cell r="BR2184" t="str">
            <v>AP-20170728-0735</v>
          </cell>
          <cell r="BS2184" t="str">
            <v>167</v>
          </cell>
          <cell r="BT2184" t="str">
            <v>14/36</v>
          </cell>
          <cell r="BU2184">
            <v>1989.55</v>
          </cell>
          <cell r="BV2184">
            <v>1198.7</v>
          </cell>
          <cell r="BW2184">
            <v>3188.25</v>
          </cell>
          <cell r="BX2184">
            <v>510.12</v>
          </cell>
          <cell r="BY2184">
            <v>3698.37</v>
          </cell>
          <cell r="BZ2184">
            <v>108537.84999999999</v>
          </cell>
          <cell r="CA2184" t="str">
            <v>09/04/2018</v>
          </cell>
          <cell r="CB2184" t="str">
            <v>06/05/2021</v>
          </cell>
          <cell r="CC2184" t="str">
            <v>Viernes</v>
          </cell>
          <cell r="CD2184" t="str">
            <v>49</v>
          </cell>
          <cell r="CE2184" t="str">
            <v>9</v>
          </cell>
          <cell r="CF2184" t="str">
            <v>Azul</v>
          </cell>
          <cell r="CG2184" t="str">
            <v>5o Sábado</v>
          </cell>
          <cell r="CH2184" t="str">
            <v>May y Jun</v>
          </cell>
          <cell r="CI2184" t="str">
            <v>Nov y Dic</v>
          </cell>
          <cell r="CJ2184" t="str">
            <v>AgenteEmp</v>
          </cell>
          <cell r="CK2184">
            <v>90</v>
          </cell>
          <cell r="CL2184" t="str">
            <v>101 - MAGNA</v>
          </cell>
          <cell r="CM2184" t="str">
            <v>18184</v>
          </cell>
          <cell r="CN2184" t="str">
            <v>185/60/R14</v>
          </cell>
          <cell r="CO2184" t="str">
            <v>Motor: 1.6L, Potencia: 103hp @ 5800 rpm. Torque: 107 lb-pie @ 3600 rpm</v>
          </cell>
          <cell r="CP2184" t="str">
            <v>-</v>
          </cell>
        </row>
        <row r="2185">
          <cell r="A2185" t="str">
            <v>18185</v>
          </cell>
          <cell r="B2185" t="str">
            <v>L13AUU</v>
          </cell>
          <cell r="C2185" t="str">
            <v>Ciudad de México</v>
          </cell>
          <cell r="D2185" t="str">
            <v>No aplica</v>
          </cell>
          <cell r="E2185" t="str">
            <v>Aveo</v>
          </cell>
          <cell r="F2185" t="str">
            <v>Automóvil</v>
          </cell>
          <cell r="G2185" t="str">
            <v>Chevrolet</v>
          </cell>
          <cell r="H2185" t="str">
            <v>Aveo LT 4 Ptas, T/M-5V, D/H, A/A, B/A, CD, Paq. K</v>
          </cell>
          <cell r="I2185" t="str">
            <v>3G1TA5CF5JL236454</v>
          </cell>
          <cell r="J2185" t="str">
            <v>Hecho en México</v>
          </cell>
          <cell r="K2185" t="str">
            <v>Magna</v>
          </cell>
          <cell r="L2185">
            <v>4</v>
          </cell>
          <cell r="M2185">
            <v>45</v>
          </cell>
          <cell r="N2185">
            <v>2018</v>
          </cell>
          <cell r="O2185" t="str">
            <v>Torreón</v>
          </cell>
          <cell r="P2185" t="str">
            <v>Coahuila</v>
          </cell>
          <cell r="Q2185" t="str">
            <v>Noreste</v>
          </cell>
          <cell r="R2185" t="str">
            <v>Baja</v>
          </cell>
          <cell r="S2185" t="str">
            <v>Devolución Valmex</v>
          </cell>
          <cell r="T2185" t="str">
            <v>GNP</v>
          </cell>
          <cell r="U2185" t="str">
            <v>Grupo Nacional Provincial, S.A.B.</v>
          </cell>
          <cell r="V2185" t="str">
            <v>Agente Empleado</v>
          </cell>
          <cell r="W2185" t="str">
            <v>-</v>
          </cell>
          <cell r="X2185" t="str">
            <v>Oficina de Ventas</v>
          </cell>
          <cell r="Y2185" t="str">
            <v>Asignado</v>
          </cell>
          <cell r="Z2185" t="str">
            <v>V04060</v>
          </cell>
          <cell r="AA2185" t="str">
            <v>Valero Castañón Gerardo David</v>
          </cell>
          <cell r="AB2185" t="str">
            <v>GNP Administración de Venta Masiva, S.A. de C.V.</v>
          </cell>
          <cell r="AC2185" t="str">
            <v>VACG750425463</v>
          </cell>
          <cell r="AD2185" t="str">
            <v>Jefe de departamento</v>
          </cell>
          <cell r="AE2185" t="str">
            <v>Gerente Comercial</v>
          </cell>
          <cell r="AF2185" t="str">
            <v>Unidad de Negocio</v>
          </cell>
          <cell r="AG2185" t="str">
            <v>Dirección Canal Masivo</v>
          </cell>
          <cell r="AH2185" t="str">
            <v>Subdirección Comercial Agentes y Empleados</v>
          </cell>
          <cell r="AI2185" t="str">
            <v>C2041</v>
          </cell>
          <cell r="AJ2185" t="str">
            <v>Cabrera Zúñiga Saúl</v>
          </cell>
          <cell r="AK2185" t="str">
            <v>Oficina Agentes Empleados Torreón</v>
          </cell>
          <cell r="AL2185" t="str">
            <v>Torreón</v>
          </cell>
          <cell r="AM2185">
            <v>0</v>
          </cell>
          <cell r="AN2185" t="str">
            <v>gerardo.valero@gnp.com.mx</v>
          </cell>
          <cell r="AO2185" t="str">
            <v>gerardo.valero@gnp.com.mx</v>
          </cell>
          <cell r="AQ2185">
            <v>8717340697</v>
          </cell>
          <cell r="AR2185" t="str">
            <v>6363180010382271</v>
          </cell>
          <cell r="AS2185" t="str">
            <v>BLOQUEADO</v>
          </cell>
          <cell r="AT2185" t="str">
            <v>8724</v>
          </cell>
          <cell r="AU2185" t="str">
            <v>931</v>
          </cell>
          <cell r="AV2185" t="str">
            <v>05/26</v>
          </cell>
          <cell r="AW2185" t="str">
            <v>IMDM22968886..</v>
          </cell>
          <cell r="AX2185" t="str">
            <v>Inactivo</v>
          </cell>
          <cell r="AY2185" t="str">
            <v>No</v>
          </cell>
          <cell r="AZ2185" t="str">
            <v>-</v>
          </cell>
          <cell r="BA2185" t="str">
            <v>-</v>
          </cell>
          <cell r="BB2185" t="str">
            <v>-</v>
          </cell>
          <cell r="BC2185" t="str">
            <v>-</v>
          </cell>
          <cell r="BD2185" t="str">
            <v>-</v>
          </cell>
          <cell r="BE2185" t="str">
            <v>-</v>
          </cell>
          <cell r="BF2185" t="str">
            <v>-</v>
          </cell>
          <cell r="BG2185">
            <v>3</v>
          </cell>
          <cell r="BH2185" t="str">
            <v>-</v>
          </cell>
          <cell r="BI2185" t="str">
            <v>-</v>
          </cell>
          <cell r="BJ2185" t="str">
            <v>Arrendado</v>
          </cell>
          <cell r="BL2185" t="str">
            <v>Auto Cam, S.A. de C.V.</v>
          </cell>
          <cell r="BM2185">
            <v>128362.07</v>
          </cell>
          <cell r="BN2185">
            <v>20537.93</v>
          </cell>
          <cell r="BO2185">
            <v>148900</v>
          </cell>
          <cell r="BQ2185" t="str">
            <v>-</v>
          </cell>
          <cell r="BR2185" t="str">
            <v>-</v>
          </cell>
          <cell r="BS2185" t="str">
            <v>-</v>
          </cell>
          <cell r="BT2185" t="str">
            <v>-</v>
          </cell>
          <cell r="BU2185" t="str">
            <v>-</v>
          </cell>
          <cell r="BV2185" t="str">
            <v>-</v>
          </cell>
          <cell r="BW2185" t="str">
            <v>-</v>
          </cell>
          <cell r="BX2185" t="str">
            <v>-</v>
          </cell>
          <cell r="BY2185" t="str">
            <v>-</v>
          </cell>
          <cell r="BZ2185" t="str">
            <v>-</v>
          </cell>
          <cell r="CA2185" t="str">
            <v>-</v>
          </cell>
          <cell r="CB2185" t="str">
            <v>-</v>
          </cell>
          <cell r="CC2185" t="str">
            <v>Miércoles</v>
          </cell>
          <cell r="CD2185" t="str">
            <v>13</v>
          </cell>
          <cell r="CE2185" t="str">
            <v>3</v>
          </cell>
          <cell r="CF2185" t="str">
            <v>Rojo</v>
          </cell>
          <cell r="CG2185" t="str">
            <v>3er Sábado</v>
          </cell>
          <cell r="CH2185" t="str">
            <v>Mzo y Abr</v>
          </cell>
          <cell r="CI2185" t="str">
            <v>Sep y Oct</v>
          </cell>
          <cell r="CJ2185" t="str">
            <v>AgenteEmp</v>
          </cell>
          <cell r="CK2185">
            <v>90</v>
          </cell>
          <cell r="CL2185" t="str">
            <v>101 - MAGNA</v>
          </cell>
          <cell r="CM2185" t="str">
            <v>18185</v>
          </cell>
          <cell r="CN2185" t="str">
            <v>185/60/R14</v>
          </cell>
          <cell r="CO2185" t="str">
            <v>Motor: 1.6L, Potencia: 103hp @ 5800 rpm. Torque: 107 lb-pie @ 3600 rpm</v>
          </cell>
          <cell r="CP2185" t="str">
            <v>-</v>
          </cell>
        </row>
        <row r="2186">
          <cell r="A2186" t="str">
            <v>18186</v>
          </cell>
          <cell r="B2186" t="str">
            <v>M48AUU</v>
          </cell>
          <cell r="C2186" t="str">
            <v>Ciudad de México</v>
          </cell>
          <cell r="D2186" t="str">
            <v>No aplica</v>
          </cell>
          <cell r="E2186" t="str">
            <v>Aveo</v>
          </cell>
          <cell r="F2186" t="str">
            <v>Automóvil</v>
          </cell>
          <cell r="G2186" t="str">
            <v>Chevrolet</v>
          </cell>
          <cell r="H2186" t="str">
            <v>Aveo LT 4 Ptas, T/M-5V, D/H, A/A, B/A, CD, Paq. K</v>
          </cell>
          <cell r="I2186" t="str">
            <v>3G1TA5CF1JL240369</v>
          </cell>
          <cell r="J2186" t="str">
            <v>Hecho en México</v>
          </cell>
          <cell r="K2186" t="str">
            <v>Magna</v>
          </cell>
          <cell r="L2186">
            <v>4</v>
          </cell>
          <cell r="M2186">
            <v>45</v>
          </cell>
          <cell r="N2186">
            <v>2018</v>
          </cell>
          <cell r="O2186" t="str">
            <v>Torreón</v>
          </cell>
          <cell r="P2186" t="str">
            <v>Coahuila</v>
          </cell>
          <cell r="Q2186" t="str">
            <v>Noreste</v>
          </cell>
          <cell r="R2186" t="str">
            <v>Activo</v>
          </cell>
          <cell r="S2186" t="str">
            <v>En operación</v>
          </cell>
          <cell r="T2186" t="str">
            <v>GNP</v>
          </cell>
          <cell r="U2186" t="str">
            <v>Grupo Nacional Provincial, S.A.B.</v>
          </cell>
          <cell r="V2186" t="str">
            <v>Supervisor Ajustes</v>
          </cell>
          <cell r="W2186" t="str">
            <v>004</v>
          </cell>
          <cell r="X2186" t="str">
            <v>Célula 6</v>
          </cell>
          <cell r="Y2186" t="str">
            <v>Asignado</v>
          </cell>
          <cell r="Z2186" t="str">
            <v>N95267</v>
          </cell>
          <cell r="AA2186" t="str">
            <v>Gaona Montes Luis Alberto</v>
          </cell>
          <cell r="AB2186" t="str">
            <v>Grupo Nacional Provincial, S.A.B.</v>
          </cell>
          <cell r="AC2186" t="str">
            <v>GAML870704TZ5</v>
          </cell>
          <cell r="AD2186" t="str">
            <v>Jefe de departamento</v>
          </cell>
          <cell r="AE2186" t="str">
            <v>Supervisor Siniestros Autos</v>
          </cell>
          <cell r="AF2186" t="str">
            <v>Unidad Operativa</v>
          </cell>
          <cell r="AG2186" t="str">
            <v>Dirección Servicio y Operaciones</v>
          </cell>
          <cell r="AH2186" t="str">
            <v>Subdirección Siniestros Norte y Occidente</v>
          </cell>
          <cell r="AI2186" t="str">
            <v>C9212</v>
          </cell>
          <cell r="AJ2186" t="str">
            <v>Colome Pineda Juan Del Carmen</v>
          </cell>
          <cell r="AK2186" t="str">
            <v>Torreon</v>
          </cell>
          <cell r="AL2186" t="str">
            <v>Torreón</v>
          </cell>
          <cell r="AM2186">
            <v>0</v>
          </cell>
          <cell r="AN2186" t="str">
            <v>luis.gaona@gnp.com.mx</v>
          </cell>
          <cell r="AO2186" t="str">
            <v>luis.gaona@gnp.com.mx</v>
          </cell>
          <cell r="AQ2186">
            <v>4491113446</v>
          </cell>
          <cell r="AR2186" t="str">
            <v>6363180010392023</v>
          </cell>
          <cell r="AS2186" t="str">
            <v>ACTIVO</v>
          </cell>
          <cell r="AT2186" t="str">
            <v>5832</v>
          </cell>
          <cell r="AU2186" t="str">
            <v>051</v>
          </cell>
          <cell r="AV2186" t="str">
            <v>05/26</v>
          </cell>
          <cell r="AW2186" t="str">
            <v>IMDM22968919..</v>
          </cell>
          <cell r="AX2186" t="str">
            <v>Activo</v>
          </cell>
          <cell r="AY2186" t="str">
            <v>Si</v>
          </cell>
          <cell r="AZ2186">
            <v>819.44</v>
          </cell>
          <cell r="BA2186">
            <v>43708</v>
          </cell>
          <cell r="BB2186">
            <v>3277.76</v>
          </cell>
          <cell r="BC2186" t="str">
            <v>-</v>
          </cell>
          <cell r="BD2186">
            <v>59000</v>
          </cell>
          <cell r="BE2186">
            <v>43661</v>
          </cell>
          <cell r="BF2186">
            <v>44742</v>
          </cell>
          <cell r="BG2186">
            <v>3</v>
          </cell>
          <cell r="BH2186">
            <v>2021</v>
          </cell>
          <cell r="BI2186">
            <v>1</v>
          </cell>
          <cell r="BJ2186" t="str">
            <v>Arrendado</v>
          </cell>
          <cell r="BL2186" t="str">
            <v>Auto Cam, S.A. de C.V.</v>
          </cell>
          <cell r="BM2186">
            <v>128362.07</v>
          </cell>
          <cell r="BN2186">
            <v>20537.93</v>
          </cell>
          <cell r="BO2186">
            <v>148900</v>
          </cell>
          <cell r="BQ2186">
            <v>43652</v>
          </cell>
          <cell r="BR2186" t="str">
            <v>AP-20170728-0735</v>
          </cell>
          <cell r="BS2186" t="str">
            <v>169</v>
          </cell>
          <cell r="BT2186" t="str">
            <v>14/36</v>
          </cell>
          <cell r="BU2186">
            <v>1989.55</v>
          </cell>
          <cell r="BV2186">
            <v>1198.7</v>
          </cell>
          <cell r="BW2186">
            <v>3188.25</v>
          </cell>
          <cell r="BX2186">
            <v>510.12</v>
          </cell>
          <cell r="BY2186">
            <v>3698.37</v>
          </cell>
          <cell r="BZ2186">
            <v>108537.87999999999</v>
          </cell>
          <cell r="CA2186" t="str">
            <v>09/04/2018</v>
          </cell>
          <cell r="CB2186" t="str">
            <v>06/05/2021</v>
          </cell>
          <cell r="CC2186" t="str">
            <v>Martes</v>
          </cell>
          <cell r="CD2186" t="str">
            <v>48</v>
          </cell>
          <cell r="CE2186" t="str">
            <v>8</v>
          </cell>
          <cell r="CF2186" t="str">
            <v>Rosa</v>
          </cell>
          <cell r="CG2186" t="str">
            <v>2o Sábado</v>
          </cell>
          <cell r="CH2186" t="str">
            <v>Feb y Mzo</v>
          </cell>
          <cell r="CI2186" t="str">
            <v>Ago y Sep</v>
          </cell>
          <cell r="CJ2186" t="str">
            <v>SupAjustes</v>
          </cell>
          <cell r="CK2186">
            <v>90</v>
          </cell>
          <cell r="CL2186" t="str">
            <v>101 - MAGNA</v>
          </cell>
          <cell r="CM2186" t="str">
            <v>18186</v>
          </cell>
          <cell r="CN2186" t="str">
            <v>185/60/R14</v>
          </cell>
          <cell r="CO2186" t="str">
            <v>Motor: 1.6L, Potencia: 103hp @ 5800 rpm. Torque: 107 lb-pie @ 3600 rpm</v>
          </cell>
          <cell r="CP2186" t="str">
            <v>-</v>
          </cell>
        </row>
        <row r="2187">
          <cell r="A2187" t="str">
            <v>18187</v>
          </cell>
          <cell r="B2187" t="str">
            <v>L09AUU</v>
          </cell>
          <cell r="C2187" t="str">
            <v>Ciudad de México</v>
          </cell>
          <cell r="D2187" t="str">
            <v>No aplica</v>
          </cell>
          <cell r="E2187" t="str">
            <v>Aveo</v>
          </cell>
          <cell r="F2187" t="str">
            <v>Automóvil</v>
          </cell>
          <cell r="G2187" t="str">
            <v>Chevrolet</v>
          </cell>
          <cell r="H2187" t="str">
            <v>Aveo LT 4 Ptas, T/M-5V, D/H, A/A, B/A, CD, Paq. K</v>
          </cell>
          <cell r="I2187" t="str">
            <v>3G1TA5CF2JL241997</v>
          </cell>
          <cell r="J2187" t="str">
            <v>Hecho en México</v>
          </cell>
          <cell r="K2187" t="str">
            <v>Magna</v>
          </cell>
          <cell r="L2187">
            <v>4</v>
          </cell>
          <cell r="M2187">
            <v>45</v>
          </cell>
          <cell r="N2187">
            <v>2018</v>
          </cell>
          <cell r="O2187" t="str">
            <v>Tuxtla Gutierrez</v>
          </cell>
          <cell r="P2187" t="str">
            <v>Chiapas</v>
          </cell>
          <cell r="Q2187" t="str">
            <v>Sureste</v>
          </cell>
          <cell r="R2187" t="str">
            <v>Activo</v>
          </cell>
          <cell r="S2187" t="str">
            <v>En operación</v>
          </cell>
          <cell r="T2187" t="str">
            <v>GNP</v>
          </cell>
          <cell r="U2187" t="str">
            <v>Grupo Nacional Provincial, S.A.B.</v>
          </cell>
          <cell r="V2187" t="str">
            <v>Supervisor Ajustes</v>
          </cell>
          <cell r="W2187" t="str">
            <v>-</v>
          </cell>
          <cell r="X2187" t="str">
            <v>Oficina de Ventas</v>
          </cell>
          <cell r="Y2187" t="str">
            <v>Asignado</v>
          </cell>
          <cell r="Z2187" t="str">
            <v>N88735</v>
          </cell>
          <cell r="AA2187" t="str">
            <v>González Ocampo Jaime Antonio</v>
          </cell>
          <cell r="AB2187" t="str">
            <v>Grupo Nacional Provincial, S.A.B.</v>
          </cell>
          <cell r="AC2187" t="str">
            <v>GOOJ7406102S4</v>
          </cell>
          <cell r="AD2187" t="str">
            <v>Jefe de departamento</v>
          </cell>
          <cell r="AE2187" t="str">
            <v>Supervisor Siniestros Autos</v>
          </cell>
          <cell r="AF2187" t="str">
            <v>Unidad Operativa</v>
          </cell>
          <cell r="AG2187" t="str">
            <v>Dirección Servicio y Operaciones</v>
          </cell>
          <cell r="AH2187" t="str">
            <v>Subdir. Siniestros CDMX y Sureste</v>
          </cell>
          <cell r="AI2187" t="str">
            <v>C9208</v>
          </cell>
          <cell r="AJ2187" t="str">
            <v>Lasa Estrada Antxon</v>
          </cell>
          <cell r="AK2187" t="str">
            <v>Supervisoria Tuxtla</v>
          </cell>
          <cell r="AL2187" t="str">
            <v>Tuxtla</v>
          </cell>
          <cell r="AM2187">
            <v>6761</v>
          </cell>
          <cell r="AN2187" t="str">
            <v>jaime.gonzalezocampo@gnp.com.mx</v>
          </cell>
          <cell r="AO2187" t="str">
            <v>jaime.gonzalezocampo@gnp.com.mx</v>
          </cell>
          <cell r="AQ2187">
            <v>9611139366</v>
          </cell>
          <cell r="AR2187" t="str">
            <v>6363180010382289</v>
          </cell>
          <cell r="AS2187" t="str">
            <v>ACTIVO</v>
          </cell>
          <cell r="AT2187" t="str">
            <v>1984</v>
          </cell>
          <cell r="AU2187" t="str">
            <v>689</v>
          </cell>
          <cell r="AV2187" t="str">
            <v>05/26</v>
          </cell>
          <cell r="AW2187" t="str">
            <v>IMDM22968874..</v>
          </cell>
          <cell r="AX2187" t="str">
            <v>Inactivo</v>
          </cell>
          <cell r="AY2187" t="str">
            <v>Si</v>
          </cell>
          <cell r="AZ2187">
            <v>819.44</v>
          </cell>
          <cell r="BA2187">
            <v>43708</v>
          </cell>
          <cell r="BB2187">
            <v>3277.76</v>
          </cell>
          <cell r="BC2187">
            <v>0</v>
          </cell>
          <cell r="BD2187">
            <v>59000</v>
          </cell>
          <cell r="BE2187">
            <v>43661</v>
          </cell>
          <cell r="BF2187">
            <v>44742</v>
          </cell>
          <cell r="BG2187">
            <v>3</v>
          </cell>
          <cell r="BH2187">
            <v>2021</v>
          </cell>
          <cell r="BI2187">
            <v>1</v>
          </cell>
          <cell r="BJ2187" t="str">
            <v>Arrendado</v>
          </cell>
          <cell r="BL2187" t="str">
            <v>Auto Cam, S.A. de C.V.</v>
          </cell>
          <cell r="BM2187">
            <v>128362.07</v>
          </cell>
          <cell r="BN2187">
            <v>20537.93</v>
          </cell>
          <cell r="BO2187">
            <v>148900</v>
          </cell>
          <cell r="BQ2187">
            <v>43652</v>
          </cell>
          <cell r="BR2187" t="str">
            <v>AP-20170728-0735</v>
          </cell>
          <cell r="BS2187" t="str">
            <v>170</v>
          </cell>
          <cell r="BT2187" t="str">
            <v>14/36</v>
          </cell>
          <cell r="BU2187">
            <v>1989.55</v>
          </cell>
          <cell r="BV2187">
            <v>1198.7</v>
          </cell>
          <cell r="BW2187">
            <v>3188.25</v>
          </cell>
          <cell r="BX2187">
            <v>510.12</v>
          </cell>
          <cell r="BY2187">
            <v>3698.37</v>
          </cell>
          <cell r="BZ2187">
            <v>108537.87999999999</v>
          </cell>
          <cell r="CA2187" t="str">
            <v>09/04/2018</v>
          </cell>
          <cell r="CB2187" t="str">
            <v>06/05/2021</v>
          </cell>
          <cell r="CC2187" t="str">
            <v>Viernes</v>
          </cell>
          <cell r="CD2187" t="str">
            <v>09</v>
          </cell>
          <cell r="CE2187" t="str">
            <v>9</v>
          </cell>
          <cell r="CF2187" t="str">
            <v>Azul</v>
          </cell>
          <cell r="CG2187" t="str">
            <v>5o Sábado</v>
          </cell>
          <cell r="CH2187" t="str">
            <v>May y Jun</v>
          </cell>
          <cell r="CI2187" t="str">
            <v>Nov y Dic</v>
          </cell>
          <cell r="CJ2187" t="str">
            <v>AgenteEmp</v>
          </cell>
          <cell r="CK2187">
            <v>90</v>
          </cell>
          <cell r="CL2187" t="str">
            <v>101 - MAGNA</v>
          </cell>
          <cell r="CM2187" t="str">
            <v>18187</v>
          </cell>
          <cell r="CN2187" t="str">
            <v>185/60/R14</v>
          </cell>
          <cell r="CO2187" t="str">
            <v>Motor: 1.6L, Potencia: 103hp @ 5800 rpm. Torque: 107 lb-pie @ 3600 rpm</v>
          </cell>
          <cell r="CP2187" t="str">
            <v>4010739</v>
          </cell>
        </row>
        <row r="2188">
          <cell r="A2188" t="str">
            <v>18188</v>
          </cell>
          <cell r="B2188" t="str">
            <v>J74AUU</v>
          </cell>
          <cell r="C2188" t="str">
            <v>Ciudad de México</v>
          </cell>
          <cell r="D2188" t="str">
            <v>No aplica</v>
          </cell>
          <cell r="E2188" t="str">
            <v>Aveo</v>
          </cell>
          <cell r="F2188" t="str">
            <v>Automóvil</v>
          </cell>
          <cell r="G2188" t="str">
            <v>Chevrolet</v>
          </cell>
          <cell r="H2188" t="str">
            <v>Aveo LT 4 Ptas, T/M-5V, D/H, A/A, B/A, CD, Paq. K</v>
          </cell>
          <cell r="I2188" t="str">
            <v>3G1TA5CF3JL238350</v>
          </cell>
          <cell r="J2188" t="str">
            <v>Hecho en México</v>
          </cell>
          <cell r="K2188" t="str">
            <v>Magna</v>
          </cell>
          <cell r="L2188">
            <v>4</v>
          </cell>
          <cell r="M2188">
            <v>45</v>
          </cell>
          <cell r="N2188">
            <v>2018</v>
          </cell>
          <cell r="O2188" t="str">
            <v>Veracruz</v>
          </cell>
          <cell r="P2188" t="str">
            <v>Veracruz</v>
          </cell>
          <cell r="Q2188" t="str">
            <v>Sureste</v>
          </cell>
          <cell r="R2188" t="str">
            <v>Baja</v>
          </cell>
          <cell r="S2188" t="str">
            <v>Devolución Valmex</v>
          </cell>
          <cell r="T2188" t="str">
            <v>GNP</v>
          </cell>
          <cell r="U2188" t="str">
            <v>Grupo Nacional Provincial, S.A.B.</v>
          </cell>
          <cell r="V2188" t="str">
            <v>AVES</v>
          </cell>
          <cell r="W2188" t="str">
            <v>-</v>
          </cell>
          <cell r="X2188" t="str">
            <v>Oficina de Ventas</v>
          </cell>
          <cell r="Y2188" t="str">
            <v>Asignado</v>
          </cell>
          <cell r="Z2188" t="str">
            <v>N91812</v>
          </cell>
          <cell r="AA2188" t="str">
            <v>Rivera Torres Daniela Jazmín</v>
          </cell>
          <cell r="AB2188" t="str">
            <v>Grupo Nacional Provincial, S.A.B.</v>
          </cell>
          <cell r="AC2188" t="str">
            <v>RITD8611287H6</v>
          </cell>
          <cell r="AD2188" t="str">
            <v>Jefe de departamento</v>
          </cell>
          <cell r="AE2188" t="str">
            <v>Jefe de Departamento B</v>
          </cell>
          <cell r="AF2188" t="str">
            <v>Unidad de Negocio</v>
          </cell>
          <cell r="AG2188" t="str">
            <v>Dirección Canal Masivo</v>
          </cell>
          <cell r="AH2188" t="str">
            <v>Subdir. Integración Comercial Canal Masivo</v>
          </cell>
          <cell r="AI2188" t="str">
            <v>C2001</v>
          </cell>
          <cell r="AJ2188" t="str">
            <v>Ocampo Sosa Abel Francisco</v>
          </cell>
          <cell r="AK2188" t="str">
            <v>Central P2 C-D</v>
          </cell>
          <cell r="AL2188" t="str">
            <v>Plaza GNP</v>
          </cell>
          <cell r="AM2188">
            <v>81816</v>
          </cell>
          <cell r="AN2188" t="str">
            <v>yasmin.rivera@gnp.com.mx</v>
          </cell>
          <cell r="AO2188" t="str">
            <v>yasmin.rivera@gnp.com.mx</v>
          </cell>
          <cell r="AP2188" t="str">
            <v>julio.gomez@gnp.com.mx</v>
          </cell>
          <cell r="AQ2188">
            <v>5543677979</v>
          </cell>
          <cell r="AR2188" t="str">
            <v>6363180010382297</v>
          </cell>
          <cell r="AS2188" t="str">
            <v>BLOQUEADO</v>
          </cell>
          <cell r="AT2188" t="str">
            <v>2084</v>
          </cell>
          <cell r="AU2188" t="str">
            <v>613</v>
          </cell>
          <cell r="AV2188" t="str">
            <v>05/26</v>
          </cell>
          <cell r="AW2188" t="str">
            <v>IMDM22968875..</v>
          </cell>
          <cell r="AX2188" t="str">
            <v>Inactivo</v>
          </cell>
          <cell r="AY2188" t="str">
            <v>No</v>
          </cell>
          <cell r="AZ2188" t="str">
            <v>-</v>
          </cell>
          <cell r="BA2188" t="str">
            <v>-</v>
          </cell>
          <cell r="BB2188" t="str">
            <v>-</v>
          </cell>
          <cell r="BC2188" t="str">
            <v>-</v>
          </cell>
          <cell r="BD2188" t="str">
            <v>-</v>
          </cell>
          <cell r="BE2188" t="str">
            <v>-</v>
          </cell>
          <cell r="BF2188" t="str">
            <v>-</v>
          </cell>
          <cell r="BG2188" t="str">
            <v>-</v>
          </cell>
          <cell r="BH2188" t="str">
            <v>-</v>
          </cell>
          <cell r="BI2188" t="str">
            <v>-</v>
          </cell>
          <cell r="BJ2188" t="str">
            <v>Arrendado</v>
          </cell>
          <cell r="BL2188" t="str">
            <v>Auto Cam, S.A. de C.V.</v>
          </cell>
          <cell r="BM2188">
            <v>128362.07</v>
          </cell>
          <cell r="BN2188">
            <v>20537.93</v>
          </cell>
          <cell r="BO2188">
            <v>148900</v>
          </cell>
          <cell r="BQ2188" t="str">
            <v>-</v>
          </cell>
          <cell r="BR2188" t="str">
            <v>-</v>
          </cell>
          <cell r="BS2188" t="str">
            <v>-</v>
          </cell>
          <cell r="BT2188" t="str">
            <v>-</v>
          </cell>
          <cell r="BU2188" t="str">
            <v>-</v>
          </cell>
          <cell r="BV2188" t="str">
            <v>-</v>
          </cell>
          <cell r="BW2188" t="str">
            <v>-</v>
          </cell>
          <cell r="BX2188" t="str">
            <v>-</v>
          </cell>
          <cell r="BY2188" t="str">
            <v>-</v>
          </cell>
          <cell r="BZ2188" t="str">
            <v>-</v>
          </cell>
          <cell r="CA2188" t="str">
            <v>-</v>
          </cell>
          <cell r="CB2188" t="str">
            <v>-</v>
          </cell>
          <cell r="CC2188" t="str">
            <v>Miércoles</v>
          </cell>
          <cell r="CD2188" t="str">
            <v>74</v>
          </cell>
          <cell r="CE2188" t="str">
            <v>4</v>
          </cell>
          <cell r="CF2188" t="str">
            <v>Rojo</v>
          </cell>
          <cell r="CG2188" t="str">
            <v>3er Sábado</v>
          </cell>
          <cell r="CH2188" t="str">
            <v>Mzo y Abr</v>
          </cell>
          <cell r="CI2188" t="str">
            <v>Sep y Oct</v>
          </cell>
          <cell r="CJ2188" t="str">
            <v>AgenteEmp</v>
          </cell>
          <cell r="CK2188">
            <v>0</v>
          </cell>
          <cell r="CL2188" t="str">
            <v>101 - MAGNA</v>
          </cell>
          <cell r="CM2188" t="str">
            <v>18188</v>
          </cell>
          <cell r="CN2188" t="str">
            <v>185/60/R14</v>
          </cell>
          <cell r="CO2188" t="str">
            <v>Motor: 1.6L, Potencia: 103hp @ 5800 rpm. Torque: 107 lb-pie @ 3600 rpm</v>
          </cell>
          <cell r="CP2188" t="str">
            <v>-</v>
          </cell>
        </row>
        <row r="2189">
          <cell r="A2189" t="str">
            <v>18189</v>
          </cell>
          <cell r="B2189" t="str">
            <v>L61AUU</v>
          </cell>
          <cell r="C2189" t="str">
            <v>Ciudad de México</v>
          </cell>
          <cell r="D2189" t="str">
            <v>No aplica</v>
          </cell>
          <cell r="E2189" t="str">
            <v>Aveo</v>
          </cell>
          <cell r="F2189" t="str">
            <v>Automóvil</v>
          </cell>
          <cell r="G2189" t="str">
            <v>Chevrolet</v>
          </cell>
          <cell r="H2189" t="str">
            <v>Aveo LT 4 Ptas, T/M-5V, D/H, A/A, B/A, CD, Paq. K</v>
          </cell>
          <cell r="I2189" t="str">
            <v>3G1TA5CF3JL239241</v>
          </cell>
          <cell r="J2189" t="str">
            <v>Hecho en México</v>
          </cell>
          <cell r="K2189" t="str">
            <v>Magna</v>
          </cell>
          <cell r="L2189">
            <v>4</v>
          </cell>
          <cell r="M2189">
            <v>45</v>
          </cell>
          <cell r="N2189">
            <v>2018</v>
          </cell>
          <cell r="O2189" t="str">
            <v>Culiacán</v>
          </cell>
          <cell r="P2189" t="str">
            <v>Sinaloa</v>
          </cell>
          <cell r="Q2189" t="str">
            <v>Occidente</v>
          </cell>
          <cell r="R2189" t="str">
            <v>Activo</v>
          </cell>
          <cell r="S2189" t="str">
            <v>En operación</v>
          </cell>
          <cell r="T2189" t="str">
            <v>GNP</v>
          </cell>
          <cell r="U2189" t="str">
            <v>Grupo Nacional Provincial, S.A.B.</v>
          </cell>
          <cell r="V2189" t="str">
            <v>AVES</v>
          </cell>
          <cell r="W2189" t="str">
            <v>-</v>
          </cell>
          <cell r="X2189" t="str">
            <v>Despacho Externo</v>
          </cell>
          <cell r="Y2189" t="str">
            <v>Asignado</v>
          </cell>
          <cell r="Z2189" t="str">
            <v>-</v>
          </cell>
          <cell r="AA2189" t="str">
            <v>José de Jesús Diaz Suárez</v>
          </cell>
          <cell r="AB2189" t="str">
            <v>-</v>
          </cell>
          <cell r="AC2189" t="str">
            <v>-</v>
          </cell>
          <cell r="AD2189" t="str">
            <v>-</v>
          </cell>
          <cell r="AE2189" t="str">
            <v>-</v>
          </cell>
          <cell r="AF2189" t="str">
            <v>-</v>
          </cell>
          <cell r="AG2189" t="str">
            <v>-</v>
          </cell>
          <cell r="AH2189" t="str">
            <v>-</v>
          </cell>
          <cell r="AI2189" t="str">
            <v>C6705</v>
          </cell>
          <cell r="AJ2189" t="str">
            <v>Ramirez Granados Arturo</v>
          </cell>
          <cell r="AK2189" t="str">
            <v>-</v>
          </cell>
          <cell r="AL2189" t="str">
            <v>-</v>
          </cell>
          <cell r="AM2189" t="str">
            <v>-</v>
          </cell>
          <cell r="AN2189" t="str">
            <v>asesoriaenvida@hotmail.com</v>
          </cell>
          <cell r="AO2189" t="str">
            <v>-</v>
          </cell>
          <cell r="AQ2189" t="str">
            <v>667 214 3983</v>
          </cell>
          <cell r="AR2189" t="str">
            <v>6363180010382305</v>
          </cell>
          <cell r="AS2189" t="str">
            <v>BLOQUEADO</v>
          </cell>
          <cell r="AT2189" t="str">
            <v>7583</v>
          </cell>
          <cell r="AU2189" t="str">
            <v>008</v>
          </cell>
          <cell r="AV2189" t="str">
            <v>05/26</v>
          </cell>
          <cell r="AW2189" t="str">
            <v>IMDM22968876..</v>
          </cell>
          <cell r="AX2189" t="str">
            <v>Inactivo</v>
          </cell>
          <cell r="AY2189" t="str">
            <v>No</v>
          </cell>
          <cell r="AZ2189" t="str">
            <v>-</v>
          </cell>
          <cell r="BA2189" t="str">
            <v>-</v>
          </cell>
          <cell r="BB2189" t="str">
            <v>-</v>
          </cell>
          <cell r="BC2189" t="str">
            <v>-</v>
          </cell>
          <cell r="BD2189" t="str">
            <v>-</v>
          </cell>
          <cell r="BE2189" t="str">
            <v>-</v>
          </cell>
          <cell r="BF2189" t="str">
            <v>-</v>
          </cell>
          <cell r="BG2189" t="str">
            <v>-</v>
          </cell>
          <cell r="BH2189">
            <v>2022</v>
          </cell>
          <cell r="BI2189">
            <v>1</v>
          </cell>
          <cell r="BJ2189" t="str">
            <v>Arrendado</v>
          </cell>
          <cell r="BL2189" t="str">
            <v>Auto Cam, S.A. de C.V.</v>
          </cell>
          <cell r="BM2189">
            <v>128362.07</v>
          </cell>
          <cell r="BN2189">
            <v>20537.93</v>
          </cell>
          <cell r="BO2189">
            <v>148900</v>
          </cell>
          <cell r="BQ2189">
            <v>43652</v>
          </cell>
          <cell r="BR2189" t="str">
            <v>AP-20170728-0735</v>
          </cell>
          <cell r="BS2189" t="str">
            <v>172</v>
          </cell>
          <cell r="BT2189" t="str">
            <v>14/36</v>
          </cell>
          <cell r="BU2189">
            <v>1989.55</v>
          </cell>
          <cell r="BV2189">
            <v>1198.7</v>
          </cell>
          <cell r="BW2189">
            <v>3188.25</v>
          </cell>
          <cell r="BX2189">
            <v>510.12</v>
          </cell>
          <cell r="BY2189">
            <v>3698.37</v>
          </cell>
          <cell r="BZ2189">
            <v>108537.87999999999</v>
          </cell>
          <cell r="CA2189" t="str">
            <v>09/04/2018</v>
          </cell>
          <cell r="CB2189" t="str">
            <v>06/05/2021</v>
          </cell>
          <cell r="CC2189" t="str">
            <v>Jueves</v>
          </cell>
          <cell r="CD2189" t="str">
            <v>61</v>
          </cell>
          <cell r="CE2189" t="str">
            <v>1</v>
          </cell>
          <cell r="CF2189" t="str">
            <v>Verde</v>
          </cell>
          <cell r="CG2189" t="str">
            <v>4o Sábado</v>
          </cell>
          <cell r="CH2189" t="str">
            <v>Abr y May</v>
          </cell>
          <cell r="CI2189" t="str">
            <v>Oct y Nov</v>
          </cell>
          <cell r="CJ2189" t="str">
            <v>AgenteEmp</v>
          </cell>
          <cell r="CK2189">
            <v>0</v>
          </cell>
          <cell r="CL2189" t="str">
            <v>101 - MAGNA</v>
          </cell>
          <cell r="CM2189" t="str">
            <v>18189</v>
          </cell>
          <cell r="CN2189" t="str">
            <v>185/60/R14</v>
          </cell>
          <cell r="CO2189" t="str">
            <v>Motor: 1.6L, Potencia: 103hp @ 5800 rpm. Torque: 107 lb-pie @ 3600 rpm</v>
          </cell>
          <cell r="CP2189" t="str">
            <v>4018877</v>
          </cell>
        </row>
        <row r="2190">
          <cell r="A2190" t="str">
            <v>18190</v>
          </cell>
          <cell r="B2190" t="str">
            <v>M05AUU</v>
          </cell>
          <cell r="C2190" t="str">
            <v>Ciudad de México</v>
          </cell>
          <cell r="D2190" t="str">
            <v>No aplica</v>
          </cell>
          <cell r="E2190" t="str">
            <v>Aveo</v>
          </cell>
          <cell r="F2190" t="str">
            <v>Automóvil</v>
          </cell>
          <cell r="G2190" t="str">
            <v>Chevrolet</v>
          </cell>
          <cell r="H2190" t="str">
            <v>Aveo LT 4 Ptas, T/M-5V, D/H, A/A, B/A, CD, Paq. K</v>
          </cell>
          <cell r="I2190" t="str">
            <v>3G1TA5CF8JL241650</v>
          </cell>
          <cell r="J2190" t="str">
            <v>Hecho en México</v>
          </cell>
          <cell r="K2190" t="str">
            <v>Magna</v>
          </cell>
          <cell r="L2190">
            <v>4</v>
          </cell>
          <cell r="M2190">
            <v>45</v>
          </cell>
          <cell r="N2190">
            <v>2018</v>
          </cell>
          <cell r="O2190" t="str">
            <v>Villahermosa</v>
          </cell>
          <cell r="P2190" t="str">
            <v>Tabasco</v>
          </cell>
          <cell r="Q2190" t="str">
            <v>Sureste</v>
          </cell>
          <cell r="R2190" t="str">
            <v>Activo</v>
          </cell>
          <cell r="S2190" t="str">
            <v>En operación</v>
          </cell>
          <cell r="T2190" t="str">
            <v>GNP</v>
          </cell>
          <cell r="U2190" t="str">
            <v>Grupo Nacional Provincial, S.A.B.</v>
          </cell>
          <cell r="V2190" t="str">
            <v>Supervisor de Taller</v>
          </cell>
          <cell r="W2190" t="str">
            <v>-</v>
          </cell>
          <cell r="X2190" t="str">
            <v>Viena</v>
          </cell>
          <cell r="Y2190" t="str">
            <v>Asignado</v>
          </cell>
          <cell r="Z2190" t="str">
            <v>N94286</v>
          </cell>
          <cell r="AA2190" t="str">
            <v>Cordova Gonzalez Adan Eduardo</v>
          </cell>
          <cell r="AB2190" t="str">
            <v>Grupo Nacional Provincial, S.A.B.</v>
          </cell>
          <cell r="AC2190" t="str">
            <v>COGA920512SH8</v>
          </cell>
          <cell r="AD2190" t="str">
            <v>Operativo</v>
          </cell>
          <cell r="AE2190" t="str">
            <v>Visitador de Taller</v>
          </cell>
          <cell r="AF2190" t="str">
            <v>Unidad Operativa</v>
          </cell>
          <cell r="AG2190" t="str">
            <v>Dirección Servicio y Operaciones</v>
          </cell>
          <cell r="AH2190" t="str">
            <v>Subdir. Siniestros CDMX y Sureste</v>
          </cell>
          <cell r="AI2190" t="str">
            <v>C9208</v>
          </cell>
          <cell r="AJ2190" t="str">
            <v>Lasa Estrada Antxon</v>
          </cell>
          <cell r="AK2190" t="str">
            <v>Paseo Tabasco</v>
          </cell>
          <cell r="AL2190" t="str">
            <v>Villahermosa</v>
          </cell>
          <cell r="AM2190">
            <v>7927</v>
          </cell>
          <cell r="AN2190" t="str">
            <v>adan.cordova@gnp.com.mx</v>
          </cell>
          <cell r="AO2190" t="str">
            <v>adan.cordova@gnp.com.mx</v>
          </cell>
          <cell r="AP2190" t="str">
            <v>alberto.secalde@gnp.com.mx</v>
          </cell>
          <cell r="AQ2190">
            <v>9933428648</v>
          </cell>
          <cell r="AR2190" t="str">
            <v>6363180010382313</v>
          </cell>
          <cell r="AS2190" t="str">
            <v>ACTIVO</v>
          </cell>
          <cell r="AT2190" t="str">
            <v>7047</v>
          </cell>
          <cell r="AU2190" t="str">
            <v>592</v>
          </cell>
          <cell r="AV2190" t="str">
            <v>05/26</v>
          </cell>
          <cell r="AW2190" t="str">
            <v>IMDM22968877..</v>
          </cell>
          <cell r="AX2190" t="str">
            <v>Inactivo</v>
          </cell>
          <cell r="AY2190" t="str">
            <v>Si</v>
          </cell>
          <cell r="AZ2190">
            <v>614.58000000000004</v>
          </cell>
          <cell r="BA2190">
            <v>43708</v>
          </cell>
          <cell r="BB2190">
            <v>2458.3200000000002</v>
          </cell>
          <cell r="BC2190" t="str">
            <v>-</v>
          </cell>
          <cell r="BD2190">
            <v>59000</v>
          </cell>
          <cell r="BE2190">
            <v>43661</v>
          </cell>
          <cell r="BF2190">
            <v>45107</v>
          </cell>
          <cell r="BG2190">
            <v>4</v>
          </cell>
          <cell r="BH2190">
            <v>2022</v>
          </cell>
          <cell r="BI2190">
            <v>1</v>
          </cell>
          <cell r="BJ2190" t="str">
            <v>Arrendado</v>
          </cell>
          <cell r="BL2190" t="str">
            <v>Auto Cam, S.A. de C.V.</v>
          </cell>
          <cell r="BM2190">
            <v>128362.07</v>
          </cell>
          <cell r="BN2190">
            <v>20537.93</v>
          </cell>
          <cell r="BO2190">
            <v>148900</v>
          </cell>
          <cell r="BQ2190">
            <v>43652</v>
          </cell>
          <cell r="BR2190" t="str">
            <v>AP-20170728-0735</v>
          </cell>
          <cell r="BS2190" t="str">
            <v>173</v>
          </cell>
          <cell r="BT2190" t="str">
            <v>14/36</v>
          </cell>
          <cell r="BU2190">
            <v>1989.55</v>
          </cell>
          <cell r="BV2190">
            <v>1198.7</v>
          </cell>
          <cell r="BW2190">
            <v>3188.25</v>
          </cell>
          <cell r="BX2190">
            <v>510.12</v>
          </cell>
          <cell r="BY2190">
            <v>3698.37</v>
          </cell>
          <cell r="BZ2190">
            <v>108537.87999999999</v>
          </cell>
          <cell r="CA2190" t="str">
            <v>09/04/2018</v>
          </cell>
          <cell r="CB2190" t="str">
            <v>06/05/2021</v>
          </cell>
          <cell r="CC2190" t="str">
            <v>Lunes</v>
          </cell>
          <cell r="CD2190" t="str">
            <v>05</v>
          </cell>
          <cell r="CE2190" t="str">
            <v>5</v>
          </cell>
          <cell r="CF2190" t="str">
            <v>Amarillo</v>
          </cell>
          <cell r="CG2190" t="str">
            <v>1er Sábado</v>
          </cell>
          <cell r="CH2190" t="str">
            <v>Ene y Feb</v>
          </cell>
          <cell r="CI2190" t="str">
            <v>Jul y Ago</v>
          </cell>
          <cell r="CJ2190" t="str">
            <v>AgenteEmp</v>
          </cell>
          <cell r="CK2190">
            <v>90</v>
          </cell>
          <cell r="CL2190" t="str">
            <v>101 - MAGNA</v>
          </cell>
          <cell r="CM2190" t="str">
            <v>18190</v>
          </cell>
          <cell r="CN2190" t="str">
            <v>185/60/R14</v>
          </cell>
          <cell r="CO2190" t="str">
            <v>Motor: 1.6L, Potencia: 103hp @ 5800 rpm. Torque: 107 lb-pie @ 3600 rpm</v>
          </cell>
          <cell r="CP2190" t="str">
            <v>-</v>
          </cell>
        </row>
        <row r="2191">
          <cell r="A2191" t="str">
            <v>18191</v>
          </cell>
          <cell r="B2191" t="str">
            <v>L77AUU</v>
          </cell>
          <cell r="C2191" t="str">
            <v>Ciudad de México</v>
          </cell>
          <cell r="D2191" t="str">
            <v>No aplica</v>
          </cell>
          <cell r="E2191" t="str">
            <v>Aveo</v>
          </cell>
          <cell r="F2191" t="str">
            <v>Automóvil</v>
          </cell>
          <cell r="G2191" t="str">
            <v>Chevrolet</v>
          </cell>
          <cell r="H2191" t="str">
            <v>Aveo LT 4 Ptas, T/M-5V, D/H, A/A, B/A, CD, Paq. K</v>
          </cell>
          <cell r="I2191" t="str">
            <v>3G1TA5CF7JL241039</v>
          </cell>
          <cell r="J2191" t="str">
            <v>Hecho en México</v>
          </cell>
          <cell r="K2191" t="str">
            <v>Magna</v>
          </cell>
          <cell r="L2191">
            <v>4</v>
          </cell>
          <cell r="M2191">
            <v>45</v>
          </cell>
          <cell r="N2191">
            <v>2018</v>
          </cell>
          <cell r="O2191" t="str">
            <v>Villahermosa</v>
          </cell>
          <cell r="P2191" t="str">
            <v>Tabasco</v>
          </cell>
          <cell r="Q2191" t="str">
            <v>Sureste</v>
          </cell>
          <cell r="R2191" t="str">
            <v>Activo</v>
          </cell>
          <cell r="S2191" t="str">
            <v>En operación</v>
          </cell>
          <cell r="T2191" t="str">
            <v>GNP</v>
          </cell>
          <cell r="U2191" t="str">
            <v>Grupo Nacional Provincial, S.A.B.</v>
          </cell>
          <cell r="V2191" t="str">
            <v>Asesor de Servicio</v>
          </cell>
          <cell r="W2191" t="str">
            <v>-</v>
          </cell>
          <cell r="X2191" t="str">
            <v>Viena</v>
          </cell>
          <cell r="Y2191" t="str">
            <v>Asignado</v>
          </cell>
          <cell r="Z2191" t="str">
            <v>S04729</v>
          </cell>
          <cell r="AA2191" t="str">
            <v>Rivera Moreno David</v>
          </cell>
          <cell r="AB2191" t="str">
            <v>Servicios Administrativos en Reclamaciones, S.A. de C.V.</v>
          </cell>
          <cell r="AC2191" t="str">
            <v>RIMD881128K15</v>
          </cell>
          <cell r="AD2191" t="str">
            <v>Operativo</v>
          </cell>
          <cell r="AE2191" t="str">
            <v>Asesor de Servicio</v>
          </cell>
          <cell r="AF2191" t="str">
            <v>Unidad Operativa</v>
          </cell>
          <cell r="AG2191" t="str">
            <v>Dirección Servicio y Operaciones</v>
          </cell>
          <cell r="AH2191" t="str">
            <v>Subdir. Siniestros CDMX y Sureste</v>
          </cell>
          <cell r="AI2191" t="str">
            <v>C9208</v>
          </cell>
          <cell r="AJ2191" t="str">
            <v>Lasa Estrada Antxon</v>
          </cell>
          <cell r="AK2191" t="str">
            <v>Paseo Tabasco</v>
          </cell>
          <cell r="AL2191" t="str">
            <v>Villahermosa</v>
          </cell>
          <cell r="AM2191">
            <v>0</v>
          </cell>
          <cell r="AN2191" t="str">
            <v>david.rivera.moreno@gnp.com.mx</v>
          </cell>
          <cell r="AO2191" t="str">
            <v>david.rivera.moreno@gnp.com.mx</v>
          </cell>
          <cell r="AP2191" t="str">
            <v>ricardo.acevedo@gnp.com.mx</v>
          </cell>
          <cell r="AQ2191">
            <v>9935903558</v>
          </cell>
          <cell r="AR2191" t="str">
            <v>6363180010382321</v>
          </cell>
          <cell r="AS2191" t="str">
            <v>ACTIVO</v>
          </cell>
          <cell r="AT2191" t="str">
            <v>6855</v>
          </cell>
          <cell r="AU2191" t="str">
            <v>698</v>
          </cell>
          <cell r="AV2191" t="str">
            <v>05/26</v>
          </cell>
          <cell r="AW2191" t="str">
            <v>IMDM22968878..</v>
          </cell>
          <cell r="AX2191" t="str">
            <v>Inactivo</v>
          </cell>
          <cell r="AY2191" t="str">
            <v>No</v>
          </cell>
          <cell r="AZ2191" t="str">
            <v>-</v>
          </cell>
          <cell r="BA2191" t="str">
            <v>-</v>
          </cell>
          <cell r="BB2191" t="str">
            <v>-</v>
          </cell>
          <cell r="BC2191" t="str">
            <v>-</v>
          </cell>
          <cell r="BD2191" t="str">
            <v>-</v>
          </cell>
          <cell r="BE2191" t="str">
            <v>-</v>
          </cell>
          <cell r="BF2191" t="str">
            <v>-</v>
          </cell>
          <cell r="BG2191">
            <v>3</v>
          </cell>
          <cell r="BH2191">
            <v>2021</v>
          </cell>
          <cell r="BI2191">
            <v>1</v>
          </cell>
          <cell r="BJ2191" t="str">
            <v>Arrendado</v>
          </cell>
          <cell r="BL2191" t="str">
            <v>Auto Cam, S.A. de C.V.</v>
          </cell>
          <cell r="BM2191">
            <v>128362.07</v>
          </cell>
          <cell r="BN2191">
            <v>20537.93</v>
          </cell>
          <cell r="BO2191">
            <v>148900</v>
          </cell>
          <cell r="BQ2191">
            <v>43652</v>
          </cell>
          <cell r="BR2191" t="str">
            <v>AP-20170728-0735</v>
          </cell>
          <cell r="BS2191" t="str">
            <v>174</v>
          </cell>
          <cell r="BT2191" t="str">
            <v>14/36</v>
          </cell>
          <cell r="BU2191">
            <v>1989.55</v>
          </cell>
          <cell r="BV2191">
            <v>1198.7</v>
          </cell>
          <cell r="BW2191">
            <v>3188.25</v>
          </cell>
          <cell r="BX2191">
            <v>510.12</v>
          </cell>
          <cell r="BY2191">
            <v>3698.37</v>
          </cell>
          <cell r="BZ2191">
            <v>108537.87999999999</v>
          </cell>
          <cell r="CA2191" t="str">
            <v>09/04/2018</v>
          </cell>
          <cell r="CB2191" t="str">
            <v>06/05/2021</v>
          </cell>
          <cell r="CC2191" t="str">
            <v>Martes</v>
          </cell>
          <cell r="CD2191" t="str">
            <v>77</v>
          </cell>
          <cell r="CE2191" t="str">
            <v>7</v>
          </cell>
          <cell r="CF2191" t="str">
            <v>Rosa</v>
          </cell>
          <cell r="CG2191" t="str">
            <v>2o Sábado</v>
          </cell>
          <cell r="CH2191" t="str">
            <v>Feb y Mzo</v>
          </cell>
          <cell r="CI2191" t="str">
            <v>Ago y Sep</v>
          </cell>
          <cell r="CJ2191" t="str">
            <v>AgenteEmp</v>
          </cell>
          <cell r="CK2191">
            <v>90</v>
          </cell>
          <cell r="CL2191" t="str">
            <v>101 - MAGNA</v>
          </cell>
          <cell r="CM2191" t="str">
            <v>18191</v>
          </cell>
          <cell r="CN2191" t="str">
            <v>185/60/R14</v>
          </cell>
          <cell r="CO2191" t="str">
            <v>Motor: 1.6L, Potencia: 103hp @ 5800 rpm. Torque: 107 lb-pie @ 3600 rpm</v>
          </cell>
          <cell r="CP2191" t="str">
            <v>-</v>
          </cell>
        </row>
        <row r="2192">
          <cell r="A2192" t="str">
            <v>18192</v>
          </cell>
          <cell r="B2192" t="str">
            <v>M72AUU</v>
          </cell>
          <cell r="C2192" t="str">
            <v>Ciudad de México</v>
          </cell>
          <cell r="D2192" t="str">
            <v>No aplica</v>
          </cell>
          <cell r="E2192" t="str">
            <v>Aveo</v>
          </cell>
          <cell r="F2192" t="str">
            <v>Automóvil</v>
          </cell>
          <cell r="G2192" t="str">
            <v>Chevrolet</v>
          </cell>
          <cell r="H2192" t="str">
            <v>Aveo LT 4 Ptas, T/M-5V, D/H, A/A, B/A, CD, Paq. K</v>
          </cell>
          <cell r="I2192" t="str">
            <v>3G1TA5CF7JL240778</v>
          </cell>
          <cell r="J2192" t="str">
            <v>Hecho en México</v>
          </cell>
          <cell r="K2192" t="str">
            <v>Magna</v>
          </cell>
          <cell r="L2192">
            <v>4</v>
          </cell>
          <cell r="M2192">
            <v>45</v>
          </cell>
          <cell r="N2192">
            <v>2018</v>
          </cell>
          <cell r="O2192" t="str">
            <v>Toluca</v>
          </cell>
          <cell r="P2192" t="str">
            <v>Estado de México</v>
          </cell>
          <cell r="Q2192" t="str">
            <v>Centro</v>
          </cell>
          <cell r="R2192" t="str">
            <v>Activo</v>
          </cell>
          <cell r="S2192" t="str">
            <v>En operación</v>
          </cell>
          <cell r="T2192" t="str">
            <v>GNP</v>
          </cell>
          <cell r="U2192" t="str">
            <v>Grupo Nacional Provincial, S.A.B.</v>
          </cell>
          <cell r="V2192" t="str">
            <v>Agente Empleado</v>
          </cell>
          <cell r="W2192" t="str">
            <v>-</v>
          </cell>
          <cell r="X2192" t="str">
            <v>Oficina de Ventas</v>
          </cell>
          <cell r="Y2192" t="str">
            <v>Asignado</v>
          </cell>
          <cell r="Z2192" t="str">
            <v>V07866</v>
          </cell>
          <cell r="AA2192" t="str">
            <v>-</v>
          </cell>
          <cell r="AB2192" t="str">
            <v>-</v>
          </cell>
          <cell r="AC2192" t="str">
            <v>-</v>
          </cell>
          <cell r="AD2192" t="str">
            <v>-</v>
          </cell>
          <cell r="AE2192" t="str">
            <v>-</v>
          </cell>
          <cell r="AF2192" t="str">
            <v>-</v>
          </cell>
          <cell r="AG2192" t="str">
            <v>-</v>
          </cell>
          <cell r="AH2192" t="str">
            <v>-</v>
          </cell>
          <cell r="AI2192" t="str">
            <v>C6705</v>
          </cell>
          <cell r="AJ2192" t="str">
            <v>Ramirez Granados Arturo</v>
          </cell>
          <cell r="AK2192" t="str">
            <v>-</v>
          </cell>
          <cell r="AL2192" t="str">
            <v>-</v>
          </cell>
          <cell r="AM2192" t="str">
            <v>-</v>
          </cell>
          <cell r="AN2192" t="str">
            <v>wilfrido.gutierrez@gnp.com.mx</v>
          </cell>
          <cell r="AO2192" t="str">
            <v>-</v>
          </cell>
          <cell r="AP2192" t="str">
            <v>wilfrido.gutierrez@gnp.com.mx</v>
          </cell>
          <cell r="AQ2192">
            <v>7225559081</v>
          </cell>
          <cell r="AR2192" t="str">
            <v>6363180010382339</v>
          </cell>
          <cell r="AS2192" t="str">
            <v>ACTIVO</v>
          </cell>
          <cell r="AT2192" t="str">
            <v>2875</v>
          </cell>
          <cell r="AU2192" t="str">
            <v>216</v>
          </cell>
          <cell r="AV2192" t="str">
            <v>05/26</v>
          </cell>
          <cell r="AW2192" t="str">
            <v>IMDM22968879..</v>
          </cell>
          <cell r="AX2192" t="str">
            <v>Activo</v>
          </cell>
          <cell r="AY2192" t="str">
            <v>No</v>
          </cell>
          <cell r="AZ2192" t="str">
            <v>-</v>
          </cell>
          <cell r="BA2192" t="str">
            <v>-</v>
          </cell>
          <cell r="BB2192" t="str">
            <v>-</v>
          </cell>
          <cell r="BC2192" t="str">
            <v>-</v>
          </cell>
          <cell r="BD2192" t="str">
            <v>-</v>
          </cell>
          <cell r="BE2192" t="str">
            <v>-</v>
          </cell>
          <cell r="BF2192" t="str">
            <v>-</v>
          </cell>
          <cell r="BG2192">
            <v>3</v>
          </cell>
          <cell r="BH2192">
            <v>2021</v>
          </cell>
          <cell r="BI2192">
            <v>1</v>
          </cell>
          <cell r="BJ2192" t="str">
            <v>Arrendado</v>
          </cell>
          <cell r="BL2192" t="str">
            <v>Auto Cam, S.A. de C.V.</v>
          </cell>
          <cell r="BM2192">
            <v>128362.07</v>
          </cell>
          <cell r="BN2192">
            <v>20537.93</v>
          </cell>
          <cell r="BO2192">
            <v>148900</v>
          </cell>
          <cell r="BQ2192" t="str">
            <v>-</v>
          </cell>
          <cell r="BR2192" t="str">
            <v>-</v>
          </cell>
          <cell r="BS2192" t="str">
            <v>-</v>
          </cell>
          <cell r="BT2192" t="str">
            <v>-</v>
          </cell>
          <cell r="BU2192" t="str">
            <v>-</v>
          </cell>
          <cell r="BV2192" t="str">
            <v>-</v>
          </cell>
          <cell r="BW2192" t="str">
            <v>-</v>
          </cell>
          <cell r="BX2192" t="str">
            <v>-</v>
          </cell>
          <cell r="BY2192" t="str">
            <v>-</v>
          </cell>
          <cell r="BZ2192" t="str">
            <v>-</v>
          </cell>
          <cell r="CA2192" t="str">
            <v>-</v>
          </cell>
          <cell r="CB2192" t="str">
            <v>-</v>
          </cell>
          <cell r="CC2192" t="str">
            <v>Jueves</v>
          </cell>
          <cell r="CD2192" t="str">
            <v>72</v>
          </cell>
          <cell r="CE2192" t="str">
            <v>2</v>
          </cell>
          <cell r="CF2192" t="str">
            <v>Verde</v>
          </cell>
          <cell r="CG2192" t="str">
            <v>4o Sábado</v>
          </cell>
          <cell r="CH2192" t="str">
            <v>Abr y May</v>
          </cell>
          <cell r="CI2192" t="str">
            <v>Oct y Nov</v>
          </cell>
          <cell r="CJ2192" t="str">
            <v>AgenteEmp</v>
          </cell>
          <cell r="CK2192">
            <v>90</v>
          </cell>
          <cell r="CL2192" t="str">
            <v>101 - MAGNA</v>
          </cell>
          <cell r="CM2192" t="str">
            <v>18192</v>
          </cell>
          <cell r="CN2192" t="str">
            <v>185/60/R14</v>
          </cell>
          <cell r="CO2192" t="str">
            <v>Motor: 1.6L, Potencia: 103hp @ 5800 rpm. Torque: 107 lb-pie @ 3600 rpm</v>
          </cell>
          <cell r="CP2192" t="str">
            <v>4010833</v>
          </cell>
        </row>
        <row r="2193">
          <cell r="A2193" t="str">
            <v>18193</v>
          </cell>
          <cell r="B2193" t="str">
            <v>M24AUU</v>
          </cell>
          <cell r="C2193" t="str">
            <v>Ciudad de México</v>
          </cell>
          <cell r="D2193" t="str">
            <v>No aplica</v>
          </cell>
          <cell r="E2193" t="str">
            <v>Aveo</v>
          </cell>
          <cell r="F2193" t="str">
            <v>Automóvil</v>
          </cell>
          <cell r="G2193" t="str">
            <v>Chevrolet</v>
          </cell>
          <cell r="H2193" t="str">
            <v>Aveo LT 4 Ptas, T/M-5V, D/H, A/A, B/A, CD, Paq. K</v>
          </cell>
          <cell r="I2193" t="str">
            <v>3G1TA5CF8JL238456</v>
          </cell>
          <cell r="J2193" t="str">
            <v>Hecho en México</v>
          </cell>
          <cell r="K2193" t="str">
            <v>Magna</v>
          </cell>
          <cell r="L2193">
            <v>4</v>
          </cell>
          <cell r="M2193">
            <v>45</v>
          </cell>
          <cell r="N2193">
            <v>2018</v>
          </cell>
          <cell r="O2193" t="str">
            <v>León</v>
          </cell>
          <cell r="P2193" t="str">
            <v>Guanajuato</v>
          </cell>
          <cell r="Q2193" t="str">
            <v>Occidente</v>
          </cell>
          <cell r="R2193" t="str">
            <v>Activo</v>
          </cell>
          <cell r="S2193" t="str">
            <v>En operación</v>
          </cell>
          <cell r="T2193" t="str">
            <v>GNP</v>
          </cell>
          <cell r="U2193" t="str">
            <v>Grupo Nacional Provincial, S.A.B.</v>
          </cell>
          <cell r="V2193" t="str">
            <v>Agente Empleado</v>
          </cell>
          <cell r="W2193" t="str">
            <v>-</v>
          </cell>
          <cell r="X2193" t="str">
            <v>Oficina de Ventas</v>
          </cell>
          <cell r="Y2193" t="str">
            <v>Asignado</v>
          </cell>
          <cell r="Z2193" t="str">
            <v>V04216</v>
          </cell>
          <cell r="AA2193" t="str">
            <v>Gómez Tafoya Alicia</v>
          </cell>
          <cell r="AB2193" t="str">
            <v>GNP Administración de Venta Masiva, S.A. de C.V.</v>
          </cell>
          <cell r="AC2193" t="str">
            <v>GOTA7208204T8</v>
          </cell>
          <cell r="AD2193" t="str">
            <v>Jefe de departamento</v>
          </cell>
          <cell r="AE2193" t="str">
            <v>Gerente Comercial</v>
          </cell>
          <cell r="AF2193" t="str">
            <v>Unidad de Negocio</v>
          </cell>
          <cell r="AG2193" t="str">
            <v>Dirección Canal Masivo</v>
          </cell>
          <cell r="AH2193" t="str">
            <v>Subdirección Comercial Agentes y Empleados</v>
          </cell>
          <cell r="AI2193" t="str">
            <v>C2041</v>
          </cell>
          <cell r="AJ2193" t="str">
            <v>Cabrera Zúñiga Saúl</v>
          </cell>
          <cell r="AK2193" t="str">
            <v>Oficina Agentes Empleados Leon</v>
          </cell>
          <cell r="AL2193" t="str">
            <v>León</v>
          </cell>
          <cell r="AM2193">
            <v>0</v>
          </cell>
          <cell r="AN2193" t="str">
            <v>alicia.gomez@gnp.com.mx</v>
          </cell>
          <cell r="AO2193" t="str">
            <v>alicia.gomez@gnp.com.mx</v>
          </cell>
          <cell r="AQ2193">
            <v>4773931989</v>
          </cell>
          <cell r="AR2193" t="str">
            <v>6363180010382347</v>
          </cell>
          <cell r="AS2193" t="str">
            <v>ACTIVO</v>
          </cell>
          <cell r="AT2193" t="str">
            <v>4768</v>
          </cell>
          <cell r="AU2193" t="str">
            <v>223</v>
          </cell>
          <cell r="AV2193" t="str">
            <v>05/26</v>
          </cell>
          <cell r="AW2193" t="str">
            <v>IMDM22968880..</v>
          </cell>
          <cell r="AX2193" t="str">
            <v>Activo</v>
          </cell>
          <cell r="AY2193" t="str">
            <v>No</v>
          </cell>
          <cell r="AZ2193" t="str">
            <v>-</v>
          </cell>
          <cell r="BA2193" t="str">
            <v>-</v>
          </cell>
          <cell r="BB2193" t="str">
            <v>-</v>
          </cell>
          <cell r="BC2193" t="str">
            <v>-</v>
          </cell>
          <cell r="BD2193" t="str">
            <v>-</v>
          </cell>
          <cell r="BE2193" t="str">
            <v>-</v>
          </cell>
          <cell r="BF2193" t="str">
            <v>-</v>
          </cell>
          <cell r="BG2193" t="str">
            <v>-</v>
          </cell>
          <cell r="BH2193">
            <v>2022</v>
          </cell>
          <cell r="BI2193">
            <v>1</v>
          </cell>
          <cell r="BJ2193" t="str">
            <v>Arrendado</v>
          </cell>
          <cell r="BL2193" t="str">
            <v>Auto Cam, S.A. de C.V.</v>
          </cell>
          <cell r="BM2193">
            <v>128362.07</v>
          </cell>
          <cell r="BN2193">
            <v>20537.93</v>
          </cell>
          <cell r="BO2193">
            <v>148900</v>
          </cell>
          <cell r="BQ2193">
            <v>43652</v>
          </cell>
          <cell r="BR2193" t="str">
            <v>AP-20170728-0735</v>
          </cell>
          <cell r="BS2193" t="str">
            <v>176</v>
          </cell>
          <cell r="BT2193" t="str">
            <v>14/36</v>
          </cell>
          <cell r="BU2193">
            <v>1989.55</v>
          </cell>
          <cell r="BV2193">
            <v>1198.7</v>
          </cell>
          <cell r="BW2193">
            <v>3188.25</v>
          </cell>
          <cell r="BX2193">
            <v>510.12</v>
          </cell>
          <cell r="BY2193">
            <v>3698.37</v>
          </cell>
          <cell r="BZ2193">
            <v>108537.87999999999</v>
          </cell>
          <cell r="CA2193" t="str">
            <v>09/04/2018</v>
          </cell>
          <cell r="CB2193" t="str">
            <v>06/05/2021</v>
          </cell>
          <cell r="CC2193" t="str">
            <v>Miércoles</v>
          </cell>
          <cell r="CD2193" t="str">
            <v>24</v>
          </cell>
          <cell r="CE2193" t="str">
            <v>4</v>
          </cell>
          <cell r="CF2193" t="str">
            <v>Rojo</v>
          </cell>
          <cell r="CG2193" t="str">
            <v>3er Sábado</v>
          </cell>
          <cell r="CH2193" t="str">
            <v>Mzo y Abr</v>
          </cell>
          <cell r="CI2193" t="str">
            <v>Sep y Oct</v>
          </cell>
          <cell r="CJ2193" t="str">
            <v>AgenteEmp</v>
          </cell>
          <cell r="CK2193">
            <v>90</v>
          </cell>
          <cell r="CL2193" t="str">
            <v>101 - MAGNA</v>
          </cell>
          <cell r="CM2193" t="str">
            <v>18193</v>
          </cell>
          <cell r="CN2193" t="str">
            <v>185/60/R14</v>
          </cell>
          <cell r="CO2193" t="str">
            <v>Motor: 1.6L, Potencia: 103hp @ 5800 rpm. Torque: 107 lb-pie @ 3600 rpm</v>
          </cell>
          <cell r="CP2193" t="str">
            <v>4018902</v>
          </cell>
        </row>
        <row r="2194">
          <cell r="A2194" t="str">
            <v>18194</v>
          </cell>
          <cell r="B2194" t="str">
            <v>M26AUU</v>
          </cell>
          <cell r="C2194" t="str">
            <v>Ciudad de México</v>
          </cell>
          <cell r="D2194" t="str">
            <v>No aplica</v>
          </cell>
          <cell r="E2194" t="str">
            <v>Aveo</v>
          </cell>
          <cell r="F2194" t="str">
            <v>Automóvil</v>
          </cell>
          <cell r="G2194" t="str">
            <v>Chevrolet</v>
          </cell>
          <cell r="H2194" t="str">
            <v>Aveo LT 4 Ptas, T/M-5V, D/H, A/A, B/A, CD, Paq. K</v>
          </cell>
          <cell r="I2194" t="str">
            <v>3G1TA5CF6JL241372</v>
          </cell>
          <cell r="J2194" t="str">
            <v>Hecho en México</v>
          </cell>
          <cell r="K2194" t="str">
            <v>Magna</v>
          </cell>
          <cell r="L2194">
            <v>4</v>
          </cell>
          <cell r="M2194">
            <v>45</v>
          </cell>
          <cell r="N2194">
            <v>2018</v>
          </cell>
          <cell r="O2194" t="str">
            <v>Villahermosa</v>
          </cell>
          <cell r="P2194" t="str">
            <v>Tabasco</v>
          </cell>
          <cell r="Q2194" t="str">
            <v>Sureste</v>
          </cell>
          <cell r="R2194" t="str">
            <v>Activo</v>
          </cell>
          <cell r="S2194" t="str">
            <v>En operación</v>
          </cell>
          <cell r="T2194" t="str">
            <v>GNP</v>
          </cell>
          <cell r="U2194" t="str">
            <v>Grupo Nacional Provincial, S.A.B.</v>
          </cell>
          <cell r="V2194" t="str">
            <v>Asesor de Servicio</v>
          </cell>
          <cell r="W2194" t="str">
            <v>318</v>
          </cell>
          <cell r="X2194" t="str">
            <v>Célula 6</v>
          </cell>
          <cell r="Y2194" t="str">
            <v>Asignado</v>
          </cell>
          <cell r="Z2194" t="str">
            <v>S04283</v>
          </cell>
          <cell r="AA2194" t="str">
            <v>Lopez De La Cruz Angel Alberto</v>
          </cell>
          <cell r="AB2194" t="str">
            <v>Servicios Administrativos en Reclamaciones, S.A. de C.V.</v>
          </cell>
          <cell r="AC2194" t="str">
            <v>LOCA740414KZ1</v>
          </cell>
          <cell r="AD2194" t="str">
            <v>Operativo</v>
          </cell>
          <cell r="AE2194" t="str">
            <v>Asesor de Servicio</v>
          </cell>
          <cell r="AF2194" t="str">
            <v>Unidad Operativa</v>
          </cell>
          <cell r="AG2194" t="str">
            <v>Dirección Servicio y Operaciones</v>
          </cell>
          <cell r="AH2194" t="str">
            <v>Subdir. Siniestros CDMX y Sureste</v>
          </cell>
          <cell r="AI2194" t="str">
            <v>C9208</v>
          </cell>
          <cell r="AJ2194" t="str">
            <v>Lasa Estrada Antxon</v>
          </cell>
          <cell r="AK2194" t="str">
            <v>Paseo Tabasco</v>
          </cell>
          <cell r="AL2194" t="str">
            <v>Villahermosa</v>
          </cell>
          <cell r="AM2194">
            <v>80494</v>
          </cell>
          <cell r="AN2194" t="str">
            <v>angel.lopez@gnp.com.mx</v>
          </cell>
          <cell r="AO2194" t="str">
            <v>angel.lopez@gnp.com.mx</v>
          </cell>
          <cell r="AQ2194">
            <v>9933428772</v>
          </cell>
          <cell r="AR2194" t="str">
            <v>6363180010392031</v>
          </cell>
          <cell r="AS2194" t="str">
            <v>ACTIVO</v>
          </cell>
          <cell r="AT2194" t="str">
            <v>0382</v>
          </cell>
          <cell r="AU2194" t="str">
            <v>861</v>
          </cell>
          <cell r="AV2194" t="str">
            <v>05/26</v>
          </cell>
          <cell r="AW2194" t="str">
            <v>IMDM22968903..</v>
          </cell>
          <cell r="AX2194" t="str">
            <v>Inactivo</v>
          </cell>
          <cell r="AY2194" t="str">
            <v>No</v>
          </cell>
          <cell r="AZ2194" t="str">
            <v>-</v>
          </cell>
          <cell r="BA2194" t="str">
            <v>-</v>
          </cell>
          <cell r="BB2194" t="str">
            <v>-</v>
          </cell>
          <cell r="BC2194" t="str">
            <v>-</v>
          </cell>
          <cell r="BD2194" t="str">
            <v>-</v>
          </cell>
          <cell r="BE2194" t="str">
            <v>-</v>
          </cell>
          <cell r="BF2194" t="str">
            <v>-</v>
          </cell>
          <cell r="BG2194">
            <v>3</v>
          </cell>
          <cell r="BH2194">
            <v>2021</v>
          </cell>
          <cell r="BI2194">
            <v>1</v>
          </cell>
          <cell r="BJ2194" t="str">
            <v>Arrendado</v>
          </cell>
          <cell r="BL2194" t="str">
            <v>Auto Cam, S.A. de C.V.</v>
          </cell>
          <cell r="BM2194">
            <v>128362.07</v>
          </cell>
          <cell r="BN2194">
            <v>20537.93</v>
          </cell>
          <cell r="BO2194">
            <v>148900</v>
          </cell>
          <cell r="BQ2194">
            <v>43652</v>
          </cell>
          <cell r="BR2194" t="str">
            <v>AP-20170728-0735</v>
          </cell>
          <cell r="BS2194" t="str">
            <v>177</v>
          </cell>
          <cell r="BT2194" t="str">
            <v>14/36</v>
          </cell>
          <cell r="BU2194">
            <v>1989.55</v>
          </cell>
          <cell r="BV2194">
            <v>1198.7</v>
          </cell>
          <cell r="BW2194">
            <v>3188.25</v>
          </cell>
          <cell r="BX2194">
            <v>510.12</v>
          </cell>
          <cell r="BY2194">
            <v>3698.37</v>
          </cell>
          <cell r="BZ2194">
            <v>108537.87999999999</v>
          </cell>
          <cell r="CA2194" t="str">
            <v>09/04/2018</v>
          </cell>
          <cell r="CB2194" t="str">
            <v>06/05/2021</v>
          </cell>
          <cell r="CC2194" t="str">
            <v>Lunes</v>
          </cell>
          <cell r="CD2194" t="str">
            <v>26</v>
          </cell>
          <cell r="CE2194" t="str">
            <v>6</v>
          </cell>
          <cell r="CF2194" t="str">
            <v>Amarillo</v>
          </cell>
          <cell r="CG2194" t="str">
            <v>1er Sábado</v>
          </cell>
          <cell r="CH2194" t="str">
            <v>Ene y Feb</v>
          </cell>
          <cell r="CI2194" t="str">
            <v>Jul y Ago</v>
          </cell>
          <cell r="CJ2194" t="str">
            <v>SupAjustes</v>
          </cell>
          <cell r="CK2194">
            <v>90</v>
          </cell>
          <cell r="CL2194" t="str">
            <v>101 - MAGNA</v>
          </cell>
          <cell r="CM2194" t="str">
            <v>18194</v>
          </cell>
          <cell r="CN2194" t="str">
            <v>185/60/R14</v>
          </cell>
          <cell r="CO2194" t="str">
            <v>Motor: 1.6L, Potencia: 103hp @ 5800 rpm. Torque: 107 lb-pie @ 3600 rpm</v>
          </cell>
          <cell r="CP2194" t="str">
            <v>4006637</v>
          </cell>
        </row>
        <row r="2195">
          <cell r="A2195" t="str">
            <v>18195</v>
          </cell>
          <cell r="B2195" t="str">
            <v>K99AUU</v>
          </cell>
          <cell r="C2195" t="str">
            <v>Ciudad de México</v>
          </cell>
          <cell r="D2195" t="str">
            <v>No aplica</v>
          </cell>
          <cell r="E2195" t="str">
            <v>Aveo</v>
          </cell>
          <cell r="F2195" t="str">
            <v>Automóvil</v>
          </cell>
          <cell r="G2195" t="str">
            <v>Chevrolet</v>
          </cell>
          <cell r="H2195" t="str">
            <v>Aveo LT 4 Ptas, T/M-5V, D/H, A/A, B/A, CD, Paq. K</v>
          </cell>
          <cell r="I2195" t="str">
            <v>3G1TA5CF0JL241657</v>
          </cell>
          <cell r="J2195" t="str">
            <v>Hecho en México</v>
          </cell>
          <cell r="K2195" t="str">
            <v>Magna</v>
          </cell>
          <cell r="L2195">
            <v>4</v>
          </cell>
          <cell r="M2195">
            <v>45</v>
          </cell>
          <cell r="N2195">
            <v>2018</v>
          </cell>
          <cell r="O2195" t="str">
            <v>Monterrey</v>
          </cell>
          <cell r="P2195" t="str">
            <v>Nuevo León</v>
          </cell>
          <cell r="Q2195" t="str">
            <v>Noreste</v>
          </cell>
          <cell r="R2195" t="str">
            <v>Activo</v>
          </cell>
          <cell r="S2195" t="str">
            <v>En operación</v>
          </cell>
          <cell r="T2195" t="str">
            <v>GNP</v>
          </cell>
          <cell r="U2195" t="str">
            <v>Grupo Nacional Provincial, S.A.B.</v>
          </cell>
          <cell r="V2195" t="str">
            <v>Agente Empleado</v>
          </cell>
          <cell r="W2195" t="str">
            <v>-</v>
          </cell>
          <cell r="X2195" t="str">
            <v>Oficina de Ventas</v>
          </cell>
          <cell r="Y2195" t="str">
            <v>Asignado</v>
          </cell>
          <cell r="Z2195" t="str">
            <v>V05825</v>
          </cell>
          <cell r="AA2195" t="str">
            <v>Salas Martínez Joel Alfonso</v>
          </cell>
          <cell r="AB2195" t="str">
            <v>GNP Administración de Venta Masiva, S.A. de C.V.</v>
          </cell>
          <cell r="AC2195" t="str">
            <v>SAMJ900709141</v>
          </cell>
          <cell r="AD2195" t="str">
            <v>Jefe de departamento</v>
          </cell>
          <cell r="AE2195" t="str">
            <v>Gerente Comercial</v>
          </cell>
          <cell r="AF2195" t="str">
            <v>Unidad de Negocio</v>
          </cell>
          <cell r="AG2195" t="str">
            <v>Dirección Canal Masivo</v>
          </cell>
          <cell r="AH2195" t="str">
            <v>Subdirección Comercial Agentes y Empleados</v>
          </cell>
          <cell r="AI2195" t="str">
            <v>C2041</v>
          </cell>
          <cell r="AJ2195" t="str">
            <v>Cabrera Zúñiga Saúl</v>
          </cell>
          <cell r="AK2195" t="str">
            <v>Oficina de Servicio Monterrey</v>
          </cell>
          <cell r="AL2195" t="str">
            <v>Monterrey</v>
          </cell>
          <cell r="AM2195">
            <v>0</v>
          </cell>
          <cell r="AN2195" t="str">
            <v>joel.salas@gnp.com.mx </v>
          </cell>
          <cell r="AO2195">
            <v>0</v>
          </cell>
          <cell r="AP2195" t="str">
            <v>joel.salas@gnp.com.mx </v>
          </cell>
          <cell r="AQ2195">
            <v>6142780906</v>
          </cell>
          <cell r="AR2195" t="str">
            <v>6363180010382354</v>
          </cell>
          <cell r="AS2195" t="str">
            <v>CANCELADO</v>
          </cell>
          <cell r="AT2195" t="str">
            <v>4374</v>
          </cell>
          <cell r="AU2195" t="str">
            <v>727</v>
          </cell>
          <cell r="AV2195" t="str">
            <v>05/26</v>
          </cell>
          <cell r="AW2195" t="str">
            <v>IMDM22968881..</v>
          </cell>
          <cell r="AX2195" t="str">
            <v>Activo</v>
          </cell>
          <cell r="AY2195" t="str">
            <v>No</v>
          </cell>
          <cell r="AZ2195" t="str">
            <v>-</v>
          </cell>
          <cell r="BA2195" t="str">
            <v>-</v>
          </cell>
          <cell r="BB2195" t="str">
            <v>-</v>
          </cell>
          <cell r="BC2195" t="str">
            <v>-</v>
          </cell>
          <cell r="BD2195" t="str">
            <v>-</v>
          </cell>
          <cell r="BE2195" t="str">
            <v>-</v>
          </cell>
          <cell r="BF2195" t="str">
            <v>-</v>
          </cell>
          <cell r="BG2195" t="str">
            <v>-</v>
          </cell>
          <cell r="BH2195">
            <v>2022</v>
          </cell>
          <cell r="BI2195">
            <v>1</v>
          </cell>
          <cell r="BJ2195" t="str">
            <v>Arrendado</v>
          </cell>
          <cell r="BL2195" t="str">
            <v>Auto Cam, S.A. de C.V.</v>
          </cell>
          <cell r="BM2195">
            <v>128362.07</v>
          </cell>
          <cell r="BN2195">
            <v>20537.93</v>
          </cell>
          <cell r="BO2195">
            <v>148900</v>
          </cell>
          <cell r="BQ2195">
            <v>43652</v>
          </cell>
          <cell r="BR2195" t="str">
            <v>AP-20170728-0735</v>
          </cell>
          <cell r="BS2195" t="str">
            <v>178</v>
          </cell>
          <cell r="BT2195" t="str">
            <v>14/36</v>
          </cell>
          <cell r="BU2195">
            <v>1989.55</v>
          </cell>
          <cell r="BV2195">
            <v>1198.7</v>
          </cell>
          <cell r="BW2195">
            <v>3188.25</v>
          </cell>
          <cell r="BX2195">
            <v>510.12</v>
          </cell>
          <cell r="BY2195">
            <v>3698.37</v>
          </cell>
          <cell r="BZ2195">
            <v>108537.87999999999</v>
          </cell>
          <cell r="CA2195" t="str">
            <v>09/04/2018</v>
          </cell>
          <cell r="CB2195" t="str">
            <v>06/05/2021</v>
          </cell>
          <cell r="CC2195" t="str">
            <v>Viernes</v>
          </cell>
          <cell r="CD2195" t="str">
            <v>99</v>
          </cell>
          <cell r="CE2195" t="str">
            <v>9</v>
          </cell>
          <cell r="CF2195" t="str">
            <v>Azul</v>
          </cell>
          <cell r="CG2195" t="str">
            <v>5o Sábado</v>
          </cell>
          <cell r="CH2195" t="str">
            <v>May y Jun</v>
          </cell>
          <cell r="CI2195" t="str">
            <v>Nov y Dic</v>
          </cell>
          <cell r="CJ2195" t="str">
            <v>AgenteEmp</v>
          </cell>
          <cell r="CK2195">
            <v>90</v>
          </cell>
          <cell r="CL2195" t="str">
            <v>101 - MAGNA</v>
          </cell>
          <cell r="CM2195" t="str">
            <v>18195</v>
          </cell>
          <cell r="CN2195" t="str">
            <v>185/60/R14</v>
          </cell>
          <cell r="CO2195" t="str">
            <v>Motor: 1.6L, Potencia: 103hp @ 5800 rpm. Torque: 107 lb-pie @ 3600 rpm</v>
          </cell>
          <cell r="CP2195" t="str">
            <v>4010839</v>
          </cell>
        </row>
        <row r="2196">
          <cell r="A2196" t="str">
            <v>18196</v>
          </cell>
          <cell r="B2196" t="str">
            <v>M60AUU</v>
          </cell>
          <cell r="C2196" t="str">
            <v>Ciudad de México</v>
          </cell>
          <cell r="D2196" t="str">
            <v>No aplica</v>
          </cell>
          <cell r="E2196" t="str">
            <v>Aveo</v>
          </cell>
          <cell r="F2196" t="str">
            <v>Automóvil</v>
          </cell>
          <cell r="G2196" t="str">
            <v>Chevrolet</v>
          </cell>
          <cell r="H2196" t="str">
            <v>Aveo LT 4 Ptas, T/M-5V, D/H, A/A, B/A, CD, Paq. K</v>
          </cell>
          <cell r="I2196" t="str">
            <v>3G1TA5CFXJL238913</v>
          </cell>
          <cell r="J2196" t="str">
            <v>Hecho en México</v>
          </cell>
          <cell r="K2196" t="str">
            <v>Magna</v>
          </cell>
          <cell r="L2196">
            <v>4</v>
          </cell>
          <cell r="M2196">
            <v>45</v>
          </cell>
          <cell r="N2196">
            <v>2018</v>
          </cell>
          <cell r="O2196" t="str">
            <v>Chihuahua</v>
          </cell>
          <cell r="P2196" t="str">
            <v>Chihuahua</v>
          </cell>
          <cell r="Q2196" t="str">
            <v>Noroeste</v>
          </cell>
          <cell r="R2196" t="str">
            <v>Activo</v>
          </cell>
          <cell r="S2196" t="str">
            <v>En operación</v>
          </cell>
          <cell r="T2196" t="str">
            <v>GNP</v>
          </cell>
          <cell r="U2196" t="str">
            <v>Grupo Nacional Provincial, S.A.B.</v>
          </cell>
          <cell r="V2196" t="str">
            <v>Supervisor de Taller</v>
          </cell>
          <cell r="W2196" t="str">
            <v>-</v>
          </cell>
          <cell r="X2196" t="str">
            <v>Supervisoria</v>
          </cell>
          <cell r="Y2196" t="str">
            <v>Asignado</v>
          </cell>
          <cell r="Z2196" t="str">
            <v>Por asignar</v>
          </cell>
          <cell r="AA2196" t="str">
            <v>-</v>
          </cell>
          <cell r="AB2196" t="str">
            <v>-</v>
          </cell>
          <cell r="AC2196" t="str">
            <v>-</v>
          </cell>
          <cell r="AD2196" t="str">
            <v>-</v>
          </cell>
          <cell r="AE2196" t="str">
            <v>-</v>
          </cell>
          <cell r="AF2196" t="str">
            <v>-</v>
          </cell>
          <cell r="AG2196" t="str">
            <v>-</v>
          </cell>
          <cell r="AH2196" t="str">
            <v>-</v>
          </cell>
          <cell r="AI2196" t="str">
            <v>C6705</v>
          </cell>
          <cell r="AJ2196" t="str">
            <v>Ramirez Granados Arturo</v>
          </cell>
          <cell r="AK2196" t="str">
            <v>-</v>
          </cell>
          <cell r="AL2196" t="str">
            <v>-</v>
          </cell>
          <cell r="AM2196" t="str">
            <v>-</v>
          </cell>
          <cell r="AN2196">
            <v>0</v>
          </cell>
          <cell r="AO2196" t="str">
            <v>-</v>
          </cell>
          <cell r="AQ2196">
            <v>6142448063</v>
          </cell>
          <cell r="AR2196" t="str">
            <v>6363180010382362</v>
          </cell>
          <cell r="AS2196" t="str">
            <v>ACTIVO</v>
          </cell>
          <cell r="AT2196" t="str">
            <v>8350</v>
          </cell>
          <cell r="AU2196" t="str">
            <v>237</v>
          </cell>
          <cell r="AV2196" t="str">
            <v>05/26</v>
          </cell>
          <cell r="AW2196" t="str">
            <v>-</v>
          </cell>
          <cell r="AX2196" t="str">
            <v>-</v>
          </cell>
          <cell r="AY2196" t="str">
            <v>No</v>
          </cell>
          <cell r="AZ2196" t="str">
            <v>-</v>
          </cell>
          <cell r="BA2196" t="str">
            <v>-</v>
          </cell>
          <cell r="BB2196" t="str">
            <v>-</v>
          </cell>
          <cell r="BC2196" t="str">
            <v>-</v>
          </cell>
          <cell r="BD2196" t="str">
            <v>-</v>
          </cell>
          <cell r="BE2196" t="str">
            <v>-</v>
          </cell>
          <cell r="BF2196" t="str">
            <v>-</v>
          </cell>
          <cell r="BG2196">
            <v>4</v>
          </cell>
          <cell r="BH2196">
            <v>2022</v>
          </cell>
          <cell r="BI2196">
            <v>1</v>
          </cell>
          <cell r="BJ2196" t="str">
            <v>Arrendado</v>
          </cell>
          <cell r="BL2196" t="str">
            <v>Auto Cam, S.A. de C.V.</v>
          </cell>
          <cell r="BM2196">
            <v>128362.07</v>
          </cell>
          <cell r="BN2196">
            <v>20537.93</v>
          </cell>
          <cell r="BO2196">
            <v>148900</v>
          </cell>
          <cell r="BQ2196">
            <v>43652</v>
          </cell>
          <cell r="BR2196" t="str">
            <v>AP-20170728-0735</v>
          </cell>
          <cell r="BS2196" t="str">
            <v>179</v>
          </cell>
          <cell r="BT2196" t="str">
            <v>14/36</v>
          </cell>
          <cell r="BU2196">
            <v>1989.55</v>
          </cell>
          <cell r="BV2196">
            <v>1198.7</v>
          </cell>
          <cell r="BW2196">
            <v>3188.25</v>
          </cell>
          <cell r="BX2196">
            <v>510.12</v>
          </cell>
          <cell r="BY2196">
            <v>3698.37</v>
          </cell>
          <cell r="BZ2196">
            <v>108537.87999999999</v>
          </cell>
          <cell r="CA2196" t="str">
            <v>09/04/2018</v>
          </cell>
          <cell r="CB2196" t="str">
            <v>06/05/2021</v>
          </cell>
          <cell r="CC2196" t="str">
            <v>Viernes</v>
          </cell>
          <cell r="CD2196" t="str">
            <v>60</v>
          </cell>
          <cell r="CE2196" t="str">
            <v>0</v>
          </cell>
          <cell r="CF2196" t="str">
            <v>Azul</v>
          </cell>
          <cell r="CG2196" t="str">
            <v>5o Sábado</v>
          </cell>
          <cell r="CH2196" t="str">
            <v>May y Jun</v>
          </cell>
          <cell r="CI2196" t="str">
            <v>Nov y Dic</v>
          </cell>
          <cell r="CJ2196" t="str">
            <v>SupTaller</v>
          </cell>
          <cell r="CK2196">
            <v>90</v>
          </cell>
          <cell r="CL2196" t="str">
            <v>101 - MAGNA</v>
          </cell>
          <cell r="CM2196" t="str">
            <v>18196</v>
          </cell>
          <cell r="CN2196" t="str">
            <v>185/60/R14</v>
          </cell>
          <cell r="CO2196" t="str">
            <v>Motor: 1.6L, Potencia: 103hp @ 5800 rpm. Torque: 107 lb-pie @ 3600 rpm</v>
          </cell>
          <cell r="CP2196" t="str">
            <v>4018853</v>
          </cell>
        </row>
        <row r="2197">
          <cell r="A2197" t="str">
            <v>18197</v>
          </cell>
          <cell r="B2197" t="str">
            <v>M75AUU</v>
          </cell>
          <cell r="C2197" t="str">
            <v>Ciudad de México</v>
          </cell>
          <cell r="D2197" t="str">
            <v>No aplica</v>
          </cell>
          <cell r="E2197" t="str">
            <v>Aveo</v>
          </cell>
          <cell r="F2197" t="str">
            <v>Automóvil</v>
          </cell>
          <cell r="G2197" t="str">
            <v>Chevrolet</v>
          </cell>
          <cell r="H2197" t="str">
            <v>Aveo LT 4 Ptas, T/M-5V, D/H, A/A, B/A, CD, Paq. K</v>
          </cell>
          <cell r="I2197" t="str">
            <v>3G1TA5CF4JL239698</v>
          </cell>
          <cell r="J2197" t="str">
            <v>Hecho en México</v>
          </cell>
          <cell r="K2197" t="str">
            <v>Magna</v>
          </cell>
          <cell r="L2197">
            <v>4</v>
          </cell>
          <cell r="M2197">
            <v>45</v>
          </cell>
          <cell r="N2197">
            <v>2018</v>
          </cell>
          <cell r="O2197" t="str">
            <v>Monterrey</v>
          </cell>
          <cell r="P2197" t="str">
            <v>Nuevo León</v>
          </cell>
          <cell r="Q2197" t="str">
            <v>Noreste</v>
          </cell>
          <cell r="R2197" t="str">
            <v>Activo</v>
          </cell>
          <cell r="S2197" t="str">
            <v>En operación</v>
          </cell>
          <cell r="T2197" t="str">
            <v>GNP</v>
          </cell>
          <cell r="U2197" t="str">
            <v>Grupo Nacional Provincial, S.A.B.</v>
          </cell>
          <cell r="V2197" t="str">
            <v>Agente Empleado</v>
          </cell>
          <cell r="W2197" t="str">
            <v>-</v>
          </cell>
          <cell r="X2197" t="str">
            <v>Oficina de Ventas</v>
          </cell>
          <cell r="Y2197" t="str">
            <v>Asignado</v>
          </cell>
          <cell r="Z2197" t="str">
            <v>V08331</v>
          </cell>
          <cell r="AA2197" t="str">
            <v>González Peña José Gil</v>
          </cell>
          <cell r="AB2197" t="str">
            <v>GNP Administración de Venta Masiva, S.A. de C.V.</v>
          </cell>
          <cell r="AC2197" t="str">
            <v>GOPG860822MD0</v>
          </cell>
          <cell r="AD2197" t="str">
            <v>Jefe de departamento</v>
          </cell>
          <cell r="AE2197" t="str">
            <v>Gerente Comercial</v>
          </cell>
          <cell r="AF2197" t="str">
            <v>Unidad de Negocio</v>
          </cell>
          <cell r="AG2197" t="str">
            <v>Dirección Canal Masivo</v>
          </cell>
          <cell r="AH2197" t="str">
            <v>Subdirección Comercial Agentes y Empleados</v>
          </cell>
          <cell r="AI2197" t="str">
            <v>C2041</v>
          </cell>
          <cell r="AJ2197" t="str">
            <v>Cabrera Zúñiga Saúl</v>
          </cell>
          <cell r="AK2197" t="str">
            <v>Oficina de Servicio Monterrey</v>
          </cell>
          <cell r="AL2197" t="str">
            <v>Monterrey</v>
          </cell>
          <cell r="AM2197">
            <v>0</v>
          </cell>
          <cell r="AN2197" t="str">
            <v> josegil.gonzalez@gnp.com.mx</v>
          </cell>
          <cell r="AO2197">
            <v>0</v>
          </cell>
          <cell r="AP2197" t="str">
            <v> josegil.gonzalez@gnp.com.mx</v>
          </cell>
          <cell r="AQ2197">
            <v>8116124900</v>
          </cell>
          <cell r="AR2197" t="str">
            <v>6363180010382370</v>
          </cell>
          <cell r="AS2197" t="str">
            <v>CANCELADO</v>
          </cell>
          <cell r="AT2197" t="str">
            <v>6222</v>
          </cell>
          <cell r="AU2197" t="str">
            <v>963</v>
          </cell>
          <cell r="AV2197" t="str">
            <v>05/26</v>
          </cell>
          <cell r="AW2197" t="str">
            <v>IMDM22968860..</v>
          </cell>
          <cell r="AX2197" t="str">
            <v>Activo</v>
          </cell>
          <cell r="AY2197" t="str">
            <v>No</v>
          </cell>
          <cell r="AZ2197" t="str">
            <v>-</v>
          </cell>
          <cell r="BA2197" t="str">
            <v>-</v>
          </cell>
          <cell r="BB2197" t="str">
            <v>-</v>
          </cell>
          <cell r="BC2197" t="str">
            <v>-</v>
          </cell>
          <cell r="BD2197" t="str">
            <v>-</v>
          </cell>
          <cell r="BE2197" t="str">
            <v>-</v>
          </cell>
          <cell r="BF2197" t="str">
            <v>-</v>
          </cell>
          <cell r="BG2197" t="str">
            <v>-</v>
          </cell>
          <cell r="BH2197">
            <v>2022</v>
          </cell>
          <cell r="BI2197">
            <v>1</v>
          </cell>
          <cell r="BJ2197" t="str">
            <v>Arrendado</v>
          </cell>
          <cell r="BL2197" t="str">
            <v>Auto Cam, S.A. de C.V.</v>
          </cell>
          <cell r="BM2197">
            <v>128362.07</v>
          </cell>
          <cell r="BN2197">
            <v>20537.93</v>
          </cell>
          <cell r="BO2197">
            <v>148900</v>
          </cell>
          <cell r="BP2197" t="str">
            <v>-</v>
          </cell>
          <cell r="BQ2197">
            <v>43652</v>
          </cell>
          <cell r="BR2197" t="str">
            <v>AP-20170728-0735</v>
          </cell>
          <cell r="BS2197" t="str">
            <v>180</v>
          </cell>
          <cell r="BT2197" t="str">
            <v>14/36</v>
          </cell>
          <cell r="BU2197">
            <v>1989.55</v>
          </cell>
          <cell r="BV2197">
            <v>1198.7</v>
          </cell>
          <cell r="BW2197">
            <v>3188.25</v>
          </cell>
          <cell r="BX2197">
            <v>510.12</v>
          </cell>
          <cell r="BY2197">
            <v>3698.37</v>
          </cell>
          <cell r="BZ2197">
            <v>108537.87999999999</v>
          </cell>
          <cell r="CA2197" t="str">
            <v>09/04/2018</v>
          </cell>
          <cell r="CB2197" t="str">
            <v>06/05/2021</v>
          </cell>
          <cell r="CC2197" t="str">
            <v>Lunes</v>
          </cell>
          <cell r="CD2197" t="str">
            <v>75</v>
          </cell>
          <cell r="CE2197" t="str">
            <v>5</v>
          </cell>
          <cell r="CF2197" t="str">
            <v>Amarillo</v>
          </cell>
          <cell r="CG2197" t="str">
            <v>1er Sábado</v>
          </cell>
          <cell r="CH2197" t="str">
            <v>Ene y Feb</v>
          </cell>
          <cell r="CI2197" t="str">
            <v>Jul y Ago</v>
          </cell>
          <cell r="CJ2197" t="str">
            <v>AgenteEmp</v>
          </cell>
          <cell r="CK2197">
            <v>90</v>
          </cell>
          <cell r="CL2197" t="str">
            <v>101 - MAGNA</v>
          </cell>
          <cell r="CM2197" t="str">
            <v>18197</v>
          </cell>
          <cell r="CN2197" t="str">
            <v>185/60/R14</v>
          </cell>
          <cell r="CO2197" t="str">
            <v>Motor: 1.6L, Potencia: 103hp @ 5800 rpm. Torque: 107 lb-pie @ 3600 rpm</v>
          </cell>
          <cell r="CP2197" t="str">
            <v>4015889</v>
          </cell>
        </row>
        <row r="2198">
          <cell r="A2198" t="str">
            <v>18198</v>
          </cell>
          <cell r="B2198" t="str">
            <v>G90AZY</v>
          </cell>
          <cell r="C2198" t="str">
            <v>Distrito Federal</v>
          </cell>
          <cell r="D2198" t="str">
            <v>No aplica</v>
          </cell>
          <cell r="E2198" t="str">
            <v>Expedition</v>
          </cell>
          <cell r="F2198" t="str">
            <v>Camioneta</v>
          </cell>
          <cell r="G2198" t="str">
            <v>Ford</v>
          </cell>
          <cell r="H2198" t="str">
            <v>Expedition King Ranch 4X2</v>
          </cell>
          <cell r="I2198" t="str">
            <v>1FMJK1KT9JEA02874</v>
          </cell>
          <cell r="J2198" t="str">
            <v>S/N</v>
          </cell>
          <cell r="K2198" t="str">
            <v>Magna</v>
          </cell>
          <cell r="L2198">
            <v>8</v>
          </cell>
          <cell r="N2198">
            <v>2018</v>
          </cell>
          <cell r="O2198" t="str">
            <v>Ciudad de México</v>
          </cell>
          <cell r="P2198" t="str">
            <v>Ciudad de México</v>
          </cell>
          <cell r="Q2198" t="str">
            <v>Zona Metropolitana</v>
          </cell>
          <cell r="R2198" t="str">
            <v>DG (Activo)</v>
          </cell>
          <cell r="S2198" t="str">
            <v>En operación</v>
          </cell>
          <cell r="T2198" t="str">
            <v>GNP</v>
          </cell>
          <cell r="U2198" t="str">
            <v>Grupo Nacional Provincial, S.A.B.</v>
          </cell>
          <cell r="V2198" t="str">
            <v>Dirección General</v>
          </cell>
          <cell r="W2198" t="str">
            <v>Dirección General</v>
          </cell>
          <cell r="X2198" t="str">
            <v>-</v>
          </cell>
          <cell r="Y2198" t="str">
            <v>Asignado</v>
          </cell>
          <cell r="Z2198" t="str">
            <v>N88108</v>
          </cell>
          <cell r="AA2198" t="str">
            <v>Baillères Gual Alejandro</v>
          </cell>
          <cell r="AB2198" t="str">
            <v>Grupo Nacional Provincial, S.A.B.</v>
          </cell>
          <cell r="AC2198" t="str">
            <v xml:space="preserve">BAGA600503CW0 </v>
          </cell>
          <cell r="AD2198" t="str">
            <v>Ejecutivo</v>
          </cell>
          <cell r="AE2198" t="str">
            <v>Presidencia Adjunta de Grupo BAL</v>
          </cell>
          <cell r="AF2198" t="str">
            <v>Unidad Estratégica</v>
          </cell>
          <cell r="AG2198" t="str">
            <v>Presidencia Adjunta de Grupo BAL</v>
          </cell>
          <cell r="AH2198" t="str">
            <v>Presidencia Adjunta de Grupo BAL</v>
          </cell>
          <cell r="AI2198" t="str">
            <v>C3001</v>
          </cell>
          <cell r="AJ2198" t="str">
            <v>Baillères Gual Alejandro</v>
          </cell>
          <cell r="AK2198" t="str">
            <v>Central PB C-D</v>
          </cell>
          <cell r="AL2198" t="str">
            <v>Plaza GNP</v>
          </cell>
          <cell r="AM2198">
            <v>0</v>
          </cell>
          <cell r="AN2198">
            <v>0</v>
          </cell>
          <cell r="AO2198">
            <v>0</v>
          </cell>
          <cell r="AR2198" t="str">
            <v>-</v>
          </cell>
          <cell r="AS2198" t="str">
            <v>-</v>
          </cell>
          <cell r="AT2198" t="str">
            <v>-</v>
          </cell>
          <cell r="AU2198" t="str">
            <v>-</v>
          </cell>
          <cell r="AV2198" t="str">
            <v>-</v>
          </cell>
          <cell r="AW2198" t="str">
            <v>-</v>
          </cell>
          <cell r="AX2198" t="str">
            <v>-</v>
          </cell>
          <cell r="AY2198" t="str">
            <v>No</v>
          </cell>
          <cell r="AZ2198" t="str">
            <v>-</v>
          </cell>
          <cell r="BA2198" t="str">
            <v>-</v>
          </cell>
          <cell r="BB2198" t="str">
            <v>-</v>
          </cell>
          <cell r="BC2198" t="str">
            <v>-</v>
          </cell>
          <cell r="BD2198" t="str">
            <v>-</v>
          </cell>
          <cell r="BE2198" t="str">
            <v>-</v>
          </cell>
          <cell r="BF2198" t="str">
            <v>-</v>
          </cell>
          <cell r="BG2198" t="str">
            <v>-</v>
          </cell>
          <cell r="BH2198" t="str">
            <v>-</v>
          </cell>
          <cell r="BI2198" t="str">
            <v>-</v>
          </cell>
          <cell r="BJ2198" t="str">
            <v>Propio</v>
          </cell>
          <cell r="BK2198" t="str">
            <v>J000006826</v>
          </cell>
          <cell r="BL2198" t="str">
            <v>JACOBO RODRIGUEZ MOTORS S.A DE C.V</v>
          </cell>
          <cell r="BM2198">
            <v>758788.59</v>
          </cell>
          <cell r="BN2198">
            <v>105476.41</v>
          </cell>
          <cell r="BO2198">
            <v>864265</v>
          </cell>
          <cell r="CC2198" t="str">
            <v>Viernes</v>
          </cell>
          <cell r="CD2198" t="str">
            <v>90</v>
          </cell>
          <cell r="CE2198" t="str">
            <v>0</v>
          </cell>
          <cell r="CF2198" t="str">
            <v>Azul</v>
          </cell>
          <cell r="CG2198" t="str">
            <v>5o Sábado</v>
          </cell>
          <cell r="CH2198" t="str">
            <v>May y Jun</v>
          </cell>
          <cell r="CI2198" t="str">
            <v>Nov y Dic</v>
          </cell>
          <cell r="CJ2198" t="str">
            <v>-</v>
          </cell>
          <cell r="CK2198">
            <v>0</v>
          </cell>
          <cell r="CL2198" t="str">
            <v>101 - MAGNA</v>
          </cell>
          <cell r="CM2198" t="str">
            <v>18198</v>
          </cell>
          <cell r="CP2198" t="str">
            <v>-</v>
          </cell>
        </row>
        <row r="2199">
          <cell r="A2199" t="str">
            <v>19001</v>
          </cell>
          <cell r="B2199" t="str">
            <v>98E414</v>
          </cell>
          <cell r="C2199" t="str">
            <v>Ciudad de México</v>
          </cell>
          <cell r="D2199" t="str">
            <v>No aplica</v>
          </cell>
          <cell r="E2199" t="str">
            <v>Prius</v>
          </cell>
          <cell r="F2199" t="str">
            <v>Automóvil</v>
          </cell>
          <cell r="G2199" t="str">
            <v>Toyota</v>
          </cell>
          <cell r="H2199" t="str">
            <v>Prius C 5 Ptas, Híbrido, T/A-CVT, D/H, A/A, ABS, B/A, E/E, CD/BT</v>
          </cell>
          <cell r="I2199" t="str">
            <v>JTDKDTB38J1619236</v>
          </cell>
          <cell r="J2199" t="str">
            <v>1NZ8653522</v>
          </cell>
          <cell r="K2199" t="str">
            <v>Magna</v>
          </cell>
          <cell r="L2199">
            <v>4</v>
          </cell>
          <cell r="M2199">
            <v>36</v>
          </cell>
          <cell r="N2199">
            <v>2019</v>
          </cell>
          <cell r="O2199" t="str">
            <v>Ciudad de México</v>
          </cell>
          <cell r="P2199" t="str">
            <v>Ciudad de México</v>
          </cell>
          <cell r="Q2199" t="str">
            <v>Zona Metropolitana</v>
          </cell>
          <cell r="R2199" t="str">
            <v>Activo</v>
          </cell>
          <cell r="S2199" t="str">
            <v>En operación</v>
          </cell>
          <cell r="T2199" t="str">
            <v>GNP</v>
          </cell>
          <cell r="U2199" t="str">
            <v>Grupo Nacional Provincial, S.A.B.</v>
          </cell>
          <cell r="V2199" t="str">
            <v>Asesor de Servicio</v>
          </cell>
          <cell r="W2199" t="str">
            <v>-</v>
          </cell>
          <cell r="X2199" t="str">
            <v>-</v>
          </cell>
          <cell r="Y2199" t="str">
            <v>Asignado</v>
          </cell>
          <cell r="Z2199" t="str">
            <v>N93713</v>
          </cell>
          <cell r="AA2199" t="str">
            <v>Requena Peña Isaac</v>
          </cell>
          <cell r="AB2199" t="str">
            <v>Grupo Nacional Provincial, S.A.B.</v>
          </cell>
          <cell r="AC2199" t="str">
            <v>REPI830307MP7</v>
          </cell>
          <cell r="AD2199" t="str">
            <v>Operativo</v>
          </cell>
          <cell r="AE2199" t="str">
            <v>Asesor de Servicio Automovil</v>
          </cell>
          <cell r="AF2199" t="str">
            <v>Unidad Operativa</v>
          </cell>
          <cell r="AG2199" t="str">
            <v>Dirección Servicio y Operaciones</v>
          </cell>
          <cell r="AH2199" t="str">
            <v>Subdir. Siniestros CDMX y Sureste</v>
          </cell>
          <cell r="AI2199" t="str">
            <v>C9208</v>
          </cell>
          <cell r="AJ2199" t="str">
            <v>Lasa Estrada Antxon</v>
          </cell>
          <cell r="AK2199" t="str">
            <v>Tlalnepantla</v>
          </cell>
          <cell r="AL2199" t="str">
            <v>Tlalnepantla</v>
          </cell>
          <cell r="AM2199">
            <v>80494</v>
          </cell>
          <cell r="AN2199" t="str">
            <v>isaac.requena@gnp.com.mx</v>
          </cell>
          <cell r="AO2199" t="str">
            <v>isaac.requena@gnp.com.mx</v>
          </cell>
          <cell r="AQ2199">
            <v>5535228879</v>
          </cell>
          <cell r="AR2199" t="str">
            <v>6363180011328992</v>
          </cell>
          <cell r="AS2199" t="str">
            <v>CANCELADO</v>
          </cell>
          <cell r="AT2199" t="str">
            <v>7299</v>
          </cell>
          <cell r="AU2199" t="str">
            <v>565</v>
          </cell>
          <cell r="AV2199" t="str">
            <v>11/26</v>
          </cell>
          <cell r="AW2199" t="str">
            <v>IMDM24204120..</v>
          </cell>
          <cell r="AX2199" t="str">
            <v>Activo</v>
          </cell>
          <cell r="AY2199" t="str">
            <v>Si</v>
          </cell>
          <cell r="AZ2199">
            <v>1229.17</v>
          </cell>
          <cell r="BA2199">
            <v>43708</v>
          </cell>
          <cell r="BB2199">
            <v>4916.68</v>
          </cell>
          <cell r="BC2199" t="str">
            <v>-</v>
          </cell>
          <cell r="BD2199">
            <v>118000</v>
          </cell>
          <cell r="BE2199">
            <v>43661</v>
          </cell>
          <cell r="BF2199">
            <v>45107</v>
          </cell>
          <cell r="BG2199">
            <v>4</v>
          </cell>
          <cell r="BH2199">
            <v>2023</v>
          </cell>
          <cell r="BI2199">
            <v>0</v>
          </cell>
          <cell r="BJ2199" t="str">
            <v>Arrendado</v>
          </cell>
          <cell r="BK2199" t="str">
            <v>GFU000025149</v>
          </cell>
          <cell r="BM2199">
            <v>256070.69</v>
          </cell>
          <cell r="BN2199">
            <v>40971.310400000002</v>
          </cell>
          <cell r="BO2199">
            <v>297042.00040000002</v>
          </cell>
          <cell r="BP2199" t="str">
            <v>-</v>
          </cell>
          <cell r="BQ2199">
            <v>43652</v>
          </cell>
          <cell r="BR2199" t="str">
            <v>AP-20181108-0815</v>
          </cell>
          <cell r="BS2199" t="str">
            <v>1</v>
          </cell>
          <cell r="BT2199" t="str">
            <v>7/48</v>
          </cell>
          <cell r="BU2199">
            <v>2446.3200000000002</v>
          </cell>
          <cell r="BV2199">
            <v>2625.53</v>
          </cell>
          <cell r="BW2199">
            <v>5071.8500000000004</v>
          </cell>
          <cell r="BX2199">
            <v>811.5</v>
          </cell>
          <cell r="BY2199">
            <v>5883.35</v>
          </cell>
          <cell r="BZ2199">
            <v>239644.08</v>
          </cell>
          <cell r="CA2199" t="str">
            <v>08/11/2018</v>
          </cell>
          <cell r="CB2199" t="str">
            <v>06/12/2022</v>
          </cell>
          <cell r="CC2199" t="str">
            <v>Miércoles</v>
          </cell>
          <cell r="CD2199" t="str">
            <v>-</v>
          </cell>
          <cell r="CE2199" t="str">
            <v>4</v>
          </cell>
          <cell r="CF2199" t="str">
            <v>Rojo</v>
          </cell>
          <cell r="CG2199" t="str">
            <v>3er Sábado</v>
          </cell>
          <cell r="CH2199" t="str">
            <v>Mzo y Abr</v>
          </cell>
          <cell r="CI2199" t="str">
            <v>Sep y Oct</v>
          </cell>
          <cell r="CJ2199" t="str">
            <v>Ajustador</v>
          </cell>
          <cell r="CK2199">
            <v>72</v>
          </cell>
          <cell r="CL2199" t="str">
            <v>101 - MAGNA</v>
          </cell>
          <cell r="CM2199" t="str">
            <v>19001</v>
          </cell>
          <cell r="CN2199" t="str">
            <v>185/60/R15</v>
          </cell>
          <cell r="CO2199" t="str">
            <v>Motor: 1.5L, Potencia: 99hp @ 4,800 rpm. Torque: 82 lb-pie @ 4,000 rpm</v>
          </cell>
          <cell r="CP2199" t="str">
            <v>4018839</v>
          </cell>
        </row>
        <row r="2200">
          <cell r="A2200" t="str">
            <v>19002</v>
          </cell>
          <cell r="B2200" t="str">
            <v>98E492</v>
          </cell>
          <cell r="C2200" t="str">
            <v>Ciudad de México</v>
          </cell>
          <cell r="D2200" t="str">
            <v>No aplica</v>
          </cell>
          <cell r="E2200" t="str">
            <v>Prius</v>
          </cell>
          <cell r="F2200" t="str">
            <v>Automóvil</v>
          </cell>
          <cell r="G2200" t="str">
            <v>Toyota</v>
          </cell>
          <cell r="H2200" t="str">
            <v>Prius C 5 Ptas, Híbrido, T/A-CVT, D/H, A/A, ABS, B/A, E/E, CD/BT</v>
          </cell>
          <cell r="I2200" t="str">
            <v>JTDKDTB32K1621484</v>
          </cell>
          <cell r="J2200" t="str">
            <v>1NZ8683695</v>
          </cell>
          <cell r="K2200" t="str">
            <v>Magna</v>
          </cell>
          <cell r="L2200">
            <v>4</v>
          </cell>
          <cell r="M2200">
            <v>36</v>
          </cell>
          <cell r="N2200">
            <v>2019</v>
          </cell>
          <cell r="O2200" t="str">
            <v>Ciudad de México</v>
          </cell>
          <cell r="P2200" t="str">
            <v>Ciudad de México</v>
          </cell>
          <cell r="Q2200" t="str">
            <v>Zona Metropolitana</v>
          </cell>
          <cell r="R2200" t="str">
            <v>Activo</v>
          </cell>
          <cell r="S2200" t="str">
            <v>En operación</v>
          </cell>
          <cell r="T2200" t="str">
            <v>GNP</v>
          </cell>
          <cell r="U2200" t="str">
            <v>Grupo Nacional Provincial, S.A.B.</v>
          </cell>
          <cell r="V2200" t="str">
            <v>Asesor de Servicio</v>
          </cell>
          <cell r="W2200" t="str">
            <v>-</v>
          </cell>
          <cell r="X2200" t="str">
            <v>-</v>
          </cell>
          <cell r="Y2200" t="str">
            <v>Asignado</v>
          </cell>
          <cell r="Z2200" t="str">
            <v>N88071</v>
          </cell>
          <cell r="AA2200" t="str">
            <v>Vázquez Ramos Isaac Erick</v>
          </cell>
          <cell r="AB2200" t="str">
            <v>Grupo Nacional Provincial, S.A.B.</v>
          </cell>
          <cell r="AC2200" t="str">
            <v>VARI720413II9</v>
          </cell>
          <cell r="AD2200" t="str">
            <v>Operativo</v>
          </cell>
          <cell r="AE2200" t="str">
            <v>Asesor de Servicio Automovil</v>
          </cell>
          <cell r="AF2200" t="str">
            <v>Unidad Operativa</v>
          </cell>
          <cell r="AG2200" t="str">
            <v>Dirección Servicio y Operaciones</v>
          </cell>
          <cell r="AH2200" t="str">
            <v>Subdir. Siniestros CDMX y Sureste</v>
          </cell>
          <cell r="AI2200" t="str">
            <v>C9208</v>
          </cell>
          <cell r="AJ2200" t="str">
            <v>Lasa Estrada Antxon</v>
          </cell>
          <cell r="AK2200" t="str">
            <v>Tlalnepantla</v>
          </cell>
          <cell r="AL2200" t="str">
            <v>Tlalnepantla</v>
          </cell>
          <cell r="AM2200">
            <v>0</v>
          </cell>
          <cell r="AN2200" t="str">
            <v>isaac.vazquez@gnp.com.mx</v>
          </cell>
          <cell r="AO2200" t="str">
            <v>isaac.vazquez@gnp.com.mx</v>
          </cell>
          <cell r="AQ2200">
            <v>5535667103</v>
          </cell>
          <cell r="AR2200" t="str">
            <v>6363180011329008</v>
          </cell>
          <cell r="AS2200" t="str">
            <v>ACTIVO</v>
          </cell>
          <cell r="AT2200" t="str">
            <v>7823</v>
          </cell>
          <cell r="AU2200" t="str">
            <v>002</v>
          </cell>
          <cell r="AV2200" t="str">
            <v>11/26</v>
          </cell>
          <cell r="AW2200" t="str">
            <v>IMDM24204095..</v>
          </cell>
          <cell r="AX2200" t="str">
            <v>Activo</v>
          </cell>
          <cell r="AY2200" t="str">
            <v>Si</v>
          </cell>
          <cell r="AZ2200">
            <v>1229.17</v>
          </cell>
          <cell r="BA2200">
            <v>43708</v>
          </cell>
          <cell r="BB2200">
            <v>7375.02</v>
          </cell>
          <cell r="BC2200">
            <v>110624.98</v>
          </cell>
          <cell r="BD2200">
            <v>118000</v>
          </cell>
          <cell r="BE2200">
            <v>43631</v>
          </cell>
          <cell r="BF2200">
            <v>45076</v>
          </cell>
          <cell r="BG2200">
            <v>4</v>
          </cell>
          <cell r="BH2200">
            <v>2023</v>
          </cell>
          <cell r="BI2200">
            <v>0</v>
          </cell>
          <cell r="BJ2200" t="str">
            <v>Arrendado</v>
          </cell>
          <cell r="BK2200" t="str">
            <v>CFU000027664</v>
          </cell>
          <cell r="BM2200">
            <v>259437.93</v>
          </cell>
          <cell r="BN2200">
            <v>41510.068800000001</v>
          </cell>
          <cell r="BO2200">
            <v>300947.9988</v>
          </cell>
          <cell r="BP2200" t="str">
            <v>-</v>
          </cell>
          <cell r="BQ2200">
            <v>43652</v>
          </cell>
          <cell r="BR2200" t="str">
            <v>AP-20181108-0815</v>
          </cell>
          <cell r="BS2200" t="str">
            <v>2</v>
          </cell>
          <cell r="BT2200" t="str">
            <v>7/48</v>
          </cell>
          <cell r="BU2200">
            <v>2478.4899999999998</v>
          </cell>
          <cell r="BV2200">
            <v>2660.06</v>
          </cell>
          <cell r="BW2200">
            <v>5138.5499999999993</v>
          </cell>
          <cell r="BX2200">
            <v>822.17</v>
          </cell>
          <cell r="BY2200">
            <v>5960.7199999999993</v>
          </cell>
          <cell r="BZ2200">
            <v>242795.30000000002</v>
          </cell>
          <cell r="CA2200" t="str">
            <v>08/11/2018</v>
          </cell>
          <cell r="CB2200" t="str">
            <v>06/12/2022</v>
          </cell>
          <cell r="CC2200" t="str">
            <v>Jueves</v>
          </cell>
          <cell r="CD2200" t="str">
            <v>-</v>
          </cell>
          <cell r="CE2200" t="str">
            <v>2</v>
          </cell>
          <cell r="CF2200" t="str">
            <v>Verde</v>
          </cell>
          <cell r="CG2200" t="str">
            <v>4o Sábado</v>
          </cell>
          <cell r="CH2200" t="str">
            <v>Abr y May</v>
          </cell>
          <cell r="CI2200" t="str">
            <v>Oct y Nov</v>
          </cell>
          <cell r="CJ2200" t="str">
            <v>Ajustador</v>
          </cell>
          <cell r="CK2200">
            <v>72</v>
          </cell>
          <cell r="CL2200" t="str">
            <v>101 - MAGNA</v>
          </cell>
          <cell r="CM2200" t="str">
            <v>19002</v>
          </cell>
          <cell r="CN2200" t="str">
            <v>185/60/R15</v>
          </cell>
          <cell r="CO2200" t="str">
            <v>Motor: 1.5L, Potencia: 99hp @ 4,800 rpm. Torque: 82 lb-pie @ 4,000 rpm</v>
          </cell>
          <cell r="CP2200" t="str">
            <v>4010821</v>
          </cell>
        </row>
        <row r="2201">
          <cell r="A2201" t="str">
            <v>19003</v>
          </cell>
          <cell r="B2201" t="str">
            <v>98E558</v>
          </cell>
          <cell r="C2201" t="str">
            <v>Ciudad de México</v>
          </cell>
          <cell r="D2201" t="str">
            <v>No aplica</v>
          </cell>
          <cell r="E2201" t="str">
            <v>Prius</v>
          </cell>
          <cell r="F2201" t="str">
            <v>Automóvil</v>
          </cell>
          <cell r="G2201" t="str">
            <v>Toyota</v>
          </cell>
          <cell r="H2201" t="str">
            <v>Prius C 5 Ptas, Híbrido, T/A-CVT, D/H, A/A, ABS, B/A, E/E, CD/BT</v>
          </cell>
          <cell r="I2201" t="str">
            <v>JTDKDTB30K1621175</v>
          </cell>
          <cell r="J2201" t="str">
            <v>1NZ8679638</v>
          </cell>
          <cell r="K2201" t="str">
            <v>Magna</v>
          </cell>
          <cell r="L2201">
            <v>4</v>
          </cell>
          <cell r="M2201">
            <v>36</v>
          </cell>
          <cell r="N2201">
            <v>2019</v>
          </cell>
          <cell r="O2201" t="str">
            <v>Ciudad de México</v>
          </cell>
          <cell r="P2201" t="str">
            <v>Ciudad de México</v>
          </cell>
          <cell r="Q2201" t="str">
            <v>Zona Metropolitana</v>
          </cell>
          <cell r="R2201" t="str">
            <v>Activo</v>
          </cell>
          <cell r="S2201" t="str">
            <v>En operación</v>
          </cell>
          <cell r="T2201" t="str">
            <v>GNP</v>
          </cell>
          <cell r="U2201" t="str">
            <v>Grupo Nacional Provincial, S.A.B.</v>
          </cell>
          <cell r="V2201" t="str">
            <v>Asesor de Servicio</v>
          </cell>
          <cell r="W2201" t="str">
            <v>-</v>
          </cell>
          <cell r="X2201" t="str">
            <v>-</v>
          </cell>
          <cell r="Y2201" t="str">
            <v>Asignado</v>
          </cell>
          <cell r="Z2201" t="str">
            <v>N88060</v>
          </cell>
          <cell r="AA2201" t="str">
            <v>Arzate Reyes Enrique</v>
          </cell>
          <cell r="AB2201" t="str">
            <v>Grupo Nacional Provincial, S.A.B.</v>
          </cell>
          <cell r="AC2201" t="str">
            <v>AARE721107CE9</v>
          </cell>
          <cell r="AD2201" t="str">
            <v>Operativo</v>
          </cell>
          <cell r="AE2201" t="str">
            <v>Asesor de Servicio Automovil</v>
          </cell>
          <cell r="AF2201" t="str">
            <v>Unidad Operativa</v>
          </cell>
          <cell r="AG2201" t="str">
            <v>Dirección Servicio y Operaciones</v>
          </cell>
          <cell r="AH2201" t="str">
            <v>Subdir. Siniestros CDMX y Sureste</v>
          </cell>
          <cell r="AI2201" t="str">
            <v>C9208</v>
          </cell>
          <cell r="AJ2201" t="str">
            <v>Lasa Estrada Antxon</v>
          </cell>
          <cell r="AK2201" t="str">
            <v>Tlalnepantla</v>
          </cell>
          <cell r="AL2201" t="str">
            <v>Tlalnepantla</v>
          </cell>
          <cell r="AM2201">
            <v>0</v>
          </cell>
          <cell r="AN2201" t="str">
            <v>enrique.arzate@gnp.com.mx</v>
          </cell>
          <cell r="AO2201" t="str">
            <v>enrique.arzate@gnp.com.mx</v>
          </cell>
          <cell r="AQ2201">
            <v>5535228289</v>
          </cell>
          <cell r="AR2201" t="str">
            <v>6363180011329016</v>
          </cell>
          <cell r="AS2201" t="str">
            <v>ACTIVO</v>
          </cell>
          <cell r="AT2201" t="str">
            <v>3047</v>
          </cell>
          <cell r="AU2201" t="str">
            <v>409</v>
          </cell>
          <cell r="AV2201" t="str">
            <v>11/26</v>
          </cell>
          <cell r="AW2201" t="str">
            <v>IMDM24204086..</v>
          </cell>
          <cell r="AX2201" t="str">
            <v>Activo</v>
          </cell>
          <cell r="AY2201" t="str">
            <v>Si</v>
          </cell>
          <cell r="AZ2201">
            <v>1229.17</v>
          </cell>
          <cell r="BA2201">
            <v>43708</v>
          </cell>
          <cell r="BB2201">
            <v>2458.34</v>
          </cell>
          <cell r="BC2201">
            <v>115541.66</v>
          </cell>
          <cell r="BD2201">
            <v>118000</v>
          </cell>
          <cell r="BE2201">
            <v>43692</v>
          </cell>
          <cell r="BF2201">
            <v>45153</v>
          </cell>
          <cell r="BG2201">
            <v>4</v>
          </cell>
          <cell r="BH2201">
            <v>2023</v>
          </cell>
          <cell r="BI2201">
            <v>0</v>
          </cell>
          <cell r="BJ2201" t="str">
            <v>Arrendado</v>
          </cell>
          <cell r="BK2201" t="str">
            <v>CFU000027663</v>
          </cell>
          <cell r="BM2201">
            <v>259437.93</v>
          </cell>
          <cell r="BN2201">
            <v>41510.068800000001</v>
          </cell>
          <cell r="BO2201">
            <v>300947.9988</v>
          </cell>
          <cell r="BP2201" t="str">
            <v>-</v>
          </cell>
          <cell r="BQ2201">
            <v>43652</v>
          </cell>
          <cell r="BR2201" t="str">
            <v>AP-20181108-0815</v>
          </cell>
          <cell r="BS2201" t="str">
            <v>3</v>
          </cell>
          <cell r="BT2201" t="str">
            <v>7/48</v>
          </cell>
          <cell r="BU2201">
            <v>2478.4899999999998</v>
          </cell>
          <cell r="BV2201">
            <v>2660.06</v>
          </cell>
          <cell r="BW2201">
            <v>5138.5499999999993</v>
          </cell>
          <cell r="BX2201">
            <v>822.17</v>
          </cell>
          <cell r="BY2201">
            <v>5960.7199999999993</v>
          </cell>
          <cell r="BZ2201">
            <v>242795.30000000002</v>
          </cell>
          <cell r="CA2201" t="str">
            <v>08/11/2018</v>
          </cell>
          <cell r="CB2201" t="str">
            <v>06/12/2022</v>
          </cell>
          <cell r="CC2201" t="str">
            <v>Martes</v>
          </cell>
          <cell r="CD2201" t="str">
            <v>-</v>
          </cell>
          <cell r="CE2201" t="str">
            <v>8</v>
          </cell>
          <cell r="CF2201" t="str">
            <v>Rosa</v>
          </cell>
          <cell r="CG2201" t="str">
            <v>2o Sábado</v>
          </cell>
          <cell r="CH2201" t="str">
            <v>Feb y Mzo</v>
          </cell>
          <cell r="CI2201" t="str">
            <v>Ago y Sep</v>
          </cell>
          <cell r="CJ2201" t="str">
            <v>Ajustador</v>
          </cell>
          <cell r="CK2201">
            <v>72</v>
          </cell>
          <cell r="CL2201" t="str">
            <v>101 - MAGNA</v>
          </cell>
          <cell r="CM2201" t="str">
            <v>19003</v>
          </cell>
          <cell r="CN2201" t="str">
            <v>185/60/R15</v>
          </cell>
          <cell r="CO2201" t="str">
            <v>Motor: 1.5L, Potencia: 99hp @ 4,800 rpm. Torque: 82 lb-pie @ 4,000 rpm</v>
          </cell>
          <cell r="CP2201" t="str">
            <v>4006484</v>
          </cell>
        </row>
        <row r="2202">
          <cell r="A2202" t="str">
            <v>19004</v>
          </cell>
          <cell r="B2202" t="str">
            <v>98E559</v>
          </cell>
          <cell r="C2202" t="str">
            <v>Ciudad de México</v>
          </cell>
          <cell r="D2202" t="str">
            <v>No aplica</v>
          </cell>
          <cell r="E2202" t="str">
            <v>Prius</v>
          </cell>
          <cell r="F2202" t="str">
            <v>Automóvil</v>
          </cell>
          <cell r="G2202" t="str">
            <v>Toyota</v>
          </cell>
          <cell r="H2202" t="str">
            <v>Prius C 5 Ptas, Híbrido, T/A-CVT, D/H, A/A, ABS, B/A, E/E, CD/BT</v>
          </cell>
          <cell r="I2202" t="str">
            <v>JTDKDTB37K1620931</v>
          </cell>
          <cell r="J2202" t="str">
            <v>1NZ8676801</v>
          </cell>
          <cell r="K2202" t="str">
            <v>Magna</v>
          </cell>
          <cell r="L2202">
            <v>4</v>
          </cell>
          <cell r="M2202">
            <v>36</v>
          </cell>
          <cell r="N2202">
            <v>2019</v>
          </cell>
          <cell r="O2202" t="str">
            <v>Ciudad de México</v>
          </cell>
          <cell r="P2202" t="str">
            <v>Ciudad de México</v>
          </cell>
          <cell r="Q2202" t="str">
            <v>Zona Metropolitana</v>
          </cell>
          <cell r="R2202" t="str">
            <v>Activo</v>
          </cell>
          <cell r="S2202" t="str">
            <v>En operación</v>
          </cell>
          <cell r="T2202" t="str">
            <v>GNP</v>
          </cell>
          <cell r="U2202" t="str">
            <v>Grupo Nacional Provincial, S.A.B.</v>
          </cell>
          <cell r="V2202" t="str">
            <v>Asesor de Servicio</v>
          </cell>
          <cell r="W2202" t="str">
            <v>-</v>
          </cell>
          <cell r="X2202" t="str">
            <v>-</v>
          </cell>
          <cell r="Y2202" t="str">
            <v>Asignado</v>
          </cell>
          <cell r="Z2202" t="str">
            <v>N92652</v>
          </cell>
          <cell r="AA2202" t="str">
            <v>Bernal Rico Noe Israel</v>
          </cell>
          <cell r="AB2202" t="str">
            <v>Grupo Nacional Provincial, S.A.B.</v>
          </cell>
          <cell r="AC2202" t="str">
            <v>BERN880223GP3</v>
          </cell>
          <cell r="AD2202" t="str">
            <v>Operativo</v>
          </cell>
          <cell r="AE2202" t="str">
            <v>Asesor de Servicio Automovil</v>
          </cell>
          <cell r="AF2202" t="str">
            <v>Unidad Operativa</v>
          </cell>
          <cell r="AG2202" t="str">
            <v>Dirección Servicio y Operaciones</v>
          </cell>
          <cell r="AH2202" t="str">
            <v>Subdir. Siniestros CDMX y Sureste</v>
          </cell>
          <cell r="AI2202" t="str">
            <v>C9208</v>
          </cell>
          <cell r="AJ2202" t="str">
            <v>Lasa Estrada Antxon</v>
          </cell>
          <cell r="AK2202" t="str">
            <v>Tlalnepantla</v>
          </cell>
          <cell r="AL2202" t="str">
            <v>Tlalnepantla</v>
          </cell>
          <cell r="AM2202">
            <v>80908</v>
          </cell>
          <cell r="AN2202" t="str">
            <v>noe.bernal@gnp.com.mx</v>
          </cell>
          <cell r="AO2202" t="str">
            <v>noe.bernal@gnp.com.mx</v>
          </cell>
          <cell r="AQ2202">
            <v>5531496764</v>
          </cell>
          <cell r="AR2202" t="str">
            <v>6363180011328984</v>
          </cell>
          <cell r="AS2202" t="str">
            <v>ACTIVO</v>
          </cell>
          <cell r="AT2202" t="str">
            <v>8541</v>
          </cell>
          <cell r="AU2202" t="str">
            <v>346</v>
          </cell>
          <cell r="AV2202" t="str">
            <v>11/26</v>
          </cell>
          <cell r="AW2202" t="str">
            <v>IMDM24204091..</v>
          </cell>
          <cell r="AX2202" t="str">
            <v>Activo</v>
          </cell>
          <cell r="AY2202" t="str">
            <v>Si</v>
          </cell>
          <cell r="AZ2202">
            <v>1229.17</v>
          </cell>
          <cell r="BA2202">
            <v>43708</v>
          </cell>
          <cell r="BB2202">
            <v>7375.02</v>
          </cell>
          <cell r="BC2202" t="str">
            <v>-</v>
          </cell>
          <cell r="BD2202">
            <v>118000</v>
          </cell>
          <cell r="BE2202">
            <v>43631</v>
          </cell>
          <cell r="BF2202">
            <v>45076</v>
          </cell>
          <cell r="BG2202">
            <v>4</v>
          </cell>
          <cell r="BH2202">
            <v>2023</v>
          </cell>
          <cell r="BI2202">
            <v>0</v>
          </cell>
          <cell r="BJ2202" t="str">
            <v>Arrendado</v>
          </cell>
          <cell r="BK2202" t="str">
            <v>CFU000027662</v>
          </cell>
          <cell r="BM2202">
            <v>259437.93</v>
          </cell>
          <cell r="BN2202">
            <v>41510.068800000001</v>
          </cell>
          <cell r="BO2202">
            <v>300947.9988</v>
          </cell>
          <cell r="BP2202" t="str">
            <v>-</v>
          </cell>
          <cell r="BQ2202">
            <v>43652</v>
          </cell>
          <cell r="BR2202" t="str">
            <v>AP-20181108-0815</v>
          </cell>
          <cell r="BS2202" t="str">
            <v>4</v>
          </cell>
          <cell r="BT2202" t="str">
            <v>7/48</v>
          </cell>
          <cell r="BU2202">
            <v>2478.4899999999998</v>
          </cell>
          <cell r="BV2202">
            <v>2660.06</v>
          </cell>
          <cell r="BW2202">
            <v>5138.5499999999993</v>
          </cell>
          <cell r="BX2202">
            <v>822.17</v>
          </cell>
          <cell r="BY2202">
            <v>5960.7199999999993</v>
          </cell>
          <cell r="BZ2202">
            <v>242795.30000000002</v>
          </cell>
          <cell r="CA2202" t="str">
            <v>08/11/2018</v>
          </cell>
          <cell r="CB2202" t="str">
            <v>06/12/2022</v>
          </cell>
          <cell r="CC2202" t="str">
            <v>Viernes</v>
          </cell>
          <cell r="CD2202" t="str">
            <v>-</v>
          </cell>
          <cell r="CE2202" t="str">
            <v>9</v>
          </cell>
          <cell r="CF2202" t="str">
            <v>Azul</v>
          </cell>
          <cell r="CG2202" t="str">
            <v>5o Sábado</v>
          </cell>
          <cell r="CH2202" t="str">
            <v>May y Jun</v>
          </cell>
          <cell r="CI2202" t="str">
            <v>Nov y Dic</v>
          </cell>
          <cell r="CJ2202" t="str">
            <v>Ajustador</v>
          </cell>
          <cell r="CK2202">
            <v>72</v>
          </cell>
          <cell r="CL2202" t="str">
            <v>101 - MAGNA</v>
          </cell>
          <cell r="CM2202" t="str">
            <v>19004</v>
          </cell>
          <cell r="CN2202" t="str">
            <v>185/60/R15</v>
          </cell>
          <cell r="CO2202" t="str">
            <v>Motor: 1.5L, Potencia: 99hp @ 4,800 rpm. Torque: 82 lb-pie @ 4,000 rpm</v>
          </cell>
          <cell r="CP2202" t="str">
            <v>4006591</v>
          </cell>
        </row>
        <row r="2203">
          <cell r="A2203" t="str">
            <v>19005</v>
          </cell>
          <cell r="B2203" t="str">
            <v>98E491</v>
          </cell>
          <cell r="C2203" t="str">
            <v>Ciudad de México</v>
          </cell>
          <cell r="D2203" t="str">
            <v>No aplica</v>
          </cell>
          <cell r="E2203" t="str">
            <v>Prius</v>
          </cell>
          <cell r="F2203" t="str">
            <v>Automóvil</v>
          </cell>
          <cell r="G2203" t="str">
            <v>Toyota</v>
          </cell>
          <cell r="H2203" t="str">
            <v>Prius C 5 Ptas, Híbrido, T/A-CVT, D/H, A/A, ABS, B/A, E/E, CD/BT</v>
          </cell>
          <cell r="I2203" t="str">
            <v>JTDKDTB33K1620909</v>
          </cell>
          <cell r="J2203" t="str">
            <v>1NZ8676213</v>
          </cell>
          <cell r="K2203" t="str">
            <v>Magna</v>
          </cell>
          <cell r="L2203">
            <v>4</v>
          </cell>
          <cell r="M2203">
            <v>36</v>
          </cell>
          <cell r="N2203">
            <v>2019</v>
          </cell>
          <cell r="O2203" t="str">
            <v>Ciudad de México</v>
          </cell>
          <cell r="P2203" t="str">
            <v>Ciudad de México</v>
          </cell>
          <cell r="Q2203" t="str">
            <v>Zona Metropolitana</v>
          </cell>
          <cell r="R2203" t="str">
            <v>Activo</v>
          </cell>
          <cell r="S2203" t="str">
            <v>En operación</v>
          </cell>
          <cell r="T2203" t="str">
            <v>GNP</v>
          </cell>
          <cell r="U2203" t="str">
            <v>Grupo Nacional Provincial, S.A.B.</v>
          </cell>
          <cell r="V2203" t="str">
            <v>Asesor de Servicio</v>
          </cell>
          <cell r="W2203" t="str">
            <v>-</v>
          </cell>
          <cell r="X2203" t="str">
            <v>-</v>
          </cell>
          <cell r="Y2203" t="str">
            <v>Asignado</v>
          </cell>
          <cell r="Z2203" t="str">
            <v>N89418</v>
          </cell>
          <cell r="AA2203" t="str">
            <v>Cabrera Soto Luis Alberto</v>
          </cell>
          <cell r="AB2203" t="str">
            <v>Grupo Nacional Provincial, S.A.B.</v>
          </cell>
          <cell r="AC2203" t="str">
            <v>CASL730617T13</v>
          </cell>
          <cell r="AD2203" t="str">
            <v>Operativo</v>
          </cell>
          <cell r="AE2203" t="str">
            <v>Asesor de Servicio Automovil</v>
          </cell>
          <cell r="AF2203" t="str">
            <v>Unidad Operativa</v>
          </cell>
          <cell r="AG2203" t="str">
            <v>Dirección Servicio y Operaciones</v>
          </cell>
          <cell r="AH2203" t="str">
            <v>Subdir. Siniestros CDMX y Sureste</v>
          </cell>
          <cell r="AI2203" t="str">
            <v>C9208</v>
          </cell>
          <cell r="AJ2203" t="str">
            <v>Lasa Estrada Antxon</v>
          </cell>
          <cell r="AK2203" t="str">
            <v>Tlalnepantla</v>
          </cell>
          <cell r="AL2203" t="str">
            <v>Tlalnepantla</v>
          </cell>
          <cell r="AM2203">
            <v>0</v>
          </cell>
          <cell r="AN2203" t="str">
            <v>alberto.cabrera@gnp.com.mx</v>
          </cell>
          <cell r="AO2203" t="str">
            <v>alberto.cabrera@gnp.com.mx</v>
          </cell>
          <cell r="AQ2203">
            <v>5535667176</v>
          </cell>
          <cell r="AR2203" t="str">
            <v>6363180011329024</v>
          </cell>
          <cell r="AS2203" t="str">
            <v>ACTIVO</v>
          </cell>
          <cell r="AT2203" t="str">
            <v>2082</v>
          </cell>
          <cell r="AU2203" t="str">
            <v>684</v>
          </cell>
          <cell r="AV2203" t="str">
            <v>11/26</v>
          </cell>
          <cell r="AW2203" t="str">
            <v>IMDM24204093..</v>
          </cell>
          <cell r="AX2203" t="str">
            <v>Activo</v>
          </cell>
          <cell r="AY2203" t="str">
            <v>Si</v>
          </cell>
          <cell r="AZ2203">
            <v>1229.17</v>
          </cell>
          <cell r="BA2203">
            <v>43708</v>
          </cell>
          <cell r="BB2203">
            <v>4916.68</v>
          </cell>
          <cell r="BC2203" t="str">
            <v>-</v>
          </cell>
          <cell r="BD2203">
            <v>118000</v>
          </cell>
          <cell r="BE2203">
            <v>43661</v>
          </cell>
          <cell r="BF2203">
            <v>45107</v>
          </cell>
          <cell r="BG2203">
            <v>4</v>
          </cell>
          <cell r="BH2203">
            <v>2023</v>
          </cell>
          <cell r="BI2203">
            <v>0</v>
          </cell>
          <cell r="BJ2203" t="str">
            <v>Arrendado</v>
          </cell>
          <cell r="BK2203" t="str">
            <v>CFU000027661</v>
          </cell>
          <cell r="BM2203">
            <v>259437.93</v>
          </cell>
          <cell r="BN2203">
            <v>41510.068800000001</v>
          </cell>
          <cell r="BO2203">
            <v>300947.9988</v>
          </cell>
          <cell r="BP2203" t="str">
            <v>-</v>
          </cell>
          <cell r="BQ2203">
            <v>43652</v>
          </cell>
          <cell r="BR2203" t="str">
            <v>AP-20181108-0815</v>
          </cell>
          <cell r="BS2203" t="str">
            <v>5</v>
          </cell>
          <cell r="BT2203" t="str">
            <v>7/48</v>
          </cell>
          <cell r="BU2203">
            <v>2478.4899999999998</v>
          </cell>
          <cell r="BV2203">
            <v>2660.06</v>
          </cell>
          <cell r="BW2203">
            <v>5138.5499999999993</v>
          </cell>
          <cell r="BX2203">
            <v>822.17</v>
          </cell>
          <cell r="BY2203">
            <v>5960.7199999999993</v>
          </cell>
          <cell r="BZ2203">
            <v>242795.30000000002</v>
          </cell>
          <cell r="CA2203" t="str">
            <v>08/11/2018</v>
          </cell>
          <cell r="CB2203" t="str">
            <v>06/12/2022</v>
          </cell>
          <cell r="CC2203" t="str">
            <v>Jueves</v>
          </cell>
          <cell r="CD2203" t="str">
            <v>-</v>
          </cell>
          <cell r="CE2203" t="str">
            <v>1</v>
          </cell>
          <cell r="CF2203" t="str">
            <v>Verde</v>
          </cell>
          <cell r="CG2203" t="str">
            <v>4o Sábado</v>
          </cell>
          <cell r="CH2203" t="str">
            <v>Abr y May</v>
          </cell>
          <cell r="CI2203" t="str">
            <v>Oct y Nov</v>
          </cell>
          <cell r="CJ2203" t="str">
            <v>Ajustador</v>
          </cell>
          <cell r="CK2203">
            <v>72</v>
          </cell>
          <cell r="CL2203" t="str">
            <v>101 - MAGNA</v>
          </cell>
          <cell r="CM2203" t="str">
            <v>19005</v>
          </cell>
          <cell r="CN2203" t="str">
            <v>185/60/R15</v>
          </cell>
          <cell r="CO2203" t="str">
            <v>Motor: 1.5L, Potencia: 99hp @ 4,800 rpm. Torque: 82 lb-pie @ 4,000 rpm</v>
          </cell>
          <cell r="CP2203" t="str">
            <v>4010818</v>
          </cell>
        </row>
        <row r="2204">
          <cell r="A2204" t="str">
            <v>19006</v>
          </cell>
          <cell r="B2204" t="str">
            <v>98E490</v>
          </cell>
          <cell r="C2204" t="str">
            <v>Ciudad de México</v>
          </cell>
          <cell r="D2204" t="str">
            <v>No aplica</v>
          </cell>
          <cell r="E2204" t="str">
            <v>Prius</v>
          </cell>
          <cell r="F2204" t="str">
            <v>Automóvil</v>
          </cell>
          <cell r="G2204" t="str">
            <v>Toyota</v>
          </cell>
          <cell r="H2204" t="str">
            <v>Prius C 5 Ptas, Híbrido, T/A-CVT, D/H, A/A, ABS, B/A, E/E, CD/BT</v>
          </cell>
          <cell r="I2204" t="str">
            <v>JTDKDTB32K1621159</v>
          </cell>
          <cell r="J2204" t="str">
            <v>1NZ8678979</v>
          </cell>
          <cell r="K2204" t="str">
            <v>Magna</v>
          </cell>
          <cell r="L2204">
            <v>4</v>
          </cell>
          <cell r="M2204">
            <v>36</v>
          </cell>
          <cell r="N2204">
            <v>2019</v>
          </cell>
          <cell r="O2204" t="str">
            <v>Ciudad de México</v>
          </cell>
          <cell r="P2204" t="str">
            <v>Ciudad de México</v>
          </cell>
          <cell r="Q2204" t="str">
            <v>Zona Metropolitana</v>
          </cell>
          <cell r="R2204" t="str">
            <v>Activo</v>
          </cell>
          <cell r="S2204" t="str">
            <v>En operación</v>
          </cell>
          <cell r="T2204" t="str">
            <v>GNP</v>
          </cell>
          <cell r="U2204" t="str">
            <v>Grupo Nacional Provincial, S.A.B.</v>
          </cell>
          <cell r="V2204" t="str">
            <v>Asesor de Servicio</v>
          </cell>
          <cell r="W2204" t="str">
            <v>-</v>
          </cell>
          <cell r="X2204" t="str">
            <v>-</v>
          </cell>
          <cell r="Y2204" t="str">
            <v>Asignado</v>
          </cell>
          <cell r="Z2204" t="str">
            <v>N88533</v>
          </cell>
          <cell r="AA2204" t="str">
            <v>Beteta Pérez Pedro Antonio</v>
          </cell>
          <cell r="AB2204" t="str">
            <v>Grupo Nacional Provincial, S.A.B.</v>
          </cell>
          <cell r="AC2204" t="str">
            <v>BEPP750217MY3</v>
          </cell>
          <cell r="AD2204" t="str">
            <v>Operativo</v>
          </cell>
          <cell r="AE2204" t="str">
            <v>Asesor de Servicio Automovil</v>
          </cell>
          <cell r="AF2204" t="str">
            <v>Unidad Operativa</v>
          </cell>
          <cell r="AG2204" t="str">
            <v>Dirección Servicio y Operaciones</v>
          </cell>
          <cell r="AH2204" t="str">
            <v>Subdir. Siniestros CDMX y Sureste</v>
          </cell>
          <cell r="AI2204" t="str">
            <v>C9208</v>
          </cell>
          <cell r="AJ2204" t="str">
            <v>Lasa Estrada Antxon</v>
          </cell>
          <cell r="AK2204" t="str">
            <v>Tlalnepantla</v>
          </cell>
          <cell r="AL2204" t="str">
            <v>Tlalnepantla</v>
          </cell>
          <cell r="AM2204">
            <v>0</v>
          </cell>
          <cell r="AN2204" t="str">
            <v>pedro.beteta@gnp.com.mx</v>
          </cell>
          <cell r="AO2204" t="str">
            <v>pedro.beteta@gnp.com.mx</v>
          </cell>
          <cell r="AQ2204">
            <v>5535667123</v>
          </cell>
          <cell r="AR2204" t="str">
            <v>6363180011329032</v>
          </cell>
          <cell r="AS2204" t="str">
            <v>ACTIVO</v>
          </cell>
          <cell r="AT2204" t="str">
            <v>5438</v>
          </cell>
          <cell r="AU2204" t="str">
            <v>915</v>
          </cell>
          <cell r="AV2204" t="str">
            <v>11/26</v>
          </cell>
          <cell r="AW2204" t="str">
            <v>IMDM24204097..</v>
          </cell>
          <cell r="AX2204" t="str">
            <v>Activo</v>
          </cell>
          <cell r="AY2204" t="str">
            <v>Si</v>
          </cell>
          <cell r="AZ2204">
            <v>1229.17</v>
          </cell>
          <cell r="BA2204">
            <v>43708</v>
          </cell>
          <cell r="BB2204">
            <v>2458.34</v>
          </cell>
          <cell r="BC2204">
            <v>115541.66</v>
          </cell>
          <cell r="BD2204">
            <v>118000</v>
          </cell>
          <cell r="BE2204">
            <v>43692</v>
          </cell>
          <cell r="BF2204">
            <v>45153</v>
          </cell>
          <cell r="BG2204">
            <v>4</v>
          </cell>
          <cell r="BH2204">
            <v>2023</v>
          </cell>
          <cell r="BI2204">
            <v>0</v>
          </cell>
          <cell r="BJ2204" t="str">
            <v>Arrendado</v>
          </cell>
          <cell r="BK2204" t="str">
            <v>CFU000027660</v>
          </cell>
          <cell r="BM2204">
            <v>259437.93</v>
          </cell>
          <cell r="BN2204">
            <v>41510.068800000001</v>
          </cell>
          <cell r="BO2204">
            <v>300947.9988</v>
          </cell>
          <cell r="BP2204" t="str">
            <v>-</v>
          </cell>
          <cell r="BQ2204">
            <v>43652</v>
          </cell>
          <cell r="BR2204" t="str">
            <v>AP-20181108-0815</v>
          </cell>
          <cell r="BS2204" t="str">
            <v>6</v>
          </cell>
          <cell r="BT2204" t="str">
            <v>7/48</v>
          </cell>
          <cell r="BU2204">
            <v>2478.4899999999998</v>
          </cell>
          <cell r="BV2204">
            <v>2660.06</v>
          </cell>
          <cell r="BW2204">
            <v>5138.5499999999993</v>
          </cell>
          <cell r="BX2204">
            <v>822.17</v>
          </cell>
          <cell r="BY2204">
            <v>5960.7199999999993</v>
          </cell>
          <cell r="BZ2204">
            <v>242795.30000000002</v>
          </cell>
          <cell r="CA2204" t="str">
            <v>08/11/2018</v>
          </cell>
          <cell r="CB2204" t="str">
            <v>06/12/2022</v>
          </cell>
          <cell r="CC2204" t="str">
            <v>Viernes</v>
          </cell>
          <cell r="CD2204" t="str">
            <v>-</v>
          </cell>
          <cell r="CE2204" t="str">
            <v>0</v>
          </cell>
          <cell r="CF2204" t="str">
            <v>Azul</v>
          </cell>
          <cell r="CG2204" t="str">
            <v>5o Sábado</v>
          </cell>
          <cell r="CH2204" t="str">
            <v>May y Jun</v>
          </cell>
          <cell r="CI2204" t="str">
            <v>Nov y Dic</v>
          </cell>
          <cell r="CJ2204" t="str">
            <v>Ajustador</v>
          </cell>
          <cell r="CK2204">
            <v>72</v>
          </cell>
          <cell r="CL2204" t="str">
            <v>101 - MAGNA</v>
          </cell>
          <cell r="CM2204" t="str">
            <v>19006</v>
          </cell>
          <cell r="CN2204" t="str">
            <v>185/60/R15</v>
          </cell>
          <cell r="CO2204" t="str">
            <v>Motor: 1.5L, Potencia: 99hp @ 4,800 rpm. Torque: 82 lb-pie @ 4,000 rpm</v>
          </cell>
          <cell r="CP2204" t="str">
            <v>4006518</v>
          </cell>
        </row>
        <row r="2205">
          <cell r="A2205" t="str">
            <v>19007</v>
          </cell>
          <cell r="B2205" t="str">
            <v>98E560</v>
          </cell>
          <cell r="C2205" t="str">
            <v>Ciudad de México</v>
          </cell>
          <cell r="D2205" t="str">
            <v>No aplica</v>
          </cell>
          <cell r="E2205" t="str">
            <v>Prius</v>
          </cell>
          <cell r="F2205" t="str">
            <v>Automóvil</v>
          </cell>
          <cell r="G2205" t="str">
            <v>Toyota</v>
          </cell>
          <cell r="H2205" t="str">
            <v>Prius C 5 Ptas, Híbrido, T/A-CVT, D/H, A/A, ABS, B/A, E/E, CD/BT</v>
          </cell>
          <cell r="I2205" t="str">
            <v>JTDKDTB36K1621181</v>
          </cell>
          <cell r="J2205" t="str">
            <v>1NZ8679548</v>
          </cell>
          <cell r="K2205" t="str">
            <v>Magna</v>
          </cell>
          <cell r="L2205">
            <v>4</v>
          </cell>
          <cell r="M2205">
            <v>36</v>
          </cell>
          <cell r="N2205">
            <v>2019</v>
          </cell>
          <cell r="O2205" t="str">
            <v>Ciudad de México</v>
          </cell>
          <cell r="P2205" t="str">
            <v>Ciudad de México</v>
          </cell>
          <cell r="Q2205" t="str">
            <v>Zona Metropolitana</v>
          </cell>
          <cell r="R2205" t="str">
            <v>Activo</v>
          </cell>
          <cell r="S2205" t="str">
            <v>En operación</v>
          </cell>
          <cell r="T2205" t="str">
            <v>GNP</v>
          </cell>
          <cell r="U2205" t="str">
            <v>Grupo Nacional Provincial, S.A.B.</v>
          </cell>
          <cell r="V2205" t="str">
            <v>Asesor de Servicio</v>
          </cell>
          <cell r="W2205" t="str">
            <v>-</v>
          </cell>
          <cell r="X2205" t="str">
            <v>-</v>
          </cell>
          <cell r="Y2205" t="str">
            <v>Asignado</v>
          </cell>
          <cell r="Z2205" t="str">
            <v>N87579</v>
          </cell>
          <cell r="AA2205" t="str">
            <v>Arroyo Castro Hugo Wilfrido</v>
          </cell>
          <cell r="AB2205" t="str">
            <v>Grupo Nacional Provincial, S.A.B.</v>
          </cell>
          <cell r="AC2205" t="str">
            <v>AOCH760928NS1</v>
          </cell>
          <cell r="AD2205" t="str">
            <v>Operativo</v>
          </cell>
          <cell r="AE2205" t="str">
            <v>Asesor de Servicio Automovil</v>
          </cell>
          <cell r="AF2205" t="str">
            <v>Unidad Operativa</v>
          </cell>
          <cell r="AG2205" t="str">
            <v>Dirección Servicio y Operaciones</v>
          </cell>
          <cell r="AH2205" t="str">
            <v>Subdir. Siniestros CDMX y Sureste</v>
          </cell>
          <cell r="AI2205" t="str">
            <v>C9215</v>
          </cell>
          <cell r="AJ2205" t="str">
            <v>Moreno Alvárez Elvia Citlalli</v>
          </cell>
          <cell r="AK2205" t="str">
            <v>Tlalnepantla</v>
          </cell>
          <cell r="AL2205" t="str">
            <v>Tlalnepantla</v>
          </cell>
          <cell r="AM2205">
            <v>0</v>
          </cell>
          <cell r="AN2205" t="str">
            <v>hugo.arroyo@gnp.com.mx</v>
          </cell>
          <cell r="AO2205" t="str">
            <v>hugo.arroyo@gnp.com.mx</v>
          </cell>
          <cell r="AQ2205">
            <v>5535667125</v>
          </cell>
          <cell r="AR2205" t="str">
            <v>6363180011329057</v>
          </cell>
          <cell r="AS2205" t="str">
            <v>ACTIVO</v>
          </cell>
          <cell r="AT2205" t="str">
            <v>1085</v>
          </cell>
          <cell r="AU2205" t="str">
            <v>011</v>
          </cell>
          <cell r="AV2205" t="str">
            <v>11/26</v>
          </cell>
          <cell r="AW2205" t="str">
            <v>IMDM24204113..</v>
          </cell>
          <cell r="AX2205" t="str">
            <v>Activo</v>
          </cell>
          <cell r="AY2205" t="str">
            <v>Si</v>
          </cell>
          <cell r="AZ2205">
            <v>1229.17</v>
          </cell>
          <cell r="BA2205">
            <v>43708</v>
          </cell>
          <cell r="BB2205">
            <v>7375.02</v>
          </cell>
          <cell r="BC2205">
            <v>110624.98</v>
          </cell>
          <cell r="BD2205">
            <v>118000</v>
          </cell>
          <cell r="BE2205">
            <v>43631</v>
          </cell>
          <cell r="BF2205">
            <v>45076</v>
          </cell>
          <cell r="BG2205">
            <v>4</v>
          </cell>
          <cell r="BH2205">
            <v>2023</v>
          </cell>
          <cell r="BI2205">
            <v>0</v>
          </cell>
          <cell r="BJ2205" t="str">
            <v>Arrendado</v>
          </cell>
          <cell r="BK2205" t="str">
            <v>CFU000027659</v>
          </cell>
          <cell r="BM2205">
            <v>259437.93</v>
          </cell>
          <cell r="BN2205">
            <v>41510.068800000001</v>
          </cell>
          <cell r="BO2205">
            <v>300947.9988</v>
          </cell>
          <cell r="BP2205" t="str">
            <v>-</v>
          </cell>
          <cell r="BQ2205">
            <v>43652</v>
          </cell>
          <cell r="BR2205" t="str">
            <v>AP-20181108-0815</v>
          </cell>
          <cell r="BS2205" t="str">
            <v>7</v>
          </cell>
          <cell r="BT2205" t="str">
            <v>7/48</v>
          </cell>
          <cell r="BU2205">
            <v>2478.4899999999998</v>
          </cell>
          <cell r="BV2205">
            <v>2660.06</v>
          </cell>
          <cell r="BW2205">
            <v>5138.5499999999993</v>
          </cell>
          <cell r="BX2205">
            <v>822.17</v>
          </cell>
          <cell r="BY2205">
            <v>5960.7199999999993</v>
          </cell>
          <cell r="BZ2205">
            <v>242795.30000000002</v>
          </cell>
          <cell r="CA2205" t="str">
            <v>08/11/2018</v>
          </cell>
          <cell r="CB2205" t="str">
            <v>06/12/2022</v>
          </cell>
          <cell r="CC2205" t="str">
            <v>Viernes</v>
          </cell>
          <cell r="CD2205" t="str">
            <v>-</v>
          </cell>
          <cell r="CE2205" t="str">
            <v>0</v>
          </cell>
          <cell r="CF2205" t="str">
            <v>Azul</v>
          </cell>
          <cell r="CG2205" t="str">
            <v>5o Sábado</v>
          </cell>
          <cell r="CH2205" t="str">
            <v>May y Jun</v>
          </cell>
          <cell r="CI2205" t="str">
            <v>Nov y Dic</v>
          </cell>
          <cell r="CJ2205" t="str">
            <v>Ajustador</v>
          </cell>
          <cell r="CK2205">
            <v>72</v>
          </cell>
          <cell r="CL2205" t="str">
            <v>101 - MAGNA</v>
          </cell>
          <cell r="CM2205" t="str">
            <v>19007</v>
          </cell>
          <cell r="CN2205" t="str">
            <v>185/60/R15</v>
          </cell>
          <cell r="CO2205" t="str">
            <v>Motor: 1.5L, Potencia: 99hp @ 4,800 rpm. Torque: 82 lb-pie @ 4,000 rpm</v>
          </cell>
          <cell r="CP2205" t="str">
            <v>4010788</v>
          </cell>
        </row>
        <row r="2206">
          <cell r="A2206" t="str">
            <v>19008</v>
          </cell>
          <cell r="B2206" t="str">
            <v>99E033</v>
          </cell>
          <cell r="C2206" t="str">
            <v>Ciudad de México</v>
          </cell>
          <cell r="D2206" t="str">
            <v>No aplica</v>
          </cell>
          <cell r="E2206" t="str">
            <v>Prius</v>
          </cell>
          <cell r="F2206" t="str">
            <v>Automóvil</v>
          </cell>
          <cell r="G2206" t="str">
            <v>Toyota</v>
          </cell>
          <cell r="H2206" t="str">
            <v>Prius C 5 Ptas, Híbrido, T/A-CVT, D/H, A/A, ABS, B/A, E/E, CD/BT</v>
          </cell>
          <cell r="I2206" t="str">
            <v>JTDKDTB38K1621389</v>
          </cell>
          <cell r="J2206" t="str">
            <v>1NZ8682368</v>
          </cell>
          <cell r="K2206" t="str">
            <v>Magna</v>
          </cell>
          <cell r="L2206">
            <v>4</v>
          </cell>
          <cell r="M2206">
            <v>36</v>
          </cell>
          <cell r="N2206">
            <v>2019</v>
          </cell>
          <cell r="O2206" t="str">
            <v>Ciudad de México</v>
          </cell>
          <cell r="P2206" t="str">
            <v>Ciudad de México</v>
          </cell>
          <cell r="Q2206" t="str">
            <v>Zona Metropolitana</v>
          </cell>
          <cell r="R2206" t="str">
            <v>Activo</v>
          </cell>
          <cell r="S2206" t="str">
            <v>En operación</v>
          </cell>
          <cell r="T2206" t="str">
            <v>GNP</v>
          </cell>
          <cell r="U2206" t="str">
            <v>Grupo Nacional Provincial, S.A.B.</v>
          </cell>
          <cell r="V2206" t="str">
            <v>Asesor de Servicio</v>
          </cell>
          <cell r="W2206" t="str">
            <v>-</v>
          </cell>
          <cell r="X2206" t="str">
            <v>-</v>
          </cell>
          <cell r="Y2206" t="str">
            <v>Asignado</v>
          </cell>
          <cell r="Z2206" t="str">
            <v>N91195</v>
          </cell>
          <cell r="AA2206" t="str">
            <v>González Bonilla Eduardo</v>
          </cell>
          <cell r="AB2206" t="str">
            <v>Grupo Nacional Provincial, S.A.B.</v>
          </cell>
          <cell r="AC2206" t="str">
            <v>GOBE8402119F6</v>
          </cell>
          <cell r="AD2206" t="str">
            <v>Operativo</v>
          </cell>
          <cell r="AE2206" t="str">
            <v>Asesor de Servicio Automovil</v>
          </cell>
          <cell r="AF2206" t="str">
            <v>Unidad Operativa</v>
          </cell>
          <cell r="AG2206" t="str">
            <v>Dirección Servicio y Operaciones</v>
          </cell>
          <cell r="AH2206" t="str">
            <v>Subdir. Siniestros CDMX y Sureste</v>
          </cell>
          <cell r="AI2206" t="str">
            <v>C9215</v>
          </cell>
          <cell r="AJ2206" t="str">
            <v>Moreno Alvárez Elvia Citlalli</v>
          </cell>
          <cell r="AK2206" t="str">
            <v>Tlalnepantla</v>
          </cell>
          <cell r="AL2206" t="str">
            <v>Tlalnepantla</v>
          </cell>
          <cell r="AM2206">
            <v>0</v>
          </cell>
          <cell r="AN2206" t="str">
            <v>eduardo.bonilla@gnp.com.mx</v>
          </cell>
          <cell r="AO2206" t="str">
            <v>eduardo.bonilla@gnp.com.mx</v>
          </cell>
          <cell r="AQ2206">
            <v>5535228952</v>
          </cell>
          <cell r="AR2206" t="str">
            <v>6363180011329040</v>
          </cell>
          <cell r="AS2206" t="str">
            <v>ACTIVO</v>
          </cell>
          <cell r="AT2206" t="str">
            <v>3541</v>
          </cell>
          <cell r="AU2206" t="str">
            <v>394</v>
          </cell>
          <cell r="AV2206" t="str">
            <v>11/26</v>
          </cell>
          <cell r="AW2206" t="str">
            <v>IMDM24204078..</v>
          </cell>
          <cell r="AX2206" t="str">
            <v>Activo</v>
          </cell>
          <cell r="AY2206" t="str">
            <v>No</v>
          </cell>
          <cell r="AZ2206" t="str">
            <v>-</v>
          </cell>
          <cell r="BA2206" t="str">
            <v>-</v>
          </cell>
          <cell r="BB2206" t="str">
            <v>-</v>
          </cell>
          <cell r="BC2206" t="str">
            <v>-</v>
          </cell>
          <cell r="BD2206" t="str">
            <v>-</v>
          </cell>
          <cell r="BE2206" t="str">
            <v>-</v>
          </cell>
          <cell r="BF2206" t="str">
            <v>-</v>
          </cell>
          <cell r="BG2206">
            <v>4</v>
          </cell>
          <cell r="BH2206">
            <v>2023</v>
          </cell>
          <cell r="BI2206">
            <v>0</v>
          </cell>
          <cell r="BJ2206" t="str">
            <v>Arrendado</v>
          </cell>
          <cell r="BK2206" t="str">
            <v>CFU000027742</v>
          </cell>
          <cell r="BM2206">
            <v>259437.93</v>
          </cell>
          <cell r="BN2206">
            <v>41510.068800000001</v>
          </cell>
          <cell r="BO2206">
            <v>300947.9988</v>
          </cell>
          <cell r="BP2206" t="str">
            <v>-</v>
          </cell>
          <cell r="BQ2206">
            <v>43652</v>
          </cell>
          <cell r="BR2206" t="str">
            <v>AP-20181108-0815</v>
          </cell>
          <cell r="BS2206" t="str">
            <v>8</v>
          </cell>
          <cell r="BT2206" t="str">
            <v>7/48</v>
          </cell>
          <cell r="BU2206">
            <v>2478.4899999999998</v>
          </cell>
          <cell r="BV2206">
            <v>2660.06</v>
          </cell>
          <cell r="BW2206">
            <v>5138.5499999999993</v>
          </cell>
          <cell r="BX2206">
            <v>822.17</v>
          </cell>
          <cell r="BY2206">
            <v>5960.7199999999993</v>
          </cell>
          <cell r="BZ2206">
            <v>242795.30000000002</v>
          </cell>
          <cell r="CA2206" t="str">
            <v>08/11/2018</v>
          </cell>
          <cell r="CB2206" t="str">
            <v>06/12/2022</v>
          </cell>
          <cell r="CC2206" t="str">
            <v>Miércoles</v>
          </cell>
          <cell r="CD2206" t="str">
            <v>-</v>
          </cell>
          <cell r="CE2206" t="str">
            <v>3</v>
          </cell>
          <cell r="CF2206" t="str">
            <v>Rojo</v>
          </cell>
          <cell r="CG2206" t="str">
            <v>3er Sábado</v>
          </cell>
          <cell r="CH2206" t="str">
            <v>Mzo y Abr</v>
          </cell>
          <cell r="CI2206" t="str">
            <v>Sep y Oct</v>
          </cell>
          <cell r="CJ2206" t="str">
            <v>Ajustador</v>
          </cell>
          <cell r="CK2206">
            <v>72</v>
          </cell>
          <cell r="CL2206" t="str">
            <v>101 - MAGNA</v>
          </cell>
          <cell r="CM2206" t="str">
            <v>19008</v>
          </cell>
          <cell r="CN2206" t="str">
            <v>185/60/R15</v>
          </cell>
          <cell r="CO2206" t="str">
            <v>Motor: 1.5L, Potencia: 99hp @ 4,800 rpm. Torque: 82 lb-pie @ 4,000 rpm</v>
          </cell>
          <cell r="CP2206" t="str">
            <v>4010841</v>
          </cell>
        </row>
        <row r="2207">
          <cell r="A2207" t="str">
            <v>19009</v>
          </cell>
          <cell r="B2207" t="str">
            <v>99E166</v>
          </cell>
          <cell r="C2207" t="str">
            <v>Ciudad de México</v>
          </cell>
          <cell r="D2207" t="str">
            <v>No aplica</v>
          </cell>
          <cell r="E2207" t="str">
            <v>Prius</v>
          </cell>
          <cell r="F2207" t="str">
            <v>Automóvil</v>
          </cell>
          <cell r="G2207" t="str">
            <v>Toyota</v>
          </cell>
          <cell r="H2207" t="str">
            <v>Prius C 5 Ptas, Híbrido, T/A-CVT, D/H, A/A, ABS, B/A, E/E, CD/BT</v>
          </cell>
          <cell r="I2207" t="str">
            <v>JTDKDTB3XK1621524</v>
          </cell>
          <cell r="J2207" t="str">
            <v>1NZ8684303</v>
          </cell>
          <cell r="K2207" t="str">
            <v>Magna</v>
          </cell>
          <cell r="L2207">
            <v>4</v>
          </cell>
          <cell r="M2207">
            <v>36</v>
          </cell>
          <cell r="N2207">
            <v>2019</v>
          </cell>
          <cell r="O2207" t="str">
            <v>Ciudad de México</v>
          </cell>
          <cell r="P2207" t="str">
            <v>Ciudad de México</v>
          </cell>
          <cell r="Q2207" t="str">
            <v>Zona Metropolitana</v>
          </cell>
          <cell r="R2207" t="str">
            <v>Activo</v>
          </cell>
          <cell r="S2207" t="str">
            <v>En operación</v>
          </cell>
          <cell r="T2207" t="str">
            <v>GNP</v>
          </cell>
          <cell r="U2207" t="str">
            <v>Grupo Nacional Provincial, S.A.B.</v>
          </cell>
          <cell r="V2207" t="str">
            <v>Asesor de Servicio</v>
          </cell>
          <cell r="W2207" t="str">
            <v>-</v>
          </cell>
          <cell r="X2207" t="str">
            <v>-</v>
          </cell>
          <cell r="Y2207" t="str">
            <v>Asignado</v>
          </cell>
          <cell r="Z2207" t="str">
            <v>N94201</v>
          </cell>
          <cell r="AA2207" t="str">
            <v>Hernandez Nunez Adrian Arturo</v>
          </cell>
          <cell r="AB2207" t="str">
            <v>Grupo Nacional Provincial, S.A.B.</v>
          </cell>
          <cell r="AC2207" t="str">
            <v>HENA851128JR1</v>
          </cell>
          <cell r="AD2207" t="str">
            <v>Operativo</v>
          </cell>
          <cell r="AE2207" t="str">
            <v>Asesor de Servicio Automovil</v>
          </cell>
          <cell r="AF2207" t="str">
            <v>Unidad Operativa</v>
          </cell>
          <cell r="AG2207" t="str">
            <v>Dirección Servicio y Operaciones</v>
          </cell>
          <cell r="AH2207" t="str">
            <v>Subdir. Siniestros CDMX y Sureste</v>
          </cell>
          <cell r="AI2207" t="str">
            <v>C9215</v>
          </cell>
          <cell r="AJ2207" t="str">
            <v>Moreno Alvárez Elvia Citlalli</v>
          </cell>
          <cell r="AK2207" t="str">
            <v>Tlalnepantla</v>
          </cell>
          <cell r="AL2207" t="str">
            <v>Tlalnepantla</v>
          </cell>
          <cell r="AM2207">
            <v>0</v>
          </cell>
          <cell r="AN2207" t="str">
            <v>adrian.hernandez@gnp.com.mx</v>
          </cell>
          <cell r="AO2207" t="str">
            <v>adrian.hernandez@gnp.com.mx</v>
          </cell>
          <cell r="AQ2207">
            <v>5548664953</v>
          </cell>
          <cell r="AR2207" t="str">
            <v>6363180011329065</v>
          </cell>
          <cell r="AS2207" t="str">
            <v>CANCELADO</v>
          </cell>
          <cell r="AT2207" t="str">
            <v>2815</v>
          </cell>
          <cell r="AU2207" t="str">
            <v>501</v>
          </cell>
          <cell r="AV2207" t="str">
            <v>11/26</v>
          </cell>
          <cell r="AW2207" t="str">
            <v>IMDM24204111..</v>
          </cell>
          <cell r="AX2207" t="str">
            <v>Activo</v>
          </cell>
          <cell r="AY2207" t="str">
            <v>Si</v>
          </cell>
          <cell r="AZ2207">
            <v>1229.17</v>
          </cell>
          <cell r="BA2207">
            <v>43708</v>
          </cell>
          <cell r="BB2207">
            <v>7375.02</v>
          </cell>
          <cell r="BC2207" t="str">
            <v>-</v>
          </cell>
          <cell r="BD2207">
            <v>118000</v>
          </cell>
          <cell r="BE2207">
            <v>43631</v>
          </cell>
          <cell r="BF2207">
            <v>45076</v>
          </cell>
          <cell r="BG2207">
            <v>4</v>
          </cell>
          <cell r="BH2207">
            <v>2023</v>
          </cell>
          <cell r="BI2207">
            <v>0</v>
          </cell>
          <cell r="BJ2207" t="str">
            <v>Arrendado</v>
          </cell>
          <cell r="BK2207" t="str">
            <v>CFU000027740</v>
          </cell>
          <cell r="BM2207">
            <v>259437.93</v>
          </cell>
          <cell r="BN2207">
            <v>41510.068800000001</v>
          </cell>
          <cell r="BO2207">
            <v>300947.9988</v>
          </cell>
          <cell r="BP2207" t="str">
            <v>-</v>
          </cell>
          <cell r="BQ2207">
            <v>43652</v>
          </cell>
          <cell r="BR2207" t="str">
            <v>AP-20181108-0815</v>
          </cell>
          <cell r="BS2207" t="str">
            <v>9</v>
          </cell>
          <cell r="BT2207" t="str">
            <v>7/48</v>
          </cell>
          <cell r="BU2207">
            <v>2478.4899999999998</v>
          </cell>
          <cell r="BV2207">
            <v>2660.06</v>
          </cell>
          <cell r="BW2207">
            <v>5138.5499999999993</v>
          </cell>
          <cell r="BX2207">
            <v>822.17</v>
          </cell>
          <cell r="BY2207">
            <v>5960.7199999999993</v>
          </cell>
          <cell r="BZ2207">
            <v>242795.30000000002</v>
          </cell>
          <cell r="CA2207" t="str">
            <v>08/11/2018</v>
          </cell>
          <cell r="CB2207" t="str">
            <v>06/12/2022</v>
          </cell>
          <cell r="CC2207" t="str">
            <v>Lunes</v>
          </cell>
          <cell r="CD2207" t="str">
            <v>-</v>
          </cell>
          <cell r="CE2207" t="str">
            <v>6</v>
          </cell>
          <cell r="CF2207" t="str">
            <v>Amarillo</v>
          </cell>
          <cell r="CG2207" t="str">
            <v>1er Sábado</v>
          </cell>
          <cell r="CH2207" t="str">
            <v>Ene y Feb</v>
          </cell>
          <cell r="CI2207" t="str">
            <v>Jul y Ago</v>
          </cell>
          <cell r="CJ2207" t="str">
            <v>Ajustador</v>
          </cell>
          <cell r="CK2207">
            <v>72</v>
          </cell>
          <cell r="CL2207" t="str">
            <v>101 - MAGNA</v>
          </cell>
          <cell r="CM2207" t="str">
            <v>19009</v>
          </cell>
          <cell r="CN2207" t="str">
            <v>185/60/R15</v>
          </cell>
          <cell r="CO2207" t="str">
            <v>Motor: 1.5L, Potencia: 99hp @ 4,800 rpm. Torque: 82 lb-pie @ 4,000 rpm</v>
          </cell>
          <cell r="CP2207" t="str">
            <v>4010811</v>
          </cell>
        </row>
        <row r="2208">
          <cell r="A2208" t="str">
            <v>19010</v>
          </cell>
          <cell r="B2208" t="str">
            <v>99E239</v>
          </cell>
          <cell r="C2208" t="str">
            <v>Ciudad de México</v>
          </cell>
          <cell r="D2208" t="str">
            <v>No aplica</v>
          </cell>
          <cell r="E2208" t="str">
            <v>Prius</v>
          </cell>
          <cell r="F2208" t="str">
            <v>Automóvil</v>
          </cell>
          <cell r="G2208" t="str">
            <v>Toyota</v>
          </cell>
          <cell r="H2208" t="str">
            <v>Prius C 5 Ptas, Híbrido, T/A-CVT, D/H, A/A, ABS, B/A, E/E, CD/BT</v>
          </cell>
          <cell r="I2208" t="str">
            <v>JTDKDTB3XK1620924</v>
          </cell>
          <cell r="J2208" t="str">
            <v>1NZ8675829</v>
          </cell>
          <cell r="K2208" t="str">
            <v>Magna</v>
          </cell>
          <cell r="L2208">
            <v>4</v>
          </cell>
          <cell r="M2208">
            <v>36</v>
          </cell>
          <cell r="N2208">
            <v>2019</v>
          </cell>
          <cell r="O2208" t="str">
            <v>Ciudad de México</v>
          </cell>
          <cell r="P2208" t="str">
            <v>Ciudad de México</v>
          </cell>
          <cell r="Q2208" t="str">
            <v>Zona Metropolitana</v>
          </cell>
          <cell r="R2208" t="str">
            <v>Activo</v>
          </cell>
          <cell r="S2208" t="str">
            <v>En operación</v>
          </cell>
          <cell r="T2208" t="str">
            <v>GNP</v>
          </cell>
          <cell r="U2208" t="str">
            <v>Grupo Nacional Provincial, S.A.B.</v>
          </cell>
          <cell r="V2208" t="str">
            <v>Asesor de Servicio</v>
          </cell>
          <cell r="W2208" t="str">
            <v>-</v>
          </cell>
          <cell r="X2208" t="str">
            <v>-</v>
          </cell>
          <cell r="Y2208" t="str">
            <v>Asignado</v>
          </cell>
          <cell r="Z2208" t="str">
            <v>N87491</v>
          </cell>
          <cell r="AA2208" t="str">
            <v>Medina Morales José Antonio</v>
          </cell>
          <cell r="AB2208" t="str">
            <v>Grupo Nacional Provincial, S.A.B.</v>
          </cell>
          <cell r="AC2208" t="str">
            <v>MEMA7311055P7</v>
          </cell>
          <cell r="AD2208" t="str">
            <v>Operativo</v>
          </cell>
          <cell r="AE2208" t="str">
            <v>Asesor de Servicio Automovil</v>
          </cell>
          <cell r="AF2208" t="str">
            <v>Unidad Operativa</v>
          </cell>
          <cell r="AG2208" t="str">
            <v>Dirección Servicio y Operaciones</v>
          </cell>
          <cell r="AH2208" t="str">
            <v>Subdir. Siniestros CDMX y Sureste</v>
          </cell>
          <cell r="AI2208" t="str">
            <v>C9208</v>
          </cell>
          <cell r="AJ2208" t="str">
            <v>Lasa Estrada Antxon</v>
          </cell>
          <cell r="AK2208" t="str">
            <v>Tlalnepantla</v>
          </cell>
          <cell r="AL2208" t="str">
            <v>Tlalnepantla</v>
          </cell>
          <cell r="AM2208">
            <v>0</v>
          </cell>
          <cell r="AN2208" t="str">
            <v>jose.medina@gnp.com.mx</v>
          </cell>
          <cell r="AO2208" t="str">
            <v>jose.medina@gnp.com.mx</v>
          </cell>
          <cell r="AQ2208">
            <v>5535228707</v>
          </cell>
          <cell r="AR2208" t="str">
            <v>6363180011329073</v>
          </cell>
          <cell r="AS2208" t="str">
            <v>ACTIVO</v>
          </cell>
          <cell r="AT2208" t="str">
            <v>8242</v>
          </cell>
          <cell r="AU2208" t="str">
            <v>666</v>
          </cell>
          <cell r="AV2208" t="str">
            <v>11/26</v>
          </cell>
          <cell r="AW2208" t="str">
            <v>IMDM24204112..</v>
          </cell>
          <cell r="AX2208" t="str">
            <v>Activo</v>
          </cell>
          <cell r="AY2208" t="str">
            <v>Si</v>
          </cell>
          <cell r="AZ2208">
            <v>1229.17</v>
          </cell>
          <cell r="BA2208">
            <v>43708</v>
          </cell>
          <cell r="BB2208">
            <v>4916.68</v>
          </cell>
          <cell r="BC2208">
            <v>113083.32</v>
          </cell>
          <cell r="BD2208">
            <v>118000</v>
          </cell>
          <cell r="BE2208">
            <v>43661</v>
          </cell>
          <cell r="BF2208">
            <v>45107</v>
          </cell>
          <cell r="BG2208">
            <v>4</v>
          </cell>
          <cell r="BH2208">
            <v>2023</v>
          </cell>
          <cell r="BI2208">
            <v>0</v>
          </cell>
          <cell r="BJ2208" t="str">
            <v>Arrendado</v>
          </cell>
          <cell r="BK2208" t="str">
            <v>GFU000025252</v>
          </cell>
          <cell r="BM2208">
            <v>259437.93</v>
          </cell>
          <cell r="BN2208">
            <v>41510.068800000001</v>
          </cell>
          <cell r="BO2208">
            <v>300947.9988</v>
          </cell>
          <cell r="BP2208" t="str">
            <v>-</v>
          </cell>
          <cell r="BQ2208">
            <v>43652</v>
          </cell>
          <cell r="BR2208" t="str">
            <v>AP-20181108-0815</v>
          </cell>
          <cell r="BS2208" t="str">
            <v>10</v>
          </cell>
          <cell r="BT2208" t="str">
            <v>7/48</v>
          </cell>
          <cell r="BU2208">
            <v>2478.4899999999998</v>
          </cell>
          <cell r="BV2208">
            <v>2660.06</v>
          </cell>
          <cell r="BW2208">
            <v>5138.5499999999993</v>
          </cell>
          <cell r="BX2208">
            <v>822.17</v>
          </cell>
          <cell r="BY2208">
            <v>5960.7199999999993</v>
          </cell>
          <cell r="BZ2208">
            <v>242795.30000000002</v>
          </cell>
          <cell r="CA2208" t="str">
            <v>08/11/2018</v>
          </cell>
          <cell r="CB2208" t="str">
            <v>06/12/2022</v>
          </cell>
          <cell r="CC2208" t="str">
            <v>Viernes</v>
          </cell>
          <cell r="CD2208" t="str">
            <v>-</v>
          </cell>
          <cell r="CE2208" t="str">
            <v>9</v>
          </cell>
          <cell r="CF2208" t="str">
            <v>Azul</v>
          </cell>
          <cell r="CG2208" t="str">
            <v>5o Sábado</v>
          </cell>
          <cell r="CH2208" t="str">
            <v>May y Jun</v>
          </cell>
          <cell r="CI2208" t="str">
            <v>Nov y Dic</v>
          </cell>
          <cell r="CJ2208" t="str">
            <v>Ajustador</v>
          </cell>
          <cell r="CK2208">
            <v>72</v>
          </cell>
          <cell r="CL2208" t="str">
            <v>101 - MAGNA</v>
          </cell>
          <cell r="CM2208" t="str">
            <v>19010</v>
          </cell>
          <cell r="CN2208" t="str">
            <v>185/60/R15</v>
          </cell>
          <cell r="CO2208" t="str">
            <v>Motor: 1.5L, Potencia: 99hp @ 4,800 rpm. Torque: 82 lb-pie @ 4,000 rpm</v>
          </cell>
          <cell r="CP2208" t="str">
            <v>4006582</v>
          </cell>
        </row>
        <row r="2209">
          <cell r="A2209" t="str">
            <v>19011</v>
          </cell>
          <cell r="B2209" t="str">
            <v>99E159</v>
          </cell>
          <cell r="C2209" t="str">
            <v>Ciudad de México</v>
          </cell>
          <cell r="D2209" t="str">
            <v>No aplica</v>
          </cell>
          <cell r="E2209" t="str">
            <v>Prius</v>
          </cell>
          <cell r="F2209" t="str">
            <v>Automóvil</v>
          </cell>
          <cell r="G2209" t="str">
            <v>Toyota</v>
          </cell>
          <cell r="H2209" t="str">
            <v>Prius C 5 Ptas, Híbrido, T/A-CVT, D/H, A/A, ABS, B/A, E/E, CD/BT</v>
          </cell>
          <cell r="I2209" t="str">
            <v>JTDKDTB35K1621141</v>
          </cell>
          <cell r="J2209" t="str">
            <v>1NZ8679316</v>
          </cell>
          <cell r="K2209" t="str">
            <v>Magna</v>
          </cell>
          <cell r="L2209">
            <v>4</v>
          </cell>
          <cell r="M2209">
            <v>36</v>
          </cell>
          <cell r="N2209">
            <v>2019</v>
          </cell>
          <cell r="O2209" t="str">
            <v>Ciudad de México</v>
          </cell>
          <cell r="P2209" t="str">
            <v>Ciudad de México</v>
          </cell>
          <cell r="Q2209" t="str">
            <v>Zona Metropolitana</v>
          </cell>
          <cell r="R2209" t="str">
            <v>Activo</v>
          </cell>
          <cell r="S2209" t="str">
            <v>En operación</v>
          </cell>
          <cell r="T2209" t="str">
            <v>GNP</v>
          </cell>
          <cell r="U2209" t="str">
            <v>Grupo Nacional Provincial, S.A.B.</v>
          </cell>
          <cell r="V2209" t="str">
            <v>Asesor de Servicio</v>
          </cell>
          <cell r="W2209" t="str">
            <v>-</v>
          </cell>
          <cell r="X2209" t="str">
            <v>-</v>
          </cell>
          <cell r="Y2209" t="str">
            <v>Asignado</v>
          </cell>
          <cell r="Z2209" t="str">
            <v>S06730</v>
          </cell>
          <cell r="AA2209" t="str">
            <v>Morfin Gonzalez Jose Miguel</v>
          </cell>
          <cell r="AB2209" t="str">
            <v>Servicios Administrativos en Reclamaciones, S.A. de C.V.</v>
          </cell>
          <cell r="AC2209" t="str">
            <v>MOGM9208195T0</v>
          </cell>
          <cell r="AD2209" t="str">
            <v>Operativo</v>
          </cell>
          <cell r="AE2209" t="str">
            <v>Asesor de Servicio</v>
          </cell>
          <cell r="AF2209" t="str">
            <v>Unidad Operativa</v>
          </cell>
          <cell r="AG2209" t="str">
            <v>Dirección Servicio y Operaciones</v>
          </cell>
          <cell r="AH2209" t="str">
            <v>Subdir. Siniestros CDMX y Sureste</v>
          </cell>
          <cell r="AI2209" t="str">
            <v>C9215</v>
          </cell>
          <cell r="AJ2209" t="str">
            <v>Moreno Alvárez Elvia Citlalli</v>
          </cell>
          <cell r="AK2209" t="str">
            <v>Pachuca</v>
          </cell>
          <cell r="AL2209" t="str">
            <v>Pachuca</v>
          </cell>
          <cell r="AM2209">
            <v>0</v>
          </cell>
          <cell r="AN2209" t="str">
            <v>jose.morfin@gnp.com.mx</v>
          </cell>
          <cell r="AO2209" t="str">
            <v>jose.morfin@gnp.com.mx</v>
          </cell>
          <cell r="AQ2209">
            <v>5543634824</v>
          </cell>
          <cell r="AR2209" t="str">
            <v>6363180011329081</v>
          </cell>
          <cell r="AS2209" t="str">
            <v>ACTIVO</v>
          </cell>
          <cell r="AT2209" t="str">
            <v>6877</v>
          </cell>
          <cell r="AU2209" t="str">
            <v>449</v>
          </cell>
          <cell r="AV2209" t="str">
            <v>11/26</v>
          </cell>
          <cell r="AW2209" t="str">
            <v>IMDM24204101..</v>
          </cell>
          <cell r="AX2209" t="str">
            <v>Activo</v>
          </cell>
          <cell r="AY2209" t="str">
            <v>No</v>
          </cell>
          <cell r="AZ2209" t="str">
            <v>-</v>
          </cell>
          <cell r="BA2209" t="str">
            <v>-</v>
          </cell>
          <cell r="BB2209" t="str">
            <v>-</v>
          </cell>
          <cell r="BC2209" t="str">
            <v>-</v>
          </cell>
          <cell r="BD2209" t="str">
            <v>-</v>
          </cell>
          <cell r="BE2209" t="str">
            <v>-</v>
          </cell>
          <cell r="BF2209" t="str">
            <v>-</v>
          </cell>
          <cell r="BG2209">
            <v>4</v>
          </cell>
          <cell r="BH2209">
            <v>2023</v>
          </cell>
          <cell r="BI2209">
            <v>0</v>
          </cell>
          <cell r="BJ2209" t="str">
            <v>Arrendado</v>
          </cell>
          <cell r="BK2209" t="str">
            <v>CFU000027741</v>
          </cell>
          <cell r="BM2209">
            <v>259437.93</v>
          </cell>
          <cell r="BN2209">
            <v>41510.068800000001</v>
          </cell>
          <cell r="BO2209">
            <v>300947.9988</v>
          </cell>
          <cell r="BP2209" t="str">
            <v>-</v>
          </cell>
          <cell r="BQ2209">
            <v>43652</v>
          </cell>
          <cell r="BR2209" t="str">
            <v>AP-20181108-0815</v>
          </cell>
          <cell r="BS2209" t="str">
            <v>11</v>
          </cell>
          <cell r="BT2209" t="str">
            <v>7/48</v>
          </cell>
          <cell r="BU2209">
            <v>2478.4899999999998</v>
          </cell>
          <cell r="BV2209">
            <v>2660.06</v>
          </cell>
          <cell r="BW2209">
            <v>5138.5499999999993</v>
          </cell>
          <cell r="BX2209">
            <v>822.17</v>
          </cell>
          <cell r="BY2209">
            <v>5960.7199999999993</v>
          </cell>
          <cell r="BZ2209">
            <v>242795.30000000002</v>
          </cell>
          <cell r="CA2209" t="str">
            <v>08/11/2018</v>
          </cell>
          <cell r="CB2209" t="str">
            <v>06/12/2022</v>
          </cell>
          <cell r="CC2209" t="str">
            <v>Viernes</v>
          </cell>
          <cell r="CD2209" t="str">
            <v>-</v>
          </cell>
          <cell r="CE2209" t="str">
            <v>9</v>
          </cell>
          <cell r="CF2209" t="str">
            <v>Azul</v>
          </cell>
          <cell r="CG2209" t="str">
            <v>5o Sábado</v>
          </cell>
          <cell r="CH2209" t="str">
            <v>May y Jun</v>
          </cell>
          <cell r="CI2209" t="str">
            <v>Nov y Dic</v>
          </cell>
          <cell r="CJ2209" t="str">
            <v>Ajustador</v>
          </cell>
          <cell r="CK2209">
            <v>72</v>
          </cell>
          <cell r="CL2209" t="str">
            <v>101 - MAGNA</v>
          </cell>
          <cell r="CM2209" t="str">
            <v>19011</v>
          </cell>
          <cell r="CN2209" t="str">
            <v>185/60/R15</v>
          </cell>
          <cell r="CO2209" t="str">
            <v>Motor: 1.5L, Potencia: 99hp @ 4,800 rpm. Torque: 82 lb-pie @ 4,000 rpm</v>
          </cell>
          <cell r="CP2209" t="str">
            <v xml:space="preserve">4006614 </v>
          </cell>
        </row>
        <row r="2210">
          <cell r="A2210" t="str">
            <v>19012</v>
          </cell>
          <cell r="B2210" t="str">
            <v>99E237</v>
          </cell>
          <cell r="C2210" t="str">
            <v>Ciudad de México</v>
          </cell>
          <cell r="D2210" t="str">
            <v>No aplica</v>
          </cell>
          <cell r="E2210" t="str">
            <v>Prius</v>
          </cell>
          <cell r="F2210" t="str">
            <v>Automóvil</v>
          </cell>
          <cell r="G2210" t="str">
            <v>Toyota</v>
          </cell>
          <cell r="H2210" t="str">
            <v>Prius C 5 Ptas, Híbrido, T/A-CVT, D/H, A/A, ABS, B/A, E/E, CD/BT</v>
          </cell>
          <cell r="I2210" t="str">
            <v>JTDKDTB3XK1620387</v>
          </cell>
          <cell r="J2210" t="str">
            <v>1NZ8669567</v>
          </cell>
          <cell r="K2210" t="str">
            <v>Magna</v>
          </cell>
          <cell r="L2210">
            <v>4</v>
          </cell>
          <cell r="M2210">
            <v>36</v>
          </cell>
          <cell r="N2210">
            <v>2019</v>
          </cell>
          <cell r="O2210" t="str">
            <v>Ciudad de México</v>
          </cell>
          <cell r="P2210" t="str">
            <v>Ciudad de México</v>
          </cell>
          <cell r="Q2210" t="str">
            <v>Zona Metropolitana</v>
          </cell>
          <cell r="R2210" t="str">
            <v>Activo</v>
          </cell>
          <cell r="S2210" t="str">
            <v>En operación</v>
          </cell>
          <cell r="T2210" t="str">
            <v>GNP</v>
          </cell>
          <cell r="U2210" t="str">
            <v>Grupo Nacional Provincial, S.A.B.</v>
          </cell>
          <cell r="V2210" t="str">
            <v>Asesor de Servicio</v>
          </cell>
          <cell r="W2210" t="str">
            <v>-</v>
          </cell>
          <cell r="X2210" t="str">
            <v>-</v>
          </cell>
          <cell r="Y2210" t="str">
            <v>Asignado</v>
          </cell>
          <cell r="Z2210" t="str">
            <v>N91371</v>
          </cell>
          <cell r="AA2210" t="str">
            <v>Barrón Arévalo Andrés</v>
          </cell>
          <cell r="AB2210" t="str">
            <v>Grupo Nacional Provincial, S.A.B.</v>
          </cell>
          <cell r="AC2210" t="str">
            <v>BAAA780418H70</v>
          </cell>
          <cell r="AD2210" t="str">
            <v>Operativo</v>
          </cell>
          <cell r="AE2210" t="str">
            <v>Asesor de Servicio Automovil</v>
          </cell>
          <cell r="AF2210" t="str">
            <v>Unidad Operativa</v>
          </cell>
          <cell r="AG2210" t="str">
            <v>Dirección Servicio y Operaciones</v>
          </cell>
          <cell r="AH2210" t="str">
            <v>Subdir. Siniestros CDMX y Sureste</v>
          </cell>
          <cell r="AI2210" t="str">
            <v>C9215</v>
          </cell>
          <cell r="AJ2210" t="str">
            <v>Moreno Alvárez Elvia Citlalli</v>
          </cell>
          <cell r="AK2210" t="str">
            <v>Tlalnepantla</v>
          </cell>
          <cell r="AL2210" t="str">
            <v>Tlalnepantla</v>
          </cell>
          <cell r="AM2210">
            <v>0</v>
          </cell>
          <cell r="AN2210" t="str">
            <v>andres.barron@gnp.com.mx</v>
          </cell>
          <cell r="AO2210" t="str">
            <v>andres.barron@gnp.com.mx</v>
          </cell>
          <cell r="AQ2210">
            <v>5543473138</v>
          </cell>
          <cell r="AR2210" t="str">
            <v>6363180011329099</v>
          </cell>
          <cell r="AS2210" t="str">
            <v>ACTIVO</v>
          </cell>
          <cell r="AT2210" t="str">
            <v>0426</v>
          </cell>
          <cell r="AU2210" t="str">
            <v>773</v>
          </cell>
          <cell r="AV2210" t="str">
            <v>11/26</v>
          </cell>
          <cell r="AW2210" t="str">
            <v>IMDM24204079..</v>
          </cell>
          <cell r="AX2210" t="str">
            <v>Activo</v>
          </cell>
          <cell r="AY2210" t="str">
            <v>Si</v>
          </cell>
          <cell r="AZ2210">
            <v>1229.17</v>
          </cell>
          <cell r="BA2210">
            <v>43708</v>
          </cell>
          <cell r="BB2210">
            <v>7375.02</v>
          </cell>
          <cell r="BC2210" t="str">
            <v>-</v>
          </cell>
          <cell r="BD2210">
            <v>118000</v>
          </cell>
          <cell r="BE2210">
            <v>43631</v>
          </cell>
          <cell r="BF2210">
            <v>45076</v>
          </cell>
          <cell r="BG2210">
            <v>4</v>
          </cell>
          <cell r="BH2210">
            <v>2023</v>
          </cell>
          <cell r="BI2210">
            <v>0</v>
          </cell>
          <cell r="BJ2210" t="str">
            <v>Arrendado</v>
          </cell>
          <cell r="BK2210" t="str">
            <v>GFU000025426</v>
          </cell>
          <cell r="BM2210">
            <v>259437.93</v>
          </cell>
          <cell r="BN2210">
            <v>41510.068800000001</v>
          </cell>
          <cell r="BO2210">
            <v>300947.9988</v>
          </cell>
          <cell r="BP2210" t="str">
            <v>-</v>
          </cell>
          <cell r="BQ2210">
            <v>43652</v>
          </cell>
          <cell r="BR2210" t="str">
            <v>AP-20181108-0815</v>
          </cell>
          <cell r="BS2210" t="str">
            <v>12</v>
          </cell>
          <cell r="BT2210" t="str">
            <v>7/48</v>
          </cell>
          <cell r="BU2210">
            <v>2478.4899999999998</v>
          </cell>
          <cell r="BV2210">
            <v>2660.06</v>
          </cell>
          <cell r="BW2210">
            <v>5138.5499999999993</v>
          </cell>
          <cell r="BX2210">
            <v>822.17</v>
          </cell>
          <cell r="BY2210">
            <v>5960.7199999999993</v>
          </cell>
          <cell r="BZ2210">
            <v>242795.30000000002</v>
          </cell>
          <cell r="CA2210" t="str">
            <v>08/11/2018</v>
          </cell>
          <cell r="CB2210" t="str">
            <v>06/12/2022</v>
          </cell>
          <cell r="CC2210" t="str">
            <v>Martes</v>
          </cell>
          <cell r="CD2210" t="str">
            <v>-</v>
          </cell>
          <cell r="CE2210" t="str">
            <v>7</v>
          </cell>
          <cell r="CF2210" t="str">
            <v>Rosa</v>
          </cell>
          <cell r="CG2210" t="str">
            <v>2o Sábado</v>
          </cell>
          <cell r="CH2210" t="str">
            <v>Feb y Mzo</v>
          </cell>
          <cell r="CI2210" t="str">
            <v>Ago y Sep</v>
          </cell>
          <cell r="CJ2210" t="str">
            <v>Ajustador</v>
          </cell>
          <cell r="CK2210">
            <v>72</v>
          </cell>
          <cell r="CL2210" t="str">
            <v>101 - MAGNA</v>
          </cell>
          <cell r="CM2210" t="str">
            <v>19012</v>
          </cell>
          <cell r="CN2210" t="str">
            <v>185/60/R15</v>
          </cell>
          <cell r="CO2210" t="str">
            <v>Motor: 1.5L, Potencia: 99hp @ 4,800 rpm. Torque: 82 lb-pie @ 4,000 rpm</v>
          </cell>
          <cell r="CP2210" t="str">
            <v>4010798</v>
          </cell>
        </row>
        <row r="2211">
          <cell r="A2211" t="str">
            <v>19013</v>
          </cell>
          <cell r="B2211" t="str">
            <v>99E291</v>
          </cell>
          <cell r="C2211" t="str">
            <v>Ciudad de México</v>
          </cell>
          <cell r="D2211" t="str">
            <v>No aplica</v>
          </cell>
          <cell r="E2211" t="str">
            <v>Prius</v>
          </cell>
          <cell r="F2211" t="str">
            <v>Automóvil</v>
          </cell>
          <cell r="G2211" t="str">
            <v>Toyota</v>
          </cell>
          <cell r="H2211" t="str">
            <v>Prius C 5 Ptas, Híbrido, T/A-CVT, D/H, A/A, ABS, B/A, E/E, CD/BT</v>
          </cell>
          <cell r="I2211" t="str">
            <v>JTDKDTB34K1620580</v>
          </cell>
          <cell r="J2211" t="str">
            <v>1NZ8671947</v>
          </cell>
          <cell r="K2211" t="str">
            <v>Magna</v>
          </cell>
          <cell r="L2211">
            <v>4</v>
          </cell>
          <cell r="M2211">
            <v>36</v>
          </cell>
          <cell r="N2211">
            <v>2019</v>
          </cell>
          <cell r="O2211" t="str">
            <v>Ciudad de México</v>
          </cell>
          <cell r="P2211" t="str">
            <v>Ciudad de México</v>
          </cell>
          <cell r="Q2211" t="str">
            <v>Zona Metropolitana</v>
          </cell>
          <cell r="R2211" t="str">
            <v>Activo</v>
          </cell>
          <cell r="S2211" t="str">
            <v>En operación</v>
          </cell>
          <cell r="T2211" t="str">
            <v>GNP</v>
          </cell>
          <cell r="U2211" t="str">
            <v>Grupo Nacional Provincial, S.A.B.</v>
          </cell>
          <cell r="V2211" t="str">
            <v>Asesor de Servicio</v>
          </cell>
          <cell r="W2211" t="str">
            <v>-</v>
          </cell>
          <cell r="X2211" t="str">
            <v>-</v>
          </cell>
          <cell r="Y2211" t="str">
            <v>Asignado</v>
          </cell>
          <cell r="Z2211" t="str">
            <v>N87519</v>
          </cell>
          <cell r="AA2211" t="str">
            <v>De la Rosa Fuentes Aldo</v>
          </cell>
          <cell r="AB2211" t="str">
            <v>Grupo Nacional Provincial, S.A.B.</v>
          </cell>
          <cell r="AC2211" t="str">
            <v>ROFA771028UD5</v>
          </cell>
          <cell r="AD2211" t="str">
            <v>Operativo</v>
          </cell>
          <cell r="AE2211" t="str">
            <v>Asesor de Servicio Automovil</v>
          </cell>
          <cell r="AF2211" t="str">
            <v>Unidad Operativa</v>
          </cell>
          <cell r="AG2211" t="str">
            <v>Dirección Servicio y Operaciones</v>
          </cell>
          <cell r="AH2211" t="str">
            <v>Subdir. Siniestros CDMX y Sureste</v>
          </cell>
          <cell r="AI2211" t="str">
            <v>C9208</v>
          </cell>
          <cell r="AJ2211" t="str">
            <v>Lasa Estrada Antxon</v>
          </cell>
          <cell r="AK2211" t="str">
            <v>Tlalnepantla</v>
          </cell>
          <cell r="AL2211" t="str">
            <v>Tlalnepantla</v>
          </cell>
          <cell r="AM2211">
            <v>0</v>
          </cell>
          <cell r="AN2211" t="str">
            <v>aldo.delarosa@gnp.com.mx</v>
          </cell>
          <cell r="AO2211" t="str">
            <v>aldo.delarosa@gnp.com.mx</v>
          </cell>
          <cell r="AQ2211">
            <v>5535228438</v>
          </cell>
          <cell r="AR2211" t="str">
            <v>6363180011329115</v>
          </cell>
          <cell r="AS2211" t="str">
            <v>ACTIVO</v>
          </cell>
          <cell r="AT2211" t="str">
            <v>4883</v>
          </cell>
          <cell r="AU2211" t="str">
            <v>627</v>
          </cell>
          <cell r="AV2211" t="str">
            <v>11/26</v>
          </cell>
          <cell r="AW2211" t="str">
            <v>IMDM24204110..</v>
          </cell>
          <cell r="AX2211" t="str">
            <v>Activo</v>
          </cell>
          <cell r="AY2211" t="str">
            <v>Si</v>
          </cell>
          <cell r="AZ2211">
            <v>1229.17</v>
          </cell>
          <cell r="BA2211">
            <v>43708</v>
          </cell>
          <cell r="BB2211">
            <v>7375.02</v>
          </cell>
          <cell r="BC2211">
            <v>110624.98</v>
          </cell>
          <cell r="BD2211">
            <v>118000</v>
          </cell>
          <cell r="BE2211">
            <v>43631</v>
          </cell>
          <cell r="BF2211">
            <v>45076</v>
          </cell>
          <cell r="BG2211">
            <v>4</v>
          </cell>
          <cell r="BH2211">
            <v>2023</v>
          </cell>
          <cell r="BI2211">
            <v>0</v>
          </cell>
          <cell r="BJ2211" t="str">
            <v>Arrendado</v>
          </cell>
          <cell r="BK2211" t="str">
            <v>GFU000025425</v>
          </cell>
          <cell r="BM2211">
            <v>259437.93</v>
          </cell>
          <cell r="BN2211">
            <v>41510.068800000001</v>
          </cell>
          <cell r="BO2211">
            <v>300947.9988</v>
          </cell>
          <cell r="BP2211" t="str">
            <v>-</v>
          </cell>
          <cell r="BQ2211">
            <v>43652</v>
          </cell>
          <cell r="BR2211" t="str">
            <v>AP-20181108-0815</v>
          </cell>
          <cell r="BS2211" t="str">
            <v>13</v>
          </cell>
          <cell r="BT2211" t="str">
            <v>7/48</v>
          </cell>
          <cell r="BU2211">
            <v>2478.4899999999998</v>
          </cell>
          <cell r="BV2211">
            <v>2660.06</v>
          </cell>
          <cell r="BW2211">
            <v>5138.5499999999993</v>
          </cell>
          <cell r="BX2211">
            <v>822.17</v>
          </cell>
          <cell r="BY2211">
            <v>5960.7199999999993</v>
          </cell>
          <cell r="BZ2211">
            <v>242795.30000000002</v>
          </cell>
          <cell r="CA2211" t="str">
            <v>08/11/2018</v>
          </cell>
          <cell r="CB2211" t="str">
            <v>06/12/2022</v>
          </cell>
          <cell r="CC2211" t="str">
            <v>Jueves</v>
          </cell>
          <cell r="CD2211" t="str">
            <v>-</v>
          </cell>
          <cell r="CE2211" t="str">
            <v>1</v>
          </cell>
          <cell r="CF2211" t="str">
            <v>Verde</v>
          </cell>
          <cell r="CG2211" t="str">
            <v>4o Sábado</v>
          </cell>
          <cell r="CH2211" t="str">
            <v>Abr y May</v>
          </cell>
          <cell r="CI2211" t="str">
            <v>Oct y Nov</v>
          </cell>
          <cell r="CJ2211" t="str">
            <v>Ajustador</v>
          </cell>
          <cell r="CK2211">
            <v>72</v>
          </cell>
          <cell r="CL2211" t="str">
            <v>101 - MAGNA</v>
          </cell>
          <cell r="CM2211" t="str">
            <v>19013</v>
          </cell>
          <cell r="CN2211" t="str">
            <v>185/60/R15</v>
          </cell>
          <cell r="CO2211" t="str">
            <v>Motor: 1.5L, Potencia: 99hp @ 4,800 rpm. Torque: 82 lb-pie @ 4,000 rpm</v>
          </cell>
          <cell r="CP2211" t="str">
            <v>4010840</v>
          </cell>
        </row>
        <row r="2212">
          <cell r="A2212" t="str">
            <v>19014</v>
          </cell>
          <cell r="B2212" t="str">
            <v>99E148</v>
          </cell>
          <cell r="C2212" t="str">
            <v>Ciudad de México</v>
          </cell>
          <cell r="D2212" t="str">
            <v>No aplica</v>
          </cell>
          <cell r="E2212" t="str">
            <v>Prius</v>
          </cell>
          <cell r="F2212" t="str">
            <v>Automóvil</v>
          </cell>
          <cell r="G2212" t="str">
            <v>Toyota</v>
          </cell>
          <cell r="H2212" t="str">
            <v>Prius C 5 Ptas, Híbrido, T/A-CVT, D/H, A/A, ABS, B/A, E/E, CD/BT</v>
          </cell>
          <cell r="I2212" t="str">
            <v>JTDKDTB33K1621400</v>
          </cell>
          <cell r="J2212" t="str">
            <v>1NZ8682489</v>
          </cell>
          <cell r="K2212" t="str">
            <v>Magna</v>
          </cell>
          <cell r="L2212">
            <v>4</v>
          </cell>
          <cell r="M2212">
            <v>36</v>
          </cell>
          <cell r="N2212">
            <v>2019</v>
          </cell>
          <cell r="O2212" t="str">
            <v>Ciudad de México</v>
          </cell>
          <cell r="P2212" t="str">
            <v>Ciudad de México</v>
          </cell>
          <cell r="Q2212" t="str">
            <v>Zona Metropolitana</v>
          </cell>
          <cell r="R2212" t="str">
            <v>Activo</v>
          </cell>
          <cell r="S2212" t="str">
            <v>En operación</v>
          </cell>
          <cell r="T2212" t="str">
            <v>GNP</v>
          </cell>
          <cell r="U2212" t="str">
            <v>Grupo Nacional Provincial, S.A.B.</v>
          </cell>
          <cell r="V2212" t="str">
            <v>Asesor de Servicio</v>
          </cell>
          <cell r="W2212" t="str">
            <v>-</v>
          </cell>
          <cell r="X2212" t="str">
            <v>-</v>
          </cell>
          <cell r="Y2212" t="str">
            <v>Asignado</v>
          </cell>
          <cell r="Z2212" t="str">
            <v>N90495</v>
          </cell>
          <cell r="AA2212" t="str">
            <v>Márquez Sepúlveda Gerardo Ivan</v>
          </cell>
          <cell r="AB2212" t="str">
            <v>Grupo Nacional Provincial, S.A.B.</v>
          </cell>
          <cell r="AC2212" t="str">
            <v>MASG840924JG8</v>
          </cell>
          <cell r="AD2212" t="str">
            <v>Operativo</v>
          </cell>
          <cell r="AE2212" t="str">
            <v>Asesor de Servicio Automovil</v>
          </cell>
          <cell r="AF2212" t="str">
            <v>Unidad Operativa</v>
          </cell>
          <cell r="AG2212" t="str">
            <v>Dirección Servicio y Operaciones</v>
          </cell>
          <cell r="AH2212" t="str">
            <v>Subdir. Siniestros CDMX y Sureste</v>
          </cell>
          <cell r="AI2212" t="str">
            <v>C9208</v>
          </cell>
          <cell r="AJ2212" t="str">
            <v>Lasa Estrada Antxon</v>
          </cell>
          <cell r="AK2212" t="str">
            <v>Tlalnepantla</v>
          </cell>
          <cell r="AL2212" t="str">
            <v>Tlalnepantla</v>
          </cell>
          <cell r="AM2212">
            <v>0</v>
          </cell>
          <cell r="AN2212" t="str">
            <v>gerardo.marquez@gnp.com.mx</v>
          </cell>
          <cell r="AO2212" t="str">
            <v>gerardo.marquez@gnp.com.mx</v>
          </cell>
          <cell r="AQ2212">
            <v>5535228427</v>
          </cell>
          <cell r="AR2212" t="str">
            <v>6363180011329107</v>
          </cell>
          <cell r="AS2212" t="str">
            <v>ACTIVO</v>
          </cell>
          <cell r="AT2212" t="str">
            <v>7379</v>
          </cell>
          <cell r="AU2212" t="str">
            <v>707</v>
          </cell>
          <cell r="AV2212" t="str">
            <v>11/26</v>
          </cell>
          <cell r="AW2212" t="str">
            <v>IMDM24204108..</v>
          </cell>
          <cell r="AX2212" t="str">
            <v>Activo</v>
          </cell>
          <cell r="AY2212" t="str">
            <v>No</v>
          </cell>
          <cell r="AZ2212" t="str">
            <v>-</v>
          </cell>
          <cell r="BA2212" t="str">
            <v>-</v>
          </cell>
          <cell r="BB2212" t="str">
            <v>-</v>
          </cell>
          <cell r="BC2212" t="str">
            <v>-</v>
          </cell>
          <cell r="BD2212" t="str">
            <v>-</v>
          </cell>
          <cell r="BE2212" t="str">
            <v>-</v>
          </cell>
          <cell r="BF2212" t="str">
            <v>-</v>
          </cell>
          <cell r="BG2212">
            <v>4</v>
          </cell>
          <cell r="BH2212">
            <v>2023</v>
          </cell>
          <cell r="BI2212">
            <v>0</v>
          </cell>
          <cell r="BJ2212" t="str">
            <v>Arrendado</v>
          </cell>
          <cell r="BK2212" t="str">
            <v>CFU000027787</v>
          </cell>
          <cell r="BM2212">
            <v>259437.93</v>
          </cell>
          <cell r="BN2212">
            <v>41510.068800000001</v>
          </cell>
          <cell r="BO2212">
            <v>300947.9988</v>
          </cell>
          <cell r="BP2212" t="str">
            <v>-</v>
          </cell>
          <cell r="BQ2212">
            <v>43652</v>
          </cell>
          <cell r="BR2212" t="str">
            <v>AP-20181108-0815</v>
          </cell>
          <cell r="BS2212" t="str">
            <v>14</v>
          </cell>
          <cell r="BT2212" t="str">
            <v>7/48</v>
          </cell>
          <cell r="BU2212">
            <v>2478.4899999999998</v>
          </cell>
          <cell r="BV2212">
            <v>2660.06</v>
          </cell>
          <cell r="BW2212">
            <v>5138.5499999999993</v>
          </cell>
          <cell r="BX2212">
            <v>822.17</v>
          </cell>
          <cell r="BY2212">
            <v>5960.7199999999993</v>
          </cell>
          <cell r="BZ2212">
            <v>242795.30000000002</v>
          </cell>
          <cell r="CA2212" t="str">
            <v>08/11/2018</v>
          </cell>
          <cell r="CB2212" t="str">
            <v>06/12/2022</v>
          </cell>
          <cell r="CC2212" t="str">
            <v>Martes</v>
          </cell>
          <cell r="CD2212" t="str">
            <v>-</v>
          </cell>
          <cell r="CE2212" t="str">
            <v>8</v>
          </cell>
          <cell r="CF2212" t="str">
            <v>Rosa</v>
          </cell>
          <cell r="CG2212" t="str">
            <v>2o Sábado</v>
          </cell>
          <cell r="CH2212" t="str">
            <v>Feb y Mzo</v>
          </cell>
          <cell r="CI2212" t="str">
            <v>Ago y Sep</v>
          </cell>
          <cell r="CJ2212" t="str">
            <v>Ajustador</v>
          </cell>
          <cell r="CK2212">
            <v>72</v>
          </cell>
          <cell r="CL2212" t="str">
            <v>101 - MAGNA</v>
          </cell>
          <cell r="CM2212" t="str">
            <v>19014</v>
          </cell>
          <cell r="CN2212" t="str">
            <v>185/60/R15</v>
          </cell>
          <cell r="CO2212" t="str">
            <v>Motor: 1.5L, Potencia: 99hp @ 4,800 rpm. Torque: 82 lb-pie @ 4,000 rpm</v>
          </cell>
          <cell r="CP2212" t="str">
            <v>4006502</v>
          </cell>
        </row>
        <row r="2213">
          <cell r="A2213" t="str">
            <v>19015</v>
          </cell>
          <cell r="B2213" t="str">
            <v>99E151</v>
          </cell>
          <cell r="C2213" t="str">
            <v>Ciudad de México</v>
          </cell>
          <cell r="D2213" t="str">
            <v>No aplica</v>
          </cell>
          <cell r="E2213" t="str">
            <v>Prius</v>
          </cell>
          <cell r="F2213" t="str">
            <v>Automóvil</v>
          </cell>
          <cell r="G2213" t="str">
            <v>Toyota</v>
          </cell>
          <cell r="H2213" t="str">
            <v>Prius C 5 Ptas, Híbrido, T/A-CVT, D/H, A/A, ABS, B/A, E/E, CD/BT</v>
          </cell>
          <cell r="I2213" t="str">
            <v>JTDKDTB33K1621963</v>
          </cell>
          <cell r="J2213" t="str">
            <v>1NZ8689757</v>
          </cell>
          <cell r="K2213" t="str">
            <v>Magna</v>
          </cell>
          <cell r="L2213">
            <v>4</v>
          </cell>
          <cell r="M2213">
            <v>36</v>
          </cell>
          <cell r="N2213">
            <v>2019</v>
          </cell>
          <cell r="O2213" t="str">
            <v>Ciudad de México</v>
          </cell>
          <cell r="P2213" t="str">
            <v>Ciudad de México</v>
          </cell>
          <cell r="Q2213" t="str">
            <v>Zona Metropolitana</v>
          </cell>
          <cell r="R2213" t="str">
            <v>Activo</v>
          </cell>
          <cell r="S2213" t="str">
            <v>En operación</v>
          </cell>
          <cell r="T2213" t="str">
            <v>GNP</v>
          </cell>
          <cell r="U2213" t="str">
            <v>Grupo Nacional Provincial, S.A.B.</v>
          </cell>
          <cell r="V2213" t="str">
            <v>Asesor de Servicio</v>
          </cell>
          <cell r="W2213" t="str">
            <v>-</v>
          </cell>
          <cell r="X2213" t="str">
            <v>-</v>
          </cell>
          <cell r="Y2213" t="str">
            <v>Asignado</v>
          </cell>
          <cell r="Z2213" t="str">
            <v>N93972</v>
          </cell>
          <cell r="AA2213" t="str">
            <v>Rivera Alemán Francisco Gabriel</v>
          </cell>
          <cell r="AB2213" t="str">
            <v>Grupo Nacional Provincial, S.A.B.</v>
          </cell>
          <cell r="AC2213" t="str">
            <v>RIAF881004UR7</v>
          </cell>
          <cell r="AD2213" t="str">
            <v>Operativo</v>
          </cell>
          <cell r="AE2213" t="str">
            <v>Asesor de Servicio Automovil</v>
          </cell>
          <cell r="AF2213" t="str">
            <v>Unidad Operativa</v>
          </cell>
          <cell r="AG2213" t="str">
            <v>Dirección Servicio y Operaciones</v>
          </cell>
          <cell r="AH2213" t="str">
            <v>Subdir. Siniestros CDMX y Sureste</v>
          </cell>
          <cell r="AI2213" t="str">
            <v>C9208</v>
          </cell>
          <cell r="AJ2213" t="str">
            <v>Lasa Estrada Antxon</v>
          </cell>
          <cell r="AK2213" t="str">
            <v>Tlalnepantla</v>
          </cell>
          <cell r="AL2213" t="str">
            <v>Tlalnepantla</v>
          </cell>
          <cell r="AM2213">
            <v>50103</v>
          </cell>
          <cell r="AN2213" t="str">
            <v>francisco.ivera@gnp.com.mx</v>
          </cell>
          <cell r="AO2213" t="str">
            <v>francisco.ivera@gnp.com.mx</v>
          </cell>
          <cell r="AQ2213">
            <v>5548662553</v>
          </cell>
          <cell r="AR2213" t="str">
            <v>6363180011329131</v>
          </cell>
          <cell r="AS2213" t="str">
            <v>ACTIVO</v>
          </cell>
          <cell r="AT2213" t="str">
            <v>9131</v>
          </cell>
          <cell r="AU2213" t="str">
            <v>787</v>
          </cell>
          <cell r="AV2213" t="str">
            <v>11/26</v>
          </cell>
          <cell r="AW2213" t="str">
            <v>IMDM24204082..</v>
          </cell>
          <cell r="AX2213" t="str">
            <v>Activo</v>
          </cell>
          <cell r="AY2213" t="str">
            <v>Si</v>
          </cell>
          <cell r="AZ2213">
            <v>1229.17</v>
          </cell>
          <cell r="BA2213">
            <v>43708</v>
          </cell>
          <cell r="BB2213">
            <v>7375.02</v>
          </cell>
          <cell r="BC2213" t="str">
            <v>-</v>
          </cell>
          <cell r="BD2213">
            <v>118000</v>
          </cell>
          <cell r="BE2213">
            <v>43631</v>
          </cell>
          <cell r="BF2213">
            <v>45076</v>
          </cell>
          <cell r="BG2213">
            <v>4</v>
          </cell>
          <cell r="BH2213">
            <v>2023</v>
          </cell>
          <cell r="BI2213">
            <v>0</v>
          </cell>
          <cell r="BJ2213" t="str">
            <v>Arrendado</v>
          </cell>
          <cell r="BK2213" t="str">
            <v>CFU000027918</v>
          </cell>
          <cell r="BM2213">
            <v>259437.93</v>
          </cell>
          <cell r="BN2213">
            <v>41510.068800000001</v>
          </cell>
          <cell r="BO2213">
            <v>300947.9988</v>
          </cell>
          <cell r="BP2213" t="str">
            <v>-</v>
          </cell>
          <cell r="BQ2213">
            <v>43652</v>
          </cell>
          <cell r="BR2213" t="str">
            <v>AP-20181108-0815</v>
          </cell>
          <cell r="BS2213" t="str">
            <v>15</v>
          </cell>
          <cell r="BT2213" t="str">
            <v>7/48</v>
          </cell>
          <cell r="BU2213">
            <v>2478.4899999999998</v>
          </cell>
          <cell r="BV2213">
            <v>2660.06</v>
          </cell>
          <cell r="BW2213">
            <v>5138.5499999999993</v>
          </cell>
          <cell r="BX2213">
            <v>822.17</v>
          </cell>
          <cell r="BY2213">
            <v>5960.7199999999993</v>
          </cell>
          <cell r="BZ2213">
            <v>242795.30000000002</v>
          </cell>
          <cell r="CA2213" t="str">
            <v>08/11/2018</v>
          </cell>
          <cell r="CB2213" t="str">
            <v>06/12/2022</v>
          </cell>
          <cell r="CC2213" t="str">
            <v>Jueves</v>
          </cell>
          <cell r="CD2213" t="str">
            <v>-</v>
          </cell>
          <cell r="CE2213" t="str">
            <v>1</v>
          </cell>
          <cell r="CF2213" t="str">
            <v>Verde</v>
          </cell>
          <cell r="CG2213" t="str">
            <v>4o Sábado</v>
          </cell>
          <cell r="CH2213" t="str">
            <v>Abr y May</v>
          </cell>
          <cell r="CI2213" t="str">
            <v>Oct y Nov</v>
          </cell>
          <cell r="CJ2213" t="str">
            <v>Ajustador</v>
          </cell>
          <cell r="CK2213">
            <v>72</v>
          </cell>
          <cell r="CL2213" t="str">
            <v>101 - MAGNA</v>
          </cell>
          <cell r="CM2213" t="str">
            <v>19015</v>
          </cell>
          <cell r="CN2213" t="str">
            <v>185/60/R15</v>
          </cell>
          <cell r="CO2213" t="str">
            <v>Motor: 1.5L, Potencia: 99hp @ 4,800 rpm. Torque: 82 lb-pie @ 4,000 rpm</v>
          </cell>
          <cell r="CP2213" t="str">
            <v>4006464</v>
          </cell>
        </row>
        <row r="2214">
          <cell r="A2214" t="str">
            <v>19016</v>
          </cell>
          <cell r="B2214" t="str">
            <v>99E098</v>
          </cell>
          <cell r="C2214" t="str">
            <v>Ciudad de México</v>
          </cell>
          <cell r="D2214" t="str">
            <v>No aplica</v>
          </cell>
          <cell r="E2214" t="str">
            <v>Prius</v>
          </cell>
          <cell r="F2214" t="str">
            <v>Automóvil</v>
          </cell>
          <cell r="G2214" t="str">
            <v>Toyota</v>
          </cell>
          <cell r="H2214" t="str">
            <v>Prius C 5 Ptas, Híbrido, T/A-CVT, D/H, A/A, ABS, B/A, E/E, CD/BT</v>
          </cell>
          <cell r="I2214" t="str">
            <v>JTDKDTB37K1621996</v>
          </cell>
          <cell r="J2214" t="str">
            <v>1NZ8690304</v>
          </cell>
          <cell r="K2214" t="str">
            <v>Magna</v>
          </cell>
          <cell r="L2214">
            <v>4</v>
          </cell>
          <cell r="M2214">
            <v>36</v>
          </cell>
          <cell r="N2214">
            <v>2019</v>
          </cell>
          <cell r="O2214" t="str">
            <v>Ciudad de México</v>
          </cell>
          <cell r="P2214" t="str">
            <v>Ciudad de México</v>
          </cell>
          <cell r="Q2214" t="str">
            <v>Zona Metropolitana</v>
          </cell>
          <cell r="R2214" t="str">
            <v>Activo</v>
          </cell>
          <cell r="S2214" t="str">
            <v>En operación</v>
          </cell>
          <cell r="T2214" t="str">
            <v>GNP</v>
          </cell>
          <cell r="U2214" t="str">
            <v>Grupo Nacional Provincial, S.A.B.</v>
          </cell>
          <cell r="V2214" t="str">
            <v>Asesor de Servicio</v>
          </cell>
          <cell r="W2214" t="str">
            <v>-</v>
          </cell>
          <cell r="X2214" t="str">
            <v>-</v>
          </cell>
          <cell r="Y2214" t="str">
            <v>Asignado</v>
          </cell>
          <cell r="Z2214" t="str">
            <v>N95143</v>
          </cell>
          <cell r="AA2214" t="str">
            <v>Villarreal De La Cruz Ángel</v>
          </cell>
          <cell r="AB2214" t="str">
            <v>Grupo Nacional Provincial, S.A.B.</v>
          </cell>
          <cell r="AC2214" t="str">
            <v>VICA8512063G7</v>
          </cell>
          <cell r="AD2214" t="str">
            <v>Operativo</v>
          </cell>
          <cell r="AE2214" t="str">
            <v>Asesor de Servicio Automovil</v>
          </cell>
          <cell r="AF2214" t="str">
            <v>Unidad Operativa</v>
          </cell>
          <cell r="AG2214" t="str">
            <v>Dirección Servicio y Operaciones</v>
          </cell>
          <cell r="AH2214" t="str">
            <v>Subdir. Siniestros CDMX y Sureste</v>
          </cell>
          <cell r="AI2214" t="str">
            <v>C9215</v>
          </cell>
          <cell r="AJ2214" t="str">
            <v>Moreno Alvárez Elvia Citlalli</v>
          </cell>
          <cell r="AK2214" t="str">
            <v>Tlalnepantla</v>
          </cell>
          <cell r="AL2214" t="str">
            <v>Tlalnepantla</v>
          </cell>
          <cell r="AM2214">
            <v>0</v>
          </cell>
          <cell r="AN2214" t="str">
            <v>angel.de@gnp.com.mx</v>
          </cell>
          <cell r="AO2214" t="str">
            <v>angel.de@gnp.com.mx</v>
          </cell>
          <cell r="AQ2214">
            <v>5543886830</v>
          </cell>
          <cell r="AR2214" t="str">
            <v>6363180011329123</v>
          </cell>
          <cell r="AS2214" t="str">
            <v>ACTIVO</v>
          </cell>
          <cell r="AT2214" t="str">
            <v>0142</v>
          </cell>
          <cell r="AU2214" t="str">
            <v>874</v>
          </cell>
          <cell r="AV2214" t="str">
            <v>11/26</v>
          </cell>
          <cell r="AW2214" t="str">
            <v>IMDM24204081..</v>
          </cell>
          <cell r="AX2214" t="str">
            <v>Activo</v>
          </cell>
          <cell r="AY2214" t="str">
            <v>No</v>
          </cell>
          <cell r="AZ2214" t="str">
            <v>-</v>
          </cell>
          <cell r="BA2214" t="str">
            <v>-</v>
          </cell>
          <cell r="BB2214" t="str">
            <v>-</v>
          </cell>
          <cell r="BC2214" t="str">
            <v>-</v>
          </cell>
          <cell r="BD2214" t="str">
            <v>-</v>
          </cell>
          <cell r="BE2214" t="str">
            <v>-</v>
          </cell>
          <cell r="BF2214" t="str">
            <v>-</v>
          </cell>
          <cell r="BG2214">
            <v>4</v>
          </cell>
          <cell r="BH2214">
            <v>2023</v>
          </cell>
          <cell r="BI2214">
            <v>0</v>
          </cell>
          <cell r="BJ2214" t="str">
            <v>Arrendado</v>
          </cell>
          <cell r="BK2214" t="str">
            <v>CFU000027921</v>
          </cell>
          <cell r="BM2214">
            <v>259437.93</v>
          </cell>
          <cell r="BN2214">
            <v>41510.068800000001</v>
          </cell>
          <cell r="BO2214">
            <v>300947.9988</v>
          </cell>
          <cell r="BP2214" t="str">
            <v>-</v>
          </cell>
          <cell r="BQ2214">
            <v>43652</v>
          </cell>
          <cell r="BR2214" t="str">
            <v>AP-20181108-0815</v>
          </cell>
          <cell r="BS2214" t="str">
            <v>16</v>
          </cell>
          <cell r="BT2214" t="str">
            <v>7/48</v>
          </cell>
          <cell r="BU2214">
            <v>2478.4899999999998</v>
          </cell>
          <cell r="BV2214">
            <v>2660.06</v>
          </cell>
          <cell r="BW2214">
            <v>5138.5499999999993</v>
          </cell>
          <cell r="BX2214">
            <v>822.17</v>
          </cell>
          <cell r="BY2214">
            <v>5960.7199999999993</v>
          </cell>
          <cell r="BZ2214">
            <v>242795.30000000002</v>
          </cell>
          <cell r="CA2214" t="str">
            <v>08/11/2018</v>
          </cell>
          <cell r="CB2214" t="str">
            <v>06/12/2022</v>
          </cell>
          <cell r="CC2214" t="str">
            <v>Martes</v>
          </cell>
          <cell r="CD2214" t="str">
            <v>-</v>
          </cell>
          <cell r="CE2214" t="str">
            <v>8</v>
          </cell>
          <cell r="CF2214" t="str">
            <v>Rosa</v>
          </cell>
          <cell r="CG2214" t="str">
            <v>2o Sábado</v>
          </cell>
          <cell r="CH2214" t="str">
            <v>Feb y Mzo</v>
          </cell>
          <cell r="CI2214" t="str">
            <v>Ago y Sep</v>
          </cell>
          <cell r="CJ2214" t="str">
            <v>Ajustador</v>
          </cell>
          <cell r="CK2214">
            <v>72</v>
          </cell>
          <cell r="CL2214" t="str">
            <v>101 - MAGNA</v>
          </cell>
          <cell r="CM2214" t="str">
            <v>19016</v>
          </cell>
          <cell r="CN2214" t="str">
            <v>185/60/R15</v>
          </cell>
          <cell r="CO2214" t="str">
            <v>Motor: 1.5L, Potencia: 99hp @ 4,800 rpm. Torque: 82 lb-pie @ 4,000 rpm</v>
          </cell>
          <cell r="CP2214" t="str">
            <v>4010801</v>
          </cell>
        </row>
        <row r="2215">
          <cell r="A2215" t="str">
            <v>19017</v>
          </cell>
          <cell r="B2215" t="str">
            <v>99E100</v>
          </cell>
          <cell r="C2215" t="str">
            <v>Ciudad de México</v>
          </cell>
          <cell r="D2215" t="str">
            <v>No aplica</v>
          </cell>
          <cell r="E2215" t="str">
            <v>Prius</v>
          </cell>
          <cell r="F2215" t="str">
            <v>Automóvil</v>
          </cell>
          <cell r="G2215" t="str">
            <v>Toyota</v>
          </cell>
          <cell r="H2215" t="str">
            <v>Prius C 5 Ptas, Híbrido, T/A-CVT, D/H, A/A, ABS, B/A, E/E, CD/BT</v>
          </cell>
          <cell r="I2215" t="str">
            <v>JTDKDTB35K1622158</v>
          </cell>
          <cell r="J2215" t="str">
            <v>1NZ8692065</v>
          </cell>
          <cell r="K2215" t="str">
            <v>Magna</v>
          </cell>
          <cell r="L2215">
            <v>4</v>
          </cell>
          <cell r="M2215">
            <v>36</v>
          </cell>
          <cell r="N2215">
            <v>2019</v>
          </cell>
          <cell r="O2215" t="str">
            <v>Ciudad de México</v>
          </cell>
          <cell r="P2215" t="str">
            <v>Ciudad de México</v>
          </cell>
          <cell r="Q2215" t="str">
            <v>Zona Metropolitana</v>
          </cell>
          <cell r="R2215" t="str">
            <v>Activo</v>
          </cell>
          <cell r="S2215" t="str">
            <v>En operación</v>
          </cell>
          <cell r="T2215" t="str">
            <v>GNP</v>
          </cell>
          <cell r="U2215" t="str">
            <v>Grupo Nacional Provincial, S.A.B.</v>
          </cell>
          <cell r="V2215" t="str">
            <v>Asesor de Servicio</v>
          </cell>
          <cell r="W2215" t="str">
            <v>-</v>
          </cell>
          <cell r="X2215" t="str">
            <v>-</v>
          </cell>
          <cell r="Y2215" t="str">
            <v>Asignado</v>
          </cell>
          <cell r="Z2215" t="str">
            <v>N87464</v>
          </cell>
          <cell r="AA2215" t="str">
            <v>Morales Granados Javier Manuel</v>
          </cell>
          <cell r="AB2215" t="str">
            <v>Grupo Nacional Provincial, S.A.B.</v>
          </cell>
          <cell r="AC2215" t="str">
            <v>MOGJ740621H31</v>
          </cell>
          <cell r="AD2215" t="str">
            <v>Operativo</v>
          </cell>
          <cell r="AE2215" t="str">
            <v>Asesor de Servicio Automovil</v>
          </cell>
          <cell r="AF2215" t="str">
            <v>Unidad Operativa</v>
          </cell>
          <cell r="AG2215" t="str">
            <v>Dirección Servicio y Operaciones</v>
          </cell>
          <cell r="AH2215" t="str">
            <v>Subdir. Siniestros CDMX y Sureste</v>
          </cell>
          <cell r="AI2215" t="str">
            <v>C9208</v>
          </cell>
          <cell r="AJ2215" t="str">
            <v>Lasa Estrada Antxon</v>
          </cell>
          <cell r="AK2215" t="str">
            <v>Tlalnepantla</v>
          </cell>
          <cell r="AL2215" t="str">
            <v>Tlalnepantla</v>
          </cell>
          <cell r="AM2215">
            <v>0</v>
          </cell>
          <cell r="AN2215" t="str">
            <v>javier.morales@gnp.com.mx</v>
          </cell>
          <cell r="AO2215" t="str">
            <v>javier.morales@gnp.com.mx</v>
          </cell>
          <cell r="AQ2215">
            <v>5535228778</v>
          </cell>
          <cell r="AR2215" t="str">
            <v>6363180011329156</v>
          </cell>
          <cell r="AS2215" t="str">
            <v>ACTIVO</v>
          </cell>
          <cell r="AT2215" t="str">
            <v>2801</v>
          </cell>
          <cell r="AU2215" t="str">
            <v>131</v>
          </cell>
          <cell r="AV2215" t="str">
            <v>11/26</v>
          </cell>
          <cell r="AW2215" t="str">
            <v>IMDM24204085..</v>
          </cell>
          <cell r="AX2215" t="str">
            <v>Activo</v>
          </cell>
          <cell r="AY2215" t="str">
            <v>Si</v>
          </cell>
          <cell r="AZ2215">
            <v>1229.17</v>
          </cell>
          <cell r="BA2215">
            <v>43708</v>
          </cell>
          <cell r="BB2215">
            <v>7375.02</v>
          </cell>
          <cell r="BC2215">
            <v>110624.98</v>
          </cell>
          <cell r="BD2215">
            <v>118000</v>
          </cell>
          <cell r="BE2215">
            <v>43631</v>
          </cell>
          <cell r="BF2215">
            <v>45076</v>
          </cell>
          <cell r="BG2215">
            <v>4</v>
          </cell>
          <cell r="BH2215">
            <v>2023</v>
          </cell>
          <cell r="BI2215">
            <v>0</v>
          </cell>
          <cell r="BJ2215" t="str">
            <v>Arrendado</v>
          </cell>
          <cell r="BK2215" t="str">
            <v>CFU000027919</v>
          </cell>
          <cell r="BM2215">
            <v>259437.93</v>
          </cell>
          <cell r="BN2215">
            <v>41510.068800000001</v>
          </cell>
          <cell r="BO2215">
            <v>300947.9988</v>
          </cell>
          <cell r="BP2215" t="str">
            <v>-</v>
          </cell>
          <cell r="BQ2215">
            <v>43652</v>
          </cell>
          <cell r="BR2215" t="str">
            <v>AP-20181108-0815</v>
          </cell>
          <cell r="BS2215" t="str">
            <v>17</v>
          </cell>
          <cell r="BT2215" t="str">
            <v>7/48</v>
          </cell>
          <cell r="BU2215">
            <v>2478.4899999999998</v>
          </cell>
          <cell r="BV2215">
            <v>2660.06</v>
          </cell>
          <cell r="BW2215">
            <v>5138.5499999999993</v>
          </cell>
          <cell r="BX2215">
            <v>822.17</v>
          </cell>
          <cell r="BY2215">
            <v>5960.7199999999993</v>
          </cell>
          <cell r="BZ2215">
            <v>242795.30000000002</v>
          </cell>
          <cell r="CA2215" t="str">
            <v>08/11/2018</v>
          </cell>
          <cell r="CB2215" t="str">
            <v>06/12/2022</v>
          </cell>
          <cell r="CC2215" t="str">
            <v>Viernes</v>
          </cell>
          <cell r="CD2215" t="str">
            <v>-</v>
          </cell>
          <cell r="CE2215" t="str">
            <v>0</v>
          </cell>
          <cell r="CF2215" t="str">
            <v>Azul</v>
          </cell>
          <cell r="CG2215" t="str">
            <v>5o Sábado</v>
          </cell>
          <cell r="CH2215" t="str">
            <v>May y Jun</v>
          </cell>
          <cell r="CI2215" t="str">
            <v>Nov y Dic</v>
          </cell>
          <cell r="CJ2215" t="str">
            <v>Ajustador</v>
          </cell>
          <cell r="CK2215">
            <v>72</v>
          </cell>
          <cell r="CL2215" t="str">
            <v>101 - MAGNA</v>
          </cell>
          <cell r="CM2215" t="str">
            <v>19017</v>
          </cell>
          <cell r="CN2215" t="str">
            <v>185/60/R15</v>
          </cell>
          <cell r="CO2215" t="str">
            <v>Motor: 1.5L, Potencia: 99hp @ 4,800 rpm. Torque: 82 lb-pie @ 4,000 rpm</v>
          </cell>
          <cell r="CP2215" t="str">
            <v>4006561</v>
          </cell>
        </row>
        <row r="2216">
          <cell r="A2216" t="str">
            <v>19018</v>
          </cell>
          <cell r="B2216" t="str">
            <v>99E103</v>
          </cell>
          <cell r="C2216" t="str">
            <v>Ciudad de México</v>
          </cell>
          <cell r="D2216" t="str">
            <v>No aplica</v>
          </cell>
          <cell r="E2216" t="str">
            <v>Prius</v>
          </cell>
          <cell r="F2216" t="str">
            <v>Automóvil</v>
          </cell>
          <cell r="G2216" t="str">
            <v>Toyota</v>
          </cell>
          <cell r="H2216" t="str">
            <v>Prius C 5 Ptas, Híbrido, T/A-CVT, D/H, A/A, ABS, B/A, E/E, CD/BT</v>
          </cell>
          <cell r="I2216" t="str">
            <v>JTDKDTB30K1622228</v>
          </cell>
          <cell r="J2216" t="str">
            <v>1NZ8692971</v>
          </cell>
          <cell r="K2216" t="str">
            <v>Magna</v>
          </cell>
          <cell r="L2216">
            <v>4</v>
          </cell>
          <cell r="M2216">
            <v>36</v>
          </cell>
          <cell r="N2216">
            <v>2019</v>
          </cell>
          <cell r="O2216" t="str">
            <v>Ciudad de México</v>
          </cell>
          <cell r="P2216" t="str">
            <v>Ciudad de México</v>
          </cell>
          <cell r="Q2216" t="str">
            <v>Zona Metropolitana</v>
          </cell>
          <cell r="R2216" t="str">
            <v>Activo</v>
          </cell>
          <cell r="S2216" t="str">
            <v>En operación</v>
          </cell>
          <cell r="T2216" t="str">
            <v>GNP</v>
          </cell>
          <cell r="U2216" t="str">
            <v>Grupo Nacional Provincial, S.A.B.</v>
          </cell>
          <cell r="V2216" t="str">
            <v>Asesor de Servicio</v>
          </cell>
          <cell r="W2216" t="str">
            <v>-</v>
          </cell>
          <cell r="X2216" t="str">
            <v>-</v>
          </cell>
          <cell r="Y2216" t="str">
            <v>Asignado</v>
          </cell>
          <cell r="Z2216" t="str">
            <v>N87870</v>
          </cell>
          <cell r="AA2216" t="str">
            <v>Palestina Feregrino Néstor Lubin</v>
          </cell>
          <cell r="AB2216" t="str">
            <v>Grupo Nacional Provincial, S.A.B.</v>
          </cell>
          <cell r="AC2216" t="str">
            <v>PAFN840404MK8</v>
          </cell>
          <cell r="AD2216" t="str">
            <v>Operativo</v>
          </cell>
          <cell r="AE2216" t="str">
            <v>Asesor de Servicio Automovil</v>
          </cell>
          <cell r="AF2216" t="str">
            <v>Unidad Operativa</v>
          </cell>
          <cell r="AG2216" t="str">
            <v>Dirección Servicio y Operaciones</v>
          </cell>
          <cell r="AH2216" t="str">
            <v>Subdir. Siniestros CDMX y Sureste</v>
          </cell>
          <cell r="AI2216" t="str">
            <v>C9208</v>
          </cell>
          <cell r="AJ2216" t="str">
            <v>Lasa Estrada Antxon</v>
          </cell>
          <cell r="AK2216" t="str">
            <v>Tlalnepantla</v>
          </cell>
          <cell r="AL2216" t="str">
            <v>Tlalnepantla</v>
          </cell>
          <cell r="AM2216">
            <v>0</v>
          </cell>
          <cell r="AN2216" t="str">
            <v>nestor.palestina@gnp.com.mx</v>
          </cell>
          <cell r="AO2216" t="str">
            <v>nestor.palestina@gnp.com.mx</v>
          </cell>
          <cell r="AQ2216">
            <v>5554344311</v>
          </cell>
          <cell r="AR2216" t="str">
            <v>6363180011329149</v>
          </cell>
          <cell r="AS2216" t="str">
            <v>ACTIVO</v>
          </cell>
          <cell r="AT2216" t="str">
            <v>4145</v>
          </cell>
          <cell r="AU2216" t="str">
            <v>331</v>
          </cell>
          <cell r="AV2216" t="str">
            <v>11/26</v>
          </cell>
          <cell r="AW2216" t="str">
            <v>IMDM24204109..</v>
          </cell>
          <cell r="AX2216" t="str">
            <v>Activo</v>
          </cell>
          <cell r="AY2216" t="str">
            <v>Si</v>
          </cell>
          <cell r="AZ2216">
            <v>1229.17</v>
          </cell>
          <cell r="BA2216">
            <v>43708</v>
          </cell>
          <cell r="BB2216">
            <v>7375.02</v>
          </cell>
          <cell r="BC2216">
            <v>110624.98</v>
          </cell>
          <cell r="BD2216">
            <v>118000</v>
          </cell>
          <cell r="BE2216">
            <v>43631</v>
          </cell>
          <cell r="BF2216">
            <v>45076</v>
          </cell>
          <cell r="BG2216">
            <v>4</v>
          </cell>
          <cell r="BH2216">
            <v>2023</v>
          </cell>
          <cell r="BI2216">
            <v>0</v>
          </cell>
          <cell r="BJ2216" t="str">
            <v>Arrendado</v>
          </cell>
          <cell r="BK2216" t="str">
            <v>CFU000027920</v>
          </cell>
          <cell r="BM2216">
            <v>259437.93</v>
          </cell>
          <cell r="BN2216">
            <v>41510.068800000001</v>
          </cell>
          <cell r="BO2216">
            <v>300947.9988</v>
          </cell>
          <cell r="BP2216" t="str">
            <v>-</v>
          </cell>
          <cell r="BQ2216">
            <v>43652</v>
          </cell>
          <cell r="BR2216" t="str">
            <v>AP-20181108-0815</v>
          </cell>
          <cell r="BS2216" t="str">
            <v>18</v>
          </cell>
          <cell r="BT2216" t="str">
            <v>7/48</v>
          </cell>
          <cell r="BU2216">
            <v>2478.4899999999998</v>
          </cell>
          <cell r="BV2216">
            <v>2660.06</v>
          </cell>
          <cell r="BW2216">
            <v>5138.5499999999993</v>
          </cell>
          <cell r="BX2216">
            <v>822.17</v>
          </cell>
          <cell r="BY2216">
            <v>5960.7199999999993</v>
          </cell>
          <cell r="BZ2216">
            <v>242795.30000000002</v>
          </cell>
          <cell r="CA2216" t="str">
            <v>08/11/2018</v>
          </cell>
          <cell r="CB2216" t="str">
            <v>06/12/2022</v>
          </cell>
          <cell r="CC2216" t="str">
            <v>Miércoles</v>
          </cell>
          <cell r="CD2216" t="str">
            <v>-</v>
          </cell>
          <cell r="CE2216" t="str">
            <v>3</v>
          </cell>
          <cell r="CF2216" t="str">
            <v>Rojo</v>
          </cell>
          <cell r="CG2216" t="str">
            <v>3er Sábado</v>
          </cell>
          <cell r="CH2216" t="str">
            <v>Mzo y Abr</v>
          </cell>
          <cell r="CI2216" t="str">
            <v>Sep y Oct</v>
          </cell>
          <cell r="CJ2216" t="str">
            <v>Ajustador</v>
          </cell>
          <cell r="CK2216">
            <v>72</v>
          </cell>
          <cell r="CL2216" t="str">
            <v>101 - MAGNA</v>
          </cell>
          <cell r="CM2216" t="str">
            <v>19018</v>
          </cell>
          <cell r="CN2216" t="str">
            <v>185/60/R15</v>
          </cell>
          <cell r="CO2216" t="str">
            <v>Motor: 1.5L, Potencia: 99hp @ 4,800 rpm. Torque: 82 lb-pie @ 4,000 rpm</v>
          </cell>
          <cell r="CP2216" t="str">
            <v>4006490</v>
          </cell>
        </row>
        <row r="2217">
          <cell r="A2217" t="str">
            <v>19019</v>
          </cell>
          <cell r="B2217" t="str">
            <v>99E101</v>
          </cell>
          <cell r="C2217" t="str">
            <v>Ciudad de México</v>
          </cell>
          <cell r="D2217" t="str">
            <v>No aplica</v>
          </cell>
          <cell r="E2217" t="str">
            <v>Prius</v>
          </cell>
          <cell r="F2217" t="str">
            <v>Automóvil</v>
          </cell>
          <cell r="G2217" t="str">
            <v>Toyota</v>
          </cell>
          <cell r="H2217" t="str">
            <v>Prius C 5 Ptas, Híbrido, T/A-CVT, D/H, A/A, ABS, B/A, E/E, CD/BT</v>
          </cell>
          <cell r="I2217" t="str">
            <v>JTDKDTB3XK1622687</v>
          </cell>
          <cell r="J2217" t="str">
            <v>1NZ8701103</v>
          </cell>
          <cell r="K2217" t="str">
            <v>Magna</v>
          </cell>
          <cell r="L2217">
            <v>4</v>
          </cell>
          <cell r="M2217">
            <v>36</v>
          </cell>
          <cell r="N2217">
            <v>2019</v>
          </cell>
          <cell r="O2217" t="str">
            <v>Ciudad de México</v>
          </cell>
          <cell r="P2217" t="str">
            <v>Ciudad de México</v>
          </cell>
          <cell r="Q2217" t="str">
            <v>Zona Metropolitana</v>
          </cell>
          <cell r="R2217" t="str">
            <v>Activo</v>
          </cell>
          <cell r="S2217" t="str">
            <v>En operación</v>
          </cell>
          <cell r="T2217" t="str">
            <v>GNP</v>
          </cell>
          <cell r="U2217" t="str">
            <v>Grupo Nacional Provincial, S.A.B.</v>
          </cell>
          <cell r="V2217" t="str">
            <v>Asesor de Servicio</v>
          </cell>
          <cell r="W2217" t="str">
            <v>-</v>
          </cell>
          <cell r="X2217" t="str">
            <v>-</v>
          </cell>
          <cell r="Y2217" t="str">
            <v>Asignado</v>
          </cell>
          <cell r="Z2217" t="str">
            <v>N87855</v>
          </cell>
          <cell r="AA2217" t="str">
            <v>Revuelta Lara Carlos Alberto</v>
          </cell>
          <cell r="AB2217" t="str">
            <v>Grupo Nacional Provincial, S.A.B.</v>
          </cell>
          <cell r="AC2217" t="str">
            <v>RELC710426CVA</v>
          </cell>
          <cell r="AD2217" t="str">
            <v>Operativo</v>
          </cell>
          <cell r="AE2217" t="str">
            <v>Asesor de Servicio Automovil</v>
          </cell>
          <cell r="AF2217" t="str">
            <v>Unidad Operativa</v>
          </cell>
          <cell r="AG2217" t="str">
            <v>Dirección Servicio y Operaciones</v>
          </cell>
          <cell r="AH2217" t="str">
            <v>Subdir. Siniestros CDMX y Sureste</v>
          </cell>
          <cell r="AI2217" t="str">
            <v>C9208</v>
          </cell>
          <cell r="AJ2217" t="str">
            <v>Lasa Estrada Antxon</v>
          </cell>
          <cell r="AK2217" t="str">
            <v>Tlalnepantla</v>
          </cell>
          <cell r="AL2217" t="str">
            <v>Tlalnepantla</v>
          </cell>
          <cell r="AM2217">
            <v>0</v>
          </cell>
          <cell r="AN2217" t="str">
            <v>carlos.revuelta@gnp.com.mx</v>
          </cell>
          <cell r="AO2217" t="str">
            <v>carlos.revuelta@gnp.com.mx</v>
          </cell>
          <cell r="AQ2217">
            <v>5535228955</v>
          </cell>
          <cell r="AR2217" t="str">
            <v>6363180011329164</v>
          </cell>
          <cell r="AS2217" t="str">
            <v>ACTIVO</v>
          </cell>
          <cell r="AT2217" t="str">
            <v>7465</v>
          </cell>
          <cell r="AU2217" t="str">
            <v>324</v>
          </cell>
          <cell r="AV2217" t="str">
            <v>11/26</v>
          </cell>
          <cell r="AW2217" t="str">
            <v>IMDM24204098..</v>
          </cell>
          <cell r="AX2217" t="str">
            <v>Activo</v>
          </cell>
          <cell r="AY2217" t="str">
            <v>No</v>
          </cell>
          <cell r="AZ2217" t="str">
            <v>-</v>
          </cell>
          <cell r="BA2217" t="str">
            <v>-</v>
          </cell>
          <cell r="BB2217" t="str">
            <v>-</v>
          </cell>
          <cell r="BC2217" t="str">
            <v>-</v>
          </cell>
          <cell r="BD2217" t="str">
            <v>-</v>
          </cell>
          <cell r="BE2217" t="str">
            <v>-</v>
          </cell>
          <cell r="BF2217" t="str">
            <v>-</v>
          </cell>
          <cell r="BG2217">
            <v>4</v>
          </cell>
          <cell r="BH2217">
            <v>2023</v>
          </cell>
          <cell r="BI2217">
            <v>0</v>
          </cell>
          <cell r="BJ2217" t="str">
            <v>Arrendado</v>
          </cell>
          <cell r="BK2217" t="str">
            <v>CFU000027898</v>
          </cell>
          <cell r="BM2217">
            <v>259437.93</v>
          </cell>
          <cell r="BN2217">
            <v>41510.068800000001</v>
          </cell>
          <cell r="BO2217">
            <v>300947.9988</v>
          </cell>
          <cell r="BP2217" t="str">
            <v>-</v>
          </cell>
          <cell r="BQ2217">
            <v>43652</v>
          </cell>
          <cell r="BR2217" t="str">
            <v>AP-20181108-0815</v>
          </cell>
          <cell r="BS2217" t="str">
            <v>19</v>
          </cell>
          <cell r="BT2217" t="str">
            <v>7/48</v>
          </cell>
          <cell r="BU2217">
            <v>2478.4899999999998</v>
          </cell>
          <cell r="BV2217">
            <v>2660.06</v>
          </cell>
          <cell r="BW2217">
            <v>5138.5499999999993</v>
          </cell>
          <cell r="BX2217">
            <v>822.17</v>
          </cell>
          <cell r="BY2217">
            <v>5960.7199999999993</v>
          </cell>
          <cell r="BZ2217">
            <v>242795.30000000002</v>
          </cell>
          <cell r="CA2217" t="str">
            <v>08/11/2018</v>
          </cell>
          <cell r="CB2217" t="str">
            <v>06/12/2022</v>
          </cell>
          <cell r="CC2217" t="str">
            <v>Jueves</v>
          </cell>
          <cell r="CD2217" t="str">
            <v>-</v>
          </cell>
          <cell r="CE2217" t="str">
            <v>1</v>
          </cell>
          <cell r="CF2217" t="str">
            <v>Verde</v>
          </cell>
          <cell r="CG2217" t="str">
            <v>4o Sábado</v>
          </cell>
          <cell r="CH2217" t="str">
            <v>Abr y May</v>
          </cell>
          <cell r="CI2217" t="str">
            <v>Oct y Nov</v>
          </cell>
          <cell r="CJ2217" t="str">
            <v>Ajustador</v>
          </cell>
          <cell r="CK2217">
            <v>72</v>
          </cell>
          <cell r="CL2217" t="str">
            <v>101 - MAGNA</v>
          </cell>
          <cell r="CM2217" t="str">
            <v>19019</v>
          </cell>
          <cell r="CN2217" t="str">
            <v>185/60/R15</v>
          </cell>
          <cell r="CO2217" t="str">
            <v>Motor: 1.5L, Potencia: 99hp @ 4,800 rpm. Torque: 82 lb-pie @ 4,000 rpm</v>
          </cell>
          <cell r="CP2217" t="str">
            <v>4006562</v>
          </cell>
        </row>
        <row r="2218">
          <cell r="A2218" t="str">
            <v>19020</v>
          </cell>
          <cell r="B2218" t="str">
            <v>99E153</v>
          </cell>
          <cell r="C2218" t="str">
            <v>Ciudad de México</v>
          </cell>
          <cell r="D2218" t="str">
            <v>No aplica</v>
          </cell>
          <cell r="E2218" t="str">
            <v>Prius</v>
          </cell>
          <cell r="F2218" t="str">
            <v>Automóvil</v>
          </cell>
          <cell r="G2218" t="str">
            <v>Toyota</v>
          </cell>
          <cell r="H2218" t="str">
            <v>Prius C 5 Ptas, Híbrido, T/A-CVT, D/H, A/A, ABS, B/A, E/E, CD/BT</v>
          </cell>
          <cell r="I2218" t="str">
            <v>JTDKDTB39K1622700</v>
          </cell>
          <cell r="J2218" t="str">
            <v>1NZ8702414</v>
          </cell>
          <cell r="K2218" t="str">
            <v>Magna</v>
          </cell>
          <cell r="L2218">
            <v>4</v>
          </cell>
          <cell r="M2218">
            <v>36</v>
          </cell>
          <cell r="N2218">
            <v>2019</v>
          </cell>
          <cell r="O2218" t="str">
            <v>Ciudad de México</v>
          </cell>
          <cell r="P2218" t="str">
            <v>Ciudad de México</v>
          </cell>
          <cell r="Q2218" t="str">
            <v>Zona Metropolitana</v>
          </cell>
          <cell r="R2218" t="str">
            <v>Activo</v>
          </cell>
          <cell r="S2218" t="str">
            <v>En operación</v>
          </cell>
          <cell r="T2218" t="str">
            <v>GNP</v>
          </cell>
          <cell r="U2218" t="str">
            <v>Grupo Nacional Provincial, S.A.B.</v>
          </cell>
          <cell r="V2218" t="str">
            <v>Asesor de Servicio</v>
          </cell>
          <cell r="W2218" t="str">
            <v>-</v>
          </cell>
          <cell r="X2218" t="str">
            <v>-</v>
          </cell>
          <cell r="Y2218" t="str">
            <v>Asignado</v>
          </cell>
          <cell r="Z2218" t="str">
            <v>N58440</v>
          </cell>
          <cell r="AA2218" t="str">
            <v>Guerrero Moya Salvador</v>
          </cell>
          <cell r="AB2218" t="str">
            <v>Grupo Nacional Provincial, S.A.B.</v>
          </cell>
          <cell r="AC2218" t="str">
            <v>GUMS611124DG3</v>
          </cell>
          <cell r="AD2218" t="str">
            <v>Operativo</v>
          </cell>
          <cell r="AE2218" t="str">
            <v>Asesor de Servicio Automovil</v>
          </cell>
          <cell r="AF2218" t="str">
            <v>Unidad Operativa</v>
          </cell>
          <cell r="AG2218" t="str">
            <v>Dirección Servicio y Operaciones</v>
          </cell>
          <cell r="AH2218" t="str">
            <v>Subdir. Siniestros CDMX y Sureste</v>
          </cell>
          <cell r="AI2218" t="str">
            <v>C9215</v>
          </cell>
          <cell r="AJ2218" t="str">
            <v>Moreno Alvárez Elvia Citlalli</v>
          </cell>
          <cell r="AK2218" t="str">
            <v>Tlalnepantla</v>
          </cell>
          <cell r="AL2218" t="str">
            <v>Tlalnepantla</v>
          </cell>
          <cell r="AM2218">
            <v>0</v>
          </cell>
          <cell r="AN2218" t="str">
            <v>salvador.guerrero@gnp.com.mx</v>
          </cell>
          <cell r="AO2218" t="str">
            <v>salvador.guerrero@gnp.com.mx</v>
          </cell>
          <cell r="AQ2218">
            <v>5535228573</v>
          </cell>
          <cell r="AR2218" t="str">
            <v>6363180011329172</v>
          </cell>
          <cell r="AS2218" t="str">
            <v>ACTIVO</v>
          </cell>
          <cell r="AT2218" t="str">
            <v>5535</v>
          </cell>
          <cell r="AU2218" t="str">
            <v>902</v>
          </cell>
          <cell r="AV2218" t="str">
            <v>11/26</v>
          </cell>
          <cell r="AW2218" t="str">
            <v>IMDM24204100..</v>
          </cell>
          <cell r="AX2218" t="str">
            <v>Activo</v>
          </cell>
          <cell r="AY2218" t="str">
            <v>No</v>
          </cell>
          <cell r="AZ2218" t="str">
            <v>-</v>
          </cell>
          <cell r="BA2218" t="str">
            <v>-</v>
          </cell>
          <cell r="BB2218" t="str">
            <v>-</v>
          </cell>
          <cell r="BC2218" t="str">
            <v>-</v>
          </cell>
          <cell r="BD2218" t="str">
            <v>-</v>
          </cell>
          <cell r="BE2218" t="str">
            <v>-</v>
          </cell>
          <cell r="BF2218" t="str">
            <v>-</v>
          </cell>
          <cell r="BG2218">
            <v>4</v>
          </cell>
          <cell r="BH2218">
            <v>2023</v>
          </cell>
          <cell r="BI2218">
            <v>0</v>
          </cell>
          <cell r="BJ2218" t="str">
            <v>Arrendado</v>
          </cell>
          <cell r="BK2218" t="str">
            <v>CFU000027900</v>
          </cell>
          <cell r="BM2218">
            <v>259437.93</v>
          </cell>
          <cell r="BN2218">
            <v>41510.068800000001</v>
          </cell>
          <cell r="BO2218">
            <v>300947.9988</v>
          </cell>
          <cell r="BP2218" t="str">
            <v>-</v>
          </cell>
          <cell r="BQ2218">
            <v>43652</v>
          </cell>
          <cell r="BR2218" t="str">
            <v>AP-20181108-0815</v>
          </cell>
          <cell r="BS2218" t="str">
            <v>20</v>
          </cell>
          <cell r="BT2218" t="str">
            <v>7/48</v>
          </cell>
          <cell r="BU2218">
            <v>2478.4899999999998</v>
          </cell>
          <cell r="BV2218">
            <v>2660.06</v>
          </cell>
          <cell r="BW2218">
            <v>5138.5499999999993</v>
          </cell>
          <cell r="BX2218">
            <v>822.17</v>
          </cell>
          <cell r="BY2218">
            <v>5960.7199999999993</v>
          </cell>
          <cell r="BZ2218">
            <v>242795.30000000002</v>
          </cell>
          <cell r="CA2218" t="str">
            <v>08/11/2018</v>
          </cell>
          <cell r="CB2218" t="str">
            <v>06/12/2022</v>
          </cell>
          <cell r="CC2218" t="str">
            <v>Miércoles</v>
          </cell>
          <cell r="CD2218" t="str">
            <v>-</v>
          </cell>
          <cell r="CE2218" t="str">
            <v>3</v>
          </cell>
          <cell r="CF2218" t="str">
            <v>Rojo</v>
          </cell>
          <cell r="CG2218" t="str">
            <v>3er Sábado</v>
          </cell>
          <cell r="CH2218" t="str">
            <v>Mzo y Abr</v>
          </cell>
          <cell r="CI2218" t="str">
            <v>Sep y Oct</v>
          </cell>
          <cell r="CJ2218" t="str">
            <v>Ajustador</v>
          </cell>
          <cell r="CK2218">
            <v>72</v>
          </cell>
          <cell r="CL2218" t="str">
            <v>101 - MAGNA</v>
          </cell>
          <cell r="CM2218" t="str">
            <v>19020</v>
          </cell>
          <cell r="CN2218" t="str">
            <v>185/60/R15</v>
          </cell>
          <cell r="CO2218" t="str">
            <v>Motor: 1.5L, Potencia: 99hp @ 4,800 rpm. Torque: 82 lb-pie @ 4,000 rpm</v>
          </cell>
          <cell r="CP2218" t="str">
            <v>4010838</v>
          </cell>
        </row>
        <row r="2219">
          <cell r="A2219" t="str">
            <v>19021</v>
          </cell>
          <cell r="B2219" t="str">
            <v>99E038</v>
          </cell>
          <cell r="C2219" t="str">
            <v>Ciudad de México</v>
          </cell>
          <cell r="D2219" t="str">
            <v>No aplica</v>
          </cell>
          <cell r="E2219" t="str">
            <v>Prius</v>
          </cell>
          <cell r="F2219" t="str">
            <v>Automóvil</v>
          </cell>
          <cell r="G2219" t="str">
            <v>Toyota</v>
          </cell>
          <cell r="H2219" t="str">
            <v>Prius C 5 Ptas, Híbrido, T/A-CVT, D/H, A/A, ABS, B/A, E/E, CD/BT</v>
          </cell>
          <cell r="I2219" t="str">
            <v>JTDKDTB33K1622711</v>
          </cell>
          <cell r="J2219" t="str">
            <v>1NZ8702610</v>
          </cell>
          <cell r="K2219" t="str">
            <v>Magna</v>
          </cell>
          <cell r="L2219">
            <v>4</v>
          </cell>
          <cell r="M2219">
            <v>36</v>
          </cell>
          <cell r="N2219">
            <v>2019</v>
          </cell>
          <cell r="O2219" t="str">
            <v>Ciudad de México</v>
          </cell>
          <cell r="P2219" t="str">
            <v>Ciudad de México</v>
          </cell>
          <cell r="Q2219" t="str">
            <v>Zona Metropolitana</v>
          </cell>
          <cell r="R2219" t="str">
            <v>Activo</v>
          </cell>
          <cell r="S2219" t="str">
            <v>En operación</v>
          </cell>
          <cell r="T2219" t="str">
            <v>GNP</v>
          </cell>
          <cell r="U2219" t="str">
            <v>Grupo Nacional Provincial, S.A.B.</v>
          </cell>
          <cell r="V2219" t="str">
            <v>Asesor de Servicio</v>
          </cell>
          <cell r="W2219" t="str">
            <v>-</v>
          </cell>
          <cell r="X2219" t="str">
            <v>-</v>
          </cell>
          <cell r="Y2219" t="str">
            <v>Asignado</v>
          </cell>
          <cell r="Z2219" t="str">
            <v>N94643</v>
          </cell>
          <cell r="AA2219" t="str">
            <v>Ochoa Castañeda Carlos</v>
          </cell>
          <cell r="AB2219" t="str">
            <v>Grupo Nacional Provincial, S.A.B.</v>
          </cell>
          <cell r="AC2219" t="str">
            <v>OOCC820622IU9</v>
          </cell>
          <cell r="AD2219" t="str">
            <v>Operativo</v>
          </cell>
          <cell r="AE2219" t="str">
            <v>Asesor de Servicio Automovil</v>
          </cell>
          <cell r="AF2219" t="str">
            <v>Unidad Operativa</v>
          </cell>
          <cell r="AG2219" t="str">
            <v>Dirección Servicio y Operaciones</v>
          </cell>
          <cell r="AH2219" t="str">
            <v>Subdir. Siniestros CDMX y Sureste</v>
          </cell>
          <cell r="AI2219" t="str">
            <v>C9215</v>
          </cell>
          <cell r="AJ2219" t="str">
            <v>Moreno Alvárez Elvia Citlalli</v>
          </cell>
          <cell r="AK2219" t="str">
            <v>Tlalnepantla</v>
          </cell>
          <cell r="AL2219" t="str">
            <v>Tlalnepantla</v>
          </cell>
          <cell r="AM2219">
            <v>0</v>
          </cell>
          <cell r="AN2219" t="str">
            <v>carlos.ochoa@gnp.com.mx</v>
          </cell>
          <cell r="AO2219" t="str">
            <v>carlos.ochoa@gnp.com.mx</v>
          </cell>
          <cell r="AQ2219">
            <v>5535229098</v>
          </cell>
          <cell r="AR2219" t="str">
            <v>6363180011329180</v>
          </cell>
          <cell r="AS2219" t="str">
            <v>ACTIVO</v>
          </cell>
          <cell r="AT2219" t="str">
            <v>5823</v>
          </cell>
          <cell r="AU2219" t="str">
            <v>773</v>
          </cell>
          <cell r="AV2219" t="str">
            <v>11/26</v>
          </cell>
          <cell r="AW2219" t="str">
            <v>IMDM24204087..</v>
          </cell>
          <cell r="AX2219" t="str">
            <v>Activo</v>
          </cell>
          <cell r="AY2219" t="str">
            <v>No</v>
          </cell>
          <cell r="AZ2219" t="str">
            <v>-</v>
          </cell>
          <cell r="BA2219" t="str">
            <v>-</v>
          </cell>
          <cell r="BB2219" t="str">
            <v>-</v>
          </cell>
          <cell r="BC2219" t="str">
            <v>-</v>
          </cell>
          <cell r="BD2219" t="str">
            <v>-</v>
          </cell>
          <cell r="BE2219" t="str">
            <v>-</v>
          </cell>
          <cell r="BF2219" t="str">
            <v>-</v>
          </cell>
          <cell r="BG2219">
            <v>4</v>
          </cell>
          <cell r="BH2219">
            <v>2023</v>
          </cell>
          <cell r="BI2219">
            <v>0</v>
          </cell>
          <cell r="BJ2219" t="str">
            <v>Arrendado</v>
          </cell>
          <cell r="BK2219" t="str">
            <v>CFU000027897</v>
          </cell>
          <cell r="BM2219">
            <v>259437.93</v>
          </cell>
          <cell r="BN2219">
            <v>41510.068800000001</v>
          </cell>
          <cell r="BO2219">
            <v>300947.9988</v>
          </cell>
          <cell r="BP2219" t="str">
            <v>-</v>
          </cell>
          <cell r="BQ2219">
            <v>43652</v>
          </cell>
          <cell r="BR2219" t="str">
            <v>AP-20181108-0815</v>
          </cell>
          <cell r="BS2219" t="str">
            <v>21</v>
          </cell>
          <cell r="BT2219" t="str">
            <v>7/48</v>
          </cell>
          <cell r="BU2219">
            <v>2478.4899999999998</v>
          </cell>
          <cell r="BV2219">
            <v>2660.06</v>
          </cell>
          <cell r="BW2219">
            <v>5138.5499999999993</v>
          </cell>
          <cell r="BX2219">
            <v>822.17</v>
          </cell>
          <cell r="BY2219">
            <v>5960.7199999999993</v>
          </cell>
          <cell r="BZ2219">
            <v>242795.30000000002</v>
          </cell>
          <cell r="CA2219" t="str">
            <v>08/11/2018</v>
          </cell>
          <cell r="CB2219" t="str">
            <v>06/12/2022</v>
          </cell>
          <cell r="CC2219" t="str">
            <v>Martes</v>
          </cell>
          <cell r="CD2219" t="str">
            <v>-</v>
          </cell>
          <cell r="CE2219" t="str">
            <v>8</v>
          </cell>
          <cell r="CF2219" t="str">
            <v>Rosa</v>
          </cell>
          <cell r="CG2219" t="str">
            <v>2o Sábado</v>
          </cell>
          <cell r="CH2219" t="str">
            <v>Feb y Mzo</v>
          </cell>
          <cell r="CI2219" t="str">
            <v>Ago y Sep</v>
          </cell>
          <cell r="CJ2219" t="str">
            <v>Ajustador</v>
          </cell>
          <cell r="CK2219">
            <v>72</v>
          </cell>
          <cell r="CL2219" t="str">
            <v>101 - MAGNA</v>
          </cell>
          <cell r="CM2219" t="str">
            <v>19021</v>
          </cell>
          <cell r="CN2219" t="str">
            <v>185/60/R15</v>
          </cell>
          <cell r="CO2219" t="str">
            <v>Motor: 1.5L, Potencia: 99hp @ 4,800 rpm. Torque: 82 lb-pie @ 4,000 rpm</v>
          </cell>
          <cell r="CP2219" t="str">
            <v>4010855</v>
          </cell>
        </row>
        <row r="2220">
          <cell r="A2220" t="str">
            <v>19022</v>
          </cell>
          <cell r="B2220" t="str">
            <v>99E035</v>
          </cell>
          <cell r="C2220" t="str">
            <v>Ciudad de México</v>
          </cell>
          <cell r="D2220" t="str">
            <v>No aplica</v>
          </cell>
          <cell r="E2220" t="str">
            <v>Prius</v>
          </cell>
          <cell r="F2220" t="str">
            <v>Automóvil</v>
          </cell>
          <cell r="G2220" t="str">
            <v>Toyota</v>
          </cell>
          <cell r="H2220" t="str">
            <v>Prius C 5 Ptas, Híbrido, T/A-CVT, D/H, A/A, ABS, B/A, E/E, CD/BT</v>
          </cell>
          <cell r="I2220" t="str">
            <v>JTDKDTB3XK1622740</v>
          </cell>
          <cell r="J2220" t="str">
            <v>1NZ8703134</v>
          </cell>
          <cell r="K2220" t="str">
            <v>Magna</v>
          </cell>
          <cell r="L2220">
            <v>4</v>
          </cell>
          <cell r="M2220">
            <v>36</v>
          </cell>
          <cell r="N2220">
            <v>2019</v>
          </cell>
          <cell r="O2220" t="str">
            <v>Ciudad de México</v>
          </cell>
          <cell r="P2220" t="str">
            <v>Ciudad de México</v>
          </cell>
          <cell r="Q2220" t="str">
            <v>Zona Metropolitana</v>
          </cell>
          <cell r="R2220" t="str">
            <v>Activo</v>
          </cell>
          <cell r="S2220" t="str">
            <v>En operación</v>
          </cell>
          <cell r="T2220" t="str">
            <v>GNP</v>
          </cell>
          <cell r="U2220" t="str">
            <v>Grupo Nacional Provincial, S.A.B.</v>
          </cell>
          <cell r="V2220" t="str">
            <v>Asesor de Servicio</v>
          </cell>
          <cell r="W2220" t="str">
            <v>-</v>
          </cell>
          <cell r="X2220" t="str">
            <v>-</v>
          </cell>
          <cell r="Y2220" t="str">
            <v>Asignado</v>
          </cell>
          <cell r="Z2220" t="str">
            <v>N87546</v>
          </cell>
          <cell r="AA2220" t="str">
            <v>Bravo Flores Edgar David</v>
          </cell>
          <cell r="AB2220" t="str">
            <v>Grupo Nacional Provincial, S.A.B.</v>
          </cell>
          <cell r="AC2220" t="str">
            <v>BAFE590527IFA</v>
          </cell>
          <cell r="AD2220" t="str">
            <v>Operativo</v>
          </cell>
          <cell r="AE2220" t="str">
            <v>Asesor de Servicio Automovil</v>
          </cell>
          <cell r="AF2220" t="str">
            <v>Unidad Operativa</v>
          </cell>
          <cell r="AG2220" t="str">
            <v>Dirección Servicio y Operaciones</v>
          </cell>
          <cell r="AH2220" t="str">
            <v>Subdir. Siniestros CDMX y Sureste</v>
          </cell>
          <cell r="AI2220" t="str">
            <v>C9215</v>
          </cell>
          <cell r="AJ2220" t="str">
            <v>Moreno Alvárez Elvia Citlalli</v>
          </cell>
          <cell r="AK2220" t="str">
            <v>Tlalnepantla</v>
          </cell>
          <cell r="AL2220" t="str">
            <v>Tlalnepantla</v>
          </cell>
          <cell r="AM2220">
            <v>0</v>
          </cell>
          <cell r="AN2220" t="str">
            <v>edgar.bravo@gnp.com.mx</v>
          </cell>
          <cell r="AO2220" t="str">
            <v>edgar.bravo@gnp.com.mx</v>
          </cell>
          <cell r="AQ2220">
            <v>5535667171</v>
          </cell>
          <cell r="AR2220" t="str">
            <v>6363180011329198</v>
          </cell>
          <cell r="AS2220" t="str">
            <v>ACTIVO</v>
          </cell>
          <cell r="AT2220" t="str">
            <v>6243</v>
          </cell>
          <cell r="AU2220" t="str">
            <v>204</v>
          </cell>
          <cell r="AV2220" t="str">
            <v>11/26</v>
          </cell>
          <cell r="AW2220" t="str">
            <v>IMDM24204084..</v>
          </cell>
          <cell r="AX2220" t="str">
            <v>Activo</v>
          </cell>
          <cell r="AY2220" t="str">
            <v>No</v>
          </cell>
          <cell r="AZ2220" t="str">
            <v>-</v>
          </cell>
          <cell r="BA2220" t="str">
            <v>-</v>
          </cell>
          <cell r="BB2220" t="str">
            <v>-</v>
          </cell>
          <cell r="BC2220" t="str">
            <v>-</v>
          </cell>
          <cell r="BD2220" t="str">
            <v>-</v>
          </cell>
          <cell r="BE2220" t="str">
            <v>-</v>
          </cell>
          <cell r="BF2220" t="str">
            <v>-</v>
          </cell>
          <cell r="BG2220">
            <v>4</v>
          </cell>
          <cell r="BH2220">
            <v>2023</v>
          </cell>
          <cell r="BI2220">
            <v>0</v>
          </cell>
          <cell r="BJ2220" t="str">
            <v>Arrendado</v>
          </cell>
          <cell r="BK2220" t="str">
            <v>CFU000027866</v>
          </cell>
          <cell r="BM2220">
            <v>259437.93</v>
          </cell>
          <cell r="BN2220">
            <v>41510.068800000001</v>
          </cell>
          <cell r="BO2220">
            <v>300947.9988</v>
          </cell>
          <cell r="BP2220" t="str">
            <v>-</v>
          </cell>
          <cell r="BQ2220">
            <v>43652</v>
          </cell>
          <cell r="BR2220" t="str">
            <v>AP-20181108-0815</v>
          </cell>
          <cell r="BS2220" t="str">
            <v>22</v>
          </cell>
          <cell r="BT2220" t="str">
            <v>7/48</v>
          </cell>
          <cell r="BU2220">
            <v>2478.4899999999998</v>
          </cell>
          <cell r="BV2220">
            <v>2660.06</v>
          </cell>
          <cell r="BW2220">
            <v>5138.5499999999993</v>
          </cell>
          <cell r="BX2220">
            <v>822.17</v>
          </cell>
          <cell r="BY2220">
            <v>5960.7199999999993</v>
          </cell>
          <cell r="BZ2220">
            <v>242795.30000000002</v>
          </cell>
          <cell r="CA2220" t="str">
            <v>08/11/2018</v>
          </cell>
          <cell r="CB2220" t="str">
            <v>06/12/2022</v>
          </cell>
          <cell r="CC2220" t="str">
            <v>Lunes</v>
          </cell>
          <cell r="CD2220" t="str">
            <v>-</v>
          </cell>
          <cell r="CE2220" t="str">
            <v>5</v>
          </cell>
          <cell r="CF2220" t="str">
            <v>Amarillo</v>
          </cell>
          <cell r="CG2220" t="str">
            <v>1er Sábado</v>
          </cell>
          <cell r="CH2220" t="str">
            <v>Ene y Feb</v>
          </cell>
          <cell r="CI2220" t="str">
            <v>Jul y Ago</v>
          </cell>
          <cell r="CJ2220" t="str">
            <v>Ajustador</v>
          </cell>
          <cell r="CK2220">
            <v>72</v>
          </cell>
          <cell r="CL2220" t="str">
            <v>101 - MAGNA</v>
          </cell>
          <cell r="CM2220" t="str">
            <v>19022</v>
          </cell>
          <cell r="CN2220" t="str">
            <v>185/60/R15</v>
          </cell>
          <cell r="CO2220" t="str">
            <v>Motor: 1.5L, Potencia: 99hp @ 4,800 rpm. Torque: 82 lb-pie @ 4,000 rpm</v>
          </cell>
          <cell r="CP2220" t="str">
            <v xml:space="preserve">4010849 </v>
          </cell>
        </row>
        <row r="2221">
          <cell r="A2221" t="str">
            <v>19023</v>
          </cell>
          <cell r="B2221" t="str">
            <v>99E034</v>
          </cell>
          <cell r="C2221" t="str">
            <v>Ciudad de México</v>
          </cell>
          <cell r="D2221" t="str">
            <v>No aplica</v>
          </cell>
          <cell r="E2221" t="str">
            <v>Prius</v>
          </cell>
          <cell r="F2221" t="str">
            <v>Automóvil</v>
          </cell>
          <cell r="G2221" t="str">
            <v>Toyota</v>
          </cell>
          <cell r="H2221" t="str">
            <v>Prius C 5 Ptas, Híbrido, T/A-CVT, D/H, A/A, ABS, B/A, E/E, CD/BT</v>
          </cell>
          <cell r="I2221" t="str">
            <v>JTDKDTB38K1622770</v>
          </cell>
          <cell r="J2221" t="str">
            <v>1NZ8703997</v>
          </cell>
          <cell r="K2221" t="str">
            <v>Magna</v>
          </cell>
          <cell r="L2221">
            <v>4</v>
          </cell>
          <cell r="M2221">
            <v>36</v>
          </cell>
          <cell r="N2221">
            <v>2019</v>
          </cell>
          <cell r="O2221" t="str">
            <v>Ciudad de México</v>
          </cell>
          <cell r="P2221" t="str">
            <v>Ciudad de México</v>
          </cell>
          <cell r="Q2221" t="str">
            <v>Zona Metropolitana</v>
          </cell>
          <cell r="R2221" t="str">
            <v>Activo</v>
          </cell>
          <cell r="S2221" t="str">
            <v>En operación</v>
          </cell>
          <cell r="T2221" t="str">
            <v>GNP</v>
          </cell>
          <cell r="U2221" t="str">
            <v>Grupo Nacional Provincial, S.A.B.</v>
          </cell>
          <cell r="V2221" t="str">
            <v>Asesor de Servicio</v>
          </cell>
          <cell r="W2221" t="str">
            <v>-</v>
          </cell>
          <cell r="X2221" t="str">
            <v>-</v>
          </cell>
          <cell r="Y2221" t="str">
            <v>Asignado</v>
          </cell>
          <cell r="Z2221" t="str">
            <v>N94640</v>
          </cell>
          <cell r="AA2221" t="str">
            <v>Hernández Ramírez Mauricio Enrique</v>
          </cell>
          <cell r="AB2221" t="str">
            <v>Grupo Nacional Provincial, S.A.B.</v>
          </cell>
          <cell r="AC2221" t="str">
            <v>HERM7509266H6</v>
          </cell>
          <cell r="AD2221" t="str">
            <v>Operativo</v>
          </cell>
          <cell r="AE2221" t="str">
            <v>Asesor de Servicio Automovil</v>
          </cell>
          <cell r="AF2221" t="str">
            <v>Unidad Operativa</v>
          </cell>
          <cell r="AG2221" t="str">
            <v>Dirección Servicio y Operaciones</v>
          </cell>
          <cell r="AH2221" t="str">
            <v>Subdir. Siniestros CDMX y Sureste</v>
          </cell>
          <cell r="AI2221" t="str">
            <v>C9215</v>
          </cell>
          <cell r="AJ2221" t="str">
            <v>Moreno Alvárez Elvia Citlalli</v>
          </cell>
          <cell r="AK2221" t="str">
            <v>Tlalnepantla</v>
          </cell>
          <cell r="AL2221" t="str">
            <v>Tlalnepantla</v>
          </cell>
          <cell r="AM2221">
            <v>80494</v>
          </cell>
          <cell r="AN2221" t="str">
            <v>mauricio.hernandez@gnp.com.mx</v>
          </cell>
          <cell r="AO2221" t="str">
            <v>mauricio.hernandez@gnp.com.mx</v>
          </cell>
          <cell r="AQ2221">
            <v>5553328548</v>
          </cell>
          <cell r="AR2221" t="str">
            <v>6363180011329206</v>
          </cell>
          <cell r="AS2221" t="str">
            <v>ACTIVO</v>
          </cell>
          <cell r="AT2221" t="str">
            <v>2469</v>
          </cell>
          <cell r="AU2221" t="str">
            <v>474</v>
          </cell>
          <cell r="AV2221" t="str">
            <v>11/26</v>
          </cell>
          <cell r="AW2221" t="str">
            <v>IMDM24204080..</v>
          </cell>
          <cell r="AX2221" t="str">
            <v>Activo</v>
          </cell>
          <cell r="AY2221" t="str">
            <v>Si</v>
          </cell>
          <cell r="AZ2221">
            <v>1229.17</v>
          </cell>
          <cell r="BA2221">
            <v>43708</v>
          </cell>
          <cell r="BB2221">
            <v>7375.02</v>
          </cell>
          <cell r="BC2221" t="str">
            <v>-</v>
          </cell>
          <cell r="BD2221">
            <v>118000</v>
          </cell>
          <cell r="BE2221">
            <v>43631</v>
          </cell>
          <cell r="BF2221">
            <v>45076</v>
          </cell>
          <cell r="BG2221">
            <v>4</v>
          </cell>
          <cell r="BH2221">
            <v>2023</v>
          </cell>
          <cell r="BI2221">
            <v>0</v>
          </cell>
          <cell r="BJ2221" t="str">
            <v>Arrendado</v>
          </cell>
          <cell r="BK2221" t="str">
            <v>CFU000027861</v>
          </cell>
          <cell r="BM2221">
            <v>259437.93</v>
          </cell>
          <cell r="BN2221">
            <v>41510.068800000001</v>
          </cell>
          <cell r="BO2221">
            <v>300947.9988</v>
          </cell>
          <cell r="BP2221" t="str">
            <v>-</v>
          </cell>
          <cell r="BQ2221">
            <v>43652</v>
          </cell>
          <cell r="BR2221" t="str">
            <v>AP-20181108-0815</v>
          </cell>
          <cell r="BS2221" t="str">
            <v>23</v>
          </cell>
          <cell r="BT2221" t="str">
            <v>7/48</v>
          </cell>
          <cell r="BU2221">
            <v>2478.4899999999998</v>
          </cell>
          <cell r="BV2221">
            <v>2660.06</v>
          </cell>
          <cell r="BW2221">
            <v>5138.5499999999993</v>
          </cell>
          <cell r="BX2221">
            <v>822.17</v>
          </cell>
          <cell r="BY2221">
            <v>5960.7199999999993</v>
          </cell>
          <cell r="BZ2221">
            <v>242795.30000000002</v>
          </cell>
          <cell r="CA2221" t="str">
            <v>08/11/2018</v>
          </cell>
          <cell r="CB2221" t="str">
            <v>06/12/2022</v>
          </cell>
          <cell r="CC2221" t="str">
            <v>Miércoles</v>
          </cell>
          <cell r="CD2221" t="str">
            <v>-</v>
          </cell>
          <cell r="CE2221" t="str">
            <v>4</v>
          </cell>
          <cell r="CF2221" t="str">
            <v>Rojo</v>
          </cell>
          <cell r="CG2221" t="str">
            <v>3er Sábado</v>
          </cell>
          <cell r="CH2221" t="str">
            <v>Mzo y Abr</v>
          </cell>
          <cell r="CI2221" t="str">
            <v>Sep y Oct</v>
          </cell>
          <cell r="CJ2221" t="str">
            <v>Ajustador</v>
          </cell>
          <cell r="CK2221">
            <v>72</v>
          </cell>
          <cell r="CL2221" t="str">
            <v>101 - MAGNA</v>
          </cell>
          <cell r="CM2221" t="str">
            <v>19023</v>
          </cell>
          <cell r="CN2221" t="str">
            <v>185/60/R15</v>
          </cell>
          <cell r="CO2221" t="str">
            <v>Motor: 1.5L, Potencia: 99hp @ 4,800 rpm. Torque: 82 lb-pie @ 4,000 rpm</v>
          </cell>
          <cell r="CP2221" t="str">
            <v>4006544</v>
          </cell>
        </row>
        <row r="2222">
          <cell r="A2222" t="str">
            <v>19024</v>
          </cell>
          <cell r="B2222" t="str">
            <v>99E037</v>
          </cell>
          <cell r="C2222" t="str">
            <v>Ciudad de México</v>
          </cell>
          <cell r="D2222" t="str">
            <v>No aplica</v>
          </cell>
          <cell r="E2222" t="str">
            <v>Prius</v>
          </cell>
          <cell r="F2222" t="str">
            <v>Automóvil</v>
          </cell>
          <cell r="G2222" t="str">
            <v>Toyota</v>
          </cell>
          <cell r="H2222" t="str">
            <v>Prius C 5 Ptas, Híbrido, T/A-CVT, D/H, A/A, ABS, B/A, E/E, CD/BT</v>
          </cell>
          <cell r="I2222" t="str">
            <v>JTDKDTB36K1622833</v>
          </cell>
          <cell r="J2222" t="str">
            <v>1NZ8704243</v>
          </cell>
          <cell r="K2222" t="str">
            <v>Magna</v>
          </cell>
          <cell r="L2222">
            <v>4</v>
          </cell>
          <cell r="M2222">
            <v>36</v>
          </cell>
          <cell r="N2222">
            <v>2019</v>
          </cell>
          <cell r="O2222" t="str">
            <v>Ciudad de México</v>
          </cell>
          <cell r="P2222" t="str">
            <v>Ciudad de México</v>
          </cell>
          <cell r="Q2222" t="str">
            <v>Zona Metropolitana</v>
          </cell>
          <cell r="R2222" t="str">
            <v>Activo</v>
          </cell>
          <cell r="S2222" t="str">
            <v>En operación</v>
          </cell>
          <cell r="T2222" t="str">
            <v>GNP</v>
          </cell>
          <cell r="U2222" t="str">
            <v>Grupo Nacional Provincial, S.A.B.</v>
          </cell>
          <cell r="V2222" t="str">
            <v>Asesor de Servicio</v>
          </cell>
          <cell r="W2222" t="str">
            <v>-</v>
          </cell>
          <cell r="X2222" t="str">
            <v>-</v>
          </cell>
          <cell r="Y2222" t="str">
            <v>Asignado</v>
          </cell>
          <cell r="Z2222" t="str">
            <v>N90891</v>
          </cell>
          <cell r="AA2222" t="str">
            <v>González García Raúl</v>
          </cell>
          <cell r="AB2222" t="str">
            <v>Grupo Nacional Provincial, S.A.B.</v>
          </cell>
          <cell r="AC2222" t="str">
            <v>GOGR850103IU0</v>
          </cell>
          <cell r="AD2222" t="str">
            <v>Operativo</v>
          </cell>
          <cell r="AE2222" t="str">
            <v>Asesor de Servicio Automovil</v>
          </cell>
          <cell r="AF2222" t="str">
            <v>Unidad Operativa</v>
          </cell>
          <cell r="AG2222" t="str">
            <v>Dirección Servicio y Operaciones</v>
          </cell>
          <cell r="AH2222" t="str">
            <v>Subdir. Siniestros CDMX y Sureste</v>
          </cell>
          <cell r="AI2222" t="str">
            <v>C9208</v>
          </cell>
          <cell r="AJ2222" t="str">
            <v>Lasa Estrada Antxon</v>
          </cell>
          <cell r="AK2222" t="str">
            <v>Tlalnepantla</v>
          </cell>
          <cell r="AL2222" t="str">
            <v>Tlalnepantla</v>
          </cell>
          <cell r="AM2222">
            <v>0</v>
          </cell>
          <cell r="AN2222" t="str">
            <v>raul.gonzalez@gnp.com.mx</v>
          </cell>
          <cell r="AO2222" t="str">
            <v>raul.gonzalez@gnp.com.mx</v>
          </cell>
          <cell r="AQ2222">
            <v>5535228260</v>
          </cell>
          <cell r="AR2222" t="str">
            <v>6363180011329214</v>
          </cell>
          <cell r="AS2222" t="str">
            <v>ACTIVO</v>
          </cell>
          <cell r="AT2222" t="str">
            <v>3885</v>
          </cell>
          <cell r="AU2222" t="str">
            <v>982</v>
          </cell>
          <cell r="AV2222" t="str">
            <v>11/26</v>
          </cell>
          <cell r="AW2222" t="str">
            <v>IMDM24204099..</v>
          </cell>
          <cell r="AX2222" t="str">
            <v>Activo</v>
          </cell>
          <cell r="AY2222" t="str">
            <v>Si</v>
          </cell>
          <cell r="AZ2222">
            <v>1229.17</v>
          </cell>
          <cell r="BA2222">
            <v>43708</v>
          </cell>
          <cell r="BB2222">
            <v>7375.02</v>
          </cell>
          <cell r="BC2222" t="str">
            <v>-</v>
          </cell>
          <cell r="BD2222">
            <v>118000</v>
          </cell>
          <cell r="BE2222">
            <v>43631</v>
          </cell>
          <cell r="BF2222">
            <v>45076</v>
          </cell>
          <cell r="BG2222">
            <v>4</v>
          </cell>
          <cell r="BH2222">
            <v>2023</v>
          </cell>
          <cell r="BI2222">
            <v>0</v>
          </cell>
          <cell r="BJ2222" t="str">
            <v>Arrendado</v>
          </cell>
          <cell r="BK2222" t="str">
            <v>CFU000027896</v>
          </cell>
          <cell r="BM2222">
            <v>259437.93</v>
          </cell>
          <cell r="BN2222">
            <v>41510.068800000001</v>
          </cell>
          <cell r="BO2222">
            <v>300947.9988</v>
          </cell>
          <cell r="BP2222" t="str">
            <v>-</v>
          </cell>
          <cell r="BQ2222">
            <v>43652</v>
          </cell>
          <cell r="BR2222" t="str">
            <v>AP-20181108-0815</v>
          </cell>
          <cell r="BS2222" t="str">
            <v>24</v>
          </cell>
          <cell r="BT2222" t="str">
            <v>7/48</v>
          </cell>
          <cell r="BU2222">
            <v>2478.4899999999998</v>
          </cell>
          <cell r="BV2222">
            <v>2660.06</v>
          </cell>
          <cell r="BW2222">
            <v>5138.5499999999993</v>
          </cell>
          <cell r="BX2222">
            <v>822.17</v>
          </cell>
          <cell r="BY2222">
            <v>5960.7199999999993</v>
          </cell>
          <cell r="BZ2222">
            <v>242795.30000000002</v>
          </cell>
          <cell r="CA2222" t="str">
            <v>08/11/2018</v>
          </cell>
          <cell r="CB2222" t="str">
            <v>06/12/2022</v>
          </cell>
          <cell r="CC2222" t="str">
            <v>Martes</v>
          </cell>
          <cell r="CD2222" t="str">
            <v>-</v>
          </cell>
          <cell r="CE2222" t="str">
            <v>7</v>
          </cell>
          <cell r="CF2222" t="str">
            <v>Rosa</v>
          </cell>
          <cell r="CG2222" t="str">
            <v>2o Sábado</v>
          </cell>
          <cell r="CH2222" t="str">
            <v>Feb y Mzo</v>
          </cell>
          <cell r="CI2222" t="str">
            <v>Ago y Sep</v>
          </cell>
          <cell r="CJ2222" t="str">
            <v>Ajustador</v>
          </cell>
          <cell r="CK2222">
            <v>72</v>
          </cell>
          <cell r="CL2222" t="str">
            <v>101 - MAGNA</v>
          </cell>
          <cell r="CM2222" t="str">
            <v>19024</v>
          </cell>
          <cell r="CN2222" t="str">
            <v>185/60/R15</v>
          </cell>
          <cell r="CO2222" t="str">
            <v>Motor: 1.5L, Potencia: 99hp @ 4,800 rpm. Torque: 82 lb-pie @ 4,000 rpm</v>
          </cell>
          <cell r="CP2222" t="str">
            <v>4018858</v>
          </cell>
        </row>
        <row r="2223">
          <cell r="A2223" t="str">
            <v>19025</v>
          </cell>
          <cell r="B2223" t="str">
            <v>99E293</v>
          </cell>
          <cell r="C2223" t="str">
            <v>Ciudad de México</v>
          </cell>
          <cell r="D2223" t="str">
            <v>No aplica</v>
          </cell>
          <cell r="E2223" t="str">
            <v>Prius</v>
          </cell>
          <cell r="F2223" t="str">
            <v>Automóvil</v>
          </cell>
          <cell r="G2223" t="str">
            <v>Toyota</v>
          </cell>
          <cell r="H2223" t="str">
            <v>Prius C 5 Ptas, Híbrido, T/A-CVT, D/H, A/A, ABS, B/A, E/E, CD/BT</v>
          </cell>
          <cell r="I2223" t="str">
            <v>JTDKDTB32K1622151</v>
          </cell>
          <cell r="J2223" t="str">
            <v>1NZ8692170</v>
          </cell>
          <cell r="K2223" t="str">
            <v>Magna</v>
          </cell>
          <cell r="L2223">
            <v>4</v>
          </cell>
          <cell r="M2223">
            <v>36</v>
          </cell>
          <cell r="N2223">
            <v>2019</v>
          </cell>
          <cell r="O2223" t="str">
            <v>Ciudad de México</v>
          </cell>
          <cell r="P2223" t="str">
            <v>Ciudad de México</v>
          </cell>
          <cell r="Q2223" t="str">
            <v>Zona Metropolitana</v>
          </cell>
          <cell r="R2223" t="str">
            <v>Activo</v>
          </cell>
          <cell r="S2223" t="str">
            <v>En operación</v>
          </cell>
          <cell r="T2223" t="str">
            <v>GNP</v>
          </cell>
          <cell r="U2223" t="str">
            <v>Grupo Nacional Provincial, S.A.B.</v>
          </cell>
          <cell r="V2223" t="str">
            <v>Asesor de Servicio</v>
          </cell>
          <cell r="W2223" t="str">
            <v>-</v>
          </cell>
          <cell r="X2223" t="str">
            <v>-</v>
          </cell>
          <cell r="Y2223" t="str">
            <v>Asignado</v>
          </cell>
          <cell r="Z2223" t="str">
            <v>N87533</v>
          </cell>
          <cell r="AA2223" t="str">
            <v>Hernandez Camarena Brando Noe</v>
          </cell>
          <cell r="AB2223" t="str">
            <v>Grupo Nacional Provincial, S.A.B.</v>
          </cell>
          <cell r="AC2223" t="str">
            <v>HECB751110BU0</v>
          </cell>
          <cell r="AD2223" t="str">
            <v>Operativo</v>
          </cell>
          <cell r="AE2223" t="str">
            <v>Asesor de Servicio Automovil</v>
          </cell>
          <cell r="AF2223" t="str">
            <v>Unidad Operativa</v>
          </cell>
          <cell r="AG2223" t="str">
            <v>Dirección Servicio y Operaciones</v>
          </cell>
          <cell r="AH2223" t="str">
            <v>Subdir. Siniestros CDMX y Sureste</v>
          </cell>
          <cell r="AI2223" t="str">
            <v>C9208</v>
          </cell>
          <cell r="AJ2223" t="str">
            <v>Lasa Estrada Antxon</v>
          </cell>
          <cell r="AK2223" t="str">
            <v>Tlalnepantla</v>
          </cell>
          <cell r="AL2223" t="str">
            <v>Tlalnepantla</v>
          </cell>
          <cell r="AM2223">
            <v>0</v>
          </cell>
          <cell r="AN2223" t="str">
            <v>brando.hernandez@gnp.com.mx</v>
          </cell>
          <cell r="AO2223" t="str">
            <v>brando.hernandez@gnp.com.mx</v>
          </cell>
          <cell r="AQ2223">
            <v>5535667174</v>
          </cell>
          <cell r="AR2223" t="str">
            <v>6363180011329230</v>
          </cell>
          <cell r="AS2223" t="str">
            <v>ACTIVO</v>
          </cell>
          <cell r="AT2223" t="str">
            <v>3243</v>
          </cell>
          <cell r="AU2223" t="str">
            <v>377</v>
          </cell>
          <cell r="AV2223" t="str">
            <v>11/26</v>
          </cell>
          <cell r="AW2223" t="str">
            <v>IMDM24204096..</v>
          </cell>
          <cell r="AX2223" t="str">
            <v>Activo</v>
          </cell>
          <cell r="AY2223" t="str">
            <v>Si</v>
          </cell>
          <cell r="AZ2223">
            <v>1229.17</v>
          </cell>
          <cell r="BA2223">
            <v>43708</v>
          </cell>
          <cell r="BB2223">
            <v>7375.02</v>
          </cell>
          <cell r="BC2223">
            <v>110624.98</v>
          </cell>
          <cell r="BD2223">
            <v>118000</v>
          </cell>
          <cell r="BE2223">
            <v>43631</v>
          </cell>
          <cell r="BF2223">
            <v>45076</v>
          </cell>
          <cell r="BG2223">
            <v>4</v>
          </cell>
          <cell r="BH2223">
            <v>2023</v>
          </cell>
          <cell r="BI2223">
            <v>0</v>
          </cell>
          <cell r="BJ2223" t="str">
            <v>Arrendado</v>
          </cell>
          <cell r="BK2223" t="str">
            <v>GFU000025453</v>
          </cell>
          <cell r="BM2223">
            <v>259437.93</v>
          </cell>
          <cell r="BN2223">
            <v>41510.068800000001</v>
          </cell>
          <cell r="BO2223">
            <v>300947.9988</v>
          </cell>
          <cell r="BP2223" t="str">
            <v>-</v>
          </cell>
          <cell r="BQ2223">
            <v>43652</v>
          </cell>
          <cell r="BR2223" t="str">
            <v>AP-20181108-0815</v>
          </cell>
          <cell r="BS2223" t="str">
            <v>25</v>
          </cell>
          <cell r="BT2223" t="str">
            <v>7/48</v>
          </cell>
          <cell r="BU2223">
            <v>2478.4899999999998</v>
          </cell>
          <cell r="BV2223">
            <v>2660.06</v>
          </cell>
          <cell r="BW2223">
            <v>5138.5499999999993</v>
          </cell>
          <cell r="BX2223">
            <v>822.17</v>
          </cell>
          <cell r="BY2223">
            <v>5960.7199999999993</v>
          </cell>
          <cell r="BZ2223">
            <v>242795.30000000002</v>
          </cell>
          <cell r="CA2223" t="str">
            <v>08/11/2018</v>
          </cell>
          <cell r="CB2223" t="str">
            <v>06/12/2022</v>
          </cell>
          <cell r="CC2223" t="str">
            <v>Miércoles</v>
          </cell>
          <cell r="CD2223" t="str">
            <v>-</v>
          </cell>
          <cell r="CE2223" t="str">
            <v>3</v>
          </cell>
          <cell r="CF2223" t="str">
            <v>Rojo</v>
          </cell>
          <cell r="CG2223" t="str">
            <v>3er Sábado</v>
          </cell>
          <cell r="CH2223" t="str">
            <v>Mzo y Abr</v>
          </cell>
          <cell r="CI2223" t="str">
            <v>Sep y Oct</v>
          </cell>
          <cell r="CJ2223" t="str">
            <v>Ajustador</v>
          </cell>
          <cell r="CK2223">
            <v>72</v>
          </cell>
          <cell r="CL2223" t="str">
            <v>101 - MAGNA</v>
          </cell>
          <cell r="CM2223" t="str">
            <v>19025</v>
          </cell>
          <cell r="CN2223" t="str">
            <v>185/60/R15</v>
          </cell>
          <cell r="CO2223" t="str">
            <v>Motor: 1.5L, Potencia: 99hp @ 4,800 rpm. Torque: 82 lb-pie @ 4,000 rpm</v>
          </cell>
          <cell r="CP2223" t="str">
            <v>4010832</v>
          </cell>
        </row>
        <row r="2224">
          <cell r="A2224" t="str">
            <v>19026</v>
          </cell>
          <cell r="B2224" t="str">
            <v>99E537</v>
          </cell>
          <cell r="C2224" t="str">
            <v>Ciudad de México</v>
          </cell>
          <cell r="D2224" t="str">
            <v>No aplica</v>
          </cell>
          <cell r="E2224" t="str">
            <v>Prius</v>
          </cell>
          <cell r="F2224" t="str">
            <v>Automóvil</v>
          </cell>
          <cell r="G2224" t="str">
            <v>Toyota</v>
          </cell>
          <cell r="H2224" t="str">
            <v>Prius C 5 Ptas, Híbrido, T/A-CVT, D/H, A/A, ABS, B/A, E/E, CD/BT</v>
          </cell>
          <cell r="I2224" t="str">
            <v>JTDKDTB38K1622641</v>
          </cell>
          <cell r="J2224" t="str">
            <v>1NZ8700920</v>
          </cell>
          <cell r="K2224" t="str">
            <v>Magna</v>
          </cell>
          <cell r="L2224">
            <v>4</v>
          </cell>
          <cell r="M2224">
            <v>36</v>
          </cell>
          <cell r="N2224">
            <v>2019</v>
          </cell>
          <cell r="O2224" t="str">
            <v>Ciudad de México</v>
          </cell>
          <cell r="P2224" t="str">
            <v>Ciudad de México</v>
          </cell>
          <cell r="Q2224" t="str">
            <v>Zona Metropolitana</v>
          </cell>
          <cell r="R2224" t="str">
            <v>Activo</v>
          </cell>
          <cell r="S2224" t="str">
            <v>En operación</v>
          </cell>
          <cell r="T2224" t="str">
            <v>GNP</v>
          </cell>
          <cell r="U2224" t="str">
            <v>Grupo Nacional Provincial, S.A.B.</v>
          </cell>
          <cell r="V2224" t="str">
            <v>Asesor de Servicio</v>
          </cell>
          <cell r="W2224" t="str">
            <v>-</v>
          </cell>
          <cell r="X2224" t="str">
            <v>-</v>
          </cell>
          <cell r="Y2224" t="str">
            <v>Asignado</v>
          </cell>
          <cell r="Z2224" t="str">
            <v>N87866</v>
          </cell>
          <cell r="AA2224" t="str">
            <v>Valdespino Rodríguez Arturo</v>
          </cell>
          <cell r="AB2224" t="str">
            <v>Grupo Nacional Provincial, S.A.B.</v>
          </cell>
          <cell r="AC2224" t="str">
            <v>VARA660611T74</v>
          </cell>
          <cell r="AD2224" t="str">
            <v>Operativo</v>
          </cell>
          <cell r="AE2224" t="str">
            <v>Asesor de Servicio Automovil</v>
          </cell>
          <cell r="AF2224" t="str">
            <v>Unidad Operativa</v>
          </cell>
          <cell r="AG2224" t="str">
            <v>Dirección Servicio y Operaciones</v>
          </cell>
          <cell r="AH2224" t="str">
            <v>Subdir. Siniestros CDMX y Sureste</v>
          </cell>
          <cell r="AI2224" t="str">
            <v>C9208</v>
          </cell>
          <cell r="AJ2224" t="str">
            <v>Lasa Estrada Antxon</v>
          </cell>
          <cell r="AK2224" t="str">
            <v>Tlalnepantla</v>
          </cell>
          <cell r="AL2224" t="str">
            <v>Tlalnepantla</v>
          </cell>
          <cell r="AM2224">
            <v>0</v>
          </cell>
          <cell r="AN2224" t="str">
            <v>arturo.valdespino@gnp.com.mx</v>
          </cell>
          <cell r="AO2224" t="str">
            <v>arturo.valdespino@gnp.com.mx</v>
          </cell>
          <cell r="AQ2224">
            <v>5535228617</v>
          </cell>
          <cell r="AR2224" t="str">
            <v>6363180011404421</v>
          </cell>
          <cell r="AS2224" t="str">
            <v>ACTIVO</v>
          </cell>
          <cell r="AT2224" t="str">
            <v>4162</v>
          </cell>
          <cell r="AU2224" t="str">
            <v>256</v>
          </cell>
          <cell r="AV2224" t="str">
            <v>12/26</v>
          </cell>
          <cell r="AW2224" t="str">
            <v>IMDM24204083..</v>
          </cell>
          <cell r="AX2224" t="str">
            <v>Activo</v>
          </cell>
          <cell r="AY2224" t="str">
            <v>Si</v>
          </cell>
          <cell r="AZ2224">
            <v>1229.17</v>
          </cell>
          <cell r="BA2224">
            <v>43708</v>
          </cell>
          <cell r="BB2224">
            <v>7375.02</v>
          </cell>
          <cell r="BC2224">
            <v>110624.98</v>
          </cell>
          <cell r="BD2224">
            <v>118000</v>
          </cell>
          <cell r="BE2224">
            <v>43631</v>
          </cell>
          <cell r="BF2224">
            <v>45076</v>
          </cell>
          <cell r="BG2224">
            <v>4</v>
          </cell>
          <cell r="BH2224">
            <v>2023</v>
          </cell>
          <cell r="BI2224">
            <v>0</v>
          </cell>
          <cell r="BJ2224" t="str">
            <v>Arrendado</v>
          </cell>
          <cell r="BK2224" t="str">
            <v>CFU000027899</v>
          </cell>
          <cell r="BM2224">
            <v>259437.93</v>
          </cell>
          <cell r="BN2224">
            <v>41510.068800000001</v>
          </cell>
          <cell r="BO2224">
            <v>300947.9988</v>
          </cell>
          <cell r="BP2224" t="str">
            <v>-</v>
          </cell>
          <cell r="BQ2224">
            <v>43652</v>
          </cell>
          <cell r="BR2224" t="str">
            <v>AP-20181108-0815</v>
          </cell>
          <cell r="BS2224" t="str">
            <v>26</v>
          </cell>
          <cell r="BT2224" t="str">
            <v>7/48</v>
          </cell>
          <cell r="BU2224">
            <v>2478.4899999999998</v>
          </cell>
          <cell r="BV2224">
            <v>2660.06</v>
          </cell>
          <cell r="BW2224">
            <v>5138.5499999999993</v>
          </cell>
          <cell r="BX2224">
            <v>822.17</v>
          </cell>
          <cell r="BY2224">
            <v>5960.7199999999993</v>
          </cell>
          <cell r="BZ2224">
            <v>242795.30000000002</v>
          </cell>
          <cell r="CA2224" t="str">
            <v>08/11/2018</v>
          </cell>
          <cell r="CB2224" t="str">
            <v>06/12/2022</v>
          </cell>
          <cell r="CC2224" t="str">
            <v>Martes</v>
          </cell>
          <cell r="CD2224" t="str">
            <v>-</v>
          </cell>
          <cell r="CE2224" t="str">
            <v>7</v>
          </cell>
          <cell r="CF2224" t="str">
            <v>Rosa</v>
          </cell>
          <cell r="CG2224" t="str">
            <v>2o Sábado</v>
          </cell>
          <cell r="CH2224" t="str">
            <v>Feb y Mzo</v>
          </cell>
          <cell r="CI2224" t="str">
            <v>Ago y Sep</v>
          </cell>
          <cell r="CJ2224" t="str">
            <v>Ajustador</v>
          </cell>
          <cell r="CK2224">
            <v>72</v>
          </cell>
          <cell r="CL2224" t="str">
            <v>101 - MAGNA</v>
          </cell>
          <cell r="CM2224" t="str">
            <v>19026</v>
          </cell>
          <cell r="CN2224" t="str">
            <v>185/60/R15</v>
          </cell>
          <cell r="CO2224" t="str">
            <v>Motor: 1.5L, Potencia: 99hp @ 4,800 rpm. Torque: 82 lb-pie @ 4,000 rpm</v>
          </cell>
          <cell r="CP2224" t="str">
            <v>4006572</v>
          </cell>
        </row>
        <row r="2225">
          <cell r="A2225" t="str">
            <v>19027</v>
          </cell>
          <cell r="B2225" t="str">
            <v>99E287</v>
          </cell>
          <cell r="C2225" t="str">
            <v>Ciudad de México</v>
          </cell>
          <cell r="D2225" t="str">
            <v>No aplica</v>
          </cell>
          <cell r="E2225" t="str">
            <v>Prius</v>
          </cell>
          <cell r="F2225" t="str">
            <v>Automóvil</v>
          </cell>
          <cell r="G2225" t="str">
            <v>Toyota</v>
          </cell>
          <cell r="H2225" t="str">
            <v>Prius C 5 Ptas, Híbrido, T/A-CVT, D/H, A/A, ABS, B/A, E/E, CD/BT</v>
          </cell>
          <cell r="I2225" t="str">
            <v>JTDKDTB38K1620730</v>
          </cell>
          <cell r="J2225" t="str">
            <v>1NZ8673849</v>
          </cell>
          <cell r="K2225" t="str">
            <v>Magna</v>
          </cell>
          <cell r="L2225">
            <v>4</v>
          </cell>
          <cell r="M2225">
            <v>36</v>
          </cell>
          <cell r="N2225">
            <v>2019</v>
          </cell>
          <cell r="O2225" t="str">
            <v>Ciudad de México</v>
          </cell>
          <cell r="P2225" t="str">
            <v>Ciudad de México</v>
          </cell>
          <cell r="Q2225" t="str">
            <v>Zona Metropolitana</v>
          </cell>
          <cell r="R2225" t="str">
            <v>Activo</v>
          </cell>
          <cell r="S2225" t="str">
            <v>En operación</v>
          </cell>
          <cell r="T2225" t="str">
            <v>GNP</v>
          </cell>
          <cell r="U2225" t="str">
            <v>Grupo Nacional Provincial, S.A.B.</v>
          </cell>
          <cell r="V2225" t="str">
            <v>Asesor de Servicio</v>
          </cell>
          <cell r="W2225" t="str">
            <v>-</v>
          </cell>
          <cell r="X2225" t="str">
            <v>-</v>
          </cell>
          <cell r="Y2225" t="str">
            <v>Asignado</v>
          </cell>
          <cell r="Z2225" t="str">
            <v>N94706</v>
          </cell>
          <cell r="AA2225" t="str">
            <v>San Agustín Montoya Jorge Fernando</v>
          </cell>
          <cell r="AB2225" t="str">
            <v>Grupo Nacional Provincial, S.A.B.</v>
          </cell>
          <cell r="AC2225" t="str">
            <v>SAMJ830524L78</v>
          </cell>
          <cell r="AD2225" t="str">
            <v>Operativo</v>
          </cell>
          <cell r="AE2225" t="str">
            <v>Asesor de Servicio Automovil</v>
          </cell>
          <cell r="AF2225" t="str">
            <v>Unidad Operativa</v>
          </cell>
          <cell r="AG2225" t="str">
            <v>Dirección Servicio y Operaciones</v>
          </cell>
          <cell r="AH2225" t="str">
            <v>Subdir. Siniestros CDMX y Sureste</v>
          </cell>
          <cell r="AI2225" t="str">
            <v>C9215</v>
          </cell>
          <cell r="AJ2225" t="str">
            <v>Moreno Alvárez Elvia Citlalli</v>
          </cell>
          <cell r="AK2225" t="str">
            <v>Tlalnepantla</v>
          </cell>
          <cell r="AL2225" t="str">
            <v>Tlalnepantla</v>
          </cell>
          <cell r="AM2225">
            <v>0</v>
          </cell>
          <cell r="AN2225" t="str">
            <v>jorge.sanagustinmontoya@gnp.com.mx</v>
          </cell>
          <cell r="AO2225" t="str">
            <v>jorge.sanagustinmontoya@gnp.com.mx</v>
          </cell>
          <cell r="AQ2225">
            <v>5566796396</v>
          </cell>
          <cell r="AR2225" t="str">
            <v>6363180011329339</v>
          </cell>
          <cell r="AS2225" t="str">
            <v>ACTIVO</v>
          </cell>
          <cell r="AT2225" t="str">
            <v>1575</v>
          </cell>
          <cell r="AU2225" t="str">
            <v>586</v>
          </cell>
          <cell r="AV2225" t="str">
            <v>11/26</v>
          </cell>
          <cell r="AW2225" t="str">
            <v>IMDM24204089..</v>
          </cell>
          <cell r="AX2225" t="str">
            <v>Activo</v>
          </cell>
          <cell r="AY2225" t="str">
            <v>Si</v>
          </cell>
          <cell r="AZ2225">
            <v>1229.17</v>
          </cell>
          <cell r="BA2225">
            <v>43708</v>
          </cell>
          <cell r="BB2225">
            <v>7375.02</v>
          </cell>
          <cell r="BC2225" t="str">
            <v>-</v>
          </cell>
          <cell r="BD2225">
            <v>118000</v>
          </cell>
          <cell r="BE2225">
            <v>43631</v>
          </cell>
          <cell r="BF2225">
            <v>45076</v>
          </cell>
          <cell r="BG2225">
            <v>4</v>
          </cell>
          <cell r="BH2225">
            <v>2023</v>
          </cell>
          <cell r="BI2225">
            <v>0</v>
          </cell>
          <cell r="BJ2225" t="str">
            <v>Arrendado</v>
          </cell>
          <cell r="BK2225" t="str">
            <v>CFU000027946</v>
          </cell>
          <cell r="BM2225">
            <v>259437.93</v>
          </cell>
          <cell r="BN2225">
            <v>41510.068800000001</v>
          </cell>
          <cell r="BO2225">
            <v>300947.9988</v>
          </cell>
          <cell r="BP2225" t="str">
            <v>-</v>
          </cell>
          <cell r="BQ2225">
            <v>43652</v>
          </cell>
          <cell r="BR2225" t="str">
            <v>AP-20181108-0815</v>
          </cell>
          <cell r="BS2225" t="str">
            <v>27</v>
          </cell>
          <cell r="BT2225" t="str">
            <v>7/48</v>
          </cell>
          <cell r="BU2225">
            <v>2478.4899999999998</v>
          </cell>
          <cell r="BV2225">
            <v>2660.06</v>
          </cell>
          <cell r="BW2225">
            <v>5138.5499999999993</v>
          </cell>
          <cell r="BX2225">
            <v>822.17</v>
          </cell>
          <cell r="BY2225">
            <v>5960.7199999999993</v>
          </cell>
          <cell r="BZ2225">
            <v>242795.30000000002</v>
          </cell>
          <cell r="CA2225" t="str">
            <v>08/11/2018</v>
          </cell>
          <cell r="CB2225" t="str">
            <v>06/12/2022</v>
          </cell>
          <cell r="CC2225" t="str">
            <v>Martes</v>
          </cell>
          <cell r="CD2225" t="str">
            <v>-</v>
          </cell>
          <cell r="CE2225" t="str">
            <v>7</v>
          </cell>
          <cell r="CF2225" t="str">
            <v>Rosa</v>
          </cell>
          <cell r="CG2225" t="str">
            <v>2o Sábado</v>
          </cell>
          <cell r="CH2225" t="str">
            <v>Feb y Mzo</v>
          </cell>
          <cell r="CI2225" t="str">
            <v>Ago y Sep</v>
          </cell>
          <cell r="CJ2225" t="str">
            <v>Ajustador</v>
          </cell>
          <cell r="CK2225">
            <v>72</v>
          </cell>
          <cell r="CL2225" t="str">
            <v>101 - MAGNA</v>
          </cell>
          <cell r="CM2225" t="str">
            <v>19027</v>
          </cell>
          <cell r="CN2225" t="str">
            <v>185/60/R15</v>
          </cell>
          <cell r="CO2225" t="str">
            <v>Motor: 1.5L, Potencia: 99hp @ 4,800 rpm. Torque: 82 lb-pie @ 4,000 rpm</v>
          </cell>
          <cell r="CP2225" t="str">
            <v>4006486</v>
          </cell>
        </row>
        <row r="2226">
          <cell r="A2226" t="str">
            <v>19028</v>
          </cell>
          <cell r="B2226" t="str">
            <v>99E236</v>
          </cell>
          <cell r="C2226" t="str">
            <v>Ciudad de México</v>
          </cell>
          <cell r="D2226" t="str">
            <v>No aplica</v>
          </cell>
          <cell r="E2226" t="str">
            <v>Prius</v>
          </cell>
          <cell r="F2226" t="str">
            <v>Automóvil</v>
          </cell>
          <cell r="G2226" t="str">
            <v>Toyota</v>
          </cell>
          <cell r="H2226" t="str">
            <v>Prius C 5 Ptas, Híbrido, T/A-CVT, D/H, A/A, ABS, B/A, E/E, CD/BT</v>
          </cell>
          <cell r="I2226" t="str">
            <v>JTDKDTB32K1620738</v>
          </cell>
          <cell r="J2226" t="str">
            <v>1NZ8673457</v>
          </cell>
          <cell r="K2226" t="str">
            <v>Magna</v>
          </cell>
          <cell r="L2226">
            <v>4</v>
          </cell>
          <cell r="M2226">
            <v>36</v>
          </cell>
          <cell r="N2226">
            <v>2019</v>
          </cell>
          <cell r="O2226" t="str">
            <v>Ciudad de México</v>
          </cell>
          <cell r="P2226" t="str">
            <v>Ciudad de México</v>
          </cell>
          <cell r="Q2226" t="str">
            <v>Zona Metropolitana</v>
          </cell>
          <cell r="R2226" t="str">
            <v>Activo</v>
          </cell>
          <cell r="S2226" t="str">
            <v>En operación</v>
          </cell>
          <cell r="T2226" t="str">
            <v>GNP</v>
          </cell>
          <cell r="U2226" t="str">
            <v>Grupo Nacional Provincial, S.A.B.</v>
          </cell>
          <cell r="V2226" t="str">
            <v>Asesor de Servicio</v>
          </cell>
          <cell r="W2226" t="str">
            <v>-</v>
          </cell>
          <cell r="X2226" t="str">
            <v>-</v>
          </cell>
          <cell r="Y2226" t="str">
            <v>Asignado</v>
          </cell>
          <cell r="Z2226" t="str">
            <v>N87478</v>
          </cell>
          <cell r="AA2226" t="str">
            <v>Ponce Martinez José Luis Francisco</v>
          </cell>
          <cell r="AB2226" t="str">
            <v>Grupo Nacional Provincial, S.A.B.</v>
          </cell>
          <cell r="AC2226" t="str">
            <v>POML650604UE7</v>
          </cell>
          <cell r="AD2226" t="str">
            <v>Operativo</v>
          </cell>
          <cell r="AE2226" t="str">
            <v>Asesor de Servicio Automovil</v>
          </cell>
          <cell r="AF2226" t="str">
            <v>Unidad Operativa</v>
          </cell>
          <cell r="AG2226" t="str">
            <v>Dirección Servicio y Operaciones</v>
          </cell>
          <cell r="AH2226" t="str">
            <v>Subdir. Siniestros CDMX y Sureste</v>
          </cell>
          <cell r="AI2226" t="str">
            <v>C9208</v>
          </cell>
          <cell r="AJ2226" t="str">
            <v>Lasa Estrada Antxon</v>
          </cell>
          <cell r="AK2226" t="str">
            <v>Tlalnepantla</v>
          </cell>
          <cell r="AL2226" t="str">
            <v>Tlalnepantla</v>
          </cell>
          <cell r="AM2226">
            <v>0</v>
          </cell>
          <cell r="AN2226" t="str">
            <v>jose.ponce@gnp.com.mx</v>
          </cell>
          <cell r="AO2226" t="str">
            <v>jose.ponce@gnp.com.mx</v>
          </cell>
          <cell r="AQ2226">
            <v>5535228920</v>
          </cell>
          <cell r="AR2226" t="str">
            <v>6363180011329222</v>
          </cell>
          <cell r="AS2226" t="str">
            <v>ACTIVO</v>
          </cell>
          <cell r="AT2226" t="str">
            <v>7980</v>
          </cell>
          <cell r="AU2226" t="str">
            <v>930</v>
          </cell>
          <cell r="AV2226" t="str">
            <v>11/26</v>
          </cell>
          <cell r="AW2226" t="str">
            <v>IMDM24204092..</v>
          </cell>
          <cell r="AX2226" t="str">
            <v>Activo</v>
          </cell>
          <cell r="AY2226" t="str">
            <v>No</v>
          </cell>
          <cell r="AZ2226" t="str">
            <v>-</v>
          </cell>
          <cell r="BA2226" t="str">
            <v>-</v>
          </cell>
          <cell r="BB2226" t="str">
            <v>-</v>
          </cell>
          <cell r="BC2226" t="str">
            <v>-</v>
          </cell>
          <cell r="BD2226" t="str">
            <v>-</v>
          </cell>
          <cell r="BE2226" t="str">
            <v>-</v>
          </cell>
          <cell r="BF2226" t="str">
            <v>-</v>
          </cell>
          <cell r="BG2226">
            <v>4</v>
          </cell>
          <cell r="BH2226">
            <v>2023</v>
          </cell>
          <cell r="BI2226">
            <v>0</v>
          </cell>
          <cell r="BJ2226" t="str">
            <v>Arrendado</v>
          </cell>
          <cell r="BK2226" t="str">
            <v>CFU000027945</v>
          </cell>
          <cell r="BM2226">
            <v>259437.93</v>
          </cell>
          <cell r="BN2226">
            <v>41510.068800000001</v>
          </cell>
          <cell r="BO2226">
            <v>300947.9988</v>
          </cell>
          <cell r="BP2226" t="str">
            <v>-</v>
          </cell>
          <cell r="BQ2226">
            <v>43652</v>
          </cell>
          <cell r="BR2226" t="str">
            <v>AP-20181108-0815</v>
          </cell>
          <cell r="BS2226" t="str">
            <v>28</v>
          </cell>
          <cell r="BT2226" t="str">
            <v>7/48</v>
          </cell>
          <cell r="BU2226">
            <v>2478.4899999999998</v>
          </cell>
          <cell r="BV2226">
            <v>2660.06</v>
          </cell>
          <cell r="BW2226">
            <v>5138.5499999999993</v>
          </cell>
          <cell r="BX2226">
            <v>822.17</v>
          </cell>
          <cell r="BY2226">
            <v>5960.7199999999993</v>
          </cell>
          <cell r="BZ2226">
            <v>242795.30000000002</v>
          </cell>
          <cell r="CA2226" t="str">
            <v>08/11/2018</v>
          </cell>
          <cell r="CB2226" t="str">
            <v>06/12/2022</v>
          </cell>
          <cell r="CC2226" t="str">
            <v>Lunes</v>
          </cell>
          <cell r="CD2226" t="str">
            <v>-</v>
          </cell>
          <cell r="CE2226" t="str">
            <v>6</v>
          </cell>
          <cell r="CF2226" t="str">
            <v>Amarillo</v>
          </cell>
          <cell r="CG2226" t="str">
            <v>1er Sábado</v>
          </cell>
          <cell r="CH2226" t="str">
            <v>Ene y Feb</v>
          </cell>
          <cell r="CI2226" t="str">
            <v>Jul y Ago</v>
          </cell>
          <cell r="CJ2226" t="str">
            <v>Ajustador</v>
          </cell>
          <cell r="CK2226">
            <v>72</v>
          </cell>
          <cell r="CL2226" t="str">
            <v>101 - MAGNA</v>
          </cell>
          <cell r="CM2226" t="str">
            <v>19028</v>
          </cell>
          <cell r="CN2226" t="str">
            <v>185/60/R15</v>
          </cell>
          <cell r="CO2226" t="str">
            <v>Motor: 1.5L, Potencia: 99hp @ 4,800 rpm. Torque: 82 lb-pie @ 4,000 rpm</v>
          </cell>
          <cell r="CP2226" t="str">
            <v>4010837</v>
          </cell>
        </row>
        <row r="2227">
          <cell r="A2227" t="str">
            <v>19029</v>
          </cell>
          <cell r="B2227" t="str">
            <v>99E285</v>
          </cell>
          <cell r="C2227" t="str">
            <v>Ciudad de México</v>
          </cell>
          <cell r="D2227" t="str">
            <v>No aplica</v>
          </cell>
          <cell r="E2227" t="str">
            <v>Prius</v>
          </cell>
          <cell r="F2227" t="str">
            <v>Automóvil</v>
          </cell>
          <cell r="G2227" t="str">
            <v>Toyota</v>
          </cell>
          <cell r="H2227" t="str">
            <v>Prius C 5 Ptas, Híbrido, T/A-CVT, D/H, A/A, ABS, B/A, E/E, CD/BT</v>
          </cell>
          <cell r="I2227" t="str">
            <v>JTDKDTB32K1620304</v>
          </cell>
          <cell r="J2227" t="str">
            <v>1NZ8668507</v>
          </cell>
          <cell r="K2227" t="str">
            <v>Magna</v>
          </cell>
          <cell r="L2227">
            <v>4</v>
          </cell>
          <cell r="M2227">
            <v>36</v>
          </cell>
          <cell r="N2227">
            <v>2019</v>
          </cell>
          <cell r="O2227" t="str">
            <v>Ciudad de México</v>
          </cell>
          <cell r="P2227" t="str">
            <v>Ciudad de México</v>
          </cell>
          <cell r="Q2227" t="str">
            <v>Zona Metropolitana</v>
          </cell>
          <cell r="R2227" t="str">
            <v>Activo</v>
          </cell>
          <cell r="S2227" t="str">
            <v>En operación</v>
          </cell>
          <cell r="T2227" t="str">
            <v>GNP</v>
          </cell>
          <cell r="U2227" t="str">
            <v>Grupo Nacional Provincial, S.A.B.</v>
          </cell>
          <cell r="V2227" t="str">
            <v>Asesor de Servicio</v>
          </cell>
          <cell r="W2227" t="str">
            <v>-</v>
          </cell>
          <cell r="X2227" t="str">
            <v>-</v>
          </cell>
          <cell r="Y2227" t="str">
            <v>Asignado</v>
          </cell>
          <cell r="Z2227" t="str">
            <v>N96228</v>
          </cell>
          <cell r="AA2227" t="str">
            <v>Rueda Ramírez Emmanuel</v>
          </cell>
          <cell r="AB2227" t="str">
            <v>Grupo Nacional Provincial, S.A.B.</v>
          </cell>
          <cell r="AC2227" t="str">
            <v>RURE8306121H9</v>
          </cell>
          <cell r="AD2227" t="str">
            <v>Operativo</v>
          </cell>
          <cell r="AE2227" t="str">
            <v>Asesor de Servicio Automovil</v>
          </cell>
          <cell r="AF2227" t="str">
            <v>Unidad Operativa</v>
          </cell>
          <cell r="AG2227" t="str">
            <v>Dirección Servicio y Operaciones</v>
          </cell>
          <cell r="AH2227" t="str">
            <v>Subdir. Siniestros CDMX y Sureste</v>
          </cell>
          <cell r="AI2227" t="str">
            <v>C9215</v>
          </cell>
          <cell r="AJ2227" t="str">
            <v>Moreno Alvárez Elvia Citlalli</v>
          </cell>
          <cell r="AK2227" t="str">
            <v>Tlalnepantla</v>
          </cell>
          <cell r="AL2227" t="str">
            <v>Tlalnepantla</v>
          </cell>
          <cell r="AM2227">
            <v>0</v>
          </cell>
          <cell r="AN2227" t="str">
            <v>emmanuel.rueda@gnp.com.mx</v>
          </cell>
          <cell r="AO2227">
            <v>0</v>
          </cell>
          <cell r="AQ2227">
            <v>5518003441</v>
          </cell>
          <cell r="AR2227" t="str">
            <v>6363180011329289</v>
          </cell>
          <cell r="AS2227" t="str">
            <v>ACTIVO</v>
          </cell>
          <cell r="AT2227" t="str">
            <v>4870</v>
          </cell>
          <cell r="AU2227" t="str">
            <v>979</v>
          </cell>
          <cell r="AV2227" t="str">
            <v>11/26</v>
          </cell>
          <cell r="AW2227" t="str">
            <v>IMDM24204094..</v>
          </cell>
          <cell r="AX2227" t="str">
            <v>Activo</v>
          </cell>
          <cell r="AY2227" t="str">
            <v>No</v>
          </cell>
          <cell r="AZ2227" t="str">
            <v>-</v>
          </cell>
          <cell r="BA2227" t="str">
            <v>-</v>
          </cell>
          <cell r="BB2227" t="str">
            <v>-</v>
          </cell>
          <cell r="BC2227" t="str">
            <v>-</v>
          </cell>
          <cell r="BD2227" t="str">
            <v>-</v>
          </cell>
          <cell r="BE2227" t="str">
            <v>-</v>
          </cell>
          <cell r="BF2227" t="str">
            <v>-</v>
          </cell>
          <cell r="BG2227">
            <v>4</v>
          </cell>
          <cell r="BH2227">
            <v>2023</v>
          </cell>
          <cell r="BI2227">
            <v>0</v>
          </cell>
          <cell r="BJ2227" t="str">
            <v>Arrendado</v>
          </cell>
          <cell r="BK2227" t="str">
            <v>GFU000025406</v>
          </cell>
          <cell r="BM2227">
            <v>259437.93</v>
          </cell>
          <cell r="BN2227">
            <v>41510.068800000001</v>
          </cell>
          <cell r="BO2227">
            <v>300947.9988</v>
          </cell>
          <cell r="BP2227" t="str">
            <v>-</v>
          </cell>
          <cell r="BQ2227">
            <v>43652</v>
          </cell>
          <cell r="BR2227" t="str">
            <v>AP-20181108-0815</v>
          </cell>
          <cell r="BS2227" t="str">
            <v>29</v>
          </cell>
          <cell r="BT2227" t="str">
            <v>7/48</v>
          </cell>
          <cell r="BU2227">
            <v>2478.4899999999998</v>
          </cell>
          <cell r="BV2227">
            <v>2660.06</v>
          </cell>
          <cell r="BW2227">
            <v>5138.5499999999993</v>
          </cell>
          <cell r="BX2227">
            <v>822.17</v>
          </cell>
          <cell r="BY2227">
            <v>5960.7199999999993</v>
          </cell>
          <cell r="BZ2227">
            <v>242795.30000000002</v>
          </cell>
          <cell r="CA2227" t="str">
            <v>08/11/2018</v>
          </cell>
          <cell r="CB2227" t="str">
            <v>06/12/2022</v>
          </cell>
          <cell r="CC2227" t="str">
            <v>Lunes</v>
          </cell>
          <cell r="CD2227" t="str">
            <v>-</v>
          </cell>
          <cell r="CE2227" t="str">
            <v>5</v>
          </cell>
          <cell r="CF2227" t="str">
            <v>Amarillo</v>
          </cell>
          <cell r="CG2227" t="str">
            <v>1er Sábado</v>
          </cell>
          <cell r="CH2227" t="str">
            <v>Ene y Feb</v>
          </cell>
          <cell r="CI2227" t="str">
            <v>Jul y Ago</v>
          </cell>
          <cell r="CJ2227" t="str">
            <v>Ajustador</v>
          </cell>
          <cell r="CK2227">
            <v>72</v>
          </cell>
          <cell r="CL2227" t="str">
            <v>101 - MAGNA</v>
          </cell>
          <cell r="CM2227" t="str">
            <v>19029</v>
          </cell>
          <cell r="CN2227" t="str">
            <v>185/60/R15</v>
          </cell>
          <cell r="CO2227" t="str">
            <v>Motor: 1.5L, Potencia: 99hp @ 4,800 rpm. Torque: 82 lb-pie @ 4,000 rpm</v>
          </cell>
          <cell r="CP2227" t="str">
            <v>4006640</v>
          </cell>
        </row>
        <row r="2228">
          <cell r="A2228" t="str">
            <v>19030</v>
          </cell>
          <cell r="B2228" t="str">
            <v>99E162</v>
          </cell>
          <cell r="C2228" t="str">
            <v>Ciudad de México</v>
          </cell>
          <cell r="D2228" t="str">
            <v>No aplica</v>
          </cell>
          <cell r="E2228" t="str">
            <v>Prius</v>
          </cell>
          <cell r="F2228" t="str">
            <v>Automóvil</v>
          </cell>
          <cell r="G2228" t="str">
            <v>Toyota</v>
          </cell>
          <cell r="H2228" t="str">
            <v>Prius C 5 Ptas, Híbrido, T/A-CVT, D/H, A/A, ABS, B/A, E/E, CD/BT</v>
          </cell>
          <cell r="I2228" t="str">
            <v>JTDKDTB32K1622411</v>
          </cell>
          <cell r="J2228" t="str">
            <v>1NZ8695526</v>
          </cell>
          <cell r="K2228" t="str">
            <v>Magna</v>
          </cell>
          <cell r="L2228">
            <v>4</v>
          </cell>
          <cell r="M2228">
            <v>36</v>
          </cell>
          <cell r="N2228">
            <v>2019</v>
          </cell>
          <cell r="O2228" t="str">
            <v>Ciudad de México</v>
          </cell>
          <cell r="P2228" t="str">
            <v>Ciudad de México</v>
          </cell>
          <cell r="Q2228" t="str">
            <v>Zona Metropolitana</v>
          </cell>
          <cell r="R2228" t="str">
            <v>Activo</v>
          </cell>
          <cell r="S2228" t="str">
            <v>En operación</v>
          </cell>
          <cell r="T2228" t="str">
            <v>GNP</v>
          </cell>
          <cell r="U2228" t="str">
            <v>Grupo Nacional Provincial, S.A.B.</v>
          </cell>
          <cell r="V2228" t="str">
            <v>Asesor de Servicio</v>
          </cell>
          <cell r="W2228" t="str">
            <v>-</v>
          </cell>
          <cell r="X2228" t="str">
            <v>-</v>
          </cell>
          <cell r="Y2228" t="str">
            <v>Asignado</v>
          </cell>
          <cell r="Z2228" t="str">
            <v>N94248</v>
          </cell>
          <cell r="AA2228" t="str">
            <v>Yañez Serrano Hector Alejandro</v>
          </cell>
          <cell r="AB2228" t="str">
            <v>Grupo Nacional Provincial, S.A.B.</v>
          </cell>
          <cell r="AC2228" t="str">
            <v>YASH8710291W6</v>
          </cell>
          <cell r="AD2228" t="str">
            <v>Operativo</v>
          </cell>
          <cell r="AE2228" t="str">
            <v>Asesor de Servicio Automovil</v>
          </cell>
          <cell r="AF2228" t="str">
            <v>Unidad Operativa</v>
          </cell>
          <cell r="AG2228" t="str">
            <v>Dirección Servicio y Operaciones</v>
          </cell>
          <cell r="AH2228" t="str">
            <v>Subdir. Siniestros CDMX y Sureste</v>
          </cell>
          <cell r="AI2228" t="str">
            <v>C9208</v>
          </cell>
          <cell r="AJ2228" t="str">
            <v>Lasa Estrada Antxon</v>
          </cell>
          <cell r="AK2228" t="str">
            <v>Tlalnepantla</v>
          </cell>
          <cell r="AL2228" t="str">
            <v>Tlalnepantla</v>
          </cell>
          <cell r="AM2228">
            <v>2673</v>
          </cell>
          <cell r="AN2228" t="str">
            <v>hector.yanez@gnp.com.mx</v>
          </cell>
          <cell r="AO2228" t="str">
            <v>hector.yanez@gnp.com.mx</v>
          </cell>
          <cell r="AQ2228">
            <v>5535228562</v>
          </cell>
          <cell r="AR2228" t="str">
            <v>6363180011329263</v>
          </cell>
          <cell r="AS2228" t="str">
            <v>ACTIVO</v>
          </cell>
          <cell r="AT2228" t="str">
            <v>3475</v>
          </cell>
          <cell r="AU2228" t="str">
            <v>462</v>
          </cell>
          <cell r="AV2228" t="str">
            <v>11/26</v>
          </cell>
          <cell r="AW2228" t="str">
            <v>IMDM24204076..</v>
          </cell>
          <cell r="AX2228" t="str">
            <v>Activo</v>
          </cell>
          <cell r="AY2228" t="str">
            <v>Si</v>
          </cell>
          <cell r="AZ2228">
            <v>1229.17</v>
          </cell>
          <cell r="BA2228">
            <v>43708</v>
          </cell>
          <cell r="BB2228">
            <v>7375.02</v>
          </cell>
          <cell r="BC2228" t="str">
            <v>-</v>
          </cell>
          <cell r="BD2228">
            <v>118000</v>
          </cell>
          <cell r="BE2228">
            <v>43631</v>
          </cell>
          <cell r="BF2228">
            <v>45076</v>
          </cell>
          <cell r="BG2228">
            <v>4</v>
          </cell>
          <cell r="BH2228">
            <v>2023</v>
          </cell>
          <cell r="BI2228">
            <v>0</v>
          </cell>
          <cell r="BJ2228" t="str">
            <v>Arrendado</v>
          </cell>
          <cell r="BK2228" t="str">
            <v>CFU000027929</v>
          </cell>
          <cell r="BM2228">
            <v>259437.93</v>
          </cell>
          <cell r="BN2228">
            <v>41510.068800000001</v>
          </cell>
          <cell r="BO2228">
            <v>300947.9988</v>
          </cell>
          <cell r="BP2228" t="str">
            <v>-</v>
          </cell>
          <cell r="BQ2228">
            <v>43652</v>
          </cell>
          <cell r="BR2228" t="str">
            <v>AP-20181108-0815</v>
          </cell>
          <cell r="BS2228" t="str">
            <v>30</v>
          </cell>
          <cell r="BT2228" t="str">
            <v>7/48</v>
          </cell>
          <cell r="BU2228">
            <v>2478.4899999999998</v>
          </cell>
          <cell r="BV2228">
            <v>2660.06</v>
          </cell>
          <cell r="BW2228">
            <v>5138.5499999999993</v>
          </cell>
          <cell r="BX2228">
            <v>822.17</v>
          </cell>
          <cell r="BY2228">
            <v>5960.7199999999993</v>
          </cell>
          <cell r="BZ2228">
            <v>242795.30000000002</v>
          </cell>
          <cell r="CA2228" t="str">
            <v>08/11/2018</v>
          </cell>
          <cell r="CB2228" t="str">
            <v>06/12/2022</v>
          </cell>
          <cell r="CC2228" t="str">
            <v>Jueves</v>
          </cell>
          <cell r="CD2228" t="str">
            <v>-</v>
          </cell>
          <cell r="CE2228" t="str">
            <v>2</v>
          </cell>
          <cell r="CF2228" t="str">
            <v>Verde</v>
          </cell>
          <cell r="CG2228" t="str">
            <v>4o Sábado</v>
          </cell>
          <cell r="CH2228" t="str">
            <v>Abr y May</v>
          </cell>
          <cell r="CI2228" t="str">
            <v>Oct y Nov</v>
          </cell>
          <cell r="CJ2228" t="str">
            <v>Ajustador</v>
          </cell>
          <cell r="CK2228">
            <v>72</v>
          </cell>
          <cell r="CL2228" t="str">
            <v>101 - MAGNA</v>
          </cell>
          <cell r="CM2228" t="str">
            <v>19030</v>
          </cell>
          <cell r="CN2228" t="str">
            <v>185/60/R15</v>
          </cell>
          <cell r="CO2228" t="str">
            <v>Motor: 1.5L, Potencia: 99hp @ 4,800 rpm. Torque: 82 lb-pie @ 4,000 rpm</v>
          </cell>
          <cell r="CP2228" t="str">
            <v>4010850</v>
          </cell>
        </row>
        <row r="2229">
          <cell r="A2229" t="str">
            <v>19031</v>
          </cell>
          <cell r="B2229" t="str">
            <v>99E241</v>
          </cell>
          <cell r="C2229" t="str">
            <v>Ciudad de México</v>
          </cell>
          <cell r="D2229" t="str">
            <v>No aplica</v>
          </cell>
          <cell r="E2229" t="str">
            <v>Prius</v>
          </cell>
          <cell r="F2229" t="str">
            <v>Automóvil</v>
          </cell>
          <cell r="G2229" t="str">
            <v>Toyota</v>
          </cell>
          <cell r="H2229" t="str">
            <v>Prius C 5 Ptas, Híbrido, T/A-CVT, D/H, A/A, ABS, B/A, E/E, CD/BT</v>
          </cell>
          <cell r="I2229" t="str">
            <v>JTDKDTB34K1622605</v>
          </cell>
          <cell r="J2229" t="str">
            <v>1NZ8700180</v>
          </cell>
          <cell r="K2229" t="str">
            <v>Magna</v>
          </cell>
          <cell r="L2229">
            <v>4</v>
          </cell>
          <cell r="M2229">
            <v>36</v>
          </cell>
          <cell r="N2229">
            <v>2019</v>
          </cell>
          <cell r="O2229" t="str">
            <v>Ciudad de México</v>
          </cell>
          <cell r="P2229" t="str">
            <v>Ciudad de México</v>
          </cell>
          <cell r="Q2229" t="str">
            <v>Zona Metropolitana</v>
          </cell>
          <cell r="R2229" t="str">
            <v>Activo</v>
          </cell>
          <cell r="S2229" t="str">
            <v>En operación</v>
          </cell>
          <cell r="T2229" t="str">
            <v>GNP</v>
          </cell>
          <cell r="U2229" t="str">
            <v>Grupo Nacional Provincial, S.A.B.</v>
          </cell>
          <cell r="V2229" t="str">
            <v>Asesor de Servicio</v>
          </cell>
          <cell r="W2229" t="str">
            <v>-</v>
          </cell>
          <cell r="X2229" t="str">
            <v>-</v>
          </cell>
          <cell r="Y2229" t="str">
            <v>Asignado</v>
          </cell>
          <cell r="Z2229" t="str">
            <v>N88511</v>
          </cell>
          <cell r="AA2229" t="str">
            <v>Hernández Valencia Ivan Israel</v>
          </cell>
          <cell r="AB2229" t="str">
            <v>Grupo Nacional Provincial, S.A.B.</v>
          </cell>
          <cell r="AC2229" t="str">
            <v>HEVI770613163</v>
          </cell>
          <cell r="AD2229" t="str">
            <v>Operativo</v>
          </cell>
          <cell r="AE2229" t="str">
            <v>Asesor de Servicio Automovil</v>
          </cell>
          <cell r="AF2229" t="str">
            <v>Unidad Operativa</v>
          </cell>
          <cell r="AG2229" t="str">
            <v>Dirección Servicio y Operaciones</v>
          </cell>
          <cell r="AH2229" t="str">
            <v>Subdir. Siniestros CDMX y Sureste</v>
          </cell>
          <cell r="AI2229" t="str">
            <v>C9215</v>
          </cell>
          <cell r="AJ2229" t="str">
            <v>Moreno Alvárez Elvia Citlalli</v>
          </cell>
          <cell r="AK2229" t="str">
            <v>Tlalnepantla</v>
          </cell>
          <cell r="AL2229" t="str">
            <v>Tlalnepantla</v>
          </cell>
          <cell r="AM2229">
            <v>0</v>
          </cell>
          <cell r="AN2229" t="str">
            <v>ivan.hernandez@gnp.com.mx</v>
          </cell>
          <cell r="AO2229" t="str">
            <v>ivan.hernandez@gnp.com.mx</v>
          </cell>
          <cell r="AQ2229">
            <v>5535228620</v>
          </cell>
          <cell r="AR2229" t="str">
            <v>6363180011329354</v>
          </cell>
          <cell r="AS2229" t="str">
            <v>ACTIVO</v>
          </cell>
          <cell r="AT2229" t="str">
            <v>3490</v>
          </cell>
          <cell r="AU2229" t="str">
            <v>543</v>
          </cell>
          <cell r="AV2229" t="str">
            <v>11/26</v>
          </cell>
          <cell r="AW2229" t="str">
            <v>IMDM24204088..</v>
          </cell>
          <cell r="AX2229" t="str">
            <v>Activo</v>
          </cell>
          <cell r="AY2229" t="str">
            <v>No</v>
          </cell>
          <cell r="AZ2229" t="str">
            <v>-</v>
          </cell>
          <cell r="BA2229" t="str">
            <v>-</v>
          </cell>
          <cell r="BB2229" t="str">
            <v>-</v>
          </cell>
          <cell r="BC2229" t="str">
            <v>-</v>
          </cell>
          <cell r="BD2229" t="str">
            <v>-</v>
          </cell>
          <cell r="BE2229" t="str">
            <v>-</v>
          </cell>
          <cell r="BF2229" t="str">
            <v>-</v>
          </cell>
          <cell r="BG2229">
            <v>4</v>
          </cell>
          <cell r="BH2229">
            <v>2023</v>
          </cell>
          <cell r="BI2229">
            <v>0</v>
          </cell>
          <cell r="BJ2229" t="str">
            <v>Arrendado</v>
          </cell>
          <cell r="BK2229" t="str">
            <v>CFU000027933</v>
          </cell>
          <cell r="BM2229">
            <v>259437.93</v>
          </cell>
          <cell r="BN2229">
            <v>41510.068800000001</v>
          </cell>
          <cell r="BO2229">
            <v>300947.9988</v>
          </cell>
          <cell r="BP2229" t="str">
            <v>-</v>
          </cell>
          <cell r="BQ2229">
            <v>43652</v>
          </cell>
          <cell r="BR2229" t="str">
            <v>AP-20181108-0815</v>
          </cell>
          <cell r="BS2229" t="str">
            <v>31</v>
          </cell>
          <cell r="BT2229" t="str">
            <v>7/48</v>
          </cell>
          <cell r="BU2229">
            <v>2478.4899999999998</v>
          </cell>
          <cell r="BV2229">
            <v>2660.06</v>
          </cell>
          <cell r="BW2229">
            <v>5138.5499999999993</v>
          </cell>
          <cell r="BX2229">
            <v>822.17</v>
          </cell>
          <cell r="BY2229">
            <v>5960.7199999999993</v>
          </cell>
          <cell r="BZ2229">
            <v>242795.30000000002</v>
          </cell>
          <cell r="CA2229" t="str">
            <v>08/11/2018</v>
          </cell>
          <cell r="CB2229" t="str">
            <v>06/12/2022</v>
          </cell>
          <cell r="CC2229" t="str">
            <v>Jueves</v>
          </cell>
          <cell r="CD2229" t="str">
            <v>-</v>
          </cell>
          <cell r="CE2229" t="str">
            <v>1</v>
          </cell>
          <cell r="CF2229" t="str">
            <v>Verde</v>
          </cell>
          <cell r="CG2229" t="str">
            <v>4o Sábado</v>
          </cell>
          <cell r="CH2229" t="str">
            <v>Abr y May</v>
          </cell>
          <cell r="CI2229" t="str">
            <v>Oct y Nov</v>
          </cell>
          <cell r="CJ2229" t="str">
            <v>Ajustador</v>
          </cell>
          <cell r="CK2229">
            <v>72</v>
          </cell>
          <cell r="CL2229" t="str">
            <v>101 - MAGNA</v>
          </cell>
          <cell r="CM2229" t="str">
            <v>19031</v>
          </cell>
          <cell r="CN2229" t="str">
            <v>185/60/R15</v>
          </cell>
          <cell r="CO2229" t="str">
            <v>Motor: 1.5L, Potencia: 99hp @ 4,800 rpm. Torque: 82 lb-pie @ 4,000 rpm</v>
          </cell>
          <cell r="CP2229" t="str">
            <v>4006644</v>
          </cell>
        </row>
        <row r="2230">
          <cell r="A2230" t="str">
            <v>19032</v>
          </cell>
          <cell r="B2230" t="str">
            <v>99E142</v>
          </cell>
          <cell r="C2230" t="str">
            <v>Ciudad de México</v>
          </cell>
          <cell r="D2230" t="str">
            <v>No aplica</v>
          </cell>
          <cell r="E2230" t="str">
            <v>Prius</v>
          </cell>
          <cell r="F2230" t="str">
            <v>Automóvil</v>
          </cell>
          <cell r="G2230" t="str">
            <v>Toyota</v>
          </cell>
          <cell r="H2230" t="str">
            <v>Prius C 5 Ptas, Híbrido, T/A-CVT, D/H, A/A, ABS, B/A, E/E, CD/BT</v>
          </cell>
          <cell r="I2230" t="str">
            <v>JTDKDTB32K1622554</v>
          </cell>
          <cell r="J2230" t="str">
            <v>1NZ8698849</v>
          </cell>
          <cell r="K2230" t="str">
            <v>Magna</v>
          </cell>
          <cell r="L2230">
            <v>4</v>
          </cell>
          <cell r="M2230">
            <v>36</v>
          </cell>
          <cell r="N2230">
            <v>2019</v>
          </cell>
          <cell r="O2230" t="str">
            <v>Ciudad de México</v>
          </cell>
          <cell r="P2230" t="str">
            <v>Ciudad de México</v>
          </cell>
          <cell r="Q2230" t="str">
            <v>Zona Metropolitana</v>
          </cell>
          <cell r="R2230" t="str">
            <v>Activo</v>
          </cell>
          <cell r="S2230" t="str">
            <v>En operación</v>
          </cell>
          <cell r="T2230" t="str">
            <v>GNP</v>
          </cell>
          <cell r="U2230" t="str">
            <v>Grupo Nacional Provincial, S.A.B.</v>
          </cell>
          <cell r="V2230" t="str">
            <v>Asesor de Servicio</v>
          </cell>
          <cell r="W2230" t="str">
            <v>-</v>
          </cell>
          <cell r="X2230" t="str">
            <v>-</v>
          </cell>
          <cell r="Y2230" t="str">
            <v>Asignado</v>
          </cell>
          <cell r="Z2230" t="str">
            <v>N87310</v>
          </cell>
          <cell r="AA2230" t="str">
            <v>Aguilar Rojas Daniel</v>
          </cell>
          <cell r="AB2230" t="str">
            <v>Grupo Nacional Provincial, S.A.B.</v>
          </cell>
          <cell r="AC2230" t="str">
            <v>AURD780430UX9</v>
          </cell>
          <cell r="AD2230" t="str">
            <v>Operativo</v>
          </cell>
          <cell r="AE2230" t="str">
            <v>Asesor de Servicio Automovil</v>
          </cell>
          <cell r="AF2230" t="str">
            <v>Unidad Operativa</v>
          </cell>
          <cell r="AG2230" t="str">
            <v>Dirección Servicio y Operaciones</v>
          </cell>
          <cell r="AH2230" t="str">
            <v>Subdir. Siniestros CDMX y Sureste</v>
          </cell>
          <cell r="AI2230" t="str">
            <v>C9208</v>
          </cell>
          <cell r="AJ2230" t="str">
            <v>Lasa Estrada Antxon</v>
          </cell>
          <cell r="AK2230" t="str">
            <v>Tlalnepantla</v>
          </cell>
          <cell r="AL2230" t="str">
            <v>Tlalnepantla</v>
          </cell>
          <cell r="AM2230">
            <v>0</v>
          </cell>
          <cell r="AN2230" t="str">
            <v>daniel.aguilarrojas@gnp.com.mx</v>
          </cell>
          <cell r="AO2230" t="str">
            <v>daniel.aguilarrojas@gnp.com.mx</v>
          </cell>
          <cell r="AQ2230">
            <v>5545108132</v>
          </cell>
          <cell r="AR2230" t="str">
            <v>6363180011329248</v>
          </cell>
          <cell r="AS2230" t="str">
            <v>ACTIVO</v>
          </cell>
          <cell r="AT2230" t="str">
            <v>2892</v>
          </cell>
          <cell r="AU2230" t="str">
            <v>637</v>
          </cell>
          <cell r="AV2230" t="str">
            <v>11/26</v>
          </cell>
          <cell r="AW2230" t="str">
            <v>IMDM24204074..</v>
          </cell>
          <cell r="AX2230" t="str">
            <v>Activo</v>
          </cell>
          <cell r="AY2230" t="str">
            <v>No</v>
          </cell>
          <cell r="AZ2230" t="str">
            <v>-</v>
          </cell>
          <cell r="BA2230" t="str">
            <v>-</v>
          </cell>
          <cell r="BB2230" t="str">
            <v>-</v>
          </cell>
          <cell r="BC2230" t="str">
            <v>-</v>
          </cell>
          <cell r="BD2230" t="str">
            <v>-</v>
          </cell>
          <cell r="BE2230" t="str">
            <v>-</v>
          </cell>
          <cell r="BF2230" t="str">
            <v>-</v>
          </cell>
          <cell r="BG2230">
            <v>4</v>
          </cell>
          <cell r="BH2230">
            <v>2023</v>
          </cell>
          <cell r="BI2230">
            <v>0</v>
          </cell>
          <cell r="BJ2230" t="str">
            <v>Arrendado</v>
          </cell>
          <cell r="BK2230" t="str">
            <v>CFU000027931</v>
          </cell>
          <cell r="BM2230">
            <v>259437.93</v>
          </cell>
          <cell r="BN2230">
            <v>41510.068800000001</v>
          </cell>
          <cell r="BO2230">
            <v>300947.9988</v>
          </cell>
          <cell r="BP2230" t="str">
            <v>-</v>
          </cell>
          <cell r="BQ2230">
            <v>43652</v>
          </cell>
          <cell r="BR2230" t="str">
            <v>AP-20181108-0815</v>
          </cell>
          <cell r="BS2230" t="str">
            <v>32</v>
          </cell>
          <cell r="BT2230" t="str">
            <v>7/48</v>
          </cell>
          <cell r="BU2230">
            <v>2478.4899999999998</v>
          </cell>
          <cell r="BV2230">
            <v>2660.06</v>
          </cell>
          <cell r="BW2230">
            <v>5138.5499999999993</v>
          </cell>
          <cell r="BX2230">
            <v>822.17</v>
          </cell>
          <cell r="BY2230">
            <v>5960.7199999999993</v>
          </cell>
          <cell r="BZ2230">
            <v>242795.30000000002</v>
          </cell>
          <cell r="CA2230" t="str">
            <v>08/11/2018</v>
          </cell>
          <cell r="CB2230" t="str">
            <v>06/12/2022</v>
          </cell>
          <cell r="CC2230" t="str">
            <v>Jueves</v>
          </cell>
          <cell r="CD2230" t="str">
            <v>-</v>
          </cell>
          <cell r="CE2230" t="str">
            <v>2</v>
          </cell>
          <cell r="CF2230" t="str">
            <v>Verde</v>
          </cell>
          <cell r="CG2230" t="str">
            <v>4o Sábado</v>
          </cell>
          <cell r="CH2230" t="str">
            <v>Abr y May</v>
          </cell>
          <cell r="CI2230" t="str">
            <v>Oct y Nov</v>
          </cell>
          <cell r="CJ2230" t="str">
            <v>Ajustador</v>
          </cell>
          <cell r="CK2230">
            <v>72</v>
          </cell>
          <cell r="CL2230" t="str">
            <v>101 - MAGNA</v>
          </cell>
          <cell r="CM2230" t="str">
            <v>19032</v>
          </cell>
          <cell r="CN2230" t="str">
            <v>185/60/R15</v>
          </cell>
          <cell r="CO2230" t="str">
            <v>Motor: 1.5L, Potencia: 99hp @ 4,800 rpm. Torque: 82 lb-pie @ 4,000 rpm</v>
          </cell>
          <cell r="CP2230" t="str">
            <v>4006539</v>
          </cell>
        </row>
        <row r="2231">
          <cell r="A2231" t="str">
            <v>19033</v>
          </cell>
          <cell r="B2231" t="str">
            <v>99E145</v>
          </cell>
          <cell r="C2231" t="str">
            <v>Ciudad de México</v>
          </cell>
          <cell r="D2231" t="str">
            <v>No aplica</v>
          </cell>
          <cell r="E2231" t="str">
            <v>Prius</v>
          </cell>
          <cell r="F2231" t="str">
            <v>Automóvil</v>
          </cell>
          <cell r="G2231" t="str">
            <v>Toyota</v>
          </cell>
          <cell r="H2231" t="str">
            <v>Prius C 5 Ptas, Híbrido, T/A-CVT, D/H, A/A, ABS, B/A, E/E, CD/BT</v>
          </cell>
          <cell r="I2231" t="str">
            <v>JTDKDTB34K1622572</v>
          </cell>
          <cell r="J2231" t="str">
            <v>1NZ8699297</v>
          </cell>
          <cell r="K2231" t="str">
            <v>Magna</v>
          </cell>
          <cell r="L2231">
            <v>4</v>
          </cell>
          <cell r="M2231">
            <v>36</v>
          </cell>
          <cell r="N2231">
            <v>2019</v>
          </cell>
          <cell r="O2231" t="str">
            <v>Ciudad de México</v>
          </cell>
          <cell r="P2231" t="str">
            <v>Ciudad de México</v>
          </cell>
          <cell r="Q2231" t="str">
            <v>Zona Metropolitana</v>
          </cell>
          <cell r="R2231" t="str">
            <v>Activo</v>
          </cell>
          <cell r="S2231" t="str">
            <v>En operación</v>
          </cell>
          <cell r="T2231" t="str">
            <v>GNP</v>
          </cell>
          <cell r="U2231" t="str">
            <v>Grupo Nacional Provincial, S.A.B.</v>
          </cell>
          <cell r="V2231" t="str">
            <v>Asesor de Servicio</v>
          </cell>
          <cell r="W2231" t="str">
            <v>-</v>
          </cell>
          <cell r="X2231" t="str">
            <v>-</v>
          </cell>
          <cell r="Y2231" t="str">
            <v>Asignado</v>
          </cell>
          <cell r="Z2231" t="str">
            <v>N90384</v>
          </cell>
          <cell r="AA2231" t="str">
            <v>López Gómez Ricardo</v>
          </cell>
          <cell r="AB2231" t="str">
            <v>Grupo Nacional Provincial, S.A.B.</v>
          </cell>
          <cell r="AC2231" t="str">
            <v>LOGR711019SG9</v>
          </cell>
          <cell r="AD2231" t="str">
            <v>Operativo</v>
          </cell>
          <cell r="AE2231" t="str">
            <v>Asesor de Servicio Automovil</v>
          </cell>
          <cell r="AF2231" t="str">
            <v>Unidad Operativa</v>
          </cell>
          <cell r="AG2231" t="str">
            <v>Dirección Servicio y Operaciones</v>
          </cell>
          <cell r="AH2231" t="str">
            <v>Subdir. Siniestros CDMX y Sureste</v>
          </cell>
          <cell r="AI2231" t="str">
            <v>C9215</v>
          </cell>
          <cell r="AJ2231" t="str">
            <v>Moreno Alvárez Elvia Citlalli</v>
          </cell>
          <cell r="AK2231" t="str">
            <v>Tlalnepantla</v>
          </cell>
          <cell r="AL2231" t="str">
            <v>Tlalnepantla</v>
          </cell>
          <cell r="AM2231">
            <v>0</v>
          </cell>
          <cell r="AN2231" t="str">
            <v>ricardo.lopez@gnp.com.mx</v>
          </cell>
          <cell r="AO2231" t="str">
            <v>ricardo.lopez@gnp.com.mx</v>
          </cell>
          <cell r="AQ2231">
            <v>5535228474</v>
          </cell>
          <cell r="AR2231" t="str">
            <v>6363180011329305</v>
          </cell>
          <cell r="AS2231" t="str">
            <v>ACTIVO</v>
          </cell>
          <cell r="AT2231" t="str">
            <v>2733</v>
          </cell>
          <cell r="AU2231" t="str">
            <v>284</v>
          </cell>
          <cell r="AV2231" t="str">
            <v>11/26</v>
          </cell>
          <cell r="AW2231" t="str">
            <v>IMDM24204073..</v>
          </cell>
          <cell r="AX2231" t="str">
            <v>Activo</v>
          </cell>
          <cell r="AY2231" t="str">
            <v>Si</v>
          </cell>
          <cell r="AZ2231">
            <v>1229.17</v>
          </cell>
          <cell r="BA2231">
            <v>43708</v>
          </cell>
          <cell r="BB2231">
            <v>2458.34</v>
          </cell>
          <cell r="BC2231" t="str">
            <v>-</v>
          </cell>
          <cell r="BD2231">
            <v>118000</v>
          </cell>
          <cell r="BE2231">
            <v>43692</v>
          </cell>
          <cell r="BF2231">
            <v>45153</v>
          </cell>
          <cell r="BG2231">
            <v>4</v>
          </cell>
          <cell r="BH2231">
            <v>2023</v>
          </cell>
          <cell r="BI2231">
            <v>0</v>
          </cell>
          <cell r="BJ2231" t="str">
            <v>Arrendado</v>
          </cell>
          <cell r="BK2231" t="str">
            <v>CFU000027930</v>
          </cell>
          <cell r="BM2231">
            <v>259437.93</v>
          </cell>
          <cell r="BN2231">
            <v>41510.068800000001</v>
          </cell>
          <cell r="BO2231">
            <v>300947.9988</v>
          </cell>
          <cell r="BP2231" t="str">
            <v>-</v>
          </cell>
          <cell r="BQ2231">
            <v>43652</v>
          </cell>
          <cell r="BR2231" t="str">
            <v>AP-20181108-0815</v>
          </cell>
          <cell r="BS2231" t="str">
            <v>33</v>
          </cell>
          <cell r="BT2231" t="str">
            <v>7/48</v>
          </cell>
          <cell r="BU2231">
            <v>2478.4899999999998</v>
          </cell>
          <cell r="BV2231">
            <v>2660.06</v>
          </cell>
          <cell r="BW2231">
            <v>5138.5499999999993</v>
          </cell>
          <cell r="BX2231">
            <v>822.17</v>
          </cell>
          <cell r="BY2231">
            <v>5960.7199999999993</v>
          </cell>
          <cell r="BZ2231">
            <v>242795.30000000002</v>
          </cell>
          <cell r="CA2231" t="str">
            <v>08/11/2018</v>
          </cell>
          <cell r="CB2231" t="str">
            <v>06/12/2022</v>
          </cell>
          <cell r="CC2231" t="str">
            <v>Lunes</v>
          </cell>
          <cell r="CD2231" t="str">
            <v>-</v>
          </cell>
          <cell r="CE2231" t="str">
            <v>5</v>
          </cell>
          <cell r="CF2231" t="str">
            <v>Amarillo</v>
          </cell>
          <cell r="CG2231" t="str">
            <v>1er Sábado</v>
          </cell>
          <cell r="CH2231" t="str">
            <v>Ene y Feb</v>
          </cell>
          <cell r="CI2231" t="str">
            <v>Jul y Ago</v>
          </cell>
          <cell r="CJ2231" t="str">
            <v>Ajustador</v>
          </cell>
          <cell r="CK2231">
            <v>72</v>
          </cell>
          <cell r="CL2231" t="str">
            <v>101 - MAGNA</v>
          </cell>
          <cell r="CM2231" t="str">
            <v>19033</v>
          </cell>
          <cell r="CN2231" t="str">
            <v>185/60/R15</v>
          </cell>
          <cell r="CO2231" t="str">
            <v>Motor: 1.5L, Potencia: 99hp @ 4,800 rpm. Torque: 82 lb-pie @ 4,000 rpm</v>
          </cell>
          <cell r="CP2231" t="str">
            <v>4006622</v>
          </cell>
        </row>
        <row r="2232">
          <cell r="A2232" t="str">
            <v>19034</v>
          </cell>
          <cell r="B2232" t="str">
            <v>99E173</v>
          </cell>
          <cell r="C2232" t="str">
            <v>Ciudad de México</v>
          </cell>
          <cell r="D2232" t="str">
            <v>No aplica</v>
          </cell>
          <cell r="E2232" t="str">
            <v>Prius</v>
          </cell>
          <cell r="F2232" t="str">
            <v>Automóvil</v>
          </cell>
          <cell r="G2232" t="str">
            <v>Toyota</v>
          </cell>
          <cell r="H2232" t="str">
            <v>Prius C 5 Ptas, Híbrido, T/A-CVT, D/H, A/A, ABS, B/A, E/E, CD/BT</v>
          </cell>
          <cell r="I2232" t="str">
            <v>JTDKDTB3XK1622480</v>
          </cell>
          <cell r="J2232" t="str">
            <v>1NZ8697055</v>
          </cell>
          <cell r="K2232" t="str">
            <v>Magna</v>
          </cell>
          <cell r="L2232">
            <v>4</v>
          </cell>
          <cell r="M2232">
            <v>36</v>
          </cell>
          <cell r="N2232">
            <v>2019</v>
          </cell>
          <cell r="O2232" t="str">
            <v>Ciudad de México</v>
          </cell>
          <cell r="P2232" t="str">
            <v>Ciudad de México</v>
          </cell>
          <cell r="Q2232" t="str">
            <v>Zona Metropolitana</v>
          </cell>
          <cell r="R2232" t="str">
            <v>Activo</v>
          </cell>
          <cell r="S2232" t="str">
            <v>En operación</v>
          </cell>
          <cell r="T2232" t="str">
            <v>GNP</v>
          </cell>
          <cell r="U2232" t="str">
            <v>Grupo Nacional Provincial, S.A.B.</v>
          </cell>
          <cell r="V2232" t="str">
            <v>Pool Ajustes</v>
          </cell>
          <cell r="W2232" t="str">
            <v>Pool Semiasignado</v>
          </cell>
          <cell r="X2232" t="str">
            <v>-</v>
          </cell>
          <cell r="Y2232" t="str">
            <v>Pool</v>
          </cell>
          <cell r="Z2232" t="str">
            <v>N89927</v>
          </cell>
          <cell r="AA2232" t="str">
            <v>Salazar Hernández Alejandro</v>
          </cell>
          <cell r="AB2232" t="str">
            <v>Grupo Nacional Provincial, S.A.B.</v>
          </cell>
          <cell r="AC2232" t="str">
            <v>SAHA7905127X5</v>
          </cell>
          <cell r="AD2232" t="str">
            <v>Jefe de departamento</v>
          </cell>
          <cell r="AE2232" t="str">
            <v>Jefe de Departamento A</v>
          </cell>
          <cell r="AF2232" t="str">
            <v>Unidad Staff</v>
          </cell>
          <cell r="AG2232" t="str">
            <v>Dirección Recursos Humanos y Servicios Administrativos</v>
          </cell>
          <cell r="AH2232" t="str">
            <v>Subdir. Servicios Generales</v>
          </cell>
          <cell r="AI2232" t="str">
            <v>C6705</v>
          </cell>
          <cell r="AJ2232" t="str">
            <v>Ramirez Granados Arturo</v>
          </cell>
          <cell r="AK2232" t="str">
            <v>Sur P2 C-4</v>
          </cell>
          <cell r="AL2232" t="str">
            <v>Plaza GNP</v>
          </cell>
          <cell r="AM2232">
            <v>3398</v>
          </cell>
          <cell r="AN2232" t="str">
            <v>alejandro.salazar@gnp.com.mx</v>
          </cell>
          <cell r="AO2232" t="str">
            <v>alejandro.salazar@gnp.com.mx</v>
          </cell>
          <cell r="AQ2232">
            <v>5543868222</v>
          </cell>
          <cell r="AR2232" t="str">
            <v>6363180011329297</v>
          </cell>
          <cell r="AS2232" t="str">
            <v>ACTIVO</v>
          </cell>
          <cell r="AT2232" t="str">
            <v>7841</v>
          </cell>
          <cell r="AU2232" t="str">
            <v>992</v>
          </cell>
          <cell r="AV2232" t="str">
            <v>11/26</v>
          </cell>
          <cell r="AW2232" t="str">
            <v>IMDM24204075..</v>
          </cell>
          <cell r="AX2232" t="str">
            <v>Activo</v>
          </cell>
          <cell r="AY2232" t="str">
            <v>No</v>
          </cell>
          <cell r="AZ2232" t="str">
            <v>-</v>
          </cell>
          <cell r="BA2232" t="str">
            <v>-</v>
          </cell>
          <cell r="BB2232" t="str">
            <v>-</v>
          </cell>
          <cell r="BC2232" t="str">
            <v>-</v>
          </cell>
          <cell r="BD2232" t="str">
            <v>-</v>
          </cell>
          <cell r="BE2232" t="str">
            <v>-</v>
          </cell>
          <cell r="BF2232" t="str">
            <v>-</v>
          </cell>
          <cell r="BG2232" t="str">
            <v>-</v>
          </cell>
          <cell r="BH2232">
            <v>2023</v>
          </cell>
          <cell r="BI2232">
            <v>0</v>
          </cell>
          <cell r="BJ2232" t="str">
            <v>Arrendado</v>
          </cell>
          <cell r="BK2232" t="str">
            <v>CFU000027928</v>
          </cell>
          <cell r="BM2232">
            <v>259437.93</v>
          </cell>
          <cell r="BN2232">
            <v>41510.068800000001</v>
          </cell>
          <cell r="BO2232">
            <v>300947.9988</v>
          </cell>
          <cell r="BP2232" t="str">
            <v>-</v>
          </cell>
          <cell r="BQ2232">
            <v>43652</v>
          </cell>
          <cell r="BR2232" t="str">
            <v>AP-20181108-0815</v>
          </cell>
          <cell r="BS2232" t="str">
            <v>34</v>
          </cell>
          <cell r="BT2232" t="str">
            <v>7/48</v>
          </cell>
          <cell r="BU2232">
            <v>2478.4899999999998</v>
          </cell>
          <cell r="BV2232">
            <v>2660.06</v>
          </cell>
          <cell r="BW2232">
            <v>5138.5499999999993</v>
          </cell>
          <cell r="BX2232">
            <v>822.17</v>
          </cell>
          <cell r="BY2232">
            <v>5960.7199999999993</v>
          </cell>
          <cell r="BZ2232">
            <v>242795.30000000002</v>
          </cell>
          <cell r="CA2232" t="str">
            <v>08/11/2018</v>
          </cell>
          <cell r="CB2232" t="str">
            <v>06/12/2022</v>
          </cell>
          <cell r="CC2232" t="str">
            <v>Miércoles</v>
          </cell>
          <cell r="CD2232" t="str">
            <v>-</v>
          </cell>
          <cell r="CE2232" t="str">
            <v>3</v>
          </cell>
          <cell r="CF2232" t="str">
            <v>Rojo</v>
          </cell>
          <cell r="CG2232" t="str">
            <v>3er Sábado</v>
          </cell>
          <cell r="CH2232" t="str">
            <v>Mzo y Abr</v>
          </cell>
          <cell r="CI2232" t="str">
            <v>Sep y Oct</v>
          </cell>
          <cell r="CJ2232" t="str">
            <v>Ajustador</v>
          </cell>
          <cell r="CK2232">
            <v>72</v>
          </cell>
          <cell r="CL2232" t="str">
            <v>101 - MAGNA</v>
          </cell>
          <cell r="CM2232" t="str">
            <v>19034</v>
          </cell>
          <cell r="CN2232" t="str">
            <v>185/60/R15</v>
          </cell>
          <cell r="CO2232" t="str">
            <v>Motor: 1.5L, Potencia: 99hp @ 4,800 rpm. Torque: 82 lb-pie @ 4,000 rpm</v>
          </cell>
          <cell r="CP2232" t="str">
            <v>-</v>
          </cell>
        </row>
        <row r="2233">
          <cell r="A2233" t="str">
            <v>19035</v>
          </cell>
          <cell r="B2233" t="str">
            <v>99E097</v>
          </cell>
          <cell r="C2233" t="str">
            <v>Ciudad de México</v>
          </cell>
          <cell r="D2233" t="str">
            <v>No aplica</v>
          </cell>
          <cell r="E2233" t="str">
            <v>Prius</v>
          </cell>
          <cell r="F2233" t="str">
            <v>Automóvil</v>
          </cell>
          <cell r="G2233" t="str">
            <v>Toyota</v>
          </cell>
          <cell r="H2233" t="str">
            <v>Prius C 5 Ptas, Híbrido, T/A-CVT, D/H, A/A, ABS, B/A, E/E, CD/BT</v>
          </cell>
          <cell r="I2233" t="str">
            <v>JTDKDTB36K1620788</v>
          </cell>
          <cell r="J2233" t="str">
            <v>1NZ8674686</v>
          </cell>
          <cell r="K2233" t="str">
            <v>Magna</v>
          </cell>
          <cell r="L2233">
            <v>4</v>
          </cell>
          <cell r="M2233">
            <v>36</v>
          </cell>
          <cell r="N2233">
            <v>2019</v>
          </cell>
          <cell r="O2233" t="str">
            <v>Ciudad de México</v>
          </cell>
          <cell r="P2233" t="str">
            <v>Ciudad de México</v>
          </cell>
          <cell r="Q2233" t="str">
            <v>Zona Metropolitana</v>
          </cell>
          <cell r="R2233" t="str">
            <v>Activo</v>
          </cell>
          <cell r="S2233" t="str">
            <v>En operación</v>
          </cell>
          <cell r="T2233" t="str">
            <v>GNP</v>
          </cell>
          <cell r="U2233" t="str">
            <v>Grupo Nacional Provincial, S.A.B.</v>
          </cell>
          <cell r="V2233" t="str">
            <v>Pool Ajustes</v>
          </cell>
          <cell r="W2233" t="str">
            <v>Pool Semiasignado</v>
          </cell>
          <cell r="X2233" t="str">
            <v>-</v>
          </cell>
          <cell r="Y2233" t="str">
            <v>Pool</v>
          </cell>
          <cell r="Z2233" t="str">
            <v>N89927</v>
          </cell>
          <cell r="AA2233" t="str">
            <v>Salazar Hernández Alejandro</v>
          </cell>
          <cell r="AB2233" t="str">
            <v>Grupo Nacional Provincial, S.A.B.</v>
          </cell>
          <cell r="AC2233" t="str">
            <v>SAHA7905127X5</v>
          </cell>
          <cell r="AD2233" t="str">
            <v>Jefe de departamento</v>
          </cell>
          <cell r="AE2233" t="str">
            <v>Jefe de Departamento A</v>
          </cell>
          <cell r="AF2233" t="str">
            <v>Unidad Staff</v>
          </cell>
          <cell r="AG2233" t="str">
            <v>Dirección Recursos Humanos y Servicios Administrativos</v>
          </cell>
          <cell r="AH2233" t="str">
            <v>Subdir. Servicios Generales</v>
          </cell>
          <cell r="AI2233" t="str">
            <v>C6705</v>
          </cell>
          <cell r="AJ2233" t="str">
            <v>Ramirez Granados Arturo</v>
          </cell>
          <cell r="AK2233" t="str">
            <v>Sur P2 C-4</v>
          </cell>
          <cell r="AL2233" t="str">
            <v>Plaza GNP</v>
          </cell>
          <cell r="AM2233">
            <v>3398</v>
          </cell>
          <cell r="AN2233" t="str">
            <v>alejandro.salazar@gnp.com.mx</v>
          </cell>
          <cell r="AO2233" t="str">
            <v>alejandro.salazar@gnp.com.mx</v>
          </cell>
          <cell r="AQ2233">
            <v>5543868222</v>
          </cell>
          <cell r="AR2233" t="str">
            <v>6363180011329370</v>
          </cell>
          <cell r="AS2233" t="str">
            <v>ACTIVO</v>
          </cell>
          <cell r="AT2233" t="str">
            <v>6784</v>
          </cell>
          <cell r="AU2233" t="str">
            <v>546</v>
          </cell>
          <cell r="AV2233" t="str">
            <v>11/26</v>
          </cell>
          <cell r="AW2233" t="str">
            <v>IMDM24204104..</v>
          </cell>
          <cell r="AX2233" t="str">
            <v>Activo</v>
          </cell>
          <cell r="AY2233" t="str">
            <v>No</v>
          </cell>
          <cell r="AZ2233" t="str">
            <v>-</v>
          </cell>
          <cell r="BA2233" t="str">
            <v>-</v>
          </cell>
          <cell r="BB2233" t="str">
            <v>-</v>
          </cell>
          <cell r="BC2233" t="str">
            <v>-</v>
          </cell>
          <cell r="BD2233" t="str">
            <v>-</v>
          </cell>
          <cell r="BE2233" t="str">
            <v>-</v>
          </cell>
          <cell r="BF2233" t="str">
            <v>-</v>
          </cell>
          <cell r="BG2233" t="str">
            <v>-</v>
          </cell>
          <cell r="BH2233">
            <v>2023</v>
          </cell>
          <cell r="BI2233">
            <v>0</v>
          </cell>
          <cell r="BJ2233" t="str">
            <v>Arrendado</v>
          </cell>
          <cell r="BK2233" t="str">
            <v>CFU000027927</v>
          </cell>
          <cell r="BM2233">
            <v>259437.93</v>
          </cell>
          <cell r="BN2233">
            <v>41510.068800000001</v>
          </cell>
          <cell r="BO2233">
            <v>300947.9988</v>
          </cell>
          <cell r="BP2233" t="str">
            <v>-</v>
          </cell>
          <cell r="BQ2233">
            <v>43652</v>
          </cell>
          <cell r="BR2233" t="str">
            <v>AP-20181108-0815</v>
          </cell>
          <cell r="BS2233" t="str">
            <v>35</v>
          </cell>
          <cell r="BT2233" t="str">
            <v>7/48</v>
          </cell>
          <cell r="BU2233">
            <v>2478.4899999999998</v>
          </cell>
          <cell r="BV2233">
            <v>2660.06</v>
          </cell>
          <cell r="BW2233">
            <v>5138.5499999999993</v>
          </cell>
          <cell r="BX2233">
            <v>822.17</v>
          </cell>
          <cell r="BY2233">
            <v>5960.7199999999993</v>
          </cell>
          <cell r="BZ2233">
            <v>242795.30000000002</v>
          </cell>
          <cell r="CA2233" t="str">
            <v>08/11/2018</v>
          </cell>
          <cell r="CB2233" t="str">
            <v>06/12/2022</v>
          </cell>
          <cell r="CC2233" t="str">
            <v>Martes</v>
          </cell>
          <cell r="CD2233" t="str">
            <v>-</v>
          </cell>
          <cell r="CE2233" t="str">
            <v>7</v>
          </cell>
          <cell r="CF2233" t="str">
            <v>Rosa</v>
          </cell>
          <cell r="CG2233" t="str">
            <v>2o Sábado</v>
          </cell>
          <cell r="CH2233" t="str">
            <v>Feb y Mzo</v>
          </cell>
          <cell r="CI2233" t="str">
            <v>Ago y Sep</v>
          </cell>
          <cell r="CJ2233" t="str">
            <v>Ajustador</v>
          </cell>
          <cell r="CK2233">
            <v>72</v>
          </cell>
          <cell r="CL2233" t="str">
            <v>101 - MAGNA</v>
          </cell>
          <cell r="CM2233" t="str">
            <v>19035</v>
          </cell>
          <cell r="CN2233" t="str">
            <v>185/60/R15</v>
          </cell>
          <cell r="CO2233" t="str">
            <v>Motor: 1.5L, Potencia: 99hp @ 4,800 rpm. Torque: 82 lb-pie @ 4,000 rpm</v>
          </cell>
          <cell r="CP2233" t="str">
            <v>-</v>
          </cell>
        </row>
        <row r="2234">
          <cell r="A2234" t="str">
            <v>19036</v>
          </cell>
          <cell r="B2234" t="str">
            <v>99E172</v>
          </cell>
          <cell r="C2234" t="str">
            <v>Ciudad de México</v>
          </cell>
          <cell r="D2234" t="str">
            <v>No aplica</v>
          </cell>
          <cell r="E2234" t="str">
            <v>Prius</v>
          </cell>
          <cell r="F2234" t="str">
            <v>Automóvil</v>
          </cell>
          <cell r="G2234" t="str">
            <v>Toyota</v>
          </cell>
          <cell r="H2234" t="str">
            <v>Prius C 5 Ptas, Híbrido, T/A-CVT, D/H, A/A, ABS, B/A, E/E, CD/BT</v>
          </cell>
          <cell r="I2234" t="str">
            <v>JTDKDTB35K1622841</v>
          </cell>
          <cell r="J2234" t="str">
            <v>1NZ8705672</v>
          </cell>
          <cell r="K2234" t="str">
            <v>Magna</v>
          </cell>
          <cell r="L2234">
            <v>4</v>
          </cell>
          <cell r="M2234">
            <v>36</v>
          </cell>
          <cell r="N2234">
            <v>2019</v>
          </cell>
          <cell r="O2234" t="str">
            <v>Ciudad de México</v>
          </cell>
          <cell r="P2234" t="str">
            <v>Ciudad de México</v>
          </cell>
          <cell r="Q2234" t="str">
            <v>Zona Metropolitana</v>
          </cell>
          <cell r="R2234" t="str">
            <v>Activo</v>
          </cell>
          <cell r="S2234" t="str">
            <v>En operación</v>
          </cell>
          <cell r="T2234" t="str">
            <v>GNP</v>
          </cell>
          <cell r="U2234" t="str">
            <v>Grupo Nacional Provincial, S.A.B.</v>
          </cell>
          <cell r="V2234" t="str">
            <v>Asesor de Servicio</v>
          </cell>
          <cell r="W2234" t="str">
            <v>-</v>
          </cell>
          <cell r="X2234" t="str">
            <v>-</v>
          </cell>
          <cell r="Y2234" t="str">
            <v>Asignado</v>
          </cell>
          <cell r="Z2234" t="str">
            <v>N93803</v>
          </cell>
          <cell r="AA2234" t="str">
            <v>Romero Flores Ricardo</v>
          </cell>
          <cell r="AB2234" t="str">
            <v>Grupo Nacional Provincial, S.A.B.</v>
          </cell>
          <cell r="AC2234" t="str">
            <v>ROFR9005079V3</v>
          </cell>
          <cell r="AD2234" t="str">
            <v>Operativo</v>
          </cell>
          <cell r="AE2234" t="str">
            <v>Asesor de Servicio Automovil</v>
          </cell>
          <cell r="AF2234" t="str">
            <v>Unidad Operativa</v>
          </cell>
          <cell r="AG2234" t="str">
            <v>Dirección Servicio y Operaciones</v>
          </cell>
          <cell r="AH2234" t="str">
            <v>Subdir. Siniestros CDMX y Sureste</v>
          </cell>
          <cell r="AI2234" t="str">
            <v>C9215</v>
          </cell>
          <cell r="AJ2234" t="str">
            <v>Moreno Alvárez Elvia Citlalli</v>
          </cell>
          <cell r="AK2234" t="str">
            <v>Tlalnepantla</v>
          </cell>
          <cell r="AL2234" t="str">
            <v>Tlalnepantla</v>
          </cell>
          <cell r="AM2234">
            <v>80494</v>
          </cell>
          <cell r="AN2234" t="str">
            <v>ricardo.romero@gnp.com.mx</v>
          </cell>
          <cell r="AO2234" t="str">
            <v>ricardo.romero@gnp.com.mx</v>
          </cell>
          <cell r="AQ2234">
            <v>5535229107</v>
          </cell>
          <cell r="AR2234" t="str">
            <v>6363180011329255</v>
          </cell>
          <cell r="AS2234" t="str">
            <v>ACTIVO</v>
          </cell>
          <cell r="AT2234" t="str">
            <v>8352</v>
          </cell>
          <cell r="AU2234" t="str">
            <v>595</v>
          </cell>
          <cell r="AV2234" t="str">
            <v>11/26</v>
          </cell>
          <cell r="AW2234" t="str">
            <v>IMDM24204090..</v>
          </cell>
          <cell r="AX2234" t="str">
            <v>Activo</v>
          </cell>
          <cell r="AY2234" t="str">
            <v>Si</v>
          </cell>
          <cell r="AZ2234">
            <v>1229.17</v>
          </cell>
          <cell r="BA2234">
            <v>43708</v>
          </cell>
          <cell r="BB2234">
            <v>7375.02</v>
          </cell>
          <cell r="BC2234" t="str">
            <v>-</v>
          </cell>
          <cell r="BD2234">
            <v>118000</v>
          </cell>
          <cell r="BE2234">
            <v>43631</v>
          </cell>
          <cell r="BF2234">
            <v>45076</v>
          </cell>
          <cell r="BG2234">
            <v>4</v>
          </cell>
          <cell r="BH2234">
            <v>2023</v>
          </cell>
          <cell r="BI2234">
            <v>0</v>
          </cell>
          <cell r="BJ2234" t="str">
            <v>Arrendado</v>
          </cell>
          <cell r="BK2234" t="str">
            <v>CFU000027863</v>
          </cell>
          <cell r="BM2234">
            <v>259437.93</v>
          </cell>
          <cell r="BN2234">
            <v>41510.068800000001</v>
          </cell>
          <cell r="BO2234">
            <v>300947.9988</v>
          </cell>
          <cell r="BP2234" t="str">
            <v>-</v>
          </cell>
          <cell r="BQ2234">
            <v>43652</v>
          </cell>
          <cell r="BR2234" t="str">
            <v>AP-20181108-0815</v>
          </cell>
          <cell r="BS2234" t="str">
            <v>36</v>
          </cell>
          <cell r="BT2234" t="str">
            <v>7/48</v>
          </cell>
          <cell r="BU2234">
            <v>2478.4899999999998</v>
          </cell>
          <cell r="BV2234">
            <v>2660.06</v>
          </cell>
          <cell r="BW2234">
            <v>5138.5499999999993</v>
          </cell>
          <cell r="BX2234">
            <v>822.17</v>
          </cell>
          <cell r="BY2234">
            <v>5960.7199999999993</v>
          </cell>
          <cell r="BZ2234">
            <v>242795.30000000002</v>
          </cell>
          <cell r="CA2234" t="str">
            <v>08/11/2018</v>
          </cell>
          <cell r="CB2234" t="str">
            <v>06/12/2022</v>
          </cell>
          <cell r="CC2234" t="str">
            <v>Jueves</v>
          </cell>
          <cell r="CD2234" t="str">
            <v>-</v>
          </cell>
          <cell r="CE2234" t="str">
            <v>2</v>
          </cell>
          <cell r="CF2234" t="str">
            <v>Verde</v>
          </cell>
          <cell r="CG2234" t="str">
            <v>4o Sábado</v>
          </cell>
          <cell r="CH2234" t="str">
            <v>Abr y May</v>
          </cell>
          <cell r="CI2234" t="str">
            <v>Oct y Nov</v>
          </cell>
          <cell r="CJ2234" t="str">
            <v>Ajustador</v>
          </cell>
          <cell r="CK2234">
            <v>72</v>
          </cell>
          <cell r="CL2234" t="str">
            <v>101 - MAGNA</v>
          </cell>
          <cell r="CM2234" t="str">
            <v>19036</v>
          </cell>
          <cell r="CN2234" t="str">
            <v>185/60/R15</v>
          </cell>
          <cell r="CO2234" t="str">
            <v>Motor: 1.5L, Potencia: 99hp @ 4,800 rpm. Torque: 82 lb-pie @ 4,000 rpm</v>
          </cell>
          <cell r="CP2234" t="str">
            <v>4006479</v>
          </cell>
        </row>
        <row r="2235">
          <cell r="A2235" t="str">
            <v>19037</v>
          </cell>
          <cell r="B2235" t="str">
            <v>99E234</v>
          </cell>
          <cell r="C2235" t="str">
            <v>Ciudad de México</v>
          </cell>
          <cell r="D2235" t="str">
            <v>No aplica</v>
          </cell>
          <cell r="E2235" t="str">
            <v>Prius</v>
          </cell>
          <cell r="F2235" t="str">
            <v>Automóvil</v>
          </cell>
          <cell r="G2235" t="str">
            <v>Toyota</v>
          </cell>
          <cell r="H2235" t="str">
            <v>Prius C 5 Ptas, Híbrido, T/A-CVT, D/H, A/A, ABS, B/A, E/E, CD/BT</v>
          </cell>
          <cell r="I2235" t="str">
            <v>JTDKDTB32K1621789</v>
          </cell>
          <cell r="J2235" t="str">
            <v>1NZ8687425</v>
          </cell>
          <cell r="K2235" t="str">
            <v>Magna</v>
          </cell>
          <cell r="L2235">
            <v>4</v>
          </cell>
          <cell r="M2235">
            <v>36</v>
          </cell>
          <cell r="N2235">
            <v>2019</v>
          </cell>
          <cell r="O2235" t="str">
            <v>Ciudad de México</v>
          </cell>
          <cell r="P2235" t="str">
            <v>Ciudad de México</v>
          </cell>
          <cell r="Q2235" t="str">
            <v>Zona Metropolitana</v>
          </cell>
          <cell r="R2235" t="str">
            <v>Activo</v>
          </cell>
          <cell r="S2235" t="str">
            <v>En operación</v>
          </cell>
          <cell r="T2235" t="str">
            <v>GNP</v>
          </cell>
          <cell r="U2235" t="str">
            <v>Grupo Nacional Provincial, S.A.B.</v>
          </cell>
          <cell r="V2235" t="str">
            <v>Asesor de Servicio</v>
          </cell>
          <cell r="W2235" t="str">
            <v>-</v>
          </cell>
          <cell r="X2235" t="str">
            <v>-</v>
          </cell>
          <cell r="Y2235" t="str">
            <v>Asignado</v>
          </cell>
          <cell r="Z2235" t="str">
            <v>N94129</v>
          </cell>
          <cell r="AA2235" t="str">
            <v>Montañez Espinosa Mario Alberto</v>
          </cell>
          <cell r="AB2235" t="str">
            <v>Grupo Nacional Provincial, S.A.B.</v>
          </cell>
          <cell r="AC2235" t="str">
            <v>MOEM900211DA1</v>
          </cell>
          <cell r="AD2235" t="str">
            <v>Operativo</v>
          </cell>
          <cell r="AE2235" t="str">
            <v>Asesor de Servicio Automovil</v>
          </cell>
          <cell r="AF2235" t="str">
            <v>Unidad Operativa</v>
          </cell>
          <cell r="AG2235" t="str">
            <v>Dirección Servicio y Operaciones</v>
          </cell>
          <cell r="AH2235" t="str">
            <v>Subdir. Siniestros CDMX y Sureste</v>
          </cell>
          <cell r="AI2235" t="str">
            <v>C9215</v>
          </cell>
          <cell r="AJ2235" t="str">
            <v>Moreno Alvárez Elvia Citlalli</v>
          </cell>
          <cell r="AK2235" t="str">
            <v>Tlalnepantla</v>
          </cell>
          <cell r="AL2235" t="str">
            <v>Tlalnepantla</v>
          </cell>
          <cell r="AM2235">
            <v>50380</v>
          </cell>
          <cell r="AN2235" t="str">
            <v>alberto.montanez@gnp.com.mx</v>
          </cell>
          <cell r="AO2235" t="str">
            <v>alberto.montanez@gnp.com.mx</v>
          </cell>
          <cell r="AQ2235">
            <v>5547992855</v>
          </cell>
          <cell r="AR2235" t="str">
            <v>6363180011329321</v>
          </cell>
          <cell r="AS2235" t="str">
            <v>ACTIVO</v>
          </cell>
          <cell r="AT2235" t="str">
            <v>5317</v>
          </cell>
          <cell r="AU2235" t="str">
            <v>627</v>
          </cell>
          <cell r="AV2235" t="str">
            <v>11/26</v>
          </cell>
          <cell r="AW2235" t="str">
            <v>IMDM24204072..</v>
          </cell>
          <cell r="AX2235" t="str">
            <v>Activo</v>
          </cell>
          <cell r="AY2235" t="str">
            <v>Si</v>
          </cell>
          <cell r="AZ2235">
            <v>1229.17</v>
          </cell>
          <cell r="BA2235">
            <v>43708</v>
          </cell>
          <cell r="BB2235">
            <v>1229.17</v>
          </cell>
          <cell r="BC2235" t="str">
            <v>-</v>
          </cell>
          <cell r="BD2235">
            <v>118000</v>
          </cell>
          <cell r="BE2235">
            <v>43708</v>
          </cell>
          <cell r="BF2235">
            <v>45153</v>
          </cell>
          <cell r="BG2235">
            <v>4</v>
          </cell>
          <cell r="BH2235">
            <v>2023</v>
          </cell>
          <cell r="BI2235">
            <v>0</v>
          </cell>
          <cell r="BJ2235" t="str">
            <v>Arrendado</v>
          </cell>
          <cell r="BK2235" t="str">
            <v>CFU000027972</v>
          </cell>
          <cell r="BM2235">
            <v>259437.93</v>
          </cell>
          <cell r="BN2235">
            <v>41510.068800000001</v>
          </cell>
          <cell r="BO2235">
            <v>300947.9988</v>
          </cell>
          <cell r="BP2235" t="str">
            <v>-</v>
          </cell>
          <cell r="BQ2235">
            <v>43652</v>
          </cell>
          <cell r="BR2235" t="str">
            <v>AP-20181108-0815</v>
          </cell>
          <cell r="BS2235" t="str">
            <v>37</v>
          </cell>
          <cell r="BT2235" t="str">
            <v>7/48</v>
          </cell>
          <cell r="BU2235">
            <v>2478.4899999999998</v>
          </cell>
          <cell r="BV2235">
            <v>2660.06</v>
          </cell>
          <cell r="BW2235">
            <v>5138.5499999999993</v>
          </cell>
          <cell r="BX2235">
            <v>822.17</v>
          </cell>
          <cell r="BY2235">
            <v>5960.7199999999993</v>
          </cell>
          <cell r="BZ2235">
            <v>242795.30000000002</v>
          </cell>
          <cell r="CA2235" t="str">
            <v>08/11/2018</v>
          </cell>
          <cell r="CB2235" t="str">
            <v>06/12/2022</v>
          </cell>
          <cell r="CC2235" t="str">
            <v>Miércoles</v>
          </cell>
          <cell r="CD2235" t="str">
            <v>-</v>
          </cell>
          <cell r="CE2235" t="str">
            <v>4</v>
          </cell>
          <cell r="CF2235" t="str">
            <v>Rojo</v>
          </cell>
          <cell r="CG2235" t="str">
            <v>3er Sábado</v>
          </cell>
          <cell r="CH2235" t="str">
            <v>Mzo y Abr</v>
          </cell>
          <cell r="CI2235" t="str">
            <v>Sep y Oct</v>
          </cell>
          <cell r="CJ2235" t="str">
            <v>Ajustador</v>
          </cell>
          <cell r="CK2235">
            <v>72</v>
          </cell>
          <cell r="CL2235" t="str">
            <v>101 - MAGNA</v>
          </cell>
          <cell r="CM2235" t="str">
            <v>19037</v>
          </cell>
          <cell r="CN2235" t="str">
            <v>185/60/R15</v>
          </cell>
          <cell r="CO2235" t="str">
            <v>Motor: 1.5L, Potencia: 99hp @ 4,800 rpm. Torque: 82 lb-pie @ 4,000 rpm</v>
          </cell>
          <cell r="CP2235" t="str">
            <v xml:space="preserve">4006571 </v>
          </cell>
        </row>
        <row r="2236">
          <cell r="A2236" t="str">
            <v>19038</v>
          </cell>
          <cell r="B2236" t="str">
            <v>99E290</v>
          </cell>
          <cell r="C2236" t="str">
            <v>Ciudad de México</v>
          </cell>
          <cell r="D2236" t="str">
            <v>No aplica</v>
          </cell>
          <cell r="E2236" t="str">
            <v>Prius</v>
          </cell>
          <cell r="F2236" t="str">
            <v>Automóvil</v>
          </cell>
          <cell r="G2236" t="str">
            <v>Toyota</v>
          </cell>
          <cell r="H2236" t="str">
            <v>Prius C 5 Ptas, Híbrido, T/A-CVT, D/H, A/A, ABS, B/A, E/E, CD/BT</v>
          </cell>
          <cell r="I2236" t="str">
            <v>JTDKDTB36K1622024</v>
          </cell>
          <cell r="J2236" t="str">
            <v>1NZ8690885</v>
          </cell>
          <cell r="K2236" t="str">
            <v>Magna</v>
          </cell>
          <cell r="L2236">
            <v>4</v>
          </cell>
          <cell r="M2236">
            <v>36</v>
          </cell>
          <cell r="N2236">
            <v>2019</v>
          </cell>
          <cell r="O2236" t="str">
            <v>Ciudad de México</v>
          </cell>
          <cell r="P2236" t="str">
            <v>Ciudad de México</v>
          </cell>
          <cell r="Q2236" t="str">
            <v>Zona Metropolitana</v>
          </cell>
          <cell r="R2236" t="str">
            <v>Activo</v>
          </cell>
          <cell r="S2236" t="str">
            <v>En operación</v>
          </cell>
          <cell r="T2236" t="str">
            <v>GNP</v>
          </cell>
          <cell r="U2236" t="str">
            <v>Grupo Nacional Provincial, S.A.B.</v>
          </cell>
          <cell r="V2236" t="str">
            <v>Asesor de Servicio</v>
          </cell>
          <cell r="W2236" t="str">
            <v>-</v>
          </cell>
          <cell r="X2236" t="str">
            <v>-</v>
          </cell>
          <cell r="Y2236" t="str">
            <v>Asignado</v>
          </cell>
          <cell r="Z2236" t="str">
            <v>N93651</v>
          </cell>
          <cell r="AA2236" t="str">
            <v>Canales Chavez Roberto</v>
          </cell>
          <cell r="AB2236" t="str">
            <v>Grupo Nacional Provincial, S.A.B.</v>
          </cell>
          <cell r="AC2236" t="str">
            <v>CACR831213JA5</v>
          </cell>
          <cell r="AD2236" t="str">
            <v>Operativo</v>
          </cell>
          <cell r="AE2236" t="str">
            <v>Asesor de Servicio Automovil</v>
          </cell>
          <cell r="AF2236" t="str">
            <v>Unidad Operativa</v>
          </cell>
          <cell r="AG2236" t="str">
            <v>Dirección Servicio y Operaciones</v>
          </cell>
          <cell r="AH2236" t="str">
            <v>Subdir. Siniestros CDMX y Sureste</v>
          </cell>
          <cell r="AI2236" t="str">
            <v>C9208</v>
          </cell>
          <cell r="AJ2236" t="str">
            <v>Lasa Estrada Antxon</v>
          </cell>
          <cell r="AK2236" t="str">
            <v>Tlalnepantla</v>
          </cell>
          <cell r="AL2236" t="str">
            <v>Tlalnepantla</v>
          </cell>
          <cell r="AM2236">
            <v>0</v>
          </cell>
          <cell r="AN2236" t="str">
            <v>roberto.canales@gnp.com.mx</v>
          </cell>
          <cell r="AO2236" t="str">
            <v>roberto.canales@gnp.com.mx</v>
          </cell>
          <cell r="AQ2236">
            <v>5548609758</v>
          </cell>
          <cell r="AR2236" t="str">
            <v>6363180011329313</v>
          </cell>
          <cell r="AS2236" t="str">
            <v>ACTIVO</v>
          </cell>
          <cell r="AT2236" t="str">
            <v>7701</v>
          </cell>
          <cell r="AU2236" t="str">
            <v>832</v>
          </cell>
          <cell r="AV2236" t="str">
            <v>11/26</v>
          </cell>
          <cell r="AW2236" t="str">
            <v>IMDM24204071..</v>
          </cell>
          <cell r="AX2236" t="str">
            <v>Activo</v>
          </cell>
          <cell r="AY2236" t="str">
            <v>Si</v>
          </cell>
          <cell r="AZ2236">
            <v>1229.17</v>
          </cell>
          <cell r="BA2236">
            <v>43708</v>
          </cell>
          <cell r="BB2236">
            <v>2458.34</v>
          </cell>
          <cell r="BC2236" t="str">
            <v>-</v>
          </cell>
          <cell r="BD2236">
            <v>118000</v>
          </cell>
          <cell r="BE2236">
            <v>43692</v>
          </cell>
          <cell r="BF2236">
            <v>45153</v>
          </cell>
          <cell r="BG2236">
            <v>4</v>
          </cell>
          <cell r="BH2236">
            <v>2023</v>
          </cell>
          <cell r="BI2236">
            <v>0</v>
          </cell>
          <cell r="BJ2236" t="str">
            <v>Arrendado</v>
          </cell>
          <cell r="BK2236" t="str">
            <v>CFU000027973</v>
          </cell>
          <cell r="BM2236">
            <v>259437.93</v>
          </cell>
          <cell r="BN2236">
            <v>41510.068800000001</v>
          </cell>
          <cell r="BO2236">
            <v>300947.9988</v>
          </cell>
          <cell r="BP2236" t="str">
            <v>-</v>
          </cell>
          <cell r="BQ2236">
            <v>43652</v>
          </cell>
          <cell r="BR2236" t="str">
            <v>AP-20181108-0815</v>
          </cell>
          <cell r="BS2236" t="str">
            <v>38</v>
          </cell>
          <cell r="BT2236" t="str">
            <v>7/48</v>
          </cell>
          <cell r="BU2236">
            <v>2478.4899999999998</v>
          </cell>
          <cell r="BV2236">
            <v>2660.06</v>
          </cell>
          <cell r="BW2236">
            <v>5138.5499999999993</v>
          </cell>
          <cell r="BX2236">
            <v>822.17</v>
          </cell>
          <cell r="BY2236">
            <v>5960.7199999999993</v>
          </cell>
          <cell r="BZ2236">
            <v>242795.30000000002</v>
          </cell>
          <cell r="CA2236" t="str">
            <v>08/11/2018</v>
          </cell>
          <cell r="CB2236" t="str">
            <v>06/12/2022</v>
          </cell>
          <cell r="CC2236" t="str">
            <v>Viernes</v>
          </cell>
          <cell r="CD2236" t="str">
            <v>-</v>
          </cell>
          <cell r="CE2236" t="str">
            <v>0</v>
          </cell>
          <cell r="CF2236" t="str">
            <v>Azul</v>
          </cell>
          <cell r="CG2236" t="str">
            <v>5o Sábado</v>
          </cell>
          <cell r="CH2236" t="str">
            <v>May y Jun</v>
          </cell>
          <cell r="CI2236" t="str">
            <v>Nov y Dic</v>
          </cell>
          <cell r="CJ2236" t="str">
            <v>Ajustador</v>
          </cell>
          <cell r="CK2236">
            <v>72</v>
          </cell>
          <cell r="CL2236" t="str">
            <v>101 - MAGNA</v>
          </cell>
          <cell r="CM2236" t="str">
            <v>19038</v>
          </cell>
          <cell r="CN2236" t="str">
            <v>185/60/R15</v>
          </cell>
          <cell r="CO2236" t="str">
            <v>Motor: 1.5L, Potencia: 99hp @ 4,800 rpm. Torque: 82 lb-pie @ 4,000 rpm</v>
          </cell>
          <cell r="CP2236" t="str">
            <v>4006605</v>
          </cell>
        </row>
        <row r="2237">
          <cell r="A2237" t="str">
            <v>19039</v>
          </cell>
          <cell r="B2237" t="str">
            <v>99E288</v>
          </cell>
          <cell r="C2237" t="str">
            <v>Ciudad de México</v>
          </cell>
          <cell r="D2237" t="str">
            <v>No aplica</v>
          </cell>
          <cell r="E2237" t="str">
            <v>Prius</v>
          </cell>
          <cell r="F2237" t="str">
            <v>Automóvil</v>
          </cell>
          <cell r="G2237" t="str">
            <v>Toyota</v>
          </cell>
          <cell r="H2237" t="str">
            <v>Prius C 5 Ptas, Híbrido, T/A-CVT, D/H, A/A, ABS, B/A, E/E, CD/BT</v>
          </cell>
          <cell r="I2237" t="str">
            <v>JTDKDTB39K1621871</v>
          </cell>
          <cell r="J2237" t="str">
            <v>1NZ8688687</v>
          </cell>
          <cell r="K2237" t="str">
            <v>Magna</v>
          </cell>
          <cell r="L2237">
            <v>4</v>
          </cell>
          <cell r="M2237">
            <v>36</v>
          </cell>
          <cell r="N2237">
            <v>2019</v>
          </cell>
          <cell r="O2237" t="str">
            <v>Ciudad de México</v>
          </cell>
          <cell r="P2237" t="str">
            <v>Ciudad de México</v>
          </cell>
          <cell r="Q2237" t="str">
            <v>Zona Metropolitana</v>
          </cell>
          <cell r="R2237" t="str">
            <v>Activo</v>
          </cell>
          <cell r="S2237" t="str">
            <v>En operación</v>
          </cell>
          <cell r="T2237" t="str">
            <v>GNP</v>
          </cell>
          <cell r="U2237" t="str">
            <v>Grupo Nacional Provincial, S.A.B.</v>
          </cell>
          <cell r="V2237" t="str">
            <v>Asesor de Servicio</v>
          </cell>
          <cell r="W2237" t="str">
            <v>-</v>
          </cell>
          <cell r="X2237" t="str">
            <v>-</v>
          </cell>
          <cell r="Y2237" t="str">
            <v>Asignado</v>
          </cell>
          <cell r="Z2237" t="str">
            <v>N94247</v>
          </cell>
          <cell r="AA2237" t="str">
            <v>Vega Guzman Humberto Ezequiel</v>
          </cell>
          <cell r="AB2237" t="str">
            <v>Grupo Nacional Provincial, S.A.B.</v>
          </cell>
          <cell r="AC2237" t="str">
            <v>VEGH781206QY3</v>
          </cell>
          <cell r="AD2237" t="str">
            <v>Operativo</v>
          </cell>
          <cell r="AE2237" t="str">
            <v>Asesor de Servicio Automovil</v>
          </cell>
          <cell r="AF2237" t="str">
            <v>Unidad Operativa</v>
          </cell>
          <cell r="AG2237" t="str">
            <v>Dirección Servicio y Operaciones</v>
          </cell>
          <cell r="AH2237" t="str">
            <v>Subdir. Siniestros CDMX y Sureste</v>
          </cell>
          <cell r="AI2237" t="str">
            <v>C9215</v>
          </cell>
          <cell r="AJ2237" t="str">
            <v>Moreno Alvárez Elvia Citlalli</v>
          </cell>
          <cell r="AK2237" t="str">
            <v>Tlalnepantla</v>
          </cell>
          <cell r="AL2237" t="str">
            <v>Tlalnepantla</v>
          </cell>
          <cell r="AM2237">
            <v>80824</v>
          </cell>
          <cell r="AN2237" t="str">
            <v>humberto.vega@gnp.com.mx</v>
          </cell>
          <cell r="AO2237" t="str">
            <v>humberto.vega@gnp.com.mx</v>
          </cell>
          <cell r="AQ2237">
            <v>5563571564</v>
          </cell>
          <cell r="AR2237" t="str">
            <v>6363180011329362</v>
          </cell>
          <cell r="AS2237" t="str">
            <v>ACTIVO</v>
          </cell>
          <cell r="AT2237" t="str">
            <v>3808</v>
          </cell>
          <cell r="AU2237" t="str">
            <v>562</v>
          </cell>
          <cell r="AV2237" t="str">
            <v>11/26</v>
          </cell>
          <cell r="AW2237" t="str">
            <v>IMDM24204070..</v>
          </cell>
          <cell r="AX2237" t="str">
            <v>Activo</v>
          </cell>
          <cell r="AY2237" t="str">
            <v>No</v>
          </cell>
          <cell r="AZ2237" t="str">
            <v>-</v>
          </cell>
          <cell r="BA2237" t="str">
            <v>-</v>
          </cell>
          <cell r="BB2237" t="str">
            <v>-</v>
          </cell>
          <cell r="BC2237" t="str">
            <v>-</v>
          </cell>
          <cell r="BD2237" t="str">
            <v>-</v>
          </cell>
          <cell r="BE2237" t="str">
            <v>-</v>
          </cell>
          <cell r="BF2237" t="str">
            <v>-</v>
          </cell>
          <cell r="BG2237">
            <v>4</v>
          </cell>
          <cell r="BH2237">
            <v>2023</v>
          </cell>
          <cell r="BI2237">
            <v>0</v>
          </cell>
          <cell r="BJ2237" t="str">
            <v>Arrendado</v>
          </cell>
          <cell r="BK2237" t="str">
            <v>CFU000027985</v>
          </cell>
          <cell r="BM2237">
            <v>259437.93</v>
          </cell>
          <cell r="BN2237">
            <v>41510.068800000001</v>
          </cell>
          <cell r="BO2237">
            <v>300947.9988</v>
          </cell>
          <cell r="BP2237" t="str">
            <v>-</v>
          </cell>
          <cell r="BQ2237">
            <v>43652</v>
          </cell>
          <cell r="BR2237" t="str">
            <v>AP-20181108-0815</v>
          </cell>
          <cell r="BS2237" t="str">
            <v>64</v>
          </cell>
          <cell r="BT2237" t="str">
            <v>6/48</v>
          </cell>
          <cell r="BU2237">
            <v>2436.64</v>
          </cell>
          <cell r="BV2237">
            <v>2686.69</v>
          </cell>
          <cell r="BW2237">
            <v>5123.33</v>
          </cell>
          <cell r="BX2237">
            <v>819.73</v>
          </cell>
          <cell r="BY2237">
            <v>5943.0599999999995</v>
          </cell>
          <cell r="BZ2237">
            <v>245292.87999999998</v>
          </cell>
          <cell r="CA2237" t="str">
            <v>02/01/2019</v>
          </cell>
          <cell r="CB2237" t="str">
            <v>06/01/2023</v>
          </cell>
          <cell r="CC2237" t="str">
            <v>Martes</v>
          </cell>
          <cell r="CD2237" t="str">
            <v>-</v>
          </cell>
          <cell r="CE2237" t="str">
            <v>8</v>
          </cell>
          <cell r="CF2237" t="str">
            <v>Rosa</v>
          </cell>
          <cell r="CG2237" t="str">
            <v>2o Sábado</v>
          </cell>
          <cell r="CH2237" t="str">
            <v>Feb y Mzo</v>
          </cell>
          <cell r="CI2237" t="str">
            <v>Ago y Sep</v>
          </cell>
          <cell r="CJ2237" t="str">
            <v>Ajustador</v>
          </cell>
          <cell r="CK2237">
            <v>72</v>
          </cell>
          <cell r="CL2237" t="str">
            <v>101 - MAGNA</v>
          </cell>
          <cell r="CM2237" t="str">
            <v>19039</v>
          </cell>
          <cell r="CN2237" t="str">
            <v>185/60/R15</v>
          </cell>
          <cell r="CO2237" t="str">
            <v>Motor: 1.5L, Potencia: 99hp @ 4,800 rpm. Torque: 82 lb-pie @ 4,000 rpm</v>
          </cell>
          <cell r="CP2237" t="str">
            <v>4006573</v>
          </cell>
        </row>
        <row r="2238">
          <cell r="A2238" t="str">
            <v>19040</v>
          </cell>
          <cell r="B2238" t="str">
            <v>99E289</v>
          </cell>
          <cell r="C2238" t="str">
            <v>Ciudad de México</v>
          </cell>
          <cell r="D2238" t="str">
            <v>No aplica</v>
          </cell>
          <cell r="E2238" t="str">
            <v>Prius</v>
          </cell>
          <cell r="F2238" t="str">
            <v>Automóvil</v>
          </cell>
          <cell r="G2238" t="str">
            <v>Toyota</v>
          </cell>
          <cell r="H2238" t="str">
            <v>Prius C 5 Ptas, Híbrido, T/A-CVT, D/H, A/A, ABS, B/A, E/E, CD/BT</v>
          </cell>
          <cell r="I2238" t="str">
            <v>JTDKDTB3XK1622169</v>
          </cell>
          <cell r="K2238" t="str">
            <v>Magna</v>
          </cell>
          <cell r="L2238">
            <v>4</v>
          </cell>
          <cell r="M2238">
            <v>36</v>
          </cell>
          <cell r="N2238">
            <v>2019</v>
          </cell>
          <cell r="O2238" t="str">
            <v>Ciudad de México</v>
          </cell>
          <cell r="P2238" t="str">
            <v>Ciudad de México</v>
          </cell>
          <cell r="Q2238" t="str">
            <v>Zona Metropolitana</v>
          </cell>
          <cell r="R2238" t="str">
            <v>Activo</v>
          </cell>
          <cell r="S2238" t="str">
            <v>En operación</v>
          </cell>
          <cell r="T2238" t="str">
            <v>GNP</v>
          </cell>
          <cell r="U2238" t="str">
            <v>Grupo Nacional Provincial, S.A.B.</v>
          </cell>
          <cell r="V2238" t="str">
            <v>Asesor de Servicio</v>
          </cell>
          <cell r="W2238" t="str">
            <v>-</v>
          </cell>
          <cell r="X2238" t="str">
            <v>-</v>
          </cell>
          <cell r="Y2238" t="str">
            <v>Asignado</v>
          </cell>
          <cell r="Z2238" t="str">
            <v>N92091</v>
          </cell>
          <cell r="AA2238" t="str">
            <v>Salinas Urbano José Luis</v>
          </cell>
          <cell r="AB2238" t="str">
            <v>Grupo Nacional Provincial, S.A.B.</v>
          </cell>
          <cell r="AC2238" t="str">
            <v>SAUL830528AX6</v>
          </cell>
          <cell r="AD2238" t="str">
            <v>Operativo</v>
          </cell>
          <cell r="AE2238" t="str">
            <v>Asesor de Servicio Automovil</v>
          </cell>
          <cell r="AF2238" t="str">
            <v>Unidad Operativa</v>
          </cell>
          <cell r="AG2238" t="str">
            <v>Dirección Servicio y Operaciones</v>
          </cell>
          <cell r="AH2238" t="str">
            <v>Subdir. Siniestros CDMX y Sureste</v>
          </cell>
          <cell r="AI2238" t="str">
            <v>C9215</v>
          </cell>
          <cell r="AJ2238" t="str">
            <v>Moreno Alvárez Elvia Citlalli</v>
          </cell>
          <cell r="AK2238" t="str">
            <v>Tlalnepantla</v>
          </cell>
          <cell r="AL2238" t="str">
            <v>Tlalnepantla</v>
          </cell>
          <cell r="AM2238">
            <v>0</v>
          </cell>
          <cell r="AN2238" t="str">
            <v>jose.salinas@gnp.com.mx</v>
          </cell>
          <cell r="AO2238" t="str">
            <v>jose.salinas@gnp.com.mx</v>
          </cell>
          <cell r="AQ2238">
            <v>5535228961</v>
          </cell>
          <cell r="AR2238" t="str">
            <v>6363180011329271</v>
          </cell>
          <cell r="AS2238" t="str">
            <v>ACTIVO</v>
          </cell>
          <cell r="AT2238" t="str">
            <v>4129</v>
          </cell>
          <cell r="AU2238" t="str">
            <v>370</v>
          </cell>
          <cell r="AV2238" t="str">
            <v>11/26</v>
          </cell>
          <cell r="AW2238" t="str">
            <v>IMDM24204121..</v>
          </cell>
          <cell r="AX2238" t="str">
            <v>Activo</v>
          </cell>
          <cell r="AY2238" t="str">
            <v>Si</v>
          </cell>
          <cell r="AZ2238">
            <v>1229.17</v>
          </cell>
          <cell r="BA2238">
            <v>43708</v>
          </cell>
          <cell r="BB2238">
            <v>7375.02</v>
          </cell>
          <cell r="BC2238" t="str">
            <v>-</v>
          </cell>
          <cell r="BD2238">
            <v>118000</v>
          </cell>
          <cell r="BE2238">
            <v>43631</v>
          </cell>
          <cell r="BF2238">
            <v>45076</v>
          </cell>
          <cell r="BG2238">
            <v>4</v>
          </cell>
          <cell r="BH2238">
            <v>2023</v>
          </cell>
          <cell r="BI2238">
            <v>0</v>
          </cell>
          <cell r="BJ2238" t="str">
            <v>Arrendado</v>
          </cell>
          <cell r="BN2238">
            <v>0</v>
          </cell>
          <cell r="BO2238">
            <v>0</v>
          </cell>
          <cell r="BP2238" t="str">
            <v>-</v>
          </cell>
          <cell r="BQ2238">
            <v>43652</v>
          </cell>
          <cell r="BR2238" t="str">
            <v>AP-20181108-0815</v>
          </cell>
          <cell r="BS2238" t="str">
            <v>65</v>
          </cell>
          <cell r="BT2238" t="str">
            <v>6/48</v>
          </cell>
          <cell r="BU2238">
            <v>2436.64</v>
          </cell>
          <cell r="BV2238">
            <v>2686.69</v>
          </cell>
          <cell r="BW2238">
            <v>5123.33</v>
          </cell>
          <cell r="BX2238">
            <v>819.73</v>
          </cell>
          <cell r="BY2238">
            <v>5943.0599999999995</v>
          </cell>
          <cell r="BZ2238">
            <v>245292.87999999998</v>
          </cell>
          <cell r="CA2238" t="str">
            <v>02/01/2019</v>
          </cell>
          <cell r="CB2238" t="str">
            <v>06/01/2023</v>
          </cell>
          <cell r="CC2238" t="str">
            <v>Viernes</v>
          </cell>
          <cell r="CD2238" t="str">
            <v>-</v>
          </cell>
          <cell r="CE2238" t="str">
            <v>9</v>
          </cell>
          <cell r="CF2238" t="str">
            <v>Azul</v>
          </cell>
          <cell r="CG2238" t="str">
            <v>5o Sábado</v>
          </cell>
          <cell r="CH2238" t="str">
            <v>May y Jun</v>
          </cell>
          <cell r="CI2238" t="str">
            <v>Nov y Dic</v>
          </cell>
          <cell r="CJ2238" t="str">
            <v>Ajustador</v>
          </cell>
          <cell r="CK2238">
            <v>72</v>
          </cell>
          <cell r="CL2238" t="str">
            <v>101 - MAGNA</v>
          </cell>
          <cell r="CM2238" t="str">
            <v>19040</v>
          </cell>
          <cell r="CN2238" t="str">
            <v>185/60/R15</v>
          </cell>
          <cell r="CO2238" t="str">
            <v>Motor: 1.5L, Potencia: 99hp @ 4,800 rpm. Torque: 82 lb-pie @ 4,000 rpm</v>
          </cell>
          <cell r="CP2238" t="str">
            <v>4006596</v>
          </cell>
        </row>
        <row r="2239">
          <cell r="A2239" t="str">
            <v>19041</v>
          </cell>
          <cell r="B2239" t="str">
            <v>99E286</v>
          </cell>
          <cell r="C2239" t="str">
            <v>Ciudad de México</v>
          </cell>
          <cell r="D2239" t="str">
            <v>No aplica</v>
          </cell>
          <cell r="E2239" t="str">
            <v>Prius</v>
          </cell>
          <cell r="F2239" t="str">
            <v>Automóvil</v>
          </cell>
          <cell r="G2239" t="str">
            <v>Toyota</v>
          </cell>
          <cell r="H2239" t="str">
            <v>Prius C 5 Ptas, Híbrido, T/A-CVT, D/H, A/A, ABS, B/A, E/E, CD/BT</v>
          </cell>
          <cell r="I2239" t="str">
            <v>JTDKDTB34K1621860</v>
          </cell>
          <cell r="K2239" t="str">
            <v>Magna</v>
          </cell>
          <cell r="L2239">
            <v>4</v>
          </cell>
          <cell r="M2239">
            <v>36</v>
          </cell>
          <cell r="N2239">
            <v>2019</v>
          </cell>
          <cell r="O2239" t="str">
            <v>Monterrey</v>
          </cell>
          <cell r="P2239" t="str">
            <v>Nuevo León</v>
          </cell>
          <cell r="Q2239" t="str">
            <v>Noreste</v>
          </cell>
          <cell r="R2239" t="str">
            <v>Activo</v>
          </cell>
          <cell r="S2239" t="str">
            <v>En operación</v>
          </cell>
          <cell r="T2239" t="str">
            <v>GNP</v>
          </cell>
          <cell r="U2239" t="str">
            <v>Grupo Nacional Provincial, S.A.B.</v>
          </cell>
          <cell r="V2239" t="str">
            <v>Asesor de Servicio</v>
          </cell>
          <cell r="W2239" t="str">
            <v>-</v>
          </cell>
          <cell r="X2239" t="str">
            <v>-</v>
          </cell>
          <cell r="Y2239" t="str">
            <v>Asignado</v>
          </cell>
          <cell r="Z2239">
            <v>40324001</v>
          </cell>
          <cell r="AA2239" t="str">
            <v>Páez Venecia Francisco Javier</v>
          </cell>
          <cell r="AB2239" t="str">
            <v>Servicios Administrativos en Reclamaciones, S.A. de C.V.</v>
          </cell>
          <cell r="AC2239" t="str">
            <v>PAVF750408IF7</v>
          </cell>
          <cell r="AD2239" t="str">
            <v>Operativo</v>
          </cell>
          <cell r="AE2239" t="str">
            <v>Asesor de Servicio</v>
          </cell>
          <cell r="AF2239" t="str">
            <v>Unidad Operativa</v>
          </cell>
          <cell r="AG2239" t="str">
            <v>Dirección Servicio y Operaciones</v>
          </cell>
          <cell r="AH2239" t="str">
            <v>Subdirección Siniestros Norte y Occidente</v>
          </cell>
          <cell r="AI2239" t="str">
            <v>C9212</v>
          </cell>
          <cell r="AJ2239" t="str">
            <v>Colome Pineda Juan Del Carmen</v>
          </cell>
          <cell r="AK2239" t="str">
            <v>Oficina de Servicio Monterrey</v>
          </cell>
          <cell r="AL2239" t="str">
            <v>Monterrey</v>
          </cell>
          <cell r="AM2239">
            <v>0</v>
          </cell>
          <cell r="AN2239" t="str">
            <v>francisco.paez@gnp.com.mx</v>
          </cell>
          <cell r="AO2239" t="str">
            <v>francisco.paez@gnp.com.mx</v>
          </cell>
          <cell r="AQ2239">
            <v>8112443438</v>
          </cell>
          <cell r="AR2239" t="str">
            <v>6363180011329347</v>
          </cell>
          <cell r="AS2239" t="str">
            <v>ACTIVO</v>
          </cell>
          <cell r="AT2239" t="str">
            <v>6762</v>
          </cell>
          <cell r="AU2239" t="str">
            <v>818</v>
          </cell>
          <cell r="AV2239" t="str">
            <v>11/26</v>
          </cell>
          <cell r="AW2239" t="str">
            <v>IMDM24204077..</v>
          </cell>
          <cell r="AX2239" t="str">
            <v>Activo</v>
          </cell>
          <cell r="AY2239" t="str">
            <v>No</v>
          </cell>
          <cell r="AZ2239" t="str">
            <v>-</v>
          </cell>
          <cell r="BA2239" t="str">
            <v>-</v>
          </cell>
          <cell r="BB2239" t="str">
            <v>-</v>
          </cell>
          <cell r="BC2239" t="str">
            <v>-</v>
          </cell>
          <cell r="BD2239" t="str">
            <v>-</v>
          </cell>
          <cell r="BE2239" t="str">
            <v>-</v>
          </cell>
          <cell r="BF2239" t="str">
            <v>-</v>
          </cell>
          <cell r="BG2239">
            <v>4</v>
          </cell>
          <cell r="BH2239">
            <v>2023</v>
          </cell>
          <cell r="BI2239">
            <v>0</v>
          </cell>
          <cell r="BJ2239" t="str">
            <v>Arrendado</v>
          </cell>
          <cell r="BN2239">
            <v>0</v>
          </cell>
          <cell r="BO2239">
            <v>0</v>
          </cell>
          <cell r="BP2239" t="str">
            <v>-</v>
          </cell>
          <cell r="BQ2239">
            <v>43652</v>
          </cell>
          <cell r="BR2239" t="str">
            <v>AP-20181108-0815</v>
          </cell>
          <cell r="BS2239" t="str">
            <v>39</v>
          </cell>
          <cell r="BT2239" t="str">
            <v>7/48</v>
          </cell>
          <cell r="BU2239">
            <v>2478.4899999999998</v>
          </cell>
          <cell r="BV2239">
            <v>2660.06</v>
          </cell>
          <cell r="BW2239">
            <v>5138.5499999999993</v>
          </cell>
          <cell r="BX2239">
            <v>822.17</v>
          </cell>
          <cell r="BY2239">
            <v>5960.7199999999993</v>
          </cell>
          <cell r="BZ2239">
            <v>242795.30000000002</v>
          </cell>
          <cell r="CA2239" t="str">
            <v>08/11/2018</v>
          </cell>
          <cell r="CB2239" t="str">
            <v>06/12/2022</v>
          </cell>
          <cell r="CC2239" t="str">
            <v>Lunes</v>
          </cell>
          <cell r="CD2239" t="str">
            <v>-</v>
          </cell>
          <cell r="CE2239" t="str">
            <v>6</v>
          </cell>
          <cell r="CF2239" t="str">
            <v>Amarillo</v>
          </cell>
          <cell r="CG2239" t="str">
            <v>1er Sábado</v>
          </cell>
          <cell r="CH2239" t="str">
            <v>Ene y Feb</v>
          </cell>
          <cell r="CI2239" t="str">
            <v>Jul y Ago</v>
          </cell>
          <cell r="CJ2239" t="str">
            <v>Ajustador</v>
          </cell>
          <cell r="CK2239">
            <v>72</v>
          </cell>
          <cell r="CL2239" t="str">
            <v>101 - MAGNA</v>
          </cell>
          <cell r="CM2239" t="str">
            <v>19041</v>
          </cell>
          <cell r="CN2239" t="str">
            <v>185/60/R15</v>
          </cell>
          <cell r="CO2239" t="str">
            <v>Motor: 1.5L, Potencia: 99hp @ 4,800 rpm. Torque: 82 lb-pie @ 4,000 rpm</v>
          </cell>
          <cell r="CP2239" t="str">
            <v>-</v>
          </cell>
        </row>
        <row r="2240">
          <cell r="A2240" t="str">
            <v>19042</v>
          </cell>
          <cell r="B2240" t="str">
            <v>99E538</v>
          </cell>
          <cell r="C2240" t="str">
            <v>Ciudad de México</v>
          </cell>
          <cell r="D2240" t="str">
            <v>No aplica</v>
          </cell>
          <cell r="E2240" t="str">
            <v>Prius</v>
          </cell>
          <cell r="F2240" t="str">
            <v>Automóvil</v>
          </cell>
          <cell r="G2240" t="str">
            <v>Toyota</v>
          </cell>
          <cell r="H2240" t="str">
            <v>Prius C 5 Ptas, Híbrido, T/A-CVT, D/H, A/A, ABS, B/A, E/E, CD/BT</v>
          </cell>
          <cell r="I2240" t="str">
            <v>JTDKDTB35K1622936</v>
          </cell>
          <cell r="J2240" t="str">
            <v>1NZ8710695</v>
          </cell>
          <cell r="K2240" t="str">
            <v>Magna</v>
          </cell>
          <cell r="L2240">
            <v>4</v>
          </cell>
          <cell r="M2240">
            <v>36</v>
          </cell>
          <cell r="N2240">
            <v>2019</v>
          </cell>
          <cell r="O2240" t="str">
            <v>Ciudad de México</v>
          </cell>
          <cell r="P2240" t="str">
            <v>Ciudad de México</v>
          </cell>
          <cell r="Q2240" t="str">
            <v>Zona Metropolitana</v>
          </cell>
          <cell r="R2240" t="str">
            <v>Activo</v>
          </cell>
          <cell r="S2240" t="str">
            <v>En operación</v>
          </cell>
          <cell r="T2240" t="str">
            <v>GNP</v>
          </cell>
          <cell r="U2240" t="str">
            <v>Grupo Nacional Provincial, S.A.B.</v>
          </cell>
          <cell r="V2240" t="str">
            <v>Asesor de Servicio</v>
          </cell>
          <cell r="W2240" t="str">
            <v>-</v>
          </cell>
          <cell r="X2240" t="str">
            <v>-</v>
          </cell>
          <cell r="Y2240" t="str">
            <v>Asignado</v>
          </cell>
          <cell r="Z2240" t="str">
            <v>N94787</v>
          </cell>
          <cell r="AA2240" t="str">
            <v>Hernández Campos Eduardo</v>
          </cell>
          <cell r="AB2240" t="str">
            <v>Grupo Nacional Provincial, S.A.B.</v>
          </cell>
          <cell r="AC2240" t="str">
            <v>HECE8408104I3</v>
          </cell>
          <cell r="AD2240" t="str">
            <v>Operativo</v>
          </cell>
          <cell r="AE2240" t="str">
            <v>Asesor de Servicio Automovil</v>
          </cell>
          <cell r="AF2240" t="str">
            <v>Unidad Operativa</v>
          </cell>
          <cell r="AG2240" t="str">
            <v>Dirección Servicio y Operaciones</v>
          </cell>
          <cell r="AH2240" t="str">
            <v>Subdir. Siniestros CDMX y Sureste</v>
          </cell>
          <cell r="AI2240" t="str">
            <v>C9215</v>
          </cell>
          <cell r="AJ2240" t="str">
            <v>Moreno Alvárez Elvia Citlalli</v>
          </cell>
          <cell r="AK2240" t="str">
            <v>Tlalnepantla</v>
          </cell>
          <cell r="AL2240" t="str">
            <v>Tlalnepantla</v>
          </cell>
          <cell r="AM2240">
            <v>0</v>
          </cell>
          <cell r="AN2240" t="str">
            <v>eduardo.hernandezcampos@gnp.com.mx</v>
          </cell>
          <cell r="AO2240" t="str">
            <v>eduardo.hernandezcampos@gnp.com.mx</v>
          </cell>
          <cell r="AQ2240">
            <v>5535228406</v>
          </cell>
          <cell r="AR2240" t="str">
            <v>6363180011404439</v>
          </cell>
          <cell r="AS2240" t="str">
            <v>ACTIVO</v>
          </cell>
          <cell r="AT2240" t="str">
            <v>0686</v>
          </cell>
          <cell r="AU2240" t="str">
            <v>168</v>
          </cell>
          <cell r="AV2240" t="str">
            <v>12/26</v>
          </cell>
          <cell r="AW2240" t="str">
            <v>IMDM24204107..</v>
          </cell>
          <cell r="AX2240" t="str">
            <v>Activo</v>
          </cell>
          <cell r="AY2240" t="str">
            <v>Si</v>
          </cell>
          <cell r="AZ2240">
            <v>1229.17</v>
          </cell>
          <cell r="BA2240">
            <v>43708</v>
          </cell>
          <cell r="BB2240">
            <v>2458.34</v>
          </cell>
          <cell r="BC2240" t="str">
            <v>-</v>
          </cell>
          <cell r="BD2240">
            <v>118000</v>
          </cell>
          <cell r="BE2240">
            <v>43692</v>
          </cell>
          <cell r="BF2240">
            <v>45153</v>
          </cell>
          <cell r="BG2240">
            <v>4</v>
          </cell>
          <cell r="BH2240">
            <v>2023</v>
          </cell>
          <cell r="BI2240">
            <v>0</v>
          </cell>
          <cell r="BJ2240" t="str">
            <v>Arrendado</v>
          </cell>
          <cell r="BN2240">
            <v>0</v>
          </cell>
          <cell r="BO2240">
            <v>0</v>
          </cell>
          <cell r="BP2240" t="str">
            <v>-</v>
          </cell>
          <cell r="BQ2240">
            <v>43652</v>
          </cell>
          <cell r="BR2240" t="str">
            <v>AP-20181108-0815</v>
          </cell>
          <cell r="BS2240" t="str">
            <v>40</v>
          </cell>
          <cell r="BT2240" t="str">
            <v>7/48</v>
          </cell>
          <cell r="BU2240">
            <v>2472.8000000000002</v>
          </cell>
          <cell r="BV2240">
            <v>2660.5</v>
          </cell>
          <cell r="BW2240">
            <v>5133.3</v>
          </cell>
          <cell r="BX2240">
            <v>821.33</v>
          </cell>
          <cell r="BY2240">
            <v>5954.63</v>
          </cell>
          <cell r="BZ2240">
            <v>242842.32</v>
          </cell>
          <cell r="CA2240" t="str">
            <v>04/12/2018</v>
          </cell>
          <cell r="CB2240" t="str">
            <v>06/12/2022</v>
          </cell>
          <cell r="CC2240" t="str">
            <v>Martes</v>
          </cell>
          <cell r="CD2240" t="str">
            <v>-</v>
          </cell>
          <cell r="CE2240" t="str">
            <v>8</v>
          </cell>
          <cell r="CF2240" t="str">
            <v>Rosa</v>
          </cell>
          <cell r="CG2240" t="str">
            <v>2o Sábado</v>
          </cell>
          <cell r="CH2240" t="str">
            <v>Feb y Mzo</v>
          </cell>
          <cell r="CI2240" t="str">
            <v>Ago y Sep</v>
          </cell>
          <cell r="CJ2240" t="str">
            <v>Ajustador</v>
          </cell>
          <cell r="CK2240">
            <v>72</v>
          </cell>
          <cell r="CL2240" t="str">
            <v>101 - MAGNA</v>
          </cell>
          <cell r="CM2240" t="str">
            <v>19042</v>
          </cell>
          <cell r="CN2240" t="str">
            <v>185/60/R15</v>
          </cell>
          <cell r="CO2240" t="str">
            <v>Motor: 1.5L, Potencia: 99hp @ 4,800 rpm. Torque: 82 lb-pie @ 4,000 rpm</v>
          </cell>
          <cell r="CP2240" t="str">
            <v>4006548</v>
          </cell>
        </row>
        <row r="2241">
          <cell r="A2241" t="str">
            <v>19043</v>
          </cell>
          <cell r="B2241" t="str">
            <v>99E541</v>
          </cell>
          <cell r="C2241" t="str">
            <v>Ciudad de México</v>
          </cell>
          <cell r="D2241" t="str">
            <v>No aplica</v>
          </cell>
          <cell r="E2241" t="str">
            <v>Prius</v>
          </cell>
          <cell r="F2241" t="str">
            <v>Automóvil</v>
          </cell>
          <cell r="G2241" t="str">
            <v>Toyota</v>
          </cell>
          <cell r="H2241" t="str">
            <v>Prius C 5 Ptas, Híbrido, T/A-CVT, D/H, A/A, ABS, B/A, E/E, CD/BT</v>
          </cell>
          <cell r="I2241" t="str">
            <v>JTDKDTB36K1622962</v>
          </cell>
          <cell r="J2241" t="str">
            <v>1NZ8710088</v>
          </cell>
          <cell r="K2241" t="str">
            <v>Magna</v>
          </cell>
          <cell r="L2241">
            <v>4</v>
          </cell>
          <cell r="M2241">
            <v>36</v>
          </cell>
          <cell r="N2241">
            <v>2019</v>
          </cell>
          <cell r="O2241" t="str">
            <v>Ciudad de México</v>
          </cell>
          <cell r="P2241" t="str">
            <v>Ciudad de México</v>
          </cell>
          <cell r="Q2241" t="str">
            <v>Zona Metropolitana</v>
          </cell>
          <cell r="R2241" t="str">
            <v>Activo</v>
          </cell>
          <cell r="S2241" t="str">
            <v>En operación</v>
          </cell>
          <cell r="T2241" t="str">
            <v>GNP</v>
          </cell>
          <cell r="U2241" t="str">
            <v>Grupo Nacional Provincial, S.A.B.</v>
          </cell>
          <cell r="V2241" t="str">
            <v>Asesor de Servicio</v>
          </cell>
          <cell r="W2241" t="str">
            <v>-</v>
          </cell>
          <cell r="X2241" t="str">
            <v>-</v>
          </cell>
          <cell r="Y2241" t="str">
            <v>Asignado</v>
          </cell>
          <cell r="Z2241" t="str">
            <v>N93862</v>
          </cell>
          <cell r="AA2241" t="str">
            <v>Escobedo Lezama José Eduardo</v>
          </cell>
          <cell r="AB2241" t="str">
            <v>Grupo Nacional Provincial, S.A.B.</v>
          </cell>
          <cell r="AC2241" t="str">
            <v>EOLE890320PF0</v>
          </cell>
          <cell r="AD2241" t="str">
            <v>Operativo</v>
          </cell>
          <cell r="AE2241" t="str">
            <v>Asesor de Servicio Automovil</v>
          </cell>
          <cell r="AF2241" t="str">
            <v>Unidad Operativa</v>
          </cell>
          <cell r="AG2241" t="str">
            <v>Dirección Servicio y Operaciones</v>
          </cell>
          <cell r="AH2241" t="str">
            <v>Subdir. Siniestros CDMX y Sureste</v>
          </cell>
          <cell r="AI2241" t="str">
            <v>C9215</v>
          </cell>
          <cell r="AJ2241" t="str">
            <v>Moreno Alvárez Elvia Citlalli</v>
          </cell>
          <cell r="AK2241" t="str">
            <v>Tlalnepantla</v>
          </cell>
          <cell r="AL2241" t="str">
            <v>Tlalnepantla</v>
          </cell>
          <cell r="AM2241">
            <v>0</v>
          </cell>
          <cell r="AN2241" t="str">
            <v>jose.escobedo@gnp.com.mx</v>
          </cell>
          <cell r="AO2241" t="str">
            <v>jose.escobedo@gnp.com.mx</v>
          </cell>
          <cell r="AQ2241">
            <v>5535228415</v>
          </cell>
          <cell r="AR2241" t="str">
            <v>6363180011404447</v>
          </cell>
          <cell r="AS2241" t="str">
            <v>ACTIVO</v>
          </cell>
          <cell r="AT2241" t="str">
            <v>0271</v>
          </cell>
          <cell r="AU2241" t="str">
            <v>954</v>
          </cell>
          <cell r="AV2241" t="str">
            <v>12/26</v>
          </cell>
          <cell r="AW2241" t="str">
            <v>IMDM24204103..</v>
          </cell>
          <cell r="AX2241" t="str">
            <v>Activo</v>
          </cell>
          <cell r="AY2241" t="str">
            <v>Si</v>
          </cell>
          <cell r="AZ2241">
            <v>1229.17</v>
          </cell>
          <cell r="BA2241">
            <v>43708</v>
          </cell>
          <cell r="BB2241">
            <v>4916.68</v>
          </cell>
          <cell r="BC2241" t="str">
            <v>-</v>
          </cell>
          <cell r="BD2241">
            <v>118000</v>
          </cell>
          <cell r="BE2241">
            <v>43661</v>
          </cell>
          <cell r="BF2241">
            <v>45107</v>
          </cell>
          <cell r="BG2241">
            <v>4</v>
          </cell>
          <cell r="BH2241">
            <v>2023</v>
          </cell>
          <cell r="BI2241">
            <v>0</v>
          </cell>
          <cell r="BJ2241" t="str">
            <v>Arrendado</v>
          </cell>
          <cell r="BN2241">
            <v>0</v>
          </cell>
          <cell r="BO2241">
            <v>0</v>
          </cell>
          <cell r="BP2241" t="str">
            <v>-</v>
          </cell>
          <cell r="BQ2241">
            <v>43652</v>
          </cell>
          <cell r="BR2241" t="str">
            <v>AP-20181108-0815</v>
          </cell>
          <cell r="BS2241" t="str">
            <v>41</v>
          </cell>
          <cell r="BT2241" t="str">
            <v>7/48</v>
          </cell>
          <cell r="BU2241">
            <v>2472.8000000000002</v>
          </cell>
          <cell r="BV2241">
            <v>2660.5</v>
          </cell>
          <cell r="BW2241">
            <v>5133.3</v>
          </cell>
          <cell r="BX2241">
            <v>821.33</v>
          </cell>
          <cell r="BY2241">
            <v>5954.63</v>
          </cell>
          <cell r="BZ2241">
            <v>242842.32</v>
          </cell>
          <cell r="CA2241" t="str">
            <v>04/12/2018</v>
          </cell>
          <cell r="CB2241" t="str">
            <v>06/12/2022</v>
          </cell>
          <cell r="CC2241" t="str">
            <v>Jueves</v>
          </cell>
          <cell r="CD2241" t="str">
            <v>-</v>
          </cell>
          <cell r="CE2241" t="str">
            <v>1</v>
          </cell>
          <cell r="CF2241" t="str">
            <v>Verde</v>
          </cell>
          <cell r="CG2241" t="str">
            <v>4o Sábado</v>
          </cell>
          <cell r="CH2241" t="str">
            <v>Abr y May</v>
          </cell>
          <cell r="CI2241" t="str">
            <v>Oct y Nov</v>
          </cell>
          <cell r="CJ2241" t="str">
            <v>Ajustador</v>
          </cell>
          <cell r="CK2241">
            <v>72</v>
          </cell>
          <cell r="CL2241" t="str">
            <v>101 - MAGNA</v>
          </cell>
          <cell r="CM2241" t="str">
            <v>19043</v>
          </cell>
          <cell r="CN2241" t="str">
            <v>185/60/R15</v>
          </cell>
          <cell r="CO2241" t="str">
            <v>Motor: 1.5L, Potencia: 99hp @ 4,800 rpm. Torque: 82 lb-pie @ 4,000 rpm</v>
          </cell>
          <cell r="CP2241" t="str">
            <v>4006623</v>
          </cell>
        </row>
        <row r="2242">
          <cell r="A2242" t="str">
            <v>19044</v>
          </cell>
          <cell r="B2242" t="str">
            <v>99E552</v>
          </cell>
          <cell r="C2242" t="str">
            <v>Ciudad de México</v>
          </cell>
          <cell r="D2242" t="str">
            <v>No aplica</v>
          </cell>
          <cell r="E2242" t="str">
            <v>Prius</v>
          </cell>
          <cell r="F2242" t="str">
            <v>Automóvil</v>
          </cell>
          <cell r="G2242" t="str">
            <v>Toyota</v>
          </cell>
          <cell r="H2242" t="str">
            <v>Prius C 5 Ptas, Híbrido, T/A-CVT, D/H, A/A, ABS, B/A, E/E, CD/BT</v>
          </cell>
          <cell r="I2242" t="str">
            <v>JTDKDTB30K1623007</v>
          </cell>
          <cell r="J2242" t="str">
            <v>1NZ8691079</v>
          </cell>
          <cell r="K2242" t="str">
            <v>Magna</v>
          </cell>
          <cell r="L2242">
            <v>4</v>
          </cell>
          <cell r="M2242">
            <v>36</v>
          </cell>
          <cell r="N2242">
            <v>2019</v>
          </cell>
          <cell r="O2242" t="str">
            <v>Guadalajara</v>
          </cell>
          <cell r="P2242" t="str">
            <v>Jalisco</v>
          </cell>
          <cell r="Q2242" t="str">
            <v>Occidente</v>
          </cell>
          <cell r="R2242" t="str">
            <v>Activo</v>
          </cell>
          <cell r="S2242" t="str">
            <v>En operación</v>
          </cell>
          <cell r="T2242" t="str">
            <v>GNP</v>
          </cell>
          <cell r="U2242" t="str">
            <v>Grupo Nacional Provincial, S.A.B.</v>
          </cell>
          <cell r="V2242" t="str">
            <v>Asesor de Servicio</v>
          </cell>
          <cell r="W2242" t="str">
            <v>-</v>
          </cell>
          <cell r="X2242" t="str">
            <v>-</v>
          </cell>
          <cell r="Y2242" t="str">
            <v>Asignado</v>
          </cell>
          <cell r="Z2242">
            <v>40060001</v>
          </cell>
          <cell r="AA2242" t="str">
            <v>Maeda Cervantes Carlos Manuel</v>
          </cell>
          <cell r="AB2242" t="str">
            <v>Servicios Administrativos en Reclamaciones, S.A. de C.V.</v>
          </cell>
          <cell r="AC2242" t="str">
            <v>MACC860727531</v>
          </cell>
          <cell r="AD2242" t="str">
            <v>Operativo</v>
          </cell>
          <cell r="AE2242" t="str">
            <v>Asesor de Servicio</v>
          </cell>
          <cell r="AF2242" t="str">
            <v>Unidad Operativa</v>
          </cell>
          <cell r="AG2242" t="str">
            <v>Dirección Servicio y Operaciones</v>
          </cell>
          <cell r="AH2242" t="str">
            <v>Subdirección Siniestros Norte y Occidente</v>
          </cell>
          <cell r="AI2242" t="str">
            <v>C9179</v>
          </cell>
          <cell r="AJ2242" t="str">
            <v>Moya Urdiales Idalia Leticia</v>
          </cell>
          <cell r="AK2242" t="str">
            <v>Oficina central Guadalajara</v>
          </cell>
          <cell r="AL2242" t="str">
            <v>Guadalajara</v>
          </cell>
          <cell r="AM2242">
            <v>0</v>
          </cell>
          <cell r="AN2242" t="str">
            <v>carlos.maeda@gnp.com.mx</v>
          </cell>
          <cell r="AO2242" t="str">
            <v>carlos.maeda@gnp.com.mx</v>
          </cell>
          <cell r="AQ2242">
            <v>3310204575</v>
          </cell>
          <cell r="AR2242" t="str">
            <v>6363180011404454</v>
          </cell>
          <cell r="AS2242" t="str">
            <v>ACTIVO</v>
          </cell>
          <cell r="AT2242" t="str">
            <v>0337</v>
          </cell>
          <cell r="AU2242" t="str">
            <v>855</v>
          </cell>
          <cell r="AV2242" t="str">
            <v>12/26</v>
          </cell>
          <cell r="AW2242" t="str">
            <v>IMDM24204105..</v>
          </cell>
          <cell r="AX2242" t="str">
            <v>Activo</v>
          </cell>
          <cell r="AY2242" t="str">
            <v>No</v>
          </cell>
          <cell r="AZ2242" t="str">
            <v>-</v>
          </cell>
          <cell r="BA2242" t="str">
            <v>-</v>
          </cell>
          <cell r="BB2242" t="str">
            <v>-</v>
          </cell>
          <cell r="BC2242" t="str">
            <v>-</v>
          </cell>
          <cell r="BD2242" t="str">
            <v>-</v>
          </cell>
          <cell r="BE2242" t="str">
            <v>-</v>
          </cell>
          <cell r="BF2242" t="str">
            <v>-</v>
          </cell>
          <cell r="BG2242">
            <v>4</v>
          </cell>
          <cell r="BH2242">
            <v>2023</v>
          </cell>
          <cell r="BI2242">
            <v>0</v>
          </cell>
          <cell r="BJ2242" t="str">
            <v>Arrendado</v>
          </cell>
          <cell r="BN2242">
            <v>0</v>
          </cell>
          <cell r="BO2242">
            <v>0</v>
          </cell>
          <cell r="BP2242" t="str">
            <v>-</v>
          </cell>
          <cell r="BQ2242">
            <v>43652</v>
          </cell>
          <cell r="BR2242" t="str">
            <v>AP-20181108-0815</v>
          </cell>
          <cell r="BS2242" t="str">
            <v>42</v>
          </cell>
          <cell r="BT2242" t="str">
            <v>7/48</v>
          </cell>
          <cell r="BU2242">
            <v>2472.8000000000002</v>
          </cell>
          <cell r="BV2242">
            <v>2660.5</v>
          </cell>
          <cell r="BW2242">
            <v>5133.3</v>
          </cell>
          <cell r="BX2242">
            <v>821.33</v>
          </cell>
          <cell r="BY2242">
            <v>5954.63</v>
          </cell>
          <cell r="BZ2242">
            <v>242842.32</v>
          </cell>
          <cell r="CA2242" t="str">
            <v>04/12/2018</v>
          </cell>
          <cell r="CB2242" t="str">
            <v>06/12/2022</v>
          </cell>
          <cell r="CC2242" t="str">
            <v>Jueves</v>
          </cell>
          <cell r="CD2242" t="str">
            <v>-</v>
          </cell>
          <cell r="CE2242" t="str">
            <v>2</v>
          </cell>
          <cell r="CF2242" t="str">
            <v>Verde</v>
          </cell>
          <cell r="CG2242" t="str">
            <v>4o Sábado</v>
          </cell>
          <cell r="CH2242" t="str">
            <v>Abr y May</v>
          </cell>
          <cell r="CI2242" t="str">
            <v>Oct y Nov</v>
          </cell>
          <cell r="CJ2242" t="str">
            <v>Ajustador</v>
          </cell>
          <cell r="CK2242">
            <v>72</v>
          </cell>
          <cell r="CL2242" t="str">
            <v>101 - MAGNA</v>
          </cell>
          <cell r="CM2242" t="str">
            <v>19044</v>
          </cell>
          <cell r="CN2242" t="str">
            <v>185/60/R15</v>
          </cell>
          <cell r="CO2242" t="str">
            <v>Motor: 1.5L, Potencia: 99hp @ 4,800 rpm. Torque: 82 lb-pie @ 4,000 rpm</v>
          </cell>
          <cell r="CP2242" t="str">
            <v>4015874</v>
          </cell>
        </row>
        <row r="2243">
          <cell r="A2243" t="str">
            <v>19045</v>
          </cell>
          <cell r="B2243" t="str">
            <v>99E539</v>
          </cell>
          <cell r="C2243" t="str">
            <v>Ciudad de México</v>
          </cell>
          <cell r="D2243" t="str">
            <v>No aplica</v>
          </cell>
          <cell r="E2243" t="str">
            <v>Prius</v>
          </cell>
          <cell r="F2243" t="str">
            <v>Automóvil</v>
          </cell>
          <cell r="G2243" t="str">
            <v>Toyota</v>
          </cell>
          <cell r="H2243" t="str">
            <v>Prius C 5 Ptas, Híbrido, T/A-CVT, D/H, A/A, ABS, B/A, E/E, CD/BT</v>
          </cell>
          <cell r="I2243" t="str">
            <v>JTDKDTB39K1623037</v>
          </cell>
          <cell r="J2243" t="str">
            <v>1NZ8712774</v>
          </cell>
          <cell r="K2243" t="str">
            <v>Magna</v>
          </cell>
          <cell r="L2243">
            <v>4</v>
          </cell>
          <cell r="M2243">
            <v>36</v>
          </cell>
          <cell r="N2243">
            <v>2019</v>
          </cell>
          <cell r="O2243" t="str">
            <v>Ciudad de México</v>
          </cell>
          <cell r="P2243" t="str">
            <v>Ciudad de México</v>
          </cell>
          <cell r="Q2243" t="str">
            <v>Zona Metropolitana</v>
          </cell>
          <cell r="R2243" t="str">
            <v>Activo</v>
          </cell>
          <cell r="S2243" t="str">
            <v>En operación</v>
          </cell>
          <cell r="T2243" t="str">
            <v>GNP</v>
          </cell>
          <cell r="U2243" t="str">
            <v>Grupo Nacional Provincial, S.A.B.</v>
          </cell>
          <cell r="V2243" t="str">
            <v>Asesor de Servicio</v>
          </cell>
          <cell r="W2243" t="str">
            <v>-</v>
          </cell>
          <cell r="X2243" t="str">
            <v>-</v>
          </cell>
          <cell r="Y2243" t="str">
            <v>Asignado</v>
          </cell>
          <cell r="Z2243" t="str">
            <v>N87725</v>
          </cell>
          <cell r="AA2243" t="str">
            <v>García Cabello Ociel Ezequiel</v>
          </cell>
          <cell r="AB2243" t="str">
            <v>Grupo Nacional Provincial, S.A.B.</v>
          </cell>
          <cell r="AC2243" t="str">
            <v>GACO750306F29</v>
          </cell>
          <cell r="AD2243" t="str">
            <v>Operativo</v>
          </cell>
          <cell r="AE2243" t="str">
            <v>Asesor de Servicio Automovil</v>
          </cell>
          <cell r="AF2243" t="str">
            <v>Unidad Operativa</v>
          </cell>
          <cell r="AG2243" t="str">
            <v>Dirección Servicio y Operaciones</v>
          </cell>
          <cell r="AH2243" t="str">
            <v>Subdir. Siniestros CDMX y Sureste</v>
          </cell>
          <cell r="AI2243" t="str">
            <v>C9215</v>
          </cell>
          <cell r="AJ2243" t="str">
            <v>Moreno Alvárez Elvia Citlalli</v>
          </cell>
          <cell r="AK2243" t="str">
            <v>Tlalnepantla</v>
          </cell>
          <cell r="AL2243" t="str">
            <v>Tlalnepantla</v>
          </cell>
          <cell r="AM2243">
            <v>0</v>
          </cell>
          <cell r="AN2243" t="str">
            <v>ociel.garcia@gnp.com.mx</v>
          </cell>
          <cell r="AO2243" t="str">
            <v>ociel.garcia@gnp.com.mx</v>
          </cell>
          <cell r="AQ2243">
            <v>5535228527</v>
          </cell>
          <cell r="AR2243" t="str">
            <v>6363180011404496</v>
          </cell>
          <cell r="AS2243" t="str">
            <v>ACTIVO</v>
          </cell>
          <cell r="AT2243" t="str">
            <v>3341</v>
          </cell>
          <cell r="AU2243" t="str">
            <v>737</v>
          </cell>
          <cell r="AV2243" t="str">
            <v>12/26</v>
          </cell>
          <cell r="AW2243" t="str">
            <v>IMDM24204122..</v>
          </cell>
          <cell r="AX2243" t="str">
            <v>Activo</v>
          </cell>
          <cell r="AY2243" t="str">
            <v>Si</v>
          </cell>
          <cell r="AZ2243">
            <v>1229.17</v>
          </cell>
          <cell r="BA2243">
            <v>43708</v>
          </cell>
          <cell r="BB2243">
            <v>7375.02</v>
          </cell>
          <cell r="BC2243">
            <v>110624.98</v>
          </cell>
          <cell r="BD2243">
            <v>118000</v>
          </cell>
          <cell r="BE2243">
            <v>43631</v>
          </cell>
          <cell r="BF2243">
            <v>45076</v>
          </cell>
          <cell r="BG2243">
            <v>4</v>
          </cell>
          <cell r="BH2243">
            <v>2023</v>
          </cell>
          <cell r="BI2243">
            <v>0</v>
          </cell>
          <cell r="BJ2243" t="str">
            <v>Arrendado</v>
          </cell>
          <cell r="BN2243">
            <v>0</v>
          </cell>
          <cell r="BO2243">
            <v>0</v>
          </cell>
          <cell r="BP2243" t="str">
            <v>-</v>
          </cell>
          <cell r="BQ2243">
            <v>43652</v>
          </cell>
          <cell r="BR2243" t="str">
            <v>AP-20181108-0815</v>
          </cell>
          <cell r="BS2243" t="str">
            <v>43</v>
          </cell>
          <cell r="BT2243" t="str">
            <v>7/48</v>
          </cell>
          <cell r="BU2243">
            <v>2472.8000000000002</v>
          </cell>
          <cell r="BV2243">
            <v>2660.5</v>
          </cell>
          <cell r="BW2243">
            <v>5133.3</v>
          </cell>
          <cell r="BX2243">
            <v>821.33</v>
          </cell>
          <cell r="BY2243">
            <v>5954.63</v>
          </cell>
          <cell r="BZ2243">
            <v>242842.32</v>
          </cell>
          <cell r="CA2243" t="str">
            <v>04/12/2018</v>
          </cell>
          <cell r="CB2243" t="str">
            <v>06/12/2022</v>
          </cell>
          <cell r="CC2243" t="str">
            <v>Viernes</v>
          </cell>
          <cell r="CD2243" t="str">
            <v>-</v>
          </cell>
          <cell r="CE2243" t="str">
            <v>9</v>
          </cell>
          <cell r="CF2243" t="str">
            <v>Azul</v>
          </cell>
          <cell r="CG2243" t="str">
            <v>5o Sábado</v>
          </cell>
          <cell r="CH2243" t="str">
            <v>May y Jun</v>
          </cell>
          <cell r="CI2243" t="str">
            <v>Nov y Dic</v>
          </cell>
          <cell r="CJ2243" t="str">
            <v>Ajustador</v>
          </cell>
          <cell r="CK2243">
            <v>72</v>
          </cell>
          <cell r="CL2243" t="str">
            <v>101 - MAGNA</v>
          </cell>
          <cell r="CM2243" t="str">
            <v>19045</v>
          </cell>
          <cell r="CN2243" t="str">
            <v>185/60/R15</v>
          </cell>
          <cell r="CO2243" t="str">
            <v>Motor: 1.5L, Potencia: 99hp @ 4,800 rpm. Torque: 82 lb-pie @ 4,000 rpm</v>
          </cell>
          <cell r="CP2243" t="str">
            <v>4006565</v>
          </cell>
        </row>
        <row r="2244">
          <cell r="A2244" t="str">
            <v>19046</v>
          </cell>
          <cell r="B2244" t="str">
            <v>99E553</v>
          </cell>
          <cell r="C2244" t="str">
            <v>Ciudad de México</v>
          </cell>
          <cell r="D2244" t="str">
            <v>No aplica</v>
          </cell>
          <cell r="E2244" t="str">
            <v>Prius</v>
          </cell>
          <cell r="F2244" t="str">
            <v>Automóvil</v>
          </cell>
          <cell r="G2244" t="str">
            <v>Toyota</v>
          </cell>
          <cell r="H2244" t="str">
            <v>Prius C 5 Ptas, Híbrido, T/A-CVT, D/H, A/A, ABS, B/A, E/E, CD/BT</v>
          </cell>
          <cell r="I2244" t="str">
            <v>JTDKDTB33K1623079</v>
          </cell>
          <cell r="J2244" t="str">
            <v>1NZ8706205</v>
          </cell>
          <cell r="K2244" t="str">
            <v>Magna</v>
          </cell>
          <cell r="L2244">
            <v>4</v>
          </cell>
          <cell r="M2244">
            <v>36</v>
          </cell>
          <cell r="N2244">
            <v>2019</v>
          </cell>
          <cell r="O2244" t="str">
            <v>Ciudad de México</v>
          </cell>
          <cell r="P2244" t="str">
            <v>Ciudad de México</v>
          </cell>
          <cell r="Q2244" t="str">
            <v>Zona Metropolitana</v>
          </cell>
          <cell r="R2244" t="str">
            <v>Activo</v>
          </cell>
          <cell r="S2244" t="str">
            <v>En operación</v>
          </cell>
          <cell r="T2244" t="str">
            <v>GNP</v>
          </cell>
          <cell r="U2244" t="str">
            <v>Grupo Nacional Provincial, S.A.B.</v>
          </cell>
          <cell r="V2244" t="str">
            <v>Asesor de Servicio</v>
          </cell>
          <cell r="W2244" t="str">
            <v>-</v>
          </cell>
          <cell r="X2244" t="str">
            <v>-</v>
          </cell>
          <cell r="Y2244" t="str">
            <v>Asignado</v>
          </cell>
          <cell r="Z2244" t="str">
            <v>N96178</v>
          </cell>
          <cell r="AA2244" t="str">
            <v>Alvarez Escamilla Jorge Adrian</v>
          </cell>
          <cell r="AB2244" t="str">
            <v>Grupo Nacional Provincial, S.A.B.</v>
          </cell>
          <cell r="AC2244" t="str">
            <v>AAEJ790505E55</v>
          </cell>
          <cell r="AD2244" t="str">
            <v>Operativo</v>
          </cell>
          <cell r="AE2244" t="str">
            <v>Asesor de Servicio Automovil</v>
          </cell>
          <cell r="AF2244" t="str">
            <v>Unidad Operativa</v>
          </cell>
          <cell r="AG2244" t="str">
            <v>Dirección Servicio y Operaciones</v>
          </cell>
          <cell r="AH2244" t="str">
            <v>Subdir. Siniestros CDMX y Sureste</v>
          </cell>
          <cell r="AI2244" t="str">
            <v>C9215</v>
          </cell>
          <cell r="AJ2244" t="str">
            <v>Moreno Alvárez Elvia Citlalli</v>
          </cell>
          <cell r="AK2244" t="str">
            <v>Tlalnepantla</v>
          </cell>
          <cell r="AL2244" t="str">
            <v>Tlalnepantla</v>
          </cell>
          <cell r="AM2244">
            <v>0</v>
          </cell>
          <cell r="AN2244" t="str">
            <v>jorge.alvarez@gnp.com.mx</v>
          </cell>
          <cell r="AO2244">
            <v>0</v>
          </cell>
          <cell r="AP2244" t="str">
            <v>jorge.alvarez@gnp.com.mx</v>
          </cell>
          <cell r="AQ2244">
            <v>5543868222</v>
          </cell>
          <cell r="AR2244" t="str">
            <v>6363180011404538</v>
          </cell>
          <cell r="AS2244" t="str">
            <v>ACTIVO</v>
          </cell>
          <cell r="AT2244" t="str">
            <v>3682</v>
          </cell>
          <cell r="AU2244" t="str">
            <v>124</v>
          </cell>
          <cell r="AV2244" t="str">
            <v>12/26</v>
          </cell>
          <cell r="AW2244" t="str">
            <v>IMDM24204102..</v>
          </cell>
          <cell r="AX2244" t="str">
            <v>Activo</v>
          </cell>
          <cell r="AY2244" t="str">
            <v>No</v>
          </cell>
          <cell r="AZ2244" t="str">
            <v>-</v>
          </cell>
          <cell r="BA2244" t="str">
            <v>-</v>
          </cell>
          <cell r="BB2244" t="str">
            <v>-</v>
          </cell>
          <cell r="BC2244" t="str">
            <v>-</v>
          </cell>
          <cell r="BD2244" t="str">
            <v>-</v>
          </cell>
          <cell r="BE2244" t="str">
            <v>-</v>
          </cell>
          <cell r="BF2244" t="str">
            <v>-</v>
          </cell>
          <cell r="BG2244">
            <v>4</v>
          </cell>
          <cell r="BH2244">
            <v>2023</v>
          </cell>
          <cell r="BI2244">
            <v>0</v>
          </cell>
          <cell r="BJ2244" t="str">
            <v>Arrendado</v>
          </cell>
          <cell r="BN2244">
            <v>0</v>
          </cell>
          <cell r="BO2244">
            <v>0</v>
          </cell>
          <cell r="BP2244" t="str">
            <v>-</v>
          </cell>
          <cell r="BQ2244">
            <v>43652</v>
          </cell>
          <cell r="BR2244" t="str">
            <v>AP-20181108-0815</v>
          </cell>
          <cell r="BS2244" t="str">
            <v>44</v>
          </cell>
          <cell r="BT2244" t="str">
            <v>7/48</v>
          </cell>
          <cell r="BU2244">
            <v>2472.8000000000002</v>
          </cell>
          <cell r="BV2244">
            <v>2660.5</v>
          </cell>
          <cell r="BW2244">
            <v>5133.3</v>
          </cell>
          <cell r="BX2244">
            <v>821.33</v>
          </cell>
          <cell r="BY2244">
            <v>5954.63</v>
          </cell>
          <cell r="BZ2244">
            <v>242842.32</v>
          </cell>
          <cell r="CA2244" t="str">
            <v>04/12/2018</v>
          </cell>
          <cell r="CB2244" t="str">
            <v>06/12/2022</v>
          </cell>
          <cell r="CC2244" t="str">
            <v>Miércoles</v>
          </cell>
          <cell r="CD2244" t="str">
            <v>-</v>
          </cell>
          <cell r="CE2244" t="str">
            <v>3</v>
          </cell>
          <cell r="CF2244" t="str">
            <v>Rojo</v>
          </cell>
          <cell r="CG2244" t="str">
            <v>3er Sábado</v>
          </cell>
          <cell r="CH2244" t="str">
            <v>Mzo y Abr</v>
          </cell>
          <cell r="CI2244" t="str">
            <v>Sep y Oct</v>
          </cell>
          <cell r="CJ2244" t="str">
            <v>PAjustes</v>
          </cell>
          <cell r="CK2244">
            <v>72</v>
          </cell>
          <cell r="CL2244" t="str">
            <v>101 - MAGNA</v>
          </cell>
          <cell r="CM2244" t="str">
            <v>19046</v>
          </cell>
          <cell r="CN2244" t="str">
            <v>185/60/R15</v>
          </cell>
          <cell r="CO2244" t="str">
            <v>Motor: 1.5L, Potencia: 99hp @ 4,800 rpm. Torque: 82 lb-pie @ 4,000 rpm</v>
          </cell>
          <cell r="CP2244" t="str">
            <v>4021013</v>
          </cell>
        </row>
        <row r="2245">
          <cell r="A2245" t="str">
            <v>19047</v>
          </cell>
          <cell r="B2245" t="str">
            <v>99E540</v>
          </cell>
          <cell r="C2245" t="str">
            <v>Ciudad de México</v>
          </cell>
          <cell r="D2245" t="str">
            <v>No aplica</v>
          </cell>
          <cell r="E2245" t="str">
            <v>Prius</v>
          </cell>
          <cell r="F2245" t="str">
            <v>Automóvil</v>
          </cell>
          <cell r="G2245" t="str">
            <v>Toyota</v>
          </cell>
          <cell r="H2245" t="str">
            <v>Prius C 5 Ptas, Híbrido, T/A-CVT, D/H, A/A, ABS, B/A, E/E, CD/BT</v>
          </cell>
          <cell r="I2245" t="str">
            <v>JTDKDTB33K1622983</v>
          </cell>
          <cell r="J2245" t="str">
            <v>1NZ8711101</v>
          </cell>
          <cell r="K2245" t="str">
            <v>Magna</v>
          </cell>
          <cell r="L2245">
            <v>4</v>
          </cell>
          <cell r="M2245">
            <v>36</v>
          </cell>
          <cell r="N2245">
            <v>2019</v>
          </cell>
          <cell r="O2245" t="str">
            <v>Ciudad de México</v>
          </cell>
          <cell r="P2245" t="str">
            <v>Ciudad de México</v>
          </cell>
          <cell r="Q2245" t="str">
            <v>Zona Metropolitana</v>
          </cell>
          <cell r="R2245" t="str">
            <v>Activo</v>
          </cell>
          <cell r="S2245" t="str">
            <v>En operación</v>
          </cell>
          <cell r="T2245" t="str">
            <v>GNP</v>
          </cell>
          <cell r="U2245" t="str">
            <v>Grupo Nacional Provincial, S.A.B.</v>
          </cell>
          <cell r="V2245" t="str">
            <v>Asesor de Servicio</v>
          </cell>
          <cell r="W2245" t="str">
            <v>-</v>
          </cell>
          <cell r="X2245" t="str">
            <v>-</v>
          </cell>
          <cell r="Y2245" t="str">
            <v>Asignado</v>
          </cell>
          <cell r="Z2245" t="str">
            <v>N96079</v>
          </cell>
          <cell r="AA2245" t="str">
            <v>Lara Vargas Dahled Ciaron</v>
          </cell>
          <cell r="AB2245" t="str">
            <v>Grupo Nacional Provincial, S.A.B.</v>
          </cell>
          <cell r="AC2245" t="str">
            <v>LAVD821202BHA</v>
          </cell>
          <cell r="AD2245" t="str">
            <v>Operativo</v>
          </cell>
          <cell r="AE2245" t="str">
            <v>Asesor de Servicio Automovil</v>
          </cell>
          <cell r="AF2245" t="str">
            <v>Unidad Operativa</v>
          </cell>
          <cell r="AG2245" t="str">
            <v>Dirección Servicio y Operaciones</v>
          </cell>
          <cell r="AH2245" t="str">
            <v>Subdir. Siniestros CDMX y Sureste</v>
          </cell>
          <cell r="AI2245" t="str">
            <v>C9208</v>
          </cell>
          <cell r="AJ2245" t="str">
            <v>Lasa Estrada Antxon</v>
          </cell>
          <cell r="AK2245" t="str">
            <v>Tlalnepantla</v>
          </cell>
          <cell r="AL2245" t="str">
            <v>Tlalnepantla</v>
          </cell>
          <cell r="AM2245">
            <v>0</v>
          </cell>
          <cell r="AN2245" t="str">
            <v>dahled.lara@gnp.com.mx</v>
          </cell>
          <cell r="AO2245">
            <v>0</v>
          </cell>
          <cell r="AP2245" t="str">
            <v>dahled.lara@gnp.com.mx</v>
          </cell>
          <cell r="AQ2245">
            <v>5543868222</v>
          </cell>
          <cell r="AR2245" t="str">
            <v>6363180011404637</v>
          </cell>
          <cell r="AS2245" t="str">
            <v>ACTIVO</v>
          </cell>
          <cell r="AT2245" t="str">
            <v>5414</v>
          </cell>
          <cell r="AU2245" t="str">
            <v>317</v>
          </cell>
          <cell r="AV2245" t="str">
            <v>12/26</v>
          </cell>
          <cell r="AW2245" t="str">
            <v>IMDM24204123..</v>
          </cell>
          <cell r="AX2245" t="str">
            <v>Activo</v>
          </cell>
          <cell r="AY2245" t="str">
            <v>No</v>
          </cell>
          <cell r="AZ2245" t="str">
            <v>-</v>
          </cell>
          <cell r="BA2245" t="str">
            <v>-</v>
          </cell>
          <cell r="BB2245" t="str">
            <v>-</v>
          </cell>
          <cell r="BC2245" t="str">
            <v>-</v>
          </cell>
          <cell r="BD2245" t="str">
            <v>-</v>
          </cell>
          <cell r="BE2245" t="str">
            <v>-</v>
          </cell>
          <cell r="BF2245" t="str">
            <v>-</v>
          </cell>
          <cell r="BG2245">
            <v>4</v>
          </cell>
          <cell r="BH2245">
            <v>2023</v>
          </cell>
          <cell r="BI2245">
            <v>0</v>
          </cell>
          <cell r="BJ2245" t="str">
            <v>Arrendado</v>
          </cell>
          <cell r="BN2245">
            <v>0</v>
          </cell>
          <cell r="BO2245">
            <v>0</v>
          </cell>
          <cell r="BP2245" t="str">
            <v>-</v>
          </cell>
          <cell r="BQ2245">
            <v>43652</v>
          </cell>
          <cell r="BR2245" t="str">
            <v>AP-20181108-0815</v>
          </cell>
          <cell r="BS2245" t="str">
            <v>45</v>
          </cell>
          <cell r="BT2245" t="str">
            <v>7/48</v>
          </cell>
          <cell r="BU2245">
            <v>2472.8000000000002</v>
          </cell>
          <cell r="BV2245">
            <v>2660.5</v>
          </cell>
          <cell r="BW2245">
            <v>5133.3</v>
          </cell>
          <cell r="BX2245">
            <v>821.33</v>
          </cell>
          <cell r="BY2245">
            <v>5954.63</v>
          </cell>
          <cell r="BZ2245">
            <v>242842.32</v>
          </cell>
          <cell r="CA2245" t="str">
            <v>04/12/2018</v>
          </cell>
          <cell r="CB2245" t="str">
            <v>06/12/2022</v>
          </cell>
          <cell r="CC2245" t="str">
            <v>Viernes</v>
          </cell>
          <cell r="CD2245" t="str">
            <v>-</v>
          </cell>
          <cell r="CE2245" t="str">
            <v>0</v>
          </cell>
          <cell r="CF2245" t="str">
            <v>Azul</v>
          </cell>
          <cell r="CG2245" t="str">
            <v>5o Sábado</v>
          </cell>
          <cell r="CH2245" t="str">
            <v>May y Jun</v>
          </cell>
          <cell r="CI2245" t="str">
            <v>Nov y Dic</v>
          </cell>
          <cell r="CJ2245" t="str">
            <v>Ajustador</v>
          </cell>
          <cell r="CK2245">
            <v>72</v>
          </cell>
          <cell r="CL2245" t="str">
            <v>101 - MAGNA</v>
          </cell>
          <cell r="CM2245" t="str">
            <v>19047</v>
          </cell>
          <cell r="CN2245" t="str">
            <v>185/60/R15</v>
          </cell>
          <cell r="CO2245" t="str">
            <v>Motor: 1.5L, Potencia: 99hp @ 4,800 rpm. Torque: 82 lb-pie @ 4,000 rpm</v>
          </cell>
          <cell r="CP2245" t="str">
            <v>4018803</v>
          </cell>
        </row>
        <row r="2246">
          <cell r="A2246" t="str">
            <v>19048</v>
          </cell>
          <cell r="B2246" t="str">
            <v>99E913</v>
          </cell>
          <cell r="C2246" t="str">
            <v>Ciudad de México</v>
          </cell>
          <cell r="D2246" t="str">
            <v>No aplica</v>
          </cell>
          <cell r="E2246" t="str">
            <v>Prius</v>
          </cell>
          <cell r="F2246" t="str">
            <v>Automóvil</v>
          </cell>
          <cell r="G2246" t="str">
            <v>Toyota</v>
          </cell>
          <cell r="H2246" t="str">
            <v>Prius C 5 Ptas, Híbrido, T/A-CVT, D/H, A/A, ABS, B/A, E/E, CD/BT</v>
          </cell>
          <cell r="I2246" t="str">
            <v>JT2KDTB39K1623158</v>
          </cell>
          <cell r="J2246" t="str">
            <v>1NZ 8715573</v>
          </cell>
          <cell r="K2246" t="str">
            <v>Magna</v>
          </cell>
          <cell r="L2246">
            <v>4</v>
          </cell>
          <cell r="M2246">
            <v>36</v>
          </cell>
          <cell r="N2246">
            <v>2019</v>
          </cell>
          <cell r="O2246" t="str">
            <v>Ciudad de México</v>
          </cell>
          <cell r="P2246" t="str">
            <v>Ciudad de México</v>
          </cell>
          <cell r="Q2246" t="str">
            <v>Zona Metropolitana</v>
          </cell>
          <cell r="R2246" t="str">
            <v>Activo</v>
          </cell>
          <cell r="S2246" t="str">
            <v>En operación</v>
          </cell>
          <cell r="T2246" t="str">
            <v>GNP</v>
          </cell>
          <cell r="U2246" t="str">
            <v>Grupo Nacional Provincial, S.A.B.</v>
          </cell>
          <cell r="V2246" t="str">
            <v>Asesor de Servicio</v>
          </cell>
          <cell r="W2246" t="str">
            <v>-</v>
          </cell>
          <cell r="X2246" t="str">
            <v>-</v>
          </cell>
          <cell r="Y2246" t="str">
            <v>Asignado</v>
          </cell>
          <cell r="Z2246" t="str">
            <v>N95318</v>
          </cell>
          <cell r="AA2246" t="str">
            <v>Gómez Hernández Francisco Javier</v>
          </cell>
          <cell r="AB2246" t="str">
            <v>Grupo Nacional Provincial, S.A.B.</v>
          </cell>
          <cell r="AC2246" t="str">
            <v>GOHF901203QX5</v>
          </cell>
          <cell r="AD2246" t="str">
            <v>Operativo</v>
          </cell>
          <cell r="AE2246" t="str">
            <v>Asesor de Servicio Automovil</v>
          </cell>
          <cell r="AF2246" t="str">
            <v>Unidad Operativa</v>
          </cell>
          <cell r="AG2246" t="str">
            <v>Dirección Servicio y Operaciones</v>
          </cell>
          <cell r="AH2246" t="str">
            <v>Subdir. Siniestros CDMX y Sureste</v>
          </cell>
          <cell r="AI2246" t="str">
            <v>C9208</v>
          </cell>
          <cell r="AJ2246" t="str">
            <v>Lasa Estrada Antxon</v>
          </cell>
          <cell r="AK2246" t="str">
            <v>Tlalnepantla</v>
          </cell>
          <cell r="AL2246" t="str">
            <v>Tlalnepantla</v>
          </cell>
          <cell r="AM2246">
            <v>0</v>
          </cell>
          <cell r="AN2246" t="str">
            <v>francisco.gomez@gnp.com.mx</v>
          </cell>
          <cell r="AO2246" t="str">
            <v>francisco.gomez@gnp.com.mx</v>
          </cell>
          <cell r="AQ2246">
            <v>5514353727</v>
          </cell>
          <cell r="AR2246" t="str">
            <v>6363180011417837</v>
          </cell>
          <cell r="AS2246" t="str">
            <v>ACTIVO</v>
          </cell>
          <cell r="AT2246" t="str">
            <v>5288</v>
          </cell>
          <cell r="AU2246" t="str">
            <v>0</v>
          </cell>
          <cell r="AV2246" t="str">
            <v>12/26</v>
          </cell>
          <cell r="AW2246" t="str">
            <v>IMDM24204117..</v>
          </cell>
          <cell r="AX2246" t="str">
            <v>Activo</v>
          </cell>
          <cell r="AY2246" t="str">
            <v>Si</v>
          </cell>
          <cell r="AZ2246">
            <v>1229.17</v>
          </cell>
          <cell r="BA2246">
            <v>43708</v>
          </cell>
          <cell r="BB2246">
            <v>4916.68</v>
          </cell>
          <cell r="BC2246" t="str">
            <v>-</v>
          </cell>
          <cell r="BD2246">
            <v>118000</v>
          </cell>
          <cell r="BE2246">
            <v>43661</v>
          </cell>
          <cell r="BF2246">
            <v>45107</v>
          </cell>
          <cell r="BG2246">
            <v>4</v>
          </cell>
          <cell r="BH2246">
            <v>2023</v>
          </cell>
          <cell r="BI2246">
            <v>0</v>
          </cell>
          <cell r="BJ2246" t="str">
            <v>Arrendado</v>
          </cell>
          <cell r="BN2246">
            <v>0</v>
          </cell>
          <cell r="BO2246">
            <v>0</v>
          </cell>
          <cell r="BP2246" t="str">
            <v>-</v>
          </cell>
          <cell r="BQ2246" t="str">
            <v>-</v>
          </cell>
          <cell r="BR2246" t="str">
            <v>-</v>
          </cell>
          <cell r="BS2246" t="str">
            <v>-</v>
          </cell>
          <cell r="BT2246" t="str">
            <v>-</v>
          </cell>
          <cell r="BU2246" t="str">
            <v>-</v>
          </cell>
          <cell r="BV2246" t="str">
            <v>-</v>
          </cell>
          <cell r="BW2246" t="str">
            <v>-</v>
          </cell>
          <cell r="BX2246" t="str">
            <v>-</v>
          </cell>
          <cell r="BY2246" t="str">
            <v>-</v>
          </cell>
          <cell r="BZ2246" t="str">
            <v>-</v>
          </cell>
          <cell r="CA2246" t="str">
            <v>-</v>
          </cell>
          <cell r="CB2246" t="str">
            <v>-</v>
          </cell>
          <cell r="CC2246" t="str">
            <v>Miércoles</v>
          </cell>
          <cell r="CD2246" t="str">
            <v>-</v>
          </cell>
          <cell r="CE2246" t="str">
            <v>3</v>
          </cell>
          <cell r="CF2246" t="str">
            <v>Rojo</v>
          </cell>
          <cell r="CG2246" t="str">
            <v>3er Sábado</v>
          </cell>
          <cell r="CH2246" t="str">
            <v>Mzo y Abr</v>
          </cell>
          <cell r="CI2246" t="str">
            <v>Sep y Oct</v>
          </cell>
          <cell r="CJ2246" t="str">
            <v>Ajustador</v>
          </cell>
          <cell r="CK2246">
            <v>72</v>
          </cell>
          <cell r="CL2246" t="str">
            <v>101 - MAGNA</v>
          </cell>
          <cell r="CM2246" t="str">
            <v>19048</v>
          </cell>
          <cell r="CN2246" t="str">
            <v>185/60/R15</v>
          </cell>
          <cell r="CO2246" t="str">
            <v>Motor: 1.5L, Potencia: 99hp @ 4,800 rpm. Torque: 82 lb-pie @ 4,000 rpm</v>
          </cell>
          <cell r="CP2246" t="str">
            <v>4006501</v>
          </cell>
        </row>
        <row r="2247">
          <cell r="A2247" t="str">
            <v>19049</v>
          </cell>
          <cell r="B2247" t="str">
            <v>99E762</v>
          </cell>
          <cell r="C2247" t="str">
            <v>Ciudad de México</v>
          </cell>
          <cell r="D2247" t="str">
            <v>No aplica</v>
          </cell>
          <cell r="E2247" t="str">
            <v>Prius</v>
          </cell>
          <cell r="F2247" t="str">
            <v>Automóvil</v>
          </cell>
          <cell r="G2247" t="str">
            <v>Toyota</v>
          </cell>
          <cell r="H2247" t="str">
            <v>Prius C 5 Ptas, Híbrido, T/A-CVT, D/H, A/A, ABS, B/A, E/E, CD/BT</v>
          </cell>
          <cell r="I2247" t="str">
            <v>JTDKDTB30K1623475</v>
          </cell>
          <cell r="J2247" t="str">
            <v>1NZ8722344</v>
          </cell>
          <cell r="K2247" t="str">
            <v>Magna</v>
          </cell>
          <cell r="L2247">
            <v>4</v>
          </cell>
          <cell r="M2247">
            <v>36</v>
          </cell>
          <cell r="N2247">
            <v>2019</v>
          </cell>
          <cell r="O2247" t="str">
            <v>Ciudad de México</v>
          </cell>
          <cell r="P2247" t="str">
            <v>Ciudad de México</v>
          </cell>
          <cell r="Q2247" t="str">
            <v>Zona Metropolitana</v>
          </cell>
          <cell r="R2247" t="str">
            <v>Activo</v>
          </cell>
          <cell r="S2247" t="str">
            <v>En operación</v>
          </cell>
          <cell r="T2247" t="str">
            <v>GNP</v>
          </cell>
          <cell r="U2247" t="str">
            <v>Grupo Nacional Provincial, S.A.B.</v>
          </cell>
          <cell r="V2247" t="str">
            <v>Asesor de Servicio</v>
          </cell>
          <cell r="W2247" t="str">
            <v>-</v>
          </cell>
          <cell r="X2247" t="str">
            <v>-</v>
          </cell>
          <cell r="Y2247" t="str">
            <v>Asignado</v>
          </cell>
          <cell r="Z2247" t="str">
            <v>N95333</v>
          </cell>
          <cell r="AA2247" t="str">
            <v>Vilchis Delgado Francisco Javier</v>
          </cell>
          <cell r="AB2247" t="str">
            <v>Grupo Nacional Provincial, S.A.B.</v>
          </cell>
          <cell r="AC2247" t="str">
            <v>VIDF7803282D0</v>
          </cell>
          <cell r="AD2247" t="str">
            <v>Operativo</v>
          </cell>
          <cell r="AE2247" t="str">
            <v>Asesor de Servicio Automovil</v>
          </cell>
          <cell r="AF2247" t="str">
            <v>Unidad Operativa</v>
          </cell>
          <cell r="AG2247" t="str">
            <v>Dirección Servicio y Operaciones</v>
          </cell>
          <cell r="AH2247" t="str">
            <v>Subdir. Siniestros CDMX y Sureste</v>
          </cell>
          <cell r="AI2247" t="str">
            <v>C9208</v>
          </cell>
          <cell r="AJ2247" t="str">
            <v>Lasa Estrada Antxon</v>
          </cell>
          <cell r="AK2247" t="str">
            <v>Tlalnepantla</v>
          </cell>
          <cell r="AL2247" t="str">
            <v>Tlalnepantla</v>
          </cell>
          <cell r="AM2247">
            <v>0</v>
          </cell>
          <cell r="AN2247" t="str">
            <v>francisco.vilchis@gnp.com.mx</v>
          </cell>
          <cell r="AO2247" t="str">
            <v>francisco.vilchis@gnp.com.mx</v>
          </cell>
          <cell r="AQ2247" t="str">
            <v> 5535228782</v>
          </cell>
          <cell r="AR2247" t="str">
            <v>6363180011410626</v>
          </cell>
          <cell r="AS2247" t="str">
            <v>ACTIVO</v>
          </cell>
          <cell r="AT2247" t="str">
            <v>3484</v>
          </cell>
          <cell r="AU2247" t="str">
            <v>748</v>
          </cell>
          <cell r="AV2247" t="str">
            <v>12/26</v>
          </cell>
          <cell r="AW2247" t="str">
            <v>IMDM24204126..</v>
          </cell>
          <cell r="AX2247" t="str">
            <v>Activo</v>
          </cell>
          <cell r="AY2247" t="str">
            <v>Si</v>
          </cell>
          <cell r="AZ2247">
            <v>1229.17</v>
          </cell>
          <cell r="BA2247">
            <v>43708</v>
          </cell>
          <cell r="BB2247">
            <v>7375.02</v>
          </cell>
          <cell r="BC2247" t="str">
            <v>-</v>
          </cell>
          <cell r="BD2247">
            <v>118000</v>
          </cell>
          <cell r="BE2247">
            <v>43631</v>
          </cell>
          <cell r="BF2247">
            <v>45076</v>
          </cell>
          <cell r="BG2247">
            <v>4</v>
          </cell>
          <cell r="BH2247">
            <v>2023</v>
          </cell>
          <cell r="BI2247">
            <v>0</v>
          </cell>
          <cell r="BJ2247" t="str">
            <v>Arrendado</v>
          </cell>
          <cell r="BN2247">
            <v>0</v>
          </cell>
          <cell r="BO2247">
            <v>0</v>
          </cell>
          <cell r="BP2247" t="str">
            <v>-</v>
          </cell>
          <cell r="BQ2247">
            <v>43652</v>
          </cell>
          <cell r="BR2247" t="str">
            <v>AP-20181108-0815</v>
          </cell>
          <cell r="BS2247" t="str">
            <v>47</v>
          </cell>
          <cell r="BT2247" t="str">
            <v>7/48</v>
          </cell>
          <cell r="BU2247">
            <v>2472.8000000000002</v>
          </cell>
          <cell r="BV2247">
            <v>2660.5</v>
          </cell>
          <cell r="BW2247">
            <v>5133.3</v>
          </cell>
          <cell r="BX2247">
            <v>821.33</v>
          </cell>
          <cell r="BY2247">
            <v>5954.63</v>
          </cell>
          <cell r="BZ2247">
            <v>242842.32</v>
          </cell>
          <cell r="CA2247" t="str">
            <v>04/12/2018</v>
          </cell>
          <cell r="CB2247" t="str">
            <v>06/12/2022</v>
          </cell>
          <cell r="CC2247" t="str">
            <v>Jueves</v>
          </cell>
          <cell r="CD2247" t="str">
            <v>-</v>
          </cell>
          <cell r="CE2247" t="str">
            <v>2</v>
          </cell>
          <cell r="CF2247" t="str">
            <v>Verde</v>
          </cell>
          <cell r="CG2247" t="str">
            <v>4o Sábado</v>
          </cell>
          <cell r="CH2247" t="str">
            <v>Abr y May</v>
          </cell>
          <cell r="CI2247" t="str">
            <v>Oct y Nov</v>
          </cell>
          <cell r="CJ2247" t="str">
            <v>Ajustador</v>
          </cell>
          <cell r="CK2247">
            <v>72</v>
          </cell>
          <cell r="CL2247" t="str">
            <v>101 - MAGNA</v>
          </cell>
          <cell r="CM2247" t="str">
            <v>19049</v>
          </cell>
          <cell r="CN2247" t="str">
            <v>185/60/R15</v>
          </cell>
          <cell r="CO2247" t="str">
            <v>Motor: 1.5L, Potencia: 99hp @ 4,800 rpm. Torque: 82 lb-pie @ 4,000 rpm</v>
          </cell>
          <cell r="CP2247" t="str">
            <v>4006612</v>
          </cell>
        </row>
        <row r="2248">
          <cell r="A2248" t="str">
            <v>19050</v>
          </cell>
          <cell r="B2248" t="str">
            <v>99E759</v>
          </cell>
          <cell r="C2248" t="str">
            <v>Ciudad de México</v>
          </cell>
          <cell r="D2248" t="str">
            <v>No aplica</v>
          </cell>
          <cell r="E2248" t="str">
            <v>Prius</v>
          </cell>
          <cell r="F2248" t="str">
            <v>Automóvil</v>
          </cell>
          <cell r="G2248" t="str">
            <v>Toyota</v>
          </cell>
          <cell r="H2248" t="str">
            <v>Prius C 5 Ptas, Híbrido, T/A-CVT, D/H, A/A, ABS, B/A, E/E, CD/BT</v>
          </cell>
          <cell r="I2248" t="str">
            <v>JTDKDTB35K1623455</v>
          </cell>
          <cell r="J2248" t="str">
            <v>1NZ8722099</v>
          </cell>
          <cell r="K2248" t="str">
            <v>Magna</v>
          </cell>
          <cell r="L2248">
            <v>4</v>
          </cell>
          <cell r="M2248">
            <v>36</v>
          </cell>
          <cell r="N2248">
            <v>2019</v>
          </cell>
          <cell r="O2248" t="str">
            <v>Ciudad de México</v>
          </cell>
          <cell r="P2248" t="str">
            <v>Ciudad de México</v>
          </cell>
          <cell r="Q2248" t="str">
            <v>Zona Metropolitana</v>
          </cell>
          <cell r="R2248" t="str">
            <v>Activo</v>
          </cell>
          <cell r="S2248" t="str">
            <v>En operación</v>
          </cell>
          <cell r="T2248" t="str">
            <v>GNP</v>
          </cell>
          <cell r="U2248" t="str">
            <v>Grupo Nacional Provincial, S.A.B.</v>
          </cell>
          <cell r="V2248" t="str">
            <v>Asesor de Servicio</v>
          </cell>
          <cell r="W2248" t="str">
            <v>-</v>
          </cell>
          <cell r="X2248" t="str">
            <v>-</v>
          </cell>
          <cell r="Y2248" t="str">
            <v>Asignado</v>
          </cell>
          <cell r="Z2248" t="str">
            <v>N93944</v>
          </cell>
          <cell r="AA2248" t="str">
            <v>Romero Alvarado Guillermo</v>
          </cell>
          <cell r="AB2248" t="str">
            <v>Grupo Nacional Provincial, S.A.B.</v>
          </cell>
          <cell r="AC2248" t="str">
            <v>ROAG731120QVA</v>
          </cell>
          <cell r="AD2248" t="str">
            <v>Operativo</v>
          </cell>
          <cell r="AE2248" t="str">
            <v>Asesor de Servicio Automovil</v>
          </cell>
          <cell r="AF2248" t="str">
            <v>Unidad Operativa</v>
          </cell>
          <cell r="AG2248" t="str">
            <v>Dirección Servicio y Operaciones</v>
          </cell>
          <cell r="AH2248" t="str">
            <v>Subdir. Siniestros CDMX y Sureste</v>
          </cell>
          <cell r="AI2248" t="str">
            <v>C9208</v>
          </cell>
          <cell r="AJ2248" t="str">
            <v>Lasa Estrada Antxon</v>
          </cell>
          <cell r="AK2248" t="str">
            <v>Tlalnepantla</v>
          </cell>
          <cell r="AL2248" t="str">
            <v>Tlalnepantla</v>
          </cell>
          <cell r="AM2248">
            <v>0</v>
          </cell>
          <cell r="AN2248" t="str">
            <v>guillermo.romero@gnp.com.mx</v>
          </cell>
          <cell r="AO2248" t="str">
            <v>guillermo.romero@gnp.com.mx</v>
          </cell>
          <cell r="AQ2248">
            <v>5548664396</v>
          </cell>
          <cell r="AR2248" t="str">
            <v>6363180011410667</v>
          </cell>
          <cell r="AS2248" t="str">
            <v>ACTIVO</v>
          </cell>
          <cell r="AT2248" t="str">
            <v>3233</v>
          </cell>
          <cell r="AU2248" t="str">
            <v>804</v>
          </cell>
          <cell r="AV2248" t="str">
            <v>12/26</v>
          </cell>
          <cell r="AW2248" t="str">
            <v>IMDM24204124..</v>
          </cell>
          <cell r="AX2248" t="str">
            <v>Activo</v>
          </cell>
          <cell r="AY2248" t="str">
            <v>Si</v>
          </cell>
          <cell r="AZ2248">
            <v>1229.17</v>
          </cell>
          <cell r="BA2248">
            <v>43708</v>
          </cell>
          <cell r="BB2248">
            <v>7375.02</v>
          </cell>
          <cell r="BC2248" t="str">
            <v>-</v>
          </cell>
          <cell r="BD2248">
            <v>118000</v>
          </cell>
          <cell r="BE2248">
            <v>43631</v>
          </cell>
          <cell r="BF2248">
            <v>45076</v>
          </cell>
          <cell r="BG2248">
            <v>4</v>
          </cell>
          <cell r="BH2248">
            <v>2023</v>
          </cell>
          <cell r="BI2248">
            <v>0</v>
          </cell>
          <cell r="BJ2248" t="str">
            <v>Arrendado</v>
          </cell>
          <cell r="BN2248">
            <v>0</v>
          </cell>
          <cell r="BO2248">
            <v>0</v>
          </cell>
          <cell r="BP2248" t="str">
            <v>-</v>
          </cell>
          <cell r="BQ2248">
            <v>43652</v>
          </cell>
          <cell r="BR2248" t="str">
            <v>AP-20181108-0815</v>
          </cell>
          <cell r="BS2248" t="str">
            <v>48</v>
          </cell>
          <cell r="BT2248" t="str">
            <v>7/48</v>
          </cell>
          <cell r="BU2248">
            <v>2472.8000000000002</v>
          </cell>
          <cell r="BV2248">
            <v>2660.5</v>
          </cell>
          <cell r="BW2248">
            <v>5133.3</v>
          </cell>
          <cell r="BX2248">
            <v>821.33</v>
          </cell>
          <cell r="BY2248">
            <v>5954.63</v>
          </cell>
          <cell r="BZ2248">
            <v>242842.32</v>
          </cell>
          <cell r="CA2248" t="str">
            <v>04/12/2018</v>
          </cell>
          <cell r="CB2248" t="str">
            <v>06/12/2022</v>
          </cell>
          <cell r="CC2248" t="str">
            <v>Viernes</v>
          </cell>
          <cell r="CD2248" t="str">
            <v>-</v>
          </cell>
          <cell r="CE2248" t="str">
            <v>9</v>
          </cell>
          <cell r="CF2248" t="str">
            <v>Azul</v>
          </cell>
          <cell r="CG2248" t="str">
            <v>5o Sábado</v>
          </cell>
          <cell r="CH2248" t="str">
            <v>May y Jun</v>
          </cell>
          <cell r="CI2248" t="str">
            <v>Nov y Dic</v>
          </cell>
          <cell r="CJ2248" t="str">
            <v>Ajustador</v>
          </cell>
          <cell r="CK2248">
            <v>72</v>
          </cell>
          <cell r="CL2248" t="str">
            <v>101 - MAGNA</v>
          </cell>
          <cell r="CM2248" t="str">
            <v>19050</v>
          </cell>
          <cell r="CN2248" t="str">
            <v>185/60/R15</v>
          </cell>
          <cell r="CO2248" t="str">
            <v>Motor: 1.5L, Potencia: 99hp @ 4,800 rpm. Torque: 82 lb-pie @ 4,000 rpm</v>
          </cell>
          <cell r="CP2248" t="str">
            <v>4006476</v>
          </cell>
        </row>
        <row r="2249">
          <cell r="A2249" t="str">
            <v>19051</v>
          </cell>
          <cell r="B2249" t="str">
            <v>01F028</v>
          </cell>
          <cell r="C2249" t="str">
            <v>Ciudad de México</v>
          </cell>
          <cell r="D2249" t="str">
            <v>No aplica</v>
          </cell>
          <cell r="E2249" t="str">
            <v>Prius</v>
          </cell>
          <cell r="F2249" t="str">
            <v>Automóvil</v>
          </cell>
          <cell r="G2249" t="str">
            <v>Toyota</v>
          </cell>
          <cell r="H2249" t="str">
            <v>Prius C 5 Ptas, Híbrido, T/A-CVT, D/H, A/A, ABS, B/A, E/E, CD/BT</v>
          </cell>
          <cell r="I2249" t="str">
            <v>JTDKDTB39K1623815</v>
          </cell>
          <cell r="J2249" t="str">
            <v>1NZ872135</v>
          </cell>
          <cell r="K2249" t="str">
            <v>Magna</v>
          </cell>
          <cell r="L2249">
            <v>4</v>
          </cell>
          <cell r="M2249">
            <v>36</v>
          </cell>
          <cell r="N2249">
            <v>2019</v>
          </cell>
          <cell r="O2249" t="str">
            <v>Ciudad de México</v>
          </cell>
          <cell r="P2249" t="str">
            <v>Ciudad de México</v>
          </cell>
          <cell r="Q2249" t="str">
            <v>Zona Metropolitana</v>
          </cell>
          <cell r="R2249" t="str">
            <v>Activo</v>
          </cell>
          <cell r="S2249" t="str">
            <v>En operación</v>
          </cell>
          <cell r="T2249" t="str">
            <v>GNP</v>
          </cell>
          <cell r="U2249" t="str">
            <v>Grupo Nacional Provincial, S.A.B.</v>
          </cell>
          <cell r="V2249" t="str">
            <v>Asesor de Servicio</v>
          </cell>
          <cell r="W2249" t="str">
            <v>-</v>
          </cell>
          <cell r="X2249" t="str">
            <v>-</v>
          </cell>
          <cell r="Y2249" t="str">
            <v>Asignado</v>
          </cell>
          <cell r="Z2249" t="str">
            <v>N96184</v>
          </cell>
          <cell r="AA2249" t="str">
            <v>Vázquez Hernández Armando</v>
          </cell>
          <cell r="AB2249" t="str">
            <v>Grupo Nacional Provincial, S.A.B.</v>
          </cell>
          <cell r="AC2249" t="str">
            <v>VAHA7207113X4</v>
          </cell>
          <cell r="AD2249" t="str">
            <v>Operativo</v>
          </cell>
          <cell r="AE2249" t="str">
            <v>Asesor de Servicio Automovil</v>
          </cell>
          <cell r="AF2249" t="str">
            <v>Unidad Operativa</v>
          </cell>
          <cell r="AG2249" t="str">
            <v>Dirección Servicio y Operaciones</v>
          </cell>
          <cell r="AH2249" t="str">
            <v>Subdir. Siniestros CDMX y Sureste</v>
          </cell>
          <cell r="AI2249" t="str">
            <v>C9215</v>
          </cell>
          <cell r="AJ2249" t="str">
            <v>Moreno Alvárez Elvia Citlalli</v>
          </cell>
          <cell r="AK2249" t="str">
            <v>Tlalnepantla</v>
          </cell>
          <cell r="AL2249" t="str">
            <v>Tlalnepantla</v>
          </cell>
          <cell r="AM2249">
            <v>0</v>
          </cell>
          <cell r="AN2249" t="str">
            <v>armando.vazquez@gnp.com.mx</v>
          </cell>
          <cell r="AO2249">
            <v>0</v>
          </cell>
          <cell r="AP2249" t="str">
            <v>armando.vazquez@gnp.com.mx</v>
          </cell>
          <cell r="AQ2249">
            <v>5543868222</v>
          </cell>
          <cell r="AR2249" t="str">
            <v>6363180014627663</v>
          </cell>
          <cell r="AS2249" t="str">
            <v>ACTIVO</v>
          </cell>
          <cell r="AT2249" t="str">
            <v>2304</v>
          </cell>
          <cell r="AU2249" t="str">
            <v>184</v>
          </cell>
          <cell r="AV2249" t="str">
            <v>06/27</v>
          </cell>
          <cell r="AW2249" t="str">
            <v>IMDM24204125..</v>
          </cell>
          <cell r="AX2249" t="str">
            <v>Activo</v>
          </cell>
          <cell r="AY2249" t="str">
            <v>No</v>
          </cell>
          <cell r="AZ2249" t="str">
            <v>-</v>
          </cell>
          <cell r="BA2249" t="str">
            <v>-</v>
          </cell>
          <cell r="BB2249" t="str">
            <v>-</v>
          </cell>
          <cell r="BC2249" t="str">
            <v>-</v>
          </cell>
          <cell r="BD2249" t="str">
            <v>-</v>
          </cell>
          <cell r="BE2249" t="str">
            <v>-</v>
          </cell>
          <cell r="BF2249" t="str">
            <v>-</v>
          </cell>
          <cell r="BG2249">
            <v>4</v>
          </cell>
          <cell r="BH2249">
            <v>2023</v>
          </cell>
          <cell r="BI2249">
            <v>0</v>
          </cell>
          <cell r="BJ2249" t="str">
            <v>Arrendado</v>
          </cell>
          <cell r="BN2249">
            <v>0</v>
          </cell>
          <cell r="BO2249">
            <v>0</v>
          </cell>
          <cell r="BP2249" t="str">
            <v>-</v>
          </cell>
          <cell r="BQ2249">
            <v>43652</v>
          </cell>
          <cell r="BR2249" t="str">
            <v>AP-20181108-0815</v>
          </cell>
          <cell r="BS2249" t="str">
            <v>49</v>
          </cell>
          <cell r="BT2249" t="str">
            <v>7/48</v>
          </cell>
          <cell r="BU2249">
            <v>2472.8000000000002</v>
          </cell>
          <cell r="BV2249">
            <v>2660.5</v>
          </cell>
          <cell r="BW2249">
            <v>5133.3</v>
          </cell>
          <cell r="BX2249">
            <v>821.33</v>
          </cell>
          <cell r="BY2249">
            <v>5954.63</v>
          </cell>
          <cell r="BZ2249">
            <v>242842.32</v>
          </cell>
          <cell r="CA2249" t="str">
            <v>04/12/2018</v>
          </cell>
          <cell r="CB2249" t="str">
            <v>06/12/2022</v>
          </cell>
          <cell r="CC2249" t="str">
            <v>Martes</v>
          </cell>
          <cell r="CD2249" t="str">
            <v>-</v>
          </cell>
          <cell r="CE2249" t="str">
            <v>8</v>
          </cell>
          <cell r="CF2249" t="str">
            <v>Rosa</v>
          </cell>
          <cell r="CG2249" t="str">
            <v>2o Sábado</v>
          </cell>
          <cell r="CH2249" t="str">
            <v>Feb y Mzo</v>
          </cell>
          <cell r="CI2249" t="str">
            <v>Ago y Sep</v>
          </cell>
          <cell r="CJ2249" t="str">
            <v>PAdmvo</v>
          </cell>
          <cell r="CK2249">
            <v>72</v>
          </cell>
          <cell r="CL2249" t="str">
            <v>101 - MAGNA</v>
          </cell>
          <cell r="CM2249" t="str">
            <v>19051</v>
          </cell>
          <cell r="CN2249" t="str">
            <v>185/60/R15</v>
          </cell>
          <cell r="CO2249" t="str">
            <v>Motor: 1.5L, Potencia: 99hp @ 4,800 rpm. Torque: 82 lb-pie @ 4,000 rpm</v>
          </cell>
          <cell r="CP2249" t="str">
            <v>4010808</v>
          </cell>
        </row>
        <row r="2250">
          <cell r="A2250" t="str">
            <v>19052</v>
          </cell>
          <cell r="B2250" t="str">
            <v>99E917</v>
          </cell>
          <cell r="C2250" t="str">
            <v>Ciudad de México</v>
          </cell>
          <cell r="D2250" t="str">
            <v>No aplica</v>
          </cell>
          <cell r="E2250" t="str">
            <v>Prius</v>
          </cell>
          <cell r="F2250" t="str">
            <v>Automóvil</v>
          </cell>
          <cell r="G2250" t="str">
            <v>Toyota</v>
          </cell>
          <cell r="H2250" t="str">
            <v>Prius C 5 Ptas, Híbrido, T/A-CVT, D/H, A/A, ABS, B/A, E/E, CD/BT</v>
          </cell>
          <cell r="I2250" t="str">
            <v>JTDKDTB38K1623448</v>
          </cell>
          <cell r="J2250" t="str">
            <v>1NZ8721565</v>
          </cell>
          <cell r="K2250" t="str">
            <v>Magna</v>
          </cell>
          <cell r="L2250">
            <v>4</v>
          </cell>
          <cell r="M2250">
            <v>36</v>
          </cell>
          <cell r="N2250">
            <v>2019</v>
          </cell>
          <cell r="O2250" t="str">
            <v>Ciudad de México</v>
          </cell>
          <cell r="P2250" t="str">
            <v>Ciudad de México</v>
          </cell>
          <cell r="Q2250" t="str">
            <v>Zona Metropolitana</v>
          </cell>
          <cell r="R2250" t="str">
            <v>Activo</v>
          </cell>
          <cell r="S2250" t="str">
            <v>En operación</v>
          </cell>
          <cell r="T2250" t="str">
            <v>GNP</v>
          </cell>
          <cell r="U2250" t="str">
            <v>Grupo Nacional Provincial, S.A.B.</v>
          </cell>
          <cell r="V2250" t="str">
            <v>Asesor de Servicio</v>
          </cell>
          <cell r="W2250" t="str">
            <v>-</v>
          </cell>
          <cell r="X2250" t="str">
            <v>-</v>
          </cell>
          <cell r="Y2250" t="str">
            <v>Asignado</v>
          </cell>
          <cell r="Z2250" t="str">
            <v>N95029</v>
          </cell>
          <cell r="AA2250" t="str">
            <v>Cervantes Guízar Marco Antonio</v>
          </cell>
          <cell r="AB2250" t="str">
            <v>Grupo Nacional Provincial, S.A.B.</v>
          </cell>
          <cell r="AC2250" t="str">
            <v>CEGM860208LQ0</v>
          </cell>
          <cell r="AD2250" t="str">
            <v>Operativo</v>
          </cell>
          <cell r="AE2250" t="str">
            <v>Asesor de Servicio Automovil</v>
          </cell>
          <cell r="AF2250" t="str">
            <v>Unidad Operativa</v>
          </cell>
          <cell r="AG2250" t="str">
            <v>Dirección Servicio y Operaciones</v>
          </cell>
          <cell r="AH2250" t="str">
            <v>Subdir. Siniestros CDMX y Sureste</v>
          </cell>
          <cell r="AI2250" t="str">
            <v>C9215</v>
          </cell>
          <cell r="AJ2250" t="str">
            <v>Moreno Alvárez Elvia Citlalli</v>
          </cell>
          <cell r="AK2250" t="str">
            <v>Tlalnepantla</v>
          </cell>
          <cell r="AL2250" t="str">
            <v>Tlalnepantla</v>
          </cell>
          <cell r="AM2250">
            <v>0</v>
          </cell>
          <cell r="AN2250" t="str">
            <v>marco.cervantes@gnp.com.mx</v>
          </cell>
          <cell r="AO2250" t="str">
            <v>marco.cervantes@gnp.com.mx</v>
          </cell>
          <cell r="AQ2250" t="str">
            <v>-</v>
          </cell>
          <cell r="AR2250" t="str">
            <v>6363180011417878</v>
          </cell>
          <cell r="AS2250" t="str">
            <v>ACTIVO</v>
          </cell>
          <cell r="AT2250" t="str">
            <v>9227</v>
          </cell>
          <cell r="AU2250" t="str">
            <v>0</v>
          </cell>
          <cell r="AV2250" t="str">
            <v>12/26</v>
          </cell>
          <cell r="AW2250" t="str">
            <v>IMDM24204129..</v>
          </cell>
          <cell r="AX2250" t="str">
            <v>Activo</v>
          </cell>
          <cell r="AY2250" t="str">
            <v>No</v>
          </cell>
          <cell r="AZ2250" t="str">
            <v>-</v>
          </cell>
          <cell r="BA2250" t="str">
            <v>-</v>
          </cell>
          <cell r="BB2250" t="str">
            <v>-</v>
          </cell>
          <cell r="BC2250" t="str">
            <v>-</v>
          </cell>
          <cell r="BD2250" t="str">
            <v>-</v>
          </cell>
          <cell r="BE2250" t="str">
            <v>-</v>
          </cell>
          <cell r="BF2250" t="str">
            <v>-</v>
          </cell>
          <cell r="BG2250">
            <v>4</v>
          </cell>
          <cell r="BH2250">
            <v>2023</v>
          </cell>
          <cell r="BI2250">
            <v>0</v>
          </cell>
          <cell r="BJ2250" t="str">
            <v>Arrendado</v>
          </cell>
          <cell r="BN2250">
            <v>0</v>
          </cell>
          <cell r="BO2250">
            <v>0</v>
          </cell>
          <cell r="BP2250" t="str">
            <v>-</v>
          </cell>
          <cell r="BQ2250">
            <v>43652</v>
          </cell>
          <cell r="BR2250" t="str">
            <v>AP-20181108-0815</v>
          </cell>
          <cell r="BS2250" t="str">
            <v>50</v>
          </cell>
          <cell r="BT2250" t="str">
            <v>7/48</v>
          </cell>
          <cell r="BU2250">
            <v>2472.8000000000002</v>
          </cell>
          <cell r="BV2250">
            <v>2660.5</v>
          </cell>
          <cell r="BW2250">
            <v>5133.3</v>
          </cell>
          <cell r="BX2250">
            <v>821.33</v>
          </cell>
          <cell r="BY2250">
            <v>5954.63</v>
          </cell>
          <cell r="BZ2250">
            <v>242842.32</v>
          </cell>
          <cell r="CA2250" t="str">
            <v>04/12/2018</v>
          </cell>
          <cell r="CB2250" t="str">
            <v>06/12/2022</v>
          </cell>
          <cell r="CC2250" t="str">
            <v>Martes</v>
          </cell>
          <cell r="CD2250" t="str">
            <v>-</v>
          </cell>
          <cell r="CE2250" t="str">
            <v>7</v>
          </cell>
          <cell r="CF2250" t="str">
            <v>Rosa</v>
          </cell>
          <cell r="CG2250" t="str">
            <v>2o Sábado</v>
          </cell>
          <cell r="CH2250" t="str">
            <v>Feb y Mzo</v>
          </cell>
          <cell r="CI2250" t="str">
            <v>Ago y Sep</v>
          </cell>
          <cell r="CJ2250" t="str">
            <v>Ajustador</v>
          </cell>
          <cell r="CK2250">
            <v>72</v>
          </cell>
          <cell r="CL2250" t="str">
            <v>101 - MAGNA</v>
          </cell>
          <cell r="CM2250" t="str">
            <v>19052</v>
          </cell>
          <cell r="CN2250" t="str">
            <v>185/60/R15</v>
          </cell>
          <cell r="CO2250" t="str">
            <v>Motor: 1.5L, Potencia: 99hp @ 4,800 rpm. Torque: 82 lb-pie @ 4,000 rpm</v>
          </cell>
          <cell r="CP2250" t="str">
            <v>4006625</v>
          </cell>
        </row>
        <row r="2251">
          <cell r="A2251" t="str">
            <v>19053</v>
          </cell>
          <cell r="B2251" t="str">
            <v>99E769</v>
          </cell>
          <cell r="C2251" t="str">
            <v>Ciudad de México</v>
          </cell>
          <cell r="D2251" t="str">
            <v>No aplica</v>
          </cell>
          <cell r="E2251" t="str">
            <v>Prius</v>
          </cell>
          <cell r="F2251" t="str">
            <v>Automóvil</v>
          </cell>
          <cell r="G2251" t="str">
            <v>Toyota</v>
          </cell>
          <cell r="H2251" t="str">
            <v>Prius C 5 Ptas, Híbrido, T/A-CVT, D/H, A/A, ABS, B/A, E/E, CD/BT</v>
          </cell>
          <cell r="I2251" t="str">
            <v>JTDKDTB37K1622985</v>
          </cell>
          <cell r="J2251" t="str">
            <v>1NZ8711131</v>
          </cell>
          <cell r="K2251" t="str">
            <v>Magna</v>
          </cell>
          <cell r="L2251">
            <v>4</v>
          </cell>
          <cell r="M2251">
            <v>36</v>
          </cell>
          <cell r="N2251">
            <v>2019</v>
          </cell>
          <cell r="O2251" t="str">
            <v>Ciudad de México</v>
          </cell>
          <cell r="P2251" t="str">
            <v>Ciudad de México</v>
          </cell>
          <cell r="Q2251" t="str">
            <v>Zona Metropolitana</v>
          </cell>
          <cell r="R2251" t="str">
            <v>Activo</v>
          </cell>
          <cell r="S2251" t="str">
            <v>En operación</v>
          </cell>
          <cell r="T2251" t="str">
            <v>GNP</v>
          </cell>
          <cell r="U2251" t="str">
            <v>Grupo Nacional Provincial, S.A.B.</v>
          </cell>
          <cell r="V2251" t="str">
            <v>Asesor de Servicio</v>
          </cell>
          <cell r="W2251" t="str">
            <v>-</v>
          </cell>
          <cell r="X2251" t="str">
            <v>-</v>
          </cell>
          <cell r="Y2251" t="str">
            <v>Asignado</v>
          </cell>
          <cell r="Z2251" t="str">
            <v>N96082</v>
          </cell>
          <cell r="AA2251" t="str">
            <v>Noguez Torres Gonzalo Rodrigo</v>
          </cell>
          <cell r="AB2251" t="str">
            <v>Grupo Nacional Provincial, S.A.B.</v>
          </cell>
          <cell r="AC2251" t="str">
            <v>NOTG940110GL6</v>
          </cell>
          <cell r="AD2251" t="str">
            <v>Operativo</v>
          </cell>
          <cell r="AE2251" t="str">
            <v>Asesor de Servicio Automovil</v>
          </cell>
          <cell r="AF2251" t="str">
            <v>Unidad Operativa</v>
          </cell>
          <cell r="AG2251" t="str">
            <v>Dirección Servicio y Operaciones</v>
          </cell>
          <cell r="AH2251" t="str">
            <v>Subdir. Siniestros CDMX y Sureste</v>
          </cell>
          <cell r="AI2251" t="str">
            <v>C9208</v>
          </cell>
          <cell r="AJ2251" t="str">
            <v>Lasa Estrada Antxon</v>
          </cell>
          <cell r="AK2251" t="str">
            <v>Tlalnepantla</v>
          </cell>
          <cell r="AL2251" t="str">
            <v>Tlalnepantla</v>
          </cell>
          <cell r="AM2251">
            <v>0</v>
          </cell>
          <cell r="AN2251" t="str">
            <v>rodrigonoguez.10@gmail.com</v>
          </cell>
          <cell r="AO2251">
            <v>0</v>
          </cell>
          <cell r="AP2251" t="str">
            <v>rodrigonoguez.10@gmail.com</v>
          </cell>
          <cell r="AQ2251" t="str">
            <v>5611270510 </v>
          </cell>
          <cell r="AR2251" t="str">
            <v>6363180011410675</v>
          </cell>
          <cell r="AS2251" t="str">
            <v>CANCELADO</v>
          </cell>
          <cell r="AT2251" t="str">
            <v>5822</v>
          </cell>
          <cell r="AU2251" t="str">
            <v>188</v>
          </cell>
          <cell r="AV2251" t="str">
            <v>12/26</v>
          </cell>
          <cell r="AW2251" t="str">
            <v>IMDM24204106..</v>
          </cell>
          <cell r="AX2251" t="str">
            <v>Activo</v>
          </cell>
          <cell r="AY2251" t="str">
            <v>Si</v>
          </cell>
          <cell r="AZ2251">
            <v>1229.17</v>
          </cell>
          <cell r="BA2251">
            <v>43708</v>
          </cell>
          <cell r="BB2251">
            <v>7375.02</v>
          </cell>
          <cell r="BC2251" t="str">
            <v>-</v>
          </cell>
          <cell r="BD2251">
            <v>118000</v>
          </cell>
          <cell r="BE2251">
            <v>43631</v>
          </cell>
          <cell r="BF2251">
            <v>45076</v>
          </cell>
          <cell r="BG2251">
            <v>4</v>
          </cell>
          <cell r="BH2251">
            <v>2023</v>
          </cell>
          <cell r="BI2251">
            <v>0</v>
          </cell>
          <cell r="BJ2251" t="str">
            <v>Arrendado</v>
          </cell>
          <cell r="BN2251">
            <v>0</v>
          </cell>
          <cell r="BO2251">
            <v>0</v>
          </cell>
          <cell r="BP2251" t="str">
            <v>-</v>
          </cell>
          <cell r="BQ2251">
            <v>43652</v>
          </cell>
          <cell r="BR2251" t="str">
            <v>AP-20181108-0815</v>
          </cell>
          <cell r="BS2251" t="str">
            <v>51</v>
          </cell>
          <cell r="BT2251" t="str">
            <v>7/48</v>
          </cell>
          <cell r="BU2251">
            <v>2472.8000000000002</v>
          </cell>
          <cell r="BV2251">
            <v>2660.5</v>
          </cell>
          <cell r="BW2251">
            <v>5133.3</v>
          </cell>
          <cell r="BX2251">
            <v>821.33</v>
          </cell>
          <cell r="BY2251">
            <v>5954.63</v>
          </cell>
          <cell r="BZ2251">
            <v>242842.32</v>
          </cell>
          <cell r="CA2251" t="str">
            <v>04/12/2018</v>
          </cell>
          <cell r="CB2251" t="str">
            <v>06/12/2022</v>
          </cell>
          <cell r="CC2251" t="str">
            <v>Viernes</v>
          </cell>
          <cell r="CD2251" t="str">
            <v>-</v>
          </cell>
          <cell r="CE2251" t="str">
            <v>9</v>
          </cell>
          <cell r="CF2251" t="str">
            <v>Azul</v>
          </cell>
          <cell r="CG2251" t="str">
            <v>5o Sábado</v>
          </cell>
          <cell r="CH2251" t="str">
            <v>May y Jun</v>
          </cell>
          <cell r="CI2251" t="str">
            <v>Nov y Dic</v>
          </cell>
          <cell r="CJ2251" t="str">
            <v>Ajustador</v>
          </cell>
          <cell r="CK2251">
            <v>72</v>
          </cell>
          <cell r="CL2251" t="str">
            <v>101 - MAGNA</v>
          </cell>
          <cell r="CM2251" t="str">
            <v>19053</v>
          </cell>
          <cell r="CN2251" t="str">
            <v>185/60/R15</v>
          </cell>
          <cell r="CO2251" t="str">
            <v>Motor: 1.5L, Potencia: 99hp @ 4,800 rpm. Torque: 82 lb-pie @ 4,000 rpm</v>
          </cell>
          <cell r="CP2251" t="str">
            <v>4018833</v>
          </cell>
        </row>
        <row r="2252">
          <cell r="A2252" t="str">
            <v>19054</v>
          </cell>
          <cell r="B2252" t="str">
            <v>99E771</v>
          </cell>
          <cell r="C2252" t="str">
            <v>Ciudad de México</v>
          </cell>
          <cell r="D2252" t="str">
            <v>No aplica</v>
          </cell>
          <cell r="E2252" t="str">
            <v>Prius</v>
          </cell>
          <cell r="F2252" t="str">
            <v>Automóvil</v>
          </cell>
          <cell r="G2252" t="str">
            <v>Toyota</v>
          </cell>
          <cell r="H2252" t="str">
            <v>Prius C 5 Ptas, Híbrido, T/A-CVT, D/H, A/A, ABS, B/A, E/E, CD/BT</v>
          </cell>
          <cell r="I2252" t="str">
            <v>JTDKDTB32K1622909</v>
          </cell>
          <cell r="J2252" t="str">
            <v>1NZ8692862</v>
          </cell>
          <cell r="K2252" t="str">
            <v>Magna</v>
          </cell>
          <cell r="L2252">
            <v>4</v>
          </cell>
          <cell r="M2252">
            <v>36</v>
          </cell>
          <cell r="N2252">
            <v>2019</v>
          </cell>
          <cell r="O2252" t="str">
            <v>Ciudad de México</v>
          </cell>
          <cell r="P2252" t="str">
            <v>Ciudad de México</v>
          </cell>
          <cell r="Q2252" t="str">
            <v>Zona Metropolitana</v>
          </cell>
          <cell r="R2252" t="str">
            <v>Activo</v>
          </cell>
          <cell r="S2252" t="str">
            <v>En operación</v>
          </cell>
          <cell r="T2252" t="str">
            <v>GNP</v>
          </cell>
          <cell r="U2252" t="str">
            <v>Grupo Nacional Provincial, S.A.B.</v>
          </cell>
          <cell r="V2252" t="str">
            <v>Asesor de Servicio</v>
          </cell>
          <cell r="W2252" t="str">
            <v>-</v>
          </cell>
          <cell r="X2252" t="str">
            <v>-</v>
          </cell>
          <cell r="Y2252" t="str">
            <v>Asignado</v>
          </cell>
          <cell r="Z2252" t="str">
            <v>N94553</v>
          </cell>
          <cell r="AA2252" t="str">
            <v>Pérez Sánchez Jorge Joel</v>
          </cell>
          <cell r="AB2252" t="str">
            <v>Grupo Nacional Provincial, S.A.B.</v>
          </cell>
          <cell r="AC2252" t="str">
            <v>PESJ8008061R3</v>
          </cell>
          <cell r="AD2252" t="str">
            <v>Operativo</v>
          </cell>
          <cell r="AE2252" t="str">
            <v>Asesor de Servicio Automovil</v>
          </cell>
          <cell r="AF2252" t="str">
            <v>Unidad Operativa</v>
          </cell>
          <cell r="AG2252" t="str">
            <v>Dirección Servicio y Operaciones</v>
          </cell>
          <cell r="AH2252" t="str">
            <v>Subdir. Siniestros CDMX y Sureste</v>
          </cell>
          <cell r="AI2252" t="str">
            <v>C9215</v>
          </cell>
          <cell r="AJ2252" t="str">
            <v>Moreno Alvárez Elvia Citlalli</v>
          </cell>
          <cell r="AK2252" t="str">
            <v>Tlalnepantla</v>
          </cell>
          <cell r="AL2252" t="str">
            <v>Tlalnepantla</v>
          </cell>
          <cell r="AM2252">
            <v>0</v>
          </cell>
          <cell r="AN2252" t="str">
            <v>jorge.perez@gnp.com.mx</v>
          </cell>
          <cell r="AO2252" t="str">
            <v>jorge.perez@gnp.com.mx</v>
          </cell>
          <cell r="AQ2252">
            <v>5537668784</v>
          </cell>
          <cell r="AR2252" t="str">
            <v>6363180011410709</v>
          </cell>
          <cell r="AS2252" t="str">
            <v>ACTIVO</v>
          </cell>
          <cell r="AT2252" t="str">
            <v>5512</v>
          </cell>
          <cell r="AU2252" t="str">
            <v>581</v>
          </cell>
          <cell r="AV2252" t="str">
            <v>12/26</v>
          </cell>
          <cell r="AW2252" t="str">
            <v>IMDM24204115..</v>
          </cell>
          <cell r="AX2252" t="str">
            <v>Activo</v>
          </cell>
          <cell r="AY2252" t="str">
            <v>No</v>
          </cell>
          <cell r="AZ2252" t="str">
            <v>-</v>
          </cell>
          <cell r="BA2252" t="str">
            <v>-</v>
          </cell>
          <cell r="BB2252" t="str">
            <v>-</v>
          </cell>
          <cell r="BC2252" t="str">
            <v>-</v>
          </cell>
          <cell r="BD2252" t="str">
            <v>-</v>
          </cell>
          <cell r="BE2252" t="str">
            <v>-</v>
          </cell>
          <cell r="BF2252" t="str">
            <v>-</v>
          </cell>
          <cell r="BG2252">
            <v>4</v>
          </cell>
          <cell r="BH2252">
            <v>2023</v>
          </cell>
          <cell r="BI2252">
            <v>0</v>
          </cell>
          <cell r="BJ2252" t="str">
            <v>Arrendado</v>
          </cell>
          <cell r="BN2252">
            <v>0</v>
          </cell>
          <cell r="BO2252">
            <v>0</v>
          </cell>
          <cell r="BP2252" t="str">
            <v>-</v>
          </cell>
          <cell r="BQ2252">
            <v>43652</v>
          </cell>
          <cell r="BR2252" t="str">
            <v>AP-20181108-0815</v>
          </cell>
          <cell r="BS2252" t="str">
            <v>52</v>
          </cell>
          <cell r="BT2252" t="str">
            <v>7/48</v>
          </cell>
          <cell r="BU2252">
            <v>2472.8000000000002</v>
          </cell>
          <cell r="BV2252">
            <v>2660.5</v>
          </cell>
          <cell r="BW2252">
            <v>5133.3</v>
          </cell>
          <cell r="BX2252">
            <v>821.33</v>
          </cell>
          <cell r="BY2252">
            <v>5954.63</v>
          </cell>
          <cell r="BZ2252">
            <v>242842.32</v>
          </cell>
          <cell r="CA2252" t="str">
            <v>04/12/2018</v>
          </cell>
          <cell r="CB2252" t="str">
            <v>06/12/2022</v>
          </cell>
          <cell r="CC2252" t="str">
            <v>Jueves</v>
          </cell>
          <cell r="CD2252" t="str">
            <v>-</v>
          </cell>
          <cell r="CE2252" t="str">
            <v>1</v>
          </cell>
          <cell r="CF2252" t="str">
            <v>Verde</v>
          </cell>
          <cell r="CG2252" t="str">
            <v>4o Sábado</v>
          </cell>
          <cell r="CH2252" t="str">
            <v>Abr y May</v>
          </cell>
          <cell r="CI2252" t="str">
            <v>Oct y Nov</v>
          </cell>
          <cell r="CJ2252" t="str">
            <v>Ajustador</v>
          </cell>
          <cell r="CK2252">
            <v>72</v>
          </cell>
          <cell r="CL2252" t="str">
            <v>101 - MAGNA</v>
          </cell>
          <cell r="CM2252" t="str">
            <v>19054</v>
          </cell>
          <cell r="CN2252" t="str">
            <v>185/60/R15</v>
          </cell>
          <cell r="CO2252" t="str">
            <v>Motor: 1.5L, Potencia: 99hp @ 4,800 rpm. Torque: 82 lb-pie @ 4,000 rpm</v>
          </cell>
          <cell r="CP2252" t="str">
            <v>4006576</v>
          </cell>
        </row>
        <row r="2253">
          <cell r="A2253" t="str">
            <v>19055</v>
          </cell>
          <cell r="B2253" t="str">
            <v>99E758</v>
          </cell>
          <cell r="C2253" t="str">
            <v>Ciudad de México</v>
          </cell>
          <cell r="D2253" t="str">
            <v>No aplica</v>
          </cell>
          <cell r="E2253" t="str">
            <v>Prius</v>
          </cell>
          <cell r="F2253" t="str">
            <v>Automóvil</v>
          </cell>
          <cell r="G2253" t="str">
            <v>Toyota</v>
          </cell>
          <cell r="H2253" t="str">
            <v>Prius C 5 Ptas, Híbrido, T/A-CVT, D/H, A/A, ABS, B/A, E/E, CD/BT</v>
          </cell>
          <cell r="I2253" t="str">
            <v>JTDKDTB30K1622987</v>
          </cell>
          <cell r="J2253" t="str">
            <v>1NZ8711688</v>
          </cell>
          <cell r="K2253" t="str">
            <v>Magna</v>
          </cell>
          <cell r="L2253">
            <v>4</v>
          </cell>
          <cell r="M2253">
            <v>36</v>
          </cell>
          <cell r="N2253">
            <v>2019</v>
          </cell>
          <cell r="O2253" t="str">
            <v>Ciudad de México</v>
          </cell>
          <cell r="P2253" t="str">
            <v>Ciudad de México</v>
          </cell>
          <cell r="Q2253" t="str">
            <v>Zona Metropolitana</v>
          </cell>
          <cell r="R2253" t="str">
            <v>Activo</v>
          </cell>
          <cell r="S2253" t="str">
            <v>En operación</v>
          </cell>
          <cell r="T2253" t="str">
            <v>GNP</v>
          </cell>
          <cell r="U2253" t="str">
            <v>Grupo Nacional Provincial, S.A.B.</v>
          </cell>
          <cell r="V2253" t="str">
            <v>Asesor de Servicio</v>
          </cell>
          <cell r="W2253" t="str">
            <v>-</v>
          </cell>
          <cell r="X2253" t="str">
            <v>-</v>
          </cell>
          <cell r="Y2253" t="str">
            <v>Asignado</v>
          </cell>
          <cell r="Z2253" t="str">
            <v>N87462</v>
          </cell>
          <cell r="AA2253" t="str">
            <v>Aguilar Miranda Alfredo</v>
          </cell>
          <cell r="AB2253" t="str">
            <v>Grupo Nacional Provincial, S.A.B.</v>
          </cell>
          <cell r="AC2253" t="str">
            <v>AUMA610112I94</v>
          </cell>
          <cell r="AD2253" t="str">
            <v>Operativo</v>
          </cell>
          <cell r="AE2253" t="str">
            <v>Asesor de Servicio Automovil</v>
          </cell>
          <cell r="AF2253" t="str">
            <v>Unidad Operativa</v>
          </cell>
          <cell r="AG2253" t="str">
            <v>Dirección Servicio y Operaciones</v>
          </cell>
          <cell r="AH2253" t="str">
            <v>Subdir. Siniestros CDMX y Sureste</v>
          </cell>
          <cell r="AI2253" t="str">
            <v>C9215</v>
          </cell>
          <cell r="AJ2253" t="str">
            <v>Moreno Alvárez Elvia Citlalli</v>
          </cell>
          <cell r="AK2253" t="str">
            <v>Tlalnepantla</v>
          </cell>
          <cell r="AL2253" t="str">
            <v>Tlalnepantla</v>
          </cell>
          <cell r="AM2253">
            <v>0</v>
          </cell>
          <cell r="AN2253" t="str">
            <v>alfredo.aguilar@gnp.com.mx</v>
          </cell>
          <cell r="AO2253" t="str">
            <v>alfredo.aguilar@gnp.com.mx</v>
          </cell>
          <cell r="AQ2253">
            <v>5535228221</v>
          </cell>
          <cell r="AR2253" t="str">
            <v>6363180011410717</v>
          </cell>
          <cell r="AS2253" t="str">
            <v>ACTIVO</v>
          </cell>
          <cell r="AT2253" t="str">
            <v>5274</v>
          </cell>
          <cell r="AU2253" t="str">
            <v>276</v>
          </cell>
          <cell r="AV2253" t="str">
            <v>12/26</v>
          </cell>
          <cell r="AW2253" t="str">
            <v>IMDM24204114..</v>
          </cell>
          <cell r="AX2253" t="str">
            <v>Activo</v>
          </cell>
          <cell r="AY2253" t="str">
            <v>Si</v>
          </cell>
          <cell r="AZ2253">
            <v>764</v>
          </cell>
          <cell r="BA2253">
            <v>43708</v>
          </cell>
          <cell r="BB2253">
            <v>36672</v>
          </cell>
          <cell r="BC2253">
            <v>16808</v>
          </cell>
          <cell r="BD2253">
            <v>53480</v>
          </cell>
          <cell r="BE2253">
            <v>42993</v>
          </cell>
          <cell r="BF2253">
            <v>44439</v>
          </cell>
          <cell r="BG2253">
            <v>4</v>
          </cell>
          <cell r="BH2253">
            <v>2023</v>
          </cell>
          <cell r="BI2253">
            <v>0</v>
          </cell>
          <cell r="BJ2253" t="str">
            <v>Arrendado</v>
          </cell>
          <cell r="BN2253">
            <v>0</v>
          </cell>
          <cell r="BO2253">
            <v>0</v>
          </cell>
          <cell r="BP2253" t="str">
            <v>-</v>
          </cell>
          <cell r="BQ2253">
            <v>43652</v>
          </cell>
          <cell r="BR2253" t="str">
            <v>AP-20181108-0815</v>
          </cell>
          <cell r="BS2253" t="str">
            <v>53</v>
          </cell>
          <cell r="BT2253" t="str">
            <v>7/48</v>
          </cell>
          <cell r="BU2253">
            <v>2472.8000000000002</v>
          </cell>
          <cell r="BV2253">
            <v>2660.5</v>
          </cell>
          <cell r="BW2253">
            <v>5133.3</v>
          </cell>
          <cell r="BX2253">
            <v>821.33</v>
          </cell>
          <cell r="BY2253">
            <v>5954.63</v>
          </cell>
          <cell r="BZ2253">
            <v>242842.32</v>
          </cell>
          <cell r="CA2253" t="str">
            <v>04/12/2018</v>
          </cell>
          <cell r="CB2253" t="str">
            <v>06/12/2022</v>
          </cell>
          <cell r="CC2253" t="str">
            <v>Martes</v>
          </cell>
          <cell r="CD2253" t="str">
            <v>-</v>
          </cell>
          <cell r="CE2253" t="str">
            <v>8</v>
          </cell>
          <cell r="CF2253" t="str">
            <v>Rosa</v>
          </cell>
          <cell r="CG2253" t="str">
            <v>2o Sábado</v>
          </cell>
          <cell r="CH2253" t="str">
            <v>Feb y Mzo</v>
          </cell>
          <cell r="CI2253" t="str">
            <v>Ago y Sep</v>
          </cell>
          <cell r="CJ2253" t="str">
            <v>Ajustador</v>
          </cell>
          <cell r="CK2253">
            <v>72</v>
          </cell>
          <cell r="CL2253" t="str">
            <v>101 - MAGNA</v>
          </cell>
          <cell r="CM2253" t="str">
            <v>19055</v>
          </cell>
          <cell r="CN2253" t="str">
            <v>185/60/R15</v>
          </cell>
          <cell r="CO2253" t="str">
            <v>Motor: 1.5L, Potencia: 99hp @ 4,800 rpm. Torque: 82 lb-pie @ 4,000 rpm</v>
          </cell>
          <cell r="CP2253" t="str">
            <v>4006491</v>
          </cell>
        </row>
        <row r="2254">
          <cell r="A2254" t="str">
            <v>19056</v>
          </cell>
          <cell r="B2254" t="str">
            <v>99E757</v>
          </cell>
          <cell r="C2254" t="str">
            <v>Ciudad de México</v>
          </cell>
          <cell r="D2254" t="str">
            <v>No aplica</v>
          </cell>
          <cell r="E2254" t="str">
            <v>Prius</v>
          </cell>
          <cell r="F2254" t="str">
            <v>Automóvil</v>
          </cell>
          <cell r="G2254" t="str">
            <v>Toyota</v>
          </cell>
          <cell r="H2254" t="str">
            <v>Prius C 5 Ptas, Híbrido, T/A-CVT, D/H, A/A, ABS, B/A, E/E, CD/BT</v>
          </cell>
          <cell r="I2254" t="str">
            <v>JTDKDTB36K1623058</v>
          </cell>
          <cell r="J2254" t="str">
            <v>1NZ8706629</v>
          </cell>
          <cell r="K2254" t="str">
            <v>Magna</v>
          </cell>
          <cell r="L2254">
            <v>4</v>
          </cell>
          <cell r="M2254">
            <v>36</v>
          </cell>
          <cell r="N2254">
            <v>2019</v>
          </cell>
          <cell r="O2254" t="str">
            <v>Monterrey</v>
          </cell>
          <cell r="P2254" t="str">
            <v>Nuevo León</v>
          </cell>
          <cell r="Q2254" t="str">
            <v>Noreste</v>
          </cell>
          <cell r="R2254" t="str">
            <v>Activo</v>
          </cell>
          <cell r="S2254" t="str">
            <v>En operación</v>
          </cell>
          <cell r="T2254" t="str">
            <v>GNP</v>
          </cell>
          <cell r="U2254" t="str">
            <v>Grupo Nacional Provincial, S.A.B.</v>
          </cell>
          <cell r="V2254" t="str">
            <v>Asesor de Servicio</v>
          </cell>
          <cell r="W2254" t="str">
            <v>-</v>
          </cell>
          <cell r="X2254" t="str">
            <v>-</v>
          </cell>
          <cell r="Y2254" t="str">
            <v>Asignado</v>
          </cell>
          <cell r="Z2254" t="str">
            <v>S02854</v>
          </cell>
          <cell r="AA2254" t="str">
            <v>Coy Tanus Esteban Enrique</v>
          </cell>
          <cell r="AB2254" t="str">
            <v>Servicios Administrativos en Reclamaciones, S.A. de C.V.</v>
          </cell>
          <cell r="AC2254" t="str">
            <v>COTE890206773</v>
          </cell>
          <cell r="AD2254" t="str">
            <v>Operativo</v>
          </cell>
          <cell r="AE2254" t="str">
            <v>Asesor de Servicio</v>
          </cell>
          <cell r="AF2254" t="str">
            <v>Unidad Operativa</v>
          </cell>
          <cell r="AG2254" t="str">
            <v>Dirección Servicio y Operaciones</v>
          </cell>
          <cell r="AH2254" t="str">
            <v>Subdirección Siniestros Norte y Occidente</v>
          </cell>
          <cell r="AI2254" t="str">
            <v>C9212</v>
          </cell>
          <cell r="AJ2254" t="str">
            <v>Colome Pineda Juan Del Carmen</v>
          </cell>
          <cell r="AK2254" t="str">
            <v>Oficina de Servicio Monterrey</v>
          </cell>
          <cell r="AL2254" t="str">
            <v>Monterrey</v>
          </cell>
          <cell r="AM2254">
            <v>0</v>
          </cell>
          <cell r="AN2254" t="str">
            <v>esteban.coy@gnp.com.mx</v>
          </cell>
          <cell r="AO2254" t="str">
            <v>esteban.coy@gnp.com.mx</v>
          </cell>
          <cell r="AQ2254">
            <v>8110196446</v>
          </cell>
          <cell r="AR2254" t="str">
            <v>6363180011410741</v>
          </cell>
          <cell r="AS2254" t="str">
            <v>ACTIVO</v>
          </cell>
          <cell r="AT2254" t="str">
            <v>0838</v>
          </cell>
          <cell r="AU2254" t="str">
            <v>132</v>
          </cell>
          <cell r="AV2254" t="str">
            <v>12/26</v>
          </cell>
          <cell r="AW2254" t="str">
            <v>IMDM24204118..</v>
          </cell>
          <cell r="AX2254" t="str">
            <v>Activo</v>
          </cell>
          <cell r="AY2254" t="str">
            <v>No</v>
          </cell>
          <cell r="AZ2254" t="str">
            <v>-</v>
          </cell>
          <cell r="BA2254" t="str">
            <v>-</v>
          </cell>
          <cell r="BB2254" t="str">
            <v>-</v>
          </cell>
          <cell r="BC2254" t="str">
            <v>-</v>
          </cell>
          <cell r="BD2254" t="str">
            <v>-</v>
          </cell>
          <cell r="BE2254" t="str">
            <v>-</v>
          </cell>
          <cell r="BF2254" t="str">
            <v>-</v>
          </cell>
          <cell r="BG2254">
            <v>4</v>
          </cell>
          <cell r="BH2254">
            <v>2023</v>
          </cell>
          <cell r="BI2254">
            <v>0</v>
          </cell>
          <cell r="BJ2254" t="str">
            <v>Arrendado</v>
          </cell>
          <cell r="BN2254">
            <v>0</v>
          </cell>
          <cell r="BO2254">
            <v>0</v>
          </cell>
          <cell r="BP2254" t="str">
            <v>-</v>
          </cell>
          <cell r="BQ2254">
            <v>43652</v>
          </cell>
          <cell r="BR2254" t="str">
            <v>AP-20181108-0815</v>
          </cell>
          <cell r="BS2254" t="str">
            <v>54</v>
          </cell>
          <cell r="BT2254" t="str">
            <v>7/48</v>
          </cell>
          <cell r="BU2254">
            <v>2472.8000000000002</v>
          </cell>
          <cell r="BV2254">
            <v>2660.5</v>
          </cell>
          <cell r="BW2254">
            <v>5133.3</v>
          </cell>
          <cell r="BX2254">
            <v>821.33</v>
          </cell>
          <cell r="BY2254">
            <v>5954.63</v>
          </cell>
          <cell r="BZ2254">
            <v>242842.32</v>
          </cell>
          <cell r="CA2254" t="str">
            <v>04/12/2018</v>
          </cell>
          <cell r="CB2254" t="str">
            <v>06/12/2022</v>
          </cell>
          <cell r="CC2254" t="str">
            <v>Martes</v>
          </cell>
          <cell r="CD2254" t="str">
            <v>-</v>
          </cell>
          <cell r="CE2254" t="str">
            <v>7</v>
          </cell>
          <cell r="CF2254" t="str">
            <v>Rosa</v>
          </cell>
          <cell r="CG2254" t="str">
            <v>2o Sábado</v>
          </cell>
          <cell r="CH2254" t="str">
            <v>Feb y Mzo</v>
          </cell>
          <cell r="CI2254" t="str">
            <v>Ago y Sep</v>
          </cell>
          <cell r="CJ2254" t="str">
            <v>Ajustador</v>
          </cell>
          <cell r="CK2254">
            <v>72</v>
          </cell>
          <cell r="CL2254" t="str">
            <v>101 - MAGNA</v>
          </cell>
          <cell r="CM2254" t="str">
            <v>19056</v>
          </cell>
          <cell r="CN2254" t="str">
            <v>185/60/R15</v>
          </cell>
          <cell r="CO2254" t="str">
            <v>Motor: 1.5L, Potencia: 99hp @ 4,800 rpm. Torque: 82 lb-pie @ 4,000 rpm</v>
          </cell>
          <cell r="CP2254" t="str">
            <v>-</v>
          </cell>
        </row>
        <row r="2255">
          <cell r="A2255" t="str">
            <v>19057</v>
          </cell>
          <cell r="B2255" t="str">
            <v>99E755</v>
          </cell>
          <cell r="C2255" t="str">
            <v>Ciudad de México</v>
          </cell>
          <cell r="D2255" t="str">
            <v>No aplica</v>
          </cell>
          <cell r="E2255" t="str">
            <v>Prius</v>
          </cell>
          <cell r="F2255" t="str">
            <v>Automóvil</v>
          </cell>
          <cell r="G2255" t="str">
            <v>Toyota</v>
          </cell>
          <cell r="H2255" t="str">
            <v>Prius C 5 Ptas, Híbrido, T/A-CVT, D/H, A/A, ABS, B/A, E/E, CD/BT</v>
          </cell>
          <cell r="I2255" t="str">
            <v>JTDKDTB34K1622930</v>
          </cell>
          <cell r="J2255" t="str">
            <v>1NZ8709834</v>
          </cell>
          <cell r="K2255" t="str">
            <v>Magna</v>
          </cell>
          <cell r="L2255">
            <v>4</v>
          </cell>
          <cell r="M2255">
            <v>36</v>
          </cell>
          <cell r="N2255">
            <v>2019</v>
          </cell>
          <cell r="O2255" t="str">
            <v>Ciudad de México</v>
          </cell>
          <cell r="P2255" t="str">
            <v>Ciudad de México</v>
          </cell>
          <cell r="Q2255" t="str">
            <v>Zona Metropolitana</v>
          </cell>
          <cell r="R2255" t="str">
            <v>Activo</v>
          </cell>
          <cell r="S2255" t="str">
            <v>En operación</v>
          </cell>
          <cell r="T2255" t="str">
            <v>GNP</v>
          </cell>
          <cell r="U2255" t="str">
            <v>Grupo Nacional Provincial, S.A.B.</v>
          </cell>
          <cell r="V2255" t="str">
            <v>Asesor de Servicio</v>
          </cell>
          <cell r="W2255" t="str">
            <v>-</v>
          </cell>
          <cell r="X2255" t="str">
            <v>-</v>
          </cell>
          <cell r="Y2255" t="str">
            <v>Asignado</v>
          </cell>
          <cell r="Z2255" t="str">
            <v>N94375</v>
          </cell>
          <cell r="AA2255" t="str">
            <v>Parra Jiménez Ruben Dario</v>
          </cell>
          <cell r="AB2255" t="str">
            <v>Grupo Nacional Provincial, S.A.B.</v>
          </cell>
          <cell r="AC2255" t="str">
            <v>PAJR750611JV5</v>
          </cell>
          <cell r="AD2255" t="str">
            <v>Operativo</v>
          </cell>
          <cell r="AE2255" t="str">
            <v>Asesor de Servicio Automovil</v>
          </cell>
          <cell r="AF2255" t="str">
            <v>Unidad Operativa</v>
          </cell>
          <cell r="AG2255" t="str">
            <v>Dirección Servicio y Operaciones</v>
          </cell>
          <cell r="AH2255" t="str">
            <v>Subdir. Siniestros CDMX y Sureste</v>
          </cell>
          <cell r="AI2255" t="str">
            <v>C9215</v>
          </cell>
          <cell r="AJ2255" t="str">
            <v>Moreno Alvárez Elvia Citlalli</v>
          </cell>
          <cell r="AK2255" t="str">
            <v>Tlalnepantla</v>
          </cell>
          <cell r="AL2255" t="str">
            <v>Tlalnepantla</v>
          </cell>
          <cell r="AM2255">
            <v>0</v>
          </cell>
          <cell r="AN2255" t="str">
            <v>ruben.parra@gnp.com.mx</v>
          </cell>
          <cell r="AO2255" t="str">
            <v>ruben.parra@gnp.com.mx</v>
          </cell>
          <cell r="AQ2255">
            <v>5585818171</v>
          </cell>
          <cell r="AR2255" t="str">
            <v>6363180011410873</v>
          </cell>
          <cell r="AS2255" t="str">
            <v>ACTIVO</v>
          </cell>
          <cell r="AT2255" t="str">
            <v>7577</v>
          </cell>
          <cell r="AU2255" t="str">
            <v>088</v>
          </cell>
          <cell r="AV2255" t="str">
            <v>12/26</v>
          </cell>
          <cell r="AW2255" t="str">
            <v>IMDM24204119..</v>
          </cell>
          <cell r="AX2255" t="str">
            <v>Activo</v>
          </cell>
          <cell r="AY2255" t="str">
            <v>No</v>
          </cell>
          <cell r="AZ2255" t="str">
            <v>-</v>
          </cell>
          <cell r="BA2255" t="str">
            <v>-</v>
          </cell>
          <cell r="BB2255" t="str">
            <v>-</v>
          </cell>
          <cell r="BC2255" t="str">
            <v>-</v>
          </cell>
          <cell r="BD2255" t="str">
            <v>-</v>
          </cell>
          <cell r="BE2255" t="str">
            <v>-</v>
          </cell>
          <cell r="BF2255" t="str">
            <v>-</v>
          </cell>
          <cell r="BG2255">
            <v>4</v>
          </cell>
          <cell r="BH2255">
            <v>2023</v>
          </cell>
          <cell r="BI2255">
            <v>0</v>
          </cell>
          <cell r="BJ2255" t="str">
            <v>Arrendado</v>
          </cell>
          <cell r="BN2255">
            <v>0</v>
          </cell>
          <cell r="BO2255">
            <v>0</v>
          </cell>
          <cell r="BP2255" t="str">
            <v>-</v>
          </cell>
          <cell r="BQ2255">
            <v>43652</v>
          </cell>
          <cell r="BR2255" t="str">
            <v>AP-20181108-0815</v>
          </cell>
          <cell r="BS2255" t="str">
            <v>55</v>
          </cell>
          <cell r="BT2255" t="str">
            <v>7/48</v>
          </cell>
          <cell r="BU2255">
            <v>2472.8000000000002</v>
          </cell>
          <cell r="BV2255">
            <v>2660.5</v>
          </cell>
          <cell r="BW2255">
            <v>5133.3</v>
          </cell>
          <cell r="BX2255">
            <v>821.33</v>
          </cell>
          <cell r="BY2255">
            <v>5954.63</v>
          </cell>
          <cell r="BZ2255">
            <v>242842.32</v>
          </cell>
          <cell r="CA2255" t="str">
            <v>04/12/2018</v>
          </cell>
          <cell r="CB2255" t="str">
            <v>06/12/2022</v>
          </cell>
          <cell r="CC2255" t="str">
            <v>Lunes</v>
          </cell>
          <cell r="CD2255" t="str">
            <v>-</v>
          </cell>
          <cell r="CE2255" t="str">
            <v>5</v>
          </cell>
          <cell r="CF2255" t="str">
            <v>Amarillo</v>
          </cell>
          <cell r="CG2255" t="str">
            <v>1er Sábado</v>
          </cell>
          <cell r="CH2255" t="str">
            <v>Ene y Feb</v>
          </cell>
          <cell r="CI2255" t="str">
            <v>Jul y Ago</v>
          </cell>
          <cell r="CJ2255" t="str">
            <v>Ajustador</v>
          </cell>
          <cell r="CK2255">
            <v>72</v>
          </cell>
          <cell r="CL2255" t="str">
            <v>101 - MAGNA</v>
          </cell>
          <cell r="CM2255" t="str">
            <v>19057</v>
          </cell>
          <cell r="CN2255" t="str">
            <v>185/60/R15</v>
          </cell>
          <cell r="CO2255" t="str">
            <v>Motor: 1.5L, Potencia: 99hp @ 4,800 rpm. Torque: 82 lb-pie @ 4,000 rpm</v>
          </cell>
          <cell r="CP2255" t="str">
            <v>4006489</v>
          </cell>
        </row>
        <row r="2256">
          <cell r="A2256" t="str">
            <v>19058</v>
          </cell>
          <cell r="B2256" t="str">
            <v>99E770</v>
          </cell>
          <cell r="C2256" t="str">
            <v>Ciudad de México</v>
          </cell>
          <cell r="D2256" t="str">
            <v>No aplica</v>
          </cell>
          <cell r="E2256" t="str">
            <v>Prius</v>
          </cell>
          <cell r="F2256" t="str">
            <v>Automóvil</v>
          </cell>
          <cell r="G2256" t="str">
            <v>Toyota</v>
          </cell>
          <cell r="H2256" t="str">
            <v>Prius C 5 Ptas, Híbrido, T/A-CVT, D/H, A/A, ABS, B/A, E/E, CD/BT</v>
          </cell>
          <cell r="I2256" t="str">
            <v>JTDKDTB30K1622939</v>
          </cell>
          <cell r="J2256" t="str">
            <v>1NZ8710726</v>
          </cell>
          <cell r="K2256" t="str">
            <v>Magna</v>
          </cell>
          <cell r="L2256">
            <v>4</v>
          </cell>
          <cell r="M2256">
            <v>36</v>
          </cell>
          <cell r="N2256">
            <v>2019</v>
          </cell>
          <cell r="O2256" t="str">
            <v>Ciudad de México</v>
          </cell>
          <cell r="P2256" t="str">
            <v>Ciudad de México</v>
          </cell>
          <cell r="Q2256" t="str">
            <v>Zona Metropolitana</v>
          </cell>
          <cell r="R2256" t="str">
            <v>Activo</v>
          </cell>
          <cell r="S2256" t="str">
            <v>En operación</v>
          </cell>
          <cell r="T2256" t="str">
            <v>GNP</v>
          </cell>
          <cell r="U2256" t="str">
            <v>Grupo Nacional Provincial, S.A.B.</v>
          </cell>
          <cell r="V2256" t="str">
            <v>Asesor de Servicio</v>
          </cell>
          <cell r="W2256" t="str">
            <v>-</v>
          </cell>
          <cell r="X2256" t="str">
            <v>-</v>
          </cell>
          <cell r="Y2256" t="str">
            <v>Asignado</v>
          </cell>
          <cell r="Z2256" t="str">
            <v>N88793</v>
          </cell>
          <cell r="AA2256" t="str">
            <v>Pichardo Rosales Omar</v>
          </cell>
          <cell r="AB2256" t="str">
            <v>Grupo Nacional Provincial, S.A.B.</v>
          </cell>
          <cell r="AC2256" t="str">
            <v>PIRO830624GP5</v>
          </cell>
          <cell r="AD2256" t="str">
            <v>Operativo</v>
          </cell>
          <cell r="AE2256" t="str">
            <v>Asesor de Servicio Automovil</v>
          </cell>
          <cell r="AF2256" t="str">
            <v>Unidad Operativa</v>
          </cell>
          <cell r="AG2256" t="str">
            <v>Dirección Servicio y Operaciones</v>
          </cell>
          <cell r="AH2256" t="str">
            <v>Subdir. Siniestros CDMX y Sureste</v>
          </cell>
          <cell r="AI2256" t="str">
            <v>C9215</v>
          </cell>
          <cell r="AJ2256" t="str">
            <v>Moreno Alvárez Elvia Citlalli</v>
          </cell>
          <cell r="AK2256" t="str">
            <v>Tlalnepantla</v>
          </cell>
          <cell r="AL2256" t="str">
            <v>Tlalnepantla</v>
          </cell>
          <cell r="AM2256">
            <v>0</v>
          </cell>
          <cell r="AN2256" t="str">
            <v>omar.pichardo@gnp.com.mx</v>
          </cell>
          <cell r="AO2256" t="str">
            <v>omar.pichardo@gnp.com.mx</v>
          </cell>
          <cell r="AQ2256">
            <v>5535228677</v>
          </cell>
          <cell r="AR2256" t="str">
            <v>6363180011410881</v>
          </cell>
          <cell r="AS2256" t="str">
            <v>ACTIVO</v>
          </cell>
          <cell r="AT2256" t="str">
            <v>8821</v>
          </cell>
          <cell r="AU2256" t="str">
            <v>376</v>
          </cell>
          <cell r="AV2256" t="str">
            <v>12/26</v>
          </cell>
          <cell r="AW2256" t="str">
            <v>IMDM24204466..</v>
          </cell>
          <cell r="AX2256" t="str">
            <v>Activo</v>
          </cell>
          <cell r="AY2256" t="str">
            <v>No</v>
          </cell>
          <cell r="AZ2256" t="str">
            <v>-</v>
          </cell>
          <cell r="BA2256" t="str">
            <v>-</v>
          </cell>
          <cell r="BB2256" t="str">
            <v>-</v>
          </cell>
          <cell r="BC2256" t="str">
            <v>-</v>
          </cell>
          <cell r="BD2256" t="str">
            <v>-</v>
          </cell>
          <cell r="BE2256" t="str">
            <v>-</v>
          </cell>
          <cell r="BF2256" t="str">
            <v>-</v>
          </cell>
          <cell r="BG2256">
            <v>4</v>
          </cell>
          <cell r="BH2256">
            <v>2023</v>
          </cell>
          <cell r="BI2256">
            <v>0</v>
          </cell>
          <cell r="BJ2256" t="str">
            <v>Arrendado</v>
          </cell>
          <cell r="BN2256">
            <v>0</v>
          </cell>
          <cell r="BO2256">
            <v>0</v>
          </cell>
          <cell r="BP2256" t="str">
            <v>-</v>
          </cell>
          <cell r="BQ2256">
            <v>43652</v>
          </cell>
          <cell r="BR2256" t="str">
            <v>AP-20181108-0815</v>
          </cell>
          <cell r="BS2256" t="str">
            <v>56</v>
          </cell>
          <cell r="BT2256" t="str">
            <v>7/48</v>
          </cell>
          <cell r="BU2256">
            <v>2472.8000000000002</v>
          </cell>
          <cell r="BV2256">
            <v>2660.5</v>
          </cell>
          <cell r="BW2256">
            <v>5133.3</v>
          </cell>
          <cell r="BX2256">
            <v>821.33</v>
          </cell>
          <cell r="BY2256">
            <v>5954.63</v>
          </cell>
          <cell r="BZ2256">
            <v>242842.32</v>
          </cell>
          <cell r="CA2256" t="str">
            <v>04/12/2018</v>
          </cell>
          <cell r="CB2256" t="str">
            <v>06/12/2022</v>
          </cell>
          <cell r="CC2256" t="str">
            <v>Viernes</v>
          </cell>
          <cell r="CD2256" t="str">
            <v>-</v>
          </cell>
          <cell r="CE2256" t="str">
            <v>0</v>
          </cell>
          <cell r="CF2256" t="str">
            <v>Azul</v>
          </cell>
          <cell r="CG2256" t="str">
            <v>5o Sábado</v>
          </cell>
          <cell r="CH2256" t="str">
            <v>May y Jun</v>
          </cell>
          <cell r="CI2256" t="str">
            <v>Nov y Dic</v>
          </cell>
          <cell r="CJ2256" t="str">
            <v>Ajustador</v>
          </cell>
          <cell r="CK2256">
            <v>72</v>
          </cell>
          <cell r="CL2256" t="str">
            <v>101 - MAGNA</v>
          </cell>
          <cell r="CM2256" t="str">
            <v>19058</v>
          </cell>
          <cell r="CN2256" t="str">
            <v>185/60/R15</v>
          </cell>
          <cell r="CO2256" t="str">
            <v>Motor: 1.5L, Potencia: 99hp @ 4,800 rpm. Torque: 82 lb-pie @ 4,000 rpm</v>
          </cell>
          <cell r="CP2256" t="str">
            <v>4006496</v>
          </cell>
        </row>
        <row r="2257">
          <cell r="A2257" t="str">
            <v>19059</v>
          </cell>
          <cell r="B2257" t="str">
            <v>99E914</v>
          </cell>
          <cell r="C2257" t="str">
            <v>Ciudad de México</v>
          </cell>
          <cell r="D2257" t="str">
            <v>No aplica</v>
          </cell>
          <cell r="E2257" t="str">
            <v>Prius</v>
          </cell>
          <cell r="F2257" t="str">
            <v>Automóvil</v>
          </cell>
          <cell r="G2257" t="str">
            <v>Toyota</v>
          </cell>
          <cell r="H2257" t="str">
            <v>Prius C 5 Ptas, Híbrido, T/A-CVT, D/H, A/A, ABS, B/A, E/E, CD/BT</v>
          </cell>
          <cell r="I2257" t="str">
            <v>JTDKDTB30K1623119</v>
          </cell>
          <cell r="J2257" t="str">
            <v>1NZ8714555</v>
          </cell>
          <cell r="K2257" t="str">
            <v>Magna</v>
          </cell>
          <cell r="L2257">
            <v>4</v>
          </cell>
          <cell r="M2257">
            <v>36</v>
          </cell>
          <cell r="N2257">
            <v>2019</v>
          </cell>
          <cell r="O2257" t="str">
            <v>Ciudad de México</v>
          </cell>
          <cell r="P2257" t="str">
            <v>Ciudad de México</v>
          </cell>
          <cell r="Q2257" t="str">
            <v>Zona Metropolitana</v>
          </cell>
          <cell r="R2257" t="str">
            <v>Activo</v>
          </cell>
          <cell r="S2257" t="str">
            <v>En operación</v>
          </cell>
          <cell r="T2257" t="str">
            <v>GNP</v>
          </cell>
          <cell r="U2257" t="str">
            <v>Grupo Nacional Provincial, S.A.B.</v>
          </cell>
          <cell r="V2257" t="str">
            <v>Asesor de Servicio</v>
          </cell>
          <cell r="W2257" t="str">
            <v>-</v>
          </cell>
          <cell r="X2257" t="str">
            <v>-</v>
          </cell>
          <cell r="Y2257" t="str">
            <v>Asignado</v>
          </cell>
          <cell r="Z2257" t="str">
            <v>N95159</v>
          </cell>
          <cell r="AA2257" t="str">
            <v>Reyes Avalos Geovanni Augusto</v>
          </cell>
          <cell r="AB2257" t="str">
            <v>Grupo Nacional Provincial, S.A.B.</v>
          </cell>
          <cell r="AC2257" t="str">
            <v>REAG771023UB2</v>
          </cell>
          <cell r="AD2257" t="str">
            <v>Operativo</v>
          </cell>
          <cell r="AE2257" t="str">
            <v>Asesor de Servicio Automovil</v>
          </cell>
          <cell r="AF2257" t="str">
            <v>Unidad Operativa</v>
          </cell>
          <cell r="AG2257" t="str">
            <v>Dirección Servicio y Operaciones</v>
          </cell>
          <cell r="AH2257" t="str">
            <v>Subdir. Siniestros CDMX y Sureste</v>
          </cell>
          <cell r="AI2257" t="str">
            <v>C9208</v>
          </cell>
          <cell r="AJ2257" t="str">
            <v>Lasa Estrada Antxon</v>
          </cell>
          <cell r="AK2257" t="str">
            <v>Tlalnepantla</v>
          </cell>
          <cell r="AL2257" t="str">
            <v>Tlalnepantla</v>
          </cell>
          <cell r="AM2257">
            <v>0</v>
          </cell>
          <cell r="AN2257" t="str">
            <v>geovanni.reyes@gnp.com.mx</v>
          </cell>
          <cell r="AO2257" t="str">
            <v>geovanni.reyes@gnp.com.mx</v>
          </cell>
          <cell r="AQ2257" t="str">
            <v>-</v>
          </cell>
          <cell r="AR2257" t="str">
            <v>6363180011417886</v>
          </cell>
          <cell r="AS2257" t="str">
            <v>ACTIVO</v>
          </cell>
          <cell r="AT2257" t="str">
            <v>9730</v>
          </cell>
          <cell r="AU2257" t="str">
            <v>0</v>
          </cell>
          <cell r="AV2257" t="str">
            <v>12/26</v>
          </cell>
          <cell r="AW2257" t="str">
            <v>IMDM24204127..</v>
          </cell>
          <cell r="AX2257" t="str">
            <v>Activo</v>
          </cell>
          <cell r="AY2257" t="str">
            <v>No</v>
          </cell>
          <cell r="AZ2257" t="str">
            <v>-</v>
          </cell>
          <cell r="BA2257" t="str">
            <v>-</v>
          </cell>
          <cell r="BB2257" t="str">
            <v>-</v>
          </cell>
          <cell r="BC2257" t="str">
            <v>-</v>
          </cell>
          <cell r="BD2257" t="str">
            <v>-</v>
          </cell>
          <cell r="BE2257" t="str">
            <v>-</v>
          </cell>
          <cell r="BF2257" t="str">
            <v>-</v>
          </cell>
          <cell r="BG2257">
            <v>4</v>
          </cell>
          <cell r="BH2257">
            <v>2023</v>
          </cell>
          <cell r="BI2257">
            <v>0</v>
          </cell>
          <cell r="BJ2257" t="str">
            <v>Arrendado</v>
          </cell>
          <cell r="BN2257">
            <v>0</v>
          </cell>
          <cell r="BO2257">
            <v>0</v>
          </cell>
          <cell r="BP2257" t="str">
            <v>-</v>
          </cell>
          <cell r="BQ2257">
            <v>43652</v>
          </cell>
          <cell r="BR2257" t="str">
            <v>AP-20181108-0815</v>
          </cell>
          <cell r="BS2257" t="str">
            <v>57</v>
          </cell>
          <cell r="BT2257" t="str">
            <v>7/48</v>
          </cell>
          <cell r="BU2257">
            <v>2472.8000000000002</v>
          </cell>
          <cell r="BV2257">
            <v>2660.5</v>
          </cell>
          <cell r="BW2257">
            <v>5133.3</v>
          </cell>
          <cell r="BX2257">
            <v>821.33</v>
          </cell>
          <cell r="BY2257">
            <v>5954.63</v>
          </cell>
          <cell r="BZ2257">
            <v>242842.32</v>
          </cell>
          <cell r="CA2257" t="str">
            <v>04/12/2018</v>
          </cell>
          <cell r="CB2257" t="str">
            <v>06/12/2022</v>
          </cell>
          <cell r="CC2257" t="str">
            <v>Miércoles</v>
          </cell>
          <cell r="CD2257" t="str">
            <v>-</v>
          </cell>
          <cell r="CE2257" t="str">
            <v>4</v>
          </cell>
          <cell r="CF2257" t="str">
            <v>Rojo</v>
          </cell>
          <cell r="CG2257" t="str">
            <v>3er Sábado</v>
          </cell>
          <cell r="CH2257" t="str">
            <v>Mzo y Abr</v>
          </cell>
          <cell r="CI2257" t="str">
            <v>Sep y Oct</v>
          </cell>
          <cell r="CJ2257" t="str">
            <v>Ajustador</v>
          </cell>
          <cell r="CK2257">
            <v>72</v>
          </cell>
          <cell r="CL2257" t="str">
            <v>101 - MAGNA</v>
          </cell>
          <cell r="CM2257" t="str">
            <v>19059</v>
          </cell>
          <cell r="CN2257" t="str">
            <v>185/60/R15</v>
          </cell>
          <cell r="CO2257" t="str">
            <v>Motor: 1.5L, Potencia: 99hp @ 4,800 rpm. Torque: 82 lb-pie @ 4,000 rpm</v>
          </cell>
          <cell r="CP2257" t="str">
            <v>4006603</v>
          </cell>
        </row>
        <row r="2258">
          <cell r="A2258" t="str">
            <v>19060</v>
          </cell>
          <cell r="B2258" t="str">
            <v>99E921</v>
          </cell>
          <cell r="C2258" t="str">
            <v>Ciudad de México</v>
          </cell>
          <cell r="D2258" t="str">
            <v>No aplica</v>
          </cell>
          <cell r="E2258" t="str">
            <v>Prius</v>
          </cell>
          <cell r="F2258" t="str">
            <v>Automóvil</v>
          </cell>
          <cell r="G2258" t="str">
            <v>Toyota</v>
          </cell>
          <cell r="H2258" t="str">
            <v>Prius C 5 Ptas, Híbrido, T/A-CVT, D/H, A/A, ABS, B/A, E/E, CD/BT</v>
          </cell>
          <cell r="I2258" t="str">
            <v>JTDKDTB33K1623888</v>
          </cell>
          <cell r="J2258" t="str">
            <v>1NZ8732888</v>
          </cell>
          <cell r="K2258" t="str">
            <v>Magna</v>
          </cell>
          <cell r="L2258">
            <v>4</v>
          </cell>
          <cell r="M2258">
            <v>36</v>
          </cell>
          <cell r="N2258">
            <v>2019</v>
          </cell>
          <cell r="O2258" t="str">
            <v>Ciudad de México</v>
          </cell>
          <cell r="P2258" t="str">
            <v>Ciudad de México</v>
          </cell>
          <cell r="Q2258" t="str">
            <v>Zona Metropolitana</v>
          </cell>
          <cell r="R2258" t="str">
            <v>Activo</v>
          </cell>
          <cell r="S2258" t="str">
            <v>En operación</v>
          </cell>
          <cell r="T2258" t="str">
            <v>GNP</v>
          </cell>
          <cell r="U2258" t="str">
            <v>Grupo Nacional Provincial, S.A.B.</v>
          </cell>
          <cell r="V2258" t="str">
            <v>Asesor de Servicio</v>
          </cell>
          <cell r="W2258" t="str">
            <v>-</v>
          </cell>
          <cell r="X2258" t="str">
            <v>-</v>
          </cell>
          <cell r="Y2258" t="str">
            <v>Asignado</v>
          </cell>
          <cell r="Z2258" t="str">
            <v>N90532</v>
          </cell>
          <cell r="AA2258" t="str">
            <v>Rioja Delgado Juan Luis</v>
          </cell>
          <cell r="AB2258" t="str">
            <v>Grupo Nacional Provincial, S.A.B.</v>
          </cell>
          <cell r="AC2258" t="str">
            <v>RIDJ7611206E7</v>
          </cell>
          <cell r="AD2258" t="str">
            <v>Operativo</v>
          </cell>
          <cell r="AE2258" t="str">
            <v>Asesor de Servicio Automovil</v>
          </cell>
          <cell r="AF2258" t="str">
            <v>Unidad Operativa</v>
          </cell>
          <cell r="AG2258" t="str">
            <v>Dirección Servicio y Operaciones</v>
          </cell>
          <cell r="AH2258" t="str">
            <v>Subdir. Siniestros CDMX y Sureste</v>
          </cell>
          <cell r="AI2258" t="str">
            <v>C9208</v>
          </cell>
          <cell r="AJ2258" t="str">
            <v>Lasa Estrada Antxon</v>
          </cell>
          <cell r="AK2258" t="str">
            <v>Tlalnepantla</v>
          </cell>
          <cell r="AL2258" t="str">
            <v>Tlalnepantla</v>
          </cell>
          <cell r="AM2258">
            <v>0</v>
          </cell>
          <cell r="AN2258" t="str">
            <v>juan.rioja@gnp.com.mx</v>
          </cell>
          <cell r="AO2258" t="str">
            <v>juan.rioja@gnp.com.mx</v>
          </cell>
          <cell r="AQ2258">
            <v>5535228255</v>
          </cell>
          <cell r="AR2258" t="str">
            <v>6363180011417902</v>
          </cell>
          <cell r="AS2258" t="str">
            <v>ACTIVO</v>
          </cell>
          <cell r="AT2258" t="str">
            <v>8328</v>
          </cell>
          <cell r="AU2258" t="str">
            <v>0</v>
          </cell>
          <cell r="AV2258" t="str">
            <v>05/27</v>
          </cell>
          <cell r="AW2258" t="str">
            <v>IMDM24204128..</v>
          </cell>
          <cell r="AX2258" t="str">
            <v>Activo</v>
          </cell>
          <cell r="AY2258" t="str">
            <v>No</v>
          </cell>
          <cell r="AZ2258" t="str">
            <v>-</v>
          </cell>
          <cell r="BA2258" t="str">
            <v>-</v>
          </cell>
          <cell r="BB2258" t="str">
            <v>-</v>
          </cell>
          <cell r="BC2258" t="str">
            <v>-</v>
          </cell>
          <cell r="BD2258" t="str">
            <v>-</v>
          </cell>
          <cell r="BE2258" t="str">
            <v>-</v>
          </cell>
          <cell r="BF2258" t="str">
            <v>-</v>
          </cell>
          <cell r="BG2258">
            <v>4</v>
          </cell>
          <cell r="BH2258">
            <v>2023</v>
          </cell>
          <cell r="BI2258">
            <v>0</v>
          </cell>
          <cell r="BJ2258" t="str">
            <v>Arrendado</v>
          </cell>
          <cell r="BN2258">
            <v>0</v>
          </cell>
          <cell r="BO2258">
            <v>0</v>
          </cell>
          <cell r="BP2258" t="str">
            <v>-</v>
          </cell>
          <cell r="BQ2258">
            <v>43652</v>
          </cell>
          <cell r="BR2258" t="str">
            <v>AP-20181108-0815</v>
          </cell>
          <cell r="BS2258" t="str">
            <v>58</v>
          </cell>
          <cell r="BT2258" t="str">
            <v>7/48</v>
          </cell>
          <cell r="BU2258">
            <v>2472.8000000000002</v>
          </cell>
          <cell r="BV2258">
            <v>2660.5</v>
          </cell>
          <cell r="BW2258">
            <v>5133.3</v>
          </cell>
          <cell r="BX2258">
            <v>821.33</v>
          </cell>
          <cell r="BY2258">
            <v>5954.63</v>
          </cell>
          <cell r="BZ2258">
            <v>242842.32</v>
          </cell>
          <cell r="CA2258" t="str">
            <v>04/12/2018</v>
          </cell>
          <cell r="CB2258" t="str">
            <v>06/12/2022</v>
          </cell>
          <cell r="CC2258" t="str">
            <v>Jueves</v>
          </cell>
          <cell r="CD2258" t="str">
            <v>-</v>
          </cell>
          <cell r="CE2258" t="str">
            <v>1</v>
          </cell>
          <cell r="CF2258" t="str">
            <v>Verde</v>
          </cell>
          <cell r="CG2258" t="str">
            <v>4o Sábado</v>
          </cell>
          <cell r="CH2258" t="str">
            <v>Abr y May</v>
          </cell>
          <cell r="CI2258" t="str">
            <v>Oct y Nov</v>
          </cell>
          <cell r="CJ2258" t="str">
            <v>Ajustador</v>
          </cell>
          <cell r="CK2258">
            <v>72</v>
          </cell>
          <cell r="CL2258" t="str">
            <v>101 - MAGNA</v>
          </cell>
          <cell r="CM2258" t="str">
            <v>19060</v>
          </cell>
          <cell r="CN2258" t="str">
            <v>185/60/R15</v>
          </cell>
          <cell r="CO2258" t="str">
            <v>Motor: 1.5L, Potencia: 99hp @ 4,800 rpm. Torque: 82 lb-pie @ 4,000 rpm</v>
          </cell>
          <cell r="CP2258" t="str">
            <v>4006569</v>
          </cell>
        </row>
        <row r="2259">
          <cell r="A2259" t="str">
            <v>19061</v>
          </cell>
          <cell r="B2259" t="str">
            <v>01F436</v>
          </cell>
          <cell r="C2259" t="str">
            <v>Ciudad de México</v>
          </cell>
          <cell r="D2259" t="str">
            <v>No aplica</v>
          </cell>
          <cell r="E2259" t="str">
            <v>Prius</v>
          </cell>
          <cell r="F2259" t="str">
            <v>Automóvil</v>
          </cell>
          <cell r="G2259" t="str">
            <v>Toyota</v>
          </cell>
          <cell r="H2259" t="str">
            <v>Prius C 5 Ptas, Híbrido, T/A-CVT, D/H, A/A, ABS, B/A, E/E, CD/BT</v>
          </cell>
          <cell r="I2259" t="str">
            <v>JTDKDTB33K1623552</v>
          </cell>
          <cell r="J2259" t="str">
            <v>1NZ 8723600</v>
          </cell>
          <cell r="K2259" t="str">
            <v>Magna</v>
          </cell>
          <cell r="L2259">
            <v>4</v>
          </cell>
          <cell r="M2259">
            <v>36</v>
          </cell>
          <cell r="N2259">
            <v>2019</v>
          </cell>
          <cell r="O2259" t="str">
            <v>Ciudad de México</v>
          </cell>
          <cell r="P2259" t="str">
            <v>Ciudad de México</v>
          </cell>
          <cell r="Q2259" t="str">
            <v>Zona Metropolitana</v>
          </cell>
          <cell r="R2259" t="str">
            <v>Activo</v>
          </cell>
          <cell r="S2259" t="str">
            <v>En operación</v>
          </cell>
          <cell r="T2259" t="str">
            <v>GNP</v>
          </cell>
          <cell r="U2259" t="str">
            <v>Grupo Nacional Provincial, S.A.B.</v>
          </cell>
          <cell r="V2259" t="str">
            <v>Asesor de Servicio</v>
          </cell>
          <cell r="W2259" t="str">
            <v>-</v>
          </cell>
          <cell r="X2259" t="str">
            <v>-</v>
          </cell>
          <cell r="Y2259" t="str">
            <v>Asignado</v>
          </cell>
          <cell r="Z2259" t="str">
            <v>N92557</v>
          </cell>
          <cell r="AA2259" t="str">
            <v>Martínez Arias Ricardo</v>
          </cell>
          <cell r="AB2259" t="str">
            <v>Grupo Nacional Provincial, S.A.B.</v>
          </cell>
          <cell r="AC2259" t="str">
            <v>MAAR8111213V3</v>
          </cell>
          <cell r="AD2259" t="str">
            <v>Operativo</v>
          </cell>
          <cell r="AE2259" t="str">
            <v>Asesor de Servicio Moto</v>
          </cell>
          <cell r="AF2259" t="str">
            <v>Unidad Operativa</v>
          </cell>
          <cell r="AG2259" t="str">
            <v>Dirección Servicio y Operaciones</v>
          </cell>
          <cell r="AH2259" t="str">
            <v>Subdir. Siniestros CDMX y Sureste</v>
          </cell>
          <cell r="AI2259" t="str">
            <v>C9215</v>
          </cell>
          <cell r="AJ2259" t="str">
            <v>Moreno Alvárez Elvia Citlalli</v>
          </cell>
          <cell r="AK2259" t="str">
            <v>Tlalnepantla</v>
          </cell>
          <cell r="AL2259" t="str">
            <v>Tlalnepantla</v>
          </cell>
          <cell r="AM2259">
            <v>0</v>
          </cell>
          <cell r="AN2259" t="str">
            <v>ricardo.martinezarias@gnp.com.mx</v>
          </cell>
          <cell r="AO2259" t="str">
            <v>ricardo.martinezarias@gnp.com.mx</v>
          </cell>
          <cell r="AQ2259" t="str">
            <v>-</v>
          </cell>
          <cell r="AR2259" t="str">
            <v>6363180011637079</v>
          </cell>
          <cell r="AS2259" t="str">
            <v>ACTIVO</v>
          </cell>
          <cell r="AT2259" t="str">
            <v>1615</v>
          </cell>
          <cell r="AU2259" t="str">
            <v>988</v>
          </cell>
          <cell r="AV2259" t="str">
            <v>01/27</v>
          </cell>
          <cell r="AW2259" t="str">
            <v>IMDM24204140..</v>
          </cell>
          <cell r="AX2259" t="str">
            <v>Activo</v>
          </cell>
          <cell r="AY2259" t="str">
            <v>No</v>
          </cell>
          <cell r="AZ2259" t="str">
            <v>-</v>
          </cell>
          <cell r="BA2259" t="str">
            <v>-</v>
          </cell>
          <cell r="BB2259" t="str">
            <v>-</v>
          </cell>
          <cell r="BC2259" t="str">
            <v>-</v>
          </cell>
          <cell r="BD2259" t="str">
            <v>-</v>
          </cell>
          <cell r="BE2259" t="str">
            <v>-</v>
          </cell>
          <cell r="BF2259" t="str">
            <v>-</v>
          </cell>
          <cell r="BG2259">
            <v>4</v>
          </cell>
          <cell r="BH2259">
            <v>2023</v>
          </cell>
          <cell r="BI2259">
            <v>0</v>
          </cell>
          <cell r="BJ2259" t="str">
            <v>Arrendado</v>
          </cell>
          <cell r="BN2259">
            <v>0</v>
          </cell>
          <cell r="BO2259">
            <v>0</v>
          </cell>
          <cell r="BP2259" t="str">
            <v>-</v>
          </cell>
          <cell r="BQ2259">
            <v>43652</v>
          </cell>
          <cell r="BR2259" t="str">
            <v>AP-20181108-0815</v>
          </cell>
          <cell r="BS2259" t="str">
            <v>69</v>
          </cell>
          <cell r="BT2259" t="str">
            <v>5/48</v>
          </cell>
          <cell r="BU2259">
            <v>2410.09</v>
          </cell>
          <cell r="BV2259">
            <v>2711.83</v>
          </cell>
          <cell r="BW2259">
            <v>5121.92</v>
          </cell>
          <cell r="BX2259">
            <v>819.51</v>
          </cell>
          <cell r="BY2259">
            <v>5941.43</v>
          </cell>
          <cell r="BZ2259">
            <v>247637.48</v>
          </cell>
          <cell r="CA2259" t="str">
            <v>01/02/2019</v>
          </cell>
          <cell r="CB2259" t="str">
            <v>06/02/2023</v>
          </cell>
          <cell r="CC2259" t="str">
            <v>Lunes</v>
          </cell>
          <cell r="CD2259" t="str">
            <v>-</v>
          </cell>
          <cell r="CE2259" t="str">
            <v>6</v>
          </cell>
          <cell r="CF2259" t="str">
            <v>Amarillo</v>
          </cell>
          <cell r="CG2259" t="str">
            <v>1er Sábado</v>
          </cell>
          <cell r="CH2259" t="str">
            <v>Ene y Feb</v>
          </cell>
          <cell r="CI2259" t="str">
            <v>Jul y Ago</v>
          </cell>
          <cell r="CJ2259" t="str">
            <v>Ajustador</v>
          </cell>
          <cell r="CK2259">
            <v>72</v>
          </cell>
          <cell r="CL2259" t="str">
            <v>101 - MAGNA</v>
          </cell>
          <cell r="CM2259" t="str">
            <v>19061</v>
          </cell>
          <cell r="CN2259" t="str">
            <v>185/60/R15</v>
          </cell>
          <cell r="CO2259" t="str">
            <v>Motor: 1.5L, Potencia: 99hp @ 4,800 rpm. Torque: 82 lb-pie @ 4,000 rpm</v>
          </cell>
          <cell r="CP2259" t="str">
            <v>4018808</v>
          </cell>
        </row>
        <row r="2260">
          <cell r="A2260" t="str">
            <v>19062</v>
          </cell>
          <cell r="B2260" t="str">
            <v>01F427</v>
          </cell>
          <cell r="C2260" t="str">
            <v>Ciudad de México</v>
          </cell>
          <cell r="D2260" t="str">
            <v>No aplica</v>
          </cell>
          <cell r="E2260" t="str">
            <v>Prius</v>
          </cell>
          <cell r="F2260" t="str">
            <v>Automóvil</v>
          </cell>
          <cell r="G2260" t="str">
            <v>Toyota</v>
          </cell>
          <cell r="H2260" t="str">
            <v>Prius C 5 Ptas, Híbrido, T/A-CVT, D/H, A/A, ABS, B/A, E/E, CD/BT</v>
          </cell>
          <cell r="I2260" t="str">
            <v>JTDKDTB38K1624390</v>
          </cell>
          <cell r="J2260" t="str">
            <v>1NZ 8750810</v>
          </cell>
          <cell r="K2260" t="str">
            <v>Magna</v>
          </cell>
          <cell r="L2260">
            <v>4</v>
          </cell>
          <cell r="M2260">
            <v>36</v>
          </cell>
          <cell r="N2260">
            <v>2019</v>
          </cell>
          <cell r="O2260" t="str">
            <v>Ciudad de México</v>
          </cell>
          <cell r="P2260" t="str">
            <v>Ciudad de México</v>
          </cell>
          <cell r="Q2260" t="str">
            <v>Zona Metropolitana</v>
          </cell>
          <cell r="R2260" t="str">
            <v>Activo</v>
          </cell>
          <cell r="S2260" t="str">
            <v>En operación</v>
          </cell>
          <cell r="T2260" t="str">
            <v>GNP</v>
          </cell>
          <cell r="U2260" t="str">
            <v>Grupo Nacional Provincial, S.A.B.</v>
          </cell>
          <cell r="V2260" t="str">
            <v>Asesor de Servicio</v>
          </cell>
          <cell r="W2260" t="str">
            <v>-</v>
          </cell>
          <cell r="X2260" t="str">
            <v>-</v>
          </cell>
          <cell r="Y2260" t="str">
            <v>Asignado</v>
          </cell>
          <cell r="Z2260" t="str">
            <v>N95076</v>
          </cell>
          <cell r="AA2260" t="str">
            <v>Nava Galicia José Ángel</v>
          </cell>
          <cell r="AB2260" t="str">
            <v>Grupo Nacional Provincial, S.A.B.</v>
          </cell>
          <cell r="AC2260" t="str">
            <v>NAGA840605IQ5</v>
          </cell>
          <cell r="AD2260" t="str">
            <v>Operativo</v>
          </cell>
          <cell r="AE2260" t="str">
            <v>Asesor de Servicio Automovil</v>
          </cell>
          <cell r="AF2260" t="str">
            <v>Unidad Operativa</v>
          </cell>
          <cell r="AG2260" t="str">
            <v>Dirección Servicio y Operaciones</v>
          </cell>
          <cell r="AH2260" t="str">
            <v>Subdir. Siniestros CDMX y Sureste</v>
          </cell>
          <cell r="AI2260" t="str">
            <v>C9208</v>
          </cell>
          <cell r="AJ2260" t="str">
            <v>Lasa Estrada Antxon</v>
          </cell>
          <cell r="AK2260" t="str">
            <v>Tlalnepantla</v>
          </cell>
          <cell r="AL2260" t="str">
            <v>Tlalnepantla</v>
          </cell>
          <cell r="AM2260">
            <v>0</v>
          </cell>
          <cell r="AN2260" t="str">
            <v>jose.nava@gnp.com.mx</v>
          </cell>
          <cell r="AO2260" t="str">
            <v>jose.nava@gnp.com.mx</v>
          </cell>
          <cell r="AQ2260" t="str">
            <v>-</v>
          </cell>
          <cell r="AR2260" t="str">
            <v>6363180011637103</v>
          </cell>
          <cell r="AS2260" t="str">
            <v>ACTIVO</v>
          </cell>
          <cell r="AT2260" t="str">
            <v>8787</v>
          </cell>
          <cell r="AU2260" t="str">
            <v>603</v>
          </cell>
          <cell r="AV2260" t="str">
            <v>01/27</v>
          </cell>
          <cell r="AW2260" t="str">
            <v>IMDM24204181..</v>
          </cell>
          <cell r="AX2260" t="str">
            <v>Activo</v>
          </cell>
          <cell r="AY2260" t="str">
            <v>Si</v>
          </cell>
          <cell r="AZ2260">
            <v>1229.17</v>
          </cell>
          <cell r="BA2260">
            <v>43708</v>
          </cell>
          <cell r="BB2260">
            <v>7375.02</v>
          </cell>
          <cell r="BC2260" t="str">
            <v>-</v>
          </cell>
          <cell r="BD2260">
            <v>118000</v>
          </cell>
          <cell r="BE2260">
            <v>43631</v>
          </cell>
          <cell r="BF2260">
            <v>45076</v>
          </cell>
          <cell r="BG2260">
            <v>4</v>
          </cell>
          <cell r="BH2260">
            <v>2023</v>
          </cell>
          <cell r="BI2260">
            <v>0</v>
          </cell>
          <cell r="BJ2260" t="str">
            <v>Arrendado</v>
          </cell>
          <cell r="BN2260">
            <v>0</v>
          </cell>
          <cell r="BO2260">
            <v>0</v>
          </cell>
          <cell r="BP2260" t="str">
            <v>-</v>
          </cell>
          <cell r="BQ2260">
            <v>43652</v>
          </cell>
          <cell r="BR2260" t="str">
            <v>AP-20181108-0815</v>
          </cell>
          <cell r="BS2260" t="str">
            <v>116</v>
          </cell>
          <cell r="BT2260" t="str">
            <v>5/48</v>
          </cell>
          <cell r="BU2260">
            <v>2410.09</v>
          </cell>
          <cell r="BV2260">
            <v>2711.83</v>
          </cell>
          <cell r="BW2260">
            <v>5121.92</v>
          </cell>
          <cell r="BX2260">
            <v>819.51</v>
          </cell>
          <cell r="BY2260">
            <v>5941.43</v>
          </cell>
          <cell r="BZ2260">
            <v>247637.48</v>
          </cell>
          <cell r="CA2260" t="str">
            <v>01/02/2019</v>
          </cell>
          <cell r="CB2260" t="str">
            <v>06/02/2023</v>
          </cell>
          <cell r="CC2260" t="str">
            <v>Martes</v>
          </cell>
          <cell r="CD2260" t="str">
            <v>-</v>
          </cell>
          <cell r="CE2260" t="str">
            <v>7</v>
          </cell>
          <cell r="CF2260" t="str">
            <v>Rosa</v>
          </cell>
          <cell r="CG2260" t="str">
            <v>2o Sábado</v>
          </cell>
          <cell r="CH2260" t="str">
            <v>Feb y Mzo</v>
          </cell>
          <cell r="CI2260" t="str">
            <v>Ago y Sep</v>
          </cell>
          <cell r="CJ2260" t="str">
            <v>Ajustador</v>
          </cell>
          <cell r="CK2260">
            <v>72</v>
          </cell>
          <cell r="CL2260" t="str">
            <v>101 - MAGNA</v>
          </cell>
          <cell r="CM2260" t="str">
            <v>19062</v>
          </cell>
          <cell r="CN2260" t="str">
            <v>185/60/R15</v>
          </cell>
          <cell r="CO2260" t="str">
            <v>Motor: 1.5L, Potencia: 99hp @ 4,800 rpm. Torque: 82 lb-pie @ 4,000 rpm</v>
          </cell>
          <cell r="CP2260" t="str">
            <v>4006593</v>
          </cell>
        </row>
        <row r="2261">
          <cell r="A2261" t="str">
            <v>19063</v>
          </cell>
          <cell r="B2261" t="str">
            <v>01F424</v>
          </cell>
          <cell r="C2261" t="str">
            <v>Ciudad de México</v>
          </cell>
          <cell r="D2261" t="str">
            <v>No aplica</v>
          </cell>
          <cell r="E2261" t="str">
            <v>Prius</v>
          </cell>
          <cell r="F2261" t="str">
            <v>Automóvil</v>
          </cell>
          <cell r="G2261" t="str">
            <v>Toyota</v>
          </cell>
          <cell r="H2261" t="str">
            <v>Prius C 5 Ptas, Híbrido, T/A-CVT, D/H, A/A, ABS, B/A, E/E, CD/BT</v>
          </cell>
          <cell r="I2261" t="str">
            <v>JTDKDTB32K1623459</v>
          </cell>
          <cell r="J2261" t="str">
            <v>1NZ 8722248</v>
          </cell>
          <cell r="K2261" t="str">
            <v>Magna</v>
          </cell>
          <cell r="L2261">
            <v>4</v>
          </cell>
          <cell r="M2261">
            <v>36</v>
          </cell>
          <cell r="N2261">
            <v>2019</v>
          </cell>
          <cell r="O2261" t="str">
            <v>Ciudad de México</v>
          </cell>
          <cell r="P2261" t="str">
            <v>Ciudad de México</v>
          </cell>
          <cell r="Q2261" t="str">
            <v>Zona Metropolitana</v>
          </cell>
          <cell r="R2261" t="str">
            <v>Activo</v>
          </cell>
          <cell r="S2261" t="str">
            <v>En operación</v>
          </cell>
          <cell r="T2261" t="str">
            <v>GNP</v>
          </cell>
          <cell r="U2261" t="str">
            <v>Grupo Nacional Provincial, S.A.B.</v>
          </cell>
          <cell r="V2261" t="str">
            <v>Asesor de Servicio</v>
          </cell>
          <cell r="W2261" t="str">
            <v>-</v>
          </cell>
          <cell r="X2261" t="str">
            <v>-</v>
          </cell>
          <cell r="Y2261" t="str">
            <v>Asignado</v>
          </cell>
          <cell r="Z2261" t="str">
            <v>N91199</v>
          </cell>
          <cell r="AA2261" t="str">
            <v>Avila Pineda Edgar</v>
          </cell>
          <cell r="AB2261" t="str">
            <v>Grupo Nacional Provincial, S.A.B.</v>
          </cell>
          <cell r="AC2261" t="str">
            <v>AIPE690429F77</v>
          </cell>
          <cell r="AD2261" t="str">
            <v>Operativo</v>
          </cell>
          <cell r="AE2261" t="str">
            <v>Asesor de Servicio Automovil</v>
          </cell>
          <cell r="AF2261" t="str">
            <v>Unidad Operativa</v>
          </cell>
          <cell r="AG2261" t="str">
            <v>Dirección Servicio y Operaciones</v>
          </cell>
          <cell r="AH2261" t="str">
            <v>Subdir. Siniestros CDMX y Sureste</v>
          </cell>
          <cell r="AI2261" t="str">
            <v>C9215</v>
          </cell>
          <cell r="AJ2261" t="str">
            <v>Moreno Alvárez Elvia Citlalli</v>
          </cell>
          <cell r="AK2261" t="str">
            <v>Tlalnepantla</v>
          </cell>
          <cell r="AL2261" t="str">
            <v>Tlalnepantla</v>
          </cell>
          <cell r="AM2261">
            <v>0</v>
          </cell>
          <cell r="AN2261" t="str">
            <v>edgar.avila@gnp.com.mx</v>
          </cell>
          <cell r="AO2261" t="str">
            <v>edgar.avila@gnp.com.mx</v>
          </cell>
          <cell r="AQ2261">
            <v>5528984138</v>
          </cell>
          <cell r="AR2261" t="str">
            <v>6363180011637087</v>
          </cell>
          <cell r="AS2261" t="str">
            <v>ACTIVO</v>
          </cell>
          <cell r="AT2261" t="str">
            <v>3524</v>
          </cell>
          <cell r="AU2261" t="str">
            <v>507</v>
          </cell>
          <cell r="AV2261" t="str">
            <v>01/27</v>
          </cell>
          <cell r="AW2261" t="str">
            <v>IMDM24204173..</v>
          </cell>
          <cell r="AX2261" t="str">
            <v>Activo</v>
          </cell>
          <cell r="AY2261" t="str">
            <v>Si</v>
          </cell>
          <cell r="AZ2261">
            <v>1229.17</v>
          </cell>
          <cell r="BA2261">
            <v>43708</v>
          </cell>
          <cell r="BB2261">
            <v>7375.02</v>
          </cell>
          <cell r="BC2261" t="str">
            <v>-</v>
          </cell>
          <cell r="BD2261">
            <v>118000</v>
          </cell>
          <cell r="BE2261">
            <v>43631</v>
          </cell>
          <cell r="BF2261">
            <v>45076</v>
          </cell>
          <cell r="BG2261">
            <v>4</v>
          </cell>
          <cell r="BH2261">
            <v>2023</v>
          </cell>
          <cell r="BI2261">
            <v>0</v>
          </cell>
          <cell r="BJ2261" t="str">
            <v>Arrendado</v>
          </cell>
          <cell r="BN2261">
            <v>0</v>
          </cell>
          <cell r="BO2261">
            <v>0</v>
          </cell>
          <cell r="BP2261" t="str">
            <v>-</v>
          </cell>
          <cell r="BQ2261">
            <v>43652</v>
          </cell>
          <cell r="BR2261" t="str">
            <v>AP-20181108-0815</v>
          </cell>
          <cell r="BS2261" t="str">
            <v>115</v>
          </cell>
          <cell r="BT2261" t="str">
            <v>5/48</v>
          </cell>
          <cell r="BU2261">
            <v>2410.09</v>
          </cell>
          <cell r="BV2261">
            <v>2711.83</v>
          </cell>
          <cell r="BW2261">
            <v>5121.92</v>
          </cell>
          <cell r="BX2261">
            <v>819.51</v>
          </cell>
          <cell r="BY2261">
            <v>5941.43</v>
          </cell>
          <cell r="BZ2261">
            <v>247637.48</v>
          </cell>
          <cell r="CA2261" t="str">
            <v>01/02/2019</v>
          </cell>
          <cell r="CB2261" t="str">
            <v>06/02/2023</v>
          </cell>
          <cell r="CC2261" t="str">
            <v>Miércoles</v>
          </cell>
          <cell r="CD2261" t="str">
            <v>-</v>
          </cell>
          <cell r="CE2261" t="str">
            <v>4</v>
          </cell>
          <cell r="CF2261" t="str">
            <v>Rojo</v>
          </cell>
          <cell r="CG2261" t="str">
            <v>3er Sábado</v>
          </cell>
          <cell r="CH2261" t="str">
            <v>Mzo y Abr</v>
          </cell>
          <cell r="CI2261" t="str">
            <v>Sep y Oct</v>
          </cell>
          <cell r="CJ2261" t="str">
            <v>Ajustador</v>
          </cell>
          <cell r="CK2261">
            <v>72</v>
          </cell>
          <cell r="CL2261" t="str">
            <v>101 - MAGNA</v>
          </cell>
          <cell r="CM2261" t="str">
            <v>19063</v>
          </cell>
          <cell r="CN2261" t="str">
            <v>185/60/R15</v>
          </cell>
          <cell r="CO2261" t="str">
            <v>Motor: 1.5L, Potencia: 99hp @ 4,800 rpm. Torque: 82 lb-pie @ 4,000 rpm</v>
          </cell>
          <cell r="CP2261" t="str">
            <v>4015636</v>
          </cell>
        </row>
        <row r="2262">
          <cell r="A2262" t="str">
            <v>19064</v>
          </cell>
          <cell r="B2262" t="str">
            <v>01F386</v>
          </cell>
          <cell r="C2262" t="str">
            <v>Ciudad de México</v>
          </cell>
          <cell r="D2262" t="str">
            <v>No aplica</v>
          </cell>
          <cell r="E2262" t="str">
            <v>Prius</v>
          </cell>
          <cell r="F2262" t="str">
            <v>Automóvil</v>
          </cell>
          <cell r="G2262" t="str">
            <v>Toyota</v>
          </cell>
          <cell r="H2262" t="str">
            <v>Prius C 5 Ptas, Híbrido, T/A-CVT, D/H, A/A, ABS, B/A, E/E, CD/BT</v>
          </cell>
          <cell r="I2262" t="str">
            <v>JTDKDTB35K1624122</v>
          </cell>
          <cell r="J2262" t="str">
            <v>1NZ 8740987</v>
          </cell>
          <cell r="K2262" t="str">
            <v>Magna</v>
          </cell>
          <cell r="L2262">
            <v>4</v>
          </cell>
          <cell r="M2262">
            <v>36</v>
          </cell>
          <cell r="N2262">
            <v>2019</v>
          </cell>
          <cell r="O2262" t="str">
            <v>Ciudad de México</v>
          </cell>
          <cell r="P2262" t="str">
            <v>Ciudad de México</v>
          </cell>
          <cell r="Q2262" t="str">
            <v>Zona Metropolitana</v>
          </cell>
          <cell r="R2262" t="str">
            <v>Activo</v>
          </cell>
          <cell r="S2262" t="str">
            <v>En operación</v>
          </cell>
          <cell r="T2262" t="str">
            <v>GNP</v>
          </cell>
          <cell r="U2262" t="str">
            <v>Grupo Nacional Provincial, S.A.B.</v>
          </cell>
          <cell r="V2262" t="str">
            <v>Asesor de Servicio</v>
          </cell>
          <cell r="W2262" t="str">
            <v>-</v>
          </cell>
          <cell r="X2262" t="str">
            <v>-</v>
          </cell>
          <cell r="Y2262" t="str">
            <v>Asignado</v>
          </cell>
          <cell r="Z2262" t="str">
            <v>N88532</v>
          </cell>
          <cell r="AA2262" t="str">
            <v>Carrillo Espinosa Gustavo</v>
          </cell>
          <cell r="AB2262" t="str">
            <v>Grupo Nacional Provincial, S.A.B.</v>
          </cell>
          <cell r="AC2262" t="str">
            <v>CAEG730723KF5</v>
          </cell>
          <cell r="AD2262" t="str">
            <v>Operativo</v>
          </cell>
          <cell r="AE2262" t="str">
            <v>Asesor de Servicio Automovil</v>
          </cell>
          <cell r="AF2262" t="str">
            <v>Unidad Operativa</v>
          </cell>
          <cell r="AG2262" t="str">
            <v>Dirección Servicio y Operaciones</v>
          </cell>
          <cell r="AH2262" t="str">
            <v>Subdir. Siniestros CDMX y Sureste</v>
          </cell>
          <cell r="AI2262" t="str">
            <v>C9215</v>
          </cell>
          <cell r="AJ2262" t="str">
            <v>Moreno Alvárez Elvia Citlalli</v>
          </cell>
          <cell r="AK2262" t="str">
            <v>Tlalnepantla</v>
          </cell>
          <cell r="AL2262" t="str">
            <v>Tlalnepantla</v>
          </cell>
          <cell r="AM2262">
            <v>0</v>
          </cell>
          <cell r="AN2262" t="str">
            <v>gustavo.carrillo@gnp.com.mx</v>
          </cell>
          <cell r="AO2262" t="str">
            <v>gustavo.carrillo@gnp.com.mx</v>
          </cell>
          <cell r="AQ2262">
            <v>5535228387</v>
          </cell>
          <cell r="AR2262" t="str">
            <v>6363180011637095</v>
          </cell>
          <cell r="AS2262" t="str">
            <v>ACTIVO</v>
          </cell>
          <cell r="AT2262" t="str">
            <v>3438</v>
          </cell>
          <cell r="AU2262" t="str">
            <v>175</v>
          </cell>
          <cell r="AV2262" t="str">
            <v>01/27</v>
          </cell>
          <cell r="AW2262" t="str">
            <v>IMDM24204193..</v>
          </cell>
          <cell r="AX2262" t="str">
            <v>Activo</v>
          </cell>
          <cell r="AY2262" t="str">
            <v>Si</v>
          </cell>
          <cell r="AZ2262">
            <v>1229.17</v>
          </cell>
          <cell r="BA2262">
            <v>43708</v>
          </cell>
          <cell r="BB2262">
            <v>7375.02</v>
          </cell>
          <cell r="BC2262">
            <v>110624.98</v>
          </cell>
          <cell r="BD2262">
            <v>118000</v>
          </cell>
          <cell r="BE2262">
            <v>43631</v>
          </cell>
          <cell r="BF2262">
            <v>45076</v>
          </cell>
          <cell r="BG2262">
            <v>4</v>
          </cell>
          <cell r="BH2262">
            <v>2023</v>
          </cell>
          <cell r="BI2262">
            <v>0</v>
          </cell>
          <cell r="BJ2262" t="str">
            <v>Arrendado</v>
          </cell>
          <cell r="BN2262">
            <v>0</v>
          </cell>
          <cell r="BO2262">
            <v>0</v>
          </cell>
          <cell r="BP2262" t="str">
            <v>-</v>
          </cell>
          <cell r="BQ2262">
            <v>43652</v>
          </cell>
          <cell r="BR2262" t="str">
            <v>AP-20181108-0815</v>
          </cell>
          <cell r="BS2262" t="str">
            <v>114</v>
          </cell>
          <cell r="BT2262" t="str">
            <v>5/48</v>
          </cell>
          <cell r="BU2262">
            <v>2327.9899999999998</v>
          </cell>
          <cell r="BV2262">
            <v>2715.7</v>
          </cell>
          <cell r="BW2262">
            <v>5043.6899999999996</v>
          </cell>
          <cell r="BX2262">
            <v>806.99</v>
          </cell>
          <cell r="BY2262">
            <v>5850.6799999999994</v>
          </cell>
          <cell r="BZ2262">
            <v>248076.26</v>
          </cell>
          <cell r="CA2262" t="str">
            <v>01/02/2019</v>
          </cell>
          <cell r="CB2262" t="str">
            <v>06/02/2023</v>
          </cell>
          <cell r="CC2262" t="str">
            <v>Lunes</v>
          </cell>
          <cell r="CD2262" t="str">
            <v>-</v>
          </cell>
          <cell r="CE2262" t="str">
            <v>6</v>
          </cell>
          <cell r="CF2262" t="str">
            <v>Amarillo</v>
          </cell>
          <cell r="CG2262" t="str">
            <v>1er Sábado</v>
          </cell>
          <cell r="CH2262" t="str">
            <v>Ene y Feb</v>
          </cell>
          <cell r="CI2262" t="str">
            <v>Jul y Ago</v>
          </cell>
          <cell r="CJ2262" t="str">
            <v>Ajustador</v>
          </cell>
          <cell r="CK2262">
            <v>72</v>
          </cell>
          <cell r="CL2262" t="str">
            <v>101 - MAGNA</v>
          </cell>
          <cell r="CM2262" t="str">
            <v>19064</v>
          </cell>
          <cell r="CN2262" t="str">
            <v>185/60/R15</v>
          </cell>
          <cell r="CO2262" t="str">
            <v>Motor: 1.5L, Potencia: 99hp @ 4,800 rpm. Torque: 82 lb-pie @ 4,000 rpm</v>
          </cell>
          <cell r="CP2262" t="str">
            <v>4015647</v>
          </cell>
        </row>
        <row r="2263">
          <cell r="A2263" t="str">
            <v>19065</v>
          </cell>
          <cell r="B2263" t="str">
            <v>01F388</v>
          </cell>
          <cell r="C2263" t="str">
            <v>Ciudad de México</v>
          </cell>
          <cell r="D2263" t="str">
            <v>No aplica</v>
          </cell>
          <cell r="E2263" t="str">
            <v>Prius</v>
          </cell>
          <cell r="F2263" t="str">
            <v>Automóvil</v>
          </cell>
          <cell r="G2263" t="str">
            <v>Toyota</v>
          </cell>
          <cell r="H2263" t="str">
            <v>Prius C 5 Ptas, Híbrido, T/A-CVT, D/H, A/A, ABS, B/A, E/E, CD/BT</v>
          </cell>
          <cell r="I2263" t="str">
            <v>JTDKDTB30K1624187</v>
          </cell>
          <cell r="J2263" t="str">
            <v>1NZ 8743442</v>
          </cell>
          <cell r="K2263" t="str">
            <v>Magna</v>
          </cell>
          <cell r="L2263">
            <v>4</v>
          </cell>
          <cell r="M2263">
            <v>36</v>
          </cell>
          <cell r="N2263">
            <v>2019</v>
          </cell>
          <cell r="O2263" t="str">
            <v>Ciudad de México</v>
          </cell>
          <cell r="P2263" t="str">
            <v>Ciudad de México</v>
          </cell>
          <cell r="Q2263" t="str">
            <v>Zona Metropolitana</v>
          </cell>
          <cell r="R2263" t="str">
            <v>Activo</v>
          </cell>
          <cell r="S2263" t="str">
            <v>En operación</v>
          </cell>
          <cell r="T2263" t="str">
            <v>GNP</v>
          </cell>
          <cell r="U2263" t="str">
            <v>Grupo Nacional Provincial, S.A.B.</v>
          </cell>
          <cell r="V2263" t="str">
            <v>Asesor de Servicio</v>
          </cell>
          <cell r="W2263" t="str">
            <v>-</v>
          </cell>
          <cell r="X2263" t="str">
            <v>-</v>
          </cell>
          <cell r="Y2263" t="str">
            <v>Asignado</v>
          </cell>
          <cell r="Z2263" t="str">
            <v>N95888</v>
          </cell>
          <cell r="AA2263" t="str">
            <v>Adame Meneses Alberto Raúl</v>
          </cell>
          <cell r="AB2263" t="str">
            <v>Grupo Nacional Provincial, S.A.B.</v>
          </cell>
          <cell r="AC2263" t="str">
            <v>AAMA831121CLA</v>
          </cell>
          <cell r="AD2263" t="str">
            <v>Operativo</v>
          </cell>
          <cell r="AE2263" t="str">
            <v>Asesor de Servicio Automovil</v>
          </cell>
          <cell r="AF2263" t="str">
            <v>Unidad Operativa</v>
          </cell>
          <cell r="AG2263" t="str">
            <v>Dirección Servicio y Operaciones</v>
          </cell>
          <cell r="AH2263" t="str">
            <v>Subdir. Siniestros CDMX y Sureste</v>
          </cell>
          <cell r="AI2263" t="str">
            <v>C9208</v>
          </cell>
          <cell r="AJ2263" t="str">
            <v>Lasa Estrada Antxon</v>
          </cell>
          <cell r="AK2263" t="str">
            <v>Tlalnepantla</v>
          </cell>
          <cell r="AL2263" t="str">
            <v>Tlalnepantla</v>
          </cell>
          <cell r="AM2263">
            <v>0</v>
          </cell>
          <cell r="AN2263" t="str">
            <v>alberto.adame@gnp.com.mx</v>
          </cell>
          <cell r="AO2263" t="str">
            <v>alberto.adame@gnp.com.mx</v>
          </cell>
          <cell r="AP2263" t="str">
            <v>alberto.adame@gnp.com.mx</v>
          </cell>
          <cell r="AQ2263">
            <v>5535229098</v>
          </cell>
          <cell r="AR2263" t="str">
            <v>6363180011637111</v>
          </cell>
          <cell r="AS2263" t="str">
            <v>ACTIVO</v>
          </cell>
          <cell r="AT2263" t="str">
            <v>3352</v>
          </cell>
          <cell r="AU2263" t="str">
            <v>428</v>
          </cell>
          <cell r="AV2263" t="str">
            <v>01/27</v>
          </cell>
          <cell r="AW2263" t="str">
            <v>IMDM24204174..</v>
          </cell>
          <cell r="AX2263" t="str">
            <v>Activo</v>
          </cell>
          <cell r="AY2263" t="str">
            <v>Si</v>
          </cell>
          <cell r="AZ2263">
            <v>1229.17</v>
          </cell>
          <cell r="BA2263">
            <v>43708</v>
          </cell>
          <cell r="BB2263">
            <v>2458.34</v>
          </cell>
          <cell r="BC2263" t="str">
            <v>-</v>
          </cell>
          <cell r="BD2263">
            <v>118000</v>
          </cell>
          <cell r="BE2263">
            <v>43692</v>
          </cell>
          <cell r="BF2263">
            <v>45153</v>
          </cell>
          <cell r="BG2263">
            <v>4</v>
          </cell>
          <cell r="BH2263">
            <v>2023</v>
          </cell>
          <cell r="BI2263">
            <v>0</v>
          </cell>
          <cell r="BJ2263" t="str">
            <v>Arrendado</v>
          </cell>
          <cell r="BN2263">
            <v>0</v>
          </cell>
          <cell r="BO2263">
            <v>0</v>
          </cell>
          <cell r="BP2263" t="str">
            <v>-</v>
          </cell>
          <cell r="BQ2263">
            <v>43652</v>
          </cell>
          <cell r="BR2263" t="str">
            <v>AP-20181108-0815</v>
          </cell>
          <cell r="BS2263" t="str">
            <v>113</v>
          </cell>
          <cell r="BT2263" t="str">
            <v>5/48</v>
          </cell>
          <cell r="BU2263">
            <v>2410.09</v>
          </cell>
          <cell r="BV2263">
            <v>2711.83</v>
          </cell>
          <cell r="BW2263">
            <v>5121.92</v>
          </cell>
          <cell r="BX2263">
            <v>819.51</v>
          </cell>
          <cell r="BY2263">
            <v>5941.43</v>
          </cell>
          <cell r="BZ2263">
            <v>247637.48</v>
          </cell>
          <cell r="CA2263" t="str">
            <v>01/02/2019</v>
          </cell>
          <cell r="CB2263" t="str">
            <v>06/02/2023</v>
          </cell>
          <cell r="CC2263" t="str">
            <v>Martes</v>
          </cell>
          <cell r="CD2263" t="str">
            <v>-</v>
          </cell>
          <cell r="CE2263" t="str">
            <v>8</v>
          </cell>
          <cell r="CF2263" t="str">
            <v>Rosa</v>
          </cell>
          <cell r="CG2263" t="str">
            <v>2o Sábado</v>
          </cell>
          <cell r="CH2263" t="str">
            <v>Feb y Mzo</v>
          </cell>
          <cell r="CI2263" t="str">
            <v>Ago y Sep</v>
          </cell>
          <cell r="CJ2263" t="str">
            <v>Ajustador</v>
          </cell>
          <cell r="CK2263">
            <v>72</v>
          </cell>
          <cell r="CL2263" t="str">
            <v>101 - MAGNA</v>
          </cell>
          <cell r="CM2263" t="str">
            <v>19065</v>
          </cell>
          <cell r="CN2263" t="str">
            <v>185/60/R15</v>
          </cell>
          <cell r="CO2263" t="str">
            <v>Motor: 1.5L, Potencia: 99hp @ 4,800 rpm. Torque: 82 lb-pie @ 4,000 rpm</v>
          </cell>
          <cell r="CP2263" t="str">
            <v>4014926</v>
          </cell>
        </row>
        <row r="2264">
          <cell r="A2264" t="str">
            <v>19066</v>
          </cell>
          <cell r="B2264" t="str">
            <v>01F387</v>
          </cell>
          <cell r="C2264" t="str">
            <v>Ciudad de México</v>
          </cell>
          <cell r="D2264" t="str">
            <v>No aplica</v>
          </cell>
          <cell r="E2264" t="str">
            <v>Prius</v>
          </cell>
          <cell r="F2264" t="str">
            <v>Automóvil</v>
          </cell>
          <cell r="G2264" t="str">
            <v>Toyota</v>
          </cell>
          <cell r="H2264" t="str">
            <v>Prius C 5 Ptas, Híbrido, T/A-CVT, D/H, A/A, ABS, B/A, E/E, CD/BT</v>
          </cell>
          <cell r="I2264" t="str">
            <v>JTDKDTB32K1624238</v>
          </cell>
          <cell r="J2264" t="str">
            <v>1NZ 8745005</v>
          </cell>
          <cell r="K2264" t="str">
            <v>Magna</v>
          </cell>
          <cell r="L2264">
            <v>4</v>
          </cell>
          <cell r="M2264">
            <v>36</v>
          </cell>
          <cell r="N2264">
            <v>2019</v>
          </cell>
          <cell r="O2264" t="str">
            <v>Ciudad de México</v>
          </cell>
          <cell r="P2264" t="str">
            <v>Ciudad de México</v>
          </cell>
          <cell r="Q2264" t="str">
            <v>Zona Metropolitana</v>
          </cell>
          <cell r="R2264" t="str">
            <v>Activo</v>
          </cell>
          <cell r="S2264" t="str">
            <v>En operación</v>
          </cell>
          <cell r="T2264" t="str">
            <v>GNP</v>
          </cell>
          <cell r="U2264" t="str">
            <v>Grupo Nacional Provincial, S.A.B.</v>
          </cell>
          <cell r="V2264" t="str">
            <v>Asesor de Servicio</v>
          </cell>
          <cell r="W2264" t="str">
            <v>-</v>
          </cell>
          <cell r="X2264" t="str">
            <v>-</v>
          </cell>
          <cell r="Y2264" t="str">
            <v>Asignado</v>
          </cell>
          <cell r="Z2264" t="str">
            <v>N95926</v>
          </cell>
          <cell r="AA2264" t="str">
            <v>Bautista Manríquez José Ramón</v>
          </cell>
          <cell r="AB2264" t="str">
            <v>Grupo Nacional Provincial, S.A.B.</v>
          </cell>
          <cell r="AC2264" t="str">
            <v>BAMR8501163Q6</v>
          </cell>
          <cell r="AD2264" t="str">
            <v>Operativo</v>
          </cell>
          <cell r="AE2264" t="str">
            <v>Asesor de Servicio Automovil</v>
          </cell>
          <cell r="AF2264" t="str">
            <v>Unidad Operativa</v>
          </cell>
          <cell r="AG2264" t="str">
            <v>Dirección Servicio y Operaciones</v>
          </cell>
          <cell r="AH2264" t="str">
            <v>Subdir. Siniestros CDMX y Sureste</v>
          </cell>
          <cell r="AI2264" t="str">
            <v>C9215</v>
          </cell>
          <cell r="AJ2264" t="str">
            <v>Moreno Alvárez Elvia Citlalli</v>
          </cell>
          <cell r="AK2264" t="str">
            <v>Tlalnepantla</v>
          </cell>
          <cell r="AL2264" t="str">
            <v>Tlalnepantla</v>
          </cell>
          <cell r="AM2264">
            <v>0</v>
          </cell>
          <cell r="AN2264" t="str">
            <v>jose.bautista@gnp.com.mx</v>
          </cell>
          <cell r="AO2264" t="str">
            <v>jose.bautista@gnp.com.mx</v>
          </cell>
          <cell r="AP2264" t="str">
            <v>jose.bautista@gnp.com.mx</v>
          </cell>
          <cell r="AQ2264">
            <v>5535229109</v>
          </cell>
          <cell r="AR2264" t="str">
            <v>6363180011637129</v>
          </cell>
          <cell r="AS2264" t="str">
            <v>ACTIVO</v>
          </cell>
          <cell r="AT2264" t="str">
            <v>7825</v>
          </cell>
          <cell r="AU2264" t="str">
            <v>901</v>
          </cell>
          <cell r="AV2264" t="str">
            <v>01/27</v>
          </cell>
          <cell r="AW2264" t="str">
            <v>IMDM24204177..</v>
          </cell>
          <cell r="AX2264" t="str">
            <v>Activo</v>
          </cell>
          <cell r="AY2264" t="str">
            <v>Si</v>
          </cell>
          <cell r="AZ2264">
            <v>1229.17</v>
          </cell>
          <cell r="BA2264">
            <v>43708</v>
          </cell>
          <cell r="BB2264">
            <v>7375.02</v>
          </cell>
          <cell r="BC2264" t="str">
            <v>-</v>
          </cell>
          <cell r="BD2264">
            <v>118000</v>
          </cell>
          <cell r="BE2264">
            <v>43631</v>
          </cell>
          <cell r="BF2264">
            <v>45076</v>
          </cell>
          <cell r="BG2264">
            <v>4</v>
          </cell>
          <cell r="BH2264">
            <v>2023</v>
          </cell>
          <cell r="BI2264">
            <v>0</v>
          </cell>
          <cell r="BJ2264" t="str">
            <v>Arrendado</v>
          </cell>
          <cell r="BN2264">
            <v>0</v>
          </cell>
          <cell r="BO2264">
            <v>0</v>
          </cell>
          <cell r="BP2264" t="str">
            <v>-</v>
          </cell>
          <cell r="BQ2264">
            <v>43652</v>
          </cell>
          <cell r="BR2264" t="str">
            <v>AP-20181108-0815</v>
          </cell>
          <cell r="BS2264" t="str">
            <v>112</v>
          </cell>
          <cell r="BT2264" t="str">
            <v>5/48</v>
          </cell>
          <cell r="BU2264">
            <v>2410.09</v>
          </cell>
          <cell r="BV2264">
            <v>2711.83</v>
          </cell>
          <cell r="BW2264">
            <v>5121.92</v>
          </cell>
          <cell r="BX2264">
            <v>819.51</v>
          </cell>
          <cell r="BY2264">
            <v>5941.43</v>
          </cell>
          <cell r="BZ2264">
            <v>247637.48</v>
          </cell>
          <cell r="CA2264" t="str">
            <v>01/02/2019</v>
          </cell>
          <cell r="CB2264" t="str">
            <v>06/02/2023</v>
          </cell>
          <cell r="CC2264" t="str">
            <v>Martes</v>
          </cell>
          <cell r="CD2264" t="str">
            <v>-</v>
          </cell>
          <cell r="CE2264" t="str">
            <v>7</v>
          </cell>
          <cell r="CF2264" t="str">
            <v>Rosa</v>
          </cell>
          <cell r="CG2264" t="str">
            <v>2o Sábado</v>
          </cell>
          <cell r="CH2264" t="str">
            <v>Feb y Mzo</v>
          </cell>
          <cell r="CI2264" t="str">
            <v>Ago y Sep</v>
          </cell>
          <cell r="CJ2264" t="str">
            <v>Ajustador</v>
          </cell>
          <cell r="CK2264">
            <v>72</v>
          </cell>
          <cell r="CL2264" t="str">
            <v>101 - MAGNA</v>
          </cell>
          <cell r="CM2264" t="str">
            <v>19066</v>
          </cell>
          <cell r="CN2264" t="str">
            <v>185/60/R15</v>
          </cell>
          <cell r="CO2264" t="str">
            <v>Motor: 1.5L, Potencia: 99hp @ 4,800 rpm. Torque: 82 lb-pie @ 4,000 rpm</v>
          </cell>
          <cell r="CP2264" t="str">
            <v>4006594</v>
          </cell>
        </row>
        <row r="2265">
          <cell r="A2265" t="str">
            <v>19067</v>
          </cell>
          <cell r="B2265" t="str">
            <v>01F389</v>
          </cell>
          <cell r="C2265" t="str">
            <v>Ciudad de México</v>
          </cell>
          <cell r="D2265" t="str">
            <v>No aplica</v>
          </cell>
          <cell r="E2265" t="str">
            <v>Prius</v>
          </cell>
          <cell r="F2265" t="str">
            <v>Automóvil</v>
          </cell>
          <cell r="G2265" t="str">
            <v>Toyota</v>
          </cell>
          <cell r="H2265" t="str">
            <v>Prius C 5 Ptas, Híbrido, T/A-CVT, D/H, A/A, ABS, B/A, E/E, CD/BT</v>
          </cell>
          <cell r="I2265" t="str">
            <v>JTDKDTB3XK1624259</v>
          </cell>
          <cell r="J2265" t="str">
            <v>1NZ 8745144</v>
          </cell>
          <cell r="K2265" t="str">
            <v>Magna</v>
          </cell>
          <cell r="L2265">
            <v>4</v>
          </cell>
          <cell r="M2265">
            <v>36</v>
          </cell>
          <cell r="N2265">
            <v>2019</v>
          </cell>
          <cell r="O2265" t="str">
            <v>Ciudad de México</v>
          </cell>
          <cell r="P2265" t="str">
            <v>Ciudad de México</v>
          </cell>
          <cell r="Q2265" t="str">
            <v>Zona Metropolitana</v>
          </cell>
          <cell r="R2265" t="str">
            <v>Activo</v>
          </cell>
          <cell r="S2265" t="str">
            <v>En operación</v>
          </cell>
          <cell r="T2265" t="str">
            <v>GNP</v>
          </cell>
          <cell r="U2265" t="str">
            <v>Grupo Nacional Provincial, S.A.B.</v>
          </cell>
          <cell r="V2265" t="str">
            <v>Pool Ajustes</v>
          </cell>
          <cell r="W2265" t="str">
            <v>Pool Semiasignado</v>
          </cell>
          <cell r="X2265" t="str">
            <v>-</v>
          </cell>
          <cell r="Y2265" t="str">
            <v>Pool</v>
          </cell>
          <cell r="Z2265" t="str">
            <v>N89927</v>
          </cell>
          <cell r="AA2265" t="str">
            <v>Salazar Hernández Alejandro</v>
          </cell>
          <cell r="AB2265" t="str">
            <v>Grupo Nacional Provincial, S.A.B.</v>
          </cell>
          <cell r="AC2265" t="str">
            <v>SAHA7905127X5</v>
          </cell>
          <cell r="AD2265" t="str">
            <v>Jefe de departamento</v>
          </cell>
          <cell r="AE2265" t="str">
            <v>Jefe de Departamento A</v>
          </cell>
          <cell r="AF2265" t="str">
            <v>Unidad Staff</v>
          </cell>
          <cell r="AG2265" t="str">
            <v>Dirección Recursos Humanos y Servicios Administrativos</v>
          </cell>
          <cell r="AH2265" t="str">
            <v>Subdir. Servicios Generales</v>
          </cell>
          <cell r="AI2265" t="str">
            <v>C6705</v>
          </cell>
          <cell r="AJ2265" t="str">
            <v>Ramirez Granados Arturo</v>
          </cell>
          <cell r="AK2265" t="str">
            <v>Sur P2 C-4</v>
          </cell>
          <cell r="AL2265" t="str">
            <v>Plaza GNP</v>
          </cell>
          <cell r="AM2265">
            <v>3398</v>
          </cell>
          <cell r="AN2265" t="str">
            <v>alejandro.salazar@gnp.com.mx</v>
          </cell>
          <cell r="AO2265" t="str">
            <v>alejandro.salazar@gnp.com.mx</v>
          </cell>
          <cell r="AQ2265">
            <v>5543868222</v>
          </cell>
          <cell r="AR2265" t="str">
            <v>6363180011637145</v>
          </cell>
          <cell r="AS2265" t="str">
            <v>ACTIVO</v>
          </cell>
          <cell r="AT2265" t="str">
            <v>6494</v>
          </cell>
          <cell r="AU2265" t="str">
            <v>414</v>
          </cell>
          <cell r="AV2265" t="str">
            <v>01/27</v>
          </cell>
          <cell r="AW2265" t="str">
            <v>IMDM24204183..</v>
          </cell>
          <cell r="AX2265" t="str">
            <v>Activo</v>
          </cell>
          <cell r="AY2265" t="str">
            <v>No</v>
          </cell>
          <cell r="AZ2265" t="str">
            <v>-</v>
          </cell>
          <cell r="BA2265" t="str">
            <v>-</v>
          </cell>
          <cell r="BB2265" t="str">
            <v>-</v>
          </cell>
          <cell r="BC2265" t="str">
            <v>-</v>
          </cell>
          <cell r="BD2265" t="str">
            <v>-</v>
          </cell>
          <cell r="BE2265" t="str">
            <v>-</v>
          </cell>
          <cell r="BF2265" t="str">
            <v>-</v>
          </cell>
          <cell r="BG2265" t="str">
            <v>-</v>
          </cell>
          <cell r="BH2265">
            <v>2023</v>
          </cell>
          <cell r="BI2265">
            <v>0</v>
          </cell>
          <cell r="BJ2265" t="str">
            <v>Arrendado</v>
          </cell>
          <cell r="BN2265">
            <v>0</v>
          </cell>
          <cell r="BO2265">
            <v>0</v>
          </cell>
          <cell r="BP2265" t="str">
            <v>-</v>
          </cell>
          <cell r="BQ2265">
            <v>43652</v>
          </cell>
          <cell r="BR2265" t="str">
            <v>AP-20181108-0815</v>
          </cell>
          <cell r="BS2265" t="str">
            <v>111</v>
          </cell>
          <cell r="BT2265" t="str">
            <v>5/48</v>
          </cell>
          <cell r="BU2265">
            <v>2410.09</v>
          </cell>
          <cell r="BV2265">
            <v>2711.83</v>
          </cell>
          <cell r="BW2265">
            <v>5121.92</v>
          </cell>
          <cell r="BX2265">
            <v>819.51</v>
          </cell>
          <cell r="BY2265">
            <v>5941.43</v>
          </cell>
          <cell r="BZ2265">
            <v>247637.48</v>
          </cell>
          <cell r="CA2265" t="str">
            <v>01/02/2019</v>
          </cell>
          <cell r="CB2265" t="str">
            <v>06/02/2023</v>
          </cell>
          <cell r="CC2265" t="str">
            <v>Viernes</v>
          </cell>
          <cell r="CD2265" t="str">
            <v>-</v>
          </cell>
          <cell r="CE2265" t="str">
            <v>9</v>
          </cell>
          <cell r="CF2265" t="str">
            <v>Azul</v>
          </cell>
          <cell r="CG2265" t="str">
            <v>5o Sábado</v>
          </cell>
          <cell r="CH2265" t="str">
            <v>May y Jun</v>
          </cell>
          <cell r="CI2265" t="str">
            <v>Nov y Dic</v>
          </cell>
          <cell r="CJ2265" t="str">
            <v>PAjustes</v>
          </cell>
          <cell r="CK2265">
            <v>72</v>
          </cell>
          <cell r="CL2265" t="str">
            <v>101 - MAGNA</v>
          </cell>
          <cell r="CM2265" t="str">
            <v>19067</v>
          </cell>
          <cell r="CN2265" t="str">
            <v>185/60/R15</v>
          </cell>
          <cell r="CO2265" t="str">
            <v>Motor: 1.5L, Potencia: 99hp @ 4,800 rpm. Torque: 82 lb-pie @ 4,000 rpm</v>
          </cell>
          <cell r="CP2265" t="str">
            <v>-</v>
          </cell>
        </row>
        <row r="2266">
          <cell r="A2266" t="str">
            <v>19068</v>
          </cell>
          <cell r="B2266" t="str">
            <v>01F385</v>
          </cell>
          <cell r="C2266" t="str">
            <v>Ciudad de México</v>
          </cell>
          <cell r="D2266" t="str">
            <v>No aplica</v>
          </cell>
          <cell r="E2266" t="str">
            <v>Prius</v>
          </cell>
          <cell r="F2266" t="str">
            <v>Automóvil</v>
          </cell>
          <cell r="G2266" t="str">
            <v>Toyota</v>
          </cell>
          <cell r="H2266" t="str">
            <v>Prius C 5 Ptas, Híbrido, T/A-CVT, D/H, A/A, ABS, B/A, E/E, CD/BT</v>
          </cell>
          <cell r="I2266" t="str">
            <v>JTDKDTB36K1624209</v>
          </cell>
          <cell r="J2266" t="str">
            <v>1NZ 8744233</v>
          </cell>
          <cell r="K2266" t="str">
            <v>Magna</v>
          </cell>
          <cell r="L2266">
            <v>4</v>
          </cell>
          <cell r="M2266">
            <v>36</v>
          </cell>
          <cell r="N2266">
            <v>2019</v>
          </cell>
          <cell r="O2266" t="str">
            <v>Ciudad de México</v>
          </cell>
          <cell r="P2266" t="str">
            <v>Ciudad de México</v>
          </cell>
          <cell r="Q2266" t="str">
            <v>Zona Metropolitana</v>
          </cell>
          <cell r="R2266" t="str">
            <v>Activo</v>
          </cell>
          <cell r="S2266" t="str">
            <v>En operación</v>
          </cell>
          <cell r="T2266" t="str">
            <v>GNP</v>
          </cell>
          <cell r="U2266" t="str">
            <v>Grupo Nacional Provincial, S.A.B.</v>
          </cell>
          <cell r="V2266" t="str">
            <v>Asesor de Servicio</v>
          </cell>
          <cell r="W2266" t="str">
            <v>-</v>
          </cell>
          <cell r="X2266" t="str">
            <v>-</v>
          </cell>
          <cell r="Y2266" t="str">
            <v>Asignado</v>
          </cell>
          <cell r="Z2266" t="str">
            <v>N91372</v>
          </cell>
          <cell r="AA2266" t="str">
            <v>Martínez Ramos Aureliano</v>
          </cell>
          <cell r="AB2266" t="str">
            <v>Grupo Nacional Provincial, S.A.B.</v>
          </cell>
          <cell r="AC2266" t="str">
            <v>MARA790607GH5</v>
          </cell>
          <cell r="AD2266" t="str">
            <v>Operativo</v>
          </cell>
          <cell r="AE2266" t="str">
            <v>Asesor de Servicio Automovil</v>
          </cell>
          <cell r="AF2266" t="str">
            <v>Unidad Operativa</v>
          </cell>
          <cell r="AG2266" t="str">
            <v>Dirección Servicio y Operaciones</v>
          </cell>
          <cell r="AH2266" t="str">
            <v>Subdir. Siniestros CDMX y Sureste</v>
          </cell>
          <cell r="AI2266" t="str">
            <v>C9215</v>
          </cell>
          <cell r="AJ2266" t="str">
            <v>Moreno Alvárez Elvia Citlalli</v>
          </cell>
          <cell r="AK2266" t="str">
            <v>Tlalnepantla</v>
          </cell>
          <cell r="AL2266" t="str">
            <v>Tlalnepantla</v>
          </cell>
          <cell r="AM2266">
            <v>0</v>
          </cell>
          <cell r="AN2266" t="str">
            <v>aureliano.martinez@gnp.com.mx</v>
          </cell>
          <cell r="AO2266" t="str">
            <v>aureliano.martinez@gnp.com.mx</v>
          </cell>
          <cell r="AQ2266">
            <v>5552173342</v>
          </cell>
          <cell r="AR2266" t="str">
            <v>6363180011637137</v>
          </cell>
          <cell r="AS2266" t="str">
            <v>ACTIVO</v>
          </cell>
          <cell r="AT2266" t="str">
            <v>4057</v>
          </cell>
          <cell r="AU2266" t="str">
            <v>666</v>
          </cell>
          <cell r="AV2266" t="str">
            <v>01/27</v>
          </cell>
          <cell r="AW2266" t="str">
            <v>IMDM24204191..</v>
          </cell>
          <cell r="AX2266" t="str">
            <v>Activo</v>
          </cell>
          <cell r="AY2266" t="str">
            <v>Si</v>
          </cell>
          <cell r="AZ2266">
            <v>1229.17</v>
          </cell>
          <cell r="BA2266">
            <v>43708</v>
          </cell>
          <cell r="BB2266">
            <v>7375.02</v>
          </cell>
          <cell r="BC2266" t="str">
            <v>-</v>
          </cell>
          <cell r="BD2266">
            <v>118000</v>
          </cell>
          <cell r="BE2266">
            <v>43631</v>
          </cell>
          <cell r="BF2266">
            <v>45076</v>
          </cell>
          <cell r="BG2266">
            <v>4</v>
          </cell>
          <cell r="BH2266">
            <v>2023</v>
          </cell>
          <cell r="BI2266">
            <v>0</v>
          </cell>
          <cell r="BJ2266" t="str">
            <v>Arrendado</v>
          </cell>
          <cell r="BN2266">
            <v>0</v>
          </cell>
          <cell r="BO2266">
            <v>0</v>
          </cell>
          <cell r="BP2266" t="str">
            <v>-</v>
          </cell>
          <cell r="BQ2266">
            <v>43652</v>
          </cell>
          <cell r="BR2266" t="str">
            <v>AP-20181108-0815</v>
          </cell>
          <cell r="BS2266" t="str">
            <v>110</v>
          </cell>
          <cell r="BT2266" t="str">
            <v>5/48</v>
          </cell>
          <cell r="BU2266">
            <v>2410.09</v>
          </cell>
          <cell r="BV2266">
            <v>2711.83</v>
          </cell>
          <cell r="BW2266">
            <v>5121.92</v>
          </cell>
          <cell r="BX2266">
            <v>819.51</v>
          </cell>
          <cell r="BY2266">
            <v>5941.43</v>
          </cell>
          <cell r="BZ2266">
            <v>247637.48</v>
          </cell>
          <cell r="CA2266" t="str">
            <v>01/02/2019</v>
          </cell>
          <cell r="CB2266" t="str">
            <v>06/02/2023</v>
          </cell>
          <cell r="CC2266" t="str">
            <v>Lunes</v>
          </cell>
          <cell r="CD2266" t="str">
            <v>-</v>
          </cell>
          <cell r="CE2266" t="str">
            <v>5</v>
          </cell>
          <cell r="CF2266" t="str">
            <v>Amarillo</v>
          </cell>
          <cell r="CG2266" t="str">
            <v>1er Sábado</v>
          </cell>
          <cell r="CH2266" t="str">
            <v>Ene y Feb</v>
          </cell>
          <cell r="CI2266" t="str">
            <v>Jul y Ago</v>
          </cell>
          <cell r="CJ2266" t="str">
            <v>Ajustador</v>
          </cell>
          <cell r="CK2266">
            <v>72</v>
          </cell>
          <cell r="CL2266" t="str">
            <v>101 - MAGNA</v>
          </cell>
          <cell r="CM2266" t="str">
            <v>19068</v>
          </cell>
          <cell r="CN2266" t="str">
            <v>185/60/R15</v>
          </cell>
          <cell r="CO2266" t="str">
            <v>Motor: 1.5L, Potencia: 99hp @ 4,800 rpm. Torque: 82 lb-pie @ 4,000 rpm</v>
          </cell>
          <cell r="CP2266" t="str">
            <v>4006558</v>
          </cell>
        </row>
        <row r="2267">
          <cell r="A2267" t="str">
            <v>19069</v>
          </cell>
          <cell r="B2267" t="str">
            <v>01F384</v>
          </cell>
          <cell r="C2267" t="str">
            <v>Ciudad de México</v>
          </cell>
          <cell r="D2267" t="str">
            <v>No aplica</v>
          </cell>
          <cell r="E2267" t="str">
            <v>Prius</v>
          </cell>
          <cell r="F2267" t="str">
            <v>Automóvil</v>
          </cell>
          <cell r="G2267" t="str">
            <v>Toyota</v>
          </cell>
          <cell r="H2267" t="str">
            <v>Prius C 5 Ptas, Híbrido, T/A-CVT, D/H, A/A, ABS, B/A, E/E, CD/BT</v>
          </cell>
          <cell r="I2267" t="str">
            <v>JTDKDTB30K1624304</v>
          </cell>
          <cell r="J2267" t="str">
            <v>1NZ 8747699</v>
          </cell>
          <cell r="K2267" t="str">
            <v>Magna</v>
          </cell>
          <cell r="L2267">
            <v>4</v>
          </cell>
          <cell r="M2267">
            <v>36</v>
          </cell>
          <cell r="N2267">
            <v>2019</v>
          </cell>
          <cell r="O2267" t="str">
            <v>Ciudad de México</v>
          </cell>
          <cell r="P2267" t="str">
            <v>Ciudad de México</v>
          </cell>
          <cell r="Q2267" t="str">
            <v>Zona Metropolitana</v>
          </cell>
          <cell r="R2267" t="str">
            <v>Activo</v>
          </cell>
          <cell r="S2267" t="str">
            <v>En operación</v>
          </cell>
          <cell r="T2267" t="str">
            <v>GNP</v>
          </cell>
          <cell r="U2267" t="str">
            <v>Grupo Nacional Provincial, S.A.B.</v>
          </cell>
          <cell r="V2267" t="str">
            <v>Asesor de Servicio</v>
          </cell>
          <cell r="W2267" t="str">
            <v>-</v>
          </cell>
          <cell r="X2267" t="str">
            <v>-</v>
          </cell>
          <cell r="Y2267" t="str">
            <v>Asignado</v>
          </cell>
          <cell r="Z2267" t="str">
            <v>N87531</v>
          </cell>
          <cell r="AA2267" t="str">
            <v>Hernandez Cordero Marco Antonio</v>
          </cell>
          <cell r="AB2267" t="str">
            <v>Grupo Nacional Provincial, S.A.B.</v>
          </cell>
          <cell r="AC2267" t="str">
            <v>HECM620307NM9</v>
          </cell>
          <cell r="AD2267" t="str">
            <v>Operativo</v>
          </cell>
          <cell r="AE2267" t="str">
            <v>Asesor de Servicio Automovil</v>
          </cell>
          <cell r="AF2267" t="str">
            <v>Unidad Operativa</v>
          </cell>
          <cell r="AG2267" t="str">
            <v>Dirección Servicio y Operaciones</v>
          </cell>
          <cell r="AH2267" t="str">
            <v>Subdir. Siniestros CDMX y Sureste</v>
          </cell>
          <cell r="AI2267" t="str">
            <v>C9215</v>
          </cell>
          <cell r="AJ2267" t="str">
            <v>Moreno Alvárez Elvia Citlalli</v>
          </cell>
          <cell r="AK2267" t="str">
            <v>Tlalnepantla</v>
          </cell>
          <cell r="AL2267" t="str">
            <v>Tlalnepantla</v>
          </cell>
          <cell r="AM2267">
            <v>0</v>
          </cell>
          <cell r="AN2267" t="str">
            <v>marco.cordero@gnp.com.mx</v>
          </cell>
          <cell r="AO2267" t="str">
            <v>marco.cordero@gnp.com.mx</v>
          </cell>
          <cell r="AQ2267">
            <v>5535228588</v>
          </cell>
          <cell r="AR2267" t="str">
            <v>6363180011637160</v>
          </cell>
          <cell r="AS2267" t="str">
            <v>CANCELADO</v>
          </cell>
          <cell r="AT2267" t="str">
            <v>0434</v>
          </cell>
          <cell r="AU2267" t="str">
            <v>056</v>
          </cell>
          <cell r="AV2267" t="str">
            <v>01/27</v>
          </cell>
          <cell r="AW2267" t="str">
            <v>IMDM24204304..</v>
          </cell>
          <cell r="AX2267" t="str">
            <v>Activo</v>
          </cell>
          <cell r="AY2267" t="str">
            <v>Si</v>
          </cell>
          <cell r="AZ2267">
            <v>1229.17</v>
          </cell>
          <cell r="BA2267">
            <v>43708</v>
          </cell>
          <cell r="BB2267">
            <v>7375.02</v>
          </cell>
          <cell r="BC2267">
            <v>110624.98</v>
          </cell>
          <cell r="BD2267">
            <v>118000</v>
          </cell>
          <cell r="BE2267">
            <v>43631</v>
          </cell>
          <cell r="BF2267">
            <v>45076</v>
          </cell>
          <cell r="BG2267">
            <v>4</v>
          </cell>
          <cell r="BH2267">
            <v>2023</v>
          </cell>
          <cell r="BI2267">
            <v>0</v>
          </cell>
          <cell r="BJ2267" t="str">
            <v>Arrendado</v>
          </cell>
          <cell r="BN2267">
            <v>0</v>
          </cell>
          <cell r="BO2267">
            <v>0</v>
          </cell>
          <cell r="BP2267" t="str">
            <v>-</v>
          </cell>
          <cell r="BQ2267">
            <v>43652</v>
          </cell>
          <cell r="BR2267" t="str">
            <v>AP-20181108-0815</v>
          </cell>
          <cell r="BS2267" t="str">
            <v>109</v>
          </cell>
          <cell r="BT2267" t="str">
            <v>5/48</v>
          </cell>
          <cell r="BU2267">
            <v>2410.09</v>
          </cell>
          <cell r="BV2267">
            <v>2711.83</v>
          </cell>
          <cell r="BW2267">
            <v>5121.92</v>
          </cell>
          <cell r="BX2267">
            <v>819.51</v>
          </cell>
          <cell r="BY2267">
            <v>5941.43</v>
          </cell>
          <cell r="BZ2267">
            <v>247637.48</v>
          </cell>
          <cell r="CA2267" t="str">
            <v>01/02/2019</v>
          </cell>
          <cell r="CB2267" t="str">
            <v>06/02/2023</v>
          </cell>
          <cell r="CC2267" t="str">
            <v>Miércoles</v>
          </cell>
          <cell r="CD2267" t="str">
            <v>-</v>
          </cell>
          <cell r="CE2267" t="str">
            <v>4</v>
          </cell>
          <cell r="CF2267" t="str">
            <v>Rojo</v>
          </cell>
          <cell r="CG2267" t="str">
            <v>3er Sábado</v>
          </cell>
          <cell r="CH2267" t="str">
            <v>Mzo y Abr</v>
          </cell>
          <cell r="CI2267" t="str">
            <v>Sep y Oct</v>
          </cell>
          <cell r="CJ2267" t="str">
            <v>Ajustador</v>
          </cell>
          <cell r="CK2267">
            <v>72</v>
          </cell>
          <cell r="CL2267" t="str">
            <v>101 - MAGNA</v>
          </cell>
          <cell r="CM2267" t="str">
            <v>19069</v>
          </cell>
          <cell r="CN2267" t="str">
            <v>185/60/R15</v>
          </cell>
          <cell r="CO2267" t="str">
            <v>Motor: 1.5L, Potencia: 99hp @ 4,800 rpm. Torque: 82 lb-pie @ 4,000 rpm</v>
          </cell>
          <cell r="CP2267" t="str">
            <v>4015659</v>
          </cell>
        </row>
        <row r="2268">
          <cell r="A2268" t="str">
            <v>19070</v>
          </cell>
          <cell r="B2268" t="str">
            <v>01F383</v>
          </cell>
          <cell r="C2268" t="str">
            <v>Ciudad de México</v>
          </cell>
          <cell r="D2268" t="str">
            <v>No aplica</v>
          </cell>
          <cell r="E2268" t="str">
            <v>Prius</v>
          </cell>
          <cell r="F2268" t="str">
            <v>Automóvil</v>
          </cell>
          <cell r="G2268" t="str">
            <v>Toyota</v>
          </cell>
          <cell r="H2268" t="str">
            <v>Prius C 5 Ptas, Híbrido, T/A-CVT, D/H, A/A, ABS, B/A, E/E, CD/BT</v>
          </cell>
          <cell r="I2268" t="str">
            <v>JTDKDTB36K1624310</v>
          </cell>
          <cell r="J2268" t="str">
            <v>1NZ 8747943</v>
          </cell>
          <cell r="K2268" t="str">
            <v>Magna</v>
          </cell>
          <cell r="L2268">
            <v>4</v>
          </cell>
          <cell r="M2268">
            <v>36</v>
          </cell>
          <cell r="N2268">
            <v>2019</v>
          </cell>
          <cell r="O2268" t="str">
            <v>Ciudad de México</v>
          </cell>
          <cell r="P2268" t="str">
            <v>Ciudad de México</v>
          </cell>
          <cell r="Q2268" t="str">
            <v>Zona Metropolitana</v>
          </cell>
          <cell r="R2268" t="str">
            <v>Activo</v>
          </cell>
          <cell r="S2268" t="str">
            <v>En operación</v>
          </cell>
          <cell r="T2268" t="str">
            <v>GNP</v>
          </cell>
          <cell r="U2268" t="str">
            <v>Grupo Nacional Provincial, S.A.B.</v>
          </cell>
          <cell r="V2268" t="str">
            <v>Asesor de Servicio</v>
          </cell>
          <cell r="W2268" t="str">
            <v>-</v>
          </cell>
          <cell r="X2268" t="str">
            <v>-</v>
          </cell>
          <cell r="Y2268" t="str">
            <v>Asignado</v>
          </cell>
          <cell r="Z2268" t="str">
            <v>N88178</v>
          </cell>
          <cell r="AA2268" t="str">
            <v>Gamboa Ballado Jhonatan Carlos</v>
          </cell>
          <cell r="AB2268" t="str">
            <v>Grupo Nacional Provincial, S.A.B.</v>
          </cell>
          <cell r="AC2268" t="str">
            <v>GABJ790809GFA</v>
          </cell>
          <cell r="AD2268" t="str">
            <v>Operativo</v>
          </cell>
          <cell r="AE2268" t="str">
            <v>Asesor de Servicio Automovil</v>
          </cell>
          <cell r="AF2268" t="str">
            <v>Unidad Operativa</v>
          </cell>
          <cell r="AG2268" t="str">
            <v>Dirección Servicio y Operaciones</v>
          </cell>
          <cell r="AH2268" t="str">
            <v>Subdir. Siniestros CDMX y Sureste</v>
          </cell>
          <cell r="AI2268" t="str">
            <v>C9208</v>
          </cell>
          <cell r="AJ2268" t="str">
            <v>Lasa Estrada Antxon</v>
          </cell>
          <cell r="AK2268" t="str">
            <v>Tlalnepantla</v>
          </cell>
          <cell r="AL2268" t="str">
            <v>Tlalnepantla</v>
          </cell>
          <cell r="AM2268">
            <v>0</v>
          </cell>
          <cell r="AN2268" t="str">
            <v>jhonatan.gamboa@gnp.com.mx</v>
          </cell>
          <cell r="AO2268" t="str">
            <v>jhonatan.gamboa@gnp.com.mx</v>
          </cell>
          <cell r="AQ2268">
            <v>5535228429</v>
          </cell>
          <cell r="AR2268" t="str">
            <v>6363180011637152</v>
          </cell>
          <cell r="AS2268" t="str">
            <v>ACTIVO</v>
          </cell>
          <cell r="AT2268" t="str">
            <v>0762</v>
          </cell>
          <cell r="AU2268" t="str">
            <v>955</v>
          </cell>
          <cell r="AV2268" t="str">
            <v>01/27</v>
          </cell>
          <cell r="AW2268" t="str">
            <v>IMDM24204178..</v>
          </cell>
          <cell r="AX2268" t="str">
            <v>Activo</v>
          </cell>
          <cell r="AY2268" t="str">
            <v>Si</v>
          </cell>
          <cell r="AZ2268">
            <v>1229.17</v>
          </cell>
          <cell r="BA2268">
            <v>43708</v>
          </cell>
          <cell r="BB2268">
            <v>7375.02</v>
          </cell>
          <cell r="BC2268">
            <v>110624.98</v>
          </cell>
          <cell r="BD2268">
            <v>118000</v>
          </cell>
          <cell r="BE2268">
            <v>43631</v>
          </cell>
          <cell r="BF2268">
            <v>45076</v>
          </cell>
          <cell r="BG2268">
            <v>4</v>
          </cell>
          <cell r="BH2268">
            <v>2023</v>
          </cell>
          <cell r="BI2268">
            <v>0</v>
          </cell>
          <cell r="BJ2268" t="str">
            <v>Arrendado</v>
          </cell>
          <cell r="BN2268">
            <v>0</v>
          </cell>
          <cell r="BO2268">
            <v>0</v>
          </cell>
          <cell r="BP2268" t="str">
            <v>-</v>
          </cell>
          <cell r="BQ2268">
            <v>43652</v>
          </cell>
          <cell r="BR2268" t="str">
            <v>AP-20181108-0815</v>
          </cell>
          <cell r="BS2268" t="str">
            <v>105</v>
          </cell>
          <cell r="BT2268" t="str">
            <v>5/48</v>
          </cell>
          <cell r="BU2268">
            <v>2410.09</v>
          </cell>
          <cell r="BV2268">
            <v>2711.83</v>
          </cell>
          <cell r="BW2268">
            <v>5121.92</v>
          </cell>
          <cell r="BX2268">
            <v>819.51</v>
          </cell>
          <cell r="BY2268">
            <v>5941.43</v>
          </cell>
          <cell r="BZ2268">
            <v>247637.48</v>
          </cell>
          <cell r="CA2268" t="str">
            <v>01/02/2019</v>
          </cell>
          <cell r="CB2268" t="str">
            <v>06/02/2023</v>
          </cell>
          <cell r="CC2268" t="str">
            <v>Miércoles</v>
          </cell>
          <cell r="CD2268" t="str">
            <v>-</v>
          </cell>
          <cell r="CE2268" t="str">
            <v>3</v>
          </cell>
          <cell r="CF2268" t="str">
            <v>Rojo</v>
          </cell>
          <cell r="CG2268" t="str">
            <v>3er Sábado</v>
          </cell>
          <cell r="CH2268" t="str">
            <v>Mzo y Abr</v>
          </cell>
          <cell r="CI2268" t="str">
            <v>Sep y Oct</v>
          </cell>
          <cell r="CJ2268" t="str">
            <v>Ajustador</v>
          </cell>
          <cell r="CK2268">
            <v>72</v>
          </cell>
          <cell r="CL2268" t="str">
            <v>101 - MAGNA</v>
          </cell>
          <cell r="CM2268" t="str">
            <v>19070</v>
          </cell>
          <cell r="CN2268" t="str">
            <v>185/60/R15</v>
          </cell>
          <cell r="CO2268" t="str">
            <v>Motor: 1.5L, Potencia: 99hp @ 4,800 rpm. Torque: 82 lb-pie @ 4,000 rpm</v>
          </cell>
          <cell r="CP2268" t="str">
            <v>4006589</v>
          </cell>
        </row>
        <row r="2269">
          <cell r="A2269" t="str">
            <v>19071</v>
          </cell>
          <cell r="B2269" t="str">
            <v>01F379</v>
          </cell>
          <cell r="C2269" t="str">
            <v>Ciudad de México</v>
          </cell>
          <cell r="D2269" t="str">
            <v>No aplica</v>
          </cell>
          <cell r="E2269" t="str">
            <v>Prius</v>
          </cell>
          <cell r="F2269" t="str">
            <v>Automóvil</v>
          </cell>
          <cell r="G2269" t="str">
            <v>Toyota</v>
          </cell>
          <cell r="H2269" t="str">
            <v>Prius C 5 Ptas, Híbrido, T/A-CVT, D/H, A/A, ABS, B/A, E/E, CD/BT</v>
          </cell>
          <cell r="I2269" t="str">
            <v>JTDKDTB30K1624268</v>
          </cell>
          <cell r="J2269" t="str">
            <v>1NZ 8746300</v>
          </cell>
          <cell r="K2269" t="str">
            <v>Magna</v>
          </cell>
          <cell r="L2269">
            <v>4</v>
          </cell>
          <cell r="M2269">
            <v>36</v>
          </cell>
          <cell r="N2269">
            <v>2019</v>
          </cell>
          <cell r="O2269" t="str">
            <v>Ciudad de México</v>
          </cell>
          <cell r="P2269" t="str">
            <v>Ciudad de México</v>
          </cell>
          <cell r="Q2269" t="str">
            <v>Zona Metropolitana</v>
          </cell>
          <cell r="R2269" t="str">
            <v>Activo</v>
          </cell>
          <cell r="S2269" t="str">
            <v>En operación</v>
          </cell>
          <cell r="T2269" t="str">
            <v>GNP</v>
          </cell>
          <cell r="U2269" t="str">
            <v>Grupo Nacional Provincial, S.A.B.</v>
          </cell>
          <cell r="V2269" t="str">
            <v>Pool Ajustes</v>
          </cell>
          <cell r="W2269" t="str">
            <v>Pool Semiasignado</v>
          </cell>
          <cell r="X2269" t="str">
            <v>-</v>
          </cell>
          <cell r="Y2269" t="str">
            <v>Pool</v>
          </cell>
          <cell r="Z2269" t="str">
            <v>N89927</v>
          </cell>
          <cell r="AA2269" t="str">
            <v>Salazar Hernández Alejandro</v>
          </cell>
          <cell r="AB2269" t="str">
            <v>Grupo Nacional Provincial, S.A.B.</v>
          </cell>
          <cell r="AC2269" t="str">
            <v>SAHA7905127X5</v>
          </cell>
          <cell r="AD2269" t="str">
            <v>Jefe de departamento</v>
          </cell>
          <cell r="AE2269" t="str">
            <v>Jefe de Departamento A</v>
          </cell>
          <cell r="AF2269" t="str">
            <v>Unidad Staff</v>
          </cell>
          <cell r="AG2269" t="str">
            <v>Dirección Recursos Humanos y Servicios Administrativos</v>
          </cell>
          <cell r="AH2269" t="str">
            <v>Subdir. Servicios Generales</v>
          </cell>
          <cell r="AI2269" t="str">
            <v>C6705</v>
          </cell>
          <cell r="AJ2269" t="str">
            <v>Ramirez Granados Arturo</v>
          </cell>
          <cell r="AK2269" t="str">
            <v>Sur P2 C-4</v>
          </cell>
          <cell r="AL2269" t="str">
            <v>Plaza GNP</v>
          </cell>
          <cell r="AM2269">
            <v>3398</v>
          </cell>
          <cell r="AN2269" t="str">
            <v>alejandro.salazar@gnp.com.mx</v>
          </cell>
          <cell r="AO2269" t="str">
            <v>alejandro.salazar@gnp.com.mx</v>
          </cell>
          <cell r="AQ2269">
            <v>5543868222</v>
          </cell>
          <cell r="AR2269" t="str">
            <v>6363180011637186</v>
          </cell>
          <cell r="AS2269" t="str">
            <v>ACTIVO</v>
          </cell>
          <cell r="AT2269" t="str">
            <v>5587</v>
          </cell>
          <cell r="AU2269" t="str">
            <v>884</v>
          </cell>
          <cell r="AV2269" t="str">
            <v>01/27</v>
          </cell>
          <cell r="AW2269" t="str">
            <v>IMDM24204179..</v>
          </cell>
          <cell r="AX2269" t="str">
            <v>Activo</v>
          </cell>
          <cell r="AY2269" t="str">
            <v>No</v>
          </cell>
          <cell r="AZ2269" t="str">
            <v>-</v>
          </cell>
          <cell r="BA2269" t="str">
            <v>-</v>
          </cell>
          <cell r="BB2269" t="str">
            <v>-</v>
          </cell>
          <cell r="BC2269" t="str">
            <v>-</v>
          </cell>
          <cell r="BD2269" t="str">
            <v>-</v>
          </cell>
          <cell r="BE2269" t="str">
            <v>-</v>
          </cell>
          <cell r="BF2269" t="str">
            <v>-</v>
          </cell>
          <cell r="BG2269" t="str">
            <v>-</v>
          </cell>
          <cell r="BH2269">
            <v>2023</v>
          </cell>
          <cell r="BI2269">
            <v>0</v>
          </cell>
          <cell r="BJ2269" t="str">
            <v>Arrendado</v>
          </cell>
          <cell r="BN2269">
            <v>0</v>
          </cell>
          <cell r="BO2269">
            <v>0</v>
          </cell>
          <cell r="BP2269" t="str">
            <v>-</v>
          </cell>
          <cell r="BQ2269">
            <v>43652</v>
          </cell>
          <cell r="BR2269" t="str">
            <v>AP-20181108-0815</v>
          </cell>
          <cell r="BS2269" t="str">
            <v>106</v>
          </cell>
          <cell r="BT2269" t="str">
            <v>5/48</v>
          </cell>
          <cell r="BU2269">
            <v>2410.09</v>
          </cell>
          <cell r="BV2269">
            <v>2711.83</v>
          </cell>
          <cell r="BW2269">
            <v>5121.92</v>
          </cell>
          <cell r="BX2269">
            <v>819.51</v>
          </cell>
          <cell r="BY2269">
            <v>5941.43</v>
          </cell>
          <cell r="BZ2269">
            <v>247637.48</v>
          </cell>
          <cell r="CA2269" t="str">
            <v>01/02/2019</v>
          </cell>
          <cell r="CB2269" t="str">
            <v>06/02/2023</v>
          </cell>
          <cell r="CC2269" t="str">
            <v>Viernes</v>
          </cell>
          <cell r="CD2269" t="str">
            <v>-</v>
          </cell>
          <cell r="CE2269" t="str">
            <v>9</v>
          </cell>
          <cell r="CF2269" t="str">
            <v>Azul</v>
          </cell>
          <cell r="CG2269" t="str">
            <v>5o Sábado</v>
          </cell>
          <cell r="CH2269" t="str">
            <v>May y Jun</v>
          </cell>
          <cell r="CI2269" t="str">
            <v>Nov y Dic</v>
          </cell>
          <cell r="CJ2269" t="str">
            <v>PAjustes</v>
          </cell>
          <cell r="CK2269">
            <v>72</v>
          </cell>
          <cell r="CL2269" t="str">
            <v>101 - MAGNA</v>
          </cell>
          <cell r="CM2269" t="str">
            <v>19071</v>
          </cell>
          <cell r="CN2269" t="str">
            <v>185/60/R15</v>
          </cell>
          <cell r="CO2269" t="str">
            <v>Motor: 1.5L, Potencia: 99hp @ 4,800 rpm. Torque: 82 lb-pie @ 4,000 rpm</v>
          </cell>
          <cell r="CP2269" t="str">
            <v>-</v>
          </cell>
        </row>
        <row r="2270">
          <cell r="A2270" t="str">
            <v>19072</v>
          </cell>
          <cell r="B2270" t="str">
            <v>01F378</v>
          </cell>
          <cell r="C2270" t="str">
            <v>Ciudad de México</v>
          </cell>
          <cell r="D2270" t="str">
            <v>No aplica</v>
          </cell>
          <cell r="E2270" t="str">
            <v>Prius</v>
          </cell>
          <cell r="F2270" t="str">
            <v>Automóvil</v>
          </cell>
          <cell r="G2270" t="str">
            <v>Toyota</v>
          </cell>
          <cell r="H2270" t="str">
            <v>Prius C 5 Ptas, Híbrido, T/A-CVT, D/H, A/A, ABS, B/A, E/E, CD/BT</v>
          </cell>
          <cell r="I2270" t="str">
            <v>JTDKDTB32K1624241</v>
          </cell>
          <cell r="J2270" t="str">
            <v>1NZ 8745044</v>
          </cell>
          <cell r="K2270" t="str">
            <v>Magna</v>
          </cell>
          <cell r="L2270">
            <v>4</v>
          </cell>
          <cell r="M2270">
            <v>36</v>
          </cell>
          <cell r="N2270">
            <v>2019</v>
          </cell>
          <cell r="O2270" t="str">
            <v>Ciudad de México</v>
          </cell>
          <cell r="P2270" t="str">
            <v>Ciudad de México</v>
          </cell>
          <cell r="Q2270" t="str">
            <v>Zona Metropolitana</v>
          </cell>
          <cell r="R2270" t="str">
            <v>Activo</v>
          </cell>
          <cell r="S2270" t="str">
            <v>En operación</v>
          </cell>
          <cell r="T2270" t="str">
            <v>GNP</v>
          </cell>
          <cell r="U2270" t="str">
            <v>Grupo Nacional Provincial, S.A.B.</v>
          </cell>
          <cell r="V2270" t="str">
            <v>Asesor de Servicio</v>
          </cell>
          <cell r="W2270" t="str">
            <v>-</v>
          </cell>
          <cell r="X2270" t="str">
            <v>-</v>
          </cell>
          <cell r="Y2270" t="str">
            <v>Asignado</v>
          </cell>
          <cell r="Z2270" t="str">
            <v>N90530</v>
          </cell>
          <cell r="AA2270" t="str">
            <v>Rodríguez Olvera Frank Jonathan</v>
          </cell>
          <cell r="AB2270" t="str">
            <v>Grupo Nacional Provincial, S.A.B.</v>
          </cell>
          <cell r="AC2270" t="str">
            <v>ROOF791206LCA</v>
          </cell>
          <cell r="AD2270" t="str">
            <v>Operativo</v>
          </cell>
          <cell r="AE2270" t="str">
            <v>Asesor de Servicio Automovil</v>
          </cell>
          <cell r="AF2270" t="str">
            <v>Unidad Operativa</v>
          </cell>
          <cell r="AG2270" t="str">
            <v>Dirección Servicio y Operaciones</v>
          </cell>
          <cell r="AH2270" t="str">
            <v>Subdir. Siniestros CDMX y Sureste</v>
          </cell>
          <cell r="AI2270" t="str">
            <v>C9215</v>
          </cell>
          <cell r="AJ2270" t="str">
            <v>Moreno Alvárez Elvia Citlalli</v>
          </cell>
          <cell r="AK2270" t="str">
            <v>Tlalnepantla</v>
          </cell>
          <cell r="AL2270" t="str">
            <v>Tlalnepantla</v>
          </cell>
          <cell r="AM2270">
            <v>0</v>
          </cell>
          <cell r="AN2270" t="str">
            <v>frank.rodriguez@gnp.com.mx</v>
          </cell>
          <cell r="AO2270" t="str">
            <v>frank.rodriguez@gnp.com.mx</v>
          </cell>
          <cell r="AQ2270">
            <v>5535228912</v>
          </cell>
          <cell r="AR2270" t="str">
            <v>6363180011637178</v>
          </cell>
          <cell r="AS2270" t="str">
            <v>ACTIVO</v>
          </cell>
          <cell r="AT2270" t="str">
            <v>5357</v>
          </cell>
          <cell r="AU2270" t="str">
            <v>794</v>
          </cell>
          <cell r="AV2270" t="str">
            <v>01/27</v>
          </cell>
          <cell r="AW2270" t="str">
            <v>IMDM24204184..</v>
          </cell>
          <cell r="AX2270" t="str">
            <v>Activo</v>
          </cell>
          <cell r="AY2270" t="str">
            <v>Si</v>
          </cell>
          <cell r="AZ2270">
            <v>1229.17</v>
          </cell>
          <cell r="BA2270">
            <v>43708</v>
          </cell>
          <cell r="BB2270">
            <v>7375.02</v>
          </cell>
          <cell r="BC2270" t="str">
            <v>-</v>
          </cell>
          <cell r="BD2270">
            <v>118000</v>
          </cell>
          <cell r="BE2270">
            <v>43631</v>
          </cell>
          <cell r="BF2270">
            <v>45076</v>
          </cell>
          <cell r="BG2270">
            <v>4</v>
          </cell>
          <cell r="BH2270">
            <v>2023</v>
          </cell>
          <cell r="BI2270">
            <v>0</v>
          </cell>
          <cell r="BJ2270" t="str">
            <v>Arrendado</v>
          </cell>
          <cell r="BN2270">
            <v>0</v>
          </cell>
          <cell r="BO2270">
            <v>0</v>
          </cell>
          <cell r="BP2270" t="str">
            <v>-</v>
          </cell>
          <cell r="BQ2270">
            <v>43652</v>
          </cell>
          <cell r="BR2270" t="str">
            <v>AP-20181108-0815</v>
          </cell>
          <cell r="BS2270" t="str">
            <v>107</v>
          </cell>
          <cell r="BT2270" t="str">
            <v>5/48</v>
          </cell>
          <cell r="BU2270">
            <v>2410.09</v>
          </cell>
          <cell r="BV2270">
            <v>2711.83</v>
          </cell>
          <cell r="BW2270">
            <v>5121.92</v>
          </cell>
          <cell r="BX2270">
            <v>819.51</v>
          </cell>
          <cell r="BY2270">
            <v>5941.43</v>
          </cell>
          <cell r="BZ2270">
            <v>247637.48</v>
          </cell>
          <cell r="CA2270" t="str">
            <v>01/02/2019</v>
          </cell>
          <cell r="CB2270" t="str">
            <v>06/02/2023</v>
          </cell>
          <cell r="CC2270" t="str">
            <v>Martes</v>
          </cell>
          <cell r="CD2270" t="str">
            <v>-</v>
          </cell>
          <cell r="CE2270" t="str">
            <v>8</v>
          </cell>
          <cell r="CF2270" t="str">
            <v>Rosa</v>
          </cell>
          <cell r="CG2270" t="str">
            <v>2o Sábado</v>
          </cell>
          <cell r="CH2270" t="str">
            <v>Feb y Mzo</v>
          </cell>
          <cell r="CI2270" t="str">
            <v>Ago y Sep</v>
          </cell>
          <cell r="CJ2270" t="str">
            <v>Ajustador</v>
          </cell>
          <cell r="CK2270">
            <v>72</v>
          </cell>
          <cell r="CL2270" t="str">
            <v>101 - MAGNA</v>
          </cell>
          <cell r="CM2270" t="str">
            <v>19072</v>
          </cell>
          <cell r="CN2270" t="str">
            <v>185/60/R15</v>
          </cell>
          <cell r="CO2270" t="str">
            <v>Motor: 1.5L, Potencia: 99hp @ 4,800 rpm. Torque: 82 lb-pie @ 4,000 rpm</v>
          </cell>
          <cell r="CP2270" t="str">
            <v>4006616</v>
          </cell>
        </row>
        <row r="2271">
          <cell r="A2271" t="str">
            <v>19073</v>
          </cell>
          <cell r="B2271" t="str">
            <v>01F382</v>
          </cell>
          <cell r="C2271" t="str">
            <v>Ciudad de México</v>
          </cell>
          <cell r="D2271" t="str">
            <v>No aplica</v>
          </cell>
          <cell r="E2271" t="str">
            <v>Prius</v>
          </cell>
          <cell r="F2271" t="str">
            <v>Automóvil</v>
          </cell>
          <cell r="G2271" t="str">
            <v>Toyota</v>
          </cell>
          <cell r="H2271" t="str">
            <v>Prius C 5 Ptas, Híbrido, T/A-CVT, D/H, A/A, ABS, B/A, E/E, CD/BT</v>
          </cell>
          <cell r="I2271" t="str">
            <v>JTDKDTB37K1624350</v>
          </cell>
          <cell r="J2271" t="str">
            <v>1NZ 8748828</v>
          </cell>
          <cell r="K2271" t="str">
            <v>Magna</v>
          </cell>
          <cell r="L2271">
            <v>4</v>
          </cell>
          <cell r="M2271">
            <v>36</v>
          </cell>
          <cell r="N2271">
            <v>2019</v>
          </cell>
          <cell r="O2271" t="str">
            <v>Ciudad de México</v>
          </cell>
          <cell r="P2271" t="str">
            <v>Ciudad de México</v>
          </cell>
          <cell r="Q2271" t="str">
            <v>Zona Metropolitana</v>
          </cell>
          <cell r="R2271" t="str">
            <v>Activo</v>
          </cell>
          <cell r="S2271" t="str">
            <v>En operación</v>
          </cell>
          <cell r="T2271" t="str">
            <v>GNP</v>
          </cell>
          <cell r="U2271" t="str">
            <v>Grupo Nacional Provincial, S.A.B.</v>
          </cell>
          <cell r="V2271" t="str">
            <v>Asesor de Servicio</v>
          </cell>
          <cell r="W2271" t="str">
            <v>-</v>
          </cell>
          <cell r="X2271" t="str">
            <v>-</v>
          </cell>
          <cell r="Y2271" t="str">
            <v>Asignado</v>
          </cell>
          <cell r="Z2271" t="str">
            <v>P64357</v>
          </cell>
          <cell r="AA2271" t="str">
            <v>Perez Estrada Cutberto Gabriel</v>
          </cell>
          <cell r="AB2271" t="str">
            <v>Grupo Nacional Provincial, S.A.B.</v>
          </cell>
          <cell r="AC2271" t="str">
            <v>PEEC6403205I1</v>
          </cell>
          <cell r="AD2271" t="str">
            <v>Operativo</v>
          </cell>
          <cell r="AE2271" t="str">
            <v>Asesor de Servicio Automovil</v>
          </cell>
          <cell r="AF2271" t="str">
            <v>Unidad Operativa</v>
          </cell>
          <cell r="AG2271" t="str">
            <v>Dirección Servicio y Operaciones</v>
          </cell>
          <cell r="AH2271" t="str">
            <v>Subdir. Siniestros CDMX y Sureste</v>
          </cell>
          <cell r="AI2271" t="str">
            <v>C9215</v>
          </cell>
          <cell r="AJ2271" t="str">
            <v>Moreno Alvárez Elvia Citlalli</v>
          </cell>
          <cell r="AK2271" t="str">
            <v>Tlalnepantla</v>
          </cell>
          <cell r="AL2271" t="str">
            <v>Tlalnepantla</v>
          </cell>
          <cell r="AM2271">
            <v>0</v>
          </cell>
          <cell r="AN2271" t="str">
            <v>cutberto.perez@gnp.com.mx</v>
          </cell>
          <cell r="AO2271" t="str">
            <v>cutberto.perez@gnp.com.mx</v>
          </cell>
          <cell r="AQ2271">
            <v>5535228906</v>
          </cell>
          <cell r="AR2271" t="str">
            <v>6363180011637202</v>
          </cell>
          <cell r="AS2271" t="str">
            <v>ACTIVO</v>
          </cell>
          <cell r="AT2271" t="str">
            <v>2675</v>
          </cell>
          <cell r="AU2271" t="str">
            <v>530</v>
          </cell>
          <cell r="AV2271" t="str">
            <v>01/27</v>
          </cell>
          <cell r="AW2271" t="str">
            <v>IMDM24204216..</v>
          </cell>
          <cell r="AX2271" t="str">
            <v>Activo</v>
          </cell>
          <cell r="AY2271" t="str">
            <v>Si</v>
          </cell>
          <cell r="AZ2271">
            <v>1229.17</v>
          </cell>
          <cell r="BA2271">
            <v>43708</v>
          </cell>
          <cell r="BB2271">
            <v>7375.02</v>
          </cell>
          <cell r="BC2271" t="str">
            <v>-</v>
          </cell>
          <cell r="BD2271">
            <v>118000</v>
          </cell>
          <cell r="BE2271">
            <v>43631</v>
          </cell>
          <cell r="BF2271">
            <v>45076</v>
          </cell>
          <cell r="BG2271">
            <v>4</v>
          </cell>
          <cell r="BH2271">
            <v>2023</v>
          </cell>
          <cell r="BI2271">
            <v>0</v>
          </cell>
          <cell r="BJ2271" t="str">
            <v>Arrendado</v>
          </cell>
          <cell r="BN2271">
            <v>0</v>
          </cell>
          <cell r="BO2271">
            <v>0</v>
          </cell>
          <cell r="BP2271" t="str">
            <v>-</v>
          </cell>
          <cell r="BQ2271">
            <v>43652</v>
          </cell>
          <cell r="BR2271" t="str">
            <v>AP-20181108-0815</v>
          </cell>
          <cell r="BS2271" t="str">
            <v>117</v>
          </cell>
          <cell r="BT2271" t="str">
            <v>5/48</v>
          </cell>
          <cell r="BU2271">
            <v>2410.09</v>
          </cell>
          <cell r="BV2271">
            <v>2711.83</v>
          </cell>
          <cell r="BW2271">
            <v>5121.92</v>
          </cell>
          <cell r="BX2271">
            <v>819.51</v>
          </cell>
          <cell r="BY2271">
            <v>5941.43</v>
          </cell>
          <cell r="BZ2271">
            <v>247637.48</v>
          </cell>
          <cell r="CA2271" t="str">
            <v>01/02/2019</v>
          </cell>
          <cell r="CB2271" t="str">
            <v>06/02/2023</v>
          </cell>
          <cell r="CC2271" t="str">
            <v>Jueves</v>
          </cell>
          <cell r="CD2271" t="str">
            <v>-</v>
          </cell>
          <cell r="CE2271" t="str">
            <v>2</v>
          </cell>
          <cell r="CF2271" t="str">
            <v>Verde</v>
          </cell>
          <cell r="CG2271" t="str">
            <v>4o Sábado</v>
          </cell>
          <cell r="CH2271" t="str">
            <v>Abr y May</v>
          </cell>
          <cell r="CI2271" t="str">
            <v>Oct y Nov</v>
          </cell>
          <cell r="CJ2271" t="str">
            <v>Ajustador</v>
          </cell>
          <cell r="CK2271">
            <v>72</v>
          </cell>
          <cell r="CL2271" t="str">
            <v>101 - MAGNA</v>
          </cell>
          <cell r="CM2271" t="str">
            <v>19073</v>
          </cell>
          <cell r="CN2271" t="str">
            <v>185/60/R15</v>
          </cell>
          <cell r="CO2271" t="str">
            <v>Motor: 1.5L, Potencia: 99hp @ 4,800 rpm. Torque: 82 lb-pie @ 4,000 rpm</v>
          </cell>
          <cell r="CP2271" t="str">
            <v>4006583</v>
          </cell>
        </row>
        <row r="2272">
          <cell r="A2272" t="str">
            <v>19074</v>
          </cell>
          <cell r="B2272" t="str">
            <v>01F374</v>
          </cell>
          <cell r="C2272" t="str">
            <v>Ciudad de México</v>
          </cell>
          <cell r="D2272" t="str">
            <v>No aplica</v>
          </cell>
          <cell r="E2272" t="str">
            <v>Prius</v>
          </cell>
          <cell r="F2272" t="str">
            <v>Automóvil</v>
          </cell>
          <cell r="G2272" t="str">
            <v>Toyota</v>
          </cell>
          <cell r="H2272" t="str">
            <v>Prius C 5 Ptas, Híbrido, T/A-CVT, D/H, A/A, ABS, B/A, E/E, CD/BT</v>
          </cell>
          <cell r="I2272" t="str">
            <v>JTDKDTB30K1624352</v>
          </cell>
          <cell r="J2272" t="str">
            <v>1NZ 8748753</v>
          </cell>
          <cell r="K2272" t="str">
            <v>Magna</v>
          </cell>
          <cell r="L2272">
            <v>4</v>
          </cell>
          <cell r="M2272">
            <v>36</v>
          </cell>
          <cell r="N2272">
            <v>2019</v>
          </cell>
          <cell r="O2272" t="str">
            <v>Ciudad de México</v>
          </cell>
          <cell r="P2272" t="str">
            <v>Ciudad de México</v>
          </cell>
          <cell r="Q2272" t="str">
            <v>Zona Metropolitana</v>
          </cell>
          <cell r="R2272" t="str">
            <v>Activo</v>
          </cell>
          <cell r="S2272" t="str">
            <v>En operación</v>
          </cell>
          <cell r="T2272" t="str">
            <v>GNP</v>
          </cell>
          <cell r="U2272" t="str">
            <v>Grupo Nacional Provincial, S.A.B.</v>
          </cell>
          <cell r="V2272" t="str">
            <v>Asesor de Servicio</v>
          </cell>
          <cell r="W2272" t="str">
            <v>-</v>
          </cell>
          <cell r="X2272" t="str">
            <v>-</v>
          </cell>
          <cell r="Y2272" t="str">
            <v>Asignado</v>
          </cell>
          <cell r="Z2272" t="str">
            <v>N94192</v>
          </cell>
          <cell r="AA2272" t="str">
            <v>Martinez Hernandez Ricardo</v>
          </cell>
          <cell r="AB2272" t="str">
            <v>Grupo Nacional Provincial, S.A.B.</v>
          </cell>
          <cell r="AC2272" t="str">
            <v>MAHR9301298SA</v>
          </cell>
          <cell r="AD2272" t="str">
            <v>Operativo</v>
          </cell>
          <cell r="AE2272" t="str">
            <v>Asesor de Servicio Automovil</v>
          </cell>
          <cell r="AF2272" t="str">
            <v>Unidad Operativa</v>
          </cell>
          <cell r="AG2272" t="str">
            <v>Dirección Servicio y Operaciones</v>
          </cell>
          <cell r="AH2272" t="str">
            <v>Subdir. Siniestros CDMX y Sureste</v>
          </cell>
          <cell r="AI2272" t="str">
            <v>C9215</v>
          </cell>
          <cell r="AJ2272" t="str">
            <v>Moreno Alvárez Elvia Citlalli</v>
          </cell>
          <cell r="AK2272" t="str">
            <v>Tlalnepantla</v>
          </cell>
          <cell r="AL2272" t="str">
            <v>Tlalnepantla</v>
          </cell>
          <cell r="AM2272">
            <v>0</v>
          </cell>
          <cell r="AN2272" t="str">
            <v>ricardo.hernandez@gnp.com.mx</v>
          </cell>
          <cell r="AO2272" t="str">
            <v>ricardo.hernandez@gnp.com.mx</v>
          </cell>
          <cell r="AQ2272">
            <v>5531094263</v>
          </cell>
          <cell r="AR2272" t="str">
            <v>6363180011637194</v>
          </cell>
          <cell r="AS2272" t="str">
            <v>ACTIVO</v>
          </cell>
          <cell r="AT2272" t="str">
            <v>8779</v>
          </cell>
          <cell r="AU2272" t="str">
            <v>352</v>
          </cell>
          <cell r="AV2272" t="str">
            <v>01/27</v>
          </cell>
          <cell r="AW2272" t="str">
            <v>IMDM24204176..</v>
          </cell>
          <cell r="AX2272" t="str">
            <v>Activo</v>
          </cell>
          <cell r="AY2272" t="str">
            <v>Si</v>
          </cell>
          <cell r="AZ2272">
            <v>1229.17</v>
          </cell>
          <cell r="BA2272">
            <v>43708</v>
          </cell>
          <cell r="BB2272">
            <v>7375.02</v>
          </cell>
          <cell r="BC2272" t="str">
            <v>-</v>
          </cell>
          <cell r="BD2272">
            <v>118000</v>
          </cell>
          <cell r="BE2272">
            <v>43631</v>
          </cell>
          <cell r="BF2272">
            <v>45076</v>
          </cell>
          <cell r="BG2272">
            <v>4</v>
          </cell>
          <cell r="BH2272">
            <v>2023</v>
          </cell>
          <cell r="BI2272">
            <v>0</v>
          </cell>
          <cell r="BJ2272" t="str">
            <v>Arrendado</v>
          </cell>
          <cell r="BN2272">
            <v>0</v>
          </cell>
          <cell r="BO2272">
            <v>0</v>
          </cell>
          <cell r="BP2272" t="str">
            <v>-</v>
          </cell>
          <cell r="BQ2272">
            <v>43652</v>
          </cell>
          <cell r="BR2272" t="str">
            <v>AP-20181108-0815</v>
          </cell>
          <cell r="BS2272" t="str">
            <v>118</v>
          </cell>
          <cell r="BT2272" t="str">
            <v>5/48</v>
          </cell>
          <cell r="BU2272">
            <v>2410.09</v>
          </cell>
          <cell r="BV2272">
            <v>2711.83</v>
          </cell>
          <cell r="BW2272">
            <v>5121.92</v>
          </cell>
          <cell r="BX2272">
            <v>819.51</v>
          </cell>
          <cell r="BY2272">
            <v>5941.43</v>
          </cell>
          <cell r="BZ2272">
            <v>247637.48</v>
          </cell>
          <cell r="CA2272" t="str">
            <v>01/02/2019</v>
          </cell>
          <cell r="CB2272" t="str">
            <v>06/02/2023</v>
          </cell>
          <cell r="CC2272" t="str">
            <v>Miércoles</v>
          </cell>
          <cell r="CD2272" t="str">
            <v>-</v>
          </cell>
          <cell r="CE2272" t="str">
            <v>4</v>
          </cell>
          <cell r="CF2272" t="str">
            <v>Rojo</v>
          </cell>
          <cell r="CG2272" t="str">
            <v>3er Sábado</v>
          </cell>
          <cell r="CH2272" t="str">
            <v>Mzo y Abr</v>
          </cell>
          <cell r="CI2272" t="str">
            <v>Sep y Oct</v>
          </cell>
          <cell r="CJ2272" t="str">
            <v>Ajustador</v>
          </cell>
          <cell r="CK2272">
            <v>72</v>
          </cell>
          <cell r="CL2272" t="str">
            <v>101 - MAGNA</v>
          </cell>
          <cell r="CM2272" t="str">
            <v>19074</v>
          </cell>
          <cell r="CN2272" t="str">
            <v>185/60/R15</v>
          </cell>
          <cell r="CO2272" t="str">
            <v>Motor: 1.5L, Potencia: 99hp @ 4,800 rpm. Torque: 82 lb-pie @ 4,000 rpm</v>
          </cell>
          <cell r="CP2272" t="str">
            <v>4006577</v>
          </cell>
        </row>
        <row r="2273">
          <cell r="A2273" t="str">
            <v>19075</v>
          </cell>
          <cell r="B2273" t="str">
            <v>01F376</v>
          </cell>
          <cell r="C2273" t="str">
            <v>Ciudad de México</v>
          </cell>
          <cell r="D2273" t="str">
            <v>No aplica</v>
          </cell>
          <cell r="E2273" t="str">
            <v>Prius</v>
          </cell>
          <cell r="F2273" t="str">
            <v>Automóvil</v>
          </cell>
          <cell r="G2273" t="str">
            <v>Toyota</v>
          </cell>
          <cell r="H2273" t="str">
            <v>Prius C 5 Ptas, Híbrido, T/A-CVT, D/H, A/A, ABS, B/A, E/E, CD/BT</v>
          </cell>
          <cell r="I2273" t="str">
            <v>JTDKDTB33K1624118</v>
          </cell>
          <cell r="J2273" t="str">
            <v>1NZ 8740952</v>
          </cell>
          <cell r="K2273" t="str">
            <v>Magna</v>
          </cell>
          <cell r="L2273">
            <v>4</v>
          </cell>
          <cell r="M2273">
            <v>36</v>
          </cell>
          <cell r="N2273">
            <v>2019</v>
          </cell>
          <cell r="O2273" t="str">
            <v>Ciudad de México</v>
          </cell>
          <cell r="P2273" t="str">
            <v>Ciudad de México</v>
          </cell>
          <cell r="Q2273" t="str">
            <v>Zona Metropolitana</v>
          </cell>
          <cell r="R2273" t="str">
            <v>Activo</v>
          </cell>
          <cell r="S2273" t="str">
            <v>En operación</v>
          </cell>
          <cell r="T2273" t="str">
            <v>GNP</v>
          </cell>
          <cell r="U2273" t="str">
            <v>Grupo Nacional Provincial, S.A.B.</v>
          </cell>
          <cell r="V2273" t="str">
            <v>Asesor de Servicio</v>
          </cell>
          <cell r="W2273" t="str">
            <v>-</v>
          </cell>
          <cell r="X2273" t="str">
            <v>-</v>
          </cell>
          <cell r="Y2273" t="str">
            <v>Asignado</v>
          </cell>
          <cell r="Z2273" t="str">
            <v>N88085</v>
          </cell>
          <cell r="AA2273" t="str">
            <v>Paniagua Reyes Hugo</v>
          </cell>
          <cell r="AB2273" t="str">
            <v>Grupo Nacional Provincial, S.A.B.</v>
          </cell>
          <cell r="AC2273" t="str">
            <v>PARH730520H59</v>
          </cell>
          <cell r="AD2273" t="str">
            <v>Operativo</v>
          </cell>
          <cell r="AE2273" t="str">
            <v>Asesor de Servicio Automovil</v>
          </cell>
          <cell r="AF2273" t="str">
            <v>Unidad Operativa</v>
          </cell>
          <cell r="AG2273" t="str">
            <v>Dirección Servicio y Operaciones</v>
          </cell>
          <cell r="AH2273" t="str">
            <v>Subdir. Siniestros CDMX y Sureste</v>
          </cell>
          <cell r="AI2273" t="str">
            <v>C9215</v>
          </cell>
          <cell r="AJ2273" t="str">
            <v>Moreno Alvárez Elvia Citlalli</v>
          </cell>
          <cell r="AK2273" t="str">
            <v>Tlalnepantla</v>
          </cell>
          <cell r="AL2273" t="str">
            <v>Tlalnepantla</v>
          </cell>
          <cell r="AM2273">
            <v>0</v>
          </cell>
          <cell r="AN2273" t="str">
            <v>hugo.paniagua@gnp.com.mx</v>
          </cell>
          <cell r="AO2273" t="str">
            <v>hugo.paniagua@gnp.com.mx</v>
          </cell>
          <cell r="AQ2273">
            <v>5535228877</v>
          </cell>
          <cell r="AR2273" t="str">
            <v>6363180011637228</v>
          </cell>
          <cell r="AS2273" t="str">
            <v>ACTIVO</v>
          </cell>
          <cell r="AT2273" t="str">
            <v>2467</v>
          </cell>
          <cell r="AU2273" t="str">
            <v>912</v>
          </cell>
          <cell r="AV2273" t="str">
            <v>01/27</v>
          </cell>
          <cell r="AW2273" t="str">
            <v>IMDM24204196..</v>
          </cell>
          <cell r="AX2273" t="str">
            <v>Activo</v>
          </cell>
          <cell r="AY2273" t="str">
            <v>Si</v>
          </cell>
          <cell r="AZ2273">
            <v>1229.17</v>
          </cell>
          <cell r="BA2273">
            <v>43708</v>
          </cell>
          <cell r="BB2273">
            <v>7375.02</v>
          </cell>
          <cell r="BC2273">
            <v>110624.98</v>
          </cell>
          <cell r="BD2273">
            <v>118000</v>
          </cell>
          <cell r="BE2273">
            <v>43631</v>
          </cell>
          <cell r="BF2273">
            <v>45076</v>
          </cell>
          <cell r="BG2273">
            <v>4</v>
          </cell>
          <cell r="BH2273">
            <v>2023</v>
          </cell>
          <cell r="BI2273">
            <v>0</v>
          </cell>
          <cell r="BJ2273" t="str">
            <v>Arrendado</v>
          </cell>
          <cell r="BN2273">
            <v>0</v>
          </cell>
          <cell r="BO2273">
            <v>0</v>
          </cell>
          <cell r="BP2273" t="str">
            <v>-</v>
          </cell>
          <cell r="BQ2273">
            <v>43652</v>
          </cell>
          <cell r="BR2273" t="str">
            <v>AP-20181108-0815</v>
          </cell>
          <cell r="BS2273" t="str">
            <v>119</v>
          </cell>
          <cell r="BT2273" t="str">
            <v>5/48</v>
          </cell>
          <cell r="BU2273">
            <v>2410.09</v>
          </cell>
          <cell r="BV2273">
            <v>2711.83</v>
          </cell>
          <cell r="BW2273">
            <v>5121.92</v>
          </cell>
          <cell r="BX2273">
            <v>819.51</v>
          </cell>
          <cell r="BY2273">
            <v>5941.43</v>
          </cell>
          <cell r="BZ2273">
            <v>247637.48</v>
          </cell>
          <cell r="CA2273" t="str">
            <v>01/02/2019</v>
          </cell>
          <cell r="CB2273" t="str">
            <v>06/02/2023</v>
          </cell>
          <cell r="CC2273" t="str">
            <v>Lunes</v>
          </cell>
          <cell r="CD2273" t="str">
            <v>-</v>
          </cell>
          <cell r="CE2273" t="str">
            <v>6</v>
          </cell>
          <cell r="CF2273" t="str">
            <v>Amarillo</v>
          </cell>
          <cell r="CG2273" t="str">
            <v>1er Sábado</v>
          </cell>
          <cell r="CH2273" t="str">
            <v>Ene y Feb</v>
          </cell>
          <cell r="CI2273" t="str">
            <v>Jul y Ago</v>
          </cell>
          <cell r="CJ2273" t="str">
            <v>Ajustador</v>
          </cell>
          <cell r="CK2273">
            <v>72</v>
          </cell>
          <cell r="CL2273" t="str">
            <v>101 - MAGNA</v>
          </cell>
          <cell r="CM2273" t="str">
            <v>19075</v>
          </cell>
          <cell r="CN2273" t="str">
            <v>185/60/R15</v>
          </cell>
          <cell r="CO2273" t="str">
            <v>Motor: 1.5L, Potencia: 99hp @ 4,800 rpm. Torque: 82 lb-pie @ 4,000 rpm</v>
          </cell>
          <cell r="CP2273" t="str">
            <v>4015849</v>
          </cell>
        </row>
        <row r="2274">
          <cell r="A2274" t="str">
            <v>19076</v>
          </cell>
          <cell r="B2274" t="str">
            <v>01F373</v>
          </cell>
          <cell r="C2274" t="str">
            <v>Ciudad de México</v>
          </cell>
          <cell r="D2274" t="str">
            <v>No aplica</v>
          </cell>
          <cell r="E2274" t="str">
            <v>Prius</v>
          </cell>
          <cell r="F2274" t="str">
            <v>Automóvil</v>
          </cell>
          <cell r="G2274" t="str">
            <v>Toyota</v>
          </cell>
          <cell r="H2274" t="str">
            <v>Prius C 5 Ptas, Híbrido, T/A-CVT, D/H, A/A, ABS, B/A, E/E, CD/BT</v>
          </cell>
          <cell r="I2274" t="str">
            <v>JTDKDTB33K1624278</v>
          </cell>
          <cell r="J2274" t="str">
            <v>1NZ 8745323</v>
          </cell>
          <cell r="K2274" t="str">
            <v>Magna</v>
          </cell>
          <cell r="L2274">
            <v>4</v>
          </cell>
          <cell r="M2274">
            <v>36</v>
          </cell>
          <cell r="N2274">
            <v>2019</v>
          </cell>
          <cell r="O2274" t="str">
            <v>Ciudad de México</v>
          </cell>
          <cell r="P2274" t="str">
            <v>Ciudad de México</v>
          </cell>
          <cell r="Q2274" t="str">
            <v>Zona Metropolitana</v>
          </cell>
          <cell r="R2274" t="str">
            <v>Activo</v>
          </cell>
          <cell r="S2274" t="str">
            <v>En operación</v>
          </cell>
          <cell r="T2274" t="str">
            <v>GNP</v>
          </cell>
          <cell r="U2274" t="str">
            <v>Grupo Nacional Provincial, S.A.B.</v>
          </cell>
          <cell r="V2274" t="str">
            <v>Asesor de Servicio</v>
          </cell>
          <cell r="W2274" t="str">
            <v>-</v>
          </cell>
          <cell r="X2274" t="str">
            <v>-</v>
          </cell>
          <cell r="Y2274" t="str">
            <v>Asignado</v>
          </cell>
          <cell r="Z2274" t="str">
            <v>N87501</v>
          </cell>
          <cell r="AA2274" t="str">
            <v>Jiménez Reyes Martin</v>
          </cell>
          <cell r="AB2274" t="str">
            <v>Grupo Nacional Provincial, S.A.B.</v>
          </cell>
          <cell r="AC2274" t="str">
            <v>JIRM7202232Z6</v>
          </cell>
          <cell r="AD2274" t="str">
            <v>Operativo</v>
          </cell>
          <cell r="AE2274" t="str">
            <v>Asesor de Servicio Automovil</v>
          </cell>
          <cell r="AF2274" t="str">
            <v>Unidad Operativa</v>
          </cell>
          <cell r="AG2274" t="str">
            <v>Dirección Servicio y Operaciones</v>
          </cell>
          <cell r="AH2274" t="str">
            <v>Subdir. Siniestros CDMX y Sureste</v>
          </cell>
          <cell r="AI2274" t="str">
            <v>C9208</v>
          </cell>
          <cell r="AJ2274" t="str">
            <v>Lasa Estrada Antxon</v>
          </cell>
          <cell r="AK2274" t="str">
            <v>Tlalnepantla</v>
          </cell>
          <cell r="AL2274" t="str">
            <v>Tlalnepantla</v>
          </cell>
          <cell r="AM2274">
            <v>0</v>
          </cell>
          <cell r="AN2274" t="str">
            <v>martin.jimenez@gnp.com.mx</v>
          </cell>
          <cell r="AO2274" t="str">
            <v>martin.jimenez@gnp.com.mx</v>
          </cell>
          <cell r="AQ2274">
            <v>5535667128</v>
          </cell>
          <cell r="AR2274" t="str">
            <v>6363180011637210</v>
          </cell>
          <cell r="AS2274" t="str">
            <v>ACTIVO</v>
          </cell>
          <cell r="AT2274" t="str">
            <v>0542</v>
          </cell>
          <cell r="AU2274" t="str">
            <v>660</v>
          </cell>
          <cell r="AV2274" t="str">
            <v>01/27</v>
          </cell>
          <cell r="AW2274" t="str">
            <v>IMDM24204180..</v>
          </cell>
          <cell r="AX2274" t="str">
            <v>Activo</v>
          </cell>
          <cell r="AY2274" t="str">
            <v>Si</v>
          </cell>
          <cell r="AZ2274">
            <v>1229.17</v>
          </cell>
          <cell r="BA2274">
            <v>43708</v>
          </cell>
          <cell r="BB2274">
            <v>7375.02</v>
          </cell>
          <cell r="BC2274">
            <v>110624.98</v>
          </cell>
          <cell r="BD2274">
            <v>118000</v>
          </cell>
          <cell r="BE2274">
            <v>43631</v>
          </cell>
          <cell r="BF2274">
            <v>45076</v>
          </cell>
          <cell r="BG2274">
            <v>4</v>
          </cell>
          <cell r="BH2274">
            <v>2023</v>
          </cell>
          <cell r="BI2274">
            <v>0</v>
          </cell>
          <cell r="BJ2274" t="str">
            <v>Arrendado</v>
          </cell>
          <cell r="BN2274">
            <v>0</v>
          </cell>
          <cell r="BO2274">
            <v>0</v>
          </cell>
          <cell r="BP2274" t="str">
            <v>-</v>
          </cell>
          <cell r="BQ2274">
            <v>43652</v>
          </cell>
          <cell r="BR2274" t="str">
            <v>AP-20181108-0815</v>
          </cell>
          <cell r="BS2274" t="str">
            <v>108</v>
          </cell>
          <cell r="BT2274" t="str">
            <v>5/48</v>
          </cell>
          <cell r="BU2274">
            <v>2410.09</v>
          </cell>
          <cell r="BV2274">
            <v>2711.83</v>
          </cell>
          <cell r="BW2274">
            <v>5121.92</v>
          </cell>
          <cell r="BX2274">
            <v>819.51</v>
          </cell>
          <cell r="BY2274">
            <v>5941.43</v>
          </cell>
          <cell r="BZ2274">
            <v>247637.48</v>
          </cell>
          <cell r="CA2274" t="str">
            <v>01/02/2019</v>
          </cell>
          <cell r="CB2274" t="str">
            <v>06/02/2023</v>
          </cell>
          <cell r="CC2274" t="str">
            <v>Miércoles</v>
          </cell>
          <cell r="CD2274" t="str">
            <v>-</v>
          </cell>
          <cell r="CE2274" t="str">
            <v>3</v>
          </cell>
          <cell r="CF2274" t="str">
            <v>Rojo</v>
          </cell>
          <cell r="CG2274" t="str">
            <v>3er Sábado</v>
          </cell>
          <cell r="CH2274" t="str">
            <v>Mzo y Abr</v>
          </cell>
          <cell r="CI2274" t="str">
            <v>Sep y Oct</v>
          </cell>
          <cell r="CJ2274" t="str">
            <v>Ajustador</v>
          </cell>
          <cell r="CK2274">
            <v>72</v>
          </cell>
          <cell r="CL2274" t="str">
            <v>101 - MAGNA</v>
          </cell>
          <cell r="CM2274" t="str">
            <v>19076</v>
          </cell>
          <cell r="CN2274" t="str">
            <v>185/60/R15</v>
          </cell>
          <cell r="CO2274" t="str">
            <v>Motor: 1.5L, Potencia: 99hp @ 4,800 rpm. Torque: 82 lb-pie @ 4,000 rpm</v>
          </cell>
          <cell r="CP2274" t="str">
            <v>4006629</v>
          </cell>
        </row>
        <row r="2275">
          <cell r="A2275" t="str">
            <v>19077</v>
          </cell>
          <cell r="B2275" t="str">
            <v>01F377</v>
          </cell>
          <cell r="C2275" t="str">
            <v>Ciudad de México</v>
          </cell>
          <cell r="D2275" t="str">
            <v>No aplica</v>
          </cell>
          <cell r="E2275" t="str">
            <v>Prius</v>
          </cell>
          <cell r="F2275" t="str">
            <v>Automóvil</v>
          </cell>
          <cell r="G2275" t="str">
            <v>Toyota</v>
          </cell>
          <cell r="H2275" t="str">
            <v>Prius C 5 Ptas, Híbrido, T/A-CVT, D/H, A/A, ABS, B/A, E/E, CD/BT</v>
          </cell>
          <cell r="I2275" t="str">
            <v>JTDKDTB33K1624314</v>
          </cell>
          <cell r="J2275" t="str">
            <v>1NZ 8746749</v>
          </cell>
          <cell r="K2275" t="str">
            <v>Magna</v>
          </cell>
          <cell r="L2275">
            <v>4</v>
          </cell>
          <cell r="M2275">
            <v>36</v>
          </cell>
          <cell r="N2275">
            <v>2019</v>
          </cell>
          <cell r="O2275" t="str">
            <v>Ciudad de México</v>
          </cell>
          <cell r="P2275" t="str">
            <v>Ciudad de México</v>
          </cell>
          <cell r="Q2275" t="str">
            <v>Zona Metropolitana</v>
          </cell>
          <cell r="R2275" t="str">
            <v>Activo</v>
          </cell>
          <cell r="S2275" t="str">
            <v>En operación</v>
          </cell>
          <cell r="T2275" t="str">
            <v>GNP</v>
          </cell>
          <cell r="U2275" t="str">
            <v>Grupo Nacional Provincial, S.A.B.</v>
          </cell>
          <cell r="V2275" t="str">
            <v>Asesor de Servicio</v>
          </cell>
          <cell r="W2275" t="str">
            <v>-</v>
          </cell>
          <cell r="X2275" t="str">
            <v>-</v>
          </cell>
          <cell r="Y2275" t="str">
            <v>Asignado</v>
          </cell>
          <cell r="Z2275" t="str">
            <v>N87802</v>
          </cell>
          <cell r="AA2275" t="str">
            <v>Alfonso Balderas Rufino</v>
          </cell>
          <cell r="AB2275" t="str">
            <v>Grupo Nacional Provincial, S.A.B.</v>
          </cell>
          <cell r="AC2275" t="str">
            <v>AOBR730719MC9</v>
          </cell>
          <cell r="AD2275" t="str">
            <v>Operativo</v>
          </cell>
          <cell r="AE2275" t="str">
            <v>Asesor de Servicio Automovil</v>
          </cell>
          <cell r="AF2275" t="str">
            <v>Unidad Operativa</v>
          </cell>
          <cell r="AG2275" t="str">
            <v>Dirección Servicio y Operaciones</v>
          </cell>
          <cell r="AH2275" t="str">
            <v>Subdir. Siniestros CDMX y Sureste</v>
          </cell>
          <cell r="AI2275" t="str">
            <v>C9208</v>
          </cell>
          <cell r="AJ2275" t="str">
            <v>Lasa Estrada Antxon</v>
          </cell>
          <cell r="AK2275" t="str">
            <v>Tlalnepantla</v>
          </cell>
          <cell r="AL2275" t="str">
            <v>Tlalnepantla</v>
          </cell>
          <cell r="AM2275">
            <v>0</v>
          </cell>
          <cell r="AN2275" t="str">
            <v>rufino.alfonso@gnp.com.mx</v>
          </cell>
          <cell r="AO2275" t="str">
            <v>rufino.alfonso@gnp.com.mx</v>
          </cell>
          <cell r="AQ2275">
            <v>5535228247</v>
          </cell>
          <cell r="AR2275" t="str">
            <v>6363180011637244</v>
          </cell>
          <cell r="AS2275" t="str">
            <v>ACTIVO</v>
          </cell>
          <cell r="AT2275" t="str">
            <v>3524</v>
          </cell>
          <cell r="AU2275" t="str">
            <v>036</v>
          </cell>
          <cell r="AV2275" t="str">
            <v>01/27</v>
          </cell>
          <cell r="AW2275" t="str">
            <v>IMDM24204182..</v>
          </cell>
          <cell r="AX2275" t="str">
            <v>Activo</v>
          </cell>
          <cell r="AY2275" t="str">
            <v>Si</v>
          </cell>
          <cell r="AZ2275">
            <v>1229.17</v>
          </cell>
          <cell r="BA2275">
            <v>43708</v>
          </cell>
          <cell r="BB2275">
            <v>7375.02</v>
          </cell>
          <cell r="BC2275">
            <v>110624.98</v>
          </cell>
          <cell r="BD2275">
            <v>118000</v>
          </cell>
          <cell r="BE2275">
            <v>43631</v>
          </cell>
          <cell r="BF2275">
            <v>45076</v>
          </cell>
          <cell r="BG2275">
            <v>4</v>
          </cell>
          <cell r="BH2275">
            <v>2023</v>
          </cell>
          <cell r="BI2275">
            <v>0</v>
          </cell>
          <cell r="BJ2275" t="str">
            <v>Arrendado</v>
          </cell>
          <cell r="BN2275">
            <v>0</v>
          </cell>
          <cell r="BO2275">
            <v>0</v>
          </cell>
          <cell r="BP2275" t="str">
            <v>-</v>
          </cell>
          <cell r="BQ2275">
            <v>43652</v>
          </cell>
          <cell r="BR2275" t="str">
            <v>AP-20181108-0815</v>
          </cell>
          <cell r="BS2275" t="str">
            <v>104</v>
          </cell>
          <cell r="BT2275" t="str">
            <v>5/48</v>
          </cell>
          <cell r="BU2275">
            <v>2410.09</v>
          </cell>
          <cell r="BV2275">
            <v>2711.83</v>
          </cell>
          <cell r="BW2275">
            <v>5121.92</v>
          </cell>
          <cell r="BX2275">
            <v>819.51</v>
          </cell>
          <cell r="BY2275">
            <v>5941.43</v>
          </cell>
          <cell r="BZ2275">
            <v>247637.48</v>
          </cell>
          <cell r="CA2275" t="str">
            <v>01/02/2019</v>
          </cell>
          <cell r="CB2275" t="str">
            <v>06/02/2023</v>
          </cell>
          <cell r="CC2275" t="str">
            <v>Martes</v>
          </cell>
          <cell r="CD2275" t="str">
            <v>-</v>
          </cell>
          <cell r="CE2275" t="str">
            <v>7</v>
          </cell>
          <cell r="CF2275" t="str">
            <v>Rosa</v>
          </cell>
          <cell r="CG2275" t="str">
            <v>2o Sábado</v>
          </cell>
          <cell r="CH2275" t="str">
            <v>Feb y Mzo</v>
          </cell>
          <cell r="CI2275" t="str">
            <v>Ago y Sep</v>
          </cell>
          <cell r="CJ2275" t="str">
            <v>Ajustador</v>
          </cell>
          <cell r="CK2275">
            <v>72</v>
          </cell>
          <cell r="CL2275" t="str">
            <v>101 - MAGNA</v>
          </cell>
          <cell r="CM2275" t="str">
            <v>19077</v>
          </cell>
          <cell r="CN2275" t="str">
            <v>185/60/R15</v>
          </cell>
          <cell r="CO2275" t="str">
            <v>Motor: 1.5L, Potencia: 99hp @ 4,800 rpm. Torque: 82 lb-pie @ 4,000 rpm</v>
          </cell>
          <cell r="CP2275" t="str">
            <v>4014925</v>
          </cell>
        </row>
        <row r="2276">
          <cell r="A2276" t="str">
            <v>19078</v>
          </cell>
          <cell r="B2276" t="str">
            <v>01F425</v>
          </cell>
          <cell r="C2276" t="str">
            <v>Ciudad de México</v>
          </cell>
          <cell r="D2276" t="str">
            <v>No aplica</v>
          </cell>
          <cell r="E2276" t="str">
            <v>Prius</v>
          </cell>
          <cell r="F2276" t="str">
            <v>Automóvil</v>
          </cell>
          <cell r="G2276" t="str">
            <v>Toyota</v>
          </cell>
          <cell r="H2276" t="str">
            <v>Prius C 5 Ptas, Híbrido, T/A-CVT, D/H, A/A, ABS, B/A, E/E, CD/BT</v>
          </cell>
          <cell r="I2276" t="str">
            <v>JTDKDTB35K1625058</v>
          </cell>
          <cell r="J2276" t="str">
            <v>1NZ 8767142</v>
          </cell>
          <cell r="K2276" t="str">
            <v>Magna</v>
          </cell>
          <cell r="L2276">
            <v>4</v>
          </cell>
          <cell r="M2276">
            <v>36</v>
          </cell>
          <cell r="N2276">
            <v>2019</v>
          </cell>
          <cell r="O2276" t="str">
            <v>Ciudad de México</v>
          </cell>
          <cell r="P2276" t="str">
            <v>Ciudad de México</v>
          </cell>
          <cell r="Q2276" t="str">
            <v>Zona Metropolitana</v>
          </cell>
          <cell r="R2276" t="str">
            <v>Activo</v>
          </cell>
          <cell r="S2276" t="str">
            <v>En operación</v>
          </cell>
          <cell r="T2276" t="str">
            <v>GNP</v>
          </cell>
          <cell r="U2276" t="str">
            <v>Grupo Nacional Provincial, S.A.B.</v>
          </cell>
          <cell r="V2276" t="str">
            <v>Asesor de Servicio</v>
          </cell>
          <cell r="W2276" t="str">
            <v>-</v>
          </cell>
          <cell r="X2276" t="str">
            <v>-</v>
          </cell>
          <cell r="Y2276" t="str">
            <v>Asignado</v>
          </cell>
          <cell r="Z2276" t="str">
            <v>N94337</v>
          </cell>
          <cell r="AA2276" t="str">
            <v>Santillán Rivera Adan</v>
          </cell>
          <cell r="AB2276" t="str">
            <v>Grupo Nacional Provincial, S.A.B.</v>
          </cell>
          <cell r="AC2276" t="str">
            <v>SARA8503265A7</v>
          </cell>
          <cell r="AD2276" t="str">
            <v>Operativo</v>
          </cell>
          <cell r="AE2276" t="str">
            <v>Asesor de Servicio Automovil</v>
          </cell>
          <cell r="AF2276" t="str">
            <v>Unidad Operativa</v>
          </cell>
          <cell r="AG2276" t="str">
            <v>Dirección Servicio y Operaciones</v>
          </cell>
          <cell r="AH2276" t="str">
            <v>Subdir. Siniestros CDMX y Sureste</v>
          </cell>
          <cell r="AI2276" t="str">
            <v>C9208</v>
          </cell>
          <cell r="AJ2276" t="str">
            <v>Lasa Estrada Antxon</v>
          </cell>
          <cell r="AK2276" t="str">
            <v>Tlalnepantla</v>
          </cell>
          <cell r="AL2276" t="str">
            <v>Tlalnepantla</v>
          </cell>
          <cell r="AM2276">
            <v>84119</v>
          </cell>
          <cell r="AN2276" t="str">
            <v>adan.santillan@gnp.com.mx</v>
          </cell>
          <cell r="AO2276" t="str">
            <v>adan.santillan@gnp.com.mx</v>
          </cell>
          <cell r="AQ2276">
            <v>5535228388</v>
          </cell>
          <cell r="AR2276" t="str">
            <v>6363180011637236</v>
          </cell>
          <cell r="AS2276" t="str">
            <v>ACTIVO</v>
          </cell>
          <cell r="AT2276" t="str">
            <v>1678</v>
          </cell>
          <cell r="AU2276" t="str">
            <v>100</v>
          </cell>
          <cell r="AV2276" t="str">
            <v>01/27</v>
          </cell>
          <cell r="AW2276" t="str">
            <v>IMDM24204192..</v>
          </cell>
          <cell r="AX2276" t="str">
            <v>Activo</v>
          </cell>
          <cell r="AY2276" t="str">
            <v>Si</v>
          </cell>
          <cell r="AZ2276">
            <v>1229.17</v>
          </cell>
          <cell r="BA2276">
            <v>43708</v>
          </cell>
          <cell r="BB2276">
            <v>7375.02</v>
          </cell>
          <cell r="BC2276" t="str">
            <v>-</v>
          </cell>
          <cell r="BD2276">
            <v>118000</v>
          </cell>
          <cell r="BE2276">
            <v>43631</v>
          </cell>
          <cell r="BF2276">
            <v>45076</v>
          </cell>
          <cell r="BG2276">
            <v>4</v>
          </cell>
          <cell r="BH2276">
            <v>2023</v>
          </cell>
          <cell r="BI2276">
            <v>0</v>
          </cell>
          <cell r="BJ2276" t="str">
            <v>Arrendado</v>
          </cell>
          <cell r="BN2276">
            <v>0</v>
          </cell>
          <cell r="BO2276">
            <v>0</v>
          </cell>
          <cell r="BP2276" t="str">
            <v>-</v>
          </cell>
          <cell r="BQ2276">
            <v>43652</v>
          </cell>
          <cell r="BR2276" t="str">
            <v>AP-20181108-0815</v>
          </cell>
          <cell r="BS2276" t="str">
            <v>72</v>
          </cell>
          <cell r="BT2276" t="str">
            <v>5/48</v>
          </cell>
          <cell r="BU2276">
            <v>2410.09</v>
          </cell>
          <cell r="BV2276">
            <v>2711.83</v>
          </cell>
          <cell r="BW2276">
            <v>5121.92</v>
          </cell>
          <cell r="BX2276">
            <v>819.51</v>
          </cell>
          <cell r="BY2276">
            <v>5941.43</v>
          </cell>
          <cell r="BZ2276">
            <v>247637.48</v>
          </cell>
          <cell r="CA2276" t="str">
            <v>01/02/2019</v>
          </cell>
          <cell r="CB2276" t="str">
            <v>06/02/2023</v>
          </cell>
          <cell r="CC2276" t="str">
            <v>Lunes</v>
          </cell>
          <cell r="CD2276" t="str">
            <v>-</v>
          </cell>
          <cell r="CE2276" t="str">
            <v>5</v>
          </cell>
          <cell r="CF2276" t="str">
            <v>Amarillo</v>
          </cell>
          <cell r="CG2276" t="str">
            <v>1er Sábado</v>
          </cell>
          <cell r="CH2276" t="str">
            <v>Ene y Feb</v>
          </cell>
          <cell r="CI2276" t="str">
            <v>Jul y Ago</v>
          </cell>
          <cell r="CJ2276" t="str">
            <v>Ajustador</v>
          </cell>
          <cell r="CK2276">
            <v>72</v>
          </cell>
          <cell r="CL2276" t="str">
            <v>101 - MAGNA</v>
          </cell>
          <cell r="CM2276" t="str">
            <v>19078</v>
          </cell>
          <cell r="CN2276" t="str">
            <v>185/60/R15</v>
          </cell>
          <cell r="CO2276" t="str">
            <v>Motor: 1.5L, Potencia: 99hp @ 4,800 rpm. Torque: 82 lb-pie @ 4,000 rpm</v>
          </cell>
          <cell r="CP2276" t="str">
            <v>4018810</v>
          </cell>
        </row>
        <row r="2277">
          <cell r="A2277" t="str">
            <v>19079</v>
          </cell>
          <cell r="B2277" t="str">
            <v>01F442</v>
          </cell>
          <cell r="C2277" t="str">
            <v>Ciudad de México</v>
          </cell>
          <cell r="D2277" t="str">
            <v>No aplica</v>
          </cell>
          <cell r="E2277" t="str">
            <v>Prius</v>
          </cell>
          <cell r="F2277" t="str">
            <v>Automóvil</v>
          </cell>
          <cell r="G2277" t="str">
            <v>Toyota</v>
          </cell>
          <cell r="H2277" t="str">
            <v>Prius C 5 Ptas, Híbrido, T/A-CVT, D/H, A/A, ABS, B/A, E/E, CD/BT</v>
          </cell>
          <cell r="I2277" t="str">
            <v>JTDKDTB3XK1625010</v>
          </cell>
          <cell r="J2277" t="str">
            <v>1NZ 8765996</v>
          </cell>
          <cell r="K2277" t="str">
            <v>Magna</v>
          </cell>
          <cell r="L2277">
            <v>4</v>
          </cell>
          <cell r="M2277">
            <v>36</v>
          </cell>
          <cell r="N2277">
            <v>2019</v>
          </cell>
          <cell r="O2277" t="str">
            <v>Ciudad de México</v>
          </cell>
          <cell r="P2277" t="str">
            <v>Ciudad de México</v>
          </cell>
          <cell r="Q2277" t="str">
            <v>Zona Metropolitana</v>
          </cell>
          <cell r="R2277" t="str">
            <v>Activo</v>
          </cell>
          <cell r="S2277" t="str">
            <v>En operación</v>
          </cell>
          <cell r="T2277" t="str">
            <v>GNP</v>
          </cell>
          <cell r="U2277" t="str">
            <v>Grupo Nacional Provincial, S.A.B.</v>
          </cell>
          <cell r="V2277" t="str">
            <v>Asesor de Servicio</v>
          </cell>
          <cell r="W2277" t="str">
            <v>-</v>
          </cell>
          <cell r="X2277" t="str">
            <v>-</v>
          </cell>
          <cell r="Y2277" t="str">
            <v>Asignado</v>
          </cell>
          <cell r="Z2277" t="str">
            <v>N94948</v>
          </cell>
          <cell r="AA2277" t="str">
            <v>Leyva Hernández Marcos Joel</v>
          </cell>
          <cell r="AB2277" t="str">
            <v>Grupo Nacional Provincial, S.A.B.</v>
          </cell>
          <cell r="AC2277" t="str">
            <v>LEHM751106IP6</v>
          </cell>
          <cell r="AD2277" t="str">
            <v>Operativo</v>
          </cell>
          <cell r="AE2277" t="str">
            <v>Asesor de Servicio Automovil</v>
          </cell>
          <cell r="AF2277" t="str">
            <v>Unidad Operativa</v>
          </cell>
          <cell r="AG2277" t="str">
            <v>Dirección Servicio y Operaciones</v>
          </cell>
          <cell r="AH2277" t="str">
            <v>Subdir. Siniestros CDMX y Sureste</v>
          </cell>
          <cell r="AI2277" t="str">
            <v>C9215</v>
          </cell>
          <cell r="AJ2277" t="str">
            <v>Moreno Alvárez Elvia Citlalli</v>
          </cell>
          <cell r="AK2277" t="str">
            <v>Tlalnepantla</v>
          </cell>
          <cell r="AL2277" t="str">
            <v>Tlalnepantla</v>
          </cell>
          <cell r="AM2277">
            <v>0</v>
          </cell>
          <cell r="AN2277" t="str">
            <v>marcos.leyva@gnp.com.mx</v>
          </cell>
          <cell r="AO2277" t="str">
            <v>marcos.leyva@gnp.com.mx</v>
          </cell>
          <cell r="AQ2277" t="str">
            <v>-</v>
          </cell>
          <cell r="AR2277" t="str">
            <v>6363180011637269</v>
          </cell>
          <cell r="AS2277" t="str">
            <v>ACTIVO</v>
          </cell>
          <cell r="AT2277" t="str">
            <v>7587</v>
          </cell>
          <cell r="AU2277" t="str">
            <v>904</v>
          </cell>
          <cell r="AV2277" t="str">
            <v>01/27</v>
          </cell>
          <cell r="AW2277" t="str">
            <v>IMDM24204171..</v>
          </cell>
          <cell r="AX2277" t="str">
            <v>Activo</v>
          </cell>
          <cell r="AY2277" t="str">
            <v>Si</v>
          </cell>
          <cell r="AZ2277">
            <v>1229.17</v>
          </cell>
          <cell r="BA2277">
            <v>43708</v>
          </cell>
          <cell r="BB2277">
            <v>7375.02</v>
          </cell>
          <cell r="BC2277" t="str">
            <v>-</v>
          </cell>
          <cell r="BD2277">
            <v>118000</v>
          </cell>
          <cell r="BE2277">
            <v>43631</v>
          </cell>
          <cell r="BF2277">
            <v>45076</v>
          </cell>
          <cell r="BG2277">
            <v>4</v>
          </cell>
          <cell r="BH2277">
            <v>2023</v>
          </cell>
          <cell r="BI2277">
            <v>0</v>
          </cell>
          <cell r="BJ2277" t="str">
            <v>Arrendado</v>
          </cell>
          <cell r="BN2277">
            <v>0</v>
          </cell>
          <cell r="BO2277">
            <v>0</v>
          </cell>
          <cell r="BP2277" t="str">
            <v>-</v>
          </cell>
          <cell r="BQ2277">
            <v>43652</v>
          </cell>
          <cell r="BR2277" t="str">
            <v>AP-20181108-0815</v>
          </cell>
          <cell r="BS2277" t="str">
            <v>73</v>
          </cell>
          <cell r="BT2277" t="str">
            <v>5/48</v>
          </cell>
          <cell r="BU2277">
            <v>2410.09</v>
          </cell>
          <cell r="BV2277">
            <v>2711.83</v>
          </cell>
          <cell r="BW2277">
            <v>5121.92</v>
          </cell>
          <cell r="BX2277">
            <v>819.51</v>
          </cell>
          <cell r="BY2277">
            <v>5941.43</v>
          </cell>
          <cell r="BZ2277">
            <v>247637.48</v>
          </cell>
          <cell r="CA2277" t="str">
            <v>01/02/2019</v>
          </cell>
          <cell r="CB2277" t="str">
            <v>06/02/2023</v>
          </cell>
          <cell r="CC2277" t="str">
            <v>Jueves</v>
          </cell>
          <cell r="CD2277" t="str">
            <v>-</v>
          </cell>
          <cell r="CE2277" t="str">
            <v>2</v>
          </cell>
          <cell r="CF2277" t="str">
            <v>Verde</v>
          </cell>
          <cell r="CG2277" t="str">
            <v>4o Sábado</v>
          </cell>
          <cell r="CH2277" t="str">
            <v>Abr y May</v>
          </cell>
          <cell r="CI2277" t="str">
            <v>Oct y Nov</v>
          </cell>
          <cell r="CJ2277" t="str">
            <v>Ajustador</v>
          </cell>
          <cell r="CK2277">
            <v>72</v>
          </cell>
          <cell r="CL2277" t="str">
            <v>101 - MAGNA</v>
          </cell>
          <cell r="CM2277" t="str">
            <v>19079</v>
          </cell>
          <cell r="CN2277" t="str">
            <v>185/60/R15</v>
          </cell>
          <cell r="CO2277" t="str">
            <v>Motor: 1.5L, Potencia: 99hp @ 4,800 rpm. Torque: 82 lb-pie @ 4,000 rpm</v>
          </cell>
          <cell r="CP2277" t="str">
            <v>4015640</v>
          </cell>
        </row>
        <row r="2278">
          <cell r="A2278" t="str">
            <v>19080</v>
          </cell>
          <cell r="B2278" t="str">
            <v>01F430</v>
          </cell>
          <cell r="C2278" t="str">
            <v>Ciudad de México</v>
          </cell>
          <cell r="D2278" t="str">
            <v>No aplica</v>
          </cell>
          <cell r="E2278" t="str">
            <v>Prius</v>
          </cell>
          <cell r="F2278" t="str">
            <v>Automóvil</v>
          </cell>
          <cell r="G2278" t="str">
            <v>Toyota</v>
          </cell>
          <cell r="H2278" t="str">
            <v>Prius C 5 Ptas, Híbrido, T/A-CVT, D/H, A/A, ABS, B/A, E/E, CD/BT</v>
          </cell>
          <cell r="I2278" t="str">
            <v>JTDKDTB37K1624770</v>
          </cell>
          <cell r="J2278" t="str">
            <v>1NZ 8760241</v>
          </cell>
          <cell r="K2278" t="str">
            <v>Magna</v>
          </cell>
          <cell r="L2278">
            <v>4</v>
          </cell>
          <cell r="M2278">
            <v>36</v>
          </cell>
          <cell r="N2278">
            <v>2019</v>
          </cell>
          <cell r="O2278" t="str">
            <v>Ciudad de México</v>
          </cell>
          <cell r="P2278" t="str">
            <v>Ciudad de México</v>
          </cell>
          <cell r="Q2278" t="str">
            <v>Zona Metropolitana</v>
          </cell>
          <cell r="R2278" t="str">
            <v>Activo</v>
          </cell>
          <cell r="S2278" t="str">
            <v>En operación</v>
          </cell>
          <cell r="T2278" t="str">
            <v>GNP</v>
          </cell>
          <cell r="U2278" t="str">
            <v>Grupo Nacional Provincial, S.A.B.</v>
          </cell>
          <cell r="V2278" t="str">
            <v>Asesor de Servicio</v>
          </cell>
          <cell r="W2278" t="str">
            <v>-</v>
          </cell>
          <cell r="X2278" t="str">
            <v>-</v>
          </cell>
          <cell r="Y2278" t="str">
            <v>Asignado</v>
          </cell>
          <cell r="Z2278" t="str">
            <v>N93908</v>
          </cell>
          <cell r="AA2278" t="str">
            <v>Contreras Oropeza Esteban Daniel</v>
          </cell>
          <cell r="AB2278" t="str">
            <v>Grupo Nacional Provincial, S.A.B.</v>
          </cell>
          <cell r="AC2278" t="str">
            <v>COOE900615DQ5</v>
          </cell>
          <cell r="AD2278" t="str">
            <v>Operativo</v>
          </cell>
          <cell r="AE2278" t="str">
            <v>Asesor de Servicio Moto</v>
          </cell>
          <cell r="AF2278" t="str">
            <v>Unidad Operativa</v>
          </cell>
          <cell r="AG2278" t="str">
            <v>Dirección Servicio y Operaciones</v>
          </cell>
          <cell r="AH2278" t="str">
            <v>Subdir. Siniestros CDMX y Sureste</v>
          </cell>
          <cell r="AI2278" t="str">
            <v>C9208</v>
          </cell>
          <cell r="AJ2278" t="str">
            <v>Lasa Estrada Antxon</v>
          </cell>
          <cell r="AK2278" t="str">
            <v>Tlalnepantla</v>
          </cell>
          <cell r="AL2278" t="str">
            <v>Tlalnepantla</v>
          </cell>
          <cell r="AM2278">
            <v>50103</v>
          </cell>
          <cell r="AN2278" t="str">
            <v>esteban.contreras@gnp.com.mx</v>
          </cell>
          <cell r="AO2278" t="str">
            <v>esteban.contreras@gnp.com.mx</v>
          </cell>
          <cell r="AQ2278">
            <v>5518036591</v>
          </cell>
          <cell r="AR2278" t="str">
            <v>6363180011637251</v>
          </cell>
          <cell r="AS2278" t="str">
            <v>ACTIVO</v>
          </cell>
          <cell r="AT2278" t="str">
            <v>8442</v>
          </cell>
          <cell r="AU2278" t="str">
            <v>293</v>
          </cell>
          <cell r="AV2278" t="str">
            <v>01/27</v>
          </cell>
          <cell r="AW2278" t="str">
            <v>IMDM24204187..</v>
          </cell>
          <cell r="AX2278" t="str">
            <v>Activo</v>
          </cell>
          <cell r="AY2278" t="str">
            <v>Si</v>
          </cell>
          <cell r="AZ2278">
            <v>1229.17</v>
          </cell>
          <cell r="BA2278">
            <v>43708</v>
          </cell>
          <cell r="BB2278">
            <v>7375.02</v>
          </cell>
          <cell r="BC2278" t="str">
            <v>-</v>
          </cell>
          <cell r="BD2278">
            <v>118000</v>
          </cell>
          <cell r="BE2278">
            <v>43631</v>
          </cell>
          <cell r="BF2278">
            <v>45076</v>
          </cell>
          <cell r="BG2278">
            <v>4</v>
          </cell>
          <cell r="BH2278">
            <v>2023</v>
          </cell>
          <cell r="BI2278">
            <v>0</v>
          </cell>
          <cell r="BJ2278" t="str">
            <v>Arrendado</v>
          </cell>
          <cell r="BN2278">
            <v>0</v>
          </cell>
          <cell r="BO2278">
            <v>0</v>
          </cell>
          <cell r="BP2278" t="str">
            <v>-</v>
          </cell>
          <cell r="BQ2278">
            <v>43652</v>
          </cell>
          <cell r="BR2278" t="str">
            <v>AP-20181108-0815</v>
          </cell>
          <cell r="BS2278" t="str">
            <v>74</v>
          </cell>
          <cell r="BT2278" t="str">
            <v>5/48</v>
          </cell>
          <cell r="BU2278">
            <v>2410.09</v>
          </cell>
          <cell r="BV2278">
            <v>2711.83</v>
          </cell>
          <cell r="BW2278">
            <v>5121.92</v>
          </cell>
          <cell r="BX2278">
            <v>819.51</v>
          </cell>
          <cell r="BY2278">
            <v>5941.43</v>
          </cell>
          <cell r="BZ2278">
            <v>247637.48</v>
          </cell>
          <cell r="CA2278" t="str">
            <v>01/02/2019</v>
          </cell>
          <cell r="CB2278" t="str">
            <v>06/02/2023</v>
          </cell>
          <cell r="CC2278" t="str">
            <v>Viernes</v>
          </cell>
          <cell r="CD2278" t="str">
            <v>-</v>
          </cell>
          <cell r="CE2278" t="str">
            <v>0</v>
          </cell>
          <cell r="CF2278" t="str">
            <v>Azul</v>
          </cell>
          <cell r="CG2278" t="str">
            <v>5o Sábado</v>
          </cell>
          <cell r="CH2278" t="str">
            <v>May y Jun</v>
          </cell>
          <cell r="CI2278" t="str">
            <v>Nov y Dic</v>
          </cell>
          <cell r="CJ2278" t="str">
            <v>Ajustador</v>
          </cell>
          <cell r="CK2278">
            <v>72</v>
          </cell>
          <cell r="CL2278" t="str">
            <v>101 - MAGNA</v>
          </cell>
          <cell r="CM2278" t="str">
            <v>19080</v>
          </cell>
          <cell r="CN2278" t="str">
            <v>185/60/R15</v>
          </cell>
          <cell r="CO2278" t="str">
            <v>Motor: 1.5L, Potencia: 99hp @ 4,800 rpm. Torque: 82 lb-pie @ 4,000 rpm</v>
          </cell>
          <cell r="CP2278" t="str">
            <v>4015887</v>
          </cell>
        </row>
        <row r="2279">
          <cell r="A2279" t="str">
            <v>19081</v>
          </cell>
          <cell r="B2279" t="str">
            <v>01F433</v>
          </cell>
          <cell r="C2279" t="str">
            <v>Ciudad de México</v>
          </cell>
          <cell r="D2279" t="str">
            <v>No aplica</v>
          </cell>
          <cell r="E2279" t="str">
            <v>Prius</v>
          </cell>
          <cell r="F2279" t="str">
            <v>Automóvil</v>
          </cell>
          <cell r="G2279" t="str">
            <v>Toyota</v>
          </cell>
          <cell r="H2279" t="str">
            <v>Prius C 5 Ptas, Híbrido, T/A-CVT, D/H, A/A, ABS, B/A, E/E, CD/BT</v>
          </cell>
          <cell r="I2279" t="str">
            <v>JTDKDTB3XK1624892</v>
          </cell>
          <cell r="J2279" t="str">
            <v>1NZ 8762464</v>
          </cell>
          <cell r="K2279" t="str">
            <v>Magna</v>
          </cell>
          <cell r="L2279">
            <v>4</v>
          </cell>
          <cell r="M2279">
            <v>36</v>
          </cell>
          <cell r="N2279">
            <v>2019</v>
          </cell>
          <cell r="O2279" t="str">
            <v>Ciudad de México</v>
          </cell>
          <cell r="P2279" t="str">
            <v>Ciudad de México</v>
          </cell>
          <cell r="Q2279" t="str">
            <v>Zona Metropolitana</v>
          </cell>
          <cell r="R2279" t="str">
            <v>Activo</v>
          </cell>
          <cell r="S2279" t="str">
            <v>En operación</v>
          </cell>
          <cell r="T2279" t="str">
            <v>GNP</v>
          </cell>
          <cell r="U2279" t="str">
            <v>Grupo Nacional Provincial, S.A.B.</v>
          </cell>
          <cell r="V2279" t="str">
            <v>Asesor de Servicio</v>
          </cell>
          <cell r="W2279" t="str">
            <v>-</v>
          </cell>
          <cell r="X2279" t="str">
            <v>-</v>
          </cell>
          <cell r="Y2279" t="str">
            <v>Asignado</v>
          </cell>
          <cell r="Z2279" t="str">
            <v>N94141</v>
          </cell>
          <cell r="AA2279" t="str">
            <v>Cruz Martinez Daniel Antonio</v>
          </cell>
          <cell r="AB2279" t="str">
            <v>Grupo Nacional Provincial, S.A.B.</v>
          </cell>
          <cell r="AC2279" t="str">
            <v>CUMD881119FGA</v>
          </cell>
          <cell r="AD2279" t="str">
            <v>Operativo</v>
          </cell>
          <cell r="AE2279" t="str">
            <v>Asesor de Servicio Automovil</v>
          </cell>
          <cell r="AF2279" t="str">
            <v>Unidad Operativa</v>
          </cell>
          <cell r="AG2279" t="str">
            <v>Dirección Servicio y Operaciones</v>
          </cell>
          <cell r="AH2279" t="str">
            <v>Subdir. Siniestros CDMX y Sureste</v>
          </cell>
          <cell r="AI2279" t="str">
            <v>C9208</v>
          </cell>
          <cell r="AJ2279" t="str">
            <v>Lasa Estrada Antxon</v>
          </cell>
          <cell r="AK2279" t="str">
            <v>Tlalnepantla</v>
          </cell>
          <cell r="AL2279" t="str">
            <v>Tlalnepantla</v>
          </cell>
          <cell r="AM2279">
            <v>0</v>
          </cell>
          <cell r="AN2279" t="str">
            <v>antonio.cruz@gnp.com.mx</v>
          </cell>
          <cell r="AO2279" t="str">
            <v>antonio.cruz@gnp.com.mx</v>
          </cell>
          <cell r="AQ2279">
            <v>5535229073</v>
          </cell>
          <cell r="AR2279" t="str">
            <v>6363180011637319</v>
          </cell>
          <cell r="AS2279" t="str">
            <v>ACTIVO</v>
          </cell>
          <cell r="AT2279" t="str">
            <v>0809</v>
          </cell>
          <cell r="AU2279" t="str">
            <v>099</v>
          </cell>
          <cell r="AV2279" t="str">
            <v>01/27</v>
          </cell>
          <cell r="AW2279" t="str">
            <v>IMDM24204215..</v>
          </cell>
          <cell r="AX2279" t="str">
            <v>Activo</v>
          </cell>
          <cell r="AY2279" t="str">
            <v>Si</v>
          </cell>
          <cell r="AZ2279">
            <v>1229.17</v>
          </cell>
          <cell r="BA2279">
            <v>43708</v>
          </cell>
          <cell r="BB2279">
            <v>7375.02</v>
          </cell>
          <cell r="BC2279" t="str">
            <v>-</v>
          </cell>
          <cell r="BD2279">
            <v>118000</v>
          </cell>
          <cell r="BE2279">
            <v>43631</v>
          </cell>
          <cell r="BF2279">
            <v>45076</v>
          </cell>
          <cell r="BG2279">
            <v>4</v>
          </cell>
          <cell r="BH2279">
            <v>2023</v>
          </cell>
          <cell r="BI2279">
            <v>0</v>
          </cell>
          <cell r="BJ2279" t="str">
            <v>Arrendado</v>
          </cell>
          <cell r="BN2279">
            <v>0</v>
          </cell>
          <cell r="BO2279">
            <v>0</v>
          </cell>
          <cell r="BP2279" t="str">
            <v>-</v>
          </cell>
          <cell r="BQ2279">
            <v>43652</v>
          </cell>
          <cell r="BR2279" t="str">
            <v>AP-20181108-0815</v>
          </cell>
          <cell r="BS2279" t="str">
            <v>75</v>
          </cell>
          <cell r="BT2279" t="str">
            <v>5/48</v>
          </cell>
          <cell r="BU2279">
            <v>2410.09</v>
          </cell>
          <cell r="BV2279">
            <v>2711.83</v>
          </cell>
          <cell r="BW2279">
            <v>5121.92</v>
          </cell>
          <cell r="BX2279">
            <v>819.51</v>
          </cell>
          <cell r="BY2279">
            <v>5941.43</v>
          </cell>
          <cell r="BZ2279">
            <v>247637.48</v>
          </cell>
          <cell r="CA2279" t="str">
            <v>01/02/2019</v>
          </cell>
          <cell r="CB2279" t="str">
            <v>06/02/2023</v>
          </cell>
          <cell r="CC2279" t="str">
            <v>Miércoles</v>
          </cell>
          <cell r="CD2279" t="str">
            <v>-</v>
          </cell>
          <cell r="CE2279" t="str">
            <v>3</v>
          </cell>
          <cell r="CF2279" t="str">
            <v>Rojo</v>
          </cell>
          <cell r="CG2279" t="str">
            <v>3er Sábado</v>
          </cell>
          <cell r="CH2279" t="str">
            <v>Mzo y Abr</v>
          </cell>
          <cell r="CI2279" t="str">
            <v>Sep y Oct</v>
          </cell>
          <cell r="CJ2279" t="str">
            <v>Ajustador</v>
          </cell>
          <cell r="CK2279">
            <v>72</v>
          </cell>
          <cell r="CL2279" t="str">
            <v>101 - MAGNA</v>
          </cell>
          <cell r="CM2279" t="str">
            <v>19081</v>
          </cell>
          <cell r="CN2279" t="str">
            <v>185/60/R15</v>
          </cell>
          <cell r="CO2279" t="str">
            <v>Motor: 1.5L, Potencia: 99hp @ 4,800 rpm. Torque: 82 lb-pie @ 4,000 rpm</v>
          </cell>
          <cell r="CP2279" t="str">
            <v>4015667</v>
          </cell>
        </row>
        <row r="2280">
          <cell r="A2280" t="str">
            <v>19082</v>
          </cell>
          <cell r="B2280" t="str">
            <v>01F431</v>
          </cell>
          <cell r="C2280" t="str">
            <v>Ciudad de México</v>
          </cell>
          <cell r="D2280" t="str">
            <v>No aplica</v>
          </cell>
          <cell r="E2280" t="str">
            <v>Prius</v>
          </cell>
          <cell r="F2280" t="str">
            <v>Automóvil</v>
          </cell>
          <cell r="G2280" t="str">
            <v>Toyota</v>
          </cell>
          <cell r="H2280" t="str">
            <v>Prius C 5 Ptas, Híbrido, T/A-CVT, D/H, A/A, ABS, B/A, E/E, CD/BT</v>
          </cell>
          <cell r="I2280" t="str">
            <v>JTDKDTB3XK1625007</v>
          </cell>
          <cell r="J2280" t="str">
            <v>1NZ 8765975</v>
          </cell>
          <cell r="K2280" t="str">
            <v>Magna</v>
          </cell>
          <cell r="L2280">
            <v>4</v>
          </cell>
          <cell r="M2280">
            <v>36</v>
          </cell>
          <cell r="N2280">
            <v>2019</v>
          </cell>
          <cell r="O2280" t="str">
            <v>Ciudad de México</v>
          </cell>
          <cell r="P2280" t="str">
            <v>Ciudad de México</v>
          </cell>
          <cell r="Q2280" t="str">
            <v>Zona Metropolitana</v>
          </cell>
          <cell r="R2280" t="str">
            <v>Activo</v>
          </cell>
          <cell r="S2280" t="str">
            <v>En operación</v>
          </cell>
          <cell r="T2280" t="str">
            <v>GNP</v>
          </cell>
          <cell r="U2280" t="str">
            <v>Grupo Nacional Provincial, S.A.B.</v>
          </cell>
          <cell r="V2280" t="str">
            <v>Asesor de Servicio</v>
          </cell>
          <cell r="W2280" t="str">
            <v>-</v>
          </cell>
          <cell r="X2280" t="str">
            <v>-</v>
          </cell>
          <cell r="Y2280" t="str">
            <v>Asignado</v>
          </cell>
          <cell r="Z2280" t="str">
            <v>N93132</v>
          </cell>
          <cell r="AA2280" t="str">
            <v>Huarota Mandujano Carlos Gustavo</v>
          </cell>
          <cell r="AB2280" t="str">
            <v>Grupo Nacional Provincial, S.A.B.</v>
          </cell>
          <cell r="AC2280" t="str">
            <v>HUMC9207086M0</v>
          </cell>
          <cell r="AD2280" t="str">
            <v>Operativo</v>
          </cell>
          <cell r="AE2280" t="str">
            <v>Asesor de Servicio Automovil</v>
          </cell>
          <cell r="AF2280" t="str">
            <v>Unidad Operativa</v>
          </cell>
          <cell r="AG2280" t="str">
            <v>Dirección Servicio y Operaciones</v>
          </cell>
          <cell r="AH2280" t="str">
            <v>Subdir. Siniestros CDMX y Sureste</v>
          </cell>
          <cell r="AI2280" t="str">
            <v>C9208</v>
          </cell>
          <cell r="AJ2280" t="str">
            <v>Lasa Estrada Antxon</v>
          </cell>
          <cell r="AK2280" t="str">
            <v>Tlalnepantla</v>
          </cell>
          <cell r="AL2280" t="str">
            <v>Tlalnepantla</v>
          </cell>
          <cell r="AM2280">
            <v>0</v>
          </cell>
          <cell r="AN2280" t="str">
            <v>carlos.huarota@gnp.com.mx</v>
          </cell>
          <cell r="AO2280" t="str">
            <v>carlos.huarota@gnp.com.mx</v>
          </cell>
          <cell r="AQ2280">
            <v>5548664512</v>
          </cell>
          <cell r="AR2280" t="str">
            <v>6363180011637285</v>
          </cell>
          <cell r="AS2280" t="str">
            <v>ACTIVO</v>
          </cell>
          <cell r="AT2280" t="str">
            <v>8751</v>
          </cell>
          <cell r="AU2280" t="str">
            <v>614</v>
          </cell>
          <cell r="AV2280" t="str">
            <v>01/27</v>
          </cell>
          <cell r="AW2280" t="str">
            <v>IMDM24204197..</v>
          </cell>
          <cell r="AX2280" t="str">
            <v>Activo</v>
          </cell>
          <cell r="AY2280" t="str">
            <v>Si</v>
          </cell>
          <cell r="AZ2280">
            <v>1229.17</v>
          </cell>
          <cell r="BA2280">
            <v>43708</v>
          </cell>
          <cell r="BB2280">
            <v>7375.02</v>
          </cell>
          <cell r="BC2280" t="str">
            <v>-</v>
          </cell>
          <cell r="BD2280">
            <v>118000</v>
          </cell>
          <cell r="BE2280">
            <v>43631</v>
          </cell>
          <cell r="BF2280">
            <v>45076</v>
          </cell>
          <cell r="BG2280">
            <v>4</v>
          </cell>
          <cell r="BH2280">
            <v>2023</v>
          </cell>
          <cell r="BI2280">
            <v>0</v>
          </cell>
          <cell r="BJ2280" t="str">
            <v>Arrendado</v>
          </cell>
          <cell r="BN2280">
            <v>0</v>
          </cell>
          <cell r="BO2280">
            <v>0</v>
          </cell>
          <cell r="BP2280" t="str">
            <v>-</v>
          </cell>
          <cell r="BQ2280">
            <v>43652</v>
          </cell>
          <cell r="BR2280" t="str">
            <v>AP-20181108-0815</v>
          </cell>
          <cell r="BS2280" t="str">
            <v>76</v>
          </cell>
          <cell r="BT2280" t="str">
            <v>5/48</v>
          </cell>
          <cell r="BU2280">
            <v>2410.09</v>
          </cell>
          <cell r="BV2280">
            <v>2711.83</v>
          </cell>
          <cell r="BW2280">
            <v>5121.92</v>
          </cell>
          <cell r="BX2280">
            <v>819.51</v>
          </cell>
          <cell r="BY2280">
            <v>5941.43</v>
          </cell>
          <cell r="BZ2280">
            <v>247637.48</v>
          </cell>
          <cell r="CA2280" t="str">
            <v>01/02/2019</v>
          </cell>
          <cell r="CB2280" t="str">
            <v>06/02/2023</v>
          </cell>
          <cell r="CC2280" t="str">
            <v>Jueves</v>
          </cell>
          <cell r="CD2280" t="str">
            <v>-</v>
          </cell>
          <cell r="CE2280" t="str">
            <v>1</v>
          </cell>
          <cell r="CF2280" t="str">
            <v>Verde</v>
          </cell>
          <cell r="CG2280" t="str">
            <v>4o Sábado</v>
          </cell>
          <cell r="CH2280" t="str">
            <v>Abr y May</v>
          </cell>
          <cell r="CI2280" t="str">
            <v>Oct y Nov</v>
          </cell>
          <cell r="CJ2280" t="str">
            <v>Ajustador</v>
          </cell>
          <cell r="CK2280">
            <v>72</v>
          </cell>
          <cell r="CL2280" t="str">
            <v>101 - MAGNA</v>
          </cell>
          <cell r="CM2280" t="str">
            <v>19082</v>
          </cell>
          <cell r="CN2280" t="str">
            <v>185/60/R15</v>
          </cell>
          <cell r="CO2280" t="str">
            <v>Motor: 1.5L, Potencia: 99hp @ 4,800 rpm. Torque: 82 lb-pie @ 4,000 rpm</v>
          </cell>
          <cell r="CP2280" t="str">
            <v>4015853</v>
          </cell>
        </row>
        <row r="2281">
          <cell r="A2281" t="str">
            <v>19083</v>
          </cell>
          <cell r="B2281" t="str">
            <v>01F435</v>
          </cell>
          <cell r="C2281" t="str">
            <v>Ciudad de México</v>
          </cell>
          <cell r="D2281" t="str">
            <v>No aplica</v>
          </cell>
          <cell r="E2281" t="str">
            <v>Prius</v>
          </cell>
          <cell r="F2281" t="str">
            <v>Automóvil</v>
          </cell>
          <cell r="G2281" t="str">
            <v>Toyota</v>
          </cell>
          <cell r="H2281" t="str">
            <v>Prius C 5 Ptas, Híbrido, T/A-CVT, D/H, A/A, ABS, B/A, E/E, CD/BT</v>
          </cell>
          <cell r="I2281" t="str">
            <v>JTDKDTB33K1625057</v>
          </cell>
          <cell r="J2281" t="str">
            <v>1NZ 8766978</v>
          </cell>
          <cell r="K2281" t="str">
            <v>Magna</v>
          </cell>
          <cell r="L2281">
            <v>4</v>
          </cell>
          <cell r="M2281">
            <v>36</v>
          </cell>
          <cell r="N2281">
            <v>2019</v>
          </cell>
          <cell r="O2281" t="str">
            <v>Ciudad de México</v>
          </cell>
          <cell r="P2281" t="str">
            <v>Ciudad de México</v>
          </cell>
          <cell r="Q2281" t="str">
            <v>Zona Metropolitana</v>
          </cell>
          <cell r="R2281" t="str">
            <v>Activo</v>
          </cell>
          <cell r="S2281" t="str">
            <v>En operación</v>
          </cell>
          <cell r="T2281" t="str">
            <v>GNP</v>
          </cell>
          <cell r="U2281" t="str">
            <v>Grupo Nacional Provincial, S.A.B.</v>
          </cell>
          <cell r="V2281" t="str">
            <v>Asesor de Servicio</v>
          </cell>
          <cell r="W2281" t="str">
            <v>-</v>
          </cell>
          <cell r="X2281" t="str">
            <v>-</v>
          </cell>
          <cell r="Y2281" t="str">
            <v>Asignado</v>
          </cell>
          <cell r="Z2281" t="str">
            <v>N95435</v>
          </cell>
          <cell r="AA2281" t="str">
            <v>Trejo Suárez Rafael</v>
          </cell>
          <cell r="AB2281" t="str">
            <v>Grupo Nacional Provincial, S.A.B.</v>
          </cell>
          <cell r="AC2281" t="str">
            <v>TESR77062411A</v>
          </cell>
          <cell r="AD2281" t="str">
            <v>Operativo</v>
          </cell>
          <cell r="AE2281" t="str">
            <v>Asesor de Servicio Automovil</v>
          </cell>
          <cell r="AF2281" t="str">
            <v>Unidad Operativa</v>
          </cell>
          <cell r="AG2281" t="str">
            <v>Dirección Servicio y Operaciones</v>
          </cell>
          <cell r="AH2281" t="str">
            <v>Subdir. Siniestros CDMX y Sureste</v>
          </cell>
          <cell r="AI2281" t="str">
            <v>C9215</v>
          </cell>
          <cell r="AJ2281" t="str">
            <v>Moreno Alvárez Elvia Citlalli</v>
          </cell>
          <cell r="AK2281" t="str">
            <v>Tlalnepantla</v>
          </cell>
          <cell r="AL2281" t="str">
            <v>Tlalnepantla</v>
          </cell>
          <cell r="AM2281">
            <v>0</v>
          </cell>
          <cell r="AN2281" t="str">
            <v>rafael.trejo@gnp.com.mx</v>
          </cell>
          <cell r="AO2281" t="str">
            <v>rafael.trejo@gnp.com.mx</v>
          </cell>
          <cell r="AP2281" t="str">
            <v>rafael.trejo@gnp.com.mx</v>
          </cell>
          <cell r="AQ2281">
            <v>5535228436</v>
          </cell>
          <cell r="AR2281" t="str">
            <v>6363180011637277</v>
          </cell>
          <cell r="AS2281" t="str">
            <v>ACTIVO</v>
          </cell>
          <cell r="AT2281" t="str">
            <v>4855</v>
          </cell>
          <cell r="AU2281" t="str">
            <v>221</v>
          </cell>
          <cell r="AV2281" t="str">
            <v>01/27</v>
          </cell>
          <cell r="AW2281" t="str">
            <v>IMDM24204189..</v>
          </cell>
          <cell r="AX2281" t="str">
            <v>Activo</v>
          </cell>
          <cell r="AY2281" t="str">
            <v>Si</v>
          </cell>
          <cell r="AZ2281">
            <v>1229.17</v>
          </cell>
          <cell r="BA2281">
            <v>43708</v>
          </cell>
          <cell r="BB2281">
            <v>7375.02</v>
          </cell>
          <cell r="BC2281" t="str">
            <v>-</v>
          </cell>
          <cell r="BD2281">
            <v>118000</v>
          </cell>
          <cell r="BE2281">
            <v>43631</v>
          </cell>
          <cell r="BF2281">
            <v>45076</v>
          </cell>
          <cell r="BG2281">
            <v>4</v>
          </cell>
          <cell r="BH2281">
            <v>2023</v>
          </cell>
          <cell r="BI2281">
            <v>0</v>
          </cell>
          <cell r="BJ2281" t="str">
            <v>Arrendado</v>
          </cell>
          <cell r="BN2281">
            <v>0</v>
          </cell>
          <cell r="BO2281">
            <v>0</v>
          </cell>
          <cell r="BP2281" t="str">
            <v>-</v>
          </cell>
          <cell r="BQ2281">
            <v>43652</v>
          </cell>
          <cell r="BR2281" t="str">
            <v>AP-20181108-0815</v>
          </cell>
          <cell r="BS2281" t="str">
            <v>77</v>
          </cell>
          <cell r="BT2281" t="str">
            <v>5/48</v>
          </cell>
          <cell r="BU2281">
            <v>2410.09</v>
          </cell>
          <cell r="BV2281">
            <v>2711.83</v>
          </cell>
          <cell r="BW2281">
            <v>5121.92</v>
          </cell>
          <cell r="BX2281">
            <v>819.51</v>
          </cell>
          <cell r="BY2281">
            <v>5941.43</v>
          </cell>
          <cell r="BZ2281">
            <v>247637.48</v>
          </cell>
          <cell r="CA2281" t="str">
            <v>01/02/2019</v>
          </cell>
          <cell r="CB2281" t="str">
            <v>06/02/2023</v>
          </cell>
          <cell r="CC2281" t="str">
            <v>Lunes</v>
          </cell>
          <cell r="CD2281" t="str">
            <v>-</v>
          </cell>
          <cell r="CE2281" t="str">
            <v>5</v>
          </cell>
          <cell r="CF2281" t="str">
            <v>Amarillo</v>
          </cell>
          <cell r="CG2281" t="str">
            <v>1er Sábado</v>
          </cell>
          <cell r="CH2281" t="str">
            <v>Ene y Feb</v>
          </cell>
          <cell r="CI2281" t="str">
            <v>Jul y Ago</v>
          </cell>
          <cell r="CJ2281" t="str">
            <v>Ajustador</v>
          </cell>
          <cell r="CK2281">
            <v>72</v>
          </cell>
          <cell r="CL2281" t="str">
            <v>101 - MAGNA</v>
          </cell>
          <cell r="CM2281" t="str">
            <v>19083</v>
          </cell>
          <cell r="CN2281" t="str">
            <v>185/60/R15</v>
          </cell>
          <cell r="CO2281" t="str">
            <v>Motor: 1.5L, Potencia: 99hp @ 4,800 rpm. Torque: 82 lb-pie @ 4,000 rpm</v>
          </cell>
          <cell r="CP2281" t="str">
            <v>4015847</v>
          </cell>
        </row>
        <row r="2282">
          <cell r="A2282" t="str">
            <v>19084</v>
          </cell>
          <cell r="B2282" t="str">
            <v>01F434</v>
          </cell>
          <cell r="C2282" t="str">
            <v>Ciudad de México</v>
          </cell>
          <cell r="D2282" t="str">
            <v>No aplica</v>
          </cell>
          <cell r="E2282" t="str">
            <v>Prius</v>
          </cell>
          <cell r="F2282" t="str">
            <v>Automóvil</v>
          </cell>
          <cell r="G2282" t="str">
            <v>Toyota</v>
          </cell>
          <cell r="H2282" t="str">
            <v>Prius C 5 Ptas, Híbrido, T/A-CVT, D/H, A/A, ABS, B/A, E/E, CD/BT</v>
          </cell>
          <cell r="I2282" t="str">
            <v>JTDKDTB35K1625061</v>
          </cell>
          <cell r="J2282" t="str">
            <v>1NZ 8767398</v>
          </cell>
          <cell r="K2282" t="str">
            <v>Magna</v>
          </cell>
          <cell r="L2282">
            <v>4</v>
          </cell>
          <cell r="M2282">
            <v>36</v>
          </cell>
          <cell r="N2282">
            <v>2019</v>
          </cell>
          <cell r="O2282" t="str">
            <v>Ciudad de México</v>
          </cell>
          <cell r="P2282" t="str">
            <v>Ciudad de México</v>
          </cell>
          <cell r="Q2282" t="str">
            <v>Zona Metropolitana</v>
          </cell>
          <cell r="R2282" t="str">
            <v>Activo</v>
          </cell>
          <cell r="S2282" t="str">
            <v>En operación</v>
          </cell>
          <cell r="T2282" t="str">
            <v>GNP</v>
          </cell>
          <cell r="U2282" t="str">
            <v>Grupo Nacional Provincial, S.A.B.</v>
          </cell>
          <cell r="V2282" t="str">
            <v>Asesor de Servicio</v>
          </cell>
          <cell r="W2282" t="str">
            <v>-</v>
          </cell>
          <cell r="X2282" t="str">
            <v>-</v>
          </cell>
          <cell r="Y2282" t="str">
            <v>Asignado</v>
          </cell>
          <cell r="Z2282" t="str">
            <v>N94130</v>
          </cell>
          <cell r="AA2282" t="str">
            <v>Montiel Sanchez Martin</v>
          </cell>
          <cell r="AB2282" t="str">
            <v>Grupo Nacional Provincial, S.A.B.</v>
          </cell>
          <cell r="AC2282" t="str">
            <v>MOSM631226SG0</v>
          </cell>
          <cell r="AD2282" t="str">
            <v>Operativo</v>
          </cell>
          <cell r="AE2282" t="str">
            <v>Asesor de Servicio Automovil</v>
          </cell>
          <cell r="AF2282" t="str">
            <v>Unidad Operativa</v>
          </cell>
          <cell r="AG2282" t="str">
            <v>Dirección Servicio y Operaciones</v>
          </cell>
          <cell r="AH2282" t="str">
            <v>Subdir. Siniestros CDMX y Sureste</v>
          </cell>
          <cell r="AI2282" t="str">
            <v>C9208</v>
          </cell>
          <cell r="AJ2282" t="str">
            <v>Lasa Estrada Antxon</v>
          </cell>
          <cell r="AK2282" t="str">
            <v>Tlalnepantla</v>
          </cell>
          <cell r="AL2282" t="str">
            <v>Tlalnepantla</v>
          </cell>
          <cell r="AM2282">
            <v>0</v>
          </cell>
          <cell r="AN2282" t="str">
            <v>martin.montiel@gnp.com.mx</v>
          </cell>
          <cell r="AO2282" t="str">
            <v>martin.montiel@gnp.com.mx</v>
          </cell>
          <cell r="AQ2282">
            <v>5535228373</v>
          </cell>
          <cell r="AR2282" t="str">
            <v>6363180011637335</v>
          </cell>
          <cell r="AS2282" t="str">
            <v>ACTIVO</v>
          </cell>
          <cell r="AT2282" t="str">
            <v>5404</v>
          </cell>
          <cell r="AU2282" t="str">
            <v>285</v>
          </cell>
          <cell r="AV2282" t="str">
            <v>01/27</v>
          </cell>
          <cell r="AW2282" t="str">
            <v>IMDM24204204..</v>
          </cell>
          <cell r="AX2282" t="str">
            <v>Activo</v>
          </cell>
          <cell r="AY2282" t="str">
            <v>Si</v>
          </cell>
          <cell r="AZ2282">
            <v>1229.17</v>
          </cell>
          <cell r="BA2282">
            <v>43708</v>
          </cell>
          <cell r="BB2282">
            <v>7375.02</v>
          </cell>
          <cell r="BC2282" t="str">
            <v>-</v>
          </cell>
          <cell r="BD2282">
            <v>118000</v>
          </cell>
          <cell r="BE2282">
            <v>43631</v>
          </cell>
          <cell r="BF2282">
            <v>45076</v>
          </cell>
          <cell r="BG2282">
            <v>4</v>
          </cell>
          <cell r="BH2282">
            <v>2023</v>
          </cell>
          <cell r="BI2282">
            <v>0</v>
          </cell>
          <cell r="BJ2282" t="str">
            <v>Arrendado</v>
          </cell>
          <cell r="BN2282">
            <v>0</v>
          </cell>
          <cell r="BO2282">
            <v>0</v>
          </cell>
          <cell r="BP2282" t="str">
            <v>-</v>
          </cell>
          <cell r="BQ2282">
            <v>43652</v>
          </cell>
          <cell r="BR2282" t="str">
            <v>AP-20181108-0815</v>
          </cell>
          <cell r="BS2282" t="str">
            <v>78</v>
          </cell>
          <cell r="BT2282" t="str">
            <v>5/48</v>
          </cell>
          <cell r="BU2282">
            <v>2410.09</v>
          </cell>
          <cell r="BV2282">
            <v>2711.83</v>
          </cell>
          <cell r="BW2282">
            <v>5121.92</v>
          </cell>
          <cell r="BX2282">
            <v>819.51</v>
          </cell>
          <cell r="BY2282">
            <v>5941.43</v>
          </cell>
          <cell r="BZ2282">
            <v>247637.48</v>
          </cell>
          <cell r="CA2282" t="str">
            <v>01/02/2019</v>
          </cell>
          <cell r="CB2282" t="str">
            <v>06/02/2023</v>
          </cell>
          <cell r="CC2282" t="str">
            <v>Miércoles</v>
          </cell>
          <cell r="CD2282" t="str">
            <v>-</v>
          </cell>
          <cell r="CE2282" t="str">
            <v>4</v>
          </cell>
          <cell r="CF2282" t="str">
            <v>Rojo</v>
          </cell>
          <cell r="CG2282" t="str">
            <v>3er Sábado</v>
          </cell>
          <cell r="CH2282" t="str">
            <v>Mzo y Abr</v>
          </cell>
          <cell r="CI2282" t="str">
            <v>Sep y Oct</v>
          </cell>
          <cell r="CJ2282" t="str">
            <v>Ajustador</v>
          </cell>
          <cell r="CK2282">
            <v>72</v>
          </cell>
          <cell r="CL2282" t="str">
            <v>101 - MAGNA</v>
          </cell>
          <cell r="CM2282" t="str">
            <v>19084</v>
          </cell>
          <cell r="CN2282" t="str">
            <v>185/60/R15</v>
          </cell>
          <cell r="CO2282" t="str">
            <v>Motor: 1.5L, Potencia: 99hp @ 4,800 rpm. Torque: 82 lb-pie @ 4,000 rpm</v>
          </cell>
          <cell r="CP2282" t="str">
            <v>4015677</v>
          </cell>
        </row>
        <row r="2283">
          <cell r="A2283" t="str">
            <v>19085</v>
          </cell>
          <cell r="B2283" t="str">
            <v>01F437</v>
          </cell>
          <cell r="C2283" t="str">
            <v>Ciudad de México</v>
          </cell>
          <cell r="D2283" t="str">
            <v>No aplica</v>
          </cell>
          <cell r="E2283" t="str">
            <v>Prius</v>
          </cell>
          <cell r="F2283" t="str">
            <v>Automóvil</v>
          </cell>
          <cell r="G2283" t="str">
            <v>Toyota</v>
          </cell>
          <cell r="H2283" t="str">
            <v>Prius C 5 Ptas, Híbrido, T/A-CVT, D/H, A/A, ABS, B/A, E/E, CD/BT</v>
          </cell>
          <cell r="I2283" t="str">
            <v>JTDKDTB32K1624532</v>
          </cell>
          <cell r="J2283" t="str">
            <v>1NZ 8754484</v>
          </cell>
          <cell r="K2283" t="str">
            <v>Magna</v>
          </cell>
          <cell r="L2283">
            <v>4</v>
          </cell>
          <cell r="M2283">
            <v>36</v>
          </cell>
          <cell r="N2283">
            <v>2019</v>
          </cell>
          <cell r="O2283" t="str">
            <v>Ciudad de México</v>
          </cell>
          <cell r="P2283" t="str">
            <v>Ciudad de México</v>
          </cell>
          <cell r="Q2283" t="str">
            <v>Zona Metropolitana</v>
          </cell>
          <cell r="R2283" t="str">
            <v>Activo</v>
          </cell>
          <cell r="S2283" t="str">
            <v>En operación</v>
          </cell>
          <cell r="T2283" t="str">
            <v>GNP</v>
          </cell>
          <cell r="U2283" t="str">
            <v>Grupo Nacional Provincial, S.A.B.</v>
          </cell>
          <cell r="V2283" t="str">
            <v>Asesor de Servicio</v>
          </cell>
          <cell r="W2283" t="str">
            <v>-</v>
          </cell>
          <cell r="X2283" t="str">
            <v>-</v>
          </cell>
          <cell r="Y2283" t="str">
            <v>Asignado</v>
          </cell>
          <cell r="Z2283" t="str">
            <v>N93949</v>
          </cell>
          <cell r="AA2283" t="str">
            <v>Mejía González Nurivan Misael</v>
          </cell>
          <cell r="AB2283" t="str">
            <v>Grupo Nacional Provincial, S.A.B.</v>
          </cell>
          <cell r="AC2283" t="str">
            <v>MEGN8906028KA</v>
          </cell>
          <cell r="AD2283" t="str">
            <v>Operativo</v>
          </cell>
          <cell r="AE2283" t="str">
            <v>Asesor de Servicio Automovil</v>
          </cell>
          <cell r="AF2283" t="str">
            <v>Unidad Operativa</v>
          </cell>
          <cell r="AG2283" t="str">
            <v>Dirección Servicio y Operaciones</v>
          </cell>
          <cell r="AH2283" t="str">
            <v>Subdir. Siniestros CDMX y Sureste</v>
          </cell>
          <cell r="AI2283" t="str">
            <v>C9208</v>
          </cell>
          <cell r="AJ2283" t="str">
            <v>Lasa Estrada Antxon</v>
          </cell>
          <cell r="AK2283" t="str">
            <v>Tlalnepantla</v>
          </cell>
          <cell r="AL2283" t="str">
            <v>Tlalnepantla</v>
          </cell>
          <cell r="AM2283">
            <v>80824</v>
          </cell>
          <cell r="AN2283" t="str">
            <v>nurivan.mejia@gnp.com.mx</v>
          </cell>
          <cell r="AO2283" t="str">
            <v>nurivan.mejia@gnp.com.mx</v>
          </cell>
          <cell r="AQ2283">
            <v>5548666837</v>
          </cell>
          <cell r="AR2283" t="str">
            <v>6363180011637301</v>
          </cell>
          <cell r="AS2283" t="str">
            <v>ACTIVO</v>
          </cell>
          <cell r="AT2283" t="str">
            <v>2727</v>
          </cell>
          <cell r="AU2283" t="str">
            <v>515</v>
          </cell>
          <cell r="AV2283" t="str">
            <v>01/27</v>
          </cell>
          <cell r="AW2283" t="str">
            <v>IMDM24204148..</v>
          </cell>
          <cell r="AX2283" t="str">
            <v>Activo</v>
          </cell>
          <cell r="AY2283" t="str">
            <v>No</v>
          </cell>
          <cell r="AZ2283" t="str">
            <v>-</v>
          </cell>
          <cell r="BA2283" t="str">
            <v>-</v>
          </cell>
          <cell r="BB2283" t="str">
            <v>-</v>
          </cell>
          <cell r="BC2283" t="str">
            <v>-</v>
          </cell>
          <cell r="BD2283" t="str">
            <v>-</v>
          </cell>
          <cell r="BE2283" t="str">
            <v>-</v>
          </cell>
          <cell r="BF2283" t="str">
            <v>-</v>
          </cell>
          <cell r="BG2283">
            <v>4</v>
          </cell>
          <cell r="BH2283">
            <v>2023</v>
          </cell>
          <cell r="BI2283">
            <v>0</v>
          </cell>
          <cell r="BJ2283" t="str">
            <v>Arrendado</v>
          </cell>
          <cell r="BN2283">
            <v>0</v>
          </cell>
          <cell r="BO2283">
            <v>0</v>
          </cell>
          <cell r="BP2283" t="str">
            <v>-</v>
          </cell>
          <cell r="BQ2283">
            <v>43652</v>
          </cell>
          <cell r="BR2283" t="str">
            <v>AP-20181108-0815</v>
          </cell>
          <cell r="BS2283" t="str">
            <v>79</v>
          </cell>
          <cell r="BT2283" t="str">
            <v>5/48</v>
          </cell>
          <cell r="BU2283">
            <v>2410.09</v>
          </cell>
          <cell r="BV2283">
            <v>2711.83</v>
          </cell>
          <cell r="BW2283">
            <v>5121.92</v>
          </cell>
          <cell r="BX2283">
            <v>819.51</v>
          </cell>
          <cell r="BY2283">
            <v>5941.43</v>
          </cell>
          <cell r="BZ2283">
            <v>247637.48</v>
          </cell>
          <cell r="CA2283" t="str">
            <v>01/02/2019</v>
          </cell>
          <cell r="CB2283" t="str">
            <v>06/02/2023</v>
          </cell>
          <cell r="CC2283" t="str">
            <v>Martes</v>
          </cell>
          <cell r="CD2283" t="str">
            <v>-</v>
          </cell>
          <cell r="CE2283" t="str">
            <v>7</v>
          </cell>
          <cell r="CF2283" t="str">
            <v>Rosa</v>
          </cell>
          <cell r="CG2283" t="str">
            <v>2o Sábado</v>
          </cell>
          <cell r="CH2283" t="str">
            <v>Feb y Mzo</v>
          </cell>
          <cell r="CI2283" t="str">
            <v>Ago y Sep</v>
          </cell>
          <cell r="CJ2283" t="str">
            <v>Ajustador</v>
          </cell>
          <cell r="CK2283">
            <v>72</v>
          </cell>
          <cell r="CL2283" t="str">
            <v>101 - MAGNA</v>
          </cell>
          <cell r="CM2283" t="str">
            <v>19085</v>
          </cell>
          <cell r="CN2283" t="str">
            <v>185/60/R15</v>
          </cell>
          <cell r="CO2283" t="str">
            <v>Motor: 1.5L, Potencia: 99hp @ 4,800 rpm. Torque: 82 lb-pie @ 4,000 rpm</v>
          </cell>
          <cell r="CP2283" t="str">
            <v>4015880</v>
          </cell>
        </row>
        <row r="2284">
          <cell r="A2284" t="str">
            <v>19086</v>
          </cell>
          <cell r="B2284" t="str">
            <v>01F438</v>
          </cell>
          <cell r="C2284" t="str">
            <v>Ciudad de México</v>
          </cell>
          <cell r="D2284" t="str">
            <v>No aplica</v>
          </cell>
          <cell r="E2284" t="str">
            <v>Prius</v>
          </cell>
          <cell r="F2284" t="str">
            <v>Automóvil</v>
          </cell>
          <cell r="G2284" t="str">
            <v>Toyota</v>
          </cell>
          <cell r="H2284" t="str">
            <v>Prius C 5 Ptas, Híbrido, T/A-CVT, D/H, A/A, ABS, B/A, E/E, CD/BT</v>
          </cell>
          <cell r="I2284" t="str">
            <v>JTDKDTB34K1624709</v>
          </cell>
          <cell r="J2284" t="str">
            <v>1NZ 8759370</v>
          </cell>
          <cell r="K2284" t="str">
            <v>Magna</v>
          </cell>
          <cell r="L2284">
            <v>4</v>
          </cell>
          <cell r="M2284">
            <v>36</v>
          </cell>
          <cell r="N2284">
            <v>2019</v>
          </cell>
          <cell r="O2284" t="str">
            <v>Ciudad de México</v>
          </cell>
          <cell r="P2284" t="str">
            <v>Ciudad de México</v>
          </cell>
          <cell r="Q2284" t="str">
            <v>Zona Metropolitana</v>
          </cell>
          <cell r="R2284" t="str">
            <v>Activo</v>
          </cell>
          <cell r="S2284" t="str">
            <v>En operación</v>
          </cell>
          <cell r="T2284" t="str">
            <v>GNP</v>
          </cell>
          <cell r="U2284" t="str">
            <v>Grupo Nacional Provincial, S.A.B.</v>
          </cell>
          <cell r="V2284" t="str">
            <v>Asesor de Servicio</v>
          </cell>
          <cell r="W2284" t="str">
            <v>-</v>
          </cell>
          <cell r="X2284" t="str">
            <v>-</v>
          </cell>
          <cell r="Y2284" t="str">
            <v>Asignado</v>
          </cell>
          <cell r="Z2284" t="str">
            <v>N93971</v>
          </cell>
          <cell r="AA2284" t="str">
            <v>Galicia Espindola Ebert</v>
          </cell>
          <cell r="AB2284" t="str">
            <v>Grupo Nacional Provincial, S.A.B.</v>
          </cell>
          <cell r="AC2284" t="str">
            <v>GAEE791110I90</v>
          </cell>
          <cell r="AD2284" t="str">
            <v>Operativo</v>
          </cell>
          <cell r="AE2284" t="str">
            <v>Asesor de Servicio Automovil</v>
          </cell>
          <cell r="AF2284" t="str">
            <v>Unidad Operativa</v>
          </cell>
          <cell r="AG2284" t="str">
            <v>Dirección Servicio y Operaciones</v>
          </cell>
          <cell r="AH2284" t="str">
            <v>Subdir. Siniestros CDMX y Sureste</v>
          </cell>
          <cell r="AI2284" t="str">
            <v>C9208</v>
          </cell>
          <cell r="AJ2284" t="str">
            <v>Lasa Estrada Antxon</v>
          </cell>
          <cell r="AK2284" t="str">
            <v>Tlalnepantla</v>
          </cell>
          <cell r="AL2284" t="str">
            <v>Tlalnepantla</v>
          </cell>
          <cell r="AM2284" t="str">
            <v>81617 / 80824</v>
          </cell>
          <cell r="AN2284" t="str">
            <v>ebert.galicia@gnp.com.mx</v>
          </cell>
          <cell r="AO2284" t="str">
            <v>ebert.galicia@gnp.com.mx</v>
          </cell>
          <cell r="AQ2284">
            <v>5541893729</v>
          </cell>
          <cell r="AR2284" t="str">
            <v>6363180011637293</v>
          </cell>
          <cell r="AS2284" t="str">
            <v>ACTIVO</v>
          </cell>
          <cell r="AT2284" t="str">
            <v>7595</v>
          </cell>
          <cell r="AU2284" t="str">
            <v>275</v>
          </cell>
          <cell r="AV2284" t="str">
            <v>01/27</v>
          </cell>
          <cell r="AW2284" t="str">
            <v>IMDM24204208..</v>
          </cell>
          <cell r="AX2284" t="str">
            <v>Activo</v>
          </cell>
          <cell r="AY2284" t="str">
            <v>Si</v>
          </cell>
          <cell r="AZ2284">
            <v>1229.17</v>
          </cell>
          <cell r="BA2284">
            <v>43708</v>
          </cell>
          <cell r="BB2284">
            <v>7375.02</v>
          </cell>
          <cell r="BC2284" t="str">
            <v>-</v>
          </cell>
          <cell r="BD2284">
            <v>118000</v>
          </cell>
          <cell r="BE2284">
            <v>43631</v>
          </cell>
          <cell r="BF2284">
            <v>45076</v>
          </cell>
          <cell r="BG2284">
            <v>4</v>
          </cell>
          <cell r="BH2284">
            <v>2023</v>
          </cell>
          <cell r="BI2284">
            <v>0</v>
          </cell>
          <cell r="BJ2284" t="str">
            <v>Arrendado</v>
          </cell>
          <cell r="BN2284">
            <v>0</v>
          </cell>
          <cell r="BO2284">
            <v>0</v>
          </cell>
          <cell r="BP2284" t="str">
            <v>-</v>
          </cell>
          <cell r="BQ2284">
            <v>43652</v>
          </cell>
          <cell r="BR2284" t="str">
            <v>AP-20181108-0815</v>
          </cell>
          <cell r="BS2284" t="str">
            <v>80</v>
          </cell>
          <cell r="BT2284" t="str">
            <v>5/48</v>
          </cell>
          <cell r="BU2284">
            <v>2410.09</v>
          </cell>
          <cell r="BV2284">
            <v>2711.83</v>
          </cell>
          <cell r="BW2284">
            <v>5121.92</v>
          </cell>
          <cell r="BX2284">
            <v>819.51</v>
          </cell>
          <cell r="BY2284">
            <v>5941.43</v>
          </cell>
          <cell r="BZ2284">
            <v>247637.48</v>
          </cell>
          <cell r="CA2284" t="str">
            <v>01/02/2019</v>
          </cell>
          <cell r="CB2284" t="str">
            <v>06/02/2023</v>
          </cell>
          <cell r="CC2284" t="str">
            <v>Martes</v>
          </cell>
          <cell r="CD2284" t="str">
            <v>-</v>
          </cell>
          <cell r="CE2284" t="str">
            <v>8</v>
          </cell>
          <cell r="CF2284" t="str">
            <v>Rosa</v>
          </cell>
          <cell r="CG2284" t="str">
            <v>2o Sábado</v>
          </cell>
          <cell r="CH2284" t="str">
            <v>Feb y Mzo</v>
          </cell>
          <cell r="CI2284" t="str">
            <v>Ago y Sep</v>
          </cell>
          <cell r="CJ2284" t="str">
            <v>Ajustador</v>
          </cell>
          <cell r="CK2284">
            <v>72</v>
          </cell>
          <cell r="CL2284" t="str">
            <v>101 - MAGNA</v>
          </cell>
          <cell r="CM2284" t="str">
            <v>19086</v>
          </cell>
          <cell r="CN2284" t="str">
            <v>185/60/R15</v>
          </cell>
          <cell r="CO2284" t="str">
            <v>Motor: 1.5L, Potencia: 99hp @ 4,800 rpm. Torque: 82 lb-pie @ 4,000 rpm</v>
          </cell>
          <cell r="CP2284" t="str">
            <v>4015642</v>
          </cell>
        </row>
        <row r="2285">
          <cell r="A2285" t="str">
            <v>19087</v>
          </cell>
          <cell r="B2285" t="str">
            <v>01F439</v>
          </cell>
          <cell r="C2285" t="str">
            <v>Ciudad de México</v>
          </cell>
          <cell r="D2285" t="str">
            <v>No aplica</v>
          </cell>
          <cell r="E2285" t="str">
            <v>Prius</v>
          </cell>
          <cell r="F2285" t="str">
            <v>Automóvil</v>
          </cell>
          <cell r="G2285" t="str">
            <v>Toyota</v>
          </cell>
          <cell r="H2285" t="str">
            <v>Prius C 5 Ptas, Híbrido, T/A-CVT, D/H, A/A, ABS, B/A, E/E, CD/BT</v>
          </cell>
          <cell r="I2285" t="str">
            <v>JTDKDTB3XK1624598</v>
          </cell>
          <cell r="J2285" t="str">
            <v>1NZ 8756478</v>
          </cell>
          <cell r="K2285" t="str">
            <v>Magna</v>
          </cell>
          <cell r="L2285">
            <v>4</v>
          </cell>
          <cell r="M2285">
            <v>36</v>
          </cell>
          <cell r="N2285">
            <v>2019</v>
          </cell>
          <cell r="O2285" t="str">
            <v>Ciudad de México</v>
          </cell>
          <cell r="P2285" t="str">
            <v>Ciudad de México</v>
          </cell>
          <cell r="Q2285" t="str">
            <v>Zona Metropolitana</v>
          </cell>
          <cell r="R2285" t="str">
            <v>Activo</v>
          </cell>
          <cell r="S2285" t="str">
            <v>En operación</v>
          </cell>
          <cell r="T2285" t="str">
            <v>GNP</v>
          </cell>
          <cell r="U2285" t="str">
            <v>Grupo Nacional Provincial, S.A.B.</v>
          </cell>
          <cell r="V2285" t="str">
            <v>Asesor de Servicio</v>
          </cell>
          <cell r="W2285" t="str">
            <v>-</v>
          </cell>
          <cell r="X2285" t="str">
            <v>-</v>
          </cell>
          <cell r="Y2285" t="str">
            <v>Asignado</v>
          </cell>
          <cell r="Z2285" t="str">
            <v>N93945</v>
          </cell>
          <cell r="AA2285" t="str">
            <v>Carreto Huerta Ivan</v>
          </cell>
          <cell r="AB2285" t="str">
            <v>Grupo Nacional Provincial, S.A.B.</v>
          </cell>
          <cell r="AC2285" t="str">
            <v>CAHI840725MB6</v>
          </cell>
          <cell r="AD2285" t="str">
            <v>Operativo</v>
          </cell>
          <cell r="AE2285" t="str">
            <v>Asesor de Servicio Automovil</v>
          </cell>
          <cell r="AF2285" t="str">
            <v>Unidad Operativa</v>
          </cell>
          <cell r="AG2285" t="str">
            <v>Dirección Servicio y Operaciones</v>
          </cell>
          <cell r="AH2285" t="str">
            <v>Subdir. Siniestros CDMX y Sureste</v>
          </cell>
          <cell r="AI2285" t="str">
            <v>C9208</v>
          </cell>
          <cell r="AJ2285" t="str">
            <v>Lasa Estrada Antxon</v>
          </cell>
          <cell r="AK2285" t="str">
            <v>Tlalnepantla</v>
          </cell>
          <cell r="AL2285" t="str">
            <v>Tlalnepantla</v>
          </cell>
          <cell r="AM2285" t="str">
            <v>84273 / 2421</v>
          </cell>
          <cell r="AN2285" t="str">
            <v>ivan.carreto@gnp.com.mx</v>
          </cell>
          <cell r="AO2285" t="str">
            <v>ivan.carreto@gnp.com.mx</v>
          </cell>
          <cell r="AQ2285">
            <v>5548665200</v>
          </cell>
          <cell r="AR2285" t="str">
            <v>6363180011637350</v>
          </cell>
          <cell r="AS2285" t="str">
            <v>ACTIVO</v>
          </cell>
          <cell r="AT2285" t="str">
            <v>3778</v>
          </cell>
          <cell r="AU2285" t="str">
            <v>275</v>
          </cell>
          <cell r="AV2285" t="str">
            <v>01/27</v>
          </cell>
          <cell r="AW2285" t="str">
            <v>IMDM24204219..</v>
          </cell>
          <cell r="AX2285" t="str">
            <v>Activo</v>
          </cell>
          <cell r="AY2285" t="str">
            <v>Si</v>
          </cell>
          <cell r="AZ2285">
            <v>1229.17</v>
          </cell>
          <cell r="BA2285">
            <v>43708</v>
          </cell>
          <cell r="BB2285">
            <v>7375.02</v>
          </cell>
          <cell r="BC2285" t="str">
            <v>-</v>
          </cell>
          <cell r="BD2285">
            <v>118000</v>
          </cell>
          <cell r="BE2285">
            <v>43631</v>
          </cell>
          <cell r="BF2285">
            <v>45076</v>
          </cell>
          <cell r="BG2285">
            <v>4</v>
          </cell>
          <cell r="BH2285">
            <v>2023</v>
          </cell>
          <cell r="BI2285">
            <v>0</v>
          </cell>
          <cell r="BJ2285" t="str">
            <v>Arrendado</v>
          </cell>
          <cell r="BN2285">
            <v>0</v>
          </cell>
          <cell r="BO2285">
            <v>0</v>
          </cell>
          <cell r="BP2285" t="str">
            <v>-</v>
          </cell>
          <cell r="BQ2285">
            <v>43652</v>
          </cell>
          <cell r="BR2285" t="str">
            <v>AP-20181108-0815</v>
          </cell>
          <cell r="BS2285" t="str">
            <v>81</v>
          </cell>
          <cell r="BT2285" t="str">
            <v>5/48</v>
          </cell>
          <cell r="BU2285">
            <v>2410.09</v>
          </cell>
          <cell r="BV2285">
            <v>2711.83</v>
          </cell>
          <cell r="BW2285">
            <v>5121.92</v>
          </cell>
          <cell r="BX2285">
            <v>819.51</v>
          </cell>
          <cell r="BY2285">
            <v>5941.43</v>
          </cell>
          <cell r="BZ2285">
            <v>247637.48</v>
          </cell>
          <cell r="CA2285" t="str">
            <v>01/02/2019</v>
          </cell>
          <cell r="CB2285" t="str">
            <v>06/02/2023</v>
          </cell>
          <cell r="CC2285" t="str">
            <v>Viernes</v>
          </cell>
          <cell r="CD2285" t="str">
            <v>-</v>
          </cell>
          <cell r="CE2285" t="str">
            <v>9</v>
          </cell>
          <cell r="CF2285" t="str">
            <v>Azul</v>
          </cell>
          <cell r="CG2285" t="str">
            <v>5o Sábado</v>
          </cell>
          <cell r="CH2285" t="str">
            <v>May y Jun</v>
          </cell>
          <cell r="CI2285" t="str">
            <v>Nov y Dic</v>
          </cell>
          <cell r="CJ2285" t="str">
            <v>Ajustador</v>
          </cell>
          <cell r="CK2285">
            <v>72</v>
          </cell>
          <cell r="CL2285" t="str">
            <v>101 - MAGNA</v>
          </cell>
          <cell r="CM2285" t="str">
            <v>19087</v>
          </cell>
          <cell r="CN2285" t="str">
            <v>185/60/R15</v>
          </cell>
          <cell r="CO2285" t="str">
            <v>Motor: 1.5L, Potencia: 99hp @ 4,800 rpm. Torque: 82 lb-pie @ 4,000 rpm</v>
          </cell>
          <cell r="CP2285" t="str">
            <v>4015187</v>
          </cell>
        </row>
        <row r="2286">
          <cell r="A2286" t="str">
            <v>19088</v>
          </cell>
          <cell r="B2286" t="str">
            <v>01F440</v>
          </cell>
          <cell r="C2286" t="str">
            <v>Ciudad de México</v>
          </cell>
          <cell r="D2286" t="str">
            <v>No aplica</v>
          </cell>
          <cell r="E2286" t="str">
            <v>Prius</v>
          </cell>
          <cell r="F2286" t="str">
            <v>Automóvil</v>
          </cell>
          <cell r="G2286" t="str">
            <v>Toyota</v>
          </cell>
          <cell r="H2286" t="str">
            <v>Prius C 5 Ptas, Híbrido, T/A-CVT, D/H, A/A, ABS, B/A, E/E, CD/BT</v>
          </cell>
          <cell r="I2286" t="str">
            <v>JTDKDTB36K1624596</v>
          </cell>
          <cell r="J2286" t="str">
            <v>1NZ 8756535</v>
          </cell>
          <cell r="K2286" t="str">
            <v>Magna</v>
          </cell>
          <cell r="L2286">
            <v>4</v>
          </cell>
          <cell r="M2286">
            <v>36</v>
          </cell>
          <cell r="N2286">
            <v>2019</v>
          </cell>
          <cell r="O2286" t="str">
            <v>Ciudad de México</v>
          </cell>
          <cell r="P2286" t="str">
            <v>Ciudad de México</v>
          </cell>
          <cell r="Q2286" t="str">
            <v>Zona Metropolitana</v>
          </cell>
          <cell r="R2286" t="str">
            <v>Activo</v>
          </cell>
          <cell r="S2286" t="str">
            <v>En operación</v>
          </cell>
          <cell r="T2286" t="str">
            <v>GNP</v>
          </cell>
          <cell r="U2286" t="str">
            <v>Grupo Nacional Provincial, S.A.B.</v>
          </cell>
          <cell r="V2286" t="str">
            <v>Asesor de Servicio</v>
          </cell>
          <cell r="W2286" t="str">
            <v>-</v>
          </cell>
          <cell r="X2286" t="str">
            <v>-</v>
          </cell>
          <cell r="Y2286" t="str">
            <v>Asignado</v>
          </cell>
          <cell r="Z2286" t="str">
            <v>N90483</v>
          </cell>
          <cell r="AA2286" t="str">
            <v>Rodríguez Cruz José Carlos</v>
          </cell>
          <cell r="AB2286" t="str">
            <v>Grupo Nacional Provincial, S.A.B.</v>
          </cell>
          <cell r="AC2286" t="str">
            <v>ROCC731104DK0</v>
          </cell>
          <cell r="AD2286" t="str">
            <v>Operativo</v>
          </cell>
          <cell r="AE2286" t="str">
            <v>Asesor de Servicio Automovil</v>
          </cell>
          <cell r="AF2286" t="str">
            <v>Unidad Operativa</v>
          </cell>
          <cell r="AG2286" t="str">
            <v>Dirección Servicio y Operaciones</v>
          </cell>
          <cell r="AH2286" t="str">
            <v>Subdir. Siniestros CDMX y Sureste</v>
          </cell>
          <cell r="AI2286" t="str">
            <v>C9208</v>
          </cell>
          <cell r="AJ2286" t="str">
            <v>Lasa Estrada Antxon</v>
          </cell>
          <cell r="AK2286" t="str">
            <v>Tlalnepantla</v>
          </cell>
          <cell r="AL2286" t="str">
            <v>Tlalnepantla</v>
          </cell>
          <cell r="AM2286">
            <v>0</v>
          </cell>
          <cell r="AN2286" t="str">
            <v>josecarlos.rodriguez@gnp.com.mx</v>
          </cell>
          <cell r="AO2286" t="str">
            <v>josecarlos.rodriguez@gnp.com.mx</v>
          </cell>
          <cell r="AQ2286">
            <v>5549455953</v>
          </cell>
          <cell r="AR2286" t="str">
            <v>6363180011637327</v>
          </cell>
          <cell r="AS2286" t="str">
            <v>ACTIVO</v>
          </cell>
          <cell r="AT2286" t="str">
            <v>4986</v>
          </cell>
          <cell r="AU2286" t="str">
            <v>632</v>
          </cell>
          <cell r="AV2286" t="str">
            <v>01/27</v>
          </cell>
          <cell r="AW2286" t="str">
            <v>IMDM24204198..</v>
          </cell>
          <cell r="AX2286" t="str">
            <v>Activo</v>
          </cell>
          <cell r="AY2286" t="str">
            <v>Si</v>
          </cell>
          <cell r="AZ2286">
            <v>1229.17</v>
          </cell>
          <cell r="BA2286">
            <v>43708</v>
          </cell>
          <cell r="BB2286">
            <v>7375.02</v>
          </cell>
          <cell r="BC2286" t="str">
            <v>-</v>
          </cell>
          <cell r="BD2286">
            <v>118000</v>
          </cell>
          <cell r="BE2286">
            <v>43631</v>
          </cell>
          <cell r="BF2286">
            <v>45076</v>
          </cell>
          <cell r="BG2286">
            <v>4</v>
          </cell>
          <cell r="BH2286">
            <v>2023</v>
          </cell>
          <cell r="BI2286">
            <v>0</v>
          </cell>
          <cell r="BJ2286" t="str">
            <v>Arrendado</v>
          </cell>
          <cell r="BN2286">
            <v>0</v>
          </cell>
          <cell r="BO2286">
            <v>0</v>
          </cell>
          <cell r="BP2286" t="str">
            <v>-</v>
          </cell>
          <cell r="BQ2286">
            <v>43652</v>
          </cell>
          <cell r="BR2286" t="str">
            <v>AP-20181108-0815</v>
          </cell>
          <cell r="BS2286" t="str">
            <v>82</v>
          </cell>
          <cell r="BT2286" t="str">
            <v>5/48</v>
          </cell>
          <cell r="BU2286">
            <v>2410.09</v>
          </cell>
          <cell r="BV2286">
            <v>2711.83</v>
          </cell>
          <cell r="BW2286">
            <v>5121.92</v>
          </cell>
          <cell r="BX2286">
            <v>819.51</v>
          </cell>
          <cell r="BY2286">
            <v>5941.43</v>
          </cell>
          <cell r="BZ2286">
            <v>247637.48</v>
          </cell>
          <cell r="CA2286" t="str">
            <v>01/02/2019</v>
          </cell>
          <cell r="CB2286" t="str">
            <v>06/02/2023</v>
          </cell>
          <cell r="CC2286" t="str">
            <v>Viernes</v>
          </cell>
          <cell r="CD2286" t="str">
            <v>-</v>
          </cell>
          <cell r="CE2286" t="str">
            <v>0</v>
          </cell>
          <cell r="CF2286" t="str">
            <v>Azul</v>
          </cell>
          <cell r="CG2286" t="str">
            <v>5o Sábado</v>
          </cell>
          <cell r="CH2286" t="str">
            <v>May y Jun</v>
          </cell>
          <cell r="CI2286" t="str">
            <v>Nov y Dic</v>
          </cell>
          <cell r="CJ2286" t="str">
            <v>Ajustador</v>
          </cell>
          <cell r="CK2286">
            <v>72</v>
          </cell>
          <cell r="CL2286" t="str">
            <v>101 - MAGNA</v>
          </cell>
          <cell r="CM2286" t="str">
            <v>19088</v>
          </cell>
          <cell r="CN2286" t="str">
            <v>185/60/R15</v>
          </cell>
          <cell r="CO2286" t="str">
            <v>Motor: 1.5L, Potencia: 99hp @ 4,800 rpm. Torque: 82 lb-pie @ 4,000 rpm</v>
          </cell>
          <cell r="CP2286" t="str">
            <v>4015848</v>
          </cell>
        </row>
        <row r="2287">
          <cell r="A2287" t="str">
            <v>19089</v>
          </cell>
          <cell r="B2287" t="str">
            <v>01F441</v>
          </cell>
          <cell r="C2287" t="str">
            <v>Ciudad de México</v>
          </cell>
          <cell r="D2287" t="str">
            <v>No aplica</v>
          </cell>
          <cell r="E2287" t="str">
            <v>Prius</v>
          </cell>
          <cell r="F2287" t="str">
            <v>Automóvil</v>
          </cell>
          <cell r="G2287" t="str">
            <v>Toyota</v>
          </cell>
          <cell r="H2287" t="str">
            <v>Prius C 5 Ptas, Híbrido, T/A-CVT, D/H, A/A, ABS, B/A, E/E, CD/BT</v>
          </cell>
          <cell r="I2287" t="str">
            <v>JTDKDTB34K1624919</v>
          </cell>
          <cell r="J2287" t="str">
            <v>1NZ 8764290</v>
          </cell>
          <cell r="K2287" t="str">
            <v>Magna</v>
          </cell>
          <cell r="L2287">
            <v>4</v>
          </cell>
          <cell r="M2287">
            <v>36</v>
          </cell>
          <cell r="N2287">
            <v>2019</v>
          </cell>
          <cell r="O2287" t="str">
            <v>Ciudad de México</v>
          </cell>
          <cell r="P2287" t="str">
            <v>Ciudad de México</v>
          </cell>
          <cell r="Q2287" t="str">
            <v>Zona Metropolitana</v>
          </cell>
          <cell r="R2287" t="str">
            <v>Activo</v>
          </cell>
          <cell r="S2287" t="str">
            <v>En operación</v>
          </cell>
          <cell r="T2287" t="str">
            <v>GNP</v>
          </cell>
          <cell r="U2287" t="str">
            <v>Grupo Nacional Provincial, S.A.B.</v>
          </cell>
          <cell r="V2287" t="str">
            <v>Asesor de Servicio</v>
          </cell>
          <cell r="W2287" t="str">
            <v>-</v>
          </cell>
          <cell r="X2287" t="str">
            <v>-</v>
          </cell>
          <cell r="Y2287" t="str">
            <v>Asignado</v>
          </cell>
          <cell r="Z2287" t="str">
            <v>N95313</v>
          </cell>
          <cell r="AA2287" t="str">
            <v>Sánchez Sánchez José Luis</v>
          </cell>
          <cell r="AB2287" t="str">
            <v>Grupo Nacional Provincial, S.A.B.</v>
          </cell>
          <cell r="AC2287" t="str">
            <v>SASL830423P67</v>
          </cell>
          <cell r="AD2287" t="str">
            <v>Operativo</v>
          </cell>
          <cell r="AE2287" t="str">
            <v>Asesor de Servicio Automovil</v>
          </cell>
          <cell r="AF2287" t="str">
            <v>Unidad Operativa</v>
          </cell>
          <cell r="AG2287" t="str">
            <v>Dirección Servicio y Operaciones</v>
          </cell>
          <cell r="AH2287" t="str">
            <v>Subdir. Siniestros CDMX y Sureste</v>
          </cell>
          <cell r="AI2287" t="str">
            <v>C9215</v>
          </cell>
          <cell r="AJ2287" t="str">
            <v>Moreno Alvárez Elvia Citlalli</v>
          </cell>
          <cell r="AK2287" t="str">
            <v>Tlalnepantla</v>
          </cell>
          <cell r="AL2287" t="str">
            <v>Tlalnepantla</v>
          </cell>
          <cell r="AM2287">
            <v>0</v>
          </cell>
          <cell r="AN2287" t="str">
            <v>jose.sanchezsanchez@gnp.com.mx</v>
          </cell>
          <cell r="AO2287" t="str">
            <v>jose.sanchezsanchez@gnp.com.mx</v>
          </cell>
          <cell r="AP2287" t="str">
            <v>jose.sanchezsanchez@gnp.com.mx</v>
          </cell>
          <cell r="AQ2287" t="str">
            <v> 5527651718  </v>
          </cell>
          <cell r="AR2287" t="str">
            <v>6363180011637400</v>
          </cell>
          <cell r="AS2287" t="str">
            <v>ACTIVO</v>
          </cell>
          <cell r="AT2287" t="str">
            <v>6336</v>
          </cell>
          <cell r="AU2287" t="str">
            <v>820</v>
          </cell>
          <cell r="AV2287" t="str">
            <v>01/27</v>
          </cell>
          <cell r="AW2287" t="str">
            <v>IMDM24204194..</v>
          </cell>
          <cell r="AX2287" t="str">
            <v>Activo</v>
          </cell>
          <cell r="AY2287" t="str">
            <v>No</v>
          </cell>
          <cell r="AZ2287" t="str">
            <v>-</v>
          </cell>
          <cell r="BA2287" t="str">
            <v>-</v>
          </cell>
          <cell r="BB2287" t="str">
            <v>-</v>
          </cell>
          <cell r="BC2287" t="str">
            <v>-</v>
          </cell>
          <cell r="BD2287" t="str">
            <v>-</v>
          </cell>
          <cell r="BE2287" t="str">
            <v>-</v>
          </cell>
          <cell r="BF2287" t="str">
            <v>-</v>
          </cell>
          <cell r="BG2287">
            <v>4</v>
          </cell>
          <cell r="BH2287">
            <v>2023</v>
          </cell>
          <cell r="BI2287">
            <v>0</v>
          </cell>
          <cell r="BJ2287" t="str">
            <v>Arrendado</v>
          </cell>
          <cell r="BN2287">
            <v>0</v>
          </cell>
          <cell r="BO2287">
            <v>0</v>
          </cell>
          <cell r="BP2287" t="str">
            <v>-</v>
          </cell>
          <cell r="BQ2287">
            <v>43652</v>
          </cell>
          <cell r="BR2287" t="str">
            <v>AP-20181108-0815</v>
          </cell>
          <cell r="BS2287" t="str">
            <v>83</v>
          </cell>
          <cell r="BT2287" t="str">
            <v>5/48</v>
          </cell>
          <cell r="BU2287">
            <v>2410.09</v>
          </cell>
          <cell r="BV2287">
            <v>2711.83</v>
          </cell>
          <cell r="BW2287">
            <v>5121.92</v>
          </cell>
          <cell r="BX2287">
            <v>819.51</v>
          </cell>
          <cell r="BY2287">
            <v>5941.43</v>
          </cell>
          <cell r="BZ2287">
            <v>247637.48</v>
          </cell>
          <cell r="CA2287" t="str">
            <v>01/02/2019</v>
          </cell>
          <cell r="CB2287" t="str">
            <v>06/02/2023</v>
          </cell>
          <cell r="CC2287" t="str">
            <v>Jueves</v>
          </cell>
          <cell r="CD2287" t="str">
            <v>-</v>
          </cell>
          <cell r="CE2287" t="str">
            <v>1</v>
          </cell>
          <cell r="CF2287" t="str">
            <v>Verde</v>
          </cell>
          <cell r="CG2287" t="str">
            <v>4o Sábado</v>
          </cell>
          <cell r="CH2287" t="str">
            <v>Abr y May</v>
          </cell>
          <cell r="CI2287" t="str">
            <v>Oct y Nov</v>
          </cell>
          <cell r="CJ2287" t="str">
            <v>Ajustador</v>
          </cell>
          <cell r="CK2287">
            <v>72</v>
          </cell>
          <cell r="CL2287" t="str">
            <v>101 - MAGNA</v>
          </cell>
          <cell r="CM2287" t="str">
            <v>19089</v>
          </cell>
          <cell r="CN2287" t="str">
            <v>185/60/R15</v>
          </cell>
          <cell r="CO2287" t="str">
            <v>Motor: 1.5L, Potencia: 99hp @ 4,800 rpm. Torque: 82 lb-pie @ 4,000 rpm</v>
          </cell>
          <cell r="CP2287" t="str">
            <v>4015864</v>
          </cell>
        </row>
        <row r="2288">
          <cell r="A2288" t="str">
            <v>19090</v>
          </cell>
          <cell r="B2288" t="str">
            <v>01F418</v>
          </cell>
          <cell r="C2288" t="str">
            <v>Ciudad de México</v>
          </cell>
          <cell r="D2288" t="str">
            <v>No aplica</v>
          </cell>
          <cell r="E2288" t="str">
            <v>Prius</v>
          </cell>
          <cell r="F2288" t="str">
            <v>Automóvil</v>
          </cell>
          <cell r="G2288" t="str">
            <v>Toyota</v>
          </cell>
          <cell r="H2288" t="str">
            <v>Prius C 5 Ptas, Híbrido, T/A-CVT, D/H, A/A, ABS, B/A, E/E, CD/BT</v>
          </cell>
          <cell r="I2288" t="str">
            <v>JTDKDTB30K1624884</v>
          </cell>
          <cell r="J2288" t="str">
            <v>1NZ 8762823</v>
          </cell>
          <cell r="K2288" t="str">
            <v>Magna</v>
          </cell>
          <cell r="L2288">
            <v>4</v>
          </cell>
          <cell r="M2288">
            <v>36</v>
          </cell>
          <cell r="N2288">
            <v>2019</v>
          </cell>
          <cell r="O2288" t="str">
            <v>Ciudad de México</v>
          </cell>
          <cell r="P2288" t="str">
            <v>Ciudad de México</v>
          </cell>
          <cell r="Q2288" t="str">
            <v>Zona Metropolitana</v>
          </cell>
          <cell r="R2288" t="str">
            <v>Activo</v>
          </cell>
          <cell r="S2288" t="str">
            <v>En operación</v>
          </cell>
          <cell r="T2288" t="str">
            <v>GNP</v>
          </cell>
          <cell r="U2288" t="str">
            <v>Grupo Nacional Provincial, S.A.B.</v>
          </cell>
          <cell r="V2288" t="str">
            <v>Asesor de Servicio</v>
          </cell>
          <cell r="W2288" t="str">
            <v>-</v>
          </cell>
          <cell r="X2288" t="str">
            <v>-</v>
          </cell>
          <cell r="Y2288" t="str">
            <v>Asignado</v>
          </cell>
          <cell r="Z2288" t="str">
            <v>N93853</v>
          </cell>
          <cell r="AA2288" t="str">
            <v>García Gómez Carlos Daniel</v>
          </cell>
          <cell r="AB2288" t="str">
            <v>Grupo Nacional Provincial, S.A.B.</v>
          </cell>
          <cell r="AC2288" t="str">
            <v>GAGC9005313X5</v>
          </cell>
          <cell r="AD2288" t="str">
            <v>Operativo</v>
          </cell>
          <cell r="AE2288" t="str">
            <v>Asesor de Servicio Automovil</v>
          </cell>
          <cell r="AF2288" t="str">
            <v>Unidad Operativa</v>
          </cell>
          <cell r="AG2288" t="str">
            <v>Dirección Servicio y Operaciones</v>
          </cell>
          <cell r="AH2288" t="str">
            <v>Subdir. Siniestros CDMX y Sureste</v>
          </cell>
          <cell r="AI2288" t="str">
            <v>C9208</v>
          </cell>
          <cell r="AJ2288" t="str">
            <v>Lasa Estrada Antxon</v>
          </cell>
          <cell r="AK2288" t="str">
            <v>Tlalnepantla</v>
          </cell>
          <cell r="AL2288" t="str">
            <v>Tlalnepantla</v>
          </cell>
          <cell r="AM2288" t="str">
            <v>81617 / 80824</v>
          </cell>
          <cell r="AN2288" t="str">
            <v>carlos.garciagomez@gnp.com.mx</v>
          </cell>
          <cell r="AO2288" t="str">
            <v>carlos.garciagomez@gnp.com.mx</v>
          </cell>
          <cell r="AQ2288">
            <v>5535229114</v>
          </cell>
          <cell r="AR2288" t="str">
            <v>6363180011637343</v>
          </cell>
          <cell r="AS2288" t="str">
            <v>ACTIVO</v>
          </cell>
          <cell r="AT2288" t="str">
            <v>8523</v>
          </cell>
          <cell r="AU2288" t="str">
            <v>758</v>
          </cell>
          <cell r="AV2288" t="str">
            <v>01/27</v>
          </cell>
          <cell r="AW2288" t="str">
            <v>IMDM24204165..</v>
          </cell>
          <cell r="AX2288" t="str">
            <v>Activo</v>
          </cell>
          <cell r="AY2288" t="str">
            <v>Si</v>
          </cell>
          <cell r="AZ2288">
            <v>1229.17</v>
          </cell>
          <cell r="BA2288">
            <v>43708</v>
          </cell>
          <cell r="BB2288">
            <v>7375.02</v>
          </cell>
          <cell r="BC2288" t="str">
            <v>-</v>
          </cell>
          <cell r="BD2288">
            <v>118000</v>
          </cell>
          <cell r="BE2288">
            <v>43631</v>
          </cell>
          <cell r="BF2288">
            <v>45076</v>
          </cell>
          <cell r="BG2288">
            <v>4</v>
          </cell>
          <cell r="BH2288">
            <v>2023</v>
          </cell>
          <cell r="BI2288">
            <v>0</v>
          </cell>
          <cell r="BJ2288" t="str">
            <v>Arrendado</v>
          </cell>
          <cell r="BN2288">
            <v>0</v>
          </cell>
          <cell r="BO2288">
            <v>0</v>
          </cell>
          <cell r="BP2288" t="str">
            <v>-</v>
          </cell>
          <cell r="BQ2288">
            <v>43652</v>
          </cell>
          <cell r="BR2288" t="str">
            <v>AP-20181108-0815</v>
          </cell>
          <cell r="BS2288" t="str">
            <v>84</v>
          </cell>
          <cell r="BT2288" t="str">
            <v>5/48</v>
          </cell>
          <cell r="BU2288">
            <v>2410.09</v>
          </cell>
          <cell r="BV2288">
            <v>2711.83</v>
          </cell>
          <cell r="BW2288">
            <v>5121.92</v>
          </cell>
          <cell r="BX2288">
            <v>819.51</v>
          </cell>
          <cell r="BY2288">
            <v>5941.43</v>
          </cell>
          <cell r="BZ2288">
            <v>247637.48</v>
          </cell>
          <cell r="CA2288" t="str">
            <v>01/02/2019</v>
          </cell>
          <cell r="CB2288" t="str">
            <v>06/02/2023</v>
          </cell>
          <cell r="CC2288" t="str">
            <v>Martes</v>
          </cell>
          <cell r="CD2288" t="str">
            <v>-</v>
          </cell>
          <cell r="CE2288" t="str">
            <v>8</v>
          </cell>
          <cell r="CF2288" t="str">
            <v>Rosa</v>
          </cell>
          <cell r="CG2288" t="str">
            <v>2o Sábado</v>
          </cell>
          <cell r="CH2288" t="str">
            <v>Feb y Mzo</v>
          </cell>
          <cell r="CI2288" t="str">
            <v>Ago y Sep</v>
          </cell>
          <cell r="CJ2288" t="str">
            <v>Ajustador</v>
          </cell>
          <cell r="CK2288">
            <v>72</v>
          </cell>
          <cell r="CL2288" t="str">
            <v>101 - MAGNA</v>
          </cell>
          <cell r="CM2288" t="str">
            <v>19090</v>
          </cell>
          <cell r="CN2288" t="str">
            <v>185/60/R15</v>
          </cell>
          <cell r="CO2288" t="str">
            <v>Motor: 1.5L, Potencia: 99hp @ 4,800 rpm. Torque: 82 lb-pie @ 4,000 rpm</v>
          </cell>
          <cell r="CP2288" t="str">
            <v>4015891</v>
          </cell>
        </row>
        <row r="2289">
          <cell r="A2289" t="str">
            <v>19091</v>
          </cell>
          <cell r="B2289" t="str">
            <v>01F410</v>
          </cell>
          <cell r="C2289" t="str">
            <v>Ciudad de México</v>
          </cell>
          <cell r="D2289" t="str">
            <v>No aplica</v>
          </cell>
          <cell r="E2289" t="str">
            <v>Prius</v>
          </cell>
          <cell r="F2289" t="str">
            <v>Automóvil</v>
          </cell>
          <cell r="G2289" t="str">
            <v>Toyota</v>
          </cell>
          <cell r="H2289" t="str">
            <v>Prius C 5 Ptas, Híbrido, T/A-CVT, D/H, A/A, ABS, B/A, E/E, CD/BT</v>
          </cell>
          <cell r="I2289" t="str">
            <v>JTDKDTB37K1625000</v>
          </cell>
          <cell r="J2289" t="str">
            <v>1NZ 8764809</v>
          </cell>
          <cell r="K2289" t="str">
            <v>Magna</v>
          </cell>
          <cell r="L2289">
            <v>4</v>
          </cell>
          <cell r="M2289">
            <v>36</v>
          </cell>
          <cell r="N2289">
            <v>2019</v>
          </cell>
          <cell r="O2289" t="str">
            <v>Ciudad de México</v>
          </cell>
          <cell r="P2289" t="str">
            <v>Ciudad de México</v>
          </cell>
          <cell r="Q2289" t="str">
            <v>Zona Metropolitana</v>
          </cell>
          <cell r="R2289" t="str">
            <v>Activo</v>
          </cell>
          <cell r="S2289" t="str">
            <v>En operación</v>
          </cell>
          <cell r="T2289" t="str">
            <v>GNP</v>
          </cell>
          <cell r="U2289" t="str">
            <v>Grupo Nacional Provincial, S.A.B.</v>
          </cell>
          <cell r="V2289" t="str">
            <v>Asesor de Servicio</v>
          </cell>
          <cell r="W2289" t="str">
            <v>-</v>
          </cell>
          <cell r="X2289" t="str">
            <v>-</v>
          </cell>
          <cell r="Y2289" t="str">
            <v>Asignado</v>
          </cell>
          <cell r="Z2289" t="str">
            <v>N94721</v>
          </cell>
          <cell r="AA2289" t="str">
            <v>Martínez Valdez Alberto</v>
          </cell>
          <cell r="AB2289" t="str">
            <v>Grupo Nacional Provincial, S.A.B.</v>
          </cell>
          <cell r="AC2289" t="str">
            <v>MAVA7306027V4</v>
          </cell>
          <cell r="AD2289" t="str">
            <v>Operativo</v>
          </cell>
          <cell r="AE2289" t="str">
            <v>Asesor de Servicio Automovil</v>
          </cell>
          <cell r="AF2289" t="str">
            <v>Unidad Operativa</v>
          </cell>
          <cell r="AG2289" t="str">
            <v>Dirección Servicio y Operaciones</v>
          </cell>
          <cell r="AH2289" t="str">
            <v>Subdir. Siniestros CDMX y Sureste</v>
          </cell>
          <cell r="AI2289" t="str">
            <v>C9208</v>
          </cell>
          <cell r="AJ2289" t="str">
            <v>Lasa Estrada Antxon</v>
          </cell>
          <cell r="AK2289" t="str">
            <v>Tlalnepantla</v>
          </cell>
          <cell r="AL2289" t="str">
            <v>Tlalnepantla</v>
          </cell>
          <cell r="AM2289">
            <v>81617</v>
          </cell>
          <cell r="AN2289" t="str">
            <v>alberto.martinezvaldez@gnp.com.mx</v>
          </cell>
          <cell r="AO2289" t="str">
            <v>alberto.martinezvaldez@gnp.com.mx</v>
          </cell>
          <cell r="AQ2289">
            <v>5535228437</v>
          </cell>
          <cell r="AR2289" t="str">
            <v>6363180011637426</v>
          </cell>
          <cell r="AS2289" t="str">
            <v>ACTIVO</v>
          </cell>
          <cell r="AT2289" t="str">
            <v>7290</v>
          </cell>
          <cell r="AU2289" t="str">
            <v>116</v>
          </cell>
          <cell r="AV2289" t="str">
            <v>01/27</v>
          </cell>
          <cell r="AW2289" t="str">
            <v>IMDM24204203..</v>
          </cell>
          <cell r="AX2289" t="str">
            <v>Activo</v>
          </cell>
          <cell r="AY2289" t="str">
            <v>No</v>
          </cell>
          <cell r="AZ2289" t="str">
            <v>-</v>
          </cell>
          <cell r="BA2289" t="str">
            <v>-</v>
          </cell>
          <cell r="BB2289" t="str">
            <v>-</v>
          </cell>
          <cell r="BC2289" t="str">
            <v>-</v>
          </cell>
          <cell r="BD2289" t="str">
            <v>-</v>
          </cell>
          <cell r="BE2289" t="str">
            <v>-</v>
          </cell>
          <cell r="BF2289" t="str">
            <v>-</v>
          </cell>
          <cell r="BG2289">
            <v>4</v>
          </cell>
          <cell r="BH2289">
            <v>2023</v>
          </cell>
          <cell r="BI2289">
            <v>0</v>
          </cell>
          <cell r="BJ2289" t="str">
            <v>Arrendado</v>
          </cell>
          <cell r="BN2289">
            <v>0</v>
          </cell>
          <cell r="BO2289">
            <v>0</v>
          </cell>
          <cell r="BP2289" t="str">
            <v>-</v>
          </cell>
          <cell r="BQ2289">
            <v>43652</v>
          </cell>
          <cell r="BR2289" t="str">
            <v>AP-20181108-0815</v>
          </cell>
          <cell r="BS2289" t="str">
            <v>85</v>
          </cell>
          <cell r="BT2289" t="str">
            <v>5/48</v>
          </cell>
          <cell r="BU2289">
            <v>2410.09</v>
          </cell>
          <cell r="BV2289">
            <v>2711.83</v>
          </cell>
          <cell r="BW2289">
            <v>5121.92</v>
          </cell>
          <cell r="BX2289">
            <v>819.51</v>
          </cell>
          <cell r="BY2289">
            <v>5941.43</v>
          </cell>
          <cell r="BZ2289">
            <v>247637.48</v>
          </cell>
          <cell r="CA2289" t="str">
            <v>01/02/2019</v>
          </cell>
          <cell r="CB2289" t="str">
            <v>06/02/2023</v>
          </cell>
          <cell r="CC2289" t="str">
            <v>Viernes</v>
          </cell>
          <cell r="CD2289" t="str">
            <v>-</v>
          </cell>
          <cell r="CE2289" t="str">
            <v>0</v>
          </cell>
          <cell r="CF2289" t="str">
            <v>Azul</v>
          </cell>
          <cell r="CG2289" t="str">
            <v>5o Sábado</v>
          </cell>
          <cell r="CH2289" t="str">
            <v>May y Jun</v>
          </cell>
          <cell r="CI2289" t="str">
            <v>Nov y Dic</v>
          </cell>
          <cell r="CJ2289" t="str">
            <v>Ajustador</v>
          </cell>
          <cell r="CK2289">
            <v>72</v>
          </cell>
          <cell r="CL2289" t="str">
            <v>101 - MAGNA</v>
          </cell>
          <cell r="CM2289" t="str">
            <v>19091</v>
          </cell>
          <cell r="CN2289" t="str">
            <v>185/60/R15</v>
          </cell>
          <cell r="CO2289" t="str">
            <v>Motor: 1.5L, Potencia: 99hp @ 4,800 rpm. Torque: 82 lb-pie @ 4,000 rpm</v>
          </cell>
          <cell r="CP2289" t="str">
            <v xml:space="preserve">4015188 </v>
          </cell>
        </row>
        <row r="2290">
          <cell r="A2290" t="str">
            <v>19092</v>
          </cell>
          <cell r="B2290" t="str">
            <v>01F411</v>
          </cell>
          <cell r="C2290" t="str">
            <v>Ciudad de México</v>
          </cell>
          <cell r="D2290" t="str">
            <v>No aplica</v>
          </cell>
          <cell r="E2290" t="str">
            <v>Prius</v>
          </cell>
          <cell r="F2290" t="str">
            <v>Automóvil</v>
          </cell>
          <cell r="G2290" t="str">
            <v>Toyota</v>
          </cell>
          <cell r="H2290" t="str">
            <v>Prius C 5 Ptas, Híbrido, T/A-CVT, D/H, A/A, ABS, B/A, E/E, CD/BT</v>
          </cell>
          <cell r="I2290" t="str">
            <v>JTDKDTB3XK1624729</v>
          </cell>
          <cell r="J2290" t="str">
            <v>1NZ 8759017</v>
          </cell>
          <cell r="K2290" t="str">
            <v>Magna</v>
          </cell>
          <cell r="L2290">
            <v>4</v>
          </cell>
          <cell r="M2290">
            <v>36</v>
          </cell>
          <cell r="N2290">
            <v>2019</v>
          </cell>
          <cell r="O2290" t="str">
            <v>Ciudad de México</v>
          </cell>
          <cell r="P2290" t="str">
            <v>Ciudad de México</v>
          </cell>
          <cell r="Q2290" t="str">
            <v>Zona Metropolitana</v>
          </cell>
          <cell r="R2290" t="str">
            <v>Activo</v>
          </cell>
          <cell r="S2290" t="str">
            <v>En operación</v>
          </cell>
          <cell r="T2290" t="str">
            <v>GNP</v>
          </cell>
          <cell r="U2290" t="str">
            <v>Grupo Nacional Provincial, S.A.B.</v>
          </cell>
          <cell r="V2290" t="str">
            <v>Asesor de Servicio</v>
          </cell>
          <cell r="W2290" t="str">
            <v>-</v>
          </cell>
          <cell r="X2290" t="str">
            <v>-</v>
          </cell>
          <cell r="Y2290" t="str">
            <v>Asignado</v>
          </cell>
          <cell r="Z2290" t="str">
            <v>N93448</v>
          </cell>
          <cell r="AA2290" t="str">
            <v>Jiménez Maya Juan Carlos</v>
          </cell>
          <cell r="AB2290" t="str">
            <v>Grupo Nacional Provincial, S.A.B.</v>
          </cell>
          <cell r="AC2290" t="str">
            <v>JIMJ830106H65</v>
          </cell>
          <cell r="AD2290" t="str">
            <v>Operativo</v>
          </cell>
          <cell r="AE2290" t="str">
            <v>Asesor de Servicio Automovil</v>
          </cell>
          <cell r="AF2290" t="str">
            <v>Unidad Operativa</v>
          </cell>
          <cell r="AG2290" t="str">
            <v>Dirección Servicio y Operaciones</v>
          </cell>
          <cell r="AH2290" t="str">
            <v>Subdir. Siniestros CDMX y Sureste</v>
          </cell>
          <cell r="AI2290" t="str">
            <v>C9215</v>
          </cell>
          <cell r="AJ2290" t="str">
            <v>Moreno Alvárez Elvia Citlalli</v>
          </cell>
          <cell r="AK2290" t="str">
            <v>Tlalnepantla</v>
          </cell>
          <cell r="AL2290" t="str">
            <v>Tlalnepantla</v>
          </cell>
          <cell r="AM2290">
            <v>0</v>
          </cell>
          <cell r="AN2290" t="str">
            <v>juancarlos.jimenezmaya@gnp.com.mx</v>
          </cell>
          <cell r="AO2290" t="str">
            <v>juancarlos.jimenezmaya@gnp.com.mx</v>
          </cell>
          <cell r="AQ2290">
            <v>5543380616</v>
          </cell>
          <cell r="AR2290" t="str">
            <v>6363180011637368</v>
          </cell>
          <cell r="AS2290" t="str">
            <v>ACTIVO</v>
          </cell>
          <cell r="AT2290" t="str">
            <v>9755</v>
          </cell>
          <cell r="AU2290" t="str">
            <v>510</v>
          </cell>
          <cell r="AV2290" t="str">
            <v>01/27</v>
          </cell>
          <cell r="AW2290" t="str">
            <v>IMDM24204303..</v>
          </cell>
          <cell r="AX2290" t="str">
            <v>Activo</v>
          </cell>
          <cell r="AY2290" t="str">
            <v>Si</v>
          </cell>
          <cell r="AZ2290">
            <v>1229.17</v>
          </cell>
          <cell r="BA2290">
            <v>43708</v>
          </cell>
          <cell r="BB2290">
            <v>7375.02</v>
          </cell>
          <cell r="BC2290" t="str">
            <v>-</v>
          </cell>
          <cell r="BD2290">
            <v>118000</v>
          </cell>
          <cell r="BE2290">
            <v>43631</v>
          </cell>
          <cell r="BF2290">
            <v>45076</v>
          </cell>
          <cell r="BG2290">
            <v>4</v>
          </cell>
          <cell r="BH2290">
            <v>2023</v>
          </cell>
          <cell r="BI2290">
            <v>0</v>
          </cell>
          <cell r="BJ2290" t="str">
            <v>Arrendado</v>
          </cell>
          <cell r="BN2290">
            <v>0</v>
          </cell>
          <cell r="BO2290">
            <v>0</v>
          </cell>
          <cell r="BP2290" t="str">
            <v>-</v>
          </cell>
          <cell r="BQ2290">
            <v>43652</v>
          </cell>
          <cell r="BR2290" t="str">
            <v>AP-20181108-0815</v>
          </cell>
          <cell r="BS2290" t="str">
            <v>86</v>
          </cell>
          <cell r="BT2290" t="str">
            <v>5/48</v>
          </cell>
          <cell r="BU2290">
            <v>2410.09</v>
          </cell>
          <cell r="BV2290">
            <v>2711.83</v>
          </cell>
          <cell r="BW2290">
            <v>5121.92</v>
          </cell>
          <cell r="BX2290">
            <v>819.51</v>
          </cell>
          <cell r="BY2290">
            <v>5941.43</v>
          </cell>
          <cell r="BZ2290">
            <v>247637.48</v>
          </cell>
          <cell r="CA2290" t="str">
            <v>01/02/2019</v>
          </cell>
          <cell r="CB2290" t="str">
            <v>06/02/2023</v>
          </cell>
          <cell r="CC2290" t="str">
            <v>Jueves</v>
          </cell>
          <cell r="CD2290" t="str">
            <v>-</v>
          </cell>
          <cell r="CE2290" t="str">
            <v>1</v>
          </cell>
          <cell r="CF2290" t="str">
            <v>Verde</v>
          </cell>
          <cell r="CG2290" t="str">
            <v>4o Sábado</v>
          </cell>
          <cell r="CH2290" t="str">
            <v>Abr y May</v>
          </cell>
          <cell r="CI2290" t="str">
            <v>Oct y Nov</v>
          </cell>
          <cell r="CJ2290" t="str">
            <v>Ajustador</v>
          </cell>
          <cell r="CK2290">
            <v>72</v>
          </cell>
          <cell r="CL2290" t="str">
            <v>101 - MAGNA</v>
          </cell>
          <cell r="CM2290" t="str">
            <v>19092</v>
          </cell>
          <cell r="CN2290" t="str">
            <v>185/60/R15</v>
          </cell>
          <cell r="CO2290" t="str">
            <v>Motor: 1.5L, Potencia: 99hp @ 4,800 rpm. Torque: 82 lb-pie @ 4,000 rpm</v>
          </cell>
          <cell r="CP2290" t="str">
            <v>4015651</v>
          </cell>
        </row>
        <row r="2291">
          <cell r="A2291" t="str">
            <v>19093</v>
          </cell>
          <cell r="B2291" t="str">
            <v>01F417</v>
          </cell>
          <cell r="C2291" t="str">
            <v>Ciudad de México</v>
          </cell>
          <cell r="D2291" t="str">
            <v>No aplica</v>
          </cell>
          <cell r="E2291" t="str">
            <v>Prius</v>
          </cell>
          <cell r="F2291" t="str">
            <v>Automóvil</v>
          </cell>
          <cell r="G2291" t="str">
            <v>Toyota</v>
          </cell>
          <cell r="H2291" t="str">
            <v>Prius C 5 Ptas, Híbrido, T/A-CVT, D/H, A/A, ABS, B/A, E/E, CD/BT</v>
          </cell>
          <cell r="I2291" t="str">
            <v>JTDKDTB33K1624782</v>
          </cell>
          <cell r="J2291" t="str">
            <v>1NZ 8760633</v>
          </cell>
          <cell r="K2291" t="str">
            <v>Magna</v>
          </cell>
          <cell r="L2291">
            <v>4</v>
          </cell>
          <cell r="M2291">
            <v>36</v>
          </cell>
          <cell r="N2291">
            <v>2019</v>
          </cell>
          <cell r="O2291" t="str">
            <v>Ciudad de México</v>
          </cell>
          <cell r="P2291" t="str">
            <v>Ciudad de México</v>
          </cell>
          <cell r="Q2291" t="str">
            <v>Zona Metropolitana</v>
          </cell>
          <cell r="R2291" t="str">
            <v>Activo</v>
          </cell>
          <cell r="S2291" t="str">
            <v>En operación</v>
          </cell>
          <cell r="T2291" t="str">
            <v>GNP</v>
          </cell>
          <cell r="U2291" t="str">
            <v>Grupo Nacional Provincial, S.A.B.</v>
          </cell>
          <cell r="V2291" t="str">
            <v>Asesor de Servicio</v>
          </cell>
          <cell r="W2291" t="str">
            <v>-</v>
          </cell>
          <cell r="X2291" t="str">
            <v>-</v>
          </cell>
          <cell r="Y2291" t="str">
            <v>Asignado</v>
          </cell>
          <cell r="Z2291" t="str">
            <v>N95160</v>
          </cell>
          <cell r="AA2291" t="str">
            <v>Velázquez Osorno José Guadalupe</v>
          </cell>
          <cell r="AB2291" t="str">
            <v>Grupo Nacional Provincial, S.A.B.</v>
          </cell>
          <cell r="AC2291" t="str">
            <v>VEOG870502QY6</v>
          </cell>
          <cell r="AD2291" t="str">
            <v>Operativo</v>
          </cell>
          <cell r="AE2291" t="str">
            <v>Asesor de Servicio Automovil</v>
          </cell>
          <cell r="AF2291" t="str">
            <v>Unidad Operativa</v>
          </cell>
          <cell r="AG2291" t="str">
            <v>Dirección Servicio y Operaciones</v>
          </cell>
          <cell r="AH2291" t="str">
            <v>Subdir. Siniestros CDMX y Sureste</v>
          </cell>
          <cell r="AI2291" t="str">
            <v>C9208</v>
          </cell>
          <cell r="AJ2291" t="str">
            <v>Lasa Estrada Antxon</v>
          </cell>
          <cell r="AK2291" t="str">
            <v>Tlalnepantla</v>
          </cell>
          <cell r="AL2291" t="str">
            <v>Tlalnepantla</v>
          </cell>
          <cell r="AM2291">
            <v>0</v>
          </cell>
          <cell r="AN2291" t="str">
            <v>jose.velazquez@gnp.com.mx</v>
          </cell>
          <cell r="AO2291" t="str">
            <v>jose.velazquez@gnp.com.mx</v>
          </cell>
          <cell r="AQ2291">
            <v>5565783357</v>
          </cell>
          <cell r="AR2291" t="str">
            <v>6363180011637442</v>
          </cell>
          <cell r="AS2291" t="str">
            <v>ACTIVO</v>
          </cell>
          <cell r="AT2291" t="str">
            <v>6707</v>
          </cell>
          <cell r="AU2291" t="str">
            <v>470</v>
          </cell>
          <cell r="AV2291" t="str">
            <v>01/27</v>
          </cell>
          <cell r="AW2291" t="str">
            <v>IMDM24204186..</v>
          </cell>
          <cell r="AX2291" t="str">
            <v>Activo</v>
          </cell>
          <cell r="AY2291" t="str">
            <v>Si</v>
          </cell>
          <cell r="AZ2291">
            <v>1229.17</v>
          </cell>
          <cell r="BA2291">
            <v>43708</v>
          </cell>
          <cell r="BB2291">
            <v>7375.02</v>
          </cell>
          <cell r="BC2291" t="str">
            <v>-</v>
          </cell>
          <cell r="BD2291">
            <v>118000</v>
          </cell>
          <cell r="BE2291">
            <v>43631</v>
          </cell>
          <cell r="BF2291">
            <v>45076</v>
          </cell>
          <cell r="BG2291">
            <v>4</v>
          </cell>
          <cell r="BH2291">
            <v>2023</v>
          </cell>
          <cell r="BI2291">
            <v>0</v>
          </cell>
          <cell r="BJ2291" t="str">
            <v>Arrendado</v>
          </cell>
          <cell r="BN2291">
            <v>0</v>
          </cell>
          <cell r="BO2291">
            <v>0</v>
          </cell>
          <cell r="BP2291" t="str">
            <v>-</v>
          </cell>
          <cell r="BQ2291">
            <v>43652</v>
          </cell>
          <cell r="BR2291" t="str">
            <v>AP-20181108-0815</v>
          </cell>
          <cell r="BS2291" t="str">
            <v>87</v>
          </cell>
          <cell r="BT2291" t="str">
            <v>5/48</v>
          </cell>
          <cell r="BU2291">
            <v>2410.09</v>
          </cell>
          <cell r="BV2291">
            <v>2711.83</v>
          </cell>
          <cell r="BW2291">
            <v>5121.92</v>
          </cell>
          <cell r="BX2291">
            <v>819.51</v>
          </cell>
          <cell r="BY2291">
            <v>5941.43</v>
          </cell>
          <cell r="BZ2291">
            <v>247637.48</v>
          </cell>
          <cell r="CA2291" t="str">
            <v>01/02/2019</v>
          </cell>
          <cell r="CB2291" t="str">
            <v>06/02/2023</v>
          </cell>
          <cell r="CC2291" t="str">
            <v>Martes</v>
          </cell>
          <cell r="CD2291" t="str">
            <v>-</v>
          </cell>
          <cell r="CE2291" t="str">
            <v>7</v>
          </cell>
          <cell r="CF2291" t="str">
            <v>Rosa</v>
          </cell>
          <cell r="CG2291" t="str">
            <v>2o Sábado</v>
          </cell>
          <cell r="CH2291" t="str">
            <v>Feb y Mzo</v>
          </cell>
          <cell r="CI2291" t="str">
            <v>Ago y Sep</v>
          </cell>
          <cell r="CJ2291" t="str">
            <v>Ajustador</v>
          </cell>
          <cell r="CK2291">
            <v>72</v>
          </cell>
          <cell r="CL2291" t="str">
            <v>101 - MAGNA</v>
          </cell>
          <cell r="CM2291" t="str">
            <v>19093</v>
          </cell>
          <cell r="CN2291" t="str">
            <v>185/60/R15</v>
          </cell>
          <cell r="CO2291" t="str">
            <v>Motor: 1.5L, Potencia: 99hp @ 4,800 rpm. Torque: 82 lb-pie @ 4,000 rpm</v>
          </cell>
          <cell r="CP2291" t="str">
            <v>4018768</v>
          </cell>
        </row>
        <row r="2292">
          <cell r="A2292" t="str">
            <v>19094</v>
          </cell>
          <cell r="B2292" t="str">
            <v>01F401</v>
          </cell>
          <cell r="C2292" t="str">
            <v>Ciudad de México</v>
          </cell>
          <cell r="D2292" t="str">
            <v>No aplica</v>
          </cell>
          <cell r="E2292" t="str">
            <v>Prius</v>
          </cell>
          <cell r="F2292" t="str">
            <v>Automóvil</v>
          </cell>
          <cell r="G2292" t="str">
            <v>Toyota</v>
          </cell>
          <cell r="H2292" t="str">
            <v>Prius C 5 Ptas, Híbrido, T/A-CVT, D/H, A/A, ABS, B/A, E/E, CD/BT</v>
          </cell>
          <cell r="I2292" t="str">
            <v>JTDKDTB34K1624967</v>
          </cell>
          <cell r="J2292" t="str">
            <v>1NZ 8763827</v>
          </cell>
          <cell r="K2292" t="str">
            <v>Magna</v>
          </cell>
          <cell r="L2292">
            <v>4</v>
          </cell>
          <cell r="M2292">
            <v>36</v>
          </cell>
          <cell r="N2292">
            <v>2019</v>
          </cell>
          <cell r="O2292" t="str">
            <v>Ciudad de México</v>
          </cell>
          <cell r="P2292" t="str">
            <v>Ciudad de México</v>
          </cell>
          <cell r="Q2292" t="str">
            <v>Zona Metropolitana</v>
          </cell>
          <cell r="R2292" t="str">
            <v>Activo</v>
          </cell>
          <cell r="S2292" t="str">
            <v>En operación</v>
          </cell>
          <cell r="T2292" t="str">
            <v>GNP</v>
          </cell>
          <cell r="U2292" t="str">
            <v>Grupo Nacional Provincial, S.A.B.</v>
          </cell>
          <cell r="V2292" t="str">
            <v>Supervisor Ajustes</v>
          </cell>
          <cell r="W2292" t="str">
            <v>-</v>
          </cell>
          <cell r="X2292" t="str">
            <v>-</v>
          </cell>
          <cell r="Y2292" t="str">
            <v>Asignado</v>
          </cell>
          <cell r="Z2292" t="str">
            <v>N94930</v>
          </cell>
          <cell r="AA2292" t="str">
            <v>Villagomez Ávila Daniel</v>
          </cell>
          <cell r="AB2292" t="str">
            <v>Grupo Nacional Provincial, S.A.B.</v>
          </cell>
          <cell r="AC2292" t="str">
            <v>VIAD821220KS4</v>
          </cell>
          <cell r="AD2292" t="str">
            <v>Operativo</v>
          </cell>
          <cell r="AE2292" t="str">
            <v>Asesor de Servicio Automovil</v>
          </cell>
          <cell r="AF2292" t="str">
            <v>Unidad Operativa</v>
          </cell>
          <cell r="AG2292" t="str">
            <v>Dirección Servicio y Operaciones</v>
          </cell>
          <cell r="AH2292" t="str">
            <v>Subdir. Siniestros CDMX y Sureste</v>
          </cell>
          <cell r="AI2292" t="str">
            <v>C9215</v>
          </cell>
          <cell r="AJ2292" t="str">
            <v>Moreno Alvárez Elvia Citlalli</v>
          </cell>
          <cell r="AK2292" t="str">
            <v>Tlalnepantla</v>
          </cell>
          <cell r="AL2292" t="str">
            <v>Tlalnepantla</v>
          </cell>
          <cell r="AM2292">
            <v>0</v>
          </cell>
          <cell r="AN2292" t="str">
            <v>daniel.villagomez@gnp.com.mx</v>
          </cell>
          <cell r="AO2292" t="str">
            <v>daniel.villagomez@gnp.com.mx</v>
          </cell>
          <cell r="AQ2292">
            <v>5579095431</v>
          </cell>
          <cell r="AR2292" t="str">
            <v>6363180011637384</v>
          </cell>
          <cell r="AS2292" t="str">
            <v>ACTIVO</v>
          </cell>
          <cell r="AT2292" t="str">
            <v>3348</v>
          </cell>
          <cell r="AU2292" t="str">
            <v>960</v>
          </cell>
          <cell r="AV2292" t="str">
            <v>01/27</v>
          </cell>
          <cell r="AW2292" t="str">
            <v>IMDM24204217..</v>
          </cell>
          <cell r="AX2292" t="str">
            <v>Activo</v>
          </cell>
          <cell r="AY2292" t="str">
            <v>Si</v>
          </cell>
          <cell r="AZ2292">
            <v>1229.17</v>
          </cell>
          <cell r="BA2292">
            <v>43708</v>
          </cell>
          <cell r="BB2292">
            <v>7375.02</v>
          </cell>
          <cell r="BC2292" t="str">
            <v>-</v>
          </cell>
          <cell r="BD2292">
            <v>118000</v>
          </cell>
          <cell r="BE2292">
            <v>43631</v>
          </cell>
          <cell r="BF2292">
            <v>45076</v>
          </cell>
          <cell r="BG2292">
            <v>4</v>
          </cell>
          <cell r="BH2292">
            <v>2023</v>
          </cell>
          <cell r="BI2292">
            <v>0</v>
          </cell>
          <cell r="BJ2292" t="str">
            <v>Arrendado</v>
          </cell>
          <cell r="BN2292">
            <v>0</v>
          </cell>
          <cell r="BO2292">
            <v>0</v>
          </cell>
          <cell r="BP2292" t="str">
            <v>-</v>
          </cell>
          <cell r="BQ2292">
            <v>43652</v>
          </cell>
          <cell r="BR2292" t="str">
            <v>AP-20181108-0815</v>
          </cell>
          <cell r="BS2292" t="str">
            <v>88</v>
          </cell>
          <cell r="BT2292" t="str">
            <v>5/48</v>
          </cell>
          <cell r="BU2292">
            <v>2410.09</v>
          </cell>
          <cell r="BV2292">
            <v>2711.83</v>
          </cell>
          <cell r="BW2292">
            <v>5121.92</v>
          </cell>
          <cell r="BX2292">
            <v>819.51</v>
          </cell>
          <cell r="BY2292">
            <v>5941.43</v>
          </cell>
          <cell r="BZ2292">
            <v>247637.48</v>
          </cell>
          <cell r="CA2292" t="str">
            <v>01/02/2019</v>
          </cell>
          <cell r="CB2292" t="str">
            <v>06/02/2023</v>
          </cell>
          <cell r="CC2292" t="str">
            <v>Jueves</v>
          </cell>
          <cell r="CD2292" t="str">
            <v>-</v>
          </cell>
          <cell r="CE2292" t="str">
            <v>1</v>
          </cell>
          <cell r="CF2292" t="str">
            <v>Verde</v>
          </cell>
          <cell r="CG2292" t="str">
            <v>4o Sábado</v>
          </cell>
          <cell r="CH2292" t="str">
            <v>Abr y May</v>
          </cell>
          <cell r="CI2292" t="str">
            <v>Oct y Nov</v>
          </cell>
          <cell r="CJ2292" t="str">
            <v>Ajustador</v>
          </cell>
          <cell r="CK2292">
            <v>72</v>
          </cell>
          <cell r="CL2292" t="str">
            <v>101 - MAGNA</v>
          </cell>
          <cell r="CM2292" t="str">
            <v>19094</v>
          </cell>
          <cell r="CN2292" t="str">
            <v>185/60/R15</v>
          </cell>
          <cell r="CO2292" t="str">
            <v>Motor: 1.5L, Potencia: 99hp @ 4,800 rpm. Torque: 82 lb-pie @ 4,000 rpm</v>
          </cell>
          <cell r="CP2292" t="str">
            <v>4015644</v>
          </cell>
        </row>
        <row r="2293">
          <cell r="A2293" t="str">
            <v>19095</v>
          </cell>
          <cell r="B2293" t="str">
            <v>01F423</v>
          </cell>
          <cell r="C2293" t="str">
            <v>Ciudad de México</v>
          </cell>
          <cell r="D2293" t="str">
            <v>No aplica</v>
          </cell>
          <cell r="E2293" t="str">
            <v>Prius</v>
          </cell>
          <cell r="F2293" t="str">
            <v>Automóvil</v>
          </cell>
          <cell r="G2293" t="str">
            <v>Toyota</v>
          </cell>
          <cell r="H2293" t="str">
            <v>Prius C 5 Ptas, Híbrido, T/A-CVT, D/H, A/A, ABS, B/A, E/E, CD/BT</v>
          </cell>
          <cell r="I2293" t="str">
            <v>JTDKDTB34K1624953</v>
          </cell>
          <cell r="J2293" t="str">
            <v>1NZ 8764541</v>
          </cell>
          <cell r="K2293" t="str">
            <v>Magna</v>
          </cell>
          <cell r="L2293">
            <v>4</v>
          </cell>
          <cell r="M2293">
            <v>36</v>
          </cell>
          <cell r="N2293">
            <v>2019</v>
          </cell>
          <cell r="O2293" t="str">
            <v>Guadalajara</v>
          </cell>
          <cell r="P2293" t="str">
            <v>Jalisco</v>
          </cell>
          <cell r="Q2293" t="str">
            <v>Occidente</v>
          </cell>
          <cell r="R2293" t="str">
            <v>Activo</v>
          </cell>
          <cell r="S2293" t="str">
            <v>En operación</v>
          </cell>
          <cell r="T2293" t="str">
            <v>GNP</v>
          </cell>
          <cell r="U2293" t="str">
            <v>Grupo Nacional Provincial, S.A.B.</v>
          </cell>
          <cell r="V2293" t="str">
            <v>Asesor de Servicio</v>
          </cell>
          <cell r="W2293" t="str">
            <v>-</v>
          </cell>
          <cell r="X2293" t="str">
            <v>-</v>
          </cell>
          <cell r="Y2293" t="str">
            <v>Asignado</v>
          </cell>
          <cell r="Z2293" t="str">
            <v>S05150</v>
          </cell>
          <cell r="AA2293" t="str">
            <v>Rodriguez Gómez Antonio Izanami</v>
          </cell>
          <cell r="AB2293" t="str">
            <v>Servicios Administrativos en Reclamaciones, S.A. de C.V.</v>
          </cell>
          <cell r="AC2293" t="str">
            <v>ROGA810219L40</v>
          </cell>
          <cell r="AD2293" t="str">
            <v>Operativo</v>
          </cell>
          <cell r="AE2293" t="str">
            <v>Asesor de Servicio</v>
          </cell>
          <cell r="AF2293" t="str">
            <v>Unidad Operativa</v>
          </cell>
          <cell r="AG2293" t="str">
            <v>Dirección Servicio y Operaciones</v>
          </cell>
          <cell r="AH2293" t="str">
            <v>Subdirección Siniestros Norte y Occidente</v>
          </cell>
          <cell r="AI2293" t="str">
            <v>C9179</v>
          </cell>
          <cell r="AJ2293" t="str">
            <v>Moya Urdiales Idalia Leticia</v>
          </cell>
          <cell r="AK2293" t="str">
            <v>Oficina central Guadalajara</v>
          </cell>
          <cell r="AL2293" t="str">
            <v>Guadalajara</v>
          </cell>
          <cell r="AM2293">
            <v>80824</v>
          </cell>
          <cell r="AN2293" t="str">
            <v>antonio.rodriguez@gnp.com.mx</v>
          </cell>
          <cell r="AO2293" t="str">
            <v>antonio.rodriguez@gnp.com.mx</v>
          </cell>
          <cell r="AQ2293">
            <v>3312946099</v>
          </cell>
          <cell r="AR2293" t="str">
            <v>6363180011637467</v>
          </cell>
          <cell r="AS2293" t="str">
            <v>ACTIVO</v>
          </cell>
          <cell r="AT2293" t="str">
            <v>7488</v>
          </cell>
          <cell r="AU2293" t="str">
            <v>573</v>
          </cell>
          <cell r="AV2293" t="str">
            <v>01/27</v>
          </cell>
          <cell r="AW2293" t="str">
            <v>IMDM24204218..</v>
          </cell>
          <cell r="AX2293" t="str">
            <v>Activo</v>
          </cell>
          <cell r="AY2293" t="str">
            <v>Si</v>
          </cell>
          <cell r="AZ2293">
            <v>1229.17</v>
          </cell>
          <cell r="BA2293">
            <v>43631</v>
          </cell>
          <cell r="BB2293">
            <v>2458.34</v>
          </cell>
          <cell r="BC2293">
            <v>115541.66</v>
          </cell>
          <cell r="BD2293">
            <v>118000</v>
          </cell>
          <cell r="BE2293">
            <v>43616</v>
          </cell>
          <cell r="BF2293">
            <v>43616</v>
          </cell>
          <cell r="BG2293">
            <v>4</v>
          </cell>
          <cell r="BH2293">
            <v>2023</v>
          </cell>
          <cell r="BI2293">
            <v>0</v>
          </cell>
          <cell r="BJ2293" t="str">
            <v>Arrendado</v>
          </cell>
          <cell r="BN2293">
            <v>0</v>
          </cell>
          <cell r="BO2293">
            <v>0</v>
          </cell>
          <cell r="BP2293" t="str">
            <v>-</v>
          </cell>
          <cell r="BQ2293">
            <v>43652</v>
          </cell>
          <cell r="BR2293" t="str">
            <v>AP-20181108-0815</v>
          </cell>
          <cell r="BS2293" t="str">
            <v>89</v>
          </cell>
          <cell r="BT2293" t="str">
            <v>5/48</v>
          </cell>
          <cell r="BU2293">
            <v>2410.09</v>
          </cell>
          <cell r="BV2293">
            <v>2711.83</v>
          </cell>
          <cell r="BW2293">
            <v>5121.92</v>
          </cell>
          <cell r="BX2293">
            <v>819.51</v>
          </cell>
          <cell r="BY2293">
            <v>5941.43</v>
          </cell>
          <cell r="BZ2293">
            <v>247637.48</v>
          </cell>
          <cell r="CA2293" t="str">
            <v>01/02/2019</v>
          </cell>
          <cell r="CB2293" t="str">
            <v>06/02/2023</v>
          </cell>
          <cell r="CC2293" t="str">
            <v>Miércoles</v>
          </cell>
          <cell r="CD2293" t="str">
            <v>-</v>
          </cell>
          <cell r="CE2293" t="str">
            <v>3</v>
          </cell>
          <cell r="CF2293" t="str">
            <v>Rojo</v>
          </cell>
          <cell r="CG2293" t="str">
            <v>3er Sábado</v>
          </cell>
          <cell r="CH2293" t="str">
            <v>Mzo y Abr</v>
          </cell>
          <cell r="CI2293" t="str">
            <v>Sep y Oct</v>
          </cell>
          <cell r="CJ2293" t="str">
            <v>Ajustador</v>
          </cell>
          <cell r="CK2293">
            <v>72</v>
          </cell>
          <cell r="CL2293" t="str">
            <v>101 - MAGNA</v>
          </cell>
          <cell r="CM2293" t="str">
            <v>19095</v>
          </cell>
          <cell r="CN2293" t="str">
            <v>185/60/R15</v>
          </cell>
          <cell r="CO2293" t="str">
            <v>Motor: 1.5L, Potencia: 99hp @ 4,800 rpm. Torque: 82 lb-pie @ 4,000 rpm</v>
          </cell>
          <cell r="CP2293" t="str">
            <v>4015186</v>
          </cell>
        </row>
        <row r="2294">
          <cell r="A2294" t="str">
            <v>19096</v>
          </cell>
          <cell r="B2294" t="str">
            <v>01F422</v>
          </cell>
          <cell r="C2294" t="str">
            <v>Ciudad de México</v>
          </cell>
          <cell r="D2294" t="str">
            <v>No aplica</v>
          </cell>
          <cell r="E2294" t="str">
            <v>Prius</v>
          </cell>
          <cell r="F2294" t="str">
            <v>Automóvil</v>
          </cell>
          <cell r="G2294" t="str">
            <v>Toyota</v>
          </cell>
          <cell r="H2294" t="str">
            <v>Prius C 5 Ptas, Híbrido, T/A-CVT, D/H, A/A, ABS, B/A, E/E, CD/BT</v>
          </cell>
          <cell r="I2294" t="str">
            <v>JTDKDTB3XK1624942</v>
          </cell>
          <cell r="J2294" t="str">
            <v>1NZ 8763739</v>
          </cell>
          <cell r="K2294" t="str">
            <v>Magna</v>
          </cell>
          <cell r="L2294">
            <v>4</v>
          </cell>
          <cell r="M2294">
            <v>36</v>
          </cell>
          <cell r="N2294">
            <v>2019</v>
          </cell>
          <cell r="O2294" t="str">
            <v>Ciudad de México</v>
          </cell>
          <cell r="P2294" t="str">
            <v>Ciudad de México</v>
          </cell>
          <cell r="Q2294" t="str">
            <v>Zona Metropolitana</v>
          </cell>
          <cell r="R2294" t="str">
            <v>Activo</v>
          </cell>
          <cell r="S2294" t="str">
            <v>En operación</v>
          </cell>
          <cell r="T2294" t="str">
            <v>GNP</v>
          </cell>
          <cell r="U2294" t="str">
            <v>Grupo Nacional Provincial, S.A.B.</v>
          </cell>
          <cell r="V2294" t="str">
            <v>Asesor de Servicio</v>
          </cell>
          <cell r="W2294" t="str">
            <v>-</v>
          </cell>
          <cell r="X2294" t="str">
            <v>-</v>
          </cell>
          <cell r="Y2294" t="str">
            <v>Asignado</v>
          </cell>
          <cell r="Z2294" t="str">
            <v>N93212</v>
          </cell>
          <cell r="AA2294" t="str">
            <v>Carrasco Herrera Gerardo</v>
          </cell>
          <cell r="AB2294" t="str">
            <v>Grupo Nacional Provincial, S.A.B.</v>
          </cell>
          <cell r="AC2294" t="str">
            <v>CAHG860113E57</v>
          </cell>
          <cell r="AD2294" t="str">
            <v>Operativo</v>
          </cell>
          <cell r="AE2294" t="str">
            <v>Asesor de Servicio Automovil</v>
          </cell>
          <cell r="AF2294" t="str">
            <v>Unidad Operativa</v>
          </cell>
          <cell r="AG2294" t="str">
            <v>Dirección Servicio y Operaciones</v>
          </cell>
          <cell r="AH2294" t="str">
            <v>Subdir. Siniestros CDMX y Sureste</v>
          </cell>
          <cell r="AI2294" t="str">
            <v>C9215</v>
          </cell>
          <cell r="AJ2294" t="str">
            <v>Moreno Alvárez Elvia Citlalli</v>
          </cell>
          <cell r="AK2294" t="str">
            <v>Tlalnepantla</v>
          </cell>
          <cell r="AL2294" t="str">
            <v>Tlalnepantla</v>
          </cell>
          <cell r="AM2294">
            <v>0</v>
          </cell>
          <cell r="AN2294" t="str">
            <v>gerardo.carrasco@gnp.com.mx</v>
          </cell>
          <cell r="AO2294" t="str">
            <v>gerardo.carrasco@gnp.com.mx</v>
          </cell>
          <cell r="AQ2294">
            <v>5527028343</v>
          </cell>
          <cell r="AR2294" t="str">
            <v>6363180011637376</v>
          </cell>
          <cell r="AS2294" t="str">
            <v>ACTIVO</v>
          </cell>
          <cell r="AT2294" t="str">
            <v>5597</v>
          </cell>
          <cell r="AU2294" t="str">
            <v>702</v>
          </cell>
          <cell r="AV2294" t="str">
            <v>01/27</v>
          </cell>
          <cell r="AW2294" t="str">
            <v>IMDM24204213..</v>
          </cell>
          <cell r="AX2294" t="str">
            <v>Activo</v>
          </cell>
          <cell r="AY2294" t="str">
            <v>Si</v>
          </cell>
          <cell r="AZ2294">
            <v>1229.17</v>
          </cell>
          <cell r="BA2294">
            <v>43708</v>
          </cell>
          <cell r="BB2294">
            <v>7375.02</v>
          </cell>
          <cell r="BC2294" t="str">
            <v>-</v>
          </cell>
          <cell r="BD2294">
            <v>118000</v>
          </cell>
          <cell r="BE2294">
            <v>43631</v>
          </cell>
          <cell r="BF2294">
            <v>45076</v>
          </cell>
          <cell r="BG2294">
            <v>4</v>
          </cell>
          <cell r="BH2294">
            <v>2023</v>
          </cell>
          <cell r="BI2294">
            <v>0</v>
          </cell>
          <cell r="BJ2294" t="str">
            <v>Arrendado</v>
          </cell>
          <cell r="BN2294">
            <v>0</v>
          </cell>
          <cell r="BO2294">
            <v>0</v>
          </cell>
          <cell r="BP2294" t="str">
            <v>-</v>
          </cell>
          <cell r="BQ2294">
            <v>43652</v>
          </cell>
          <cell r="BR2294" t="str">
            <v>AP-20181108-0815</v>
          </cell>
          <cell r="BS2294" t="str">
            <v>90</v>
          </cell>
          <cell r="BT2294" t="str">
            <v>5/48</v>
          </cell>
          <cell r="BU2294">
            <v>2410.09</v>
          </cell>
          <cell r="BV2294">
            <v>2711.83</v>
          </cell>
          <cell r="BW2294">
            <v>5121.92</v>
          </cell>
          <cell r="BX2294">
            <v>819.51</v>
          </cell>
          <cell r="BY2294">
            <v>5941.43</v>
          </cell>
          <cell r="BZ2294">
            <v>247637.48</v>
          </cell>
          <cell r="CA2294" t="str">
            <v>01/02/2019</v>
          </cell>
          <cell r="CB2294" t="str">
            <v>06/02/2023</v>
          </cell>
          <cell r="CC2294" t="str">
            <v>Jueves</v>
          </cell>
          <cell r="CD2294" t="str">
            <v>-</v>
          </cell>
          <cell r="CE2294" t="str">
            <v>2</v>
          </cell>
          <cell r="CF2294" t="str">
            <v>Verde</v>
          </cell>
          <cell r="CG2294" t="str">
            <v>4o Sábado</v>
          </cell>
          <cell r="CH2294" t="str">
            <v>Abr y May</v>
          </cell>
          <cell r="CI2294" t="str">
            <v>Oct y Nov</v>
          </cell>
          <cell r="CJ2294" t="str">
            <v>Ajustador</v>
          </cell>
          <cell r="CK2294">
            <v>72</v>
          </cell>
          <cell r="CL2294" t="str">
            <v>101 - MAGNA</v>
          </cell>
          <cell r="CM2294" t="str">
            <v>19096</v>
          </cell>
          <cell r="CN2294" t="str">
            <v>185/60/R15</v>
          </cell>
          <cell r="CO2294" t="str">
            <v>Motor: 1.5L, Potencia: 99hp @ 4,800 rpm. Torque: 82 lb-pie @ 4,000 rpm</v>
          </cell>
          <cell r="CP2294" t="str">
            <v>4015643</v>
          </cell>
        </row>
        <row r="2295">
          <cell r="A2295" t="str">
            <v>19097</v>
          </cell>
          <cell r="B2295" t="str">
            <v>01F421</v>
          </cell>
          <cell r="C2295" t="str">
            <v>Ciudad de México</v>
          </cell>
          <cell r="D2295" t="str">
            <v>No aplica</v>
          </cell>
          <cell r="E2295" t="str">
            <v>Prius</v>
          </cell>
          <cell r="F2295" t="str">
            <v>Automóvil</v>
          </cell>
          <cell r="G2295" t="str">
            <v>Toyota</v>
          </cell>
          <cell r="H2295" t="str">
            <v>Prius C 5 Ptas, Híbrido, T/A-CVT, D/H, A/A, ABS, B/A, E/E, CD/BT</v>
          </cell>
          <cell r="I2295" t="str">
            <v>JTDKDTB30K1624674</v>
          </cell>
          <cell r="J2295" t="str">
            <v>1NZ 8757802</v>
          </cell>
          <cell r="K2295" t="str">
            <v>Magna</v>
          </cell>
          <cell r="L2295">
            <v>4</v>
          </cell>
          <cell r="M2295">
            <v>36</v>
          </cell>
          <cell r="N2295">
            <v>2019</v>
          </cell>
          <cell r="O2295" t="str">
            <v>Ciudad de México</v>
          </cell>
          <cell r="P2295" t="str">
            <v>Ciudad de México</v>
          </cell>
          <cell r="Q2295" t="str">
            <v>Zona Metropolitana</v>
          </cell>
          <cell r="R2295" t="str">
            <v>Activo</v>
          </cell>
          <cell r="S2295" t="str">
            <v>En operación</v>
          </cell>
          <cell r="T2295" t="str">
            <v>GNP</v>
          </cell>
          <cell r="U2295" t="str">
            <v>Grupo Nacional Provincial, S.A.B.</v>
          </cell>
          <cell r="V2295" t="str">
            <v>Asesor de Servicio</v>
          </cell>
          <cell r="W2295" t="str">
            <v>-</v>
          </cell>
          <cell r="X2295" t="str">
            <v>-</v>
          </cell>
          <cell r="Y2295" t="str">
            <v>Asignado</v>
          </cell>
          <cell r="Z2295" t="str">
            <v>N92137</v>
          </cell>
          <cell r="AA2295" t="str">
            <v>Ordoñez Martínez Alonso</v>
          </cell>
          <cell r="AB2295" t="str">
            <v>Grupo Nacional Provincial, S.A.B.</v>
          </cell>
          <cell r="AC2295" t="str">
            <v>OOMA850111MKA</v>
          </cell>
          <cell r="AD2295" t="str">
            <v>Operativo</v>
          </cell>
          <cell r="AE2295" t="str">
            <v>Asesor de Servicio Automovil</v>
          </cell>
          <cell r="AF2295" t="str">
            <v>Unidad Operativa</v>
          </cell>
          <cell r="AG2295" t="str">
            <v>Dirección Servicio y Operaciones</v>
          </cell>
          <cell r="AH2295" t="str">
            <v>Subdir. Siniestros CDMX y Sureste</v>
          </cell>
          <cell r="AI2295" t="str">
            <v>C9208</v>
          </cell>
          <cell r="AJ2295" t="str">
            <v>Lasa Estrada Antxon</v>
          </cell>
          <cell r="AK2295" t="str">
            <v>Tlalnepantla</v>
          </cell>
          <cell r="AL2295" t="str">
            <v>Tlalnepantla</v>
          </cell>
          <cell r="AM2295">
            <v>0</v>
          </cell>
          <cell r="AN2295" t="str">
            <v>alonso.ordonez@gnp.com.mx</v>
          </cell>
          <cell r="AO2295" t="str">
            <v>alonso.ordonez@gnp.com.mx</v>
          </cell>
          <cell r="AQ2295">
            <v>5535660119</v>
          </cell>
          <cell r="AR2295" t="str">
            <v>6363180011637434</v>
          </cell>
          <cell r="AS2295" t="str">
            <v>ACTIVO</v>
          </cell>
          <cell r="AT2295" t="str">
            <v>8630</v>
          </cell>
          <cell r="AU2295" t="str">
            <v>202</v>
          </cell>
          <cell r="AV2295" t="str">
            <v>01/27</v>
          </cell>
          <cell r="AW2295" t="str">
            <v>IMDM24204207..</v>
          </cell>
          <cell r="AX2295" t="str">
            <v>Activo</v>
          </cell>
          <cell r="AY2295" t="str">
            <v>Si</v>
          </cell>
          <cell r="AZ2295">
            <v>1229.17</v>
          </cell>
          <cell r="BA2295">
            <v>43708</v>
          </cell>
          <cell r="BB2295">
            <v>7375.02</v>
          </cell>
          <cell r="BC2295" t="str">
            <v>-</v>
          </cell>
          <cell r="BD2295">
            <v>118000</v>
          </cell>
          <cell r="BE2295">
            <v>43631</v>
          </cell>
          <cell r="BF2295">
            <v>45076</v>
          </cell>
          <cell r="BG2295">
            <v>4</v>
          </cell>
          <cell r="BH2295">
            <v>2023</v>
          </cell>
          <cell r="BI2295">
            <v>0</v>
          </cell>
          <cell r="BJ2295" t="str">
            <v>Arrendado</v>
          </cell>
          <cell r="BN2295">
            <v>0</v>
          </cell>
          <cell r="BO2295">
            <v>0</v>
          </cell>
          <cell r="BP2295" t="str">
            <v>-</v>
          </cell>
          <cell r="BQ2295">
            <v>43652</v>
          </cell>
          <cell r="BR2295" t="str">
            <v>AP-20181108-0815</v>
          </cell>
          <cell r="BS2295" t="str">
            <v>91</v>
          </cell>
          <cell r="BT2295" t="str">
            <v>5/48</v>
          </cell>
          <cell r="BU2295">
            <v>2410.09</v>
          </cell>
          <cell r="BV2295">
            <v>2711.83</v>
          </cell>
          <cell r="BW2295">
            <v>5121.92</v>
          </cell>
          <cell r="BX2295">
            <v>819.51</v>
          </cell>
          <cell r="BY2295">
            <v>5941.43</v>
          </cell>
          <cell r="BZ2295">
            <v>247637.48</v>
          </cell>
          <cell r="CA2295" t="str">
            <v>01/02/2019</v>
          </cell>
          <cell r="CB2295" t="str">
            <v>06/02/2023</v>
          </cell>
          <cell r="CC2295" t="str">
            <v>Jueves</v>
          </cell>
          <cell r="CD2295" t="str">
            <v>-</v>
          </cell>
          <cell r="CE2295" t="str">
            <v>1</v>
          </cell>
          <cell r="CF2295" t="str">
            <v>Verde</v>
          </cell>
          <cell r="CG2295" t="str">
            <v>4o Sábado</v>
          </cell>
          <cell r="CH2295" t="str">
            <v>Abr y May</v>
          </cell>
          <cell r="CI2295" t="str">
            <v>Oct y Nov</v>
          </cell>
          <cell r="CJ2295" t="str">
            <v>Ajustador</v>
          </cell>
          <cell r="CK2295">
            <v>72</v>
          </cell>
          <cell r="CL2295" t="str">
            <v>101 - MAGNA</v>
          </cell>
          <cell r="CM2295" t="str">
            <v>19097</v>
          </cell>
          <cell r="CN2295" t="str">
            <v>185/60/R15</v>
          </cell>
          <cell r="CO2295" t="str">
            <v>Motor: 1.5L, Potencia: 99hp @ 4,800 rpm. Torque: 82 lb-pie @ 4,000 rpm</v>
          </cell>
          <cell r="CP2295" t="str">
            <v>4015648</v>
          </cell>
        </row>
        <row r="2296">
          <cell r="A2296" t="str">
            <v>19098</v>
          </cell>
          <cell r="B2296" t="str">
            <v>01F420</v>
          </cell>
          <cell r="C2296" t="str">
            <v>Ciudad de México</v>
          </cell>
          <cell r="D2296" t="str">
            <v>No aplica</v>
          </cell>
          <cell r="E2296" t="str">
            <v>Prius</v>
          </cell>
          <cell r="F2296" t="str">
            <v>Automóvil</v>
          </cell>
          <cell r="G2296" t="str">
            <v>Toyota</v>
          </cell>
          <cell r="H2296" t="str">
            <v>Prius C 5 Ptas, Híbrido, T/A-CVT, D/H, A/A, ABS, B/A, E/E, CD/BT</v>
          </cell>
          <cell r="I2296" t="str">
            <v>JTDKDTB38K1624695</v>
          </cell>
          <cell r="J2296" t="str">
            <v>1NZ 8759215</v>
          </cell>
          <cell r="K2296" t="str">
            <v>Magna</v>
          </cell>
          <cell r="L2296">
            <v>4</v>
          </cell>
          <cell r="M2296">
            <v>36</v>
          </cell>
          <cell r="N2296">
            <v>2019</v>
          </cell>
          <cell r="O2296" t="str">
            <v>Guadalajara</v>
          </cell>
          <cell r="P2296" t="str">
            <v>Jalisco</v>
          </cell>
          <cell r="Q2296" t="str">
            <v>Occidente</v>
          </cell>
          <cell r="R2296" t="str">
            <v>Activo</v>
          </cell>
          <cell r="S2296" t="str">
            <v>En operación</v>
          </cell>
          <cell r="T2296" t="str">
            <v>GNP</v>
          </cell>
          <cell r="U2296" t="str">
            <v>Grupo Nacional Provincial, S.A.B.</v>
          </cell>
          <cell r="V2296" t="str">
            <v>Asesor de Servicio</v>
          </cell>
          <cell r="W2296" t="str">
            <v>-</v>
          </cell>
          <cell r="X2296" t="str">
            <v>-</v>
          </cell>
          <cell r="Y2296" t="str">
            <v>Asignado</v>
          </cell>
          <cell r="Z2296">
            <v>40076001</v>
          </cell>
          <cell r="AA2296" t="str">
            <v>Villalpando Abundis Moisés</v>
          </cell>
          <cell r="AB2296" t="str">
            <v>Servicios Administrativos en Reclamaciones, S.A. de C.V.</v>
          </cell>
          <cell r="AC2296" t="str">
            <v>VIAM7807074E0</v>
          </cell>
          <cell r="AD2296" t="str">
            <v>Operativo</v>
          </cell>
          <cell r="AE2296" t="str">
            <v>Asesor de Servicio</v>
          </cell>
          <cell r="AF2296" t="str">
            <v>Unidad Operativa</v>
          </cell>
          <cell r="AG2296" t="str">
            <v>Dirección Servicio y Operaciones</v>
          </cell>
          <cell r="AH2296" t="str">
            <v>Subdirección Siniestros Norte y Occidente</v>
          </cell>
          <cell r="AI2296" t="str">
            <v>C9179</v>
          </cell>
          <cell r="AJ2296" t="str">
            <v>Moya Urdiales Idalia Leticia</v>
          </cell>
          <cell r="AK2296" t="str">
            <v>Oficina central Guadalajara</v>
          </cell>
          <cell r="AL2296" t="str">
            <v>Guadalajara</v>
          </cell>
          <cell r="AM2296">
            <v>0</v>
          </cell>
          <cell r="AN2296" t="str">
            <v>moises.villalpando@gnp.com.mx</v>
          </cell>
          <cell r="AO2296" t="str">
            <v>moises.villalpando@gnp.com.mx</v>
          </cell>
          <cell r="AQ2296">
            <v>3310204578</v>
          </cell>
          <cell r="AR2296" t="str">
            <v>6363180011637392</v>
          </cell>
          <cell r="AS2296" t="str">
            <v>ACTIVO</v>
          </cell>
          <cell r="AT2296" t="str">
            <v>2928</v>
          </cell>
          <cell r="AU2296" t="str">
            <v>741</v>
          </cell>
          <cell r="AV2296" t="str">
            <v>01/27</v>
          </cell>
          <cell r="AW2296" t="str">
            <v>IMDM24204167..</v>
          </cell>
          <cell r="AX2296" t="str">
            <v>Activo</v>
          </cell>
          <cell r="AY2296" t="str">
            <v>No</v>
          </cell>
          <cell r="AZ2296" t="str">
            <v>-</v>
          </cell>
          <cell r="BA2296" t="str">
            <v>-</v>
          </cell>
          <cell r="BB2296" t="str">
            <v>-</v>
          </cell>
          <cell r="BC2296" t="str">
            <v>-</v>
          </cell>
          <cell r="BD2296" t="str">
            <v>-</v>
          </cell>
          <cell r="BE2296" t="str">
            <v>-</v>
          </cell>
          <cell r="BF2296" t="str">
            <v>-</v>
          </cell>
          <cell r="BG2296">
            <v>4</v>
          </cell>
          <cell r="BH2296">
            <v>2023</v>
          </cell>
          <cell r="BI2296">
            <v>0</v>
          </cell>
          <cell r="BJ2296" t="str">
            <v>Arrendado</v>
          </cell>
          <cell r="BN2296">
            <v>0</v>
          </cell>
          <cell r="BO2296">
            <v>0</v>
          </cell>
          <cell r="BP2296" t="str">
            <v>-</v>
          </cell>
          <cell r="BQ2296">
            <v>43652</v>
          </cell>
          <cell r="BR2296" t="str">
            <v>AP-20181108-0815</v>
          </cell>
          <cell r="BS2296" t="str">
            <v>92</v>
          </cell>
          <cell r="BT2296" t="str">
            <v>5/48</v>
          </cell>
          <cell r="BU2296">
            <v>2410.09</v>
          </cell>
          <cell r="BV2296">
            <v>2711.83</v>
          </cell>
          <cell r="BW2296">
            <v>5121.92</v>
          </cell>
          <cell r="BX2296">
            <v>819.51</v>
          </cell>
          <cell r="BY2296">
            <v>5941.43</v>
          </cell>
          <cell r="BZ2296">
            <v>247637.48</v>
          </cell>
          <cell r="CA2296" t="str">
            <v>01/02/2019</v>
          </cell>
          <cell r="CB2296" t="str">
            <v>06/02/2023</v>
          </cell>
          <cell r="CC2296" t="str">
            <v>Viernes</v>
          </cell>
          <cell r="CD2296" t="str">
            <v>-</v>
          </cell>
          <cell r="CE2296" t="str">
            <v>0</v>
          </cell>
          <cell r="CF2296" t="str">
            <v>Azul</v>
          </cell>
          <cell r="CG2296" t="str">
            <v>5o Sábado</v>
          </cell>
          <cell r="CH2296" t="str">
            <v>May y Jun</v>
          </cell>
          <cell r="CI2296" t="str">
            <v>Nov y Dic</v>
          </cell>
          <cell r="CJ2296" t="str">
            <v>Ajustador</v>
          </cell>
          <cell r="CK2296">
            <v>72</v>
          </cell>
          <cell r="CL2296" t="str">
            <v>101 - MAGNA</v>
          </cell>
          <cell r="CM2296" t="str">
            <v>19098</v>
          </cell>
          <cell r="CN2296" t="str">
            <v>185/60/R15</v>
          </cell>
          <cell r="CO2296" t="str">
            <v>Motor: 1.5L, Potencia: 99hp @ 4,800 rpm. Torque: 82 lb-pie @ 4,000 rpm</v>
          </cell>
          <cell r="CP2296" t="str">
            <v>4010787</v>
          </cell>
        </row>
        <row r="2297">
          <cell r="A2297" t="str">
            <v>19099</v>
          </cell>
          <cell r="B2297" t="str">
            <v>01F419</v>
          </cell>
          <cell r="C2297" t="str">
            <v>Ciudad de México</v>
          </cell>
          <cell r="D2297" t="str">
            <v>No aplica</v>
          </cell>
          <cell r="E2297" t="str">
            <v>Prius</v>
          </cell>
          <cell r="F2297" t="str">
            <v>Automóvil</v>
          </cell>
          <cell r="G2297" t="str">
            <v>Toyota</v>
          </cell>
          <cell r="H2297" t="str">
            <v>Prius C 5 Ptas, Híbrido, T/A-CVT, D/H, A/A, ABS, B/A, E/E, CD/BT</v>
          </cell>
          <cell r="I2297" t="str">
            <v>JTDKDTB35K1624864</v>
          </cell>
          <cell r="J2297" t="str">
            <v>1NZ 8762552</v>
          </cell>
          <cell r="K2297" t="str">
            <v>Magna</v>
          </cell>
          <cell r="L2297">
            <v>4</v>
          </cell>
          <cell r="M2297">
            <v>36</v>
          </cell>
          <cell r="N2297">
            <v>2019</v>
          </cell>
          <cell r="O2297" t="str">
            <v>Ciudad de México</v>
          </cell>
          <cell r="P2297" t="str">
            <v>Ciudad de México</v>
          </cell>
          <cell r="Q2297" t="str">
            <v>Zona Metropolitana</v>
          </cell>
          <cell r="R2297" t="str">
            <v>Activo</v>
          </cell>
          <cell r="S2297" t="str">
            <v>En operación</v>
          </cell>
          <cell r="T2297" t="str">
            <v>GNP</v>
          </cell>
          <cell r="U2297" t="str">
            <v>Grupo Nacional Provincial, S.A.B.</v>
          </cell>
          <cell r="V2297" t="str">
            <v>Asesor de Servicio</v>
          </cell>
          <cell r="W2297" t="str">
            <v>-</v>
          </cell>
          <cell r="X2297" t="str">
            <v>-</v>
          </cell>
          <cell r="Y2297" t="str">
            <v>Asignado</v>
          </cell>
          <cell r="Z2297" t="str">
            <v>N95059</v>
          </cell>
          <cell r="AA2297" t="str">
            <v>Flores Báez Marco Antonio</v>
          </cell>
          <cell r="AB2297" t="str">
            <v>Grupo Nacional Provincial, S.A.B.</v>
          </cell>
          <cell r="AC2297" t="str">
            <v>FOBM790417650</v>
          </cell>
          <cell r="AD2297" t="str">
            <v>Operativo</v>
          </cell>
          <cell r="AE2297" t="str">
            <v>Asesor de Servicio Automovil</v>
          </cell>
          <cell r="AF2297" t="str">
            <v>Unidad Operativa</v>
          </cell>
          <cell r="AG2297" t="str">
            <v>Dirección Servicio y Operaciones</v>
          </cell>
          <cell r="AH2297" t="str">
            <v>Subdir. Siniestros CDMX y Sureste</v>
          </cell>
          <cell r="AI2297" t="str">
            <v>C9208</v>
          </cell>
          <cell r="AJ2297" t="str">
            <v>Lasa Estrada Antxon</v>
          </cell>
          <cell r="AK2297" t="str">
            <v>Tlalnepantla</v>
          </cell>
          <cell r="AL2297" t="str">
            <v>Tlalnepantla</v>
          </cell>
          <cell r="AM2297">
            <v>0</v>
          </cell>
          <cell r="AN2297" t="str">
            <v>marco.flores@gnp.com.mx</v>
          </cell>
          <cell r="AO2297" t="str">
            <v>marco.flores@gnp.com.mx</v>
          </cell>
          <cell r="AQ2297">
            <v>5566809798</v>
          </cell>
          <cell r="AR2297" t="str">
            <v>6363180011637459</v>
          </cell>
          <cell r="AS2297" t="str">
            <v>ACTIVO</v>
          </cell>
          <cell r="AT2297" t="str">
            <v>8364</v>
          </cell>
          <cell r="AU2297" t="str">
            <v>580</v>
          </cell>
          <cell r="AV2297" t="str">
            <v>01/27</v>
          </cell>
          <cell r="AW2297" t="str">
            <v>IMDM24204161..</v>
          </cell>
          <cell r="AX2297" t="str">
            <v>Activo</v>
          </cell>
          <cell r="AY2297" t="str">
            <v>Si</v>
          </cell>
          <cell r="AZ2297">
            <v>1229.17</v>
          </cell>
          <cell r="BA2297">
            <v>43708</v>
          </cell>
          <cell r="BB2297">
            <v>7375.02</v>
          </cell>
          <cell r="BC2297" t="str">
            <v>-</v>
          </cell>
          <cell r="BD2297">
            <v>118000</v>
          </cell>
          <cell r="BE2297">
            <v>43631</v>
          </cell>
          <cell r="BF2297">
            <v>45076</v>
          </cell>
          <cell r="BG2297">
            <v>4</v>
          </cell>
          <cell r="BH2297">
            <v>2023</v>
          </cell>
          <cell r="BI2297">
            <v>0</v>
          </cell>
          <cell r="BJ2297" t="str">
            <v>Arrendado</v>
          </cell>
          <cell r="BN2297">
            <v>0</v>
          </cell>
          <cell r="BO2297">
            <v>0</v>
          </cell>
          <cell r="BP2297" t="str">
            <v>-</v>
          </cell>
          <cell r="BQ2297">
            <v>43652</v>
          </cell>
          <cell r="BR2297" t="str">
            <v>AP-20181108-0815</v>
          </cell>
          <cell r="BS2297" t="str">
            <v>93</v>
          </cell>
          <cell r="BT2297" t="str">
            <v>5/48</v>
          </cell>
          <cell r="BU2297">
            <v>2410.09</v>
          </cell>
          <cell r="BV2297">
            <v>2711.83</v>
          </cell>
          <cell r="BW2297">
            <v>5121.92</v>
          </cell>
          <cell r="BX2297">
            <v>819.51</v>
          </cell>
          <cell r="BY2297">
            <v>5941.43</v>
          </cell>
          <cell r="BZ2297">
            <v>247637.48</v>
          </cell>
          <cell r="CA2297" t="str">
            <v>01/02/2019</v>
          </cell>
          <cell r="CB2297" t="str">
            <v>06/02/2023</v>
          </cell>
          <cell r="CC2297" t="str">
            <v>Viernes</v>
          </cell>
          <cell r="CD2297" t="str">
            <v>-</v>
          </cell>
          <cell r="CE2297" t="str">
            <v>9</v>
          </cell>
          <cell r="CF2297" t="str">
            <v>Azul</v>
          </cell>
          <cell r="CG2297" t="str">
            <v>5o Sábado</v>
          </cell>
          <cell r="CH2297" t="str">
            <v>May y Jun</v>
          </cell>
          <cell r="CI2297" t="str">
            <v>Nov y Dic</v>
          </cell>
          <cell r="CJ2297" t="str">
            <v>Ajustador</v>
          </cell>
          <cell r="CK2297">
            <v>72</v>
          </cell>
          <cell r="CL2297" t="str">
            <v>101 - MAGNA</v>
          </cell>
          <cell r="CM2297" t="str">
            <v>19099</v>
          </cell>
          <cell r="CN2297" t="str">
            <v>185/60/R15</v>
          </cell>
          <cell r="CO2297" t="str">
            <v>Motor: 1.5L, Potencia: 99hp @ 4,800 rpm. Torque: 82 lb-pie @ 4,000 rpm</v>
          </cell>
          <cell r="CP2297" t="str">
            <v>4015871</v>
          </cell>
        </row>
        <row r="2298">
          <cell r="A2298" t="str">
            <v>19100</v>
          </cell>
          <cell r="B2298" t="str">
            <v>01F381</v>
          </cell>
          <cell r="C2298" t="str">
            <v>Ciudad de México</v>
          </cell>
          <cell r="D2298" t="str">
            <v>No aplica</v>
          </cell>
          <cell r="E2298" t="str">
            <v>Prius</v>
          </cell>
          <cell r="F2298" t="str">
            <v>Automóvil</v>
          </cell>
          <cell r="G2298" t="str">
            <v>Toyota</v>
          </cell>
          <cell r="H2298" t="str">
            <v>Prius C 5 Ptas, Híbrido, T/A-CVT, D/H, A/A, ABS, B/A, E/E, CD/BT</v>
          </cell>
          <cell r="I2298" t="str">
            <v>JTDKDTB32K1624837</v>
          </cell>
          <cell r="J2298" t="str">
            <v>1NZ 8761858</v>
          </cell>
          <cell r="K2298" t="str">
            <v>Magna</v>
          </cell>
          <cell r="L2298">
            <v>4</v>
          </cell>
          <cell r="M2298">
            <v>36</v>
          </cell>
          <cell r="N2298">
            <v>2019</v>
          </cell>
          <cell r="O2298" t="str">
            <v>Ciudad de México</v>
          </cell>
          <cell r="P2298" t="str">
            <v>Ciudad de México</v>
          </cell>
          <cell r="Q2298" t="str">
            <v>Zona Metropolitana</v>
          </cell>
          <cell r="R2298" t="str">
            <v>Activo</v>
          </cell>
          <cell r="S2298" t="str">
            <v>En operación</v>
          </cell>
          <cell r="T2298" t="str">
            <v>GNP</v>
          </cell>
          <cell r="U2298" t="str">
            <v>Grupo Nacional Provincial, S.A.B.</v>
          </cell>
          <cell r="V2298" t="str">
            <v>Asesor de Servicio</v>
          </cell>
          <cell r="W2298" t="str">
            <v>-</v>
          </cell>
          <cell r="X2298" t="str">
            <v>-</v>
          </cell>
          <cell r="Y2298" t="str">
            <v>Asignado</v>
          </cell>
          <cell r="Z2298" t="str">
            <v>N96026</v>
          </cell>
          <cell r="AA2298" t="str">
            <v>Pérez Godínez José Efraín</v>
          </cell>
          <cell r="AB2298" t="str">
            <v>Grupo Nacional Provincial, S.A.B.</v>
          </cell>
          <cell r="AC2298" t="str">
            <v>PEGE830818QEA</v>
          </cell>
          <cell r="AD2298" t="str">
            <v>Operativo</v>
          </cell>
          <cell r="AE2298" t="str">
            <v>Asesor de Servicio Automovil</v>
          </cell>
          <cell r="AF2298" t="str">
            <v>Unidad Operativa</v>
          </cell>
          <cell r="AG2298" t="str">
            <v>Dirección Servicio y Operaciones</v>
          </cell>
          <cell r="AH2298" t="str">
            <v>Subdir. Siniestros CDMX y Sureste</v>
          </cell>
          <cell r="AI2298" t="str">
            <v>C9215</v>
          </cell>
          <cell r="AJ2298" t="str">
            <v>Moreno Alvárez Elvia Citlalli</v>
          </cell>
          <cell r="AK2298" t="str">
            <v>Tlalnepantla</v>
          </cell>
          <cell r="AL2298" t="str">
            <v>Tlalnepantla</v>
          </cell>
          <cell r="AM2298">
            <v>0</v>
          </cell>
          <cell r="AN2298" t="str">
            <v> jose.perez@gnp.com.mx</v>
          </cell>
          <cell r="AO2298">
            <v>0</v>
          </cell>
          <cell r="AP2298" t="str">
            <v> jose.perez@gnp.com.mx</v>
          </cell>
          <cell r="AQ2298">
            <v>5536085381</v>
          </cell>
          <cell r="AR2298" t="str">
            <v>6363180011637418</v>
          </cell>
          <cell r="AS2298" t="str">
            <v>ACTIVO</v>
          </cell>
          <cell r="AT2298" t="str">
            <v>5221</v>
          </cell>
          <cell r="AU2298" t="str">
            <v>831</v>
          </cell>
          <cell r="AV2298" t="str">
            <v>01/27</v>
          </cell>
          <cell r="AW2298" t="str">
            <v>IMDM24204188..</v>
          </cell>
          <cell r="AX2298" t="str">
            <v>Activo</v>
          </cell>
          <cell r="AY2298" t="str">
            <v>Si</v>
          </cell>
          <cell r="AZ2298">
            <v>1229.17</v>
          </cell>
          <cell r="BA2298">
            <v>43708</v>
          </cell>
          <cell r="BB2298">
            <v>7375.02</v>
          </cell>
          <cell r="BC2298" t="str">
            <v>-</v>
          </cell>
          <cell r="BD2298">
            <v>118000</v>
          </cell>
          <cell r="BE2298">
            <v>43631</v>
          </cell>
          <cell r="BF2298">
            <v>45076</v>
          </cell>
          <cell r="BG2298">
            <v>4</v>
          </cell>
          <cell r="BH2298">
            <v>2023</v>
          </cell>
          <cell r="BI2298">
            <v>0</v>
          </cell>
          <cell r="BJ2298" t="str">
            <v>Arrendado</v>
          </cell>
          <cell r="BN2298">
            <v>0</v>
          </cell>
          <cell r="BO2298">
            <v>0</v>
          </cell>
          <cell r="BP2298" t="str">
            <v>-</v>
          </cell>
          <cell r="BQ2298">
            <v>43652</v>
          </cell>
          <cell r="BR2298" t="str">
            <v>AP-20181108-0815</v>
          </cell>
          <cell r="BS2298" t="str">
            <v>94</v>
          </cell>
          <cell r="BT2298" t="str">
            <v>5/48</v>
          </cell>
          <cell r="BU2298">
            <v>2410.09</v>
          </cell>
          <cell r="BV2298">
            <v>2711.83</v>
          </cell>
          <cell r="BW2298">
            <v>5121.92</v>
          </cell>
          <cell r="BX2298">
            <v>819.51</v>
          </cell>
          <cell r="BY2298">
            <v>5941.43</v>
          </cell>
          <cell r="BZ2298">
            <v>247637.48</v>
          </cell>
          <cell r="CA2298" t="str">
            <v>01/02/2019</v>
          </cell>
          <cell r="CB2298" t="str">
            <v>06/02/2023</v>
          </cell>
          <cell r="CC2298" t="str">
            <v>Jueves</v>
          </cell>
          <cell r="CD2298" t="str">
            <v>-</v>
          </cell>
          <cell r="CE2298" t="str">
            <v>1</v>
          </cell>
          <cell r="CF2298" t="str">
            <v>Verde</v>
          </cell>
          <cell r="CG2298" t="str">
            <v>4o Sábado</v>
          </cell>
          <cell r="CH2298" t="str">
            <v>Abr y May</v>
          </cell>
          <cell r="CI2298" t="str">
            <v>Oct y Nov</v>
          </cell>
          <cell r="CJ2298" t="str">
            <v>Ajustador</v>
          </cell>
          <cell r="CK2298">
            <v>72</v>
          </cell>
          <cell r="CL2298" t="str">
            <v>101 - MAGNA</v>
          </cell>
          <cell r="CM2298" t="str">
            <v>19100</v>
          </cell>
          <cell r="CN2298" t="str">
            <v>185/60/R15</v>
          </cell>
          <cell r="CO2298" t="str">
            <v>Motor: 1.5L, Potencia: 99hp @ 4,800 rpm. Torque: 82 lb-pie @ 4,000 rpm</v>
          </cell>
          <cell r="CP2298" t="str">
            <v>4015876</v>
          </cell>
        </row>
        <row r="2299">
          <cell r="A2299" t="str">
            <v>19101</v>
          </cell>
          <cell r="B2299" t="str">
            <v>01F380</v>
          </cell>
          <cell r="C2299" t="str">
            <v>Ciudad de México</v>
          </cell>
          <cell r="D2299" t="str">
            <v>No aplica</v>
          </cell>
          <cell r="E2299" t="str">
            <v>Prius</v>
          </cell>
          <cell r="F2299" t="str">
            <v>Automóvil</v>
          </cell>
          <cell r="G2299" t="str">
            <v>Toyota</v>
          </cell>
          <cell r="H2299" t="str">
            <v>Prius C 5 Ptas, Híbrido, T/A-CVT, D/H, A/A, ABS, B/A, E/E, CD/BT</v>
          </cell>
          <cell r="I2299" t="str">
            <v>JTDKDTB37K1624848</v>
          </cell>
          <cell r="J2299" t="str">
            <v>1NZ 8761520</v>
          </cell>
          <cell r="K2299" t="str">
            <v>Magna</v>
          </cell>
          <cell r="L2299">
            <v>4</v>
          </cell>
          <cell r="M2299">
            <v>36</v>
          </cell>
          <cell r="N2299">
            <v>2019</v>
          </cell>
          <cell r="O2299" t="str">
            <v>Guadalajara</v>
          </cell>
          <cell r="P2299" t="str">
            <v>Jalisco</v>
          </cell>
          <cell r="Q2299" t="str">
            <v>Occidente</v>
          </cell>
          <cell r="R2299" t="str">
            <v>Activo</v>
          </cell>
          <cell r="S2299" t="str">
            <v>En operación</v>
          </cell>
          <cell r="T2299" t="str">
            <v>GNP</v>
          </cell>
          <cell r="U2299" t="str">
            <v>Grupo Nacional Provincial, S.A.B.</v>
          </cell>
          <cell r="V2299" t="str">
            <v>Asesor de Servicio</v>
          </cell>
          <cell r="W2299" t="str">
            <v>-</v>
          </cell>
          <cell r="X2299" t="str">
            <v>-</v>
          </cell>
          <cell r="Y2299" t="str">
            <v>Asignado</v>
          </cell>
          <cell r="Z2299" t="str">
            <v>S05486</v>
          </cell>
          <cell r="AA2299" t="str">
            <v>Amezcua Cuevas Marco Antonio</v>
          </cell>
          <cell r="AB2299" t="str">
            <v>Servicios Administrativos en Reclamaciones, S.A. de C.V.</v>
          </cell>
          <cell r="AC2299" t="str">
            <v>AECM7812159WA</v>
          </cell>
          <cell r="AD2299" t="str">
            <v>Operativo</v>
          </cell>
          <cell r="AE2299" t="str">
            <v>Asesor de Servicio</v>
          </cell>
          <cell r="AF2299" t="str">
            <v>Unidad Operativa</v>
          </cell>
          <cell r="AG2299" t="str">
            <v>Dirección Servicio y Operaciones</v>
          </cell>
          <cell r="AH2299" t="str">
            <v>Subdirección Siniestros Norte y Occidente</v>
          </cell>
          <cell r="AI2299" t="str">
            <v>C9179</v>
          </cell>
          <cell r="AJ2299" t="str">
            <v>Moya Urdiales Idalia Leticia</v>
          </cell>
          <cell r="AK2299" t="str">
            <v>Oficina central Guadalajara</v>
          </cell>
          <cell r="AL2299" t="str">
            <v>Guadalajara</v>
          </cell>
          <cell r="AM2299">
            <v>0</v>
          </cell>
          <cell r="AN2299" t="str">
            <v>marco.amezcua@gnp.com.mx</v>
          </cell>
          <cell r="AO2299" t="str">
            <v>marco.amezcua@gnp.com.mx</v>
          </cell>
          <cell r="AQ2299">
            <v>3310204569</v>
          </cell>
          <cell r="AR2299" t="str">
            <v>6363180011637475</v>
          </cell>
          <cell r="AS2299" t="str">
            <v>ACTIVO</v>
          </cell>
          <cell r="AT2299" t="str">
            <v>5955</v>
          </cell>
          <cell r="AU2299" t="str">
            <v>203</v>
          </cell>
          <cell r="AV2299" t="str">
            <v>01/27</v>
          </cell>
          <cell r="AW2299" t="str">
            <v>IMDM24204199..</v>
          </cell>
          <cell r="AX2299" t="str">
            <v>Activo</v>
          </cell>
          <cell r="AY2299" t="str">
            <v>Si</v>
          </cell>
          <cell r="AZ2299">
            <v>1229.17</v>
          </cell>
          <cell r="BA2299">
            <v>43631</v>
          </cell>
          <cell r="BB2299">
            <v>2458.34</v>
          </cell>
          <cell r="BC2299">
            <v>115541.66</v>
          </cell>
          <cell r="BD2299">
            <v>118000</v>
          </cell>
          <cell r="BE2299">
            <v>43616</v>
          </cell>
          <cell r="BF2299">
            <v>43616</v>
          </cell>
          <cell r="BG2299">
            <v>4</v>
          </cell>
          <cell r="BH2299">
            <v>2023</v>
          </cell>
          <cell r="BI2299">
            <v>0</v>
          </cell>
          <cell r="BJ2299" t="str">
            <v>Arrendado</v>
          </cell>
          <cell r="BN2299">
            <v>0</v>
          </cell>
          <cell r="BO2299">
            <v>0</v>
          </cell>
          <cell r="BP2299" t="str">
            <v>-</v>
          </cell>
          <cell r="BQ2299">
            <v>43652</v>
          </cell>
          <cell r="BR2299" t="str">
            <v>AP-20181108-0815</v>
          </cell>
          <cell r="BS2299" t="str">
            <v>95</v>
          </cell>
          <cell r="BT2299" t="str">
            <v>5/48</v>
          </cell>
          <cell r="BU2299">
            <v>2410.09</v>
          </cell>
          <cell r="BV2299">
            <v>2711.83</v>
          </cell>
          <cell r="BW2299">
            <v>5121.92</v>
          </cell>
          <cell r="BX2299">
            <v>819.51</v>
          </cell>
          <cell r="BY2299">
            <v>5941.43</v>
          </cell>
          <cell r="BZ2299">
            <v>247637.48</v>
          </cell>
          <cell r="CA2299" t="str">
            <v>01/02/2019</v>
          </cell>
          <cell r="CB2299" t="str">
            <v>06/02/2023</v>
          </cell>
          <cell r="CC2299" t="str">
            <v>Viernes</v>
          </cell>
          <cell r="CD2299" t="str">
            <v>-</v>
          </cell>
          <cell r="CE2299" t="str">
            <v>0</v>
          </cell>
          <cell r="CF2299" t="str">
            <v>Azul</v>
          </cell>
          <cell r="CG2299" t="str">
            <v>5o Sábado</v>
          </cell>
          <cell r="CH2299" t="str">
            <v>May y Jun</v>
          </cell>
          <cell r="CI2299" t="str">
            <v>Nov y Dic</v>
          </cell>
          <cell r="CJ2299" t="str">
            <v>Ajustador</v>
          </cell>
          <cell r="CK2299">
            <v>72</v>
          </cell>
          <cell r="CL2299" t="str">
            <v>101 - MAGNA</v>
          </cell>
          <cell r="CM2299" t="str">
            <v>19101</v>
          </cell>
          <cell r="CN2299" t="str">
            <v>185/60/R15</v>
          </cell>
          <cell r="CO2299" t="str">
            <v>Motor: 1.5L, Potencia: 99hp @ 4,800 rpm. Torque: 82 lb-pie @ 4,000 rpm</v>
          </cell>
          <cell r="CP2299" t="str">
            <v>4015856</v>
          </cell>
        </row>
        <row r="2300">
          <cell r="A2300" t="str">
            <v>19102</v>
          </cell>
          <cell r="B2300" t="str">
            <v>01F371</v>
          </cell>
          <cell r="C2300" t="str">
            <v>Ciudad de México</v>
          </cell>
          <cell r="D2300" t="str">
            <v>No aplica</v>
          </cell>
          <cell r="E2300" t="str">
            <v>Prius</v>
          </cell>
          <cell r="F2300" t="str">
            <v>Automóvil</v>
          </cell>
          <cell r="G2300" t="str">
            <v>Toyota</v>
          </cell>
          <cell r="H2300" t="str">
            <v>Prius C 5 Ptas, Híbrido, T/A-CVT, D/H, A/A, ABS, B/A, E/E, CD/BT</v>
          </cell>
          <cell r="I2300" t="str">
            <v>JTDKDTB3XK1624679</v>
          </cell>
          <cell r="J2300" t="str">
            <v>1NZ 8758348</v>
          </cell>
          <cell r="K2300" t="str">
            <v>Magna</v>
          </cell>
          <cell r="L2300">
            <v>4</v>
          </cell>
          <cell r="M2300">
            <v>36</v>
          </cell>
          <cell r="N2300">
            <v>2019</v>
          </cell>
          <cell r="O2300" t="str">
            <v>Ciudad de México</v>
          </cell>
          <cell r="P2300" t="str">
            <v>Ciudad de México</v>
          </cell>
          <cell r="Q2300" t="str">
            <v>Zona Metropolitana</v>
          </cell>
          <cell r="R2300" t="str">
            <v>Activo</v>
          </cell>
          <cell r="S2300" t="str">
            <v>En operación</v>
          </cell>
          <cell r="T2300" t="str">
            <v>GNP</v>
          </cell>
          <cell r="U2300" t="str">
            <v>Grupo Nacional Provincial, S.A.B.</v>
          </cell>
          <cell r="V2300" t="str">
            <v>Asesor de Servicio</v>
          </cell>
          <cell r="W2300" t="str">
            <v>-</v>
          </cell>
          <cell r="X2300" t="str">
            <v>-</v>
          </cell>
          <cell r="Y2300" t="str">
            <v>Asignado</v>
          </cell>
          <cell r="Z2300" t="str">
            <v>N87486</v>
          </cell>
          <cell r="AA2300" t="str">
            <v>López Pérez José Luis</v>
          </cell>
          <cell r="AB2300" t="str">
            <v>Grupo Nacional Provincial, S.A.B.</v>
          </cell>
          <cell r="AC2300" t="str">
            <v>LOPL7105312R3</v>
          </cell>
          <cell r="AD2300" t="str">
            <v>Operativo</v>
          </cell>
          <cell r="AE2300" t="str">
            <v>Asesor de Servicio Automovil</v>
          </cell>
          <cell r="AF2300" t="str">
            <v>Unidad Operativa</v>
          </cell>
          <cell r="AG2300" t="str">
            <v>Dirección Servicio y Operaciones</v>
          </cell>
          <cell r="AH2300" t="str">
            <v>Subdir. Siniestros CDMX y Sureste</v>
          </cell>
          <cell r="AI2300" t="str">
            <v>C9208</v>
          </cell>
          <cell r="AJ2300" t="str">
            <v>Lasa Estrada Antxon</v>
          </cell>
          <cell r="AK2300" t="str">
            <v>Tlalnepantla</v>
          </cell>
          <cell r="AL2300" t="str">
            <v>Tlalnepantla</v>
          </cell>
          <cell r="AM2300">
            <v>0</v>
          </cell>
          <cell r="AN2300" t="str">
            <v>luis.lopez@gnp.com.mx</v>
          </cell>
          <cell r="AO2300" t="str">
            <v>luis.lopez@gnp.com.mx</v>
          </cell>
          <cell r="AQ2300">
            <v>5535228674</v>
          </cell>
          <cell r="AR2300" t="str">
            <v>6363180011637483</v>
          </cell>
          <cell r="AS2300" t="str">
            <v>ACTIVO</v>
          </cell>
          <cell r="AT2300" t="str">
            <v>0374</v>
          </cell>
          <cell r="AU2300" t="str">
            <v>572</v>
          </cell>
          <cell r="AV2300" t="str">
            <v>01/27</v>
          </cell>
          <cell r="AW2300" t="str">
            <v>IMDM24204160..</v>
          </cell>
          <cell r="AX2300" t="str">
            <v>Activo</v>
          </cell>
          <cell r="AY2300" t="str">
            <v>Si</v>
          </cell>
          <cell r="AZ2300">
            <v>1229.17</v>
          </cell>
          <cell r="BA2300">
            <v>43708</v>
          </cell>
          <cell r="BB2300">
            <v>7375.02</v>
          </cell>
          <cell r="BC2300">
            <v>110624.98</v>
          </cell>
          <cell r="BD2300">
            <v>118000</v>
          </cell>
          <cell r="BE2300">
            <v>43631</v>
          </cell>
          <cell r="BF2300">
            <v>45076</v>
          </cell>
          <cell r="BG2300">
            <v>4</v>
          </cell>
          <cell r="BH2300">
            <v>2023</v>
          </cell>
          <cell r="BI2300">
            <v>0</v>
          </cell>
          <cell r="BJ2300" t="str">
            <v>Arrendado</v>
          </cell>
          <cell r="BN2300">
            <v>0</v>
          </cell>
          <cell r="BO2300">
            <v>0</v>
          </cell>
          <cell r="BP2300" t="str">
            <v>-</v>
          </cell>
          <cell r="BQ2300">
            <v>43652</v>
          </cell>
          <cell r="BR2300" t="str">
            <v>AP-20181108-0815</v>
          </cell>
          <cell r="BS2300" t="str">
            <v>96</v>
          </cell>
          <cell r="BT2300" t="str">
            <v>5/48</v>
          </cell>
          <cell r="BU2300">
            <v>2410.09</v>
          </cell>
          <cell r="BV2300">
            <v>2711.83</v>
          </cell>
          <cell r="BW2300">
            <v>5121.92</v>
          </cell>
          <cell r="BX2300">
            <v>819.51</v>
          </cell>
          <cell r="BY2300">
            <v>5941.43</v>
          </cell>
          <cell r="BZ2300">
            <v>247637.48</v>
          </cell>
          <cell r="CA2300" t="str">
            <v>01/02/2019</v>
          </cell>
          <cell r="CB2300" t="str">
            <v>06/02/2023</v>
          </cell>
          <cell r="CC2300" t="str">
            <v>Jueves</v>
          </cell>
          <cell r="CD2300" t="str">
            <v>-</v>
          </cell>
          <cell r="CE2300" t="str">
            <v>1</v>
          </cell>
          <cell r="CF2300" t="str">
            <v>Verde</v>
          </cell>
          <cell r="CG2300" t="str">
            <v>4o Sábado</v>
          </cell>
          <cell r="CH2300" t="str">
            <v>Abr y May</v>
          </cell>
          <cell r="CI2300" t="str">
            <v>Oct y Nov</v>
          </cell>
          <cell r="CJ2300" t="str">
            <v>Ajustador</v>
          </cell>
          <cell r="CK2300">
            <v>72</v>
          </cell>
          <cell r="CL2300" t="str">
            <v>101 - MAGNA</v>
          </cell>
          <cell r="CM2300" t="str">
            <v>19102</v>
          </cell>
          <cell r="CN2300" t="str">
            <v>185/60/R15</v>
          </cell>
          <cell r="CO2300" t="str">
            <v>Motor: 1.5L, Potencia: 99hp @ 4,800 rpm. Torque: 82 lb-pie @ 4,000 rpm</v>
          </cell>
          <cell r="CP2300" t="str">
            <v>4015886</v>
          </cell>
        </row>
        <row r="2301">
          <cell r="A2301" t="str">
            <v>19103</v>
          </cell>
          <cell r="B2301" t="str">
            <v>01F375</v>
          </cell>
          <cell r="C2301" t="str">
            <v>Ciudad de México</v>
          </cell>
          <cell r="D2301" t="str">
            <v>No aplica</v>
          </cell>
          <cell r="E2301" t="str">
            <v>Prius</v>
          </cell>
          <cell r="F2301" t="str">
            <v>Automóvil</v>
          </cell>
          <cell r="G2301" t="str">
            <v>Toyota</v>
          </cell>
          <cell r="H2301" t="str">
            <v>Prius C 5 Ptas, Híbrido, T/A-CVT, D/H, A/A, ABS, B/A, E/E, CD/BT</v>
          </cell>
          <cell r="I2301" t="str">
            <v>JTDKDTB32K1624787</v>
          </cell>
          <cell r="J2301" t="str">
            <v>1NZ 8760913</v>
          </cell>
          <cell r="K2301" t="str">
            <v>Magna</v>
          </cell>
          <cell r="L2301">
            <v>4</v>
          </cell>
          <cell r="M2301">
            <v>36</v>
          </cell>
          <cell r="N2301">
            <v>2019</v>
          </cell>
          <cell r="O2301" t="str">
            <v>Ciudad de México</v>
          </cell>
          <cell r="P2301" t="str">
            <v>Ciudad de México</v>
          </cell>
          <cell r="Q2301" t="str">
            <v>Zona Metropolitana</v>
          </cell>
          <cell r="R2301" t="str">
            <v>Activo</v>
          </cell>
          <cell r="S2301" t="str">
            <v>En operación</v>
          </cell>
          <cell r="T2301" t="str">
            <v>GNP</v>
          </cell>
          <cell r="U2301" t="str">
            <v>Grupo Nacional Provincial, S.A.B.</v>
          </cell>
          <cell r="V2301" t="str">
            <v>Asesor de Servicio</v>
          </cell>
          <cell r="W2301" t="str">
            <v>-</v>
          </cell>
          <cell r="X2301" t="str">
            <v>-</v>
          </cell>
          <cell r="Y2301" t="str">
            <v>Asignado</v>
          </cell>
          <cell r="Z2301" t="str">
            <v>N94539</v>
          </cell>
          <cell r="AA2301" t="str">
            <v>Perez Martinez Aldo</v>
          </cell>
          <cell r="AB2301" t="str">
            <v>Grupo Nacional Provincial, S.A.B.</v>
          </cell>
          <cell r="AC2301" t="str">
            <v>PEMA851008NS7</v>
          </cell>
          <cell r="AD2301" t="str">
            <v>Operativo</v>
          </cell>
          <cell r="AE2301" t="str">
            <v>Asesor de Servicio Automovil</v>
          </cell>
          <cell r="AF2301" t="str">
            <v>Unidad Operativa</v>
          </cell>
          <cell r="AG2301" t="str">
            <v>Dirección Servicio y Operaciones</v>
          </cell>
          <cell r="AH2301" t="str">
            <v>Subdir. Siniestros CDMX y Sureste</v>
          </cell>
          <cell r="AI2301" t="str">
            <v>C9215</v>
          </cell>
          <cell r="AJ2301" t="str">
            <v>Moreno Alvárez Elvia Citlalli</v>
          </cell>
          <cell r="AK2301" t="str">
            <v>Tlalnepantla</v>
          </cell>
          <cell r="AL2301" t="str">
            <v>Tlalnepantla</v>
          </cell>
          <cell r="AM2301">
            <v>0</v>
          </cell>
          <cell r="AN2301" t="str">
            <v>aldo.perez@gnp.com.mx</v>
          </cell>
          <cell r="AO2301" t="str">
            <v>aldo.perez@gnp.com.mx</v>
          </cell>
          <cell r="AQ2301">
            <v>5543591863</v>
          </cell>
          <cell r="AR2301" t="str">
            <v>6363180011637566</v>
          </cell>
          <cell r="AS2301" t="str">
            <v>ACTIVO</v>
          </cell>
          <cell r="AT2301" t="str">
            <v>2843</v>
          </cell>
          <cell r="AU2301" t="str">
            <v>370</v>
          </cell>
          <cell r="AV2301" t="str">
            <v>01/27</v>
          </cell>
          <cell r="AW2301" t="str">
            <v>IMDM24204205..</v>
          </cell>
          <cell r="AX2301" t="str">
            <v>Activo</v>
          </cell>
          <cell r="AY2301" t="str">
            <v>Si</v>
          </cell>
          <cell r="AZ2301">
            <v>1229.17</v>
          </cell>
          <cell r="BA2301">
            <v>43708</v>
          </cell>
          <cell r="BB2301">
            <v>7375.02</v>
          </cell>
          <cell r="BC2301" t="str">
            <v>-</v>
          </cell>
          <cell r="BD2301">
            <v>118000</v>
          </cell>
          <cell r="BE2301">
            <v>43631</v>
          </cell>
          <cell r="BF2301">
            <v>45076</v>
          </cell>
          <cell r="BG2301">
            <v>4</v>
          </cell>
          <cell r="BH2301">
            <v>2023</v>
          </cell>
          <cell r="BI2301">
            <v>0</v>
          </cell>
          <cell r="BJ2301" t="str">
            <v>Arrendado</v>
          </cell>
          <cell r="BN2301">
            <v>0</v>
          </cell>
          <cell r="BO2301">
            <v>0</v>
          </cell>
          <cell r="BP2301" t="str">
            <v>-</v>
          </cell>
          <cell r="BQ2301">
            <v>43652</v>
          </cell>
          <cell r="BR2301" t="str">
            <v>AP-20181108-0815</v>
          </cell>
          <cell r="BS2301" t="str">
            <v>97</v>
          </cell>
          <cell r="BT2301" t="str">
            <v>5/48</v>
          </cell>
          <cell r="BU2301">
            <v>2410.09</v>
          </cell>
          <cell r="BV2301">
            <v>2711.83</v>
          </cell>
          <cell r="BW2301">
            <v>5121.92</v>
          </cell>
          <cell r="BX2301">
            <v>819.51</v>
          </cell>
          <cell r="BY2301">
            <v>5941.43</v>
          </cell>
          <cell r="BZ2301">
            <v>247637.48</v>
          </cell>
          <cell r="CA2301" t="str">
            <v>01/02/2019</v>
          </cell>
          <cell r="CB2301" t="str">
            <v>06/02/2023</v>
          </cell>
          <cell r="CC2301" t="str">
            <v>Lunes</v>
          </cell>
          <cell r="CD2301" t="str">
            <v>-</v>
          </cell>
          <cell r="CE2301" t="str">
            <v>5</v>
          </cell>
          <cell r="CF2301" t="str">
            <v>Amarillo</v>
          </cell>
          <cell r="CG2301" t="str">
            <v>1er Sábado</v>
          </cell>
          <cell r="CH2301" t="str">
            <v>Ene y Feb</v>
          </cell>
          <cell r="CI2301" t="str">
            <v>Jul y Ago</v>
          </cell>
          <cell r="CJ2301" t="str">
            <v>Ajustador</v>
          </cell>
          <cell r="CK2301">
            <v>72</v>
          </cell>
          <cell r="CL2301" t="str">
            <v>101 - MAGNA</v>
          </cell>
          <cell r="CM2301" t="str">
            <v>19103</v>
          </cell>
          <cell r="CN2301" t="str">
            <v>185/60/R15</v>
          </cell>
          <cell r="CO2301" t="str">
            <v>Motor: 1.5L, Potencia: 99hp @ 4,800 rpm. Torque: 82 lb-pie @ 4,000 rpm</v>
          </cell>
          <cell r="CP2301" t="str">
            <v>4015676</v>
          </cell>
        </row>
        <row r="2302">
          <cell r="A2302" t="str">
            <v>19104</v>
          </cell>
          <cell r="B2302" t="str">
            <v>01F372</v>
          </cell>
          <cell r="C2302" t="str">
            <v>Ciudad de México</v>
          </cell>
          <cell r="D2302" t="str">
            <v>No aplica</v>
          </cell>
          <cell r="E2302" t="str">
            <v>Prius</v>
          </cell>
          <cell r="F2302" t="str">
            <v>Automóvil</v>
          </cell>
          <cell r="G2302" t="str">
            <v>Toyota</v>
          </cell>
          <cell r="H2302" t="str">
            <v>Prius C 5 Ptas, Híbrido, T/A-CVT, D/H, A/A, ABS, B/A, E/E, CD/BT</v>
          </cell>
          <cell r="I2302" t="str">
            <v>JTDKDTB36K1624534</v>
          </cell>
          <cell r="J2302" t="str">
            <v>1NZ 8754445</v>
          </cell>
          <cell r="K2302" t="str">
            <v>Magna</v>
          </cell>
          <cell r="L2302">
            <v>4</v>
          </cell>
          <cell r="M2302">
            <v>36</v>
          </cell>
          <cell r="N2302">
            <v>2019</v>
          </cell>
          <cell r="O2302" t="str">
            <v>Ciudad de México</v>
          </cell>
          <cell r="P2302" t="str">
            <v>Ciudad de México</v>
          </cell>
          <cell r="Q2302" t="str">
            <v>Zona Metropolitana</v>
          </cell>
          <cell r="R2302" t="str">
            <v>Activo</v>
          </cell>
          <cell r="S2302" t="str">
            <v>En operación</v>
          </cell>
          <cell r="T2302" t="str">
            <v>GNP</v>
          </cell>
          <cell r="U2302" t="str">
            <v>Grupo Nacional Provincial, S.A.B.</v>
          </cell>
          <cell r="V2302" t="str">
            <v>Asesor de Servicio</v>
          </cell>
          <cell r="W2302" t="str">
            <v>-</v>
          </cell>
          <cell r="X2302" t="str">
            <v>-</v>
          </cell>
          <cell r="Y2302" t="str">
            <v>Asignado</v>
          </cell>
          <cell r="Z2302" t="str">
            <v>N94364</v>
          </cell>
          <cell r="AA2302" t="str">
            <v>Ortíz Fonseca Cesar Manuel</v>
          </cell>
          <cell r="AB2302" t="str">
            <v>Grupo Nacional Provincial, S.A.B.</v>
          </cell>
          <cell r="AC2302" t="str">
            <v>OIFC861113CV2</v>
          </cell>
          <cell r="AD2302" t="str">
            <v>Operativo</v>
          </cell>
          <cell r="AE2302" t="str">
            <v>Asesor de Servicio Moto</v>
          </cell>
          <cell r="AF2302" t="str">
            <v>Unidad Operativa</v>
          </cell>
          <cell r="AG2302" t="str">
            <v>Dirección Servicio y Operaciones</v>
          </cell>
          <cell r="AH2302" t="str">
            <v>Subdir. Siniestros CDMX y Sureste</v>
          </cell>
          <cell r="AI2302" t="str">
            <v>C9208</v>
          </cell>
          <cell r="AJ2302" t="str">
            <v>Lasa Estrada Antxon</v>
          </cell>
          <cell r="AK2302" t="str">
            <v>Tlalnepantla</v>
          </cell>
          <cell r="AL2302" t="str">
            <v>Tlalnepantla</v>
          </cell>
          <cell r="AM2302">
            <v>81617</v>
          </cell>
          <cell r="AN2302" t="str">
            <v>cesar.ortiz@gnp.com.mx</v>
          </cell>
          <cell r="AO2302" t="str">
            <v>cesar.ortiz@gnp.com.mx</v>
          </cell>
          <cell r="AQ2302">
            <v>5535667102</v>
          </cell>
          <cell r="AR2302" t="str">
            <v>6363180011637509</v>
          </cell>
          <cell r="AS2302" t="str">
            <v>ACTIVO</v>
          </cell>
          <cell r="AT2302" t="str">
            <v>4259</v>
          </cell>
          <cell r="AU2302" t="str">
            <v>663</v>
          </cell>
          <cell r="AV2302" t="str">
            <v>01/27</v>
          </cell>
          <cell r="AW2302" t="str">
            <v>IMDM24204200..</v>
          </cell>
          <cell r="AX2302" t="str">
            <v>Activo</v>
          </cell>
          <cell r="AY2302" t="str">
            <v>Si</v>
          </cell>
          <cell r="AZ2302">
            <v>1229.17</v>
          </cell>
          <cell r="BA2302">
            <v>43708</v>
          </cell>
          <cell r="BB2302">
            <v>7375.02</v>
          </cell>
          <cell r="BC2302" t="str">
            <v>-</v>
          </cell>
          <cell r="BD2302">
            <v>118000</v>
          </cell>
          <cell r="BE2302">
            <v>43631</v>
          </cell>
          <cell r="BF2302">
            <v>45076</v>
          </cell>
          <cell r="BG2302">
            <v>4</v>
          </cell>
          <cell r="BH2302">
            <v>2023</v>
          </cell>
          <cell r="BI2302">
            <v>0</v>
          </cell>
          <cell r="BJ2302" t="str">
            <v>Arrendado</v>
          </cell>
          <cell r="BN2302">
            <v>0</v>
          </cell>
          <cell r="BO2302">
            <v>0</v>
          </cell>
          <cell r="BP2302" t="str">
            <v>-</v>
          </cell>
          <cell r="BQ2302">
            <v>43652</v>
          </cell>
          <cell r="BR2302" t="str">
            <v>AP-20181108-0815</v>
          </cell>
          <cell r="BS2302" t="str">
            <v>98</v>
          </cell>
          <cell r="BT2302" t="str">
            <v>5/48</v>
          </cell>
          <cell r="BU2302">
            <v>2410.09</v>
          </cell>
          <cell r="BV2302">
            <v>2711.83</v>
          </cell>
          <cell r="BW2302">
            <v>5121.92</v>
          </cell>
          <cell r="BX2302">
            <v>819.51</v>
          </cell>
          <cell r="BY2302">
            <v>5941.43</v>
          </cell>
          <cell r="BZ2302">
            <v>247637.48</v>
          </cell>
          <cell r="CA2302" t="str">
            <v>01/02/2019</v>
          </cell>
          <cell r="CB2302" t="str">
            <v>06/02/2023</v>
          </cell>
          <cell r="CC2302" t="str">
            <v>Jueves</v>
          </cell>
          <cell r="CD2302" t="str">
            <v>-</v>
          </cell>
          <cell r="CE2302" t="str">
            <v>2</v>
          </cell>
          <cell r="CF2302" t="str">
            <v>Verde</v>
          </cell>
          <cell r="CG2302" t="str">
            <v>4o Sábado</v>
          </cell>
          <cell r="CH2302" t="str">
            <v>Abr y May</v>
          </cell>
          <cell r="CI2302" t="str">
            <v>Oct y Nov</v>
          </cell>
          <cell r="CJ2302" t="str">
            <v>Ajustador</v>
          </cell>
          <cell r="CK2302">
            <v>72</v>
          </cell>
          <cell r="CL2302" t="str">
            <v>101 - MAGNA</v>
          </cell>
          <cell r="CM2302" t="str">
            <v>19104</v>
          </cell>
          <cell r="CN2302" t="str">
            <v>185/60/R15</v>
          </cell>
          <cell r="CO2302" t="str">
            <v>Motor: 1.5L, Potencia: 99hp @ 4,800 rpm. Torque: 82 lb-pie @ 4,000 rpm</v>
          </cell>
          <cell r="CP2302" t="str">
            <v>4018876</v>
          </cell>
        </row>
        <row r="2303">
          <cell r="A2303" t="str">
            <v>19105</v>
          </cell>
          <cell r="B2303" t="str">
            <v>01F398</v>
          </cell>
          <cell r="C2303" t="str">
            <v>Ciudad de México</v>
          </cell>
          <cell r="D2303" t="str">
            <v>No aplica</v>
          </cell>
          <cell r="E2303" t="str">
            <v>Prius</v>
          </cell>
          <cell r="F2303" t="str">
            <v>Automóvil</v>
          </cell>
          <cell r="G2303" t="str">
            <v>Toyota</v>
          </cell>
          <cell r="H2303" t="str">
            <v>Prius C 5 Ptas, Híbrido, T/A-CVT, D/H, A/A, ABS, B/A, E/E, CD/BT</v>
          </cell>
          <cell r="I2303" t="str">
            <v>JTDKDTB39K1624818</v>
          </cell>
          <cell r="J2303" t="str">
            <v>1NZ 8759014</v>
          </cell>
          <cell r="K2303" t="str">
            <v>Magna</v>
          </cell>
          <cell r="L2303">
            <v>4</v>
          </cell>
          <cell r="M2303">
            <v>36</v>
          </cell>
          <cell r="N2303">
            <v>2019</v>
          </cell>
          <cell r="O2303" t="str">
            <v>Ciudad de México</v>
          </cell>
          <cell r="P2303" t="str">
            <v>Ciudad de México</v>
          </cell>
          <cell r="Q2303" t="str">
            <v>Zona Metropolitana</v>
          </cell>
          <cell r="R2303" t="str">
            <v>Activo</v>
          </cell>
          <cell r="S2303" t="str">
            <v>En operación</v>
          </cell>
          <cell r="T2303" t="str">
            <v>GNP</v>
          </cell>
          <cell r="U2303" t="str">
            <v>Grupo Nacional Provincial, S.A.B.</v>
          </cell>
          <cell r="V2303" t="str">
            <v>Asesor de Servicio</v>
          </cell>
          <cell r="W2303" t="str">
            <v>-</v>
          </cell>
          <cell r="X2303" t="str">
            <v>-</v>
          </cell>
          <cell r="Y2303" t="str">
            <v>Asignado</v>
          </cell>
          <cell r="Z2303" t="str">
            <v>Por asignar</v>
          </cell>
          <cell r="AA2303" t="str">
            <v>-</v>
          </cell>
          <cell r="AB2303" t="str">
            <v>-</v>
          </cell>
          <cell r="AC2303" t="str">
            <v>-</v>
          </cell>
          <cell r="AD2303" t="str">
            <v>-</v>
          </cell>
          <cell r="AE2303" t="str">
            <v>-</v>
          </cell>
          <cell r="AF2303" t="str">
            <v>-</v>
          </cell>
          <cell r="AG2303" t="str">
            <v>-</v>
          </cell>
          <cell r="AH2303" t="str">
            <v>-</v>
          </cell>
          <cell r="AI2303" t="str">
            <v>C6705</v>
          </cell>
          <cell r="AJ2303" t="str">
            <v>Ramirez Granados Arturo</v>
          </cell>
          <cell r="AK2303" t="str">
            <v>-</v>
          </cell>
          <cell r="AL2303" t="str">
            <v>-</v>
          </cell>
          <cell r="AM2303" t="str">
            <v>-</v>
          </cell>
          <cell r="AN2303">
            <v>0</v>
          </cell>
          <cell r="AO2303" t="str">
            <v>-</v>
          </cell>
          <cell r="AQ2303">
            <v>5535228461</v>
          </cell>
          <cell r="AR2303" t="str">
            <v>6363180011637582</v>
          </cell>
          <cell r="AS2303" t="str">
            <v>BLOQUEADO</v>
          </cell>
          <cell r="AT2303" t="str">
            <v>9358</v>
          </cell>
          <cell r="AU2303" t="str">
            <v>200</v>
          </cell>
          <cell r="AV2303" t="str">
            <v>01/27</v>
          </cell>
          <cell r="AW2303" t="str">
            <v>IMDM24204168..</v>
          </cell>
          <cell r="AX2303" t="str">
            <v>Inactivo</v>
          </cell>
          <cell r="AY2303" t="str">
            <v>No</v>
          </cell>
          <cell r="AZ2303" t="str">
            <v>-</v>
          </cell>
          <cell r="BA2303" t="str">
            <v>-</v>
          </cell>
          <cell r="BB2303" t="str">
            <v>-</v>
          </cell>
          <cell r="BC2303" t="str">
            <v>-</v>
          </cell>
          <cell r="BD2303" t="str">
            <v>-</v>
          </cell>
          <cell r="BE2303" t="str">
            <v>-</v>
          </cell>
          <cell r="BF2303" t="str">
            <v>-</v>
          </cell>
          <cell r="BG2303">
            <v>4</v>
          </cell>
          <cell r="BH2303">
            <v>2023</v>
          </cell>
          <cell r="BI2303">
            <v>0</v>
          </cell>
          <cell r="BJ2303" t="str">
            <v>Arrendado</v>
          </cell>
          <cell r="BN2303">
            <v>0</v>
          </cell>
          <cell r="BO2303">
            <v>0</v>
          </cell>
          <cell r="BP2303" t="str">
            <v>-</v>
          </cell>
          <cell r="BQ2303">
            <v>43652</v>
          </cell>
          <cell r="BR2303" t="str">
            <v>AP-20181108-0815</v>
          </cell>
          <cell r="BS2303" t="str">
            <v>99</v>
          </cell>
          <cell r="BT2303" t="str">
            <v>5/48</v>
          </cell>
          <cell r="BU2303">
            <v>2410.09</v>
          </cell>
          <cell r="BV2303">
            <v>2711.83</v>
          </cell>
          <cell r="BW2303">
            <v>5121.92</v>
          </cell>
          <cell r="BX2303">
            <v>819.51</v>
          </cell>
          <cell r="BY2303">
            <v>5941.43</v>
          </cell>
          <cell r="BZ2303">
            <v>247637.48</v>
          </cell>
          <cell r="CA2303" t="str">
            <v>01/02/2019</v>
          </cell>
          <cell r="CB2303" t="str">
            <v>06/02/2023</v>
          </cell>
          <cell r="CC2303" t="str">
            <v>Martes</v>
          </cell>
          <cell r="CD2303" t="str">
            <v>-</v>
          </cell>
          <cell r="CE2303" t="str">
            <v>8</v>
          </cell>
          <cell r="CF2303" t="str">
            <v>Rosa</v>
          </cell>
          <cell r="CG2303" t="str">
            <v>2o Sábado</v>
          </cell>
          <cell r="CH2303" t="str">
            <v>Feb y Mzo</v>
          </cell>
          <cell r="CI2303" t="str">
            <v>Ago y Sep</v>
          </cell>
          <cell r="CJ2303" t="str">
            <v>Ajustador</v>
          </cell>
          <cell r="CK2303">
            <v>72</v>
          </cell>
          <cell r="CL2303" t="str">
            <v>101 - MAGNA</v>
          </cell>
          <cell r="CM2303" t="str">
            <v>19105</v>
          </cell>
          <cell r="CN2303" t="str">
            <v>185/60/R15</v>
          </cell>
          <cell r="CO2303" t="str">
            <v>Motor: 1.5L, Potencia: 99hp @ 4,800 rpm. Torque: 82 lb-pie @ 4,000 rpm</v>
          </cell>
          <cell r="CP2303" t="str">
            <v>4015883</v>
          </cell>
        </row>
        <row r="2304">
          <cell r="A2304" t="str">
            <v>19106</v>
          </cell>
          <cell r="B2304" t="str">
            <v>01F392</v>
          </cell>
          <cell r="C2304" t="str">
            <v>Ciudad de México</v>
          </cell>
          <cell r="D2304" t="str">
            <v>No aplica</v>
          </cell>
          <cell r="E2304" t="str">
            <v>Prius</v>
          </cell>
          <cell r="F2304" t="str">
            <v>Automóvil</v>
          </cell>
          <cell r="G2304" t="str">
            <v>Toyota</v>
          </cell>
          <cell r="H2304" t="str">
            <v>Prius C 5 Ptas, Híbrido, T/A-CVT, D/H, A/A, ABS, B/A, E/E, CD/BT</v>
          </cell>
          <cell r="I2304" t="str">
            <v>JTDKDTB37K1624641</v>
          </cell>
          <cell r="J2304" t="str">
            <v>1NZ 8757369</v>
          </cell>
          <cell r="K2304" t="str">
            <v>Magna</v>
          </cell>
          <cell r="L2304">
            <v>4</v>
          </cell>
          <cell r="M2304">
            <v>36</v>
          </cell>
          <cell r="N2304">
            <v>2019</v>
          </cell>
          <cell r="O2304" t="str">
            <v>Ciudad de México</v>
          </cell>
          <cell r="P2304" t="str">
            <v>Ciudad de México</v>
          </cell>
          <cell r="Q2304" t="str">
            <v>Zona Metropolitana</v>
          </cell>
          <cell r="R2304" t="str">
            <v>Activo</v>
          </cell>
          <cell r="S2304" t="str">
            <v>En operación</v>
          </cell>
          <cell r="T2304" t="str">
            <v>GNP</v>
          </cell>
          <cell r="U2304" t="str">
            <v>Grupo Nacional Provincial, S.A.B.</v>
          </cell>
          <cell r="V2304" t="str">
            <v>Asesor de Servicio</v>
          </cell>
          <cell r="W2304" t="str">
            <v>-</v>
          </cell>
          <cell r="X2304" t="str">
            <v>-</v>
          </cell>
          <cell r="Y2304" t="str">
            <v>Asignado</v>
          </cell>
          <cell r="Z2304" t="str">
            <v>N95894</v>
          </cell>
          <cell r="AA2304" t="str">
            <v>Sanchez Perez Alejandro</v>
          </cell>
          <cell r="AB2304" t="str">
            <v>Grupo Nacional Provincial, S.A.B.</v>
          </cell>
          <cell r="AC2304" t="str">
            <v>SAPA841005RF5</v>
          </cell>
          <cell r="AD2304" t="str">
            <v>Operativo</v>
          </cell>
          <cell r="AE2304" t="str">
            <v>Asesor de Servicio Automovil</v>
          </cell>
          <cell r="AF2304" t="str">
            <v>Unidad Operativa</v>
          </cell>
          <cell r="AG2304" t="str">
            <v>Dirección Servicio y Operaciones</v>
          </cell>
          <cell r="AH2304" t="str">
            <v>Subdir. Siniestros CDMX y Sureste</v>
          </cell>
          <cell r="AI2304" t="str">
            <v>C9208</v>
          </cell>
          <cell r="AJ2304" t="str">
            <v>Lasa Estrada Antxon</v>
          </cell>
          <cell r="AK2304" t="str">
            <v>Tlalnepantla</v>
          </cell>
          <cell r="AL2304" t="str">
            <v>Tlalnepantla</v>
          </cell>
          <cell r="AM2304">
            <v>0</v>
          </cell>
          <cell r="AN2304" t="str">
            <v>alejandro.sanchezperez@gnp.com.mx</v>
          </cell>
          <cell r="AO2304" t="str">
            <v>alejandro.sanchezperez@gnp.com.mx</v>
          </cell>
          <cell r="AP2304" t="str">
            <v>alejandro.sanchezperez@gnp.com.mx</v>
          </cell>
          <cell r="AQ2304">
            <v>5566074984</v>
          </cell>
          <cell r="AR2304" t="str">
            <v>6363180011637491</v>
          </cell>
          <cell r="AS2304" t="str">
            <v>ACTIVO</v>
          </cell>
          <cell r="AT2304" t="str">
            <v>2115</v>
          </cell>
          <cell r="AU2304" t="str">
            <v>405</v>
          </cell>
          <cell r="AV2304" t="str">
            <v>01/27</v>
          </cell>
          <cell r="AW2304" t="str">
            <v>IMDM24204166..</v>
          </cell>
          <cell r="AX2304" t="str">
            <v>Activo</v>
          </cell>
          <cell r="AY2304" t="str">
            <v>No</v>
          </cell>
          <cell r="AZ2304" t="str">
            <v>-</v>
          </cell>
          <cell r="BA2304" t="str">
            <v>-</v>
          </cell>
          <cell r="BB2304" t="str">
            <v>-</v>
          </cell>
          <cell r="BC2304" t="str">
            <v>-</v>
          </cell>
          <cell r="BD2304" t="str">
            <v>-</v>
          </cell>
          <cell r="BE2304" t="str">
            <v>-</v>
          </cell>
          <cell r="BF2304" t="str">
            <v>-</v>
          </cell>
          <cell r="BG2304">
            <v>4</v>
          </cell>
          <cell r="BH2304">
            <v>2023</v>
          </cell>
          <cell r="BI2304">
            <v>0</v>
          </cell>
          <cell r="BJ2304" t="str">
            <v>Arrendado</v>
          </cell>
          <cell r="BN2304">
            <v>0</v>
          </cell>
          <cell r="BO2304">
            <v>0</v>
          </cell>
          <cell r="BP2304" t="str">
            <v>-</v>
          </cell>
          <cell r="BQ2304">
            <v>43652</v>
          </cell>
          <cell r="BR2304" t="str">
            <v>AP-20181108-0815</v>
          </cell>
          <cell r="BS2304" t="str">
            <v>71</v>
          </cell>
          <cell r="BT2304" t="str">
            <v>5/48</v>
          </cell>
          <cell r="BU2304">
            <v>2410.09</v>
          </cell>
          <cell r="BV2304">
            <v>2711.83</v>
          </cell>
          <cell r="BW2304">
            <v>5121.92</v>
          </cell>
          <cell r="BX2304">
            <v>819.51</v>
          </cell>
          <cell r="BY2304">
            <v>5941.43</v>
          </cell>
          <cell r="BZ2304">
            <v>247637.48</v>
          </cell>
          <cell r="CA2304" t="str">
            <v>01/02/2019</v>
          </cell>
          <cell r="CB2304" t="str">
            <v>06/02/2023</v>
          </cell>
          <cell r="CC2304" t="str">
            <v>Jueves</v>
          </cell>
          <cell r="CD2304" t="str">
            <v>-</v>
          </cell>
          <cell r="CE2304" t="str">
            <v>2</v>
          </cell>
          <cell r="CF2304" t="str">
            <v>Verde</v>
          </cell>
          <cell r="CG2304" t="str">
            <v>4o Sábado</v>
          </cell>
          <cell r="CH2304" t="str">
            <v>Abr y May</v>
          </cell>
          <cell r="CI2304" t="str">
            <v>Oct y Nov</v>
          </cell>
          <cell r="CJ2304" t="str">
            <v>Ajustador</v>
          </cell>
          <cell r="CK2304">
            <v>72</v>
          </cell>
          <cell r="CL2304" t="str">
            <v>101 - MAGNA</v>
          </cell>
          <cell r="CM2304" t="str">
            <v>19106</v>
          </cell>
          <cell r="CN2304" t="str">
            <v>185/60/R15</v>
          </cell>
          <cell r="CO2304" t="str">
            <v>Motor: 1.5L, Potencia: 99hp @ 4,800 rpm. Torque: 82 lb-pie @ 4,000 rpm</v>
          </cell>
          <cell r="CP2304" t="str">
            <v>4015861</v>
          </cell>
        </row>
        <row r="2305">
          <cell r="A2305" t="str">
            <v>19107</v>
          </cell>
          <cell r="B2305" t="str">
            <v>01F400</v>
          </cell>
          <cell r="C2305" t="str">
            <v>Ciudad de México</v>
          </cell>
          <cell r="D2305" t="str">
            <v>No aplica</v>
          </cell>
          <cell r="E2305" t="str">
            <v>Prius</v>
          </cell>
          <cell r="F2305" t="str">
            <v>Automóvil</v>
          </cell>
          <cell r="G2305" t="str">
            <v>Toyota</v>
          </cell>
          <cell r="H2305" t="str">
            <v>Prius C 5 Ptas, Híbrido, T/A-CVT, D/H, A/A, ABS, B/A, E/E, CD/BT</v>
          </cell>
          <cell r="I2305" t="str">
            <v>JTDKDTB30K1624738</v>
          </cell>
          <cell r="J2305" t="str">
            <v>1NZ 8759830</v>
          </cell>
          <cell r="K2305" t="str">
            <v>Magna</v>
          </cell>
          <cell r="L2305">
            <v>4</v>
          </cell>
          <cell r="M2305">
            <v>36</v>
          </cell>
          <cell r="N2305">
            <v>2019</v>
          </cell>
          <cell r="O2305" t="str">
            <v>Ciudad de México</v>
          </cell>
          <cell r="P2305" t="str">
            <v>Ciudad de México</v>
          </cell>
          <cell r="Q2305" t="str">
            <v>Zona Metropolitana</v>
          </cell>
          <cell r="R2305" t="str">
            <v>Activo</v>
          </cell>
          <cell r="S2305" t="str">
            <v>En operación</v>
          </cell>
          <cell r="T2305" t="str">
            <v>GNP</v>
          </cell>
          <cell r="U2305" t="str">
            <v>Grupo Nacional Provincial, S.A.B.</v>
          </cell>
          <cell r="V2305" t="str">
            <v>Asesor de Servicio</v>
          </cell>
          <cell r="W2305" t="str">
            <v>-</v>
          </cell>
          <cell r="X2305" t="str">
            <v>-</v>
          </cell>
          <cell r="Y2305" t="str">
            <v>Asignado</v>
          </cell>
          <cell r="Z2305" t="str">
            <v>N96037</v>
          </cell>
          <cell r="AA2305" t="str">
            <v>Balderas Silva Jonathan</v>
          </cell>
          <cell r="AB2305" t="str">
            <v>Grupo Nacional Provincial, S.A.B.</v>
          </cell>
          <cell r="AC2305" t="str">
            <v>BASJ830505QX0</v>
          </cell>
          <cell r="AD2305" t="str">
            <v>Operativo</v>
          </cell>
          <cell r="AE2305" t="str">
            <v>Asesor de Servicio Automovil</v>
          </cell>
          <cell r="AF2305" t="str">
            <v>Unidad Operativa</v>
          </cell>
          <cell r="AG2305" t="str">
            <v>Dirección Servicio y Operaciones</v>
          </cell>
          <cell r="AH2305" t="str">
            <v>Subdir. Siniestros CDMX y Sureste</v>
          </cell>
          <cell r="AI2305" t="str">
            <v>C9208</v>
          </cell>
          <cell r="AJ2305" t="str">
            <v>Lasa Estrada Antxon</v>
          </cell>
          <cell r="AK2305" t="str">
            <v>Tlalnepantla</v>
          </cell>
          <cell r="AL2305" t="str">
            <v>Tlalnepantla</v>
          </cell>
          <cell r="AM2305">
            <v>0</v>
          </cell>
          <cell r="AN2305" t="str">
            <v> jonathan.balderas@gnp.com.mx</v>
          </cell>
          <cell r="AO2305">
            <v>0</v>
          </cell>
          <cell r="AP2305" t="str">
            <v> jonathan.balderas@gnp.com.mx</v>
          </cell>
          <cell r="AQ2305">
            <v>5518508452</v>
          </cell>
          <cell r="AR2305" t="str">
            <v>6363180011637558</v>
          </cell>
          <cell r="AS2305" t="str">
            <v>ACTIVO</v>
          </cell>
          <cell r="AT2305" t="str">
            <v>4195</v>
          </cell>
          <cell r="AU2305" t="str">
            <v>413</v>
          </cell>
          <cell r="AV2305" t="str">
            <v>01/27</v>
          </cell>
          <cell r="AW2305" t="str">
            <v>IMDM24204190..</v>
          </cell>
          <cell r="AX2305" t="str">
            <v>Inactivo</v>
          </cell>
          <cell r="AY2305" t="str">
            <v>No</v>
          </cell>
          <cell r="AZ2305" t="str">
            <v>-</v>
          </cell>
          <cell r="BA2305" t="str">
            <v>-</v>
          </cell>
          <cell r="BB2305" t="str">
            <v>-</v>
          </cell>
          <cell r="BC2305" t="str">
            <v>-</v>
          </cell>
          <cell r="BD2305" t="str">
            <v>-</v>
          </cell>
          <cell r="BE2305" t="str">
            <v>-</v>
          </cell>
          <cell r="BF2305" t="str">
            <v>-</v>
          </cell>
          <cell r="BG2305">
            <v>4</v>
          </cell>
          <cell r="BH2305">
            <v>2023</v>
          </cell>
          <cell r="BI2305">
            <v>0</v>
          </cell>
          <cell r="BJ2305" t="str">
            <v>Arrendado</v>
          </cell>
          <cell r="BN2305">
            <v>0</v>
          </cell>
          <cell r="BO2305">
            <v>0</v>
          </cell>
          <cell r="BP2305" t="str">
            <v>-</v>
          </cell>
          <cell r="BQ2305">
            <v>43652</v>
          </cell>
          <cell r="BR2305" t="str">
            <v>AP-20181108-0815</v>
          </cell>
          <cell r="BS2305" t="str">
            <v>70</v>
          </cell>
          <cell r="BT2305" t="str">
            <v>5/48</v>
          </cell>
          <cell r="BU2305">
            <v>2410.09</v>
          </cell>
          <cell r="BV2305">
            <v>2711.83</v>
          </cell>
          <cell r="BW2305">
            <v>5121.92</v>
          </cell>
          <cell r="BX2305">
            <v>819.51</v>
          </cell>
          <cell r="BY2305">
            <v>5941.43</v>
          </cell>
          <cell r="BZ2305">
            <v>247637.48</v>
          </cell>
          <cell r="CA2305" t="str">
            <v>01/02/2019</v>
          </cell>
          <cell r="CB2305" t="str">
            <v>06/02/2023</v>
          </cell>
          <cell r="CC2305" t="str">
            <v>Viernes</v>
          </cell>
          <cell r="CD2305" t="str">
            <v>-</v>
          </cell>
          <cell r="CE2305" t="str">
            <v>0</v>
          </cell>
          <cell r="CF2305" t="str">
            <v>Azul</v>
          </cell>
          <cell r="CG2305" t="str">
            <v>5o Sábado</v>
          </cell>
          <cell r="CH2305" t="str">
            <v>May y Jun</v>
          </cell>
          <cell r="CI2305" t="str">
            <v>Nov y Dic</v>
          </cell>
          <cell r="CJ2305" t="str">
            <v>Ajustador</v>
          </cell>
          <cell r="CK2305">
            <v>72</v>
          </cell>
          <cell r="CL2305" t="str">
            <v>101 - MAGNA</v>
          </cell>
          <cell r="CM2305" t="str">
            <v>19107</v>
          </cell>
          <cell r="CN2305" t="str">
            <v>185/60/R15</v>
          </cell>
          <cell r="CO2305" t="str">
            <v>Motor: 1.5L, Potencia: 99hp @ 4,800 rpm. Torque: 82 lb-pie @ 4,000 rpm</v>
          </cell>
          <cell r="CP2305" t="str">
            <v>4015673</v>
          </cell>
        </row>
        <row r="2306">
          <cell r="A2306" t="str">
            <v>19108</v>
          </cell>
          <cell r="B2306" t="str">
            <v>01F396</v>
          </cell>
          <cell r="C2306" t="str">
            <v>Ciudad de México</v>
          </cell>
          <cell r="D2306" t="str">
            <v>No aplica</v>
          </cell>
          <cell r="E2306" t="str">
            <v>Prius</v>
          </cell>
          <cell r="F2306" t="str">
            <v>Automóvil</v>
          </cell>
          <cell r="G2306" t="str">
            <v>Toyota</v>
          </cell>
          <cell r="H2306" t="str">
            <v>Prius C 5 Ptas, Híbrido, T/A-CVT, D/H, A/A, ABS, B/A, E/E, CD/BT</v>
          </cell>
          <cell r="I2306" t="str">
            <v>JTDKDTB3XK1624634</v>
          </cell>
          <cell r="J2306" t="str">
            <v>1NZ 8757626</v>
          </cell>
          <cell r="K2306" t="str">
            <v>Magna</v>
          </cell>
          <cell r="L2306">
            <v>4</v>
          </cell>
          <cell r="M2306">
            <v>36</v>
          </cell>
          <cell r="N2306">
            <v>2019</v>
          </cell>
          <cell r="O2306" t="str">
            <v>Ciudad de México</v>
          </cell>
          <cell r="P2306" t="str">
            <v>Ciudad de México</v>
          </cell>
          <cell r="Q2306" t="str">
            <v>Zona Metropolitana</v>
          </cell>
          <cell r="R2306" t="str">
            <v>Activo</v>
          </cell>
          <cell r="S2306" t="str">
            <v>En operación</v>
          </cell>
          <cell r="T2306" t="str">
            <v>GNP</v>
          </cell>
          <cell r="U2306" t="str">
            <v>Grupo Nacional Provincial, S.A.B.</v>
          </cell>
          <cell r="V2306" t="str">
            <v>Asesor de Servicio</v>
          </cell>
          <cell r="W2306" t="str">
            <v>-</v>
          </cell>
          <cell r="X2306" t="str">
            <v>-</v>
          </cell>
          <cell r="Y2306" t="str">
            <v>Asignado</v>
          </cell>
          <cell r="Z2306" t="str">
            <v>N96038</v>
          </cell>
          <cell r="AA2306" t="str">
            <v>Muñoz Velázquez Adrián</v>
          </cell>
          <cell r="AB2306" t="str">
            <v>Grupo Nacional Provincial, S.A.B.</v>
          </cell>
          <cell r="AC2306" t="str">
            <v>MUVA790401G34</v>
          </cell>
          <cell r="AD2306" t="str">
            <v>Operativo</v>
          </cell>
          <cell r="AE2306" t="str">
            <v>Asesor de Servicio Automovil</v>
          </cell>
          <cell r="AF2306" t="str">
            <v>Unidad Operativa</v>
          </cell>
          <cell r="AG2306" t="str">
            <v>Dirección Servicio y Operaciones</v>
          </cell>
          <cell r="AH2306" t="str">
            <v>Subdir. Siniestros CDMX y Sureste</v>
          </cell>
          <cell r="AI2306" t="str">
            <v>C9215</v>
          </cell>
          <cell r="AJ2306" t="str">
            <v>Moreno Alvárez Elvia Citlalli</v>
          </cell>
          <cell r="AK2306" t="str">
            <v>Tlalnepantla</v>
          </cell>
          <cell r="AL2306" t="str">
            <v>Tlalnepantla</v>
          </cell>
          <cell r="AM2306">
            <v>0</v>
          </cell>
          <cell r="AN2306" t="str">
            <v>adrian.munoz@gnp.com.mx</v>
          </cell>
          <cell r="AO2306">
            <v>0</v>
          </cell>
          <cell r="AP2306" t="str">
            <v>adrian.munoz@gnp.com.mx</v>
          </cell>
          <cell r="AQ2306">
            <v>5535228639</v>
          </cell>
          <cell r="AR2306" t="str">
            <v>6363180011637525</v>
          </cell>
          <cell r="AS2306" t="str">
            <v>ACTIVO</v>
          </cell>
          <cell r="AT2306" t="str">
            <v>8244</v>
          </cell>
          <cell r="AU2306" t="str">
            <v>604</v>
          </cell>
          <cell r="AV2306" t="str">
            <v>01/27</v>
          </cell>
          <cell r="AW2306" t="str">
            <v>IMDM24204202..</v>
          </cell>
          <cell r="AX2306" t="str">
            <v>Activo</v>
          </cell>
          <cell r="AY2306" t="str">
            <v>Si</v>
          </cell>
          <cell r="AZ2306">
            <v>1229.17</v>
          </cell>
          <cell r="BA2306">
            <v>43708</v>
          </cell>
          <cell r="BB2306">
            <v>7375.02</v>
          </cell>
          <cell r="BC2306" t="str">
            <v>-</v>
          </cell>
          <cell r="BD2306">
            <v>118000</v>
          </cell>
          <cell r="BE2306">
            <v>43631</v>
          </cell>
          <cell r="BF2306">
            <v>45076</v>
          </cell>
          <cell r="BG2306">
            <v>4</v>
          </cell>
          <cell r="BH2306">
            <v>2023</v>
          </cell>
          <cell r="BI2306">
            <v>0</v>
          </cell>
          <cell r="BJ2306" t="str">
            <v>Arrendado</v>
          </cell>
          <cell r="BN2306">
            <v>0</v>
          </cell>
          <cell r="BO2306">
            <v>0</v>
          </cell>
          <cell r="BP2306" t="str">
            <v>-</v>
          </cell>
          <cell r="BQ2306">
            <v>43652</v>
          </cell>
          <cell r="BR2306" t="str">
            <v>AP-20181108-0815</v>
          </cell>
          <cell r="BS2306" t="str">
            <v>100</v>
          </cell>
          <cell r="BT2306" t="str">
            <v>5/48</v>
          </cell>
          <cell r="BU2306">
            <v>2410.09</v>
          </cell>
          <cell r="BV2306">
            <v>2711.83</v>
          </cell>
          <cell r="BW2306">
            <v>5121.92</v>
          </cell>
          <cell r="BX2306">
            <v>819.51</v>
          </cell>
          <cell r="BY2306">
            <v>5941.43</v>
          </cell>
          <cell r="BZ2306">
            <v>247637.48</v>
          </cell>
          <cell r="CA2306" t="str">
            <v>01/02/2019</v>
          </cell>
          <cell r="CB2306" t="str">
            <v>06/02/2023</v>
          </cell>
          <cell r="CC2306" t="str">
            <v>Lunes</v>
          </cell>
          <cell r="CD2306" t="str">
            <v>-</v>
          </cell>
          <cell r="CE2306" t="str">
            <v>6</v>
          </cell>
          <cell r="CF2306" t="str">
            <v>Amarillo</v>
          </cell>
          <cell r="CG2306" t="str">
            <v>1er Sábado</v>
          </cell>
          <cell r="CH2306" t="str">
            <v>Ene y Feb</v>
          </cell>
          <cell r="CI2306" t="str">
            <v>Jul y Ago</v>
          </cell>
          <cell r="CJ2306" t="str">
            <v>Ajustador</v>
          </cell>
          <cell r="CK2306">
            <v>72</v>
          </cell>
          <cell r="CL2306" t="str">
            <v>101 - MAGNA</v>
          </cell>
          <cell r="CM2306" t="str">
            <v>19108</v>
          </cell>
          <cell r="CN2306" t="str">
            <v>185/60/R15</v>
          </cell>
          <cell r="CO2306" t="str">
            <v>Motor: 1.5L, Potencia: 99hp @ 4,800 rpm. Torque: 82 lb-pie @ 4,000 rpm</v>
          </cell>
          <cell r="CP2306" t="str">
            <v>4015843</v>
          </cell>
        </row>
        <row r="2307">
          <cell r="A2307" t="str">
            <v>19109</v>
          </cell>
          <cell r="B2307" t="str">
            <v>01F394</v>
          </cell>
          <cell r="C2307" t="str">
            <v>Ciudad de México</v>
          </cell>
          <cell r="D2307" t="str">
            <v>No aplica</v>
          </cell>
          <cell r="E2307" t="str">
            <v>Prius</v>
          </cell>
          <cell r="F2307" t="str">
            <v>Automóvil</v>
          </cell>
          <cell r="G2307" t="str">
            <v>Toyota</v>
          </cell>
          <cell r="H2307" t="str">
            <v>Prius C 5 Ptas, Híbrido, T/A-CVT, D/H, A/A, ABS, B/A, E/E, CD/BT</v>
          </cell>
          <cell r="I2307" t="str">
            <v>JTDKDTB39K1624544</v>
          </cell>
          <cell r="J2307" t="str">
            <v>1NZ 8754313</v>
          </cell>
          <cell r="K2307" t="str">
            <v>Magna</v>
          </cell>
          <cell r="L2307">
            <v>4</v>
          </cell>
          <cell r="M2307">
            <v>36</v>
          </cell>
          <cell r="N2307">
            <v>2019</v>
          </cell>
          <cell r="O2307" t="str">
            <v>Ciudad de México</v>
          </cell>
          <cell r="P2307" t="str">
            <v>Ciudad de México</v>
          </cell>
          <cell r="Q2307" t="str">
            <v>Zona Metropolitana</v>
          </cell>
          <cell r="R2307" t="str">
            <v>Activo</v>
          </cell>
          <cell r="S2307" t="str">
            <v>En operación</v>
          </cell>
          <cell r="T2307" t="str">
            <v>GNP</v>
          </cell>
          <cell r="U2307" t="str">
            <v>Grupo Nacional Provincial, S.A.B.</v>
          </cell>
          <cell r="V2307" t="str">
            <v>Asesor de Servicio</v>
          </cell>
          <cell r="W2307" t="str">
            <v>-</v>
          </cell>
          <cell r="X2307" t="str">
            <v>-</v>
          </cell>
          <cell r="Y2307" t="str">
            <v>Asignado</v>
          </cell>
          <cell r="Z2307" t="str">
            <v>N93817</v>
          </cell>
          <cell r="AA2307" t="str">
            <v>Reyes Santoyo Alejandro Fidel</v>
          </cell>
          <cell r="AB2307" t="str">
            <v>Grupo Nacional Provincial, S.A.B.</v>
          </cell>
          <cell r="AC2307" t="str">
            <v>RESA851209RY4</v>
          </cell>
          <cell r="AD2307" t="str">
            <v>Operativo</v>
          </cell>
          <cell r="AE2307" t="str">
            <v>Asesor de Servicio Automovil</v>
          </cell>
          <cell r="AF2307" t="str">
            <v>Unidad Operativa</v>
          </cell>
          <cell r="AG2307" t="str">
            <v>Dirección Servicio y Operaciones</v>
          </cell>
          <cell r="AH2307" t="str">
            <v>Subdir. Siniestros CDMX y Sureste</v>
          </cell>
          <cell r="AI2307" t="str">
            <v>C9215</v>
          </cell>
          <cell r="AJ2307" t="str">
            <v>Moreno Alvárez Elvia Citlalli</v>
          </cell>
          <cell r="AK2307" t="str">
            <v>Tlalnepantla</v>
          </cell>
          <cell r="AL2307" t="str">
            <v>Tlalnepantla</v>
          </cell>
          <cell r="AM2307">
            <v>0</v>
          </cell>
          <cell r="AN2307" t="str">
            <v>fidel.reyes@gnp.com.mx</v>
          </cell>
          <cell r="AO2307" t="str">
            <v>fidel.reyes@gnp.com.mx</v>
          </cell>
          <cell r="AQ2307">
            <v>5514400861</v>
          </cell>
          <cell r="AR2307" t="str">
            <v>6363180011637608</v>
          </cell>
          <cell r="AS2307" t="str">
            <v>ACTIVO</v>
          </cell>
          <cell r="AT2307" t="str">
            <v>7203</v>
          </cell>
          <cell r="AU2307" t="str">
            <v>112</v>
          </cell>
          <cell r="AV2307" t="str">
            <v>01/27</v>
          </cell>
          <cell r="AW2307" t="str">
            <v>IMDM24204201..</v>
          </cell>
          <cell r="AX2307" t="str">
            <v>Activo</v>
          </cell>
          <cell r="AY2307" t="str">
            <v>No</v>
          </cell>
          <cell r="AZ2307" t="str">
            <v>-</v>
          </cell>
          <cell r="BA2307" t="str">
            <v>-</v>
          </cell>
          <cell r="BB2307" t="str">
            <v>-</v>
          </cell>
          <cell r="BC2307" t="str">
            <v>-</v>
          </cell>
          <cell r="BD2307" t="str">
            <v>-</v>
          </cell>
          <cell r="BE2307" t="str">
            <v>-</v>
          </cell>
          <cell r="BF2307" t="str">
            <v>-</v>
          </cell>
          <cell r="BG2307">
            <v>4</v>
          </cell>
          <cell r="BH2307">
            <v>2023</v>
          </cell>
          <cell r="BI2307">
            <v>0</v>
          </cell>
          <cell r="BJ2307" t="str">
            <v>Arrendado</v>
          </cell>
          <cell r="BN2307">
            <v>0</v>
          </cell>
          <cell r="BO2307">
            <v>0</v>
          </cell>
          <cell r="BP2307" t="str">
            <v>-</v>
          </cell>
          <cell r="BQ2307">
            <v>43652</v>
          </cell>
          <cell r="BR2307" t="str">
            <v>AP-20181108-0815</v>
          </cell>
          <cell r="BS2307" t="str">
            <v>101</v>
          </cell>
          <cell r="BT2307" t="str">
            <v>5/48</v>
          </cell>
          <cell r="BU2307">
            <v>2410.09</v>
          </cell>
          <cell r="BV2307">
            <v>2711.83</v>
          </cell>
          <cell r="BW2307">
            <v>5121.92</v>
          </cell>
          <cell r="BX2307">
            <v>819.51</v>
          </cell>
          <cell r="BY2307">
            <v>5941.43</v>
          </cell>
          <cell r="BZ2307">
            <v>247637.48</v>
          </cell>
          <cell r="CA2307" t="str">
            <v>01/02/2019</v>
          </cell>
          <cell r="CB2307" t="str">
            <v>06/02/2023</v>
          </cell>
          <cell r="CC2307" t="str">
            <v>Miércoles</v>
          </cell>
          <cell r="CD2307" t="str">
            <v>-</v>
          </cell>
          <cell r="CE2307" t="str">
            <v>4</v>
          </cell>
          <cell r="CF2307" t="str">
            <v>Rojo</v>
          </cell>
          <cell r="CG2307" t="str">
            <v>3er Sábado</v>
          </cell>
          <cell r="CH2307" t="str">
            <v>Mzo y Abr</v>
          </cell>
          <cell r="CI2307" t="str">
            <v>Sep y Oct</v>
          </cell>
          <cell r="CJ2307" t="str">
            <v>Ajustador</v>
          </cell>
          <cell r="CK2307">
            <v>72</v>
          </cell>
          <cell r="CL2307" t="str">
            <v>101 - MAGNA</v>
          </cell>
          <cell r="CM2307" t="str">
            <v>19109</v>
          </cell>
          <cell r="CN2307" t="str">
            <v>185/60/R15</v>
          </cell>
          <cell r="CO2307" t="str">
            <v>Motor: 1.5L, Potencia: 99hp @ 4,800 rpm. Torque: 82 lb-pie @ 4,000 rpm</v>
          </cell>
          <cell r="CP2307" t="str">
            <v>4015879</v>
          </cell>
        </row>
        <row r="2308">
          <cell r="A2308" t="str">
            <v>19110</v>
          </cell>
          <cell r="B2308" t="str">
            <v>01F429</v>
          </cell>
          <cell r="C2308" t="str">
            <v>Ciudad de México</v>
          </cell>
          <cell r="D2308" t="str">
            <v>No aplica</v>
          </cell>
          <cell r="E2308" t="str">
            <v>Prius</v>
          </cell>
          <cell r="F2308" t="str">
            <v>Automóvil</v>
          </cell>
          <cell r="G2308" t="str">
            <v>Toyota</v>
          </cell>
          <cell r="H2308" t="str">
            <v>Prius C 5 Ptas, Híbrido, T/A-CVT, D/H, A/A, ABS, B/A, E/E, CD/BT</v>
          </cell>
          <cell r="I2308" t="str">
            <v>JTDKDTB3XK1624584</v>
          </cell>
          <cell r="J2308" t="str">
            <v>1NZ 8756141</v>
          </cell>
          <cell r="K2308" t="str">
            <v>Magna</v>
          </cell>
          <cell r="L2308">
            <v>4</v>
          </cell>
          <cell r="M2308">
            <v>36</v>
          </cell>
          <cell r="N2308">
            <v>2019</v>
          </cell>
          <cell r="O2308" t="str">
            <v>Ciudad de México</v>
          </cell>
          <cell r="P2308" t="str">
            <v>Ciudad de México</v>
          </cell>
          <cell r="Q2308" t="str">
            <v>Zona Metropolitana</v>
          </cell>
          <cell r="R2308" t="str">
            <v>Activo</v>
          </cell>
          <cell r="S2308" t="str">
            <v>En operación</v>
          </cell>
          <cell r="T2308" t="str">
            <v>GNP</v>
          </cell>
          <cell r="U2308" t="str">
            <v>Grupo Nacional Provincial, S.A.B.</v>
          </cell>
          <cell r="V2308" t="str">
            <v>Asesor de Servicio</v>
          </cell>
          <cell r="W2308" t="str">
            <v>-</v>
          </cell>
          <cell r="X2308" t="str">
            <v>-</v>
          </cell>
          <cell r="Y2308" t="str">
            <v>Asignado</v>
          </cell>
          <cell r="Z2308" t="str">
            <v>N94168</v>
          </cell>
          <cell r="AA2308" t="str">
            <v>Bonilla Rivera Dante</v>
          </cell>
          <cell r="AB2308" t="str">
            <v>Grupo Nacional Provincial, S.A.B.</v>
          </cell>
          <cell r="AC2308" t="str">
            <v>BORD870722AF4</v>
          </cell>
          <cell r="AD2308" t="str">
            <v>Operativo</v>
          </cell>
          <cell r="AE2308" t="str">
            <v>Asesor de Servicio Automovil</v>
          </cell>
          <cell r="AF2308" t="str">
            <v>Unidad Operativa</v>
          </cell>
          <cell r="AG2308" t="str">
            <v>Dirección Servicio y Operaciones</v>
          </cell>
          <cell r="AH2308" t="str">
            <v>Subdir. Siniestros CDMX y Sureste</v>
          </cell>
          <cell r="AI2308" t="str">
            <v>C9215</v>
          </cell>
          <cell r="AJ2308" t="str">
            <v>Moreno Alvárez Elvia Citlalli</v>
          </cell>
          <cell r="AK2308" t="str">
            <v>Tlalnepantla</v>
          </cell>
          <cell r="AL2308" t="str">
            <v>Tlalnepantla</v>
          </cell>
          <cell r="AM2308">
            <v>0</v>
          </cell>
          <cell r="AN2308" t="str">
            <v>dante.bonilla@gnp.com.mx</v>
          </cell>
          <cell r="AO2308" t="str">
            <v>dante.bonilla@gnp.com.mx</v>
          </cell>
          <cell r="AQ2308">
            <v>5535228258</v>
          </cell>
          <cell r="AR2308" t="str">
            <v>6363180011637517</v>
          </cell>
          <cell r="AS2308" t="str">
            <v>CANCELADO</v>
          </cell>
          <cell r="AT2308" t="str">
            <v>4188</v>
          </cell>
          <cell r="AU2308" t="str">
            <v>846</v>
          </cell>
          <cell r="AV2308" t="str">
            <v>01/27</v>
          </cell>
          <cell r="AW2308" t="str">
            <v>IMDM24204195..</v>
          </cell>
          <cell r="AX2308" t="str">
            <v>Activo</v>
          </cell>
          <cell r="AY2308" t="str">
            <v>No</v>
          </cell>
          <cell r="AZ2308" t="str">
            <v>-</v>
          </cell>
          <cell r="BA2308" t="str">
            <v>-</v>
          </cell>
          <cell r="BB2308" t="str">
            <v>-</v>
          </cell>
          <cell r="BC2308" t="str">
            <v>-</v>
          </cell>
          <cell r="BD2308" t="str">
            <v>-</v>
          </cell>
          <cell r="BE2308" t="str">
            <v>-</v>
          </cell>
          <cell r="BF2308" t="str">
            <v>-</v>
          </cell>
          <cell r="BG2308">
            <v>4</v>
          </cell>
          <cell r="BH2308">
            <v>2023</v>
          </cell>
          <cell r="BI2308">
            <v>0</v>
          </cell>
          <cell r="BJ2308" t="str">
            <v>Arrendado</v>
          </cell>
          <cell r="BN2308">
            <v>0</v>
          </cell>
          <cell r="BO2308">
            <v>0</v>
          </cell>
          <cell r="BP2308" t="str">
            <v>-</v>
          </cell>
          <cell r="BQ2308">
            <v>43652</v>
          </cell>
          <cell r="BR2308" t="str">
            <v>AP-20181108-0815</v>
          </cell>
          <cell r="BS2308" t="str">
            <v>103</v>
          </cell>
          <cell r="BT2308" t="str">
            <v>5/48</v>
          </cell>
          <cell r="BU2308">
            <v>2410.09</v>
          </cell>
          <cell r="BV2308">
            <v>2711.83</v>
          </cell>
          <cell r="BW2308">
            <v>5121.92</v>
          </cell>
          <cell r="BX2308">
            <v>819.51</v>
          </cell>
          <cell r="BY2308">
            <v>5941.43</v>
          </cell>
          <cell r="BZ2308">
            <v>247637.48</v>
          </cell>
          <cell r="CA2308" t="str">
            <v>01/02/2019</v>
          </cell>
          <cell r="CB2308" t="str">
            <v>06/02/2023</v>
          </cell>
          <cell r="CC2308" t="str">
            <v>Viernes</v>
          </cell>
          <cell r="CD2308" t="str">
            <v>-</v>
          </cell>
          <cell r="CE2308" t="str">
            <v>9</v>
          </cell>
          <cell r="CF2308" t="str">
            <v>Azul</v>
          </cell>
          <cell r="CG2308" t="str">
            <v>5o Sábado</v>
          </cell>
          <cell r="CH2308" t="str">
            <v>May y Jun</v>
          </cell>
          <cell r="CI2308" t="str">
            <v>Nov y Dic</v>
          </cell>
          <cell r="CJ2308" t="str">
            <v>Ajustador</v>
          </cell>
          <cell r="CK2308">
            <v>72</v>
          </cell>
          <cell r="CL2308" t="str">
            <v>101 - MAGNA</v>
          </cell>
          <cell r="CM2308" t="str">
            <v>19110</v>
          </cell>
          <cell r="CN2308" t="str">
            <v>185/60/R15</v>
          </cell>
          <cell r="CO2308" t="str">
            <v>Motor: 1.5L, Potencia: 99hp @ 4,800 rpm. Torque: 82 lb-pie @ 4,000 rpm</v>
          </cell>
          <cell r="CP2308" t="str">
            <v>4015866</v>
          </cell>
        </row>
        <row r="2309">
          <cell r="A2309" t="str">
            <v>19111</v>
          </cell>
          <cell r="B2309" t="str">
            <v>01F428</v>
          </cell>
          <cell r="C2309" t="str">
            <v>Ciudad de México</v>
          </cell>
          <cell r="D2309" t="str">
            <v>No aplica</v>
          </cell>
          <cell r="E2309" t="str">
            <v>Prius</v>
          </cell>
          <cell r="F2309" t="str">
            <v>Automóvil</v>
          </cell>
          <cell r="G2309" t="str">
            <v>Toyota</v>
          </cell>
          <cell r="H2309" t="str">
            <v>Prius C 5 Ptas, Híbrido, T/A-CVT, D/H, A/A, ABS, B/A, E/E, CD/BT</v>
          </cell>
          <cell r="I2309" t="str">
            <v>JTDKDTB32K1624921</v>
          </cell>
          <cell r="J2309" t="str">
            <v>1NZ 8764384</v>
          </cell>
          <cell r="K2309" t="str">
            <v>Magna</v>
          </cell>
          <cell r="L2309">
            <v>4</v>
          </cell>
          <cell r="M2309">
            <v>36</v>
          </cell>
          <cell r="N2309">
            <v>2019</v>
          </cell>
          <cell r="O2309" t="str">
            <v>Monterrey</v>
          </cell>
          <cell r="P2309" t="str">
            <v>Nuevo León</v>
          </cell>
          <cell r="Q2309" t="str">
            <v>Noreste</v>
          </cell>
          <cell r="R2309" t="str">
            <v>Activo</v>
          </cell>
          <cell r="S2309" t="str">
            <v>En operación</v>
          </cell>
          <cell r="T2309" t="str">
            <v>GNP</v>
          </cell>
          <cell r="U2309" t="str">
            <v>Grupo Nacional Provincial, S.A.B.</v>
          </cell>
          <cell r="V2309" t="str">
            <v>Asesor de Servicio</v>
          </cell>
          <cell r="W2309" t="str">
            <v>-</v>
          </cell>
          <cell r="X2309" t="str">
            <v>-</v>
          </cell>
          <cell r="Y2309" t="str">
            <v>Asignado</v>
          </cell>
          <cell r="Z2309" t="str">
            <v>S04145</v>
          </cell>
          <cell r="AA2309" t="str">
            <v>Ríos Moreno Ismael Guadalupe</v>
          </cell>
          <cell r="AB2309" t="str">
            <v>Servicios Administrativos en Reclamaciones, S.A. de C.V.</v>
          </cell>
          <cell r="AC2309" t="str">
            <v>RIMI811129RA9</v>
          </cell>
          <cell r="AD2309" t="str">
            <v>Operativo</v>
          </cell>
          <cell r="AE2309" t="str">
            <v>Asesor de Servicio</v>
          </cell>
          <cell r="AF2309" t="str">
            <v>Unidad Operativa</v>
          </cell>
          <cell r="AG2309" t="str">
            <v>Dirección Servicio y Operaciones</v>
          </cell>
          <cell r="AH2309" t="str">
            <v>Subdirección Siniestros Norte y Occidente</v>
          </cell>
          <cell r="AI2309" t="str">
            <v>C9212</v>
          </cell>
          <cell r="AJ2309" t="str">
            <v>Colome Pineda Juan Del Carmen</v>
          </cell>
          <cell r="AK2309" t="str">
            <v>Oficina de Servicio Monterrey</v>
          </cell>
          <cell r="AL2309" t="str">
            <v>Monterrey</v>
          </cell>
          <cell r="AM2309">
            <v>5483</v>
          </cell>
          <cell r="AN2309" t="str">
            <v>ismael.rios@gnp.com.mx</v>
          </cell>
          <cell r="AO2309" t="str">
            <v>ismael.rios@gnp.com.mx</v>
          </cell>
          <cell r="AQ2309">
            <v>8112444750</v>
          </cell>
          <cell r="AR2309" t="str">
            <v>6363180011637574</v>
          </cell>
          <cell r="AS2309" t="str">
            <v>ACTIVO</v>
          </cell>
          <cell r="AT2309" t="str">
            <v>8748</v>
          </cell>
          <cell r="AU2309" t="str">
            <v>725</v>
          </cell>
          <cell r="AV2309" t="str">
            <v>01/27</v>
          </cell>
          <cell r="AW2309" t="str">
            <v>IMDM24204164..</v>
          </cell>
          <cell r="AX2309" t="str">
            <v>Activo</v>
          </cell>
          <cell r="AY2309" t="str">
            <v>No</v>
          </cell>
          <cell r="AZ2309" t="str">
            <v>-</v>
          </cell>
          <cell r="BA2309" t="str">
            <v>-</v>
          </cell>
          <cell r="BB2309" t="str">
            <v>-</v>
          </cell>
          <cell r="BC2309" t="str">
            <v>-</v>
          </cell>
          <cell r="BD2309" t="str">
            <v>-</v>
          </cell>
          <cell r="BE2309" t="str">
            <v>-</v>
          </cell>
          <cell r="BF2309" t="str">
            <v>-</v>
          </cell>
          <cell r="BG2309">
            <v>4</v>
          </cell>
          <cell r="BH2309">
            <v>2023</v>
          </cell>
          <cell r="BI2309">
            <v>0</v>
          </cell>
          <cell r="BJ2309" t="str">
            <v>Arrendado</v>
          </cell>
          <cell r="BN2309">
            <v>0</v>
          </cell>
          <cell r="BO2309">
            <v>0</v>
          </cell>
          <cell r="BP2309" t="str">
            <v>-</v>
          </cell>
          <cell r="BQ2309">
            <v>43652</v>
          </cell>
          <cell r="BR2309" t="str">
            <v>AP-20181108-0815</v>
          </cell>
          <cell r="BS2309" t="str">
            <v>102</v>
          </cell>
          <cell r="BT2309" t="str">
            <v>5/48</v>
          </cell>
          <cell r="BU2309">
            <v>2410.09</v>
          </cell>
          <cell r="BV2309">
            <v>2711.83</v>
          </cell>
          <cell r="BW2309">
            <v>5121.92</v>
          </cell>
          <cell r="BX2309">
            <v>819.51</v>
          </cell>
          <cell r="BY2309">
            <v>5941.43</v>
          </cell>
          <cell r="BZ2309">
            <v>247637.48</v>
          </cell>
          <cell r="CA2309" t="str">
            <v>01/02/2019</v>
          </cell>
          <cell r="CB2309" t="str">
            <v>06/02/2023</v>
          </cell>
          <cell r="CC2309" t="str">
            <v>Martes</v>
          </cell>
          <cell r="CD2309" t="str">
            <v>-</v>
          </cell>
          <cell r="CE2309" t="str">
            <v>8</v>
          </cell>
          <cell r="CF2309" t="str">
            <v>Rosa</v>
          </cell>
          <cell r="CG2309" t="str">
            <v>2o Sábado</v>
          </cell>
          <cell r="CH2309" t="str">
            <v>Feb y Mzo</v>
          </cell>
          <cell r="CI2309" t="str">
            <v>Ago y Sep</v>
          </cell>
          <cell r="CJ2309" t="str">
            <v>Ajustador</v>
          </cell>
          <cell r="CK2309">
            <v>72</v>
          </cell>
          <cell r="CL2309" t="str">
            <v>101 - MAGNA</v>
          </cell>
          <cell r="CM2309" t="str">
            <v>19111</v>
          </cell>
          <cell r="CN2309" t="str">
            <v>185/60/R15</v>
          </cell>
          <cell r="CO2309" t="str">
            <v>Motor: 1.5L, Potencia: 99hp @ 4,800 rpm. Torque: 82 lb-pie @ 4,000 rpm</v>
          </cell>
          <cell r="CP2309" t="str">
            <v>4015892</v>
          </cell>
        </row>
        <row r="2310">
          <cell r="A2310" t="str">
            <v>19112</v>
          </cell>
          <cell r="B2310" t="str">
            <v>01F553</v>
          </cell>
          <cell r="C2310" t="str">
            <v>Ciudad de México</v>
          </cell>
          <cell r="D2310" t="str">
            <v>No aplica</v>
          </cell>
          <cell r="E2310" t="str">
            <v>Prius</v>
          </cell>
          <cell r="F2310" t="str">
            <v>Automóvil</v>
          </cell>
          <cell r="G2310" t="str">
            <v>Toyota</v>
          </cell>
          <cell r="H2310" t="str">
            <v>Prius C 5 Ptas, Híbrido, T/A-CVT, D/H, A/A, ABS, B/A, E/E, CD/BT</v>
          </cell>
          <cell r="I2310" t="str">
            <v>JTDKDTB32K1624899</v>
          </cell>
          <cell r="J2310" t="str">
            <v>1NZ 8763162</v>
          </cell>
          <cell r="K2310" t="str">
            <v>Magna</v>
          </cell>
          <cell r="L2310">
            <v>4</v>
          </cell>
          <cell r="M2310">
            <v>36</v>
          </cell>
          <cell r="N2310">
            <v>2019</v>
          </cell>
          <cell r="O2310" t="str">
            <v>Monterrey</v>
          </cell>
          <cell r="P2310" t="str">
            <v>Nuevo León</v>
          </cell>
          <cell r="Q2310" t="str">
            <v>Noreste</v>
          </cell>
          <cell r="R2310" t="str">
            <v>Activo</v>
          </cell>
          <cell r="S2310" t="str">
            <v>En operación</v>
          </cell>
          <cell r="T2310" t="str">
            <v>GNP</v>
          </cell>
          <cell r="U2310" t="str">
            <v>Grupo Nacional Provincial, S.A.B.</v>
          </cell>
          <cell r="V2310" t="str">
            <v>Asesor de Servicio</v>
          </cell>
          <cell r="W2310" t="str">
            <v>-</v>
          </cell>
          <cell r="X2310" t="str">
            <v>-</v>
          </cell>
          <cell r="Y2310" t="str">
            <v>Asignado</v>
          </cell>
          <cell r="Z2310" t="str">
            <v>S07278</v>
          </cell>
          <cell r="AA2310" t="str">
            <v>Gonzalez Limon Alejandro</v>
          </cell>
          <cell r="AB2310" t="str">
            <v>Servicios Administrativos en Reclamaciones, S.A. de C.V.</v>
          </cell>
          <cell r="AC2310" t="str">
            <v>GOLA960926AT9</v>
          </cell>
          <cell r="AD2310" t="str">
            <v>Operativo</v>
          </cell>
          <cell r="AE2310" t="str">
            <v>Asesor de Servicio</v>
          </cell>
          <cell r="AF2310" t="str">
            <v>Unidad Operativa</v>
          </cell>
          <cell r="AG2310" t="str">
            <v>Dirección Servicio y Operaciones</v>
          </cell>
          <cell r="AH2310" t="str">
            <v>Subdirección Siniestros Norte y Occidente</v>
          </cell>
          <cell r="AI2310" t="str">
            <v>C9212</v>
          </cell>
          <cell r="AJ2310" t="str">
            <v>Colome Pineda Juan Del Carmen</v>
          </cell>
          <cell r="AK2310" t="str">
            <v>Oficina de Servicio Monterrey</v>
          </cell>
          <cell r="AL2310" t="str">
            <v>Monterrey</v>
          </cell>
          <cell r="AM2310">
            <v>0</v>
          </cell>
          <cell r="AN2310" t="str">
            <v>alejandro.gonzalez@gnp.com.mx</v>
          </cell>
          <cell r="AO2310" t="str">
            <v>alejandro.gonzalez@gnp.com.mx</v>
          </cell>
          <cell r="AQ2310">
            <v>8112444742</v>
          </cell>
          <cell r="AR2310" t="str">
            <v>6363180011637541</v>
          </cell>
          <cell r="AS2310" t="str">
            <v>ACTIVO</v>
          </cell>
          <cell r="AT2310" t="str">
            <v>2781</v>
          </cell>
          <cell r="AU2310" t="str">
            <v>967</v>
          </cell>
          <cell r="AV2310" t="str">
            <v>01/27</v>
          </cell>
          <cell r="AW2310" t="str">
            <v>IMDM24204214..</v>
          </cell>
          <cell r="AX2310" t="str">
            <v>Activo</v>
          </cell>
          <cell r="AY2310" t="str">
            <v>No</v>
          </cell>
          <cell r="AZ2310" t="str">
            <v>-</v>
          </cell>
          <cell r="BA2310" t="str">
            <v>-</v>
          </cell>
          <cell r="BB2310" t="str">
            <v>-</v>
          </cell>
          <cell r="BC2310" t="str">
            <v>-</v>
          </cell>
          <cell r="BD2310" t="str">
            <v>-</v>
          </cell>
          <cell r="BE2310" t="str">
            <v>-</v>
          </cell>
          <cell r="BF2310" t="str">
            <v>-</v>
          </cell>
          <cell r="BG2310">
            <v>4</v>
          </cell>
          <cell r="BH2310">
            <v>2023</v>
          </cell>
          <cell r="BI2310">
            <v>0</v>
          </cell>
          <cell r="BJ2310" t="str">
            <v>Arrendado</v>
          </cell>
          <cell r="BN2310">
            <v>0</v>
          </cell>
          <cell r="BO2310">
            <v>0</v>
          </cell>
          <cell r="BP2310" t="str">
            <v>-</v>
          </cell>
          <cell r="BQ2310">
            <v>43652</v>
          </cell>
          <cell r="BR2310" t="str">
            <v>AP-20181108-0815</v>
          </cell>
          <cell r="BS2310" t="str">
            <v>120</v>
          </cell>
          <cell r="BT2310" t="str">
            <v>5/48</v>
          </cell>
          <cell r="BU2310">
            <v>2410.09</v>
          </cell>
          <cell r="BV2310">
            <v>2711.83</v>
          </cell>
          <cell r="BW2310">
            <v>5121.92</v>
          </cell>
          <cell r="BX2310">
            <v>819.51</v>
          </cell>
          <cell r="BY2310">
            <v>5941.43</v>
          </cell>
          <cell r="BZ2310">
            <v>247637.48</v>
          </cell>
          <cell r="CA2310" t="str">
            <v>01/02/2019</v>
          </cell>
          <cell r="CB2310" t="str">
            <v>06/02/2023</v>
          </cell>
          <cell r="CC2310" t="str">
            <v>Miércoles</v>
          </cell>
          <cell r="CD2310" t="str">
            <v>-</v>
          </cell>
          <cell r="CE2310" t="str">
            <v>3</v>
          </cell>
          <cell r="CF2310" t="str">
            <v>Rojo</v>
          </cell>
          <cell r="CG2310" t="str">
            <v>3er Sábado</v>
          </cell>
          <cell r="CH2310" t="str">
            <v>Mzo y Abr</v>
          </cell>
          <cell r="CI2310" t="str">
            <v>Sep y Oct</v>
          </cell>
          <cell r="CJ2310" t="str">
            <v>Ajustador</v>
          </cell>
          <cell r="CK2310">
            <v>72</v>
          </cell>
          <cell r="CL2310" t="str">
            <v>101 - MAGNA</v>
          </cell>
          <cell r="CM2310" t="str">
            <v>19112</v>
          </cell>
          <cell r="CN2310" t="str">
            <v>185/60/R15</v>
          </cell>
          <cell r="CO2310" t="str">
            <v>Motor: 1.5L, Potencia: 99hp @ 4,800 rpm. Torque: 82 lb-pie @ 4,000 rpm</v>
          </cell>
          <cell r="CP2310" t="str">
            <v>4015873</v>
          </cell>
        </row>
        <row r="2311">
          <cell r="A2311" t="str">
            <v>19113</v>
          </cell>
          <cell r="B2311" t="str">
            <v>02F015</v>
          </cell>
          <cell r="C2311" t="str">
            <v>Ciudad de México</v>
          </cell>
          <cell r="D2311" t="str">
            <v>No aplica</v>
          </cell>
          <cell r="E2311" t="str">
            <v>Prius</v>
          </cell>
          <cell r="F2311" t="str">
            <v>Automóvil</v>
          </cell>
          <cell r="G2311" t="str">
            <v>Toyota</v>
          </cell>
          <cell r="H2311" t="str">
            <v>Prius C 5 Ptas, Híbrido, T/A-CVT, D/H, A/A, ABS, B/A, E/E, CD/BT</v>
          </cell>
          <cell r="I2311" t="str">
            <v>JTDKDTB32K1624904</v>
          </cell>
          <cell r="J2311" t="str">
            <v>1NZ 8750603</v>
          </cell>
          <cell r="K2311" t="str">
            <v>Magna</v>
          </cell>
          <cell r="L2311">
            <v>4</v>
          </cell>
          <cell r="M2311">
            <v>36</v>
          </cell>
          <cell r="N2311">
            <v>2019</v>
          </cell>
          <cell r="O2311" t="str">
            <v>Ciudad de México</v>
          </cell>
          <cell r="P2311" t="str">
            <v>Ciudad de México</v>
          </cell>
          <cell r="Q2311" t="str">
            <v>Zona Metropolitana</v>
          </cell>
          <cell r="R2311" t="str">
            <v>Activo</v>
          </cell>
          <cell r="S2311" t="str">
            <v>En operación</v>
          </cell>
          <cell r="T2311" t="str">
            <v>GNP</v>
          </cell>
          <cell r="U2311" t="str">
            <v>Grupo Nacional Provincial, S.A.B.</v>
          </cell>
          <cell r="V2311" t="str">
            <v>Asesor de Servicio</v>
          </cell>
          <cell r="W2311" t="str">
            <v>-</v>
          </cell>
          <cell r="X2311" t="str">
            <v>-</v>
          </cell>
          <cell r="Y2311" t="str">
            <v>Asignado</v>
          </cell>
          <cell r="Z2311" t="str">
            <v>N87934</v>
          </cell>
          <cell r="AA2311" t="str">
            <v>Arellano Saucedo Carlos</v>
          </cell>
          <cell r="AB2311" t="str">
            <v>Grupo Nacional Provincial, S.A.B.</v>
          </cell>
          <cell r="AC2311" t="str">
            <v>AESC7402234Q3</v>
          </cell>
          <cell r="AD2311" t="str">
            <v>Operativo</v>
          </cell>
          <cell r="AE2311" t="str">
            <v>Asesor de Servicio Automovil</v>
          </cell>
          <cell r="AF2311" t="str">
            <v>Unidad Operativa</v>
          </cell>
          <cell r="AG2311" t="str">
            <v>Dirección Servicio y Operaciones</v>
          </cell>
          <cell r="AH2311" t="str">
            <v>Subdir. Siniestros CDMX y Sureste</v>
          </cell>
          <cell r="AI2311" t="str">
            <v>C9208</v>
          </cell>
          <cell r="AJ2311" t="str">
            <v>Lasa Estrada Antxon</v>
          </cell>
          <cell r="AK2311" t="str">
            <v>Tlalnepantla</v>
          </cell>
          <cell r="AL2311" t="str">
            <v>Tlalnepantla</v>
          </cell>
          <cell r="AM2311">
            <v>0</v>
          </cell>
          <cell r="AN2311" t="str">
            <v>carlos.arellano@gnp.com.mx</v>
          </cell>
          <cell r="AO2311" t="str">
            <v>carlos.arellano@gnp.com.mx</v>
          </cell>
          <cell r="AQ2311">
            <v>5534006981</v>
          </cell>
          <cell r="AR2311" t="str">
            <v>6363180011745047</v>
          </cell>
          <cell r="AS2311" t="str">
            <v>ACTIVO</v>
          </cell>
          <cell r="AT2311" t="str">
            <v>-</v>
          </cell>
          <cell r="AU2311" t="str">
            <v>-</v>
          </cell>
          <cell r="AV2311" t="str">
            <v>-</v>
          </cell>
          <cell r="AW2311" t="str">
            <v>IMDM24204170..</v>
          </cell>
          <cell r="AX2311" t="str">
            <v>Activo</v>
          </cell>
          <cell r="AY2311" t="str">
            <v>Si</v>
          </cell>
          <cell r="AZ2311">
            <v>1229.17</v>
          </cell>
          <cell r="BA2311">
            <v>43708</v>
          </cell>
          <cell r="BB2311">
            <v>4916.68</v>
          </cell>
          <cell r="BC2311">
            <v>113083.32</v>
          </cell>
          <cell r="BD2311">
            <v>118000</v>
          </cell>
          <cell r="BE2311">
            <v>43661</v>
          </cell>
          <cell r="BF2311">
            <v>45107</v>
          </cell>
          <cell r="BG2311">
            <v>4</v>
          </cell>
          <cell r="BH2311">
            <v>2023</v>
          </cell>
          <cell r="BI2311">
            <v>0</v>
          </cell>
          <cell r="BJ2311" t="str">
            <v>Arrendado</v>
          </cell>
          <cell r="BN2311">
            <v>0</v>
          </cell>
          <cell r="BO2311">
            <v>0</v>
          </cell>
          <cell r="BP2311" t="str">
            <v>-</v>
          </cell>
          <cell r="BQ2311">
            <v>43652</v>
          </cell>
          <cell r="BR2311" t="str">
            <v>AP-20181108-0815</v>
          </cell>
          <cell r="BS2311" t="str">
            <v>124</v>
          </cell>
          <cell r="BT2311" t="str">
            <v>5/48</v>
          </cell>
          <cell r="BU2311">
            <v>2410.09</v>
          </cell>
          <cell r="BV2311">
            <v>2711.83</v>
          </cell>
          <cell r="BW2311">
            <v>5121.92</v>
          </cell>
          <cell r="BX2311">
            <v>819.51</v>
          </cell>
          <cell r="BY2311">
            <v>5941.43</v>
          </cell>
          <cell r="BZ2311">
            <v>247637.48</v>
          </cell>
          <cell r="CA2311" t="str">
            <v>01/02/2019</v>
          </cell>
          <cell r="CB2311" t="str">
            <v>06/02/2023</v>
          </cell>
          <cell r="CC2311" t="str">
            <v>Lunes</v>
          </cell>
          <cell r="CD2311" t="str">
            <v>-</v>
          </cell>
          <cell r="CE2311" t="str">
            <v>5</v>
          </cell>
          <cell r="CF2311" t="str">
            <v>Amarillo</v>
          </cell>
          <cell r="CG2311" t="str">
            <v>1er Sábado</v>
          </cell>
          <cell r="CH2311" t="str">
            <v>Ene y Feb</v>
          </cell>
          <cell r="CI2311" t="str">
            <v>Jul y Ago</v>
          </cell>
          <cell r="CJ2311" t="str">
            <v>Ajustador</v>
          </cell>
          <cell r="CK2311">
            <v>72</v>
          </cell>
          <cell r="CL2311" t="str">
            <v>101 - MAGNA</v>
          </cell>
          <cell r="CM2311" t="str">
            <v>19113</v>
          </cell>
          <cell r="CN2311" t="str">
            <v>185/60/R15</v>
          </cell>
          <cell r="CO2311" t="str">
            <v>Motor: 1.5L, Potencia: 99hp @ 4,800 rpm. Torque: 82 lb-pie @ 4,000 rpm</v>
          </cell>
          <cell r="CP2311" t="str">
            <v>-</v>
          </cell>
        </row>
        <row r="2312">
          <cell r="A2312" t="str">
            <v>19114</v>
          </cell>
          <cell r="B2312" t="str">
            <v>02F007</v>
          </cell>
          <cell r="C2312" t="str">
            <v>Ciudad de México</v>
          </cell>
          <cell r="D2312" t="str">
            <v>No aplica</v>
          </cell>
          <cell r="E2312" t="str">
            <v>Prius</v>
          </cell>
          <cell r="F2312" t="str">
            <v>Automóvil</v>
          </cell>
          <cell r="G2312" t="str">
            <v>Toyota</v>
          </cell>
          <cell r="H2312" t="str">
            <v>Prius C 5 Ptas, Híbrido, T/A-CVT, D/H, A/A, ABS, B/A, E/E, CD/BT</v>
          </cell>
          <cell r="I2312" t="str">
            <v>JTDKDTB34K1624614</v>
          </cell>
          <cell r="J2312" t="str">
            <v>1NZ 8756710</v>
          </cell>
          <cell r="K2312" t="str">
            <v>Magna</v>
          </cell>
          <cell r="L2312">
            <v>4</v>
          </cell>
          <cell r="M2312">
            <v>36</v>
          </cell>
          <cell r="N2312">
            <v>2019</v>
          </cell>
          <cell r="O2312" t="str">
            <v>Ciudad de México</v>
          </cell>
          <cell r="P2312" t="str">
            <v>Ciudad de México</v>
          </cell>
          <cell r="Q2312" t="str">
            <v>Zona Metropolitana</v>
          </cell>
          <cell r="R2312" t="str">
            <v>Activo</v>
          </cell>
          <cell r="S2312" t="str">
            <v>En operación</v>
          </cell>
          <cell r="T2312" t="str">
            <v>GNP</v>
          </cell>
          <cell r="U2312" t="str">
            <v>Grupo Nacional Provincial, S.A.B.</v>
          </cell>
          <cell r="V2312" t="str">
            <v>Pool Administrativo</v>
          </cell>
          <cell r="W2312" t="str">
            <v>Pool Administrativo</v>
          </cell>
          <cell r="X2312" t="str">
            <v>Plaza GNP</v>
          </cell>
          <cell r="Y2312" t="str">
            <v>Pool</v>
          </cell>
          <cell r="Z2312" t="str">
            <v>N89927</v>
          </cell>
          <cell r="AA2312" t="str">
            <v>Salazar Hernández Alejandro</v>
          </cell>
          <cell r="AB2312" t="str">
            <v>Grupo Nacional Provincial, S.A.B.</v>
          </cell>
          <cell r="AC2312" t="str">
            <v>SAHA7905127X5</v>
          </cell>
          <cell r="AD2312" t="str">
            <v>Jefe de departamento</v>
          </cell>
          <cell r="AE2312" t="str">
            <v>Jefe de Departamento A</v>
          </cell>
          <cell r="AF2312" t="str">
            <v>Unidad Staff</v>
          </cell>
          <cell r="AG2312" t="str">
            <v>Dirección Recursos Humanos y Servicios Administrativos</v>
          </cell>
          <cell r="AH2312" t="str">
            <v>Subdir. Servicios Generales</v>
          </cell>
          <cell r="AI2312" t="str">
            <v>C6705</v>
          </cell>
          <cell r="AJ2312" t="str">
            <v>Ramirez Granados Arturo</v>
          </cell>
          <cell r="AK2312" t="str">
            <v>Sur P2 C-4</v>
          </cell>
          <cell r="AL2312" t="str">
            <v>Plaza GNP</v>
          </cell>
          <cell r="AM2312">
            <v>3398</v>
          </cell>
          <cell r="AN2312" t="str">
            <v>alejandro.salazar@gnp.com.mx</v>
          </cell>
          <cell r="AO2312" t="str">
            <v>alejandro.salazar@gnp.com.mx</v>
          </cell>
          <cell r="AQ2312" t="str">
            <v>-</v>
          </cell>
          <cell r="AR2312" t="str">
            <v>6363180011745054</v>
          </cell>
          <cell r="AS2312" t="str">
            <v>ACTIVO</v>
          </cell>
          <cell r="AT2312" t="str">
            <v>-</v>
          </cell>
          <cell r="AU2312" t="str">
            <v>-</v>
          </cell>
          <cell r="AV2312" t="str">
            <v>-</v>
          </cell>
          <cell r="AW2312" t="str">
            <v>IMDM24204172..</v>
          </cell>
          <cell r="AX2312" t="str">
            <v>Activo</v>
          </cell>
          <cell r="AY2312" t="str">
            <v>No</v>
          </cell>
          <cell r="AZ2312" t="str">
            <v>-</v>
          </cell>
          <cell r="BA2312" t="str">
            <v>-</v>
          </cell>
          <cell r="BB2312" t="str">
            <v>-</v>
          </cell>
          <cell r="BC2312" t="str">
            <v>-</v>
          </cell>
          <cell r="BD2312" t="str">
            <v>-</v>
          </cell>
          <cell r="BE2312" t="str">
            <v>-</v>
          </cell>
          <cell r="BF2312" t="str">
            <v>-</v>
          </cell>
          <cell r="BG2312" t="str">
            <v>-</v>
          </cell>
          <cell r="BH2312">
            <v>2023</v>
          </cell>
          <cell r="BI2312">
            <v>0</v>
          </cell>
          <cell r="BJ2312" t="str">
            <v>Arrendado</v>
          </cell>
          <cell r="BN2312">
            <v>0</v>
          </cell>
          <cell r="BO2312">
            <v>0</v>
          </cell>
          <cell r="BP2312" t="str">
            <v>-</v>
          </cell>
          <cell r="BQ2312">
            <v>43652</v>
          </cell>
          <cell r="BR2312" t="str">
            <v>AP-20181108-0815</v>
          </cell>
          <cell r="BS2312" t="str">
            <v>125</v>
          </cell>
          <cell r="BT2312" t="str">
            <v>5/48</v>
          </cell>
          <cell r="BU2312">
            <v>2410.09</v>
          </cell>
          <cell r="BV2312">
            <v>2711.83</v>
          </cell>
          <cell r="BW2312">
            <v>5121.92</v>
          </cell>
          <cell r="BX2312">
            <v>819.51</v>
          </cell>
          <cell r="BY2312">
            <v>5941.43</v>
          </cell>
          <cell r="BZ2312">
            <v>247637.48</v>
          </cell>
          <cell r="CA2312" t="str">
            <v>01/02/2019</v>
          </cell>
          <cell r="CB2312" t="str">
            <v>06/02/2023</v>
          </cell>
          <cell r="CC2312" t="str">
            <v>Martes</v>
          </cell>
          <cell r="CD2312" t="str">
            <v>-</v>
          </cell>
          <cell r="CE2312" t="str">
            <v>7</v>
          </cell>
          <cell r="CF2312" t="str">
            <v>Rosa</v>
          </cell>
          <cell r="CG2312" t="str">
            <v>2o Sábado</v>
          </cell>
          <cell r="CH2312" t="str">
            <v>Feb y Mzo</v>
          </cell>
          <cell r="CI2312" t="str">
            <v>Ago y Sep</v>
          </cell>
          <cell r="CJ2312" t="str">
            <v>Ajustador</v>
          </cell>
          <cell r="CK2312">
            <v>72</v>
          </cell>
          <cell r="CL2312" t="str">
            <v>101 - MAGNA</v>
          </cell>
          <cell r="CM2312" t="str">
            <v>19114</v>
          </cell>
          <cell r="CN2312" t="str">
            <v>185/60/R15</v>
          </cell>
          <cell r="CO2312" t="str">
            <v>Motor: 1.5L, Potencia: 99hp @ 4,800 rpm. Torque: 82 lb-pie @ 4,000 rpm</v>
          </cell>
          <cell r="CP2312" t="str">
            <v>-</v>
          </cell>
        </row>
        <row r="2313">
          <cell r="A2313" t="str">
            <v>19115</v>
          </cell>
          <cell r="B2313" t="str">
            <v>02F008</v>
          </cell>
          <cell r="C2313" t="str">
            <v>Ciudad de México</v>
          </cell>
          <cell r="D2313" t="str">
            <v>No aplica</v>
          </cell>
          <cell r="E2313" t="str">
            <v>Prius</v>
          </cell>
          <cell r="F2313" t="str">
            <v>Automóvil</v>
          </cell>
          <cell r="G2313" t="str">
            <v>Toyota</v>
          </cell>
          <cell r="H2313" t="str">
            <v>Prius C 5 Ptas, Híbrido, T/A-CVT, D/H, A/A, ABS, B/A, E/E, CD/BT</v>
          </cell>
          <cell r="I2313" t="str">
            <v>JTDKDTB38K1624972</v>
          </cell>
          <cell r="J2313" t="str">
            <v>1NZ 8763872</v>
          </cell>
          <cell r="K2313" t="str">
            <v>Magna</v>
          </cell>
          <cell r="L2313">
            <v>4</v>
          </cell>
          <cell r="M2313">
            <v>36</v>
          </cell>
          <cell r="N2313">
            <v>2019</v>
          </cell>
          <cell r="O2313" t="str">
            <v>Ciudad de México</v>
          </cell>
          <cell r="P2313" t="str">
            <v>Ciudad de México</v>
          </cell>
          <cell r="Q2313" t="str">
            <v>Zona Metropolitana</v>
          </cell>
          <cell r="R2313" t="str">
            <v>Activo</v>
          </cell>
          <cell r="S2313" t="str">
            <v>En operación</v>
          </cell>
          <cell r="T2313" t="str">
            <v>GNP</v>
          </cell>
          <cell r="U2313" t="str">
            <v>Grupo Nacional Provincial, S.A.B.</v>
          </cell>
          <cell r="V2313" t="str">
            <v>Pool Administrativo</v>
          </cell>
          <cell r="W2313" t="str">
            <v>Pool Administrativo</v>
          </cell>
          <cell r="X2313" t="str">
            <v>Plaza GNP</v>
          </cell>
          <cell r="Y2313" t="str">
            <v>Pool</v>
          </cell>
          <cell r="Z2313" t="str">
            <v>N89927</v>
          </cell>
          <cell r="AA2313" t="str">
            <v>Salazar Hernández Alejandro</v>
          </cell>
          <cell r="AB2313" t="str">
            <v>Grupo Nacional Provincial, S.A.B.</v>
          </cell>
          <cell r="AC2313" t="str">
            <v>SAHA7905127X5</v>
          </cell>
          <cell r="AD2313" t="str">
            <v>Jefe de departamento</v>
          </cell>
          <cell r="AE2313" t="str">
            <v>Jefe de Departamento A</v>
          </cell>
          <cell r="AF2313" t="str">
            <v>Unidad Staff</v>
          </cell>
          <cell r="AG2313" t="str">
            <v>Dirección Recursos Humanos y Servicios Administrativos</v>
          </cell>
          <cell r="AH2313" t="str">
            <v>Subdir. Servicios Generales</v>
          </cell>
          <cell r="AI2313" t="str">
            <v>C6705</v>
          </cell>
          <cell r="AJ2313" t="str">
            <v>Ramirez Granados Arturo</v>
          </cell>
          <cell r="AK2313" t="str">
            <v>Sur P2 C-4</v>
          </cell>
          <cell r="AL2313" t="str">
            <v>Plaza GNP</v>
          </cell>
          <cell r="AM2313">
            <v>3398</v>
          </cell>
          <cell r="AN2313" t="str">
            <v>alejandro.salazar@gnp.com.mx</v>
          </cell>
          <cell r="AO2313" t="str">
            <v>alejandro.salazar@gnp.com.mx</v>
          </cell>
          <cell r="AQ2313" t="str">
            <v>-</v>
          </cell>
          <cell r="AR2313" t="str">
            <v>6363180011745070</v>
          </cell>
          <cell r="AS2313" t="str">
            <v>ACTIVO</v>
          </cell>
          <cell r="AT2313" t="str">
            <v>-</v>
          </cell>
          <cell r="AU2313" t="str">
            <v>-</v>
          </cell>
          <cell r="AV2313" t="str">
            <v>-</v>
          </cell>
          <cell r="AW2313" t="str">
            <v>IMDM24204185..</v>
          </cell>
          <cell r="AX2313" t="str">
            <v>Activo</v>
          </cell>
          <cell r="AY2313" t="str">
            <v>No</v>
          </cell>
          <cell r="AZ2313" t="str">
            <v>-</v>
          </cell>
          <cell r="BA2313" t="str">
            <v>-</v>
          </cell>
          <cell r="BB2313" t="str">
            <v>-</v>
          </cell>
          <cell r="BC2313" t="str">
            <v>-</v>
          </cell>
          <cell r="BD2313" t="str">
            <v>-</v>
          </cell>
          <cell r="BE2313" t="str">
            <v>-</v>
          </cell>
          <cell r="BF2313" t="str">
            <v>-</v>
          </cell>
          <cell r="BG2313" t="str">
            <v>-</v>
          </cell>
          <cell r="BH2313">
            <v>2023</v>
          </cell>
          <cell r="BI2313">
            <v>0</v>
          </cell>
          <cell r="BJ2313" t="str">
            <v>Arrendado</v>
          </cell>
          <cell r="BN2313">
            <v>0</v>
          </cell>
          <cell r="BO2313">
            <v>0</v>
          </cell>
          <cell r="BP2313" t="str">
            <v>-</v>
          </cell>
          <cell r="BQ2313">
            <v>43652</v>
          </cell>
          <cell r="BR2313" t="str">
            <v>AP-20181108-0815</v>
          </cell>
          <cell r="BS2313" t="str">
            <v>126</v>
          </cell>
          <cell r="BT2313" t="str">
            <v>5/48</v>
          </cell>
          <cell r="BU2313">
            <v>2410.09</v>
          </cell>
          <cell r="BV2313">
            <v>2711.83</v>
          </cell>
          <cell r="BW2313">
            <v>5121.92</v>
          </cell>
          <cell r="BX2313">
            <v>819.51</v>
          </cell>
          <cell r="BY2313">
            <v>5941.43</v>
          </cell>
          <cell r="BZ2313">
            <v>247637.48</v>
          </cell>
          <cell r="CA2313" t="str">
            <v>01/02/2019</v>
          </cell>
          <cell r="CB2313" t="str">
            <v>06/02/2023</v>
          </cell>
          <cell r="CC2313" t="str">
            <v>Martes</v>
          </cell>
          <cell r="CD2313" t="str">
            <v>-</v>
          </cell>
          <cell r="CE2313" t="str">
            <v>8</v>
          </cell>
          <cell r="CF2313" t="str">
            <v>Rosa</v>
          </cell>
          <cell r="CG2313" t="str">
            <v>2o Sábado</v>
          </cell>
          <cell r="CH2313" t="str">
            <v>Feb y Mzo</v>
          </cell>
          <cell r="CI2313" t="str">
            <v>Ago y Sep</v>
          </cell>
          <cell r="CJ2313" t="str">
            <v>Ajustador</v>
          </cell>
          <cell r="CK2313">
            <v>72</v>
          </cell>
          <cell r="CL2313" t="str">
            <v>101 - MAGNA</v>
          </cell>
          <cell r="CM2313" t="str">
            <v>19115</v>
          </cell>
          <cell r="CN2313" t="str">
            <v>185/60/R15</v>
          </cell>
          <cell r="CO2313" t="str">
            <v>Motor: 1.5L, Potencia: 99hp @ 4,800 rpm. Torque: 82 lb-pie @ 4,000 rpm</v>
          </cell>
          <cell r="CP2313" t="str">
            <v>-</v>
          </cell>
        </row>
        <row r="2314">
          <cell r="A2314" t="str">
            <v>19116</v>
          </cell>
          <cell r="B2314" t="str">
            <v>02F010</v>
          </cell>
          <cell r="C2314" t="str">
            <v>Ciudad de México</v>
          </cell>
          <cell r="D2314" t="str">
            <v>No aplica</v>
          </cell>
          <cell r="E2314" t="str">
            <v>Prius</v>
          </cell>
          <cell r="F2314" t="str">
            <v>Automóvil</v>
          </cell>
          <cell r="G2314" t="str">
            <v>Toyota</v>
          </cell>
          <cell r="H2314" t="str">
            <v>Prius C 5 Ptas, Híbrido, T/A-CVT, D/H, A/A, ABS, B/A, E/E, CD/BT</v>
          </cell>
          <cell r="I2314" t="str">
            <v>JTDKDTB3XK1624990</v>
          </cell>
          <cell r="J2314" t="str">
            <v>1NZ 8765214</v>
          </cell>
          <cell r="K2314" t="str">
            <v>Magna</v>
          </cell>
          <cell r="L2314">
            <v>4</v>
          </cell>
          <cell r="M2314">
            <v>36</v>
          </cell>
          <cell r="N2314">
            <v>2019</v>
          </cell>
          <cell r="O2314" t="str">
            <v>Ciudad de México</v>
          </cell>
          <cell r="P2314" t="str">
            <v>Ciudad de México</v>
          </cell>
          <cell r="Q2314" t="str">
            <v>Zona Metropolitana</v>
          </cell>
          <cell r="R2314" t="str">
            <v>Activo</v>
          </cell>
          <cell r="S2314" t="str">
            <v>En operación</v>
          </cell>
          <cell r="T2314" t="str">
            <v>GNP</v>
          </cell>
          <cell r="U2314" t="str">
            <v>Grupo Nacional Provincial, S.A.B.</v>
          </cell>
          <cell r="V2314" t="str">
            <v>Pool Administrativo</v>
          </cell>
          <cell r="W2314" t="str">
            <v>Pool Administrativo</v>
          </cell>
          <cell r="X2314" t="str">
            <v>Plaza GNP</v>
          </cell>
          <cell r="Y2314" t="str">
            <v>Pool</v>
          </cell>
          <cell r="Z2314" t="str">
            <v>N89927</v>
          </cell>
          <cell r="AA2314" t="str">
            <v>Salazar Hernández Alejandro</v>
          </cell>
          <cell r="AB2314" t="str">
            <v>Grupo Nacional Provincial, S.A.B.</v>
          </cell>
          <cell r="AC2314" t="str">
            <v>SAHA7905127X5</v>
          </cell>
          <cell r="AD2314" t="str">
            <v>Jefe de departamento</v>
          </cell>
          <cell r="AE2314" t="str">
            <v>Jefe de Departamento A</v>
          </cell>
          <cell r="AF2314" t="str">
            <v>Unidad Staff</v>
          </cell>
          <cell r="AG2314" t="str">
            <v>Dirección Recursos Humanos y Servicios Administrativos</v>
          </cell>
          <cell r="AH2314" t="str">
            <v>Subdir. Servicios Generales</v>
          </cell>
          <cell r="AI2314" t="str">
            <v>C6705</v>
          </cell>
          <cell r="AJ2314" t="str">
            <v>Ramirez Granados Arturo</v>
          </cell>
          <cell r="AK2314" t="str">
            <v>Sur P2 C-4</v>
          </cell>
          <cell r="AL2314" t="str">
            <v>Plaza GNP</v>
          </cell>
          <cell r="AM2314">
            <v>3398</v>
          </cell>
          <cell r="AN2314" t="str">
            <v>alejandro.salazar@gnp.com.mx</v>
          </cell>
          <cell r="AO2314" t="str">
            <v>alejandro.salazar@gnp.com.mx</v>
          </cell>
          <cell r="AQ2314" t="str">
            <v>-</v>
          </cell>
          <cell r="AR2314" t="str">
            <v>6363180011745088</v>
          </cell>
          <cell r="AS2314" t="str">
            <v>ACTIVO</v>
          </cell>
          <cell r="AT2314" t="str">
            <v>-</v>
          </cell>
          <cell r="AU2314" t="str">
            <v>-</v>
          </cell>
          <cell r="AV2314" t="str">
            <v>-</v>
          </cell>
          <cell r="AW2314" t="str">
            <v>IMDM24204210..</v>
          </cell>
          <cell r="AX2314" t="str">
            <v>Activo</v>
          </cell>
          <cell r="AY2314" t="str">
            <v>No</v>
          </cell>
          <cell r="AZ2314" t="str">
            <v>-</v>
          </cell>
          <cell r="BA2314" t="str">
            <v>-</v>
          </cell>
          <cell r="BB2314" t="str">
            <v>-</v>
          </cell>
          <cell r="BC2314" t="str">
            <v>-</v>
          </cell>
          <cell r="BD2314" t="str">
            <v>-</v>
          </cell>
          <cell r="BE2314" t="str">
            <v>-</v>
          </cell>
          <cell r="BF2314" t="str">
            <v>-</v>
          </cell>
          <cell r="BG2314" t="str">
            <v>-</v>
          </cell>
          <cell r="BH2314">
            <v>2023</v>
          </cell>
          <cell r="BI2314">
            <v>0</v>
          </cell>
          <cell r="BJ2314" t="str">
            <v>Arrendado</v>
          </cell>
          <cell r="BN2314">
            <v>0</v>
          </cell>
          <cell r="BO2314">
            <v>0</v>
          </cell>
          <cell r="BP2314" t="str">
            <v>-</v>
          </cell>
          <cell r="BQ2314">
            <v>43652</v>
          </cell>
          <cell r="BR2314" t="str">
            <v>AP-20181108-0815</v>
          </cell>
          <cell r="BS2314" t="str">
            <v>127</v>
          </cell>
          <cell r="BT2314" t="str">
            <v>5/48</v>
          </cell>
          <cell r="BU2314">
            <v>2410.09</v>
          </cell>
          <cell r="BV2314">
            <v>2711.83</v>
          </cell>
          <cell r="BW2314">
            <v>5121.92</v>
          </cell>
          <cell r="BX2314">
            <v>819.51</v>
          </cell>
          <cell r="BY2314">
            <v>5941.43</v>
          </cell>
          <cell r="BZ2314">
            <v>247637.48</v>
          </cell>
          <cell r="CA2314" t="str">
            <v>01/02/2019</v>
          </cell>
          <cell r="CB2314" t="str">
            <v>06/02/2023</v>
          </cell>
          <cell r="CC2314" t="str">
            <v>Viernes</v>
          </cell>
          <cell r="CD2314" t="str">
            <v>-</v>
          </cell>
          <cell r="CE2314" t="str">
            <v>0</v>
          </cell>
          <cell r="CF2314" t="str">
            <v>Azul</v>
          </cell>
          <cell r="CG2314" t="str">
            <v>5o Sábado</v>
          </cell>
          <cell r="CH2314" t="str">
            <v>May y Jun</v>
          </cell>
          <cell r="CI2314" t="str">
            <v>Nov y Dic</v>
          </cell>
          <cell r="CJ2314" t="str">
            <v>PAdmvo</v>
          </cell>
          <cell r="CK2314">
            <v>72</v>
          </cell>
          <cell r="CL2314" t="str">
            <v>101 - MAGNA</v>
          </cell>
          <cell r="CM2314" t="str">
            <v>19116</v>
          </cell>
          <cell r="CN2314" t="str">
            <v>185/60/R15</v>
          </cell>
          <cell r="CO2314" t="str">
            <v>Motor: 1.5L, Potencia: 99hp @ 4,800 rpm. Torque: 82 lb-pie @ 4,000 rpm</v>
          </cell>
          <cell r="CP2314" t="str">
            <v>-</v>
          </cell>
        </row>
        <row r="2315">
          <cell r="A2315" t="str">
            <v>19117</v>
          </cell>
          <cell r="B2315" t="str">
            <v>02F009</v>
          </cell>
          <cell r="C2315" t="str">
            <v>Ciudad de México</v>
          </cell>
          <cell r="D2315" t="str">
            <v>No aplica</v>
          </cell>
          <cell r="E2315" t="str">
            <v>Prius</v>
          </cell>
          <cell r="F2315" t="str">
            <v>Automóvil</v>
          </cell>
          <cell r="G2315" t="str">
            <v>Toyota</v>
          </cell>
          <cell r="H2315" t="str">
            <v>Prius C 5 Ptas, Híbrido, T/A-CVT, D/H, A/A, ABS, B/A, E/E, CD/BT</v>
          </cell>
          <cell r="I2315" t="str">
            <v>JTDKDTB39K1625032</v>
          </cell>
          <cell r="J2315" t="str">
            <v>1NZ 8766289</v>
          </cell>
          <cell r="K2315" t="str">
            <v>Magna</v>
          </cell>
          <cell r="L2315">
            <v>4</v>
          </cell>
          <cell r="M2315">
            <v>36</v>
          </cell>
          <cell r="N2315">
            <v>2019</v>
          </cell>
          <cell r="O2315" t="str">
            <v>Ciudad de México</v>
          </cell>
          <cell r="P2315" t="str">
            <v>Ciudad de México</v>
          </cell>
          <cell r="Q2315" t="str">
            <v>Zona Metropolitana</v>
          </cell>
          <cell r="R2315" t="str">
            <v>Activo</v>
          </cell>
          <cell r="S2315" t="str">
            <v>En operación</v>
          </cell>
          <cell r="T2315" t="str">
            <v>GNP</v>
          </cell>
          <cell r="U2315" t="str">
            <v>Grupo Nacional Provincial, S.A.B.</v>
          </cell>
          <cell r="V2315" t="str">
            <v>Pool Administrativo</v>
          </cell>
          <cell r="W2315" t="str">
            <v>Pool Administrativo</v>
          </cell>
          <cell r="X2315" t="str">
            <v>Plaza GNP</v>
          </cell>
          <cell r="Y2315" t="str">
            <v>Pool</v>
          </cell>
          <cell r="Z2315" t="str">
            <v>N89927</v>
          </cell>
          <cell r="AA2315" t="str">
            <v>Salazar Hernández Alejandro</v>
          </cell>
          <cell r="AB2315" t="str">
            <v>Grupo Nacional Provincial, S.A.B.</v>
          </cell>
          <cell r="AC2315" t="str">
            <v>SAHA7905127X5</v>
          </cell>
          <cell r="AD2315" t="str">
            <v>Jefe de departamento</v>
          </cell>
          <cell r="AE2315" t="str">
            <v>Jefe de Departamento A</v>
          </cell>
          <cell r="AF2315" t="str">
            <v>Unidad Staff</v>
          </cell>
          <cell r="AG2315" t="str">
            <v>Dirección Recursos Humanos y Servicios Administrativos</v>
          </cell>
          <cell r="AH2315" t="str">
            <v>Subdir. Servicios Generales</v>
          </cell>
          <cell r="AI2315" t="str">
            <v>C6705</v>
          </cell>
          <cell r="AJ2315" t="str">
            <v>Ramirez Granados Arturo</v>
          </cell>
          <cell r="AK2315" t="str">
            <v>Sur P2 C-4</v>
          </cell>
          <cell r="AL2315" t="str">
            <v>Plaza GNP</v>
          </cell>
          <cell r="AM2315">
            <v>3398</v>
          </cell>
          <cell r="AN2315" t="str">
            <v>alejandro.salazar@gnp.com.mx</v>
          </cell>
          <cell r="AO2315" t="str">
            <v>alejandro.salazar@gnp.com.mx</v>
          </cell>
          <cell r="AQ2315" t="str">
            <v>-</v>
          </cell>
          <cell r="AR2315" t="str">
            <v>6363180011745096</v>
          </cell>
          <cell r="AS2315" t="str">
            <v>ACTIVO</v>
          </cell>
          <cell r="AT2315" t="str">
            <v>-</v>
          </cell>
          <cell r="AU2315" t="str">
            <v>-</v>
          </cell>
          <cell r="AV2315" t="str">
            <v>-</v>
          </cell>
          <cell r="AW2315" t="str">
            <v>-</v>
          </cell>
          <cell r="AX2315" t="str">
            <v>-</v>
          </cell>
          <cell r="AY2315" t="str">
            <v>No</v>
          </cell>
          <cell r="AZ2315" t="str">
            <v>-</v>
          </cell>
          <cell r="BA2315" t="str">
            <v>-</v>
          </cell>
          <cell r="BB2315" t="str">
            <v>-</v>
          </cell>
          <cell r="BC2315" t="str">
            <v>-</v>
          </cell>
          <cell r="BD2315" t="str">
            <v>-</v>
          </cell>
          <cell r="BE2315" t="str">
            <v>-</v>
          </cell>
          <cell r="BF2315" t="str">
            <v>-</v>
          </cell>
          <cell r="BG2315" t="str">
            <v>-</v>
          </cell>
          <cell r="BH2315">
            <v>2023</v>
          </cell>
          <cell r="BI2315">
            <v>0</v>
          </cell>
          <cell r="BJ2315" t="str">
            <v>Arrendado</v>
          </cell>
          <cell r="BN2315">
            <v>0</v>
          </cell>
          <cell r="BO2315">
            <v>0</v>
          </cell>
          <cell r="BP2315" t="str">
            <v>-</v>
          </cell>
          <cell r="BQ2315">
            <v>43652</v>
          </cell>
          <cell r="BR2315" t="str">
            <v>AP-20181108-0815</v>
          </cell>
          <cell r="BS2315" t="str">
            <v>128</v>
          </cell>
          <cell r="BT2315" t="str">
            <v>5/48</v>
          </cell>
          <cell r="BU2315">
            <v>2410.09</v>
          </cell>
          <cell r="BV2315">
            <v>2711.83</v>
          </cell>
          <cell r="BW2315">
            <v>5121.92</v>
          </cell>
          <cell r="BX2315">
            <v>819.51</v>
          </cell>
          <cell r="BY2315">
            <v>5941.43</v>
          </cell>
          <cell r="BZ2315">
            <v>247637.48</v>
          </cell>
          <cell r="CA2315" t="str">
            <v>01/02/2019</v>
          </cell>
          <cell r="CB2315" t="str">
            <v>06/02/2023</v>
          </cell>
          <cell r="CC2315" t="str">
            <v>Viernes</v>
          </cell>
          <cell r="CD2315" t="str">
            <v>-</v>
          </cell>
          <cell r="CE2315" t="str">
            <v>9</v>
          </cell>
          <cell r="CF2315" t="str">
            <v>Azul</v>
          </cell>
          <cell r="CG2315" t="str">
            <v>5o Sábado</v>
          </cell>
          <cell r="CH2315" t="str">
            <v>May y Jun</v>
          </cell>
          <cell r="CI2315" t="str">
            <v>Nov y Dic</v>
          </cell>
          <cell r="CJ2315" t="str">
            <v>PAdmvo</v>
          </cell>
          <cell r="CK2315">
            <v>72</v>
          </cell>
          <cell r="CL2315" t="str">
            <v>101 - MAGNA</v>
          </cell>
          <cell r="CM2315" t="str">
            <v>19117</v>
          </cell>
          <cell r="CN2315" t="str">
            <v>185/60/R15</v>
          </cell>
          <cell r="CO2315" t="str">
            <v>Motor: 1.5L, Potencia: 99hp @ 4,800 rpm. Torque: 82 lb-pie @ 4,000 rpm</v>
          </cell>
          <cell r="CP2315" t="str">
            <v>-</v>
          </cell>
        </row>
        <row r="2316">
          <cell r="A2316" t="str">
            <v>19118</v>
          </cell>
          <cell r="B2316" t="str">
            <v>01F555</v>
          </cell>
          <cell r="C2316" t="str">
            <v>Ciudad de México</v>
          </cell>
          <cell r="D2316" t="str">
            <v>No aplica</v>
          </cell>
          <cell r="E2316" t="str">
            <v>Prius</v>
          </cell>
          <cell r="F2316" t="str">
            <v>Automóvil</v>
          </cell>
          <cell r="G2316" t="str">
            <v>Toyota</v>
          </cell>
          <cell r="H2316" t="str">
            <v>Prius C 5 Ptas, Híbrido, T/A-CVT, D/H, A/A, ABS, B/A, E/E, CD/BT</v>
          </cell>
          <cell r="I2316" t="str">
            <v>JTDKDTB33K1624605</v>
          </cell>
          <cell r="J2316" t="str">
            <v>1NZ 8756682</v>
          </cell>
          <cell r="K2316" t="str">
            <v>Magna</v>
          </cell>
          <cell r="L2316">
            <v>4</v>
          </cell>
          <cell r="M2316">
            <v>36</v>
          </cell>
          <cell r="N2316">
            <v>2019</v>
          </cell>
          <cell r="O2316" t="str">
            <v>Ciudad de México</v>
          </cell>
          <cell r="P2316" t="str">
            <v>Ciudad de México</v>
          </cell>
          <cell r="Q2316" t="str">
            <v>Zona Metropolitana</v>
          </cell>
          <cell r="R2316" t="str">
            <v>Activo</v>
          </cell>
          <cell r="S2316" t="str">
            <v>En operación</v>
          </cell>
          <cell r="T2316" t="str">
            <v>GNP</v>
          </cell>
          <cell r="U2316" t="str">
            <v>Grupo Nacional Provincial, S.A.B.</v>
          </cell>
          <cell r="V2316" t="str">
            <v>Agente Empleado</v>
          </cell>
          <cell r="W2316" t="str">
            <v>-</v>
          </cell>
          <cell r="X2316" t="str">
            <v>-</v>
          </cell>
          <cell r="Y2316" t="str">
            <v>Asignado</v>
          </cell>
          <cell r="Z2316" t="str">
            <v>V02962</v>
          </cell>
          <cell r="AA2316" t="str">
            <v>Ramírez Gamboa María Guadalupe</v>
          </cell>
          <cell r="AB2316" t="str">
            <v>GNP Administración de Venta Masiva, S.A. de C.V.</v>
          </cell>
          <cell r="AC2316" t="str">
            <v>RAGG710410KT5</v>
          </cell>
          <cell r="AD2316" t="str">
            <v>Jefe de departamento</v>
          </cell>
          <cell r="AE2316" t="str">
            <v>Gerente Comercial</v>
          </cell>
          <cell r="AF2316" t="str">
            <v>Unidad de Negocio</v>
          </cell>
          <cell r="AG2316" t="str">
            <v>Dirección Canal Masivo</v>
          </cell>
          <cell r="AH2316" t="str">
            <v>Subdirección Comercial Agentes y Empleados</v>
          </cell>
          <cell r="AI2316" t="str">
            <v>C2041</v>
          </cell>
          <cell r="AJ2316" t="str">
            <v>Cabrera Zúñiga Saúl</v>
          </cell>
          <cell r="AK2316" t="str">
            <v>Amores A1 PB</v>
          </cell>
          <cell r="AL2316" t="str">
            <v>Amores</v>
          </cell>
          <cell r="AM2316">
            <v>4195</v>
          </cell>
          <cell r="AN2316" t="str">
            <v>guadalupe.ramirezgamboa@gnp.com.mx</v>
          </cell>
          <cell r="AO2316" t="str">
            <v>guadalupe.ramirezgamboa@gnp.com.mx</v>
          </cell>
          <cell r="AQ2316">
            <v>5543537308</v>
          </cell>
          <cell r="AR2316" t="str">
            <v>6363180011637624</v>
          </cell>
          <cell r="AS2316" t="str">
            <v>ACTIVO</v>
          </cell>
          <cell r="AT2316" t="str">
            <v>7276</v>
          </cell>
          <cell r="AU2316" t="str">
            <v>623</v>
          </cell>
          <cell r="AV2316" t="str">
            <v>01/27</v>
          </cell>
          <cell r="AW2316" t="str">
            <v>-</v>
          </cell>
          <cell r="AX2316" t="str">
            <v>-</v>
          </cell>
          <cell r="AY2316" t="str">
            <v>No</v>
          </cell>
          <cell r="AZ2316" t="str">
            <v>-</v>
          </cell>
          <cell r="BA2316" t="str">
            <v>-</v>
          </cell>
          <cell r="BB2316" t="str">
            <v>-</v>
          </cell>
          <cell r="BC2316" t="str">
            <v>-</v>
          </cell>
          <cell r="BD2316" t="str">
            <v>-</v>
          </cell>
          <cell r="BE2316" t="str">
            <v>-</v>
          </cell>
          <cell r="BF2316" t="str">
            <v>-</v>
          </cell>
          <cell r="BG2316" t="str">
            <v>-</v>
          </cell>
          <cell r="BH2316">
            <v>2023</v>
          </cell>
          <cell r="BI2316">
            <v>0</v>
          </cell>
          <cell r="BJ2316" t="str">
            <v>Arrendado</v>
          </cell>
          <cell r="BN2316">
            <v>0</v>
          </cell>
          <cell r="BO2316">
            <v>0</v>
          </cell>
          <cell r="BP2316" t="str">
            <v>-</v>
          </cell>
          <cell r="BQ2316">
            <v>43652</v>
          </cell>
          <cell r="BR2316" t="str">
            <v>AP-20181108-0815</v>
          </cell>
          <cell r="BS2316" t="str">
            <v>121</v>
          </cell>
          <cell r="BT2316" t="str">
            <v>5/48</v>
          </cell>
          <cell r="BU2316">
            <v>2410.09</v>
          </cell>
          <cell r="BV2316">
            <v>2711.83</v>
          </cell>
          <cell r="BW2316">
            <v>5121.92</v>
          </cell>
          <cell r="BX2316">
            <v>819.51</v>
          </cell>
          <cell r="BY2316">
            <v>5941.43</v>
          </cell>
          <cell r="BZ2316">
            <v>247637.48</v>
          </cell>
          <cell r="CA2316" t="str">
            <v>01/02/2019</v>
          </cell>
          <cell r="CB2316" t="str">
            <v>06/02/2023</v>
          </cell>
          <cell r="CC2316" t="str">
            <v>Lunes</v>
          </cell>
          <cell r="CD2316" t="str">
            <v>-</v>
          </cell>
          <cell r="CE2316" t="str">
            <v>5</v>
          </cell>
          <cell r="CF2316" t="str">
            <v>Amarillo</v>
          </cell>
          <cell r="CG2316" t="str">
            <v>1er Sábado</v>
          </cell>
          <cell r="CH2316" t="str">
            <v>Ene y Feb</v>
          </cell>
          <cell r="CI2316" t="str">
            <v>Jul y Ago</v>
          </cell>
          <cell r="CJ2316" t="str">
            <v>AgenteEmp</v>
          </cell>
          <cell r="CK2316">
            <v>72</v>
          </cell>
          <cell r="CL2316" t="str">
            <v>101 - MAGNA</v>
          </cell>
          <cell r="CM2316" t="str">
            <v>19118</v>
          </cell>
          <cell r="CN2316" t="str">
            <v>185/60/R15</v>
          </cell>
          <cell r="CO2316" t="str">
            <v>Motor: 1.5L, Potencia: 99hp @ 4,800 rpm. Torque: 82 lb-pie @ 4,000 rpm</v>
          </cell>
          <cell r="CP2316" t="str">
            <v>4015641</v>
          </cell>
        </row>
        <row r="2317">
          <cell r="A2317" t="str">
            <v>19119</v>
          </cell>
          <cell r="B2317" t="str">
            <v>02F005</v>
          </cell>
          <cell r="C2317" t="str">
            <v>Ciudad de México</v>
          </cell>
          <cell r="D2317" t="str">
            <v>No aplica</v>
          </cell>
          <cell r="E2317" t="str">
            <v>Prius</v>
          </cell>
          <cell r="F2317" t="str">
            <v>Automóvil</v>
          </cell>
          <cell r="G2317" t="str">
            <v>Toyota</v>
          </cell>
          <cell r="H2317" t="str">
            <v>Prius C 5 Ptas, Híbrido, T/A-CVT, D/H, A/A, ABS, B/A, E/E, CD/BT</v>
          </cell>
          <cell r="I2317" t="str">
            <v>JTDKDTB31K1624649</v>
          </cell>
          <cell r="J2317" t="str">
            <v>1NZ 8758100</v>
          </cell>
          <cell r="K2317" t="str">
            <v>Magna</v>
          </cell>
          <cell r="L2317">
            <v>4</v>
          </cell>
          <cell r="M2317">
            <v>36</v>
          </cell>
          <cell r="N2317">
            <v>2019</v>
          </cell>
          <cell r="O2317" t="str">
            <v>Ciudad de México</v>
          </cell>
          <cell r="P2317" t="str">
            <v>Ciudad de México</v>
          </cell>
          <cell r="Q2317" t="str">
            <v>Zona Metropolitana</v>
          </cell>
          <cell r="R2317" t="str">
            <v>Activo</v>
          </cell>
          <cell r="S2317" t="str">
            <v>En operación</v>
          </cell>
          <cell r="T2317" t="str">
            <v>GNP</v>
          </cell>
          <cell r="U2317" t="str">
            <v>Grupo Nacional Provincial, S.A.B.</v>
          </cell>
          <cell r="V2317" t="str">
            <v>Pool Administrativo</v>
          </cell>
          <cell r="W2317" t="str">
            <v>Pool Administrativo</v>
          </cell>
          <cell r="X2317" t="str">
            <v>Plaza GNP</v>
          </cell>
          <cell r="Y2317" t="str">
            <v>Pool</v>
          </cell>
          <cell r="Z2317" t="str">
            <v>N89927</v>
          </cell>
          <cell r="AA2317" t="str">
            <v>Salazar Hernández Alejandro</v>
          </cell>
          <cell r="AB2317" t="str">
            <v>Grupo Nacional Provincial, S.A.B.</v>
          </cell>
          <cell r="AC2317" t="str">
            <v>SAHA7905127X5</v>
          </cell>
          <cell r="AD2317" t="str">
            <v>Jefe de departamento</v>
          </cell>
          <cell r="AE2317" t="str">
            <v>Jefe de Departamento A</v>
          </cell>
          <cell r="AF2317" t="str">
            <v>Unidad Staff</v>
          </cell>
          <cell r="AG2317" t="str">
            <v>Dirección Recursos Humanos y Servicios Administrativos</v>
          </cell>
          <cell r="AH2317" t="str">
            <v>Subdir. Servicios Generales</v>
          </cell>
          <cell r="AI2317" t="str">
            <v>C6705</v>
          </cell>
          <cell r="AJ2317" t="str">
            <v>Ramirez Granados Arturo</v>
          </cell>
          <cell r="AK2317" t="str">
            <v>Sur P2 C-4</v>
          </cell>
          <cell r="AL2317" t="str">
            <v>Plaza GNP</v>
          </cell>
          <cell r="AM2317">
            <v>3398</v>
          </cell>
          <cell r="AN2317" t="str">
            <v>alejandro.salazar@gnp.com.mx</v>
          </cell>
          <cell r="AO2317" t="str">
            <v>alejandro.salazar@gnp.com.mx</v>
          </cell>
          <cell r="AQ2317" t="str">
            <v>-</v>
          </cell>
          <cell r="AR2317" t="str">
            <v>6363180011745112</v>
          </cell>
          <cell r="AS2317" t="str">
            <v>ACTIVO</v>
          </cell>
          <cell r="AT2317" t="str">
            <v>-</v>
          </cell>
          <cell r="AU2317" t="str">
            <v>-</v>
          </cell>
          <cell r="AV2317" t="str">
            <v>-</v>
          </cell>
          <cell r="AW2317" t="str">
            <v>IMDM24204159..</v>
          </cell>
          <cell r="AX2317" t="str">
            <v>Activo</v>
          </cell>
          <cell r="AY2317" t="str">
            <v>No</v>
          </cell>
          <cell r="AZ2317" t="str">
            <v>-</v>
          </cell>
          <cell r="BA2317" t="str">
            <v>-</v>
          </cell>
          <cell r="BB2317" t="str">
            <v>-</v>
          </cell>
          <cell r="BC2317" t="str">
            <v>-</v>
          </cell>
          <cell r="BD2317" t="str">
            <v>-</v>
          </cell>
          <cell r="BE2317" t="str">
            <v>-</v>
          </cell>
          <cell r="BF2317" t="str">
            <v>-</v>
          </cell>
          <cell r="BG2317" t="str">
            <v>-</v>
          </cell>
          <cell r="BH2317">
            <v>2023</v>
          </cell>
          <cell r="BI2317">
            <v>0</v>
          </cell>
          <cell r="BJ2317" t="str">
            <v>Arrendado</v>
          </cell>
          <cell r="BN2317">
            <v>0</v>
          </cell>
          <cell r="BO2317">
            <v>0</v>
          </cell>
          <cell r="BP2317" t="str">
            <v>-</v>
          </cell>
          <cell r="BQ2317">
            <v>43652</v>
          </cell>
          <cell r="BR2317" t="str">
            <v>AP-20181108-0815</v>
          </cell>
          <cell r="BS2317" t="str">
            <v>122</v>
          </cell>
          <cell r="BT2317" t="str">
            <v>5/48</v>
          </cell>
          <cell r="BU2317">
            <v>2410.09</v>
          </cell>
          <cell r="BV2317">
            <v>2711.83</v>
          </cell>
          <cell r="BW2317">
            <v>5121.92</v>
          </cell>
          <cell r="BX2317">
            <v>819.51</v>
          </cell>
          <cell r="BY2317">
            <v>5941.43</v>
          </cell>
          <cell r="BZ2317">
            <v>247637.48</v>
          </cell>
          <cell r="CA2317" t="str">
            <v>01/02/2019</v>
          </cell>
          <cell r="CB2317" t="str">
            <v>06/02/2023</v>
          </cell>
          <cell r="CC2317" t="str">
            <v>Lunes</v>
          </cell>
          <cell r="CD2317" t="str">
            <v>-</v>
          </cell>
          <cell r="CE2317" t="str">
            <v>5</v>
          </cell>
          <cell r="CF2317" t="str">
            <v>Amarillo</v>
          </cell>
          <cell r="CG2317" t="str">
            <v>1er Sábado</v>
          </cell>
          <cell r="CH2317" t="str">
            <v>Ene y Feb</v>
          </cell>
          <cell r="CI2317" t="str">
            <v>Jul y Ago</v>
          </cell>
          <cell r="CJ2317" t="str">
            <v>PAdmvo</v>
          </cell>
          <cell r="CK2317">
            <v>72</v>
          </cell>
          <cell r="CL2317" t="str">
            <v>101 - MAGNA</v>
          </cell>
          <cell r="CM2317" t="str">
            <v>19119</v>
          </cell>
          <cell r="CN2317" t="str">
            <v>185/60/R15</v>
          </cell>
          <cell r="CO2317" t="str">
            <v>Motor: 1.5L, Potencia: 99hp @ 4,800 rpm. Torque: 82 lb-pie @ 4,000 rpm</v>
          </cell>
          <cell r="CP2317" t="str">
            <v>-</v>
          </cell>
        </row>
        <row r="2318">
          <cell r="A2318" t="str">
            <v>19120</v>
          </cell>
          <cell r="B2318" t="str">
            <v>02F014</v>
          </cell>
          <cell r="C2318" t="str">
            <v>Ciudad de México</v>
          </cell>
          <cell r="D2318" t="str">
            <v>No aplica</v>
          </cell>
          <cell r="E2318" t="str">
            <v>Prius</v>
          </cell>
          <cell r="F2318" t="str">
            <v>Automóvil</v>
          </cell>
          <cell r="G2318" t="str">
            <v>Toyota</v>
          </cell>
          <cell r="H2318" t="str">
            <v>Prius C 5 Ptas, Híbrido, T/A-CVT, D/H, A/A, ABS, B/A, E/E, CD/BT</v>
          </cell>
          <cell r="I2318" t="str">
            <v>JTDKDTB35K1624749</v>
          </cell>
          <cell r="J2318" t="str">
            <v>1NZ 8760371</v>
          </cell>
          <cell r="K2318" t="str">
            <v>Magna</v>
          </cell>
          <cell r="L2318">
            <v>4</v>
          </cell>
          <cell r="M2318">
            <v>36</v>
          </cell>
          <cell r="N2318">
            <v>2019</v>
          </cell>
          <cell r="O2318" t="str">
            <v>Ciudad de México</v>
          </cell>
          <cell r="P2318" t="str">
            <v>Ciudad de México</v>
          </cell>
          <cell r="Q2318" t="str">
            <v>Zona Metropolitana</v>
          </cell>
          <cell r="R2318" t="str">
            <v>Activo</v>
          </cell>
          <cell r="S2318" t="str">
            <v>En operación</v>
          </cell>
          <cell r="T2318" t="str">
            <v>GNP</v>
          </cell>
          <cell r="U2318" t="str">
            <v>Grupo Nacional Provincial, S.A.B.</v>
          </cell>
          <cell r="V2318" t="str">
            <v>Pool Administrativo</v>
          </cell>
          <cell r="W2318" t="str">
            <v>Pool Administrativo</v>
          </cell>
          <cell r="X2318" t="str">
            <v>Plaza GNP</v>
          </cell>
          <cell r="Y2318" t="str">
            <v>Pool</v>
          </cell>
          <cell r="Z2318" t="str">
            <v>N89927</v>
          </cell>
          <cell r="AA2318" t="str">
            <v>Salazar Hernández Alejandro</v>
          </cell>
          <cell r="AB2318" t="str">
            <v>Grupo Nacional Provincial, S.A.B.</v>
          </cell>
          <cell r="AC2318" t="str">
            <v>SAHA7905127X5</v>
          </cell>
          <cell r="AD2318" t="str">
            <v>Jefe de departamento</v>
          </cell>
          <cell r="AE2318" t="str">
            <v>Jefe de Departamento A</v>
          </cell>
          <cell r="AF2318" t="str">
            <v>Unidad Staff</v>
          </cell>
          <cell r="AG2318" t="str">
            <v>Dirección Recursos Humanos y Servicios Administrativos</v>
          </cell>
          <cell r="AH2318" t="str">
            <v>Subdir. Servicios Generales</v>
          </cell>
          <cell r="AI2318" t="str">
            <v>C6705</v>
          </cell>
          <cell r="AJ2318" t="str">
            <v>Ramirez Granados Arturo</v>
          </cell>
          <cell r="AK2318" t="str">
            <v>Sur P2 C-4</v>
          </cell>
          <cell r="AL2318" t="str">
            <v>Plaza GNP</v>
          </cell>
          <cell r="AM2318">
            <v>3398</v>
          </cell>
          <cell r="AN2318" t="str">
            <v>alejandro.salazar@gnp.com.mx</v>
          </cell>
          <cell r="AO2318" t="str">
            <v>alejandro.salazar@gnp.com.mx</v>
          </cell>
          <cell r="AQ2318" t="str">
            <v>-</v>
          </cell>
          <cell r="AR2318" t="str">
            <v>6363180011745120</v>
          </cell>
          <cell r="AS2318" t="str">
            <v>ACTIVO</v>
          </cell>
          <cell r="AT2318" t="str">
            <v>-</v>
          </cell>
          <cell r="AU2318" t="str">
            <v>-</v>
          </cell>
          <cell r="AV2318" t="str">
            <v>-</v>
          </cell>
          <cell r="AW2318" t="str">
            <v>IMDM24204163..</v>
          </cell>
          <cell r="AX2318" t="str">
            <v>Activo</v>
          </cell>
          <cell r="AY2318" t="str">
            <v>No</v>
          </cell>
          <cell r="AZ2318" t="str">
            <v>-</v>
          </cell>
          <cell r="BA2318" t="str">
            <v>-</v>
          </cell>
          <cell r="BB2318" t="str">
            <v>-</v>
          </cell>
          <cell r="BC2318" t="str">
            <v>-</v>
          </cell>
          <cell r="BD2318" t="str">
            <v>-</v>
          </cell>
          <cell r="BE2318" t="str">
            <v>-</v>
          </cell>
          <cell r="BF2318" t="str">
            <v>-</v>
          </cell>
          <cell r="BG2318" t="str">
            <v>-</v>
          </cell>
          <cell r="BH2318">
            <v>2023</v>
          </cell>
          <cell r="BI2318">
            <v>0</v>
          </cell>
          <cell r="BJ2318" t="str">
            <v>Arrendado</v>
          </cell>
          <cell r="BN2318">
            <v>0</v>
          </cell>
          <cell r="BO2318">
            <v>0</v>
          </cell>
          <cell r="BP2318" t="str">
            <v>-</v>
          </cell>
          <cell r="BQ2318">
            <v>43652</v>
          </cell>
          <cell r="BR2318" t="str">
            <v>AP-20181108-0815</v>
          </cell>
          <cell r="BS2318" t="str">
            <v>129</v>
          </cell>
          <cell r="BT2318" t="str">
            <v>5/48</v>
          </cell>
          <cell r="BU2318">
            <v>2410.09</v>
          </cell>
          <cell r="BV2318">
            <v>2711.83</v>
          </cell>
          <cell r="BW2318">
            <v>5121.92</v>
          </cell>
          <cell r="BX2318">
            <v>819.51</v>
          </cell>
          <cell r="BY2318">
            <v>5941.43</v>
          </cell>
          <cell r="BZ2318">
            <v>247637.48</v>
          </cell>
          <cell r="CA2318" t="str">
            <v>01/02/2019</v>
          </cell>
          <cell r="CB2318" t="str">
            <v>06/02/2023</v>
          </cell>
          <cell r="CC2318" t="str">
            <v>Miércoles</v>
          </cell>
          <cell r="CD2318" t="str">
            <v>-</v>
          </cell>
          <cell r="CE2318" t="str">
            <v>4</v>
          </cell>
          <cell r="CF2318" t="str">
            <v>Rojo</v>
          </cell>
          <cell r="CG2318" t="str">
            <v>3er Sábado</v>
          </cell>
          <cell r="CH2318" t="str">
            <v>Mzo y Abr</v>
          </cell>
          <cell r="CI2318" t="str">
            <v>Sep y Oct</v>
          </cell>
          <cell r="CJ2318" t="str">
            <v>PAdmvo</v>
          </cell>
          <cell r="CK2318">
            <v>72</v>
          </cell>
          <cell r="CL2318" t="str">
            <v>101 - MAGNA</v>
          </cell>
          <cell r="CM2318" t="str">
            <v>19120</v>
          </cell>
          <cell r="CN2318" t="str">
            <v>185/60/R15</v>
          </cell>
          <cell r="CO2318" t="str">
            <v>Motor: 1.5L, Potencia: 99hp @ 4,800 rpm. Torque: 82 lb-pie @ 4,000 rpm</v>
          </cell>
          <cell r="CP2318" t="str">
            <v>-</v>
          </cell>
        </row>
        <row r="2319">
          <cell r="A2319" t="str">
            <v>19121</v>
          </cell>
          <cell r="B2319" t="str">
            <v>02F012</v>
          </cell>
          <cell r="C2319" t="str">
            <v>Ciudad de México</v>
          </cell>
          <cell r="D2319" t="str">
            <v>No aplica</v>
          </cell>
          <cell r="E2319" t="str">
            <v>Prius</v>
          </cell>
          <cell r="F2319" t="str">
            <v>Automóvil</v>
          </cell>
          <cell r="G2319" t="str">
            <v>Toyota</v>
          </cell>
          <cell r="H2319" t="str">
            <v>Prius C 5 Ptas, Híbrido, T/A-CVT, D/H, A/A, ABS, B/A, E/E, CD/BT</v>
          </cell>
          <cell r="I2319" t="str">
            <v>JTDKDTB36K1624646</v>
          </cell>
          <cell r="J2319" t="str">
            <v>1NZ 8758070</v>
          </cell>
          <cell r="K2319" t="str">
            <v>Magna</v>
          </cell>
          <cell r="L2319">
            <v>4</v>
          </cell>
          <cell r="M2319">
            <v>36</v>
          </cell>
          <cell r="N2319">
            <v>2019</v>
          </cell>
          <cell r="O2319" t="str">
            <v>Ciudad de México</v>
          </cell>
          <cell r="P2319" t="str">
            <v>Ciudad de México</v>
          </cell>
          <cell r="Q2319" t="str">
            <v>Zona Metropolitana</v>
          </cell>
          <cell r="R2319" t="str">
            <v>Activo</v>
          </cell>
          <cell r="S2319" t="str">
            <v>En operación</v>
          </cell>
          <cell r="T2319" t="str">
            <v>GNP</v>
          </cell>
          <cell r="U2319" t="str">
            <v>Grupo Nacional Provincial, S.A.B.</v>
          </cell>
          <cell r="V2319" t="str">
            <v>Pool Administrativo</v>
          </cell>
          <cell r="W2319" t="str">
            <v>Pool Administrativo</v>
          </cell>
          <cell r="X2319" t="str">
            <v>Plaza GNP</v>
          </cell>
          <cell r="Y2319" t="str">
            <v>Pool</v>
          </cell>
          <cell r="Z2319" t="str">
            <v>N89927</v>
          </cell>
          <cell r="AA2319" t="str">
            <v>Salazar Hernández Alejandro</v>
          </cell>
          <cell r="AB2319" t="str">
            <v>Grupo Nacional Provincial, S.A.B.</v>
          </cell>
          <cell r="AC2319" t="str">
            <v>SAHA7905127X5</v>
          </cell>
          <cell r="AD2319" t="str">
            <v>Jefe de departamento</v>
          </cell>
          <cell r="AE2319" t="str">
            <v>Jefe de Departamento A</v>
          </cell>
          <cell r="AF2319" t="str">
            <v>Unidad Staff</v>
          </cell>
          <cell r="AG2319" t="str">
            <v>Dirección Recursos Humanos y Servicios Administrativos</v>
          </cell>
          <cell r="AH2319" t="str">
            <v>Subdir. Servicios Generales</v>
          </cell>
          <cell r="AI2319" t="str">
            <v>C6705</v>
          </cell>
          <cell r="AJ2319" t="str">
            <v>Ramirez Granados Arturo</v>
          </cell>
          <cell r="AK2319" t="str">
            <v>Sur P2 C-4</v>
          </cell>
          <cell r="AL2319" t="str">
            <v>Plaza GNP</v>
          </cell>
          <cell r="AM2319">
            <v>3398</v>
          </cell>
          <cell r="AN2319" t="str">
            <v>alejandro.salazar@gnp.com.mx</v>
          </cell>
          <cell r="AO2319" t="str">
            <v>alejandro.salazar@gnp.com.mx</v>
          </cell>
          <cell r="AQ2319" t="str">
            <v>-</v>
          </cell>
          <cell r="AR2319" t="str">
            <v>6363180011745138</v>
          </cell>
          <cell r="AS2319" t="str">
            <v>ACTIVO</v>
          </cell>
          <cell r="AT2319" t="str">
            <v>-</v>
          </cell>
          <cell r="AU2319" t="str">
            <v>-</v>
          </cell>
          <cell r="AV2319" t="str">
            <v>-</v>
          </cell>
          <cell r="AW2319" t="str">
            <v>IMDM24204150..</v>
          </cell>
          <cell r="AX2319" t="str">
            <v>Activo</v>
          </cell>
          <cell r="AY2319" t="str">
            <v>No</v>
          </cell>
          <cell r="AZ2319" t="str">
            <v>-</v>
          </cell>
          <cell r="BA2319" t="str">
            <v>-</v>
          </cell>
          <cell r="BB2319" t="str">
            <v>-</v>
          </cell>
          <cell r="BC2319" t="str">
            <v>-</v>
          </cell>
          <cell r="BD2319" t="str">
            <v>-</v>
          </cell>
          <cell r="BE2319" t="str">
            <v>-</v>
          </cell>
          <cell r="BF2319" t="str">
            <v>-</v>
          </cell>
          <cell r="BG2319" t="str">
            <v>-</v>
          </cell>
          <cell r="BH2319">
            <v>2023</v>
          </cell>
          <cell r="BI2319">
            <v>0</v>
          </cell>
          <cell r="BJ2319" t="str">
            <v>Arrendado</v>
          </cell>
          <cell r="BN2319">
            <v>0</v>
          </cell>
          <cell r="BO2319">
            <v>0</v>
          </cell>
          <cell r="BP2319" t="str">
            <v>-</v>
          </cell>
          <cell r="BQ2319">
            <v>43652</v>
          </cell>
          <cell r="BR2319" t="str">
            <v>AP-20181108-0815</v>
          </cell>
          <cell r="BS2319" t="str">
            <v>123</v>
          </cell>
          <cell r="BT2319" t="str">
            <v>5/48</v>
          </cell>
          <cell r="BU2319">
            <v>2410.09</v>
          </cell>
          <cell r="BV2319">
            <v>2711.83</v>
          </cell>
          <cell r="BW2319">
            <v>5121.92</v>
          </cell>
          <cell r="BX2319">
            <v>819.51</v>
          </cell>
          <cell r="BY2319">
            <v>5941.43</v>
          </cell>
          <cell r="BZ2319">
            <v>247637.48</v>
          </cell>
          <cell r="CA2319" t="str">
            <v>01/02/2019</v>
          </cell>
          <cell r="CB2319" t="str">
            <v>06/02/2023</v>
          </cell>
          <cell r="CC2319" t="str">
            <v>Jueves</v>
          </cell>
          <cell r="CD2319" t="str">
            <v>-</v>
          </cell>
          <cell r="CE2319" t="str">
            <v>2</v>
          </cell>
          <cell r="CF2319" t="str">
            <v>Verde</v>
          </cell>
          <cell r="CG2319" t="str">
            <v>4o Sábado</v>
          </cell>
          <cell r="CH2319" t="str">
            <v>Abr y May</v>
          </cell>
          <cell r="CI2319" t="str">
            <v>Oct y Nov</v>
          </cell>
          <cell r="CJ2319" t="str">
            <v>PAdmvo</v>
          </cell>
          <cell r="CK2319">
            <v>72</v>
          </cell>
          <cell r="CL2319" t="str">
            <v>101 - MAGNA</v>
          </cell>
          <cell r="CM2319" t="str">
            <v>19121</v>
          </cell>
          <cell r="CN2319" t="str">
            <v>185/60/R15</v>
          </cell>
          <cell r="CO2319" t="str">
            <v>Motor: 1.5L, Potencia: 99hp @ 4,800 rpm. Torque: 82 lb-pie @ 4,000 rpm</v>
          </cell>
          <cell r="CP2319" t="str">
            <v>-</v>
          </cell>
        </row>
        <row r="2320">
          <cell r="A2320" t="str">
            <v>19122</v>
          </cell>
          <cell r="B2320" t="str">
            <v>02F006</v>
          </cell>
          <cell r="C2320" t="str">
            <v>Ciudad de México</v>
          </cell>
          <cell r="D2320" t="str">
            <v>No aplica</v>
          </cell>
          <cell r="E2320" t="str">
            <v>Prius</v>
          </cell>
          <cell r="F2320" t="str">
            <v>Automóvil</v>
          </cell>
          <cell r="G2320" t="str">
            <v>Toyota</v>
          </cell>
          <cell r="H2320" t="str">
            <v>Prius C 5 Ptas, Híbrido, T/A-CVT, D/H, A/A, ABS, B/A, E/E, CD/BT</v>
          </cell>
          <cell r="I2320" t="str">
            <v>JTDKDTB31K1624747</v>
          </cell>
          <cell r="J2320" t="str">
            <v>1NZ 8760348</v>
          </cell>
          <cell r="K2320" t="str">
            <v>Magna</v>
          </cell>
          <cell r="L2320">
            <v>4</v>
          </cell>
          <cell r="M2320">
            <v>36</v>
          </cell>
          <cell r="N2320">
            <v>2019</v>
          </cell>
          <cell r="O2320" t="str">
            <v>Ciudad de México</v>
          </cell>
          <cell r="P2320" t="str">
            <v>Ciudad de México</v>
          </cell>
          <cell r="Q2320" t="str">
            <v>Zona Metropolitana</v>
          </cell>
          <cell r="R2320" t="str">
            <v>Activo</v>
          </cell>
          <cell r="S2320" t="str">
            <v>En operación</v>
          </cell>
          <cell r="T2320" t="str">
            <v>GNP</v>
          </cell>
          <cell r="U2320" t="str">
            <v>Grupo Nacional Provincial, S.A.B.</v>
          </cell>
          <cell r="V2320" t="str">
            <v>Pool Administrativo</v>
          </cell>
          <cell r="W2320" t="str">
            <v>Pool Administrativo</v>
          </cell>
          <cell r="X2320" t="str">
            <v>Plaza GNP</v>
          </cell>
          <cell r="Y2320" t="str">
            <v>Pool</v>
          </cell>
          <cell r="Z2320" t="str">
            <v>N89927</v>
          </cell>
          <cell r="AA2320" t="str">
            <v>Salazar Hernández Alejandro</v>
          </cell>
          <cell r="AB2320" t="str">
            <v>Grupo Nacional Provincial, S.A.B.</v>
          </cell>
          <cell r="AC2320" t="str">
            <v>SAHA7905127X5</v>
          </cell>
          <cell r="AD2320" t="str">
            <v>Jefe de departamento</v>
          </cell>
          <cell r="AE2320" t="str">
            <v>Jefe de Departamento A</v>
          </cell>
          <cell r="AF2320" t="str">
            <v>Unidad Staff</v>
          </cell>
          <cell r="AG2320" t="str">
            <v>Dirección Recursos Humanos y Servicios Administrativos</v>
          </cell>
          <cell r="AH2320" t="str">
            <v>Subdir. Servicios Generales</v>
          </cell>
          <cell r="AI2320" t="str">
            <v>C6705</v>
          </cell>
          <cell r="AJ2320" t="str">
            <v>Ramirez Granados Arturo</v>
          </cell>
          <cell r="AK2320" t="str">
            <v>Sur P2 C-4</v>
          </cell>
          <cell r="AL2320" t="str">
            <v>Plaza GNP</v>
          </cell>
          <cell r="AM2320">
            <v>3398</v>
          </cell>
          <cell r="AN2320" t="str">
            <v>alejandro.salazar@gnp.com.mx</v>
          </cell>
          <cell r="AO2320" t="str">
            <v>alejandro.salazar@gnp.com.mx</v>
          </cell>
          <cell r="AQ2320" t="str">
            <v>-</v>
          </cell>
          <cell r="AR2320" t="str">
            <v>6363180011745104</v>
          </cell>
          <cell r="AS2320" t="str">
            <v>ACTIVO</v>
          </cell>
          <cell r="AT2320" t="str">
            <v>-</v>
          </cell>
          <cell r="AU2320" t="str">
            <v>-</v>
          </cell>
          <cell r="AV2320" t="str">
            <v>-</v>
          </cell>
          <cell r="AW2320" t="str">
            <v>IMDM24204153..</v>
          </cell>
          <cell r="AX2320" t="str">
            <v>Activo</v>
          </cell>
          <cell r="AY2320" t="str">
            <v>No</v>
          </cell>
          <cell r="AZ2320" t="str">
            <v>-</v>
          </cell>
          <cell r="BA2320" t="str">
            <v>-</v>
          </cell>
          <cell r="BB2320" t="str">
            <v>-</v>
          </cell>
          <cell r="BC2320" t="str">
            <v>-</v>
          </cell>
          <cell r="BD2320" t="str">
            <v>-</v>
          </cell>
          <cell r="BE2320" t="str">
            <v>-</v>
          </cell>
          <cell r="BF2320" t="str">
            <v>-</v>
          </cell>
          <cell r="BG2320" t="str">
            <v>-</v>
          </cell>
          <cell r="BH2320">
            <v>2023</v>
          </cell>
          <cell r="BI2320">
            <v>0</v>
          </cell>
          <cell r="BJ2320" t="str">
            <v>Arrendado</v>
          </cell>
          <cell r="BN2320">
            <v>0</v>
          </cell>
          <cell r="BO2320">
            <v>0</v>
          </cell>
          <cell r="BP2320" t="str">
            <v>-</v>
          </cell>
          <cell r="BQ2320">
            <v>43652</v>
          </cell>
          <cell r="BR2320" t="str">
            <v>AP-20181108-0815</v>
          </cell>
          <cell r="BS2320" t="str">
            <v>130</v>
          </cell>
          <cell r="BT2320" t="str">
            <v>5/48</v>
          </cell>
          <cell r="BU2320">
            <v>2410.09</v>
          </cell>
          <cell r="BV2320">
            <v>2711.83</v>
          </cell>
          <cell r="BW2320">
            <v>5121.92</v>
          </cell>
          <cell r="BX2320">
            <v>819.51</v>
          </cell>
          <cell r="BY2320">
            <v>5941.43</v>
          </cell>
          <cell r="BZ2320">
            <v>247637.48</v>
          </cell>
          <cell r="CA2320" t="str">
            <v>01/02/2019</v>
          </cell>
          <cell r="CB2320" t="str">
            <v>06/02/2023</v>
          </cell>
          <cell r="CC2320" t="str">
            <v>Lunes</v>
          </cell>
          <cell r="CD2320" t="str">
            <v>-</v>
          </cell>
          <cell r="CE2320" t="str">
            <v>6</v>
          </cell>
          <cell r="CF2320" t="str">
            <v>Amarillo</v>
          </cell>
          <cell r="CG2320" t="str">
            <v>1er Sábado</v>
          </cell>
          <cell r="CH2320" t="str">
            <v>Ene y Feb</v>
          </cell>
          <cell r="CI2320" t="str">
            <v>Jul y Ago</v>
          </cell>
          <cell r="CJ2320" t="str">
            <v>PAdmvo</v>
          </cell>
          <cell r="CK2320">
            <v>72</v>
          </cell>
          <cell r="CL2320" t="str">
            <v>101 - MAGNA</v>
          </cell>
          <cell r="CM2320" t="str">
            <v>19122</v>
          </cell>
          <cell r="CN2320" t="str">
            <v>185/60/R15</v>
          </cell>
          <cell r="CO2320" t="str">
            <v>Motor: 1.5L, Potencia: 99hp @ 4,800 rpm. Torque: 82 lb-pie @ 4,000 rpm</v>
          </cell>
          <cell r="CP2320" t="str">
            <v>-</v>
          </cell>
        </row>
        <row r="2321">
          <cell r="A2321" t="str">
            <v>19123</v>
          </cell>
          <cell r="B2321" t="str">
            <v>01F677</v>
          </cell>
          <cell r="C2321" t="str">
            <v>Ciudad de México</v>
          </cell>
          <cell r="D2321" t="str">
            <v>No aplica</v>
          </cell>
          <cell r="E2321" t="str">
            <v>Prius</v>
          </cell>
          <cell r="F2321" t="str">
            <v>Automóvil</v>
          </cell>
          <cell r="G2321" t="str">
            <v>Toyota</v>
          </cell>
          <cell r="H2321" t="str">
            <v>Prius C 5 Ptas, Híbrido, T/A-CVT, D/H, A/A, ABS, B/A, E/E, CD/BT</v>
          </cell>
          <cell r="I2321" t="str">
            <v>JTDKDTB39K1624852</v>
          </cell>
          <cell r="J2321" t="str">
            <v>1NZ 8761619</v>
          </cell>
          <cell r="K2321" t="str">
            <v>Magna</v>
          </cell>
          <cell r="L2321">
            <v>4</v>
          </cell>
          <cell r="M2321">
            <v>36</v>
          </cell>
          <cell r="N2321">
            <v>2019</v>
          </cell>
          <cell r="O2321" t="str">
            <v>Ciudad de México</v>
          </cell>
          <cell r="P2321" t="str">
            <v>Ciudad de México</v>
          </cell>
          <cell r="Q2321" t="str">
            <v>Zona Metropolitana</v>
          </cell>
          <cell r="R2321" t="str">
            <v>Activo</v>
          </cell>
          <cell r="S2321" t="str">
            <v>En operación</v>
          </cell>
          <cell r="T2321" t="str">
            <v>GNP</v>
          </cell>
          <cell r="U2321" t="str">
            <v>Grupo Nacional Provincial, S.A.B.</v>
          </cell>
          <cell r="V2321" t="str">
            <v>Agente Empleado</v>
          </cell>
          <cell r="W2321" t="str">
            <v>-</v>
          </cell>
          <cell r="X2321" t="str">
            <v>-</v>
          </cell>
          <cell r="Y2321" t="str">
            <v>Asignado</v>
          </cell>
          <cell r="Z2321" t="str">
            <v>V05290</v>
          </cell>
          <cell r="AA2321" t="str">
            <v>López Valdez Liliana Aracely</v>
          </cell>
          <cell r="AB2321" t="str">
            <v>GNP Administración de Venta Masiva, S.A. de C.V.</v>
          </cell>
          <cell r="AC2321" t="str">
            <v>LOVL680415FD2</v>
          </cell>
          <cell r="AD2321" t="str">
            <v>Jefe de departamento</v>
          </cell>
          <cell r="AE2321" t="str">
            <v>Gerente Comercial</v>
          </cell>
          <cell r="AF2321" t="str">
            <v>Unidad de Negocio</v>
          </cell>
          <cell r="AG2321" t="str">
            <v>Dirección Canal Masivo</v>
          </cell>
          <cell r="AH2321" t="str">
            <v>Subdirección Comercial Agentes y Empleados</v>
          </cell>
          <cell r="AI2321" t="str">
            <v>C2041</v>
          </cell>
          <cell r="AJ2321" t="str">
            <v>Cabrera Zúñiga Saúl</v>
          </cell>
          <cell r="AK2321" t="str">
            <v>Viena</v>
          </cell>
          <cell r="AL2321" t="str">
            <v>Viena</v>
          </cell>
          <cell r="AM2321">
            <v>0</v>
          </cell>
          <cell r="AN2321" t="str">
            <v>liliana.lopezv@gnp.com.mx</v>
          </cell>
          <cell r="AO2321" t="str">
            <v>liliana.lopezv@gnp.com.mx</v>
          </cell>
          <cell r="AQ2321" t="str">
            <v>-</v>
          </cell>
          <cell r="AR2321" t="str">
            <v>6363180011637533</v>
          </cell>
          <cell r="AS2321" t="str">
            <v>ACTIVO</v>
          </cell>
          <cell r="AT2321" t="str">
            <v>8224</v>
          </cell>
          <cell r="AU2321" t="str">
            <v>505</v>
          </cell>
          <cell r="AV2321" t="str">
            <v>01/27</v>
          </cell>
          <cell r="AW2321" t="str">
            <v>IMDM24204135..</v>
          </cell>
          <cell r="AX2321" t="str">
            <v>Activo</v>
          </cell>
          <cell r="AY2321" t="str">
            <v>No</v>
          </cell>
          <cell r="AZ2321" t="str">
            <v>-</v>
          </cell>
          <cell r="BA2321" t="str">
            <v>-</v>
          </cell>
          <cell r="BB2321" t="str">
            <v>-</v>
          </cell>
          <cell r="BC2321" t="str">
            <v>-</v>
          </cell>
          <cell r="BD2321" t="str">
            <v>-</v>
          </cell>
          <cell r="BE2321" t="str">
            <v>-</v>
          </cell>
          <cell r="BF2321" t="str">
            <v>-</v>
          </cell>
          <cell r="BG2321" t="str">
            <v>-</v>
          </cell>
          <cell r="BH2321">
            <v>2023</v>
          </cell>
          <cell r="BI2321">
            <v>0</v>
          </cell>
          <cell r="BJ2321" t="str">
            <v>Arrendado</v>
          </cell>
          <cell r="BN2321">
            <v>0</v>
          </cell>
          <cell r="BO2321">
            <v>0</v>
          </cell>
          <cell r="BP2321" t="str">
            <v>-</v>
          </cell>
          <cell r="BQ2321">
            <v>43652</v>
          </cell>
          <cell r="BR2321" t="str">
            <v>AP-20181108-0815</v>
          </cell>
          <cell r="BS2321" t="str">
            <v>131</v>
          </cell>
          <cell r="BT2321" t="str">
            <v>5/48</v>
          </cell>
          <cell r="BU2321">
            <v>2410.09</v>
          </cell>
          <cell r="BV2321">
            <v>2711.83</v>
          </cell>
          <cell r="BW2321">
            <v>5121.92</v>
          </cell>
          <cell r="BX2321">
            <v>819.51</v>
          </cell>
          <cell r="BY2321">
            <v>5941.43</v>
          </cell>
          <cell r="BZ2321">
            <v>247637.48</v>
          </cell>
          <cell r="CA2321" t="str">
            <v>01/02/2019</v>
          </cell>
          <cell r="CB2321" t="str">
            <v>06/02/2023</v>
          </cell>
          <cell r="CC2321" t="str">
            <v>Martes</v>
          </cell>
          <cell r="CD2321" t="str">
            <v>-</v>
          </cell>
          <cell r="CE2321" t="str">
            <v>7</v>
          </cell>
          <cell r="CF2321" t="str">
            <v>Rosa</v>
          </cell>
          <cell r="CG2321" t="str">
            <v>2o Sábado</v>
          </cell>
          <cell r="CH2321" t="str">
            <v>Feb y Mzo</v>
          </cell>
          <cell r="CI2321" t="str">
            <v>Ago y Sep</v>
          </cell>
          <cell r="CJ2321" t="str">
            <v>AgenteEmp</v>
          </cell>
          <cell r="CK2321">
            <v>72</v>
          </cell>
          <cell r="CL2321" t="str">
            <v>101 - MAGNA</v>
          </cell>
          <cell r="CM2321" t="str">
            <v>19123</v>
          </cell>
          <cell r="CN2321" t="str">
            <v>185/60/R15</v>
          </cell>
          <cell r="CO2321" t="str">
            <v>Motor: 1.5L, Potencia: 99hp @ 4,800 rpm. Torque: 82 lb-pie @ 4,000 rpm</v>
          </cell>
          <cell r="CP2321" t="str">
            <v>4015649</v>
          </cell>
        </row>
        <row r="2322">
          <cell r="A2322" t="str">
            <v>19124</v>
          </cell>
          <cell r="B2322" t="str">
            <v>01F706</v>
          </cell>
          <cell r="C2322" t="str">
            <v>Ciudad de México</v>
          </cell>
          <cell r="D2322" t="str">
            <v>No aplica</v>
          </cell>
          <cell r="E2322" t="str">
            <v>Prius</v>
          </cell>
          <cell r="F2322" t="str">
            <v>Automóvil</v>
          </cell>
          <cell r="G2322" t="str">
            <v>Toyota</v>
          </cell>
          <cell r="H2322" t="str">
            <v>Prius C 5 Ptas, Híbrido, T/A-CVT, D/H, A/A, ABS, B/A, E/E, CD/BT</v>
          </cell>
          <cell r="I2322" t="str">
            <v>JTDKDTB34K1624158</v>
          </cell>
          <cell r="J2322" t="str">
            <v>1NZ 8741365</v>
          </cell>
          <cell r="K2322" t="str">
            <v>Magna</v>
          </cell>
          <cell r="L2322">
            <v>4</v>
          </cell>
          <cell r="M2322">
            <v>36</v>
          </cell>
          <cell r="N2322">
            <v>2019</v>
          </cell>
          <cell r="O2322" t="str">
            <v>Ciudad de México</v>
          </cell>
          <cell r="P2322" t="str">
            <v>Ciudad de México</v>
          </cell>
          <cell r="Q2322" t="str">
            <v>Zona Metropolitana</v>
          </cell>
          <cell r="R2322" t="str">
            <v>Activo</v>
          </cell>
          <cell r="S2322" t="str">
            <v>En operación</v>
          </cell>
          <cell r="T2322" t="str">
            <v>GNP</v>
          </cell>
          <cell r="U2322" t="str">
            <v>Grupo Nacional Provincial, S.A.B.</v>
          </cell>
          <cell r="V2322" t="str">
            <v>Supervisor Ajustes</v>
          </cell>
          <cell r="W2322" t="str">
            <v>-</v>
          </cell>
          <cell r="X2322" t="str">
            <v>-</v>
          </cell>
          <cell r="Y2322" t="str">
            <v>Asignado</v>
          </cell>
          <cell r="Z2322" t="str">
            <v>N90520</v>
          </cell>
          <cell r="AA2322" t="str">
            <v>Salas Morales Omar</v>
          </cell>
          <cell r="AB2322" t="str">
            <v>Grupo Nacional Provincial, S.A.B.</v>
          </cell>
          <cell r="AC2322" t="str">
            <v>SAMO771218A48</v>
          </cell>
          <cell r="AD2322" t="str">
            <v>Jefe de departamento</v>
          </cell>
          <cell r="AE2322" t="str">
            <v>Coordinador de Célula</v>
          </cell>
          <cell r="AF2322" t="str">
            <v>Unidad Operativa</v>
          </cell>
          <cell r="AG2322" t="str">
            <v>Dirección Servicio y Operaciones</v>
          </cell>
          <cell r="AH2322" t="str">
            <v>Subdir. Siniestros CDMX y Sureste</v>
          </cell>
          <cell r="AI2322" t="str">
            <v>C9215</v>
          </cell>
          <cell r="AJ2322" t="str">
            <v>Moreno Alvárez Elvia Citlalli</v>
          </cell>
          <cell r="AK2322" t="str">
            <v>Amores A1 PB</v>
          </cell>
          <cell r="AL2322" t="str">
            <v>Amores</v>
          </cell>
          <cell r="AM2322">
            <v>0</v>
          </cell>
          <cell r="AN2322" t="str">
            <v>omar.salas@gnp.com.mx</v>
          </cell>
          <cell r="AO2322" t="str">
            <v>omar.salas@gnp.com.mx</v>
          </cell>
          <cell r="AQ2322">
            <v>5535228478</v>
          </cell>
          <cell r="AR2322" t="str">
            <v>6363180011637590</v>
          </cell>
          <cell r="AS2322" t="str">
            <v>ACTIVO</v>
          </cell>
          <cell r="AT2322" t="str">
            <v>3532</v>
          </cell>
          <cell r="AU2322" t="str">
            <v>103</v>
          </cell>
          <cell r="AV2322" t="str">
            <v>01/27</v>
          </cell>
          <cell r="AW2322" t="str">
            <v>IMDM24204138..</v>
          </cell>
          <cell r="AX2322" t="str">
            <v>Activo</v>
          </cell>
          <cell r="AY2322" t="str">
            <v>No</v>
          </cell>
          <cell r="AZ2322" t="str">
            <v>-</v>
          </cell>
          <cell r="BA2322" t="str">
            <v>-</v>
          </cell>
          <cell r="BB2322" t="str">
            <v>-</v>
          </cell>
          <cell r="BC2322" t="str">
            <v>-</v>
          </cell>
          <cell r="BD2322" t="str">
            <v>-</v>
          </cell>
          <cell r="BE2322" t="str">
            <v>-</v>
          </cell>
          <cell r="BF2322" t="str">
            <v>-</v>
          </cell>
          <cell r="BG2322">
            <v>4</v>
          </cell>
          <cell r="BH2322">
            <v>2023</v>
          </cell>
          <cell r="BI2322">
            <v>0</v>
          </cell>
          <cell r="BJ2322" t="str">
            <v>Arrendado</v>
          </cell>
          <cell r="BN2322">
            <v>0</v>
          </cell>
          <cell r="BO2322">
            <v>0</v>
          </cell>
          <cell r="BP2322" t="str">
            <v>-</v>
          </cell>
          <cell r="BQ2322">
            <v>43652</v>
          </cell>
          <cell r="BR2322" t="str">
            <v>AP-20181108-0815</v>
          </cell>
          <cell r="BS2322" t="str">
            <v>132</v>
          </cell>
          <cell r="BT2322" t="str">
            <v>5/48</v>
          </cell>
          <cell r="BU2322">
            <v>2410.09</v>
          </cell>
          <cell r="BV2322">
            <v>2711.83</v>
          </cell>
          <cell r="BW2322">
            <v>5121.92</v>
          </cell>
          <cell r="BX2322">
            <v>819.51</v>
          </cell>
          <cell r="BY2322">
            <v>5941.43</v>
          </cell>
          <cell r="BZ2322">
            <v>247637.48</v>
          </cell>
          <cell r="CA2322" t="str">
            <v>01/02/2019</v>
          </cell>
          <cell r="CB2322" t="str">
            <v>06/02/2023</v>
          </cell>
          <cell r="CC2322" t="str">
            <v>Lunes</v>
          </cell>
          <cell r="CD2322" t="str">
            <v>-</v>
          </cell>
          <cell r="CE2322" t="str">
            <v>6</v>
          </cell>
          <cell r="CF2322" t="str">
            <v>Amarillo</v>
          </cell>
          <cell r="CG2322" t="str">
            <v>1er Sábado</v>
          </cell>
          <cell r="CH2322" t="str">
            <v>Ene y Feb</v>
          </cell>
          <cell r="CI2322" t="str">
            <v>Jul y Ago</v>
          </cell>
          <cell r="CJ2322" t="str">
            <v>PAdmvo</v>
          </cell>
          <cell r="CK2322">
            <v>72</v>
          </cell>
          <cell r="CL2322" t="str">
            <v>101 - MAGNA</v>
          </cell>
          <cell r="CM2322" t="str">
            <v>19124</v>
          </cell>
          <cell r="CN2322" t="str">
            <v>185/60/R15</v>
          </cell>
          <cell r="CO2322" t="str">
            <v>Motor: 1.5L, Potencia: 99hp @ 4,800 rpm. Torque: 82 lb-pie @ 4,000 rpm</v>
          </cell>
          <cell r="CP2322" t="str">
            <v>4015189</v>
          </cell>
        </row>
        <row r="2323">
          <cell r="A2323" t="str">
            <v>19125</v>
          </cell>
          <cell r="B2323" t="str">
            <v>01F707</v>
          </cell>
          <cell r="C2323" t="str">
            <v>Ciudad de México</v>
          </cell>
          <cell r="D2323" t="str">
            <v>No aplica</v>
          </cell>
          <cell r="E2323" t="str">
            <v>Prius</v>
          </cell>
          <cell r="F2323" t="str">
            <v>Automóvil</v>
          </cell>
          <cell r="G2323" t="str">
            <v>Toyota</v>
          </cell>
          <cell r="H2323" t="str">
            <v>Prius C 5 Ptas, Híbrido, T/A-CVT, D/H, A/A, ABS, B/A, E/E, CD/BT</v>
          </cell>
          <cell r="I2323" t="str">
            <v>JTDKDTB37K1624252</v>
          </cell>
          <cell r="J2323" t="str">
            <v>1NZ 8746076</v>
          </cell>
          <cell r="K2323" t="str">
            <v>Magna</v>
          </cell>
          <cell r="L2323">
            <v>4</v>
          </cell>
          <cell r="M2323">
            <v>36</v>
          </cell>
          <cell r="N2323">
            <v>2019</v>
          </cell>
          <cell r="O2323" t="str">
            <v>Ciudad de México</v>
          </cell>
          <cell r="P2323" t="str">
            <v>Ciudad de México</v>
          </cell>
          <cell r="Q2323" t="str">
            <v>Zona Metropolitana</v>
          </cell>
          <cell r="R2323" t="str">
            <v>Activo</v>
          </cell>
          <cell r="S2323" t="str">
            <v>En operación</v>
          </cell>
          <cell r="T2323" t="str">
            <v>GNP</v>
          </cell>
          <cell r="U2323" t="str">
            <v>Grupo Nacional Provincial, S.A.B.</v>
          </cell>
          <cell r="V2323" t="str">
            <v>Agente Empleado</v>
          </cell>
          <cell r="W2323" t="str">
            <v>-</v>
          </cell>
          <cell r="X2323" t="str">
            <v>-</v>
          </cell>
          <cell r="Y2323" t="str">
            <v>Asignado</v>
          </cell>
          <cell r="Z2323" t="str">
            <v>V02098</v>
          </cell>
          <cell r="AA2323" t="str">
            <v>González Félix Octavio</v>
          </cell>
          <cell r="AB2323" t="str">
            <v>GNP Administración de Venta Masiva, S.A. de C.V.</v>
          </cell>
          <cell r="AC2323" t="str">
            <v>GOFO760601D5A</v>
          </cell>
          <cell r="AD2323" t="str">
            <v>Jefe de departamento</v>
          </cell>
          <cell r="AE2323" t="str">
            <v>Gerente Comercial</v>
          </cell>
          <cell r="AF2323" t="str">
            <v>Unidad de Negocio</v>
          </cell>
          <cell r="AG2323" t="str">
            <v>Dirección Canal Masivo</v>
          </cell>
          <cell r="AH2323" t="str">
            <v>Subdirección Comercial Agentes y Empleados</v>
          </cell>
          <cell r="AI2323" t="str">
            <v>C2041</v>
          </cell>
          <cell r="AJ2323" t="str">
            <v>Cabrera Zúñiga Saúl</v>
          </cell>
          <cell r="AK2323" t="str">
            <v>Viena</v>
          </cell>
          <cell r="AL2323" t="str">
            <v>Viena</v>
          </cell>
          <cell r="AM2323">
            <v>4769</v>
          </cell>
          <cell r="AN2323" t="str">
            <v>octavio.felix@gnp.com.mx</v>
          </cell>
          <cell r="AO2323" t="str">
            <v>octavio.felix@gnp.com.mx</v>
          </cell>
          <cell r="AQ2323">
            <v>5544431419</v>
          </cell>
          <cell r="AR2323" t="str">
            <v>6363180011637616</v>
          </cell>
          <cell r="AS2323" t="str">
            <v>ACTIVO</v>
          </cell>
          <cell r="AT2323" t="str">
            <v>5438</v>
          </cell>
          <cell r="AU2323" t="str">
            <v>135</v>
          </cell>
          <cell r="AV2323" t="str">
            <v>01/27</v>
          </cell>
          <cell r="AW2323" t="str">
            <v>IMDM24204158..</v>
          </cell>
          <cell r="AX2323" t="str">
            <v>Activo</v>
          </cell>
          <cell r="AY2323" t="str">
            <v>No</v>
          </cell>
          <cell r="AZ2323" t="str">
            <v>-</v>
          </cell>
          <cell r="BA2323" t="str">
            <v>-</v>
          </cell>
          <cell r="BB2323" t="str">
            <v>-</v>
          </cell>
          <cell r="BC2323" t="str">
            <v>-</v>
          </cell>
          <cell r="BD2323" t="str">
            <v>-</v>
          </cell>
          <cell r="BE2323" t="str">
            <v>-</v>
          </cell>
          <cell r="BF2323" t="str">
            <v>-</v>
          </cell>
          <cell r="BG2323" t="str">
            <v>-</v>
          </cell>
          <cell r="BH2323">
            <v>2023</v>
          </cell>
          <cell r="BI2323">
            <v>0</v>
          </cell>
          <cell r="BJ2323" t="str">
            <v>Arrendado</v>
          </cell>
          <cell r="BN2323">
            <v>0</v>
          </cell>
          <cell r="BO2323">
            <v>0</v>
          </cell>
          <cell r="BP2323" t="str">
            <v>-</v>
          </cell>
          <cell r="BQ2323">
            <v>43652</v>
          </cell>
          <cell r="BR2323" t="str">
            <v>AP-20181108-0815</v>
          </cell>
          <cell r="BS2323" t="str">
            <v>133</v>
          </cell>
          <cell r="BT2323" t="str">
            <v>5/48</v>
          </cell>
          <cell r="BU2323">
            <v>2410.09</v>
          </cell>
          <cell r="BV2323">
            <v>2711.83</v>
          </cell>
          <cell r="BW2323">
            <v>5121.92</v>
          </cell>
          <cell r="BX2323">
            <v>819.51</v>
          </cell>
          <cell r="BY2323">
            <v>5941.43</v>
          </cell>
          <cell r="BZ2323">
            <v>247637.48</v>
          </cell>
          <cell r="CA2323" t="str">
            <v>01/02/2019</v>
          </cell>
          <cell r="CB2323" t="str">
            <v>06/02/2023</v>
          </cell>
          <cell r="CC2323" t="str">
            <v>Martes</v>
          </cell>
          <cell r="CD2323" t="str">
            <v>-</v>
          </cell>
          <cell r="CE2323" t="str">
            <v>7</v>
          </cell>
          <cell r="CF2323" t="str">
            <v>Rosa</v>
          </cell>
          <cell r="CG2323" t="str">
            <v>2o Sábado</v>
          </cell>
          <cell r="CH2323" t="str">
            <v>Feb y Mzo</v>
          </cell>
          <cell r="CI2323" t="str">
            <v>Ago y Sep</v>
          </cell>
          <cell r="CJ2323" t="str">
            <v>AgenteEmp</v>
          </cell>
          <cell r="CK2323">
            <v>72</v>
          </cell>
          <cell r="CL2323" t="str">
            <v>101 - MAGNA</v>
          </cell>
          <cell r="CM2323" t="str">
            <v>19125</v>
          </cell>
          <cell r="CN2323" t="str">
            <v>185/60/R15</v>
          </cell>
          <cell r="CO2323" t="str">
            <v>Motor: 1.5L, Potencia: 99hp @ 4,800 rpm. Torque: 82 lb-pie @ 4,000 rpm</v>
          </cell>
          <cell r="CP2323" t="str">
            <v>4015655</v>
          </cell>
        </row>
        <row r="2324">
          <cell r="A2324" t="str">
            <v>19126</v>
          </cell>
          <cell r="B2324" t="str">
            <v>01F684</v>
          </cell>
          <cell r="C2324" t="str">
            <v>Ciudad de México</v>
          </cell>
          <cell r="D2324" t="str">
            <v>No aplica</v>
          </cell>
          <cell r="E2324" t="str">
            <v>Prius</v>
          </cell>
          <cell r="F2324" t="str">
            <v>Automóvil</v>
          </cell>
          <cell r="G2324" t="str">
            <v>Toyota</v>
          </cell>
          <cell r="H2324" t="str">
            <v>Prius C 5 Ptas, Híbrido, T/A-CVT, D/H, A/A, ABS, B/A, E/E, CD/BT</v>
          </cell>
          <cell r="I2324" t="str">
            <v>JTDKDTB3XK1624343</v>
          </cell>
          <cell r="J2324" t="str">
            <v>1NZ 8748582</v>
          </cell>
          <cell r="K2324" t="str">
            <v>Magna</v>
          </cell>
          <cell r="L2324">
            <v>4</v>
          </cell>
          <cell r="M2324">
            <v>36</v>
          </cell>
          <cell r="N2324">
            <v>2019</v>
          </cell>
          <cell r="O2324" t="str">
            <v>Ciudad de México</v>
          </cell>
          <cell r="P2324" t="str">
            <v>Ciudad de México</v>
          </cell>
          <cell r="Q2324" t="str">
            <v>Zona Metropolitana</v>
          </cell>
          <cell r="R2324" t="str">
            <v>Activo</v>
          </cell>
          <cell r="S2324" t="str">
            <v>En operación</v>
          </cell>
          <cell r="T2324" t="str">
            <v>GNP</v>
          </cell>
          <cell r="U2324" t="str">
            <v>Grupo Nacional Provincial, S.A.B.</v>
          </cell>
          <cell r="V2324" t="str">
            <v>Agente Empleado</v>
          </cell>
          <cell r="W2324" t="str">
            <v>-</v>
          </cell>
          <cell r="X2324" t="str">
            <v>-</v>
          </cell>
          <cell r="Y2324" t="str">
            <v>Asignado</v>
          </cell>
          <cell r="Z2324" t="str">
            <v>V03379</v>
          </cell>
          <cell r="AA2324" t="str">
            <v>Pérez Ordoñez Ricardo</v>
          </cell>
          <cell r="AB2324" t="str">
            <v>GNP Administración de Venta Masiva, S.A. de C.V.</v>
          </cell>
          <cell r="AC2324" t="str">
            <v>PEOR841128GG9</v>
          </cell>
          <cell r="AD2324" t="str">
            <v>Jefe de departamento</v>
          </cell>
          <cell r="AE2324" t="str">
            <v>Gerente Comercial</v>
          </cell>
          <cell r="AF2324" t="str">
            <v>Unidad de Negocio</v>
          </cell>
          <cell r="AG2324" t="str">
            <v>Dirección Canal Masivo</v>
          </cell>
          <cell r="AH2324" t="str">
            <v>Subdirección Comercial Agentes y Empleados</v>
          </cell>
          <cell r="AI2324" t="str">
            <v>C2041</v>
          </cell>
          <cell r="AJ2324" t="str">
            <v>Cabrera Zúñiga Saúl</v>
          </cell>
          <cell r="AK2324" t="str">
            <v>Tlalnepantla</v>
          </cell>
          <cell r="AL2324" t="str">
            <v>Tlalnepantla</v>
          </cell>
          <cell r="AM2324">
            <v>0</v>
          </cell>
          <cell r="AN2324" t="str">
            <v>ricardo.perez@gnp.com.mx</v>
          </cell>
          <cell r="AO2324" t="str">
            <v>ricardo.perez@gnp.com.mx</v>
          </cell>
          <cell r="AQ2324" t="str">
            <v>-</v>
          </cell>
          <cell r="AR2324" t="str">
            <v>6363180011637673</v>
          </cell>
          <cell r="AS2324" t="str">
            <v>ACTIVO</v>
          </cell>
          <cell r="AT2324" t="str">
            <v>4673</v>
          </cell>
          <cell r="AU2324" t="str">
            <v>199</v>
          </cell>
          <cell r="AV2324" t="str">
            <v>01/27</v>
          </cell>
          <cell r="AW2324" t="str">
            <v>IMDM24204175..</v>
          </cell>
          <cell r="AX2324" t="str">
            <v>Activo</v>
          </cell>
          <cell r="AY2324" t="str">
            <v>No</v>
          </cell>
          <cell r="AZ2324" t="str">
            <v>-</v>
          </cell>
          <cell r="BA2324" t="str">
            <v>-</v>
          </cell>
          <cell r="BB2324" t="str">
            <v>-</v>
          </cell>
          <cell r="BC2324" t="str">
            <v>-</v>
          </cell>
          <cell r="BD2324" t="str">
            <v>-</v>
          </cell>
          <cell r="BE2324" t="str">
            <v>-</v>
          </cell>
          <cell r="BF2324" t="str">
            <v>-</v>
          </cell>
          <cell r="BG2324" t="str">
            <v>-</v>
          </cell>
          <cell r="BH2324">
            <v>2023</v>
          </cell>
          <cell r="BI2324">
            <v>0</v>
          </cell>
          <cell r="BJ2324" t="str">
            <v>Arrendado</v>
          </cell>
          <cell r="BN2324">
            <v>0</v>
          </cell>
          <cell r="BO2324">
            <v>0</v>
          </cell>
          <cell r="BP2324" t="str">
            <v>-</v>
          </cell>
          <cell r="BQ2324">
            <v>43652</v>
          </cell>
          <cell r="BR2324" t="str">
            <v>AP-20181108-0815</v>
          </cell>
          <cell r="BS2324" t="str">
            <v>134</v>
          </cell>
          <cell r="BT2324" t="str">
            <v>5/48</v>
          </cell>
          <cell r="BU2324">
            <v>2410.09</v>
          </cell>
          <cell r="BV2324">
            <v>2711.83</v>
          </cell>
          <cell r="BW2324">
            <v>5121.92</v>
          </cell>
          <cell r="BX2324">
            <v>819.51</v>
          </cell>
          <cell r="BY2324">
            <v>5941.43</v>
          </cell>
          <cell r="BZ2324">
            <v>247637.48</v>
          </cell>
          <cell r="CA2324" t="str">
            <v>01/02/2019</v>
          </cell>
          <cell r="CB2324" t="str">
            <v>06/02/2023</v>
          </cell>
          <cell r="CC2324" t="str">
            <v>Miércoles</v>
          </cell>
          <cell r="CD2324" t="str">
            <v>-</v>
          </cell>
          <cell r="CE2324" t="str">
            <v>4</v>
          </cell>
          <cell r="CF2324" t="str">
            <v>Rojo</v>
          </cell>
          <cell r="CG2324" t="str">
            <v>3er Sábado</v>
          </cell>
          <cell r="CH2324" t="str">
            <v>Mzo y Abr</v>
          </cell>
          <cell r="CI2324" t="str">
            <v>Sep y Oct</v>
          </cell>
          <cell r="CJ2324" t="str">
            <v>AgenteEmp</v>
          </cell>
          <cell r="CK2324">
            <v>72</v>
          </cell>
          <cell r="CL2324" t="str">
            <v>101 - MAGNA</v>
          </cell>
          <cell r="CM2324" t="str">
            <v>19126</v>
          </cell>
          <cell r="CN2324" t="str">
            <v>185/60/R15</v>
          </cell>
          <cell r="CO2324" t="str">
            <v>Motor: 1.5L, Potencia: 99hp @ 4,800 rpm. Torque: 82 lb-pie @ 4,000 rpm</v>
          </cell>
          <cell r="CP2324" t="str">
            <v>4015652</v>
          </cell>
        </row>
        <row r="2325">
          <cell r="A2325" t="str">
            <v>19127</v>
          </cell>
          <cell r="B2325" t="str">
            <v>01F708</v>
          </cell>
          <cell r="C2325" t="str">
            <v>Ciudad de México</v>
          </cell>
          <cell r="D2325" t="str">
            <v>No aplica</v>
          </cell>
          <cell r="E2325" t="str">
            <v>Prius</v>
          </cell>
          <cell r="F2325" t="str">
            <v>Automóvil</v>
          </cell>
          <cell r="G2325" t="str">
            <v>Toyota</v>
          </cell>
          <cell r="H2325" t="str">
            <v>Prius C 5 Ptas, Híbrido, T/A-CVT, D/H, A/A, ABS, B/A, E/E, CD/BT</v>
          </cell>
          <cell r="I2325" t="str">
            <v>JTDKDTB30K1624562</v>
          </cell>
          <cell r="J2325" t="str">
            <v>1NZ 8755785</v>
          </cell>
          <cell r="K2325" t="str">
            <v>Magna</v>
          </cell>
          <cell r="L2325">
            <v>4</v>
          </cell>
          <cell r="M2325">
            <v>36</v>
          </cell>
          <cell r="N2325">
            <v>2019</v>
          </cell>
          <cell r="O2325" t="str">
            <v>Tlalnepantla</v>
          </cell>
          <cell r="P2325" t="str">
            <v>Estado de México</v>
          </cell>
          <cell r="Q2325" t="str">
            <v>Centro</v>
          </cell>
          <cell r="R2325" t="str">
            <v>Activo</v>
          </cell>
          <cell r="S2325" t="str">
            <v>En operación</v>
          </cell>
          <cell r="T2325" t="str">
            <v>GNP</v>
          </cell>
          <cell r="U2325" t="str">
            <v>Grupo Nacional Provincial, S.A.B.</v>
          </cell>
          <cell r="V2325" t="str">
            <v>Agente Empleado</v>
          </cell>
          <cell r="W2325" t="str">
            <v>-</v>
          </cell>
          <cell r="X2325" t="str">
            <v>-</v>
          </cell>
          <cell r="Y2325" t="str">
            <v>Asignado</v>
          </cell>
          <cell r="Z2325" t="str">
            <v>V05477</v>
          </cell>
          <cell r="AA2325" t="str">
            <v>Pasillas Sanchez Edgar Adolfo</v>
          </cell>
          <cell r="AB2325" t="str">
            <v>GNP Administración de Venta Masiva, S.A. de C.V.</v>
          </cell>
          <cell r="AC2325" t="str">
            <v>PASE720823SX0</v>
          </cell>
          <cell r="AD2325" t="str">
            <v>Jefe de departamento</v>
          </cell>
          <cell r="AE2325" t="str">
            <v>Gerente Comercial</v>
          </cell>
          <cell r="AF2325" t="str">
            <v>Unidad de Negocio</v>
          </cell>
          <cell r="AG2325" t="str">
            <v>Dirección Canal Masivo</v>
          </cell>
          <cell r="AH2325" t="str">
            <v>Subdirección Comercial Agentes y Empleados</v>
          </cell>
          <cell r="AI2325" t="str">
            <v>C2041</v>
          </cell>
          <cell r="AJ2325" t="str">
            <v>Cabrera Zúñiga Saúl</v>
          </cell>
          <cell r="AK2325" t="str">
            <v>Tlalnepantla</v>
          </cell>
          <cell r="AL2325" t="str">
            <v>Tlalnepantla</v>
          </cell>
          <cell r="AM2325">
            <v>0</v>
          </cell>
          <cell r="AN2325" t="str">
            <v>edgar.pasillas@gnp.com.mx</v>
          </cell>
          <cell r="AO2325" t="str">
            <v>edgar.pasillas@gnp.com.mx</v>
          </cell>
          <cell r="AQ2325">
            <v>5541442223</v>
          </cell>
          <cell r="AR2325" t="str">
            <v>6363180011637731</v>
          </cell>
          <cell r="AS2325" t="str">
            <v>ACTIVO</v>
          </cell>
          <cell r="AT2325" t="str">
            <v>5822</v>
          </cell>
          <cell r="AU2325" t="str">
            <v>940</v>
          </cell>
          <cell r="AV2325" t="str">
            <v>01/27</v>
          </cell>
          <cell r="AW2325" t="str">
            <v>IMDM24204136..</v>
          </cell>
          <cell r="AX2325" t="str">
            <v>Activo</v>
          </cell>
          <cell r="AY2325" t="str">
            <v>No</v>
          </cell>
          <cell r="AZ2325" t="str">
            <v>-</v>
          </cell>
          <cell r="BA2325" t="str">
            <v>-</v>
          </cell>
          <cell r="BB2325" t="str">
            <v>-</v>
          </cell>
          <cell r="BC2325" t="str">
            <v>-</v>
          </cell>
          <cell r="BD2325" t="str">
            <v>-</v>
          </cell>
          <cell r="BE2325" t="str">
            <v>-</v>
          </cell>
          <cell r="BF2325" t="str">
            <v>-</v>
          </cell>
          <cell r="BG2325" t="str">
            <v>-</v>
          </cell>
          <cell r="BH2325">
            <v>2023</v>
          </cell>
          <cell r="BI2325">
            <v>0</v>
          </cell>
          <cell r="BJ2325" t="str">
            <v>Arrendado</v>
          </cell>
          <cell r="BN2325">
            <v>0</v>
          </cell>
          <cell r="BO2325">
            <v>0</v>
          </cell>
          <cell r="BP2325" t="str">
            <v>-</v>
          </cell>
          <cell r="BQ2325">
            <v>43652</v>
          </cell>
          <cell r="BR2325" t="str">
            <v>AP-20181108-0815</v>
          </cell>
          <cell r="BS2325" t="str">
            <v>135</v>
          </cell>
          <cell r="BT2325" t="str">
            <v>5/48</v>
          </cell>
          <cell r="BU2325">
            <v>2410.09</v>
          </cell>
          <cell r="BV2325">
            <v>2711.83</v>
          </cell>
          <cell r="BW2325">
            <v>5121.92</v>
          </cell>
          <cell r="BX2325">
            <v>819.51</v>
          </cell>
          <cell r="BY2325">
            <v>5941.43</v>
          </cell>
          <cell r="BZ2325">
            <v>247637.48</v>
          </cell>
          <cell r="CA2325" t="str">
            <v>01/02/2019</v>
          </cell>
          <cell r="CB2325" t="str">
            <v>06/02/2023</v>
          </cell>
          <cell r="CC2325" t="str">
            <v>Martes</v>
          </cell>
          <cell r="CD2325" t="str">
            <v>-</v>
          </cell>
          <cell r="CE2325" t="str">
            <v>8</v>
          </cell>
          <cell r="CF2325" t="str">
            <v>Rosa</v>
          </cell>
          <cell r="CG2325" t="str">
            <v>2o Sábado</v>
          </cell>
          <cell r="CH2325" t="str">
            <v>Feb y Mzo</v>
          </cell>
          <cell r="CI2325" t="str">
            <v>Ago y Sep</v>
          </cell>
          <cell r="CJ2325" t="str">
            <v>AgenteEmp</v>
          </cell>
          <cell r="CK2325">
            <v>72</v>
          </cell>
          <cell r="CL2325" t="str">
            <v>101 - MAGNA</v>
          </cell>
          <cell r="CM2325" t="str">
            <v>19127</v>
          </cell>
          <cell r="CN2325" t="str">
            <v>185/60/R15</v>
          </cell>
          <cell r="CO2325" t="str">
            <v>Motor: 1.5L, Potencia: 99hp @ 4,800 rpm. Torque: 82 lb-pie @ 4,000 rpm</v>
          </cell>
          <cell r="CP2325" t="str">
            <v>4015670</v>
          </cell>
        </row>
        <row r="2326">
          <cell r="A2326" t="str">
            <v>19128</v>
          </cell>
          <cell r="B2326" t="str">
            <v>01F716</v>
          </cell>
          <cell r="C2326" t="str">
            <v>Ciudad de México</v>
          </cell>
          <cell r="D2326" t="str">
            <v>No aplica</v>
          </cell>
          <cell r="E2326" t="str">
            <v>Prius</v>
          </cell>
          <cell r="F2326" t="str">
            <v>Automóvil</v>
          </cell>
          <cell r="G2326" t="str">
            <v>Toyota</v>
          </cell>
          <cell r="H2326" t="str">
            <v>Prius C 5 Ptas, Híbrido, T/A-CVT, D/H, A/A, ABS, B/A, E/E, CD/BT</v>
          </cell>
          <cell r="I2326" t="str">
            <v>JTDKDTB37K1624557</v>
          </cell>
          <cell r="J2326" t="str">
            <v>1NZ 8755991</v>
          </cell>
          <cell r="K2326" t="str">
            <v>Magna</v>
          </cell>
          <cell r="L2326">
            <v>4</v>
          </cell>
          <cell r="M2326">
            <v>36</v>
          </cell>
          <cell r="N2326">
            <v>2019</v>
          </cell>
          <cell r="O2326" t="str">
            <v>Ciudad de México</v>
          </cell>
          <cell r="P2326" t="str">
            <v>Ciudad de México</v>
          </cell>
          <cell r="Q2326" t="str">
            <v>Zona Metropolitana</v>
          </cell>
          <cell r="R2326" t="str">
            <v>Activo</v>
          </cell>
          <cell r="S2326" t="str">
            <v>En operación</v>
          </cell>
          <cell r="T2326" t="str">
            <v>GNP</v>
          </cell>
          <cell r="U2326" t="str">
            <v>Grupo Nacional Provincial, S.A.B.</v>
          </cell>
          <cell r="V2326" t="str">
            <v>Agente Empleado</v>
          </cell>
          <cell r="W2326" t="str">
            <v>-</v>
          </cell>
          <cell r="X2326" t="str">
            <v>-</v>
          </cell>
          <cell r="Y2326" t="str">
            <v>Asignado</v>
          </cell>
          <cell r="Z2326" t="str">
            <v>V02509</v>
          </cell>
          <cell r="AA2326" t="str">
            <v>Marino Cerón Juan Carlos</v>
          </cell>
          <cell r="AB2326" t="str">
            <v>GNP Administración de Venta Masiva, S.A. de C.V.</v>
          </cell>
          <cell r="AC2326" t="str">
            <v>MACJ840311RDA</v>
          </cell>
          <cell r="AD2326" t="str">
            <v>Jefe de departamento</v>
          </cell>
          <cell r="AE2326" t="str">
            <v>Gerente Comercial</v>
          </cell>
          <cell r="AF2326" t="str">
            <v>Unidad de Negocio</v>
          </cell>
          <cell r="AG2326" t="str">
            <v>Dirección Canal Masivo</v>
          </cell>
          <cell r="AH2326" t="str">
            <v>Subdirección Comercial Agentes y Empleados</v>
          </cell>
          <cell r="AI2326" t="str">
            <v>C2041</v>
          </cell>
          <cell r="AJ2326" t="str">
            <v>Cabrera Zúñiga Saúl</v>
          </cell>
          <cell r="AK2326" t="str">
            <v>Viena</v>
          </cell>
          <cell r="AL2326" t="str">
            <v>Viena</v>
          </cell>
          <cell r="AM2326">
            <v>4635</v>
          </cell>
          <cell r="AN2326" t="str">
            <v>carlos.marino@gnp.com.mx</v>
          </cell>
          <cell r="AO2326" t="str">
            <v>carlos.marino@gnp.com.mx</v>
          </cell>
          <cell r="AQ2326">
            <v>5539774606</v>
          </cell>
          <cell r="AR2326" t="str">
            <v>6363180011637798</v>
          </cell>
          <cell r="AS2326" t="str">
            <v>ACTIVO</v>
          </cell>
          <cell r="AT2326" t="str">
            <v>7433</v>
          </cell>
          <cell r="AU2326" t="str">
            <v>851</v>
          </cell>
          <cell r="AV2326" t="str">
            <v>01/27</v>
          </cell>
          <cell r="AW2326" t="str">
            <v>IMDM24204133..</v>
          </cell>
          <cell r="AX2326" t="str">
            <v>Activo</v>
          </cell>
          <cell r="AY2326" t="str">
            <v>No</v>
          </cell>
          <cell r="AZ2326" t="str">
            <v>-</v>
          </cell>
          <cell r="BA2326" t="str">
            <v>-</v>
          </cell>
          <cell r="BB2326" t="str">
            <v>-</v>
          </cell>
          <cell r="BC2326" t="str">
            <v>-</v>
          </cell>
          <cell r="BD2326" t="str">
            <v>-</v>
          </cell>
          <cell r="BE2326" t="str">
            <v>-</v>
          </cell>
          <cell r="BF2326" t="str">
            <v>-</v>
          </cell>
          <cell r="BG2326" t="str">
            <v>-</v>
          </cell>
          <cell r="BH2326">
            <v>2023</v>
          </cell>
          <cell r="BI2326">
            <v>0</v>
          </cell>
          <cell r="BJ2326" t="str">
            <v>Arrendado</v>
          </cell>
          <cell r="BN2326">
            <v>0</v>
          </cell>
          <cell r="BO2326">
            <v>0</v>
          </cell>
          <cell r="BP2326" t="str">
            <v>-</v>
          </cell>
          <cell r="BQ2326">
            <v>43652</v>
          </cell>
          <cell r="BR2326" t="str">
            <v>AP-20181108-0815</v>
          </cell>
          <cell r="BS2326" t="str">
            <v>136</v>
          </cell>
          <cell r="BT2326" t="str">
            <v>5/48</v>
          </cell>
          <cell r="BU2326">
            <v>2410.09</v>
          </cell>
          <cell r="BV2326">
            <v>2711.83</v>
          </cell>
          <cell r="BW2326">
            <v>5121.92</v>
          </cell>
          <cell r="BX2326">
            <v>819.51</v>
          </cell>
          <cell r="BY2326">
            <v>5941.43</v>
          </cell>
          <cell r="BZ2326">
            <v>247637.48</v>
          </cell>
          <cell r="CA2326" t="str">
            <v>01/02/2019</v>
          </cell>
          <cell r="CB2326" t="str">
            <v>06/02/2023</v>
          </cell>
          <cell r="CC2326" t="str">
            <v>Lunes</v>
          </cell>
          <cell r="CD2326" t="str">
            <v>-</v>
          </cell>
          <cell r="CE2326" t="str">
            <v>6</v>
          </cell>
          <cell r="CF2326" t="str">
            <v>Amarillo</v>
          </cell>
          <cell r="CG2326" t="str">
            <v>1er Sábado</v>
          </cell>
          <cell r="CH2326" t="str">
            <v>Ene y Feb</v>
          </cell>
          <cell r="CI2326" t="str">
            <v>Jul y Ago</v>
          </cell>
          <cell r="CJ2326" t="str">
            <v>AgenteEmp</v>
          </cell>
          <cell r="CK2326">
            <v>72</v>
          </cell>
          <cell r="CL2326" t="str">
            <v>101 - MAGNA</v>
          </cell>
          <cell r="CM2326" t="str">
            <v>19128</v>
          </cell>
          <cell r="CN2326" t="str">
            <v>185/60/R15</v>
          </cell>
          <cell r="CO2326" t="str">
            <v>Motor: 1.5L, Potencia: 99hp @ 4,800 rpm. Torque: 82 lb-pie @ 4,000 rpm</v>
          </cell>
          <cell r="CP2326" t="str">
            <v>4015184</v>
          </cell>
        </row>
        <row r="2327">
          <cell r="A2327" t="str">
            <v>19129</v>
          </cell>
          <cell r="B2327" t="str">
            <v>01F717</v>
          </cell>
          <cell r="C2327" t="str">
            <v>Ciudad de México</v>
          </cell>
          <cell r="D2327" t="str">
            <v>No aplica</v>
          </cell>
          <cell r="E2327" t="str">
            <v>Prius</v>
          </cell>
          <cell r="F2327" t="str">
            <v>Automóvil</v>
          </cell>
          <cell r="G2327" t="str">
            <v>Toyota</v>
          </cell>
          <cell r="H2327" t="str">
            <v>Prius C 5 Ptas, Híbrido, T/A-CVT, D/H, A/A, ABS, B/A, E/E, CD/BT</v>
          </cell>
          <cell r="I2327" t="str">
            <v>JTDKDTB34K1624564</v>
          </cell>
          <cell r="J2327" t="str">
            <v>1NZ 8755811</v>
          </cell>
          <cell r="K2327" t="str">
            <v>Magna</v>
          </cell>
          <cell r="L2327">
            <v>4</v>
          </cell>
          <cell r="M2327">
            <v>36</v>
          </cell>
          <cell r="N2327">
            <v>2019</v>
          </cell>
          <cell r="O2327" t="str">
            <v>Ciudad de México</v>
          </cell>
          <cell r="P2327" t="str">
            <v>Ciudad de México</v>
          </cell>
          <cell r="Q2327" t="str">
            <v>Zona Metropolitana</v>
          </cell>
          <cell r="R2327" t="str">
            <v>Activo</v>
          </cell>
          <cell r="S2327" t="str">
            <v>En operación</v>
          </cell>
          <cell r="T2327" t="str">
            <v>GNP</v>
          </cell>
          <cell r="U2327" t="str">
            <v>Grupo Nacional Provincial, S.A.B.</v>
          </cell>
          <cell r="V2327" t="str">
            <v>Agente Empleado</v>
          </cell>
          <cell r="W2327" t="str">
            <v>-</v>
          </cell>
          <cell r="X2327" t="str">
            <v>-</v>
          </cell>
          <cell r="Y2327" t="str">
            <v>Asignado</v>
          </cell>
          <cell r="Z2327" t="str">
            <v>V06545</v>
          </cell>
          <cell r="AA2327" t="str">
            <v>Secalde Pérez Alberto</v>
          </cell>
          <cell r="AB2327" t="str">
            <v>GNP Administración de Venta Masiva, S.A. de C.V.</v>
          </cell>
          <cell r="AC2327" t="str">
            <v>SEPA7509116S4</v>
          </cell>
          <cell r="AD2327" t="str">
            <v>Jefe de departamento</v>
          </cell>
          <cell r="AE2327" t="str">
            <v>Gerente Comercial</v>
          </cell>
          <cell r="AF2327" t="str">
            <v>Unidad de Negocio</v>
          </cell>
          <cell r="AG2327" t="str">
            <v>Dirección Canal Masivo</v>
          </cell>
          <cell r="AH2327" t="str">
            <v>Subdirección Comercial Agentes y Empleados</v>
          </cell>
          <cell r="AI2327" t="str">
            <v>C2041</v>
          </cell>
          <cell r="AJ2327" t="str">
            <v>Cabrera Zúñiga Saúl</v>
          </cell>
          <cell r="AK2327" t="str">
            <v>Viena</v>
          </cell>
          <cell r="AL2327" t="str">
            <v>Viena</v>
          </cell>
          <cell r="AM2327">
            <v>0</v>
          </cell>
          <cell r="AN2327" t="str">
            <v>alberto.secalde@gnp.com.mx</v>
          </cell>
          <cell r="AO2327" t="str">
            <v>alberto.secalde@gnp.com.mx</v>
          </cell>
          <cell r="AQ2327" t="str">
            <v>-</v>
          </cell>
          <cell r="AR2327" t="str">
            <v>6363180011637640</v>
          </cell>
          <cell r="AS2327" t="str">
            <v>ACTIVO</v>
          </cell>
          <cell r="AT2327" t="str">
            <v>3727</v>
          </cell>
          <cell r="AU2327" t="str">
            <v>963</v>
          </cell>
          <cell r="AV2327" t="str">
            <v>01/27</v>
          </cell>
          <cell r="AW2327" t="str">
            <v>IMDM24204147..</v>
          </cell>
          <cell r="AX2327" t="str">
            <v>Activo</v>
          </cell>
          <cell r="AY2327" t="str">
            <v>No</v>
          </cell>
          <cell r="AZ2327" t="str">
            <v>-</v>
          </cell>
          <cell r="BA2327" t="str">
            <v>-</v>
          </cell>
          <cell r="BB2327" t="str">
            <v>-</v>
          </cell>
          <cell r="BC2327" t="str">
            <v>-</v>
          </cell>
          <cell r="BD2327" t="str">
            <v>-</v>
          </cell>
          <cell r="BE2327" t="str">
            <v>-</v>
          </cell>
          <cell r="BF2327" t="str">
            <v>-</v>
          </cell>
          <cell r="BG2327" t="str">
            <v>-</v>
          </cell>
          <cell r="BH2327">
            <v>2023</v>
          </cell>
          <cell r="BI2327">
            <v>0</v>
          </cell>
          <cell r="BJ2327" t="str">
            <v>Arrendado</v>
          </cell>
          <cell r="BN2327">
            <v>0</v>
          </cell>
          <cell r="BO2327">
            <v>0</v>
          </cell>
          <cell r="BP2327" t="str">
            <v>-</v>
          </cell>
          <cell r="BQ2327">
            <v>43652</v>
          </cell>
          <cell r="BR2327" t="str">
            <v>AP-20181108-0815</v>
          </cell>
          <cell r="BS2327" t="str">
            <v>137</v>
          </cell>
          <cell r="BT2327" t="str">
            <v>5/48</v>
          </cell>
          <cell r="BU2327">
            <v>2410.09</v>
          </cell>
          <cell r="BV2327">
            <v>2711.83</v>
          </cell>
          <cell r="BW2327">
            <v>5121.92</v>
          </cell>
          <cell r="BX2327">
            <v>819.51</v>
          </cell>
          <cell r="BY2327">
            <v>5941.43</v>
          </cell>
          <cell r="BZ2327">
            <v>247637.48</v>
          </cell>
          <cell r="CA2327" t="str">
            <v>01/02/2019</v>
          </cell>
          <cell r="CB2327" t="str">
            <v>06/02/2023</v>
          </cell>
          <cell r="CC2327" t="str">
            <v>Martes</v>
          </cell>
          <cell r="CD2327" t="str">
            <v>-</v>
          </cell>
          <cell r="CE2327" t="str">
            <v>7</v>
          </cell>
          <cell r="CF2327" t="str">
            <v>Rosa</v>
          </cell>
          <cell r="CG2327" t="str">
            <v>2o Sábado</v>
          </cell>
          <cell r="CH2327" t="str">
            <v>Feb y Mzo</v>
          </cell>
          <cell r="CI2327" t="str">
            <v>Ago y Sep</v>
          </cell>
          <cell r="CJ2327" t="str">
            <v>AgenteEmp</v>
          </cell>
          <cell r="CK2327">
            <v>72</v>
          </cell>
          <cell r="CL2327" t="str">
            <v>101 - MAGNA</v>
          </cell>
          <cell r="CM2327" t="str">
            <v>19129</v>
          </cell>
          <cell r="CN2327" t="str">
            <v>185/60/R15</v>
          </cell>
          <cell r="CO2327" t="str">
            <v>Motor: 1.5L, Potencia: 99hp @ 4,800 rpm. Torque: 82 lb-pie @ 4,000 rpm</v>
          </cell>
          <cell r="CP2327" t="str">
            <v>4018798</v>
          </cell>
        </row>
        <row r="2328">
          <cell r="A2328" t="str">
            <v>19130</v>
          </cell>
          <cell r="B2328" t="str">
            <v>01F680</v>
          </cell>
          <cell r="C2328" t="str">
            <v>Ciudad de México</v>
          </cell>
          <cell r="D2328" t="str">
            <v>No aplica</v>
          </cell>
          <cell r="E2328" t="str">
            <v>Prius</v>
          </cell>
          <cell r="F2328" t="str">
            <v>Automóvil</v>
          </cell>
          <cell r="G2328" t="str">
            <v>Toyota</v>
          </cell>
          <cell r="H2328" t="str">
            <v>Prius C 5 Ptas, Híbrido, T/A-CVT, D/H, A/A, ABS, B/A, E/E, CD/BT</v>
          </cell>
          <cell r="I2328" t="str">
            <v>JTDKDTB3XK1624696</v>
          </cell>
          <cell r="J2328" t="str">
            <v>1NZ 8759298</v>
          </cell>
          <cell r="K2328" t="str">
            <v>Magna</v>
          </cell>
          <cell r="L2328">
            <v>4</v>
          </cell>
          <cell r="M2328">
            <v>36</v>
          </cell>
          <cell r="N2328">
            <v>2019</v>
          </cell>
          <cell r="O2328" t="str">
            <v>Ciudad de México</v>
          </cell>
          <cell r="P2328" t="str">
            <v>Ciudad de México</v>
          </cell>
          <cell r="Q2328" t="str">
            <v>Zona Metropolitana</v>
          </cell>
          <cell r="R2328" t="str">
            <v>Activo</v>
          </cell>
          <cell r="S2328" t="str">
            <v>En operación</v>
          </cell>
          <cell r="T2328" t="str">
            <v>GNP</v>
          </cell>
          <cell r="U2328" t="str">
            <v>Grupo Nacional Provincial, S.A.B.</v>
          </cell>
          <cell r="V2328" t="str">
            <v>Agente Empleado</v>
          </cell>
          <cell r="W2328" t="str">
            <v>-</v>
          </cell>
          <cell r="X2328" t="str">
            <v>-</v>
          </cell>
          <cell r="Y2328" t="str">
            <v>Asignado</v>
          </cell>
          <cell r="Z2328" t="str">
            <v>V03105</v>
          </cell>
          <cell r="AA2328" t="str">
            <v>Valladares Riveroll Cristina</v>
          </cell>
          <cell r="AB2328" t="str">
            <v>GNP Administración de Venta Masiva, S.A. de C.V.</v>
          </cell>
          <cell r="AC2328" t="str">
            <v>VARC7611215L7</v>
          </cell>
          <cell r="AD2328" t="str">
            <v>Gerente</v>
          </cell>
          <cell r="AE2328" t="str">
            <v>Gerencia Regional Poniente</v>
          </cell>
          <cell r="AF2328" t="str">
            <v>Unidad de Negocio</v>
          </cell>
          <cell r="AG2328" t="str">
            <v>Dirección Canal Masivo</v>
          </cell>
          <cell r="AH2328" t="str">
            <v>Subdirección Comercial Agentes y Empleados</v>
          </cell>
          <cell r="AI2328" t="str">
            <v>C2041</v>
          </cell>
          <cell r="AJ2328" t="str">
            <v>Cabrera Zúñiga Saúl</v>
          </cell>
          <cell r="AK2328" t="str">
            <v>Viena</v>
          </cell>
          <cell r="AL2328" t="str">
            <v>Viena</v>
          </cell>
          <cell r="AM2328">
            <v>4742</v>
          </cell>
          <cell r="AN2328" t="str">
            <v>cristina.valladares@gnp.com.mx</v>
          </cell>
          <cell r="AO2328" t="str">
            <v>cristina.valladares@gnp.com.mx</v>
          </cell>
          <cell r="AQ2328">
            <v>5541949417</v>
          </cell>
          <cell r="AR2328" t="str">
            <v>6363180011637723</v>
          </cell>
          <cell r="AS2328" t="str">
            <v>ACTIVO</v>
          </cell>
          <cell r="AT2328" t="str">
            <v>5247</v>
          </cell>
          <cell r="AU2328" t="str">
            <v>607</v>
          </cell>
          <cell r="AV2328" t="str">
            <v>01/27</v>
          </cell>
          <cell r="AW2328" t="str">
            <v>IMDM24204162..</v>
          </cell>
          <cell r="AX2328" t="str">
            <v>Activo</v>
          </cell>
          <cell r="AY2328" t="str">
            <v>No</v>
          </cell>
          <cell r="AZ2328" t="str">
            <v>-</v>
          </cell>
          <cell r="BA2328" t="str">
            <v>-</v>
          </cell>
          <cell r="BB2328" t="str">
            <v>-</v>
          </cell>
          <cell r="BC2328" t="str">
            <v>-</v>
          </cell>
          <cell r="BD2328" t="str">
            <v>-</v>
          </cell>
          <cell r="BE2328" t="str">
            <v>-</v>
          </cell>
          <cell r="BF2328" t="str">
            <v>-</v>
          </cell>
          <cell r="BG2328" t="str">
            <v>-</v>
          </cell>
          <cell r="BH2328">
            <v>2023</v>
          </cell>
          <cell r="BI2328">
            <v>0</v>
          </cell>
          <cell r="BJ2328" t="str">
            <v>Arrendado</v>
          </cell>
          <cell r="BN2328">
            <v>0</v>
          </cell>
          <cell r="BO2328">
            <v>0</v>
          </cell>
          <cell r="BP2328" t="str">
            <v>-</v>
          </cell>
          <cell r="BQ2328">
            <v>43652</v>
          </cell>
          <cell r="BR2328" t="str">
            <v>AP-20181108-0815</v>
          </cell>
          <cell r="BS2328" t="str">
            <v>138</v>
          </cell>
          <cell r="BT2328" t="str">
            <v>5/48</v>
          </cell>
          <cell r="BU2328">
            <v>2410.09</v>
          </cell>
          <cell r="BV2328">
            <v>2711.83</v>
          </cell>
          <cell r="BW2328">
            <v>5121.92</v>
          </cell>
          <cell r="BX2328">
            <v>819.51</v>
          </cell>
          <cell r="BY2328">
            <v>5941.43</v>
          </cell>
          <cell r="BZ2328">
            <v>247637.48</v>
          </cell>
          <cell r="CA2328" t="str">
            <v>01/02/2019</v>
          </cell>
          <cell r="CB2328" t="str">
            <v>06/02/2023</v>
          </cell>
          <cell r="CC2328" t="str">
            <v>Viernes</v>
          </cell>
          <cell r="CD2328" t="str">
            <v>-</v>
          </cell>
          <cell r="CE2328" t="str">
            <v>0</v>
          </cell>
          <cell r="CF2328" t="str">
            <v>Azul</v>
          </cell>
          <cell r="CG2328" t="str">
            <v>5o Sábado</v>
          </cell>
          <cell r="CH2328" t="str">
            <v>May y Jun</v>
          </cell>
          <cell r="CI2328" t="str">
            <v>Nov y Dic</v>
          </cell>
          <cell r="CJ2328" t="str">
            <v>AgenteEmp</v>
          </cell>
          <cell r="CK2328">
            <v>72</v>
          </cell>
          <cell r="CL2328" t="str">
            <v>101 - MAGNA</v>
          </cell>
          <cell r="CM2328" t="str">
            <v>19130</v>
          </cell>
          <cell r="CN2328" t="str">
            <v>185/60/R15</v>
          </cell>
          <cell r="CO2328" t="str">
            <v>Motor: 1.5L, Potencia: 99hp @ 4,800 rpm. Torque: 82 lb-pie @ 4,000 rpm</v>
          </cell>
          <cell r="CP2328" t="str">
            <v>4015842</v>
          </cell>
        </row>
        <row r="2329">
          <cell r="A2329" t="str">
            <v>19131</v>
          </cell>
          <cell r="B2329" t="str">
            <v>01F704</v>
          </cell>
          <cell r="C2329" t="str">
            <v>Ciudad de México</v>
          </cell>
          <cell r="D2329" t="str">
            <v>No aplica</v>
          </cell>
          <cell r="E2329" t="str">
            <v>Prius</v>
          </cell>
          <cell r="F2329" t="str">
            <v>Automóvil</v>
          </cell>
          <cell r="G2329" t="str">
            <v>Toyota</v>
          </cell>
          <cell r="H2329" t="str">
            <v>Prius C 5 Ptas, Híbrido, T/A-CVT, D/H, A/A, ABS, B/A, E/E, CD/BT</v>
          </cell>
          <cell r="I2329" t="str">
            <v>JTDKDTB34K1624791</v>
          </cell>
          <cell r="J2329" t="str">
            <v>1NZ 8761009</v>
          </cell>
          <cell r="K2329" t="str">
            <v>Magna</v>
          </cell>
          <cell r="L2329">
            <v>4</v>
          </cell>
          <cell r="M2329">
            <v>36</v>
          </cell>
          <cell r="N2329">
            <v>2019</v>
          </cell>
          <cell r="O2329" t="str">
            <v>Tlalnepantla</v>
          </cell>
          <cell r="P2329" t="str">
            <v>Estado de México</v>
          </cell>
          <cell r="Q2329" t="str">
            <v>Centro</v>
          </cell>
          <cell r="R2329" t="str">
            <v>Activo</v>
          </cell>
          <cell r="S2329" t="str">
            <v>En operación</v>
          </cell>
          <cell r="T2329" t="str">
            <v>GNP</v>
          </cell>
          <cell r="U2329" t="str">
            <v>Grupo Nacional Provincial, S.A.B.</v>
          </cell>
          <cell r="V2329" t="str">
            <v>Agente Empleado</v>
          </cell>
          <cell r="W2329" t="str">
            <v>-</v>
          </cell>
          <cell r="X2329" t="str">
            <v>-</v>
          </cell>
          <cell r="Y2329" t="str">
            <v>Asignado</v>
          </cell>
          <cell r="Z2329" t="str">
            <v>V01992</v>
          </cell>
          <cell r="AA2329" t="str">
            <v>Violante Pérez José Christian</v>
          </cell>
          <cell r="AB2329" t="str">
            <v>GNP Administración de Venta Masiva, S.A. de C.V.</v>
          </cell>
          <cell r="AC2329" t="str">
            <v>VIPC7807059N9</v>
          </cell>
          <cell r="AD2329" t="str">
            <v>Jefe de departamento</v>
          </cell>
          <cell r="AE2329" t="str">
            <v>Gerente Comercial</v>
          </cell>
          <cell r="AF2329" t="str">
            <v>Unidad de Negocio</v>
          </cell>
          <cell r="AG2329" t="str">
            <v>Dirección Canal Masivo</v>
          </cell>
          <cell r="AH2329" t="str">
            <v>Subdirección Comercial Agentes y Empleados</v>
          </cell>
          <cell r="AI2329" t="str">
            <v>C2041</v>
          </cell>
          <cell r="AJ2329" t="str">
            <v>Cabrera Zúñiga Saúl</v>
          </cell>
          <cell r="AK2329" t="str">
            <v>Tlalnepantla</v>
          </cell>
          <cell r="AL2329" t="str">
            <v>Tlalnepantla</v>
          </cell>
          <cell r="AM2329">
            <v>0</v>
          </cell>
          <cell r="AN2329" t="str">
            <v>jose.violante@gnp.com.mx</v>
          </cell>
          <cell r="AO2329" t="str">
            <v>jose.violante@gnp.com.mx</v>
          </cell>
          <cell r="AQ2329">
            <v>5545406473</v>
          </cell>
          <cell r="AR2329" t="str">
            <v>6363180011637632</v>
          </cell>
          <cell r="AS2329" t="str">
            <v>ACTIVO</v>
          </cell>
          <cell r="AT2329" t="str">
            <v>3811</v>
          </cell>
          <cell r="AU2329" t="str">
            <v>083</v>
          </cell>
          <cell r="AV2329" t="str">
            <v>01/27</v>
          </cell>
          <cell r="AW2329" t="str">
            <v>IMDM24204144..</v>
          </cell>
          <cell r="AX2329" t="str">
            <v>Activo</v>
          </cell>
          <cell r="AY2329" t="str">
            <v>No</v>
          </cell>
          <cell r="AZ2329" t="str">
            <v>-</v>
          </cell>
          <cell r="BA2329" t="str">
            <v>-</v>
          </cell>
          <cell r="BB2329" t="str">
            <v>-</v>
          </cell>
          <cell r="BC2329" t="str">
            <v>-</v>
          </cell>
          <cell r="BD2329" t="str">
            <v>-</v>
          </cell>
          <cell r="BE2329" t="str">
            <v>-</v>
          </cell>
          <cell r="BF2329" t="str">
            <v>-</v>
          </cell>
          <cell r="BG2329" t="str">
            <v>-</v>
          </cell>
          <cell r="BH2329">
            <v>2023</v>
          </cell>
          <cell r="BI2329">
            <v>0</v>
          </cell>
          <cell r="BJ2329" t="str">
            <v>Arrendado</v>
          </cell>
          <cell r="BN2329">
            <v>0</v>
          </cell>
          <cell r="BO2329">
            <v>0</v>
          </cell>
          <cell r="BP2329" t="str">
            <v>-</v>
          </cell>
          <cell r="BQ2329">
            <v>43652</v>
          </cell>
          <cell r="BR2329" t="str">
            <v>AP-20181108-0815</v>
          </cell>
          <cell r="BS2329" t="str">
            <v>139</v>
          </cell>
          <cell r="BT2329" t="str">
            <v>5/48</v>
          </cell>
          <cell r="BU2329">
            <v>2410.09</v>
          </cell>
          <cell r="BV2329">
            <v>2711.83</v>
          </cell>
          <cell r="BW2329">
            <v>5121.92</v>
          </cell>
          <cell r="BX2329">
            <v>819.51</v>
          </cell>
          <cell r="BY2329">
            <v>5941.43</v>
          </cell>
          <cell r="BZ2329">
            <v>247637.48</v>
          </cell>
          <cell r="CA2329" t="str">
            <v>01/02/2019</v>
          </cell>
          <cell r="CB2329" t="str">
            <v>06/02/2023</v>
          </cell>
          <cell r="CC2329" t="str">
            <v>Miércoles</v>
          </cell>
          <cell r="CD2329" t="str">
            <v>-</v>
          </cell>
          <cell r="CE2329" t="str">
            <v>4</v>
          </cell>
          <cell r="CF2329" t="str">
            <v>Rojo</v>
          </cell>
          <cell r="CG2329" t="str">
            <v>3er Sábado</v>
          </cell>
          <cell r="CH2329" t="str">
            <v>Mzo y Abr</v>
          </cell>
          <cell r="CI2329" t="str">
            <v>Sep y Oct</v>
          </cell>
          <cell r="CJ2329" t="str">
            <v>AgenteEmp</v>
          </cell>
          <cell r="CK2329">
            <v>72</v>
          </cell>
          <cell r="CL2329" t="str">
            <v>101 - MAGNA</v>
          </cell>
          <cell r="CM2329" t="str">
            <v>19131</v>
          </cell>
          <cell r="CN2329" t="str">
            <v>185/60/R15</v>
          </cell>
          <cell r="CO2329" t="str">
            <v>Motor: 1.5L, Potencia: 99hp @ 4,800 rpm. Torque: 82 lb-pie @ 4,000 rpm</v>
          </cell>
          <cell r="CP2329" t="str">
            <v>4015878</v>
          </cell>
        </row>
        <row r="2330">
          <cell r="A2330" t="str">
            <v>19132</v>
          </cell>
          <cell r="B2330" t="str">
            <v>01F685</v>
          </cell>
          <cell r="C2330" t="str">
            <v>Ciudad de México</v>
          </cell>
          <cell r="D2330" t="str">
            <v>No aplica</v>
          </cell>
          <cell r="E2330" t="str">
            <v>Prius</v>
          </cell>
          <cell r="F2330" t="str">
            <v>Automóvil</v>
          </cell>
          <cell r="G2330" t="str">
            <v>Toyota</v>
          </cell>
          <cell r="H2330" t="str">
            <v>Prius C 5 Ptas, Híbrido, T/A-CVT, D/H, A/A, ABS, B/A, E/E, CD/BT</v>
          </cell>
          <cell r="I2330" t="str">
            <v>JTDKDTB37K1624607</v>
          </cell>
          <cell r="J2330" t="str">
            <v>1NZ 8756915</v>
          </cell>
          <cell r="K2330" t="str">
            <v>Magna</v>
          </cell>
          <cell r="L2330">
            <v>4</v>
          </cell>
          <cell r="M2330">
            <v>36</v>
          </cell>
          <cell r="N2330">
            <v>2019</v>
          </cell>
          <cell r="O2330" t="str">
            <v>Tlalnepantla</v>
          </cell>
          <cell r="P2330" t="str">
            <v>Estado de México</v>
          </cell>
          <cell r="Q2330" t="str">
            <v>Centro</v>
          </cell>
          <cell r="R2330" t="str">
            <v>Activo</v>
          </cell>
          <cell r="S2330" t="str">
            <v>En operación</v>
          </cell>
          <cell r="T2330" t="str">
            <v>GNP</v>
          </cell>
          <cell r="U2330" t="str">
            <v>Grupo Nacional Provincial, S.A.B.</v>
          </cell>
          <cell r="V2330" t="str">
            <v>Agente Empleado</v>
          </cell>
          <cell r="W2330" t="str">
            <v>-</v>
          </cell>
          <cell r="X2330" t="str">
            <v>-</v>
          </cell>
          <cell r="Y2330" t="str">
            <v>Asignado</v>
          </cell>
          <cell r="Z2330" t="str">
            <v>V03894</v>
          </cell>
          <cell r="AA2330" t="str">
            <v>Trujillo Neria Nancy Esther</v>
          </cell>
          <cell r="AB2330" t="str">
            <v>GNP Administración de Venta Masiva, S.A. de C.V.</v>
          </cell>
          <cell r="AC2330" t="str">
            <v>TUNN800229M86</v>
          </cell>
          <cell r="AD2330" t="str">
            <v>Jefe de departamento</v>
          </cell>
          <cell r="AE2330" t="str">
            <v>Gerente Comercial</v>
          </cell>
          <cell r="AF2330" t="str">
            <v>Unidad de Negocio</v>
          </cell>
          <cell r="AG2330" t="str">
            <v>Dirección Canal Masivo</v>
          </cell>
          <cell r="AH2330" t="str">
            <v>Subdirección Comercial Agentes y Empleados</v>
          </cell>
          <cell r="AI2330" t="str">
            <v>C2041</v>
          </cell>
          <cell r="AJ2330" t="str">
            <v>Cabrera Zúñiga Saúl</v>
          </cell>
          <cell r="AK2330" t="str">
            <v>Tlalnepantla</v>
          </cell>
          <cell r="AL2330" t="str">
            <v>Tlalnepantla</v>
          </cell>
          <cell r="AM2330">
            <v>4763</v>
          </cell>
          <cell r="AN2330" t="str">
            <v>nancy.trujillo@gnp.com.mx</v>
          </cell>
          <cell r="AO2330" t="str">
            <v>nancy.trujillo@gnp.com.mx</v>
          </cell>
          <cell r="AQ2330">
            <v>5565809685</v>
          </cell>
          <cell r="AR2330" t="str">
            <v>6363180011637699</v>
          </cell>
          <cell r="AS2330" t="str">
            <v>CANCELADO</v>
          </cell>
          <cell r="AT2330" t="str">
            <v>5857</v>
          </cell>
          <cell r="AU2330" t="str">
            <v>506</v>
          </cell>
          <cell r="AV2330" t="str">
            <v>01/27</v>
          </cell>
          <cell r="AW2330" t="str">
            <v>IMDM24204152..</v>
          </cell>
          <cell r="AX2330" t="str">
            <v>Activo</v>
          </cell>
          <cell r="AY2330" t="str">
            <v>No</v>
          </cell>
          <cell r="AZ2330" t="str">
            <v>-</v>
          </cell>
          <cell r="BA2330" t="str">
            <v>-</v>
          </cell>
          <cell r="BB2330" t="str">
            <v>-</v>
          </cell>
          <cell r="BC2330" t="str">
            <v>-</v>
          </cell>
          <cell r="BD2330" t="str">
            <v>-</v>
          </cell>
          <cell r="BE2330" t="str">
            <v>-</v>
          </cell>
          <cell r="BF2330" t="str">
            <v>-</v>
          </cell>
          <cell r="BG2330" t="str">
            <v>-</v>
          </cell>
          <cell r="BH2330">
            <v>2023</v>
          </cell>
          <cell r="BI2330">
            <v>0</v>
          </cell>
          <cell r="BJ2330" t="str">
            <v>Arrendado</v>
          </cell>
          <cell r="BN2330">
            <v>0</v>
          </cell>
          <cell r="BO2330">
            <v>0</v>
          </cell>
          <cell r="BP2330" t="str">
            <v>-</v>
          </cell>
          <cell r="BQ2330">
            <v>43652</v>
          </cell>
          <cell r="BR2330" t="str">
            <v>AP-20181108-0815</v>
          </cell>
          <cell r="BS2330" t="str">
            <v>140</v>
          </cell>
          <cell r="BT2330" t="str">
            <v>5/48</v>
          </cell>
          <cell r="BU2330">
            <v>2410.09</v>
          </cell>
          <cell r="BV2330">
            <v>2711.83</v>
          </cell>
          <cell r="BW2330">
            <v>5121.92</v>
          </cell>
          <cell r="BX2330">
            <v>819.51</v>
          </cell>
          <cell r="BY2330">
            <v>5941.43</v>
          </cell>
          <cell r="BZ2330">
            <v>247637.48</v>
          </cell>
          <cell r="CA2330" t="str">
            <v>01/02/2019</v>
          </cell>
          <cell r="CB2330" t="str">
            <v>06/02/2023</v>
          </cell>
          <cell r="CC2330" t="str">
            <v>Lunes</v>
          </cell>
          <cell r="CD2330" t="str">
            <v>-</v>
          </cell>
          <cell r="CE2330" t="str">
            <v>5</v>
          </cell>
          <cell r="CF2330" t="str">
            <v>Amarillo</v>
          </cell>
          <cell r="CG2330" t="str">
            <v>1er Sábado</v>
          </cell>
          <cell r="CH2330" t="str">
            <v>Ene y Feb</v>
          </cell>
          <cell r="CI2330" t="str">
            <v>Jul y Ago</v>
          </cell>
          <cell r="CJ2330" t="str">
            <v>AgenteEmp</v>
          </cell>
          <cell r="CK2330">
            <v>72</v>
          </cell>
          <cell r="CL2330" t="str">
            <v>101 - MAGNA</v>
          </cell>
          <cell r="CM2330" t="str">
            <v>19132</v>
          </cell>
          <cell r="CN2330" t="str">
            <v>185/60/R15</v>
          </cell>
          <cell r="CO2330" t="str">
            <v>Motor: 1.5L, Potencia: 99hp @ 4,800 rpm. Torque: 82 lb-pie @ 4,000 rpm</v>
          </cell>
          <cell r="CP2330" t="str">
            <v>4015858</v>
          </cell>
        </row>
        <row r="2331">
          <cell r="A2331" t="str">
            <v>19133</v>
          </cell>
          <cell r="B2331" t="str">
            <v>01F682</v>
          </cell>
          <cell r="C2331" t="str">
            <v>Ciudad de México</v>
          </cell>
          <cell r="D2331" t="str">
            <v>No aplica</v>
          </cell>
          <cell r="E2331" t="str">
            <v>Prius</v>
          </cell>
          <cell r="F2331" t="str">
            <v>Automóvil</v>
          </cell>
          <cell r="G2331" t="str">
            <v>Toyota</v>
          </cell>
          <cell r="H2331" t="str">
            <v>Prius C 5 Ptas, Híbrido, T/A-CVT, D/H, A/A, ABS, B/A, E/E, CD/BT</v>
          </cell>
          <cell r="I2331" t="str">
            <v>JTDKDTB35K1624699</v>
          </cell>
          <cell r="J2331" t="str">
            <v>1NZ 8759321</v>
          </cell>
          <cell r="K2331" t="str">
            <v>Magna</v>
          </cell>
          <cell r="L2331">
            <v>4</v>
          </cell>
          <cell r="M2331">
            <v>36</v>
          </cell>
          <cell r="N2331">
            <v>2019</v>
          </cell>
          <cell r="O2331" t="str">
            <v>Ciudad de México</v>
          </cell>
          <cell r="P2331" t="str">
            <v>Ciudad de México</v>
          </cell>
          <cell r="Q2331" t="str">
            <v>Zona Metropolitana</v>
          </cell>
          <cell r="R2331" t="str">
            <v>Activo</v>
          </cell>
          <cell r="S2331" t="str">
            <v>En operación</v>
          </cell>
          <cell r="T2331" t="str">
            <v>GNP</v>
          </cell>
          <cell r="U2331" t="str">
            <v>Grupo Nacional Provincial, S.A.B.</v>
          </cell>
          <cell r="V2331" t="str">
            <v>Agente Empleado</v>
          </cell>
          <cell r="W2331" t="str">
            <v>-</v>
          </cell>
          <cell r="X2331" t="str">
            <v>-</v>
          </cell>
          <cell r="Y2331" t="str">
            <v>Asignado</v>
          </cell>
          <cell r="Z2331" t="str">
            <v>V08333</v>
          </cell>
          <cell r="AA2331" t="str">
            <v>Márquez Tabla Ariel</v>
          </cell>
          <cell r="AB2331" t="str">
            <v>GNP Administración de Venta Masiva, S.A. de C.V.</v>
          </cell>
          <cell r="AC2331" t="str">
            <v>MATA7903163S4</v>
          </cell>
          <cell r="AD2331" t="str">
            <v>Jefe de departamento</v>
          </cell>
          <cell r="AE2331" t="str">
            <v>Gerente Comercial</v>
          </cell>
          <cell r="AF2331" t="str">
            <v>Unidad de Negocio</v>
          </cell>
          <cell r="AG2331" t="str">
            <v>Dirección Canal Masivo</v>
          </cell>
          <cell r="AH2331" t="str">
            <v>Subdirección Comercial Agentes y Empleados</v>
          </cell>
          <cell r="AI2331" t="str">
            <v>C2041</v>
          </cell>
          <cell r="AJ2331" t="str">
            <v>Cabrera Zúñiga Saúl</v>
          </cell>
          <cell r="AK2331" t="str">
            <v>Viena</v>
          </cell>
          <cell r="AL2331" t="str">
            <v>Viena</v>
          </cell>
          <cell r="AM2331">
            <v>0</v>
          </cell>
          <cell r="AN2331" t="str">
            <v> ariel.tabla@gnp.com.mx</v>
          </cell>
          <cell r="AO2331">
            <v>0</v>
          </cell>
          <cell r="AP2331" t="str">
            <v> ariel.tabla@gnp.com.mx</v>
          </cell>
          <cell r="AQ2331">
            <v>5591889068</v>
          </cell>
          <cell r="AR2331" t="str">
            <v>6363180011637756</v>
          </cell>
          <cell r="AS2331" t="str">
            <v>ACTIVO</v>
          </cell>
          <cell r="AT2331" t="str">
            <v>9770</v>
          </cell>
          <cell r="AU2331" t="str">
            <v>030</v>
          </cell>
          <cell r="AV2331" t="str">
            <v>01/27</v>
          </cell>
          <cell r="AW2331" t="str">
            <v>IMDM24204151..</v>
          </cell>
          <cell r="AX2331" t="str">
            <v>Activo</v>
          </cell>
          <cell r="AY2331" t="str">
            <v>No</v>
          </cell>
          <cell r="AZ2331" t="str">
            <v>-</v>
          </cell>
          <cell r="BA2331" t="str">
            <v>-</v>
          </cell>
          <cell r="BB2331" t="str">
            <v>-</v>
          </cell>
          <cell r="BC2331" t="str">
            <v>-</v>
          </cell>
          <cell r="BD2331" t="str">
            <v>-</v>
          </cell>
          <cell r="BE2331" t="str">
            <v>-</v>
          </cell>
          <cell r="BF2331" t="str">
            <v>-</v>
          </cell>
          <cell r="BG2331" t="str">
            <v>-</v>
          </cell>
          <cell r="BH2331">
            <v>2023</v>
          </cell>
          <cell r="BI2331">
            <v>0</v>
          </cell>
          <cell r="BJ2331" t="str">
            <v>Arrendado</v>
          </cell>
          <cell r="BN2331">
            <v>0</v>
          </cell>
          <cell r="BO2331">
            <v>0</v>
          </cell>
          <cell r="BP2331" t="str">
            <v>-</v>
          </cell>
          <cell r="BQ2331">
            <v>43652</v>
          </cell>
          <cell r="BR2331" t="str">
            <v>AP-20181108-0815</v>
          </cell>
          <cell r="BS2331" t="str">
            <v>141</v>
          </cell>
          <cell r="BT2331" t="str">
            <v>5/48</v>
          </cell>
          <cell r="BU2331">
            <v>2410.09</v>
          </cell>
          <cell r="BV2331">
            <v>2711.83</v>
          </cell>
          <cell r="BW2331">
            <v>5121.92</v>
          </cell>
          <cell r="BX2331">
            <v>819.51</v>
          </cell>
          <cell r="BY2331">
            <v>5941.43</v>
          </cell>
          <cell r="BZ2331">
            <v>247637.48</v>
          </cell>
          <cell r="CA2331" t="str">
            <v>01/02/2019</v>
          </cell>
          <cell r="CB2331" t="str">
            <v>06/02/2023</v>
          </cell>
          <cell r="CC2331" t="str">
            <v>Jueves</v>
          </cell>
          <cell r="CD2331" t="str">
            <v>-</v>
          </cell>
          <cell r="CE2331" t="str">
            <v>2</v>
          </cell>
          <cell r="CF2331" t="str">
            <v>Verde</v>
          </cell>
          <cell r="CG2331" t="str">
            <v>4o Sábado</v>
          </cell>
          <cell r="CH2331" t="str">
            <v>Abr y May</v>
          </cell>
          <cell r="CI2331" t="str">
            <v>Oct y Nov</v>
          </cell>
          <cell r="CJ2331" t="str">
            <v>AgenteEmp</v>
          </cell>
          <cell r="CK2331">
            <v>72</v>
          </cell>
          <cell r="CL2331" t="str">
            <v>101 - MAGNA</v>
          </cell>
          <cell r="CM2331" t="str">
            <v>19133</v>
          </cell>
          <cell r="CN2331" t="str">
            <v>185/60/R15</v>
          </cell>
          <cell r="CO2331" t="str">
            <v>Motor: 1.5L, Potencia: 99hp @ 4,800 rpm. Torque: 82 lb-pie @ 4,000 rpm</v>
          </cell>
          <cell r="CP2331" t="str">
            <v>4015657</v>
          </cell>
        </row>
        <row r="2332">
          <cell r="A2332" t="str">
            <v>19134</v>
          </cell>
          <cell r="B2332" t="str">
            <v>01F681</v>
          </cell>
          <cell r="C2332" t="str">
            <v>Ciudad de México</v>
          </cell>
          <cell r="D2332" t="str">
            <v>No aplica</v>
          </cell>
          <cell r="E2332" t="str">
            <v>Prius</v>
          </cell>
          <cell r="F2332" t="str">
            <v>Automóvil</v>
          </cell>
          <cell r="G2332" t="str">
            <v>Toyota</v>
          </cell>
          <cell r="H2332" t="str">
            <v>Prius C 5 Ptas, Híbrido, T/A-CVT, D/H, A/A, ABS, B/A, E/E, CD/BT</v>
          </cell>
          <cell r="I2332" t="str">
            <v>JTDKDTB35K1624704</v>
          </cell>
          <cell r="J2332" t="str">
            <v>1NZ 8759599</v>
          </cell>
          <cell r="K2332" t="str">
            <v>Magna</v>
          </cell>
          <cell r="L2332">
            <v>4</v>
          </cell>
          <cell r="M2332">
            <v>36</v>
          </cell>
          <cell r="N2332">
            <v>2019</v>
          </cell>
          <cell r="O2332" t="str">
            <v>Ciudad de México</v>
          </cell>
          <cell r="P2332" t="str">
            <v>Ciudad de México</v>
          </cell>
          <cell r="Q2332" t="str">
            <v>Zona Metropolitana</v>
          </cell>
          <cell r="R2332" t="str">
            <v>Activo</v>
          </cell>
          <cell r="S2332" t="str">
            <v>En operación</v>
          </cell>
          <cell r="T2332" t="str">
            <v>GNP</v>
          </cell>
          <cell r="U2332" t="str">
            <v>Grupo Nacional Provincial, S.A.B.</v>
          </cell>
          <cell r="V2332" t="str">
            <v>Agente Empleado</v>
          </cell>
          <cell r="W2332" t="str">
            <v>-</v>
          </cell>
          <cell r="X2332" t="str">
            <v>-</v>
          </cell>
          <cell r="Y2332" t="str">
            <v>Asignado</v>
          </cell>
          <cell r="Z2332" t="str">
            <v>V02166</v>
          </cell>
          <cell r="AA2332" t="str">
            <v>Campos González Samuel Federico</v>
          </cell>
          <cell r="AB2332" t="str">
            <v>GNP Administración de Venta Masiva, S.A. de C.V.</v>
          </cell>
          <cell r="AC2332" t="str">
            <v>CAGS8403027S6</v>
          </cell>
          <cell r="AD2332" t="str">
            <v>Jefe de departamento</v>
          </cell>
          <cell r="AE2332" t="str">
            <v>Gerente Comercial</v>
          </cell>
          <cell r="AF2332" t="str">
            <v>Unidad de Negocio</v>
          </cell>
          <cell r="AG2332" t="str">
            <v>Dirección Canal Masivo</v>
          </cell>
          <cell r="AH2332" t="str">
            <v>Subdirección Comercial Agentes y Empleados</v>
          </cell>
          <cell r="AI2332" t="str">
            <v>C2041</v>
          </cell>
          <cell r="AJ2332" t="str">
            <v>Cabrera Zúñiga Saúl</v>
          </cell>
          <cell r="AK2332" t="str">
            <v>Viena</v>
          </cell>
          <cell r="AL2332" t="str">
            <v>Viena</v>
          </cell>
          <cell r="AM2332">
            <v>0</v>
          </cell>
          <cell r="AN2332" t="str">
            <v>samuel.campos@gnp.com.mx</v>
          </cell>
          <cell r="AO2332" t="str">
            <v>samuel.campos@gnp.com.mx</v>
          </cell>
          <cell r="AQ2332">
            <v>7222548157</v>
          </cell>
          <cell r="AR2332" t="str">
            <v>6363180011637814</v>
          </cell>
          <cell r="AS2332" t="str">
            <v>ACTIVO</v>
          </cell>
          <cell r="AT2332" t="str">
            <v>7227</v>
          </cell>
          <cell r="AU2332" t="str">
            <v>078</v>
          </cell>
          <cell r="AV2332" t="str">
            <v>01/27</v>
          </cell>
          <cell r="AW2332" t="str">
            <v>IMDM24204149..</v>
          </cell>
          <cell r="AX2332" t="str">
            <v>Activo</v>
          </cell>
          <cell r="AY2332" t="str">
            <v>No</v>
          </cell>
          <cell r="AZ2332" t="str">
            <v>-</v>
          </cell>
          <cell r="BA2332" t="str">
            <v>-</v>
          </cell>
          <cell r="BB2332" t="str">
            <v>-</v>
          </cell>
          <cell r="BC2332" t="str">
            <v>-</v>
          </cell>
          <cell r="BD2332" t="str">
            <v>-</v>
          </cell>
          <cell r="BE2332" t="str">
            <v>-</v>
          </cell>
          <cell r="BF2332" t="str">
            <v>-</v>
          </cell>
          <cell r="BG2332" t="str">
            <v>-</v>
          </cell>
          <cell r="BH2332">
            <v>2023</v>
          </cell>
          <cell r="BI2332">
            <v>0</v>
          </cell>
          <cell r="BJ2332" t="str">
            <v>Arrendado</v>
          </cell>
          <cell r="BN2332">
            <v>0</v>
          </cell>
          <cell r="BO2332">
            <v>0</v>
          </cell>
          <cell r="BP2332" t="str">
            <v>-</v>
          </cell>
          <cell r="BQ2332">
            <v>43652</v>
          </cell>
          <cell r="BR2332" t="str">
            <v>AP-20181108-0815</v>
          </cell>
          <cell r="BS2332" t="str">
            <v>142</v>
          </cell>
          <cell r="BT2332" t="str">
            <v>5/48</v>
          </cell>
          <cell r="BU2332">
            <v>2410.09</v>
          </cell>
          <cell r="BV2332">
            <v>2711.83</v>
          </cell>
          <cell r="BW2332">
            <v>5121.92</v>
          </cell>
          <cell r="BX2332">
            <v>819.51</v>
          </cell>
          <cell r="BY2332">
            <v>5941.43</v>
          </cell>
          <cell r="BZ2332">
            <v>247637.48</v>
          </cell>
          <cell r="CA2332" t="str">
            <v>01/02/2019</v>
          </cell>
          <cell r="CB2332" t="str">
            <v>06/02/2023</v>
          </cell>
          <cell r="CC2332" t="str">
            <v>Jueves</v>
          </cell>
          <cell r="CD2332" t="str">
            <v>-</v>
          </cell>
          <cell r="CE2332" t="str">
            <v>1</v>
          </cell>
          <cell r="CF2332" t="str">
            <v>Verde</v>
          </cell>
          <cell r="CG2332" t="str">
            <v>4o Sábado</v>
          </cell>
          <cell r="CH2332" t="str">
            <v>Abr y May</v>
          </cell>
          <cell r="CI2332" t="str">
            <v>Oct y Nov</v>
          </cell>
          <cell r="CJ2332" t="str">
            <v>AgenteEmp</v>
          </cell>
          <cell r="CK2332">
            <v>72</v>
          </cell>
          <cell r="CL2332" t="str">
            <v>101 - MAGNA</v>
          </cell>
          <cell r="CM2332" t="str">
            <v>19134</v>
          </cell>
          <cell r="CN2332" t="str">
            <v>185/60/R15</v>
          </cell>
          <cell r="CO2332" t="str">
            <v>Motor: 1.5L, Potencia: 99hp @ 4,800 rpm. Torque: 82 lb-pie @ 4,000 rpm</v>
          </cell>
          <cell r="CP2332" t="str">
            <v>4015669</v>
          </cell>
        </row>
        <row r="2333">
          <cell r="A2333" t="str">
            <v>19135</v>
          </cell>
          <cell r="B2333" t="str">
            <v>01F675</v>
          </cell>
          <cell r="C2333" t="str">
            <v>Ciudad de México</v>
          </cell>
          <cell r="D2333" t="str">
            <v>No aplica</v>
          </cell>
          <cell r="E2333" t="str">
            <v>Prius</v>
          </cell>
          <cell r="F2333" t="str">
            <v>Automóvil</v>
          </cell>
          <cell r="G2333" t="str">
            <v>Toyota</v>
          </cell>
          <cell r="H2333" t="str">
            <v>Prius C 5 Ptas, Híbrido, T/A-CVT, D/H, A/A, ABS, B/A, E/E, CD/BT</v>
          </cell>
          <cell r="I2333" t="str">
            <v>JTDKDTB35K1624802</v>
          </cell>
          <cell r="J2333" t="str">
            <v>1NZ 8757855</v>
          </cell>
          <cell r="K2333" t="str">
            <v>Magna</v>
          </cell>
          <cell r="L2333">
            <v>4</v>
          </cell>
          <cell r="M2333">
            <v>36</v>
          </cell>
          <cell r="N2333">
            <v>2019</v>
          </cell>
          <cell r="O2333" t="str">
            <v>Ciudad de México</v>
          </cell>
          <cell r="P2333" t="str">
            <v>Ciudad de México</v>
          </cell>
          <cell r="Q2333" t="str">
            <v>Zona Metropolitana</v>
          </cell>
          <cell r="R2333" t="str">
            <v>Activo</v>
          </cell>
          <cell r="S2333" t="str">
            <v>En operación</v>
          </cell>
          <cell r="T2333" t="str">
            <v>GNP</v>
          </cell>
          <cell r="U2333" t="str">
            <v>Grupo Nacional Provincial, S.A.B.</v>
          </cell>
          <cell r="V2333" t="str">
            <v>Agente Empleado</v>
          </cell>
          <cell r="W2333" t="str">
            <v>-</v>
          </cell>
          <cell r="X2333" t="str">
            <v>-</v>
          </cell>
          <cell r="Y2333" t="str">
            <v>Asignado</v>
          </cell>
          <cell r="Z2333" t="str">
            <v>V02857</v>
          </cell>
          <cell r="AA2333" t="str">
            <v>Cornejo Peralta Patricia</v>
          </cell>
          <cell r="AB2333" t="str">
            <v>GNP Administración de Venta Masiva, S.A. de C.V.</v>
          </cell>
          <cell r="AC2333" t="str">
            <v>COPP840212U75</v>
          </cell>
          <cell r="AD2333" t="str">
            <v>Jefe de departamento</v>
          </cell>
          <cell r="AE2333" t="str">
            <v>Gerente Comercial</v>
          </cell>
          <cell r="AF2333" t="str">
            <v>Unidad de Negocio</v>
          </cell>
          <cell r="AG2333" t="str">
            <v>Dirección Canal Masivo</v>
          </cell>
          <cell r="AH2333" t="str">
            <v>Subdirección Comercial Agentes y Empleados</v>
          </cell>
          <cell r="AI2333" t="str">
            <v>C2041</v>
          </cell>
          <cell r="AJ2333" t="str">
            <v>Cabrera Zúñiga Saúl</v>
          </cell>
          <cell r="AK2333" t="str">
            <v>Amores A1 PB</v>
          </cell>
          <cell r="AL2333" t="str">
            <v>Amores</v>
          </cell>
          <cell r="AM2333">
            <v>4081</v>
          </cell>
          <cell r="AN2333" t="str">
            <v>patricia.cornejo@gnp.com.mx</v>
          </cell>
          <cell r="AO2333" t="str">
            <v>patricia.cornejo@gnp.com.mx</v>
          </cell>
          <cell r="AQ2333" t="str">
            <v>-</v>
          </cell>
          <cell r="AR2333" t="str">
            <v>6363180011637665</v>
          </cell>
          <cell r="AS2333" t="str">
            <v>ACTIVO</v>
          </cell>
          <cell r="AT2333" t="str">
            <v>2322</v>
          </cell>
          <cell r="AU2333" t="str">
            <v>901</v>
          </cell>
          <cell r="AV2333" t="str">
            <v>01/27</v>
          </cell>
          <cell r="AW2333" t="str">
            <v>IMDM24204146..</v>
          </cell>
          <cell r="AX2333" t="str">
            <v>Activo</v>
          </cell>
          <cell r="AY2333" t="str">
            <v>No</v>
          </cell>
          <cell r="AZ2333" t="str">
            <v>-</v>
          </cell>
          <cell r="BA2333" t="str">
            <v>-</v>
          </cell>
          <cell r="BB2333" t="str">
            <v>-</v>
          </cell>
          <cell r="BC2333" t="str">
            <v>-</v>
          </cell>
          <cell r="BD2333" t="str">
            <v>-</v>
          </cell>
          <cell r="BE2333" t="str">
            <v>-</v>
          </cell>
          <cell r="BF2333" t="str">
            <v>-</v>
          </cell>
          <cell r="BG2333" t="str">
            <v>-</v>
          </cell>
          <cell r="BH2333">
            <v>2023</v>
          </cell>
          <cell r="BI2333">
            <v>0</v>
          </cell>
          <cell r="BJ2333" t="str">
            <v>Arrendado</v>
          </cell>
          <cell r="BN2333">
            <v>0</v>
          </cell>
          <cell r="BO2333">
            <v>0</v>
          </cell>
          <cell r="BP2333" t="str">
            <v>-</v>
          </cell>
          <cell r="BQ2333">
            <v>43652</v>
          </cell>
          <cell r="BR2333" t="str">
            <v>AP-20181108-0815</v>
          </cell>
          <cell r="BS2333" t="str">
            <v>143</v>
          </cell>
          <cell r="BT2333" t="str">
            <v>5/48</v>
          </cell>
          <cell r="BU2333">
            <v>2410.09</v>
          </cell>
          <cell r="BV2333">
            <v>2711.83</v>
          </cell>
          <cell r="BW2333">
            <v>5121.92</v>
          </cell>
          <cell r="BX2333">
            <v>819.51</v>
          </cell>
          <cell r="BY2333">
            <v>5941.43</v>
          </cell>
          <cell r="BZ2333">
            <v>247637.48</v>
          </cell>
          <cell r="CA2333" t="str">
            <v>01/02/2019</v>
          </cell>
          <cell r="CB2333" t="str">
            <v>06/02/2023</v>
          </cell>
          <cell r="CC2333" t="str">
            <v>Lunes</v>
          </cell>
          <cell r="CD2333" t="str">
            <v>-</v>
          </cell>
          <cell r="CE2333" t="str">
            <v>5</v>
          </cell>
          <cell r="CF2333" t="str">
            <v>Amarillo</v>
          </cell>
          <cell r="CG2333" t="str">
            <v>1er Sábado</v>
          </cell>
          <cell r="CH2333" t="str">
            <v>Ene y Feb</v>
          </cell>
          <cell r="CI2333" t="str">
            <v>Jul y Ago</v>
          </cell>
          <cell r="CJ2333" t="str">
            <v>AgenteEmp</v>
          </cell>
          <cell r="CK2333">
            <v>72</v>
          </cell>
          <cell r="CL2333" t="str">
            <v>101 - MAGNA</v>
          </cell>
          <cell r="CM2333" t="str">
            <v>19135</v>
          </cell>
          <cell r="CN2333" t="str">
            <v>185/60/R15</v>
          </cell>
          <cell r="CO2333" t="str">
            <v>Motor: 1.5L, Potencia: 99hp @ 4,800 rpm. Torque: 82 lb-pie @ 4,000 rpm</v>
          </cell>
          <cell r="CP2333" t="str">
            <v>4015869</v>
          </cell>
        </row>
        <row r="2334">
          <cell r="A2334" t="str">
            <v>19136</v>
          </cell>
          <cell r="B2334" t="str">
            <v>01F711</v>
          </cell>
          <cell r="C2334" t="str">
            <v>Ciudad de México</v>
          </cell>
          <cell r="D2334" t="str">
            <v>No aplica</v>
          </cell>
          <cell r="E2334" t="str">
            <v>Prius</v>
          </cell>
          <cell r="F2334" t="str">
            <v>Automóvil</v>
          </cell>
          <cell r="G2334" t="str">
            <v>Toyota</v>
          </cell>
          <cell r="H2334" t="str">
            <v>Prius C 5 Ptas, Híbrido, T/A-CVT, D/H, A/A, ABS, B/A, E/E, CD/BT</v>
          </cell>
          <cell r="I2334" t="str">
            <v>JTDKDTB37K1624798</v>
          </cell>
          <cell r="J2334" t="str">
            <v>1NZ 8761186</v>
          </cell>
          <cell r="K2334" t="str">
            <v>Magna</v>
          </cell>
          <cell r="L2334">
            <v>4</v>
          </cell>
          <cell r="M2334">
            <v>36</v>
          </cell>
          <cell r="N2334">
            <v>2019</v>
          </cell>
          <cell r="O2334" t="str">
            <v>Ciudad de México</v>
          </cell>
          <cell r="P2334" t="str">
            <v>Ciudad de México</v>
          </cell>
          <cell r="Q2334" t="str">
            <v>Zona Metropolitana</v>
          </cell>
          <cell r="R2334" t="str">
            <v>Activo</v>
          </cell>
          <cell r="S2334" t="str">
            <v>En operación</v>
          </cell>
          <cell r="T2334" t="str">
            <v>GNP</v>
          </cell>
          <cell r="U2334" t="str">
            <v>Grupo Nacional Provincial, S.A.B.</v>
          </cell>
          <cell r="V2334" t="str">
            <v>Agente Empleado</v>
          </cell>
          <cell r="W2334" t="str">
            <v>-</v>
          </cell>
          <cell r="X2334" t="str">
            <v>-</v>
          </cell>
          <cell r="Y2334" t="str">
            <v>Asignado</v>
          </cell>
          <cell r="Z2334" t="str">
            <v>V08877</v>
          </cell>
          <cell r="AA2334" t="str">
            <v>Ramírez Aguirre Jonathan Jovany</v>
          </cell>
          <cell r="AB2334" t="str">
            <v>GNP Administración de Venta Masiva, S.A. de C.V.</v>
          </cell>
          <cell r="AC2334" t="str">
            <v>RAAJ861117SF0</v>
          </cell>
          <cell r="AD2334" t="str">
            <v>Jefe de departamento</v>
          </cell>
          <cell r="AE2334" t="str">
            <v>Gerente Comercial</v>
          </cell>
          <cell r="AF2334" t="str">
            <v>Unidad de Negocio</v>
          </cell>
          <cell r="AG2334" t="str">
            <v>Dirección Canal Masivo</v>
          </cell>
          <cell r="AH2334" t="str">
            <v>Subdirección Comercial Agentes y Empleados</v>
          </cell>
          <cell r="AI2334" t="str">
            <v>C2041</v>
          </cell>
          <cell r="AJ2334" t="str">
            <v>Cabrera Zúñiga Saúl</v>
          </cell>
          <cell r="AK2334" t="str">
            <v>Viena</v>
          </cell>
          <cell r="AL2334" t="str">
            <v>Viena</v>
          </cell>
          <cell r="AM2334">
            <v>0</v>
          </cell>
          <cell r="AN2334" t="str">
            <v>jovany.ramirez@gnp.com.mx</v>
          </cell>
          <cell r="AO2334">
            <v>0</v>
          </cell>
          <cell r="AP2334" t="str">
            <v>luis.vega@gnp.com.mx</v>
          </cell>
          <cell r="AQ2334">
            <v>5551058819</v>
          </cell>
          <cell r="AR2334" t="str">
            <v>6363180011637749</v>
          </cell>
          <cell r="AS2334" t="str">
            <v>BLOQUEADO</v>
          </cell>
          <cell r="AT2334" t="str">
            <v>8251</v>
          </cell>
          <cell r="AU2334" t="str">
            <v>078</v>
          </cell>
          <cell r="AV2334" t="str">
            <v>01/27</v>
          </cell>
          <cell r="AW2334" t="str">
            <v>IMDM24204141..</v>
          </cell>
          <cell r="AX2334" t="str">
            <v>Inactivo</v>
          </cell>
          <cell r="AY2334" t="str">
            <v>No</v>
          </cell>
          <cell r="AZ2334" t="str">
            <v>-</v>
          </cell>
          <cell r="BA2334" t="str">
            <v>-</v>
          </cell>
          <cell r="BB2334" t="str">
            <v>-</v>
          </cell>
          <cell r="BC2334" t="str">
            <v>-</v>
          </cell>
          <cell r="BD2334" t="str">
            <v>-</v>
          </cell>
          <cell r="BE2334" t="str">
            <v>-</v>
          </cell>
          <cell r="BF2334" t="str">
            <v>-</v>
          </cell>
          <cell r="BG2334" t="str">
            <v>-</v>
          </cell>
          <cell r="BH2334">
            <v>2023</v>
          </cell>
          <cell r="BI2334">
            <v>0</v>
          </cell>
          <cell r="BJ2334" t="str">
            <v>Arrendado</v>
          </cell>
          <cell r="BN2334">
            <v>0</v>
          </cell>
          <cell r="BO2334">
            <v>0</v>
          </cell>
          <cell r="BP2334" t="str">
            <v>-</v>
          </cell>
          <cell r="BQ2334">
            <v>43652</v>
          </cell>
          <cell r="BR2334" t="str">
            <v>AP-20181108-0815</v>
          </cell>
          <cell r="BS2334" t="str">
            <v>144</v>
          </cell>
          <cell r="BT2334" t="str">
            <v>5/48</v>
          </cell>
          <cell r="BU2334">
            <v>2410.09</v>
          </cell>
          <cell r="BV2334">
            <v>2711.83</v>
          </cell>
          <cell r="BW2334">
            <v>5121.92</v>
          </cell>
          <cell r="BX2334">
            <v>819.51</v>
          </cell>
          <cell r="BY2334">
            <v>5941.43</v>
          </cell>
          <cell r="BZ2334">
            <v>247637.48</v>
          </cell>
          <cell r="CA2334" t="str">
            <v>01/02/2019</v>
          </cell>
          <cell r="CB2334" t="str">
            <v>06/02/2023</v>
          </cell>
          <cell r="CC2334" t="str">
            <v>Jueves</v>
          </cell>
          <cell r="CD2334" t="str">
            <v>-</v>
          </cell>
          <cell r="CE2334" t="str">
            <v>1</v>
          </cell>
          <cell r="CF2334" t="str">
            <v>Verde</v>
          </cell>
          <cell r="CG2334" t="str">
            <v>4o Sábado</v>
          </cell>
          <cell r="CH2334" t="str">
            <v>Abr y May</v>
          </cell>
          <cell r="CI2334" t="str">
            <v>Oct y Nov</v>
          </cell>
          <cell r="CJ2334" t="str">
            <v>AgenteEmp</v>
          </cell>
          <cell r="CK2334">
            <v>72</v>
          </cell>
          <cell r="CL2334" t="str">
            <v>101 - MAGNA</v>
          </cell>
          <cell r="CM2334" t="str">
            <v>19136</v>
          </cell>
          <cell r="CN2334" t="str">
            <v>185/60/R15</v>
          </cell>
          <cell r="CO2334" t="str">
            <v>Motor: 1.5L, Potencia: 99hp @ 4,800 rpm. Torque: 82 lb-pie @ 4,000 rpm</v>
          </cell>
          <cell r="CP2334" t="str">
            <v>4015678</v>
          </cell>
        </row>
        <row r="2335">
          <cell r="A2335" t="str">
            <v>19137</v>
          </cell>
          <cell r="B2335" t="str">
            <v>01F712</v>
          </cell>
          <cell r="C2335" t="str">
            <v>Ciudad de México</v>
          </cell>
          <cell r="D2335" t="str">
            <v>No aplica</v>
          </cell>
          <cell r="E2335" t="str">
            <v>Prius</v>
          </cell>
          <cell r="F2335" t="str">
            <v>Automóvil</v>
          </cell>
          <cell r="G2335" t="str">
            <v>Toyota</v>
          </cell>
          <cell r="H2335" t="str">
            <v>Prius C 5 Ptas, Híbrido, T/A-CVT, D/H, A/A, ABS, B/A, E/E, CD/BT</v>
          </cell>
          <cell r="I2335" t="str">
            <v>JTDKDTB33K1624930</v>
          </cell>
          <cell r="J2335" t="str">
            <v>1NZ 8763483</v>
          </cell>
          <cell r="K2335" t="str">
            <v>Magna</v>
          </cell>
          <cell r="L2335">
            <v>4</v>
          </cell>
          <cell r="M2335">
            <v>36</v>
          </cell>
          <cell r="N2335">
            <v>2019</v>
          </cell>
          <cell r="O2335" t="str">
            <v>Tlalnepantla</v>
          </cell>
          <cell r="P2335" t="str">
            <v>Estado de México</v>
          </cell>
          <cell r="Q2335" t="str">
            <v>Centro</v>
          </cell>
          <cell r="R2335" t="str">
            <v>Activo</v>
          </cell>
          <cell r="S2335" t="str">
            <v>En operación</v>
          </cell>
          <cell r="T2335" t="str">
            <v>GNP</v>
          </cell>
          <cell r="U2335" t="str">
            <v>Grupo Nacional Provincial, S.A.B.</v>
          </cell>
          <cell r="V2335" t="str">
            <v>Agente Empleado</v>
          </cell>
          <cell r="W2335" t="str">
            <v>-</v>
          </cell>
          <cell r="X2335" t="str">
            <v>-</v>
          </cell>
          <cell r="Y2335" t="str">
            <v>Asignado</v>
          </cell>
          <cell r="Z2335" t="str">
            <v>V02090</v>
          </cell>
          <cell r="AA2335" t="str">
            <v>Cisneros Ramírez María Teresa</v>
          </cell>
          <cell r="AB2335" t="str">
            <v>GNP Administración de Venta Masiva, S.A. de C.V.</v>
          </cell>
          <cell r="AC2335" t="str">
            <v>CIRT680915EIA</v>
          </cell>
          <cell r="AD2335" t="str">
            <v>Gerente</v>
          </cell>
          <cell r="AE2335" t="str">
            <v>Gerencia Regional Oriente</v>
          </cell>
          <cell r="AF2335" t="str">
            <v>Unidad de Negocio</v>
          </cell>
          <cell r="AG2335" t="str">
            <v>Dirección Canal Masivo</v>
          </cell>
          <cell r="AH2335" t="str">
            <v>Subdirección Comercial Agentes y Empleados</v>
          </cell>
          <cell r="AI2335" t="str">
            <v>C2041</v>
          </cell>
          <cell r="AJ2335" t="str">
            <v>Cabrera Zúñiga Saúl</v>
          </cell>
          <cell r="AK2335" t="str">
            <v>Viena</v>
          </cell>
          <cell r="AL2335" t="str">
            <v>Viena</v>
          </cell>
          <cell r="AM2335">
            <v>0</v>
          </cell>
          <cell r="AN2335" t="str">
            <v>teresa.cisneros@gnp.com.mx</v>
          </cell>
          <cell r="AO2335" t="str">
            <v>teresa.cisneros@gnp.com.mx</v>
          </cell>
          <cell r="AQ2335">
            <v>5540909102</v>
          </cell>
          <cell r="AR2335" t="str">
            <v>6363180011637657</v>
          </cell>
          <cell r="AS2335" t="str">
            <v>ACTIVO</v>
          </cell>
          <cell r="AT2335" t="str">
            <v>5357</v>
          </cell>
          <cell r="AU2335" t="str">
            <v>635</v>
          </cell>
          <cell r="AV2335" t="str">
            <v>01/27</v>
          </cell>
          <cell r="AW2335" t="str">
            <v>IMDM24204145..</v>
          </cell>
          <cell r="AX2335" t="str">
            <v>Activo</v>
          </cell>
          <cell r="AY2335" t="str">
            <v>No</v>
          </cell>
          <cell r="AZ2335" t="str">
            <v>-</v>
          </cell>
          <cell r="BA2335" t="str">
            <v>-</v>
          </cell>
          <cell r="BB2335" t="str">
            <v>-</v>
          </cell>
          <cell r="BC2335" t="str">
            <v>-</v>
          </cell>
          <cell r="BD2335" t="str">
            <v>-</v>
          </cell>
          <cell r="BE2335" t="str">
            <v>-</v>
          </cell>
          <cell r="BF2335" t="str">
            <v>-</v>
          </cell>
          <cell r="BG2335" t="str">
            <v>-</v>
          </cell>
          <cell r="BH2335">
            <v>2023</v>
          </cell>
          <cell r="BI2335">
            <v>0</v>
          </cell>
          <cell r="BJ2335" t="str">
            <v>Arrendado</v>
          </cell>
          <cell r="BN2335">
            <v>0</v>
          </cell>
          <cell r="BO2335">
            <v>0</v>
          </cell>
          <cell r="BP2335" t="str">
            <v>-</v>
          </cell>
          <cell r="BQ2335">
            <v>43652</v>
          </cell>
          <cell r="BR2335" t="str">
            <v>AP-20181108-0815</v>
          </cell>
          <cell r="BS2335" t="str">
            <v>145</v>
          </cell>
          <cell r="BT2335" t="str">
            <v>5/48</v>
          </cell>
          <cell r="BU2335">
            <v>2410.09</v>
          </cell>
          <cell r="BV2335">
            <v>2711.83</v>
          </cell>
          <cell r="BW2335">
            <v>5121.92</v>
          </cell>
          <cell r="BX2335">
            <v>819.51</v>
          </cell>
          <cell r="BY2335">
            <v>5941.43</v>
          </cell>
          <cell r="BZ2335">
            <v>247637.48</v>
          </cell>
          <cell r="CA2335" t="str">
            <v>01/02/2019</v>
          </cell>
          <cell r="CB2335" t="str">
            <v>06/02/2023</v>
          </cell>
          <cell r="CC2335" t="str">
            <v>Jueves</v>
          </cell>
          <cell r="CD2335" t="str">
            <v>-</v>
          </cell>
          <cell r="CE2335" t="str">
            <v>2</v>
          </cell>
          <cell r="CF2335" t="str">
            <v>Verde</v>
          </cell>
          <cell r="CG2335" t="str">
            <v>4o Sábado</v>
          </cell>
          <cell r="CH2335" t="str">
            <v>Abr y May</v>
          </cell>
          <cell r="CI2335" t="str">
            <v>Oct y Nov</v>
          </cell>
          <cell r="CJ2335" t="str">
            <v>AgenteEmp</v>
          </cell>
          <cell r="CK2335">
            <v>72</v>
          </cell>
          <cell r="CL2335" t="str">
            <v>101 - MAGNA</v>
          </cell>
          <cell r="CM2335" t="str">
            <v>19137</v>
          </cell>
          <cell r="CN2335" t="str">
            <v>185/60/R15</v>
          </cell>
          <cell r="CO2335" t="str">
            <v>Motor: 1.5L, Potencia: 99hp @ 4,800 rpm. Torque: 82 lb-pie @ 4,000 rpm</v>
          </cell>
          <cell r="CP2335" t="str">
            <v>4015893</v>
          </cell>
        </row>
        <row r="2336">
          <cell r="A2336" t="str">
            <v>19138</v>
          </cell>
          <cell r="B2336" t="str">
            <v>01F714</v>
          </cell>
          <cell r="C2336" t="str">
            <v>Ciudad de México</v>
          </cell>
          <cell r="D2336" t="str">
            <v>No aplica</v>
          </cell>
          <cell r="E2336" t="str">
            <v>Prius</v>
          </cell>
          <cell r="F2336" t="str">
            <v>Automóvil</v>
          </cell>
          <cell r="G2336" t="str">
            <v>Toyota</v>
          </cell>
          <cell r="H2336" t="str">
            <v>Prius C 5 Ptas, Híbrido, T/A-CVT, D/H, A/A, ABS, B/A, E/E, CD/BT</v>
          </cell>
          <cell r="I2336" t="str">
            <v>JTDKDTB38K1624860</v>
          </cell>
          <cell r="J2336" t="str">
            <v>1NZ 8762319</v>
          </cell>
          <cell r="K2336" t="str">
            <v>Magna</v>
          </cell>
          <cell r="L2336">
            <v>4</v>
          </cell>
          <cell r="M2336">
            <v>36</v>
          </cell>
          <cell r="N2336">
            <v>2019</v>
          </cell>
          <cell r="O2336" t="str">
            <v>Ciudad de México</v>
          </cell>
          <cell r="P2336" t="str">
            <v>Ciudad de México</v>
          </cell>
          <cell r="Q2336" t="str">
            <v>Zona Metropolitana</v>
          </cell>
          <cell r="R2336" t="str">
            <v>Activo</v>
          </cell>
          <cell r="S2336" t="str">
            <v>En operación</v>
          </cell>
          <cell r="T2336" t="str">
            <v>GNP</v>
          </cell>
          <cell r="U2336" t="str">
            <v>Grupo Nacional Provincial, S.A.B.</v>
          </cell>
          <cell r="V2336" t="str">
            <v>Agente Empleado</v>
          </cell>
          <cell r="W2336" t="str">
            <v>-</v>
          </cell>
          <cell r="X2336" t="str">
            <v>-</v>
          </cell>
          <cell r="Y2336" t="str">
            <v>Asignado</v>
          </cell>
          <cell r="Z2336" t="str">
            <v>V04411</v>
          </cell>
          <cell r="AA2336" t="str">
            <v>Salomón Gutiérrez Martha Cecilia</v>
          </cell>
          <cell r="AB2336" t="str">
            <v>GNP Administración de Venta Masiva, S.A. de C.V.</v>
          </cell>
          <cell r="AC2336" t="str">
            <v>SAGM680304NE2</v>
          </cell>
          <cell r="AD2336" t="str">
            <v>Jefe de departamento</v>
          </cell>
          <cell r="AE2336" t="str">
            <v>Gerente Comercial</v>
          </cell>
          <cell r="AF2336" t="str">
            <v>Unidad de Negocio</v>
          </cell>
          <cell r="AG2336" t="str">
            <v>Dirección Canal Masivo</v>
          </cell>
          <cell r="AH2336" t="str">
            <v>Subdirección Comercial Agentes y Empleados</v>
          </cell>
          <cell r="AI2336" t="str">
            <v>C2041</v>
          </cell>
          <cell r="AJ2336" t="str">
            <v>Cabrera Zúñiga Saúl</v>
          </cell>
          <cell r="AK2336" t="str">
            <v>Viena</v>
          </cell>
          <cell r="AL2336" t="str">
            <v>Viena</v>
          </cell>
          <cell r="AM2336">
            <v>4546</v>
          </cell>
          <cell r="AN2336" t="str">
            <v>martha.salomon@gnp.com.mx</v>
          </cell>
          <cell r="AO2336" t="str">
            <v>martha.salomon@gnp.com.mx</v>
          </cell>
          <cell r="AQ2336" t="str">
            <v>-</v>
          </cell>
          <cell r="AR2336" t="str">
            <v>6363180011637715</v>
          </cell>
          <cell r="AS2336" t="str">
            <v>ACTIVO</v>
          </cell>
          <cell r="AT2336" t="str">
            <v>3281</v>
          </cell>
          <cell r="AU2336" t="str">
            <v>007</v>
          </cell>
          <cell r="AV2336" t="str">
            <v>01/27</v>
          </cell>
          <cell r="AW2336" t="str">
            <v>IMDM24204211..</v>
          </cell>
          <cell r="AX2336" t="str">
            <v>Activo</v>
          </cell>
          <cell r="AY2336" t="str">
            <v>No</v>
          </cell>
          <cell r="AZ2336" t="str">
            <v>-</v>
          </cell>
          <cell r="BA2336" t="str">
            <v>-</v>
          </cell>
          <cell r="BB2336" t="str">
            <v>-</v>
          </cell>
          <cell r="BC2336" t="str">
            <v>-</v>
          </cell>
          <cell r="BD2336" t="str">
            <v>-</v>
          </cell>
          <cell r="BE2336" t="str">
            <v>-</v>
          </cell>
          <cell r="BF2336" t="str">
            <v>-</v>
          </cell>
          <cell r="BG2336" t="str">
            <v>-</v>
          </cell>
          <cell r="BH2336">
            <v>2023</v>
          </cell>
          <cell r="BI2336">
            <v>0</v>
          </cell>
          <cell r="BJ2336" t="str">
            <v>Arrendado</v>
          </cell>
          <cell r="BN2336">
            <v>0</v>
          </cell>
          <cell r="BO2336">
            <v>0</v>
          </cell>
          <cell r="BP2336" t="str">
            <v>-</v>
          </cell>
          <cell r="BQ2336">
            <v>43652</v>
          </cell>
          <cell r="BR2336" t="str">
            <v>AP-20181108-0815</v>
          </cell>
          <cell r="BS2336" t="str">
            <v>146</v>
          </cell>
          <cell r="BT2336" t="str">
            <v>5/48</v>
          </cell>
          <cell r="BU2336">
            <v>2410.09</v>
          </cell>
          <cell r="BV2336">
            <v>2711.83</v>
          </cell>
          <cell r="BW2336">
            <v>5121.92</v>
          </cell>
          <cell r="BX2336">
            <v>819.51</v>
          </cell>
          <cell r="BY2336">
            <v>5941.43</v>
          </cell>
          <cell r="BZ2336">
            <v>247637.48</v>
          </cell>
          <cell r="CA2336" t="str">
            <v>01/02/2019</v>
          </cell>
          <cell r="CB2336" t="str">
            <v>06/02/2023</v>
          </cell>
          <cell r="CC2336" t="str">
            <v>Miércoles</v>
          </cell>
          <cell r="CD2336" t="str">
            <v>-</v>
          </cell>
          <cell r="CE2336" t="str">
            <v>4</v>
          </cell>
          <cell r="CF2336" t="str">
            <v>Rojo</v>
          </cell>
          <cell r="CG2336" t="str">
            <v>3er Sábado</v>
          </cell>
          <cell r="CH2336" t="str">
            <v>Mzo y Abr</v>
          </cell>
          <cell r="CI2336" t="str">
            <v>Sep y Oct</v>
          </cell>
          <cell r="CJ2336" t="str">
            <v>AgenteEmp</v>
          </cell>
          <cell r="CK2336">
            <v>72</v>
          </cell>
          <cell r="CL2336" t="str">
            <v>101 - MAGNA</v>
          </cell>
          <cell r="CM2336" t="str">
            <v>19138</v>
          </cell>
          <cell r="CN2336" t="str">
            <v>185/60/R15</v>
          </cell>
          <cell r="CO2336" t="str">
            <v>Motor: 1.5L, Potencia: 99hp @ 4,800 rpm. Torque: 82 lb-pie @ 4,000 rpm</v>
          </cell>
          <cell r="CP2336" t="str">
            <v>4015637</v>
          </cell>
        </row>
        <row r="2337">
          <cell r="A2337" t="str">
            <v>19139</v>
          </cell>
          <cell r="B2337" t="str">
            <v>02F011</v>
          </cell>
          <cell r="C2337" t="str">
            <v>Ciudad de México</v>
          </cell>
          <cell r="D2337" t="str">
            <v>No aplica</v>
          </cell>
          <cell r="E2337" t="str">
            <v>Prius</v>
          </cell>
          <cell r="F2337" t="str">
            <v>Automóvil</v>
          </cell>
          <cell r="G2337" t="str">
            <v>Toyota</v>
          </cell>
          <cell r="H2337" t="str">
            <v>Prius C 5 Ptas, Híbrido, T/A-CVT, D/H, A/A, ABS, B/A, E/E, CD/BT</v>
          </cell>
          <cell r="I2337" t="str">
            <v>JTDKDTB36K1624937</v>
          </cell>
          <cell r="J2337" t="str">
            <v>1NZ 8764360</v>
          </cell>
          <cell r="K2337" t="str">
            <v>Magna</v>
          </cell>
          <cell r="L2337">
            <v>4</v>
          </cell>
          <cell r="M2337">
            <v>36</v>
          </cell>
          <cell r="N2337">
            <v>2019</v>
          </cell>
          <cell r="O2337" t="str">
            <v>Ciudad de México</v>
          </cell>
          <cell r="P2337" t="str">
            <v>Ciudad de México</v>
          </cell>
          <cell r="Q2337" t="str">
            <v>Zona Metropolitana</v>
          </cell>
          <cell r="R2337" t="str">
            <v>Activo</v>
          </cell>
          <cell r="S2337" t="str">
            <v>En operación</v>
          </cell>
          <cell r="T2337" t="str">
            <v>GNP</v>
          </cell>
          <cell r="U2337" t="str">
            <v>Grupo Nacional Provincial, S.A.B.</v>
          </cell>
          <cell r="V2337" t="str">
            <v>Pool Administrativo</v>
          </cell>
          <cell r="W2337" t="str">
            <v>Pool Administrativo</v>
          </cell>
          <cell r="X2337" t="str">
            <v>Plaza GNP</v>
          </cell>
          <cell r="Y2337" t="str">
            <v>Pool</v>
          </cell>
          <cell r="Z2337" t="str">
            <v>N89927</v>
          </cell>
          <cell r="AA2337" t="str">
            <v>Salazar Hernández Alejandro</v>
          </cell>
          <cell r="AB2337" t="str">
            <v>Grupo Nacional Provincial, S.A.B.</v>
          </cell>
          <cell r="AC2337" t="str">
            <v>SAHA7905127X5</v>
          </cell>
          <cell r="AD2337" t="str">
            <v>Jefe de departamento</v>
          </cell>
          <cell r="AE2337" t="str">
            <v>Jefe de Departamento A</v>
          </cell>
          <cell r="AF2337" t="str">
            <v>Unidad Staff</v>
          </cell>
          <cell r="AG2337" t="str">
            <v>Dirección Recursos Humanos y Servicios Administrativos</v>
          </cell>
          <cell r="AH2337" t="str">
            <v>Subdir. Servicios Generales</v>
          </cell>
          <cell r="AI2337" t="str">
            <v>C6705</v>
          </cell>
          <cell r="AJ2337" t="str">
            <v>Ramirez Granados Arturo</v>
          </cell>
          <cell r="AK2337" t="str">
            <v>Sur P2 C-4</v>
          </cell>
          <cell r="AL2337" t="str">
            <v>Plaza GNP</v>
          </cell>
          <cell r="AM2337">
            <v>3398</v>
          </cell>
          <cell r="AN2337" t="str">
            <v>alejandro.salazar@gnp.com.mx</v>
          </cell>
          <cell r="AO2337" t="str">
            <v>alejandro.salazar@gnp.com.mx</v>
          </cell>
          <cell r="AQ2337" t="str">
            <v>-</v>
          </cell>
          <cell r="AR2337" t="str">
            <v>6363180011745146</v>
          </cell>
          <cell r="AS2337" t="str">
            <v>ACTIVO</v>
          </cell>
          <cell r="AT2337" t="str">
            <v>-</v>
          </cell>
          <cell r="AU2337" t="str">
            <v>-</v>
          </cell>
          <cell r="AV2337" t="str">
            <v>-</v>
          </cell>
          <cell r="AW2337" t="str">
            <v>IMDM24204155..</v>
          </cell>
          <cell r="AX2337" t="str">
            <v>Activo</v>
          </cell>
          <cell r="AY2337" t="str">
            <v>No</v>
          </cell>
          <cell r="AZ2337" t="str">
            <v>-</v>
          </cell>
          <cell r="BA2337" t="str">
            <v>-</v>
          </cell>
          <cell r="BB2337" t="str">
            <v>-</v>
          </cell>
          <cell r="BC2337" t="str">
            <v>-</v>
          </cell>
          <cell r="BD2337" t="str">
            <v>-</v>
          </cell>
          <cell r="BE2337" t="str">
            <v>-</v>
          </cell>
          <cell r="BF2337" t="str">
            <v>-</v>
          </cell>
          <cell r="BG2337" t="str">
            <v>-</v>
          </cell>
          <cell r="BH2337">
            <v>2023</v>
          </cell>
          <cell r="BI2337">
            <v>0</v>
          </cell>
          <cell r="BJ2337" t="str">
            <v>Arrendado</v>
          </cell>
          <cell r="BN2337">
            <v>0</v>
          </cell>
          <cell r="BO2337">
            <v>0</v>
          </cell>
          <cell r="BP2337" t="str">
            <v>-</v>
          </cell>
          <cell r="BQ2337">
            <v>43652</v>
          </cell>
          <cell r="BR2337" t="str">
            <v>AP-20181108-0815</v>
          </cell>
          <cell r="BS2337" t="str">
            <v>147</v>
          </cell>
          <cell r="BT2337" t="str">
            <v>5/48</v>
          </cell>
          <cell r="BU2337">
            <v>2410.09</v>
          </cell>
          <cell r="BV2337">
            <v>2711.83</v>
          </cell>
          <cell r="BW2337">
            <v>5121.92</v>
          </cell>
          <cell r="BX2337">
            <v>819.51</v>
          </cell>
          <cell r="BY2337">
            <v>5941.43</v>
          </cell>
          <cell r="BZ2337">
            <v>247637.48</v>
          </cell>
          <cell r="CA2337" t="str">
            <v>01/02/2019</v>
          </cell>
          <cell r="CB2337" t="str">
            <v>06/02/2023</v>
          </cell>
          <cell r="CC2337" t="str">
            <v>Jueves</v>
          </cell>
          <cell r="CD2337" t="str">
            <v>-</v>
          </cell>
          <cell r="CE2337" t="str">
            <v>1</v>
          </cell>
          <cell r="CF2337" t="str">
            <v>Verde</v>
          </cell>
          <cell r="CG2337" t="str">
            <v>4o Sábado</v>
          </cell>
          <cell r="CH2337" t="str">
            <v>Abr y May</v>
          </cell>
          <cell r="CI2337" t="str">
            <v>Oct y Nov</v>
          </cell>
          <cell r="CJ2337" t="str">
            <v>PAdmvo</v>
          </cell>
          <cell r="CK2337">
            <v>72</v>
          </cell>
          <cell r="CL2337" t="str">
            <v>101 - MAGNA</v>
          </cell>
          <cell r="CM2337" t="str">
            <v>19139</v>
          </cell>
          <cell r="CN2337" t="str">
            <v>185/60/R15</v>
          </cell>
          <cell r="CO2337" t="str">
            <v>Motor: 1.5L, Potencia: 99hp @ 4,800 rpm. Torque: 82 lb-pie @ 4,000 rpm</v>
          </cell>
          <cell r="CP2337" t="str">
            <v>-</v>
          </cell>
        </row>
        <row r="2338">
          <cell r="A2338" t="str">
            <v>19140</v>
          </cell>
          <cell r="B2338" t="str">
            <v>01F676</v>
          </cell>
          <cell r="C2338" t="str">
            <v>Ciudad de México</v>
          </cell>
          <cell r="D2338" t="str">
            <v>No aplica</v>
          </cell>
          <cell r="E2338" t="str">
            <v>Prius</v>
          </cell>
          <cell r="F2338" t="str">
            <v>Automóvil</v>
          </cell>
          <cell r="G2338" t="str">
            <v>Toyota</v>
          </cell>
          <cell r="H2338" t="str">
            <v>Prius C 5 Ptas, Híbrido, T/A-CVT, D/H, A/A, ABS, B/A, E/E, CD/BT</v>
          </cell>
          <cell r="I2338" t="str">
            <v>JTDKDTB3XK1624858</v>
          </cell>
          <cell r="J2338" t="str">
            <v>1NZ 8764360</v>
          </cell>
          <cell r="K2338" t="str">
            <v>Magna</v>
          </cell>
          <cell r="L2338">
            <v>4</v>
          </cell>
          <cell r="M2338">
            <v>36</v>
          </cell>
          <cell r="N2338">
            <v>2019</v>
          </cell>
          <cell r="O2338" t="str">
            <v>Ciudad de México</v>
          </cell>
          <cell r="P2338" t="str">
            <v>Ciudad de México</v>
          </cell>
          <cell r="Q2338" t="str">
            <v>Zona Metropolitana</v>
          </cell>
          <cell r="R2338" t="str">
            <v>Activo</v>
          </cell>
          <cell r="S2338" t="str">
            <v>En operación</v>
          </cell>
          <cell r="T2338" t="str">
            <v>GNP</v>
          </cell>
          <cell r="U2338" t="str">
            <v>Grupo Nacional Provincial, S.A.B.</v>
          </cell>
          <cell r="V2338" t="str">
            <v>Supervisor Ajustes</v>
          </cell>
          <cell r="W2338" t="str">
            <v>-</v>
          </cell>
          <cell r="X2338" t="str">
            <v>-</v>
          </cell>
          <cell r="Y2338" t="str">
            <v>Asignado</v>
          </cell>
          <cell r="Z2338" t="str">
            <v>N88509</v>
          </cell>
          <cell r="AA2338" t="str">
            <v>Armas Salas Luis Norman</v>
          </cell>
          <cell r="AB2338" t="str">
            <v>Grupo Nacional Provincial, S.A.B.</v>
          </cell>
          <cell r="AC2338" t="str">
            <v>AASL7511036P2</v>
          </cell>
          <cell r="AD2338" t="str">
            <v>Jefe de departamento</v>
          </cell>
          <cell r="AE2338" t="str">
            <v>Coordinador de Célula</v>
          </cell>
          <cell r="AF2338" t="str">
            <v>Unidad Operativa</v>
          </cell>
          <cell r="AG2338" t="str">
            <v>Dirección Servicio y Operaciones</v>
          </cell>
          <cell r="AH2338" t="str">
            <v>Subdir. Siniestros CDMX y Sureste</v>
          </cell>
          <cell r="AI2338" t="str">
            <v>C9208</v>
          </cell>
          <cell r="AJ2338" t="str">
            <v>Lasa Estrada Antxon</v>
          </cell>
          <cell r="AK2338" t="str">
            <v>Poniente Anexo</v>
          </cell>
          <cell r="AL2338" t="str">
            <v>Plaza GNP</v>
          </cell>
          <cell r="AM2338">
            <v>0</v>
          </cell>
          <cell r="AN2338" t="str">
            <v>luis.armas@gnp.com.mx</v>
          </cell>
          <cell r="AO2338" t="str">
            <v>luis.armas@gnp.com.mx</v>
          </cell>
          <cell r="AQ2338">
            <v>5535228279</v>
          </cell>
          <cell r="AR2338" t="str">
            <v>6363180011637772</v>
          </cell>
          <cell r="AS2338" t="str">
            <v>ACTIVO</v>
          </cell>
          <cell r="AT2338" t="str">
            <v>8580</v>
          </cell>
          <cell r="AU2338" t="str">
            <v>315</v>
          </cell>
          <cell r="AV2338" t="str">
            <v>01/27</v>
          </cell>
          <cell r="AW2338" t="str">
            <v>IMDM24204134..</v>
          </cell>
          <cell r="AX2338" t="str">
            <v>Activo</v>
          </cell>
          <cell r="AY2338" t="str">
            <v>No</v>
          </cell>
          <cell r="AZ2338" t="str">
            <v>-</v>
          </cell>
          <cell r="BA2338" t="str">
            <v>-</v>
          </cell>
          <cell r="BB2338" t="str">
            <v>-</v>
          </cell>
          <cell r="BC2338" t="str">
            <v>-</v>
          </cell>
          <cell r="BD2338" t="str">
            <v>-</v>
          </cell>
          <cell r="BE2338" t="str">
            <v>-</v>
          </cell>
          <cell r="BF2338" t="str">
            <v>-</v>
          </cell>
          <cell r="BG2338">
            <v>4</v>
          </cell>
          <cell r="BH2338">
            <v>2023</v>
          </cell>
          <cell r="BI2338">
            <v>0</v>
          </cell>
          <cell r="BJ2338" t="str">
            <v>Arrendado</v>
          </cell>
          <cell r="BN2338">
            <v>0</v>
          </cell>
          <cell r="BO2338">
            <v>0</v>
          </cell>
          <cell r="BP2338" t="str">
            <v>-</v>
          </cell>
          <cell r="BQ2338">
            <v>43652</v>
          </cell>
          <cell r="BR2338" t="str">
            <v>AP-20181108-0815</v>
          </cell>
          <cell r="BS2338" t="str">
            <v>148</v>
          </cell>
          <cell r="BT2338" t="str">
            <v>5/48</v>
          </cell>
          <cell r="BU2338">
            <v>2410.09</v>
          </cell>
          <cell r="BV2338">
            <v>2711.83</v>
          </cell>
          <cell r="BW2338">
            <v>5121.92</v>
          </cell>
          <cell r="BX2338">
            <v>819.51</v>
          </cell>
          <cell r="BY2338">
            <v>5941.43</v>
          </cell>
          <cell r="BZ2338">
            <v>247637.48</v>
          </cell>
          <cell r="CA2338" t="str">
            <v>01/02/2019</v>
          </cell>
          <cell r="CB2338" t="str">
            <v>06/02/2023</v>
          </cell>
          <cell r="CC2338" t="str">
            <v>Lunes</v>
          </cell>
          <cell r="CD2338" t="str">
            <v>-</v>
          </cell>
          <cell r="CE2338" t="str">
            <v>6</v>
          </cell>
          <cell r="CF2338" t="str">
            <v>Amarillo</v>
          </cell>
          <cell r="CG2338" t="str">
            <v>1er Sábado</v>
          </cell>
          <cell r="CH2338" t="str">
            <v>Ene y Feb</v>
          </cell>
          <cell r="CI2338" t="str">
            <v>Jul y Ago</v>
          </cell>
          <cell r="CJ2338" t="str">
            <v>PAdmvo</v>
          </cell>
          <cell r="CK2338">
            <v>72</v>
          </cell>
          <cell r="CL2338" t="str">
            <v>101 - MAGNA</v>
          </cell>
          <cell r="CM2338" t="str">
            <v>19140</v>
          </cell>
          <cell r="CN2338" t="str">
            <v>185/60/R15</v>
          </cell>
          <cell r="CO2338" t="str">
            <v>Motor: 1.5L, Potencia: 99hp @ 4,800 rpm. Torque: 82 lb-pie @ 4,000 rpm</v>
          </cell>
          <cell r="CP2338" t="str">
            <v>4015675</v>
          </cell>
        </row>
        <row r="2339">
          <cell r="A2339" t="str">
            <v>19141</v>
          </cell>
          <cell r="B2339" t="str">
            <v>01F710</v>
          </cell>
          <cell r="C2339" t="str">
            <v>Ciudad de México</v>
          </cell>
          <cell r="D2339" t="str">
            <v>No aplica</v>
          </cell>
          <cell r="E2339" t="str">
            <v>Prius</v>
          </cell>
          <cell r="F2339" t="str">
            <v>Automóvil</v>
          </cell>
          <cell r="G2339" t="str">
            <v>Toyota</v>
          </cell>
          <cell r="H2339" t="str">
            <v>Prius C 5 Ptas, Híbrido, T/A-CVT, D/H, A/A, ABS, B/A, E/E, CD/BT</v>
          </cell>
          <cell r="I2339" t="str">
            <v>JTDKDTB30K1624755</v>
          </cell>
          <cell r="J2339" t="str">
            <v>1NZ 8760418</v>
          </cell>
          <cell r="K2339" t="str">
            <v>Magna</v>
          </cell>
          <cell r="L2339">
            <v>4</v>
          </cell>
          <cell r="M2339">
            <v>36</v>
          </cell>
          <cell r="N2339">
            <v>2019</v>
          </cell>
          <cell r="O2339" t="str">
            <v>Ciudad de México</v>
          </cell>
          <cell r="P2339" t="str">
            <v>Ciudad de México</v>
          </cell>
          <cell r="Q2339" t="str">
            <v>Zona Metropolitana</v>
          </cell>
          <cell r="R2339" t="str">
            <v>Activo</v>
          </cell>
          <cell r="S2339" t="str">
            <v>En operación</v>
          </cell>
          <cell r="T2339" t="str">
            <v>GNP</v>
          </cell>
          <cell r="U2339" t="str">
            <v>Grupo Nacional Provincial, S.A.B.</v>
          </cell>
          <cell r="V2339" t="str">
            <v>Gerente Ajustes</v>
          </cell>
          <cell r="W2339" t="str">
            <v>-</v>
          </cell>
          <cell r="X2339" t="str">
            <v>-</v>
          </cell>
          <cell r="Y2339" t="str">
            <v>Asignado</v>
          </cell>
          <cell r="Z2339" t="str">
            <v>N90791</v>
          </cell>
          <cell r="AA2339" t="str">
            <v>Moreno Alvárez Elvia Citlalli</v>
          </cell>
          <cell r="AB2339" t="str">
            <v>Grupo Nacional Provincial, S.A.B.</v>
          </cell>
          <cell r="AC2339" t="str">
            <v>MOAE830309R32</v>
          </cell>
          <cell r="AD2339" t="str">
            <v>Gerente</v>
          </cell>
          <cell r="AE2339" t="str">
            <v>Gerencia Ajustes (CDMX)</v>
          </cell>
          <cell r="AF2339" t="str">
            <v>Unidad Operativa</v>
          </cell>
          <cell r="AG2339" t="str">
            <v>Dirección Servicio y Operaciones</v>
          </cell>
          <cell r="AH2339" t="str">
            <v>Subdir. Siniestros CDMX y Sureste</v>
          </cell>
          <cell r="AI2339" t="str">
            <v>C9215</v>
          </cell>
          <cell r="AJ2339" t="str">
            <v>Moreno Alvárez Elvia Citlalli</v>
          </cell>
          <cell r="AK2339" t="str">
            <v>Reforma PB</v>
          </cell>
          <cell r="AL2339" t="str">
            <v>Reforma</v>
          </cell>
          <cell r="AM2339">
            <v>0</v>
          </cell>
          <cell r="AN2339" t="str">
            <v>citlalli.moreno@gnp.com.mx</v>
          </cell>
          <cell r="AO2339" t="str">
            <v>citlalli.moreno@gnp.com.mx</v>
          </cell>
          <cell r="AQ2339">
            <v>5535228986</v>
          </cell>
          <cell r="AR2339" t="str">
            <v>6363180011637830</v>
          </cell>
          <cell r="AS2339" t="str">
            <v>ACTIVO</v>
          </cell>
          <cell r="AT2339" t="str">
            <v>9996</v>
          </cell>
          <cell r="AU2339" t="str">
            <v>316</v>
          </cell>
          <cell r="AV2339" t="str">
            <v>01/27</v>
          </cell>
          <cell r="AW2339" t="str">
            <v>IMDM24204157..</v>
          </cell>
          <cell r="AX2339" t="str">
            <v>Activo</v>
          </cell>
          <cell r="AY2339" t="str">
            <v>No</v>
          </cell>
          <cell r="AZ2339" t="str">
            <v>-</v>
          </cell>
          <cell r="BA2339" t="str">
            <v>-</v>
          </cell>
          <cell r="BB2339" t="str">
            <v>-</v>
          </cell>
          <cell r="BC2339" t="str">
            <v>-</v>
          </cell>
          <cell r="BD2339" t="str">
            <v>-</v>
          </cell>
          <cell r="BE2339" t="str">
            <v>-</v>
          </cell>
          <cell r="BF2339" t="str">
            <v>-</v>
          </cell>
          <cell r="BG2339" t="str">
            <v>-</v>
          </cell>
          <cell r="BH2339">
            <v>2023</v>
          </cell>
          <cell r="BI2339">
            <v>0</v>
          </cell>
          <cell r="BJ2339" t="str">
            <v>Arrendado</v>
          </cell>
          <cell r="BN2339">
            <v>0</v>
          </cell>
          <cell r="BO2339">
            <v>0</v>
          </cell>
          <cell r="BP2339" t="str">
            <v>-</v>
          </cell>
          <cell r="BQ2339">
            <v>43652</v>
          </cell>
          <cell r="BR2339" t="str">
            <v>AP-20181108-0815</v>
          </cell>
          <cell r="BS2339" t="str">
            <v>149</v>
          </cell>
          <cell r="BT2339" t="str">
            <v>5/48</v>
          </cell>
          <cell r="BU2339">
            <v>2410.09</v>
          </cell>
          <cell r="BV2339">
            <v>2711.83</v>
          </cell>
          <cell r="BW2339">
            <v>5121.92</v>
          </cell>
          <cell r="BX2339">
            <v>819.51</v>
          </cell>
          <cell r="BY2339">
            <v>5941.43</v>
          </cell>
          <cell r="BZ2339">
            <v>247637.48</v>
          </cell>
          <cell r="CA2339" t="str">
            <v>01/02/2019</v>
          </cell>
          <cell r="CB2339" t="str">
            <v>06/02/2023</v>
          </cell>
          <cell r="CC2339" t="str">
            <v>Viernes</v>
          </cell>
          <cell r="CD2339" t="str">
            <v>-</v>
          </cell>
          <cell r="CE2339" t="str">
            <v>0</v>
          </cell>
          <cell r="CF2339" t="str">
            <v>Azul</v>
          </cell>
          <cell r="CG2339" t="str">
            <v>5o Sábado</v>
          </cell>
          <cell r="CH2339" t="str">
            <v>May y Jun</v>
          </cell>
          <cell r="CI2339" t="str">
            <v>Nov y Dic</v>
          </cell>
          <cell r="CJ2339" t="str">
            <v>PAdmvo</v>
          </cell>
          <cell r="CK2339">
            <v>72</v>
          </cell>
          <cell r="CL2339" t="str">
            <v>101 - MAGNA</v>
          </cell>
          <cell r="CM2339" t="str">
            <v>19141</v>
          </cell>
          <cell r="CN2339" t="str">
            <v>185/60/R15</v>
          </cell>
          <cell r="CO2339" t="str">
            <v>Motor: 1.5L, Potencia: 99hp @ 4,800 rpm. Torque: 82 lb-pie @ 4,000 rpm</v>
          </cell>
          <cell r="CP2339" t="str">
            <v>4015645</v>
          </cell>
        </row>
        <row r="2340">
          <cell r="A2340" t="str">
            <v>19142</v>
          </cell>
          <cell r="B2340" t="str">
            <v>01F673</v>
          </cell>
          <cell r="C2340" t="str">
            <v>Ciudad de México</v>
          </cell>
          <cell r="D2340" t="str">
            <v>No aplica</v>
          </cell>
          <cell r="E2340" t="str">
            <v>Prius</v>
          </cell>
          <cell r="F2340" t="str">
            <v>Automóvil</v>
          </cell>
          <cell r="G2340" t="str">
            <v>Toyota</v>
          </cell>
          <cell r="H2340" t="str">
            <v>Prius C 5 Ptas, Híbrido, T/A-CVT, D/H, A/A, ABS, B/A, E/E, CD/BT</v>
          </cell>
          <cell r="I2340" t="str">
            <v>JTDKDTB37K1624915</v>
          </cell>
          <cell r="J2340" t="str">
            <v>1NZ 8763588</v>
          </cell>
          <cell r="K2340" t="str">
            <v>Magna</v>
          </cell>
          <cell r="L2340">
            <v>4</v>
          </cell>
          <cell r="M2340">
            <v>36</v>
          </cell>
          <cell r="N2340">
            <v>2019</v>
          </cell>
          <cell r="O2340" t="str">
            <v>Ciudad de México</v>
          </cell>
          <cell r="P2340" t="str">
            <v>Ciudad de México</v>
          </cell>
          <cell r="Q2340" t="str">
            <v>Zona Metropolitana</v>
          </cell>
          <cell r="R2340" t="str">
            <v>Activo</v>
          </cell>
          <cell r="S2340" t="str">
            <v>En operación</v>
          </cell>
          <cell r="T2340" t="str">
            <v>GNP</v>
          </cell>
          <cell r="U2340" t="str">
            <v>Grupo Nacional Provincial, S.A.B.</v>
          </cell>
          <cell r="V2340" t="str">
            <v>Gerente Ajustes</v>
          </cell>
          <cell r="W2340" t="str">
            <v>-</v>
          </cell>
          <cell r="X2340" t="str">
            <v>-</v>
          </cell>
          <cell r="Y2340" t="str">
            <v>Asignado</v>
          </cell>
          <cell r="Z2340" t="str">
            <v>N58424</v>
          </cell>
          <cell r="AA2340" t="str">
            <v>Benitez Baltazar Mauro</v>
          </cell>
          <cell r="AB2340" t="str">
            <v>Grupo Nacional Provincial, S.A.B.</v>
          </cell>
          <cell r="AC2340" t="str">
            <v>BEBM600311MX2</v>
          </cell>
          <cell r="AD2340" t="str">
            <v>Gerente</v>
          </cell>
          <cell r="AE2340" t="str">
            <v>Gerencia Ajustes (CDMX)</v>
          </cell>
          <cell r="AF2340" t="str">
            <v>Unidad Operativa</v>
          </cell>
          <cell r="AG2340" t="str">
            <v>Dirección Servicio y Operaciones</v>
          </cell>
          <cell r="AH2340" t="str">
            <v>Subdir. Siniestros CDMX y Sureste</v>
          </cell>
          <cell r="AI2340" t="str">
            <v>C9208</v>
          </cell>
          <cell r="AJ2340" t="str">
            <v>Lasa Estrada Antxon</v>
          </cell>
          <cell r="AK2340" t="str">
            <v>Amores A1 PB</v>
          </cell>
          <cell r="AL2340" t="str">
            <v>Amores</v>
          </cell>
          <cell r="AM2340" t="str">
            <v>-------</v>
          </cell>
          <cell r="AN2340" t="str">
            <v>mauro.benitez@gnp.com.mx</v>
          </cell>
          <cell r="AO2340" t="str">
            <v>mauro.benitez@gnp.com.mx</v>
          </cell>
          <cell r="AQ2340">
            <v>5535228299</v>
          </cell>
          <cell r="AR2340" t="str">
            <v>6363180011637681</v>
          </cell>
          <cell r="AS2340" t="str">
            <v>ACTIVO</v>
          </cell>
          <cell r="AT2340" t="str">
            <v>6117</v>
          </cell>
          <cell r="AU2340" t="str">
            <v>602</v>
          </cell>
          <cell r="AV2340" t="str">
            <v>01/27</v>
          </cell>
          <cell r="AW2340" t="str">
            <v>IMDM24204209..</v>
          </cell>
          <cell r="AX2340" t="str">
            <v>Activo</v>
          </cell>
          <cell r="AY2340" t="str">
            <v>No</v>
          </cell>
          <cell r="AZ2340" t="str">
            <v>-</v>
          </cell>
          <cell r="BA2340" t="str">
            <v>-</v>
          </cell>
          <cell r="BB2340" t="str">
            <v>-</v>
          </cell>
          <cell r="BC2340" t="str">
            <v>-</v>
          </cell>
          <cell r="BD2340" t="str">
            <v>-</v>
          </cell>
          <cell r="BE2340" t="str">
            <v>-</v>
          </cell>
          <cell r="BF2340" t="str">
            <v>-</v>
          </cell>
          <cell r="BG2340" t="str">
            <v>-</v>
          </cell>
          <cell r="BH2340">
            <v>2023</v>
          </cell>
          <cell r="BI2340">
            <v>0</v>
          </cell>
          <cell r="BJ2340" t="str">
            <v>Arrendado</v>
          </cell>
          <cell r="BN2340">
            <v>0</v>
          </cell>
          <cell r="BO2340">
            <v>0</v>
          </cell>
          <cell r="BP2340" t="str">
            <v>-</v>
          </cell>
          <cell r="BQ2340">
            <v>43652</v>
          </cell>
          <cell r="BR2340" t="str">
            <v>AP-20181108-0815</v>
          </cell>
          <cell r="BS2340" t="str">
            <v>150</v>
          </cell>
          <cell r="BT2340" t="str">
            <v>5/48</v>
          </cell>
          <cell r="BU2340">
            <v>2410.09</v>
          </cell>
          <cell r="BV2340">
            <v>2711.83</v>
          </cell>
          <cell r="BW2340">
            <v>5121.92</v>
          </cell>
          <cell r="BX2340">
            <v>819.51</v>
          </cell>
          <cell r="BY2340">
            <v>5941.43</v>
          </cell>
          <cell r="BZ2340">
            <v>247637.48</v>
          </cell>
          <cell r="CA2340" t="str">
            <v>01/02/2019</v>
          </cell>
          <cell r="CB2340" t="str">
            <v>06/02/2023</v>
          </cell>
          <cell r="CC2340" t="str">
            <v>Miércoles</v>
          </cell>
          <cell r="CD2340" t="str">
            <v>-</v>
          </cell>
          <cell r="CE2340" t="str">
            <v>3</v>
          </cell>
          <cell r="CF2340" t="str">
            <v>Rojo</v>
          </cell>
          <cell r="CG2340" t="str">
            <v>3er Sábado</v>
          </cell>
          <cell r="CH2340" t="str">
            <v>Mzo y Abr</v>
          </cell>
          <cell r="CI2340" t="str">
            <v>Sep y Oct</v>
          </cell>
          <cell r="CJ2340" t="str">
            <v>Ajustador</v>
          </cell>
          <cell r="CK2340">
            <v>72</v>
          </cell>
          <cell r="CL2340" t="str">
            <v>101 - MAGNA</v>
          </cell>
          <cell r="CM2340" t="str">
            <v>19142</v>
          </cell>
          <cell r="CN2340" t="str">
            <v>185/60/R15</v>
          </cell>
          <cell r="CO2340" t="str">
            <v>Motor: 1.5L, Potencia: 99hp @ 4,800 rpm. Torque: 82 lb-pie @ 4,000 rpm</v>
          </cell>
          <cell r="CP2340" t="str">
            <v>4015668</v>
          </cell>
        </row>
        <row r="2341">
          <cell r="A2341" t="str">
            <v>19143</v>
          </cell>
          <cell r="B2341" t="str">
            <v>02F401</v>
          </cell>
          <cell r="C2341" t="str">
            <v>Ciudad de México</v>
          </cell>
          <cell r="D2341" t="str">
            <v>No aplica</v>
          </cell>
          <cell r="E2341" t="str">
            <v>Prius</v>
          </cell>
          <cell r="F2341" t="str">
            <v>Automóvil</v>
          </cell>
          <cell r="G2341" t="str">
            <v>Toyota</v>
          </cell>
          <cell r="H2341" t="str">
            <v>Prius C 5 Ptas, Híbrido, T/A-CVT, D/H, A/A, ABS, B/A, E/E, CD/BT</v>
          </cell>
          <cell r="I2341" t="str">
            <v>JTDKDTB38K1624986</v>
          </cell>
          <cell r="J2341" t="str">
            <v>1NZ 8763588</v>
          </cell>
          <cell r="K2341" t="str">
            <v>Magna</v>
          </cell>
          <cell r="L2341">
            <v>4</v>
          </cell>
          <cell r="M2341">
            <v>36</v>
          </cell>
          <cell r="N2341">
            <v>2019</v>
          </cell>
          <cell r="O2341" t="str">
            <v>Ciudad de México</v>
          </cell>
          <cell r="P2341" t="str">
            <v>Ciudad de México</v>
          </cell>
          <cell r="Q2341" t="str">
            <v>Zona Metropolitana</v>
          </cell>
          <cell r="R2341" t="str">
            <v>Activo</v>
          </cell>
          <cell r="S2341" t="str">
            <v>En operación</v>
          </cell>
          <cell r="T2341" t="str">
            <v>GNP</v>
          </cell>
          <cell r="U2341" t="str">
            <v>Grupo Nacional Provincial, S.A.B.</v>
          </cell>
          <cell r="V2341" t="str">
            <v>Supervisor Ajustes</v>
          </cell>
          <cell r="W2341" t="str">
            <v>Pool Administrativo</v>
          </cell>
          <cell r="X2341" t="str">
            <v>Plaza GNP</v>
          </cell>
          <cell r="Y2341" t="str">
            <v>Pool</v>
          </cell>
          <cell r="Z2341" t="str">
            <v>N87798</v>
          </cell>
          <cell r="AA2341" t="str">
            <v>Rubio Martínez Reymundo</v>
          </cell>
          <cell r="AB2341" t="str">
            <v>Grupo Nacional Provincial, S.A.B.</v>
          </cell>
          <cell r="AC2341" t="str">
            <v>RUMR7408227B1</v>
          </cell>
          <cell r="AD2341" t="str">
            <v>Jefe de departamento</v>
          </cell>
          <cell r="AE2341" t="str">
            <v>Supervisor de Ajustes</v>
          </cell>
          <cell r="AF2341" t="str">
            <v>Unidad Operativa</v>
          </cell>
          <cell r="AG2341" t="str">
            <v>Dirección Servicio y Operaciones</v>
          </cell>
          <cell r="AH2341" t="str">
            <v>Subdir. Siniestros CDMX y Sureste</v>
          </cell>
          <cell r="AI2341" t="str">
            <v>C9215</v>
          </cell>
          <cell r="AJ2341" t="str">
            <v>Moreno Alvárez Elvia Citlalli</v>
          </cell>
          <cell r="AK2341" t="str">
            <v>Reforma PB</v>
          </cell>
          <cell r="AL2341" t="str">
            <v>Reforma</v>
          </cell>
          <cell r="AM2341">
            <v>4064</v>
          </cell>
          <cell r="AN2341" t="str">
            <v>reymundo.rubio@gnp.com.mx</v>
          </cell>
          <cell r="AO2341" t="str">
            <v>reymundo.rubio@gnp.com.mx</v>
          </cell>
          <cell r="AQ2341">
            <v>5579095431</v>
          </cell>
          <cell r="AR2341" t="str">
            <v>6363180013933260</v>
          </cell>
          <cell r="AS2341" t="str">
            <v>CANCELADO</v>
          </cell>
          <cell r="AT2341" t="str">
            <v>0891</v>
          </cell>
          <cell r="AU2341" t="str">
            <v>934</v>
          </cell>
          <cell r="AV2341" t="str">
            <v>02/27</v>
          </cell>
          <cell r="AW2341" t="str">
            <v>IMDM24204347..</v>
          </cell>
          <cell r="AX2341" t="str">
            <v>Activo</v>
          </cell>
          <cell r="AY2341" t="str">
            <v>No</v>
          </cell>
          <cell r="AZ2341" t="str">
            <v>-</v>
          </cell>
          <cell r="BA2341" t="str">
            <v>-</v>
          </cell>
          <cell r="BB2341" t="str">
            <v>-</v>
          </cell>
          <cell r="BC2341" t="str">
            <v>-</v>
          </cell>
          <cell r="BD2341" t="str">
            <v>-</v>
          </cell>
          <cell r="BE2341" t="str">
            <v>-</v>
          </cell>
          <cell r="BF2341" t="str">
            <v>-</v>
          </cell>
          <cell r="BG2341">
            <v>4</v>
          </cell>
          <cell r="BH2341">
            <v>2023</v>
          </cell>
          <cell r="BI2341">
            <v>0</v>
          </cell>
          <cell r="BJ2341" t="str">
            <v>Arrendado</v>
          </cell>
          <cell r="BN2341">
            <v>0</v>
          </cell>
          <cell r="BO2341">
            <v>0</v>
          </cell>
          <cell r="BP2341" t="str">
            <v>-</v>
          </cell>
          <cell r="BQ2341">
            <v>43652</v>
          </cell>
          <cell r="BR2341" t="str">
            <v>AP-20181108-0815</v>
          </cell>
          <cell r="BS2341" t="str">
            <v>151</v>
          </cell>
          <cell r="BT2341" t="str">
            <v>5/48</v>
          </cell>
          <cell r="BU2341">
            <v>2410.09</v>
          </cell>
          <cell r="BV2341">
            <v>2711.83</v>
          </cell>
          <cell r="BW2341">
            <v>5121.92</v>
          </cell>
          <cell r="BX2341">
            <v>819.51</v>
          </cell>
          <cell r="BY2341">
            <v>5941.43</v>
          </cell>
          <cell r="BZ2341">
            <v>247637.48</v>
          </cell>
          <cell r="CA2341" t="str">
            <v>01/02/2019</v>
          </cell>
          <cell r="CB2341" t="str">
            <v>06/02/2023</v>
          </cell>
          <cell r="CC2341" t="str">
            <v>Jueves</v>
          </cell>
          <cell r="CD2341" t="str">
            <v>-</v>
          </cell>
          <cell r="CE2341" t="str">
            <v>1</v>
          </cell>
          <cell r="CF2341" t="str">
            <v>Verde</v>
          </cell>
          <cell r="CG2341" t="str">
            <v>4o Sábado</v>
          </cell>
          <cell r="CH2341" t="str">
            <v>Abr y May</v>
          </cell>
          <cell r="CI2341" t="str">
            <v>Oct y Nov</v>
          </cell>
          <cell r="CJ2341" t="str">
            <v>PAdmvo</v>
          </cell>
          <cell r="CK2341">
            <v>72</v>
          </cell>
          <cell r="CL2341" t="str">
            <v>101 - MAGNA</v>
          </cell>
          <cell r="CM2341" t="str">
            <v>19143</v>
          </cell>
          <cell r="CN2341" t="str">
            <v>185/60/R15</v>
          </cell>
          <cell r="CO2341" t="str">
            <v>Motor: 1.5L, Potencia: 99hp @ 4,800 rpm. Torque: 82 lb-pie @ 4,000 rpm</v>
          </cell>
          <cell r="CP2341" t="str">
            <v>4018884</v>
          </cell>
        </row>
        <row r="2342">
          <cell r="A2342" t="str">
            <v>19144</v>
          </cell>
          <cell r="B2342" t="str">
            <v>01F556</v>
          </cell>
          <cell r="C2342" t="str">
            <v>Ciudad de México</v>
          </cell>
          <cell r="D2342" t="str">
            <v>No aplica</v>
          </cell>
          <cell r="E2342" t="str">
            <v>Prius</v>
          </cell>
          <cell r="F2342" t="str">
            <v>Automóvil</v>
          </cell>
          <cell r="G2342" t="str">
            <v>Toyota</v>
          </cell>
          <cell r="H2342" t="str">
            <v>Prius C 5 Ptas, Híbrido, T/A-CVT, D/H, A/A, ABS, B/A, E/E, CD/BT</v>
          </cell>
          <cell r="I2342" t="str">
            <v>JTDKDTB32K1625020</v>
          </cell>
          <cell r="J2342" t="str">
            <v>1NZ 8766501</v>
          </cell>
          <cell r="K2342" t="str">
            <v>Magna</v>
          </cell>
          <cell r="L2342">
            <v>4</v>
          </cell>
          <cell r="M2342">
            <v>36</v>
          </cell>
          <cell r="N2342">
            <v>2019</v>
          </cell>
          <cell r="O2342" t="str">
            <v>Ciudad de México</v>
          </cell>
          <cell r="P2342" t="str">
            <v>Ciudad de México</v>
          </cell>
          <cell r="Q2342" t="str">
            <v>Zona Metropolitana</v>
          </cell>
          <cell r="R2342" t="str">
            <v>Activo</v>
          </cell>
          <cell r="S2342" t="str">
            <v>En operación</v>
          </cell>
          <cell r="T2342" t="str">
            <v>GNP</v>
          </cell>
          <cell r="U2342" t="str">
            <v>Grupo Nacional Provincial, S.A.B.</v>
          </cell>
          <cell r="V2342" t="str">
            <v>Supervisor Ajustes</v>
          </cell>
          <cell r="W2342" t="str">
            <v>-</v>
          </cell>
          <cell r="X2342" t="str">
            <v>-</v>
          </cell>
          <cell r="Y2342" t="str">
            <v>Asignado</v>
          </cell>
          <cell r="Z2342" t="str">
            <v>N87528</v>
          </cell>
          <cell r="AA2342" t="str">
            <v>Hernandez de la Vega Julio Cesar</v>
          </cell>
          <cell r="AB2342" t="str">
            <v>Grupo Nacional Provincial, S.A.B.</v>
          </cell>
          <cell r="AC2342" t="str">
            <v>HEVJ751202BB6</v>
          </cell>
          <cell r="AD2342" t="str">
            <v>Jefe de departamento</v>
          </cell>
          <cell r="AE2342" t="str">
            <v>Coordinador de Célula</v>
          </cell>
          <cell r="AF2342" t="str">
            <v>Unidad Operativa</v>
          </cell>
          <cell r="AG2342" t="str">
            <v>Dirección Servicio y Operaciones</v>
          </cell>
          <cell r="AH2342" t="str">
            <v>Subdir. Siniestros CDMX y Sureste</v>
          </cell>
          <cell r="AI2342" t="str">
            <v>C9208</v>
          </cell>
          <cell r="AJ2342" t="str">
            <v>Lasa Estrada Antxon</v>
          </cell>
          <cell r="AK2342" t="str">
            <v>Amores A1 PB</v>
          </cell>
          <cell r="AL2342" t="str">
            <v>Amores</v>
          </cell>
          <cell r="AM2342">
            <v>0</v>
          </cell>
          <cell r="AN2342" t="str">
            <v>julio.hernandez@gnp.com.mx</v>
          </cell>
          <cell r="AO2342" t="str">
            <v>julio.hernandez@gnp.com.mx</v>
          </cell>
          <cell r="AQ2342">
            <v>5535228546</v>
          </cell>
          <cell r="AR2342" t="str">
            <v>6363180011637764</v>
          </cell>
          <cell r="AS2342" t="str">
            <v>ACTIVO</v>
          </cell>
          <cell r="AT2342" t="str">
            <v>8705</v>
          </cell>
          <cell r="AU2342" t="str">
            <v>561</v>
          </cell>
          <cell r="AV2342" t="str">
            <v>01/27</v>
          </cell>
          <cell r="AW2342" t="str">
            <v>IMDM24204139..</v>
          </cell>
          <cell r="AX2342" t="str">
            <v>Activo</v>
          </cell>
          <cell r="AY2342" t="str">
            <v>Si</v>
          </cell>
          <cell r="AZ2342">
            <v>1229.17</v>
          </cell>
          <cell r="BA2342">
            <v>43708</v>
          </cell>
          <cell r="BB2342">
            <v>7375.02</v>
          </cell>
          <cell r="BC2342">
            <v>110624.98</v>
          </cell>
          <cell r="BD2342">
            <v>118000</v>
          </cell>
          <cell r="BE2342">
            <v>43631</v>
          </cell>
          <cell r="BF2342">
            <v>45076</v>
          </cell>
          <cell r="BG2342">
            <v>4</v>
          </cell>
          <cell r="BH2342">
            <v>2023</v>
          </cell>
          <cell r="BI2342">
            <v>0</v>
          </cell>
          <cell r="BJ2342" t="str">
            <v>Arrendado</v>
          </cell>
          <cell r="BN2342">
            <v>0</v>
          </cell>
          <cell r="BO2342">
            <v>0</v>
          </cell>
          <cell r="BP2342" t="str">
            <v>-</v>
          </cell>
          <cell r="BQ2342">
            <v>43652</v>
          </cell>
          <cell r="BR2342" t="str">
            <v>AP-20181108-0815</v>
          </cell>
          <cell r="BS2342" t="str">
            <v>152</v>
          </cell>
          <cell r="BT2342" t="str">
            <v>5/48</v>
          </cell>
          <cell r="BU2342">
            <v>2410.09</v>
          </cell>
          <cell r="BV2342">
            <v>2711.83</v>
          </cell>
          <cell r="BW2342">
            <v>5121.92</v>
          </cell>
          <cell r="BX2342">
            <v>819.51</v>
          </cell>
          <cell r="BY2342">
            <v>5941.43</v>
          </cell>
          <cell r="BZ2342">
            <v>247637.48</v>
          </cell>
          <cell r="CA2342" t="str">
            <v>01/02/2019</v>
          </cell>
          <cell r="CB2342" t="str">
            <v>06/02/2023</v>
          </cell>
          <cell r="CC2342" t="str">
            <v>Lunes</v>
          </cell>
          <cell r="CD2342" t="str">
            <v>-</v>
          </cell>
          <cell r="CE2342" t="str">
            <v>6</v>
          </cell>
          <cell r="CF2342" t="str">
            <v>Amarillo</v>
          </cell>
          <cell r="CG2342" t="str">
            <v>1er Sábado</v>
          </cell>
          <cell r="CH2342" t="str">
            <v>Ene y Feb</v>
          </cell>
          <cell r="CI2342" t="str">
            <v>Jul y Ago</v>
          </cell>
          <cell r="CJ2342" t="str">
            <v>PAdmvo</v>
          </cell>
          <cell r="CK2342">
            <v>72</v>
          </cell>
          <cell r="CL2342" t="str">
            <v>101 - MAGNA</v>
          </cell>
          <cell r="CM2342" t="str">
            <v>19144</v>
          </cell>
          <cell r="CN2342" t="str">
            <v>185/60/R15</v>
          </cell>
          <cell r="CO2342" t="str">
            <v>Motor: 1.5L, Potencia: 99hp @ 4,800 rpm. Torque: 82 lb-pie @ 4,000 rpm</v>
          </cell>
          <cell r="CP2342" t="str">
            <v>4015654</v>
          </cell>
        </row>
        <row r="2343">
          <cell r="A2343" t="str">
            <v>19145</v>
          </cell>
          <cell r="B2343" t="str">
            <v>01F552</v>
          </cell>
          <cell r="C2343" t="str">
            <v>Ciudad de México</v>
          </cell>
          <cell r="D2343" t="str">
            <v>No aplica</v>
          </cell>
          <cell r="E2343" t="str">
            <v>Prius</v>
          </cell>
          <cell r="F2343" t="str">
            <v>Automóvil</v>
          </cell>
          <cell r="G2343" t="str">
            <v>Toyota</v>
          </cell>
          <cell r="H2343" t="str">
            <v>Prius C 5 Ptas, Híbrido, T/A-CVT, D/H, A/A, ABS, B/A, E/E, CD/BT</v>
          </cell>
          <cell r="I2343" t="str">
            <v>JTDKDTB34K1624970</v>
          </cell>
          <cell r="J2343" t="str">
            <v>1NZ 8763848</v>
          </cell>
          <cell r="K2343" t="str">
            <v>Magna</v>
          </cell>
          <cell r="L2343">
            <v>4</v>
          </cell>
          <cell r="M2343">
            <v>36</v>
          </cell>
          <cell r="N2343">
            <v>2019</v>
          </cell>
          <cell r="O2343" t="str">
            <v>Ciudad de México</v>
          </cell>
          <cell r="P2343" t="str">
            <v>Ciudad de México</v>
          </cell>
          <cell r="Q2343" t="str">
            <v>Zona Metropolitana</v>
          </cell>
          <cell r="R2343" t="str">
            <v>Activo</v>
          </cell>
          <cell r="S2343" t="str">
            <v>En operación</v>
          </cell>
          <cell r="T2343" t="str">
            <v>GNP</v>
          </cell>
          <cell r="U2343" t="str">
            <v>Grupo Nacional Provincial, S.A.B.</v>
          </cell>
          <cell r="V2343" t="str">
            <v>Supervisor Ajustes</v>
          </cell>
          <cell r="W2343" t="str">
            <v>-</v>
          </cell>
          <cell r="X2343" t="str">
            <v>-</v>
          </cell>
          <cell r="Y2343" t="str">
            <v>Asignado</v>
          </cell>
          <cell r="Z2343" t="str">
            <v>P74345</v>
          </cell>
          <cell r="AA2343" t="str">
            <v>Poblano Sandoval Alejandro</v>
          </cell>
          <cell r="AB2343" t="str">
            <v>Grupo Nacional Provincial, S.A.B.</v>
          </cell>
          <cell r="AC2343" t="str">
            <v>POSA630227HI4</v>
          </cell>
          <cell r="AD2343" t="str">
            <v>Jefe de departamento</v>
          </cell>
          <cell r="AE2343" t="str">
            <v>Coordinador de Célula</v>
          </cell>
          <cell r="AF2343" t="str">
            <v>Unidad Operativa</v>
          </cell>
          <cell r="AG2343" t="str">
            <v>Dirección Servicio y Operaciones</v>
          </cell>
          <cell r="AH2343" t="str">
            <v>Subdir. Siniestros CDMX y Sureste</v>
          </cell>
          <cell r="AI2343" t="str">
            <v>C9215</v>
          </cell>
          <cell r="AJ2343" t="str">
            <v>Moreno Alvárez Elvia Citlalli</v>
          </cell>
          <cell r="AK2343" t="str">
            <v>Reforma PB</v>
          </cell>
          <cell r="AL2343" t="str">
            <v>Reforma</v>
          </cell>
          <cell r="AM2343">
            <v>4042</v>
          </cell>
          <cell r="AN2343" t="str">
            <v>alejandro.poblano@gnp.com.mx</v>
          </cell>
          <cell r="AO2343" t="str">
            <v>alejandro.poblano@gnp.com.mx</v>
          </cell>
          <cell r="AQ2343">
            <v>5548703612</v>
          </cell>
          <cell r="AR2343" t="str">
            <v>6363180011637707</v>
          </cell>
          <cell r="AS2343" t="str">
            <v>ACTIVO</v>
          </cell>
          <cell r="AT2343" t="str">
            <v>5234</v>
          </cell>
          <cell r="AU2343" t="str">
            <v>992</v>
          </cell>
          <cell r="AV2343" t="str">
            <v>01/27</v>
          </cell>
          <cell r="AW2343" t="str">
            <v>IMDM24204154..</v>
          </cell>
          <cell r="AX2343" t="str">
            <v>Activo</v>
          </cell>
          <cell r="AY2343" t="str">
            <v>Si</v>
          </cell>
          <cell r="AZ2343">
            <v>1229.17</v>
          </cell>
          <cell r="BA2343">
            <v>43708</v>
          </cell>
          <cell r="BB2343">
            <v>7375.02</v>
          </cell>
          <cell r="BC2343" t="str">
            <v>-</v>
          </cell>
          <cell r="BD2343">
            <v>118000</v>
          </cell>
          <cell r="BE2343">
            <v>43631</v>
          </cell>
          <cell r="BF2343">
            <v>45076</v>
          </cell>
          <cell r="BG2343">
            <v>4</v>
          </cell>
          <cell r="BH2343">
            <v>2023</v>
          </cell>
          <cell r="BI2343">
            <v>0</v>
          </cell>
          <cell r="BJ2343" t="str">
            <v>Arrendado</v>
          </cell>
          <cell r="BN2343">
            <v>0</v>
          </cell>
          <cell r="BO2343">
            <v>0</v>
          </cell>
          <cell r="BP2343" t="str">
            <v>-</v>
          </cell>
          <cell r="BQ2343">
            <v>43652</v>
          </cell>
          <cell r="BR2343" t="str">
            <v>AP-20181108-0815</v>
          </cell>
          <cell r="BS2343" t="str">
            <v>153</v>
          </cell>
          <cell r="BT2343" t="str">
            <v>5/48</v>
          </cell>
          <cell r="BU2343">
            <v>2410.09</v>
          </cell>
          <cell r="BV2343">
            <v>2711.83</v>
          </cell>
          <cell r="BW2343">
            <v>5121.92</v>
          </cell>
          <cell r="BX2343">
            <v>819.51</v>
          </cell>
          <cell r="BY2343">
            <v>5941.43</v>
          </cell>
          <cell r="BZ2343">
            <v>247637.48</v>
          </cell>
          <cell r="CA2343" t="str">
            <v>01/02/2019</v>
          </cell>
          <cell r="CB2343" t="str">
            <v>06/02/2023</v>
          </cell>
          <cell r="CC2343" t="str">
            <v>Jueves</v>
          </cell>
          <cell r="CD2343" t="str">
            <v>-</v>
          </cell>
          <cell r="CE2343" t="str">
            <v>2</v>
          </cell>
          <cell r="CF2343" t="str">
            <v>Verde</v>
          </cell>
          <cell r="CG2343" t="str">
            <v>4o Sábado</v>
          </cell>
          <cell r="CH2343" t="str">
            <v>Abr y May</v>
          </cell>
          <cell r="CI2343" t="str">
            <v>Oct y Nov</v>
          </cell>
          <cell r="CJ2343" t="str">
            <v>PAdmvo</v>
          </cell>
          <cell r="CK2343">
            <v>72</v>
          </cell>
          <cell r="CL2343" t="str">
            <v>101 - MAGNA</v>
          </cell>
          <cell r="CM2343" t="str">
            <v>19145</v>
          </cell>
          <cell r="CN2343" t="str">
            <v>185/60/R15</v>
          </cell>
          <cell r="CO2343" t="str">
            <v>Motor: 1.5L, Potencia: 99hp @ 4,800 rpm. Torque: 82 lb-pie @ 4,000 rpm</v>
          </cell>
          <cell r="CP2343" t="str">
            <v>4015660</v>
          </cell>
        </row>
        <row r="2344">
          <cell r="A2344" t="str">
            <v>19146</v>
          </cell>
          <cell r="B2344" t="str">
            <v>01F674</v>
          </cell>
          <cell r="C2344" t="str">
            <v>Ciudad de México</v>
          </cell>
          <cell r="D2344" t="str">
            <v>No aplica</v>
          </cell>
          <cell r="E2344" t="str">
            <v>Prius</v>
          </cell>
          <cell r="F2344" t="str">
            <v>Automóvil</v>
          </cell>
          <cell r="G2344" t="str">
            <v>Toyota</v>
          </cell>
          <cell r="H2344" t="str">
            <v>Prius C 5 Ptas, Híbrido, T/A-CVT, D/H, A/A, ABS, B/A, E/E, CD/BT</v>
          </cell>
          <cell r="I2344" t="str">
            <v>JTDKDTB33K1625026</v>
          </cell>
          <cell r="J2344" t="str">
            <v>1NZ 8765508</v>
          </cell>
          <cell r="K2344" t="str">
            <v>Magna</v>
          </cell>
          <cell r="L2344">
            <v>4</v>
          </cell>
          <cell r="M2344">
            <v>36</v>
          </cell>
          <cell r="N2344">
            <v>2019</v>
          </cell>
          <cell r="O2344" t="str">
            <v>Ciudad de México</v>
          </cell>
          <cell r="P2344" t="str">
            <v>Ciudad de México</v>
          </cell>
          <cell r="Q2344" t="str">
            <v>Zona Metropolitana</v>
          </cell>
          <cell r="R2344" t="str">
            <v>Activo</v>
          </cell>
          <cell r="S2344" t="str">
            <v>En operación</v>
          </cell>
          <cell r="T2344" t="str">
            <v>GNP</v>
          </cell>
          <cell r="U2344" t="str">
            <v>Grupo Nacional Provincial, S.A.B.</v>
          </cell>
          <cell r="V2344" t="str">
            <v>Supervisor Ajustes</v>
          </cell>
          <cell r="W2344" t="str">
            <v>-</v>
          </cell>
          <cell r="X2344" t="str">
            <v>-</v>
          </cell>
          <cell r="Y2344" t="str">
            <v>Asignado</v>
          </cell>
          <cell r="Z2344" t="str">
            <v>P40890</v>
          </cell>
          <cell r="AA2344" t="str">
            <v>Garcia Saavedra José Luis</v>
          </cell>
          <cell r="AB2344" t="str">
            <v>Grupo Nacional Provincial, S.A.B.</v>
          </cell>
          <cell r="AC2344" t="str">
            <v>GASL610328BK4</v>
          </cell>
          <cell r="AD2344" t="str">
            <v>Jefe de departamento</v>
          </cell>
          <cell r="AE2344" t="str">
            <v>Coordinador de Célula</v>
          </cell>
          <cell r="AF2344" t="str">
            <v>Unidad Operativa</v>
          </cell>
          <cell r="AG2344" t="str">
            <v>Dirección Servicio y Operaciones</v>
          </cell>
          <cell r="AH2344" t="str">
            <v>Subdir. Siniestros CDMX y Sureste</v>
          </cell>
          <cell r="AI2344" t="str">
            <v>C9208</v>
          </cell>
          <cell r="AJ2344" t="str">
            <v>Lasa Estrada Antxon</v>
          </cell>
          <cell r="AK2344" t="str">
            <v>Poniente Anexo</v>
          </cell>
          <cell r="AL2344" t="str">
            <v>Plaza GNP</v>
          </cell>
          <cell r="AM2344">
            <v>4042</v>
          </cell>
          <cell r="AN2344" t="str">
            <v>joseluis.garcia@gnp.com.mx</v>
          </cell>
          <cell r="AO2344" t="str">
            <v>joseluis.garcia@gnp.com.mx</v>
          </cell>
          <cell r="AQ2344">
            <v>5535667134</v>
          </cell>
          <cell r="AR2344" t="str">
            <v>6363180011637780</v>
          </cell>
          <cell r="AS2344" t="str">
            <v>ACTIVO</v>
          </cell>
          <cell r="AT2344" t="str">
            <v>6895</v>
          </cell>
          <cell r="AU2344" t="str">
            <v>002</v>
          </cell>
          <cell r="AV2344" t="str">
            <v>01/27</v>
          </cell>
          <cell r="AW2344" t="str">
            <v>-</v>
          </cell>
          <cell r="AX2344" t="str">
            <v>-</v>
          </cell>
          <cell r="AY2344" t="str">
            <v>Si</v>
          </cell>
          <cell r="AZ2344">
            <v>1229.17</v>
          </cell>
          <cell r="BA2344">
            <v>43708</v>
          </cell>
          <cell r="BB2344">
            <v>7375.02</v>
          </cell>
          <cell r="BC2344" t="str">
            <v>-</v>
          </cell>
          <cell r="BD2344">
            <v>118000</v>
          </cell>
          <cell r="BE2344">
            <v>43631</v>
          </cell>
          <cell r="BF2344">
            <v>45076</v>
          </cell>
          <cell r="BG2344">
            <v>4</v>
          </cell>
          <cell r="BH2344">
            <v>2023</v>
          </cell>
          <cell r="BI2344">
            <v>0</v>
          </cell>
          <cell r="BJ2344" t="str">
            <v>Arrendado</v>
          </cell>
          <cell r="BN2344">
            <v>0</v>
          </cell>
          <cell r="BO2344">
            <v>0</v>
          </cell>
          <cell r="BP2344" t="str">
            <v>-</v>
          </cell>
          <cell r="BQ2344">
            <v>43652</v>
          </cell>
          <cell r="BR2344" t="str">
            <v>AP-20181108-0815</v>
          </cell>
          <cell r="BS2344" t="str">
            <v>154</v>
          </cell>
          <cell r="BT2344" t="str">
            <v>5/48</v>
          </cell>
          <cell r="BU2344">
            <v>2410.09</v>
          </cell>
          <cell r="BV2344">
            <v>2711.83</v>
          </cell>
          <cell r="BW2344">
            <v>5121.92</v>
          </cell>
          <cell r="BX2344">
            <v>819.51</v>
          </cell>
          <cell r="BY2344">
            <v>5941.43</v>
          </cell>
          <cell r="BZ2344">
            <v>247637.48</v>
          </cell>
          <cell r="CA2344" t="str">
            <v>01/02/2019</v>
          </cell>
          <cell r="CB2344" t="str">
            <v>06/02/2023</v>
          </cell>
          <cell r="CC2344" t="str">
            <v>Miércoles</v>
          </cell>
          <cell r="CD2344" t="str">
            <v>-</v>
          </cell>
          <cell r="CE2344" t="str">
            <v>4</v>
          </cell>
          <cell r="CF2344" t="str">
            <v>Rojo</v>
          </cell>
          <cell r="CG2344" t="str">
            <v>3er Sábado</v>
          </cell>
          <cell r="CH2344" t="str">
            <v>Mzo y Abr</v>
          </cell>
          <cell r="CI2344" t="str">
            <v>Sep y Oct</v>
          </cell>
          <cell r="CJ2344" t="str">
            <v>PAdmvo</v>
          </cell>
          <cell r="CK2344">
            <v>72</v>
          </cell>
          <cell r="CL2344" t="str">
            <v>101 - MAGNA</v>
          </cell>
          <cell r="CM2344" t="str">
            <v>19146</v>
          </cell>
          <cell r="CN2344" t="str">
            <v>185/60/R15</v>
          </cell>
          <cell r="CO2344" t="str">
            <v>Motor: 1.5L, Potencia: 99hp @ 4,800 rpm. Torque: 82 lb-pie @ 4,000 rpm</v>
          </cell>
          <cell r="CP2344" t="str">
            <v>4015664</v>
          </cell>
        </row>
        <row r="2345">
          <cell r="A2345" t="str">
            <v>19147</v>
          </cell>
          <cell r="B2345" t="str">
            <v>01F549</v>
          </cell>
          <cell r="C2345" t="str">
            <v>Ciudad de México</v>
          </cell>
          <cell r="D2345" t="str">
            <v>No aplica</v>
          </cell>
          <cell r="E2345" t="str">
            <v>Prius</v>
          </cell>
          <cell r="F2345" t="str">
            <v>Automóvil</v>
          </cell>
          <cell r="G2345" t="str">
            <v>Toyota</v>
          </cell>
          <cell r="H2345" t="str">
            <v>Prius C 5 Ptas, Híbrido, T/A-CVT, D/H, A/A, ABS, B/A, E/E, CD/BT</v>
          </cell>
          <cell r="I2345" t="str">
            <v>JTDKDTB31K1625087</v>
          </cell>
          <cell r="J2345" t="str">
            <v>1NZ 8765808</v>
          </cell>
          <cell r="K2345" t="str">
            <v>Magna</v>
          </cell>
          <cell r="L2345">
            <v>4</v>
          </cell>
          <cell r="M2345">
            <v>36</v>
          </cell>
          <cell r="N2345">
            <v>2019</v>
          </cell>
          <cell r="O2345" t="str">
            <v>Ciudad de México</v>
          </cell>
          <cell r="P2345" t="str">
            <v>Ciudad de México</v>
          </cell>
          <cell r="Q2345" t="str">
            <v>Zona Metropolitana</v>
          </cell>
          <cell r="R2345" t="str">
            <v>Activo</v>
          </cell>
          <cell r="S2345" t="str">
            <v>En operación</v>
          </cell>
          <cell r="T2345" t="str">
            <v>GNP</v>
          </cell>
          <cell r="U2345" t="str">
            <v>Grupo Nacional Provincial, S.A.B.</v>
          </cell>
          <cell r="V2345" t="str">
            <v>Supervisor Ajustes</v>
          </cell>
          <cell r="W2345" t="str">
            <v>-</v>
          </cell>
          <cell r="X2345" t="str">
            <v>-</v>
          </cell>
          <cell r="Y2345" t="str">
            <v>Asignado</v>
          </cell>
          <cell r="Z2345" t="str">
            <v>N88516</v>
          </cell>
          <cell r="AA2345" t="str">
            <v>Barrios Díaz Héctor</v>
          </cell>
          <cell r="AB2345" t="str">
            <v>Grupo Nacional Provincial, S.A.B.</v>
          </cell>
          <cell r="AC2345" t="str">
            <v>BADH740319IK1</v>
          </cell>
          <cell r="AD2345" t="str">
            <v>Jefe de departamento</v>
          </cell>
          <cell r="AE2345" t="str">
            <v>Coordinador de Célula</v>
          </cell>
          <cell r="AF2345" t="str">
            <v>Unidad Operativa</v>
          </cell>
          <cell r="AG2345" t="str">
            <v>Dirección Servicio y Operaciones</v>
          </cell>
          <cell r="AH2345" t="str">
            <v>Subdir. Siniestros CDMX y Sureste</v>
          </cell>
          <cell r="AI2345" t="str">
            <v>C9215</v>
          </cell>
          <cell r="AJ2345" t="str">
            <v>Moreno Alvárez Elvia Citlalli</v>
          </cell>
          <cell r="AK2345" t="str">
            <v>Reforma PB</v>
          </cell>
          <cell r="AL2345" t="str">
            <v>Reforma</v>
          </cell>
          <cell r="AM2345">
            <v>0</v>
          </cell>
          <cell r="AN2345" t="str">
            <v>hector.barrios@gnp.com.mx</v>
          </cell>
          <cell r="AO2345" t="str">
            <v>hector.barrios@gnp.com.mx</v>
          </cell>
          <cell r="AQ2345">
            <v>5535667104</v>
          </cell>
          <cell r="AR2345" t="str">
            <v>6363180011637806</v>
          </cell>
          <cell r="AS2345" t="str">
            <v>ACTIVO</v>
          </cell>
          <cell r="AT2345" t="str">
            <v>5874</v>
          </cell>
          <cell r="AU2345" t="str">
            <v>562</v>
          </cell>
          <cell r="AV2345" t="str">
            <v>01/27</v>
          </cell>
          <cell r="AW2345" t="str">
            <v>IMDM24204212..</v>
          </cell>
          <cell r="AX2345" t="str">
            <v>Activo</v>
          </cell>
          <cell r="AY2345" t="str">
            <v>Si</v>
          </cell>
          <cell r="AZ2345">
            <v>1229.17</v>
          </cell>
          <cell r="BA2345">
            <v>43708</v>
          </cell>
          <cell r="BB2345">
            <v>7375.02</v>
          </cell>
          <cell r="BC2345">
            <v>110624.98</v>
          </cell>
          <cell r="BD2345">
            <v>118000</v>
          </cell>
          <cell r="BE2345">
            <v>43631</v>
          </cell>
          <cell r="BF2345">
            <v>45076</v>
          </cell>
          <cell r="BG2345">
            <v>4</v>
          </cell>
          <cell r="BH2345">
            <v>2023</v>
          </cell>
          <cell r="BI2345">
            <v>0</v>
          </cell>
          <cell r="BJ2345" t="str">
            <v>Arrendado</v>
          </cell>
          <cell r="BN2345">
            <v>0</v>
          </cell>
          <cell r="BO2345">
            <v>0</v>
          </cell>
          <cell r="BP2345" t="str">
            <v>-</v>
          </cell>
          <cell r="BQ2345">
            <v>43652</v>
          </cell>
          <cell r="BR2345" t="str">
            <v>AP-20181108-0815</v>
          </cell>
          <cell r="BS2345" t="str">
            <v>155</v>
          </cell>
          <cell r="BT2345" t="str">
            <v>5/48</v>
          </cell>
          <cell r="BU2345">
            <v>2410.09</v>
          </cell>
          <cell r="BV2345">
            <v>2711.83</v>
          </cell>
          <cell r="BW2345">
            <v>5121.92</v>
          </cell>
          <cell r="BX2345">
            <v>819.51</v>
          </cell>
          <cell r="BY2345">
            <v>5941.43</v>
          </cell>
          <cell r="BZ2345">
            <v>247637.48</v>
          </cell>
          <cell r="CA2345" t="str">
            <v>01/02/2019</v>
          </cell>
          <cell r="CB2345" t="str">
            <v>06/02/2023</v>
          </cell>
          <cell r="CC2345" t="str">
            <v>Viernes</v>
          </cell>
          <cell r="CD2345" t="str">
            <v>-</v>
          </cell>
          <cell r="CE2345" t="str">
            <v>9</v>
          </cell>
          <cell r="CF2345" t="str">
            <v>Azul</v>
          </cell>
          <cell r="CG2345" t="str">
            <v>5o Sábado</v>
          </cell>
          <cell r="CH2345" t="str">
            <v>May y Jun</v>
          </cell>
          <cell r="CI2345" t="str">
            <v>Nov y Dic</v>
          </cell>
          <cell r="CJ2345" t="str">
            <v>Ajustador</v>
          </cell>
          <cell r="CK2345">
            <v>72</v>
          </cell>
          <cell r="CL2345" t="str">
            <v>101 - MAGNA</v>
          </cell>
          <cell r="CM2345" t="str">
            <v>19147</v>
          </cell>
          <cell r="CN2345" t="str">
            <v>185/60/R15</v>
          </cell>
          <cell r="CO2345" t="str">
            <v>Motor: 1.5L, Potencia: 99hp @ 4,800 rpm. Torque: 82 lb-pie @ 4,000 rpm</v>
          </cell>
          <cell r="CP2345" t="str">
            <v>4015835</v>
          </cell>
        </row>
        <row r="2346">
          <cell r="A2346" t="str">
            <v>19148</v>
          </cell>
          <cell r="B2346" t="str">
            <v>01F551</v>
          </cell>
          <cell r="C2346" t="str">
            <v>Ciudad de México</v>
          </cell>
          <cell r="D2346" t="str">
            <v>No aplica</v>
          </cell>
          <cell r="E2346" t="str">
            <v>Prius</v>
          </cell>
          <cell r="F2346" t="str">
            <v>Automóvil</v>
          </cell>
          <cell r="G2346" t="str">
            <v>Toyota</v>
          </cell>
          <cell r="H2346" t="str">
            <v>Prius C 5 Ptas, Híbrido, T/A-CVT, D/H, A/A, ABS, B/A, E/E, CD/BT</v>
          </cell>
          <cell r="I2346" t="str">
            <v>JTDKDTB37K1625093</v>
          </cell>
          <cell r="J2346" t="str">
            <v>1NZ 8766166</v>
          </cell>
          <cell r="K2346" t="str">
            <v>Magna</v>
          </cell>
          <cell r="L2346">
            <v>4</v>
          </cell>
          <cell r="M2346">
            <v>36</v>
          </cell>
          <cell r="N2346">
            <v>2019</v>
          </cell>
          <cell r="O2346" t="str">
            <v>Ciudad de México</v>
          </cell>
          <cell r="P2346" t="str">
            <v>Ciudad de México</v>
          </cell>
          <cell r="Q2346" t="str">
            <v>Zona Metropolitana</v>
          </cell>
          <cell r="R2346" t="str">
            <v>Activo</v>
          </cell>
          <cell r="S2346" t="str">
            <v>En operación</v>
          </cell>
          <cell r="T2346" t="str">
            <v>GNP</v>
          </cell>
          <cell r="U2346" t="str">
            <v>Grupo Nacional Provincial, S.A.B.</v>
          </cell>
          <cell r="V2346" t="str">
            <v>Supervisor Ajustes</v>
          </cell>
          <cell r="W2346" t="str">
            <v>-</v>
          </cell>
          <cell r="X2346" t="str">
            <v>-</v>
          </cell>
          <cell r="Y2346" t="str">
            <v>Asignado</v>
          </cell>
          <cell r="Z2346" t="str">
            <v>N91204</v>
          </cell>
          <cell r="AA2346" t="str">
            <v>Márquez Cadena Erick Marlon</v>
          </cell>
          <cell r="AB2346" t="str">
            <v>Grupo Nacional Provincial, S.A.B.</v>
          </cell>
          <cell r="AC2346" t="str">
            <v>MACE840427G34</v>
          </cell>
          <cell r="AD2346" t="str">
            <v>Jefe de departamento</v>
          </cell>
          <cell r="AE2346" t="str">
            <v>Coordinador de Célula</v>
          </cell>
          <cell r="AF2346" t="str">
            <v>Unidad Operativa</v>
          </cell>
          <cell r="AG2346" t="str">
            <v>Dirección Servicio y Operaciones</v>
          </cell>
          <cell r="AH2346" t="str">
            <v>Subdir. Siniestros CDMX y Sureste</v>
          </cell>
          <cell r="AI2346" t="str">
            <v>C9208</v>
          </cell>
          <cell r="AJ2346" t="str">
            <v>Lasa Estrada Antxon</v>
          </cell>
          <cell r="AK2346" t="str">
            <v>Poniente Anexo</v>
          </cell>
          <cell r="AL2346" t="str">
            <v>Plaza GNP</v>
          </cell>
          <cell r="AM2346">
            <v>0</v>
          </cell>
          <cell r="AN2346" t="str">
            <v>erick.marquez@gnp.com.mx</v>
          </cell>
          <cell r="AO2346" t="str">
            <v>erick.marquez@gnp.com.mx</v>
          </cell>
          <cell r="AQ2346">
            <v>5518508452</v>
          </cell>
          <cell r="AR2346" t="str">
            <v>6363180011637822</v>
          </cell>
          <cell r="AS2346" t="str">
            <v>ACTIVO</v>
          </cell>
          <cell r="AT2346" t="str">
            <v>8084</v>
          </cell>
          <cell r="AU2346" t="str">
            <v>101</v>
          </cell>
          <cell r="AV2346" t="str">
            <v>01/27</v>
          </cell>
          <cell r="AW2346" t="str">
            <v>IMDM24204143..</v>
          </cell>
          <cell r="AX2346" t="str">
            <v>Activo</v>
          </cell>
          <cell r="AY2346" t="str">
            <v>No</v>
          </cell>
          <cell r="AZ2346" t="str">
            <v>-</v>
          </cell>
          <cell r="BA2346" t="str">
            <v>-</v>
          </cell>
          <cell r="BB2346" t="str">
            <v>-</v>
          </cell>
          <cell r="BC2346" t="str">
            <v>-</v>
          </cell>
          <cell r="BD2346" t="str">
            <v>-</v>
          </cell>
          <cell r="BE2346" t="str">
            <v>-</v>
          </cell>
          <cell r="BF2346" t="str">
            <v>-</v>
          </cell>
          <cell r="BG2346">
            <v>4</v>
          </cell>
          <cell r="BH2346">
            <v>2023</v>
          </cell>
          <cell r="BI2346">
            <v>0</v>
          </cell>
          <cell r="BJ2346" t="str">
            <v>Arrendado</v>
          </cell>
          <cell r="BN2346">
            <v>0</v>
          </cell>
          <cell r="BO2346">
            <v>0</v>
          </cell>
          <cell r="BP2346" t="str">
            <v>-</v>
          </cell>
          <cell r="BQ2346">
            <v>43652</v>
          </cell>
          <cell r="BR2346" t="str">
            <v>AP-20181108-0815</v>
          </cell>
          <cell r="BS2346" t="str">
            <v>156</v>
          </cell>
          <cell r="BT2346" t="str">
            <v>5/48</v>
          </cell>
          <cell r="BU2346">
            <v>2410.09</v>
          </cell>
          <cell r="BV2346">
            <v>2711.83</v>
          </cell>
          <cell r="BW2346">
            <v>5121.92</v>
          </cell>
          <cell r="BX2346">
            <v>819.51</v>
          </cell>
          <cell r="BY2346">
            <v>5941.43</v>
          </cell>
          <cell r="BZ2346">
            <v>247637.48</v>
          </cell>
          <cell r="CA2346" t="str">
            <v>01/02/2019</v>
          </cell>
          <cell r="CB2346" t="str">
            <v>06/02/2023</v>
          </cell>
          <cell r="CC2346" t="str">
            <v>Jueves</v>
          </cell>
          <cell r="CD2346" t="str">
            <v>-</v>
          </cell>
          <cell r="CE2346" t="str">
            <v>1</v>
          </cell>
          <cell r="CF2346" t="str">
            <v>Verde</v>
          </cell>
          <cell r="CG2346" t="str">
            <v>4o Sábado</v>
          </cell>
          <cell r="CH2346" t="str">
            <v>Abr y May</v>
          </cell>
          <cell r="CI2346" t="str">
            <v>Oct y Nov</v>
          </cell>
          <cell r="CJ2346" t="str">
            <v>PAdmvo</v>
          </cell>
          <cell r="CK2346">
            <v>72</v>
          </cell>
          <cell r="CL2346" t="str">
            <v>101 - MAGNA</v>
          </cell>
          <cell r="CM2346" t="str">
            <v>19148</v>
          </cell>
          <cell r="CN2346" t="str">
            <v>185/60/R15</v>
          </cell>
          <cell r="CO2346" t="str">
            <v>Motor: 1.5L, Potencia: 99hp @ 4,800 rpm. Torque: 82 lb-pie @ 4,000 rpm</v>
          </cell>
          <cell r="CP2346" t="str">
            <v>4015672</v>
          </cell>
        </row>
        <row r="2347">
          <cell r="A2347" t="str">
            <v>19149</v>
          </cell>
          <cell r="B2347" t="str">
            <v>01F554</v>
          </cell>
          <cell r="C2347" t="str">
            <v>Ciudad de México</v>
          </cell>
          <cell r="D2347" t="str">
            <v>No aplica</v>
          </cell>
          <cell r="E2347" t="str">
            <v>Prius</v>
          </cell>
          <cell r="F2347" t="str">
            <v>Automóvil</v>
          </cell>
          <cell r="G2347" t="str">
            <v>Toyota</v>
          </cell>
          <cell r="H2347" t="str">
            <v>Prius C 5 Ptas, Híbrido, T/A-CVT, D/H, A/A, ABS, B/A, E/E, CD/BT</v>
          </cell>
          <cell r="I2347" t="str">
            <v>JTDKDTB36K1625084</v>
          </cell>
          <cell r="J2347" t="str">
            <v>1NZ 8765784</v>
          </cell>
          <cell r="K2347" t="str">
            <v>Magna</v>
          </cell>
          <cell r="L2347">
            <v>4</v>
          </cell>
          <cell r="M2347">
            <v>36</v>
          </cell>
          <cell r="N2347">
            <v>2019</v>
          </cell>
          <cell r="O2347" t="str">
            <v>Ciudad de México</v>
          </cell>
          <cell r="P2347" t="str">
            <v>Ciudad de México</v>
          </cell>
          <cell r="Q2347" t="str">
            <v>Zona Metropolitana</v>
          </cell>
          <cell r="R2347" t="str">
            <v>Activo</v>
          </cell>
          <cell r="S2347" t="str">
            <v>En operación</v>
          </cell>
          <cell r="T2347" t="str">
            <v>GNP</v>
          </cell>
          <cell r="U2347" t="str">
            <v>Grupo Nacional Provincial, S.A.B.</v>
          </cell>
          <cell r="V2347" t="str">
            <v>Supervisor Ajustes</v>
          </cell>
          <cell r="W2347" t="str">
            <v>-</v>
          </cell>
          <cell r="X2347" t="str">
            <v>-</v>
          </cell>
          <cell r="Y2347" t="str">
            <v>Asignado</v>
          </cell>
          <cell r="Z2347" t="str">
            <v>N88089</v>
          </cell>
          <cell r="AA2347" t="str">
            <v>Bravo Ontíveros Martin</v>
          </cell>
          <cell r="AB2347" t="str">
            <v>Grupo Nacional Provincial, S.A.B.</v>
          </cell>
          <cell r="AC2347" t="str">
            <v>BAOM710322JT8</v>
          </cell>
          <cell r="AD2347" t="str">
            <v>Jefe de departamento</v>
          </cell>
          <cell r="AE2347" t="str">
            <v>Coordinador Robos</v>
          </cell>
          <cell r="AF2347" t="str">
            <v>Unidad Operativa</v>
          </cell>
          <cell r="AG2347" t="str">
            <v>Dirección Servicio y Operaciones</v>
          </cell>
          <cell r="AH2347" t="str">
            <v>Subdir. Siniestros CDMX y Sureste</v>
          </cell>
          <cell r="AI2347" t="str">
            <v>C9208</v>
          </cell>
          <cell r="AJ2347" t="str">
            <v>Lasa Estrada Antxon</v>
          </cell>
          <cell r="AK2347" t="str">
            <v>Basalto</v>
          </cell>
          <cell r="AL2347" t="str">
            <v>Basalto</v>
          </cell>
          <cell r="AM2347">
            <v>0</v>
          </cell>
          <cell r="AN2347" t="str">
            <v>martin.bravo@gnp.com.mx</v>
          </cell>
          <cell r="AO2347" t="str">
            <v>martin.bravo@gnp.com.mx</v>
          </cell>
          <cell r="AQ2347">
            <v>5554336236</v>
          </cell>
          <cell r="AR2347" t="str">
            <v>6363180011637848</v>
          </cell>
          <cell r="AS2347" t="str">
            <v>ACTIVO</v>
          </cell>
          <cell r="AT2347" t="str">
            <v>3633</v>
          </cell>
          <cell r="AU2347" t="str">
            <v>151</v>
          </cell>
          <cell r="AV2347" t="str">
            <v>01/27</v>
          </cell>
          <cell r="AW2347" t="str">
            <v>IMDM24204137..</v>
          </cell>
          <cell r="AX2347" t="str">
            <v>Activo</v>
          </cell>
          <cell r="AY2347" t="str">
            <v>Si</v>
          </cell>
          <cell r="AZ2347">
            <v>1229.17</v>
          </cell>
          <cell r="BA2347">
            <v>43708</v>
          </cell>
          <cell r="BB2347">
            <v>7375.02</v>
          </cell>
          <cell r="BC2347">
            <v>110624.98</v>
          </cell>
          <cell r="BD2347">
            <v>118000</v>
          </cell>
          <cell r="BE2347">
            <v>43631</v>
          </cell>
          <cell r="BF2347">
            <v>45076</v>
          </cell>
          <cell r="BG2347">
            <v>4</v>
          </cell>
          <cell r="BH2347">
            <v>2023</v>
          </cell>
          <cell r="BI2347">
            <v>0</v>
          </cell>
          <cell r="BJ2347" t="str">
            <v>Arrendado</v>
          </cell>
          <cell r="BN2347">
            <v>0</v>
          </cell>
          <cell r="BO2347">
            <v>0</v>
          </cell>
          <cell r="BP2347" t="str">
            <v>-</v>
          </cell>
          <cell r="BQ2347">
            <v>43652</v>
          </cell>
          <cell r="BR2347" t="str">
            <v>AP-20181108-0815</v>
          </cell>
          <cell r="BS2347" t="str">
            <v>157</v>
          </cell>
          <cell r="BT2347" t="str">
            <v>5/48</v>
          </cell>
          <cell r="BU2347">
            <v>2410.09</v>
          </cell>
          <cell r="BV2347">
            <v>2711.83</v>
          </cell>
          <cell r="BW2347">
            <v>5121.92</v>
          </cell>
          <cell r="BX2347">
            <v>819.51</v>
          </cell>
          <cell r="BY2347">
            <v>5941.43</v>
          </cell>
          <cell r="BZ2347">
            <v>247637.48</v>
          </cell>
          <cell r="CA2347" t="str">
            <v>01/02/2019</v>
          </cell>
          <cell r="CB2347" t="str">
            <v>06/02/2023</v>
          </cell>
          <cell r="CC2347" t="str">
            <v>Miércoles</v>
          </cell>
          <cell r="CD2347" t="str">
            <v>-</v>
          </cell>
          <cell r="CE2347" t="str">
            <v>4</v>
          </cell>
          <cell r="CF2347" t="str">
            <v>Rojo</v>
          </cell>
          <cell r="CG2347" t="str">
            <v>3er Sábado</v>
          </cell>
          <cell r="CH2347" t="str">
            <v>Mzo y Abr</v>
          </cell>
          <cell r="CI2347" t="str">
            <v>Sep y Oct</v>
          </cell>
          <cell r="CJ2347" t="str">
            <v>PAdmvo</v>
          </cell>
          <cell r="CK2347">
            <v>72</v>
          </cell>
          <cell r="CL2347" t="str">
            <v>101 - MAGNA</v>
          </cell>
          <cell r="CM2347" t="str">
            <v>19149</v>
          </cell>
          <cell r="CN2347" t="str">
            <v>185/60/R15</v>
          </cell>
          <cell r="CO2347" t="str">
            <v>Motor: 1.5L, Potencia: 99hp @ 4,800 rpm. Torque: 82 lb-pie @ 4,000 rpm</v>
          </cell>
          <cell r="CP2347" t="str">
            <v>4015845</v>
          </cell>
        </row>
        <row r="2348">
          <cell r="A2348" t="str">
            <v>19150</v>
          </cell>
          <cell r="B2348" t="str">
            <v>02F637</v>
          </cell>
          <cell r="C2348" t="str">
            <v>Ciudad de México</v>
          </cell>
          <cell r="D2348" t="str">
            <v>No aplica</v>
          </cell>
          <cell r="E2348" t="str">
            <v>Prius</v>
          </cell>
          <cell r="F2348" t="str">
            <v>Automóvil</v>
          </cell>
          <cell r="G2348" t="str">
            <v>Toyota</v>
          </cell>
          <cell r="H2348" t="str">
            <v>Prius C 5 Ptas, Híbrido, T/A-CVT, D/H, A/A, ABS, B/A, E/E, CD/BT</v>
          </cell>
          <cell r="I2348" t="str">
            <v>JTDKDTB37K1625367</v>
          </cell>
          <cell r="J2348" t="str">
            <v>1NZ 8773223</v>
          </cell>
          <cell r="K2348" t="str">
            <v>Magna</v>
          </cell>
          <cell r="L2348">
            <v>4</v>
          </cell>
          <cell r="M2348">
            <v>36</v>
          </cell>
          <cell r="N2348">
            <v>2019</v>
          </cell>
          <cell r="O2348" t="str">
            <v>Ciudad de México</v>
          </cell>
          <cell r="P2348" t="str">
            <v>Ciudad de México</v>
          </cell>
          <cell r="Q2348" t="str">
            <v>Zona Metropolitana</v>
          </cell>
          <cell r="R2348" t="str">
            <v>Activo</v>
          </cell>
          <cell r="S2348" t="str">
            <v>En operación</v>
          </cell>
          <cell r="T2348" t="str">
            <v>GNP</v>
          </cell>
          <cell r="U2348" t="str">
            <v>Grupo Nacional Provincial, S.A.B.</v>
          </cell>
          <cell r="V2348" t="str">
            <v>Supervisor de taller</v>
          </cell>
          <cell r="W2348" t="str">
            <v>Pool Ajustes</v>
          </cell>
          <cell r="X2348" t="str">
            <v>Sur</v>
          </cell>
          <cell r="Y2348" t="str">
            <v>Pool</v>
          </cell>
          <cell r="Z2348" t="str">
            <v>N92647</v>
          </cell>
          <cell r="AA2348" t="str">
            <v>Nemesio Ramirez Estefania</v>
          </cell>
          <cell r="AB2348" t="str">
            <v>Grupo Nacional Provincial, S.A.B.</v>
          </cell>
          <cell r="AC2348" t="str">
            <v>NERE881112D49</v>
          </cell>
          <cell r="AD2348" t="str">
            <v>Operativo</v>
          </cell>
          <cell r="AE2348" t="str">
            <v>Visitador de Taller</v>
          </cell>
          <cell r="AF2348" t="str">
            <v>Unidad Operativa</v>
          </cell>
          <cell r="AG2348" t="str">
            <v>Dirección Servicio y Operaciones</v>
          </cell>
          <cell r="AH2348" t="str">
            <v>Subdir. Siniestros CDMX y Sureste</v>
          </cell>
          <cell r="AI2348" t="str">
            <v>C9208</v>
          </cell>
          <cell r="AJ2348" t="str">
            <v>Lasa Estrada Antxon</v>
          </cell>
          <cell r="AK2348" t="str">
            <v>Poniente Anexo</v>
          </cell>
          <cell r="AL2348" t="str">
            <v>Plaza GNP</v>
          </cell>
          <cell r="AM2348">
            <v>84425</v>
          </cell>
          <cell r="AN2348" t="str">
            <v>esthefania.nemesio@gnp.com.mx</v>
          </cell>
          <cell r="AO2348" t="str">
            <v>esthefania.nemesio@gnp.com.mx</v>
          </cell>
          <cell r="AQ2348" t="str">
            <v>-</v>
          </cell>
          <cell r="AR2348" t="str">
            <v>6363180013893753</v>
          </cell>
          <cell r="AS2348" t="str">
            <v>ACTIVO</v>
          </cell>
          <cell r="AT2348" t="str">
            <v>-</v>
          </cell>
          <cell r="AU2348" t="str">
            <v>-</v>
          </cell>
          <cell r="AV2348" t="str">
            <v>-</v>
          </cell>
          <cell r="AW2348" t="str">
            <v>-</v>
          </cell>
          <cell r="AX2348" t="str">
            <v>-</v>
          </cell>
          <cell r="AY2348" t="str">
            <v>No</v>
          </cell>
          <cell r="AZ2348" t="str">
            <v>-</v>
          </cell>
          <cell r="BA2348" t="str">
            <v>-</v>
          </cell>
          <cell r="BB2348" t="str">
            <v>-</v>
          </cell>
          <cell r="BC2348" t="str">
            <v>-</v>
          </cell>
          <cell r="BD2348" t="str">
            <v>-</v>
          </cell>
          <cell r="BE2348" t="str">
            <v>-</v>
          </cell>
          <cell r="BF2348" t="str">
            <v>-</v>
          </cell>
          <cell r="BG2348">
            <v>4</v>
          </cell>
          <cell r="BH2348">
            <v>2023</v>
          </cell>
          <cell r="BI2348">
            <v>0</v>
          </cell>
          <cell r="BJ2348" t="str">
            <v>Arrendado</v>
          </cell>
          <cell r="BN2348">
            <v>0</v>
          </cell>
          <cell r="BO2348">
            <v>0</v>
          </cell>
          <cell r="BP2348" t="str">
            <v>-</v>
          </cell>
          <cell r="BQ2348">
            <v>43652</v>
          </cell>
          <cell r="BR2348" t="str">
            <v>AP-20181108-0815</v>
          </cell>
          <cell r="BS2348" t="str">
            <v>158</v>
          </cell>
          <cell r="BT2348" t="str">
            <v>4/48</v>
          </cell>
          <cell r="BU2348">
            <v>2389.08</v>
          </cell>
          <cell r="BV2348">
            <v>2739.57</v>
          </cell>
          <cell r="BW2348">
            <v>5128.6499999999996</v>
          </cell>
          <cell r="BX2348">
            <v>820.58</v>
          </cell>
          <cell r="BY2348">
            <v>5949.23</v>
          </cell>
          <cell r="BZ2348">
            <v>250216.82</v>
          </cell>
          <cell r="CA2348" t="str">
            <v>25/02/2019</v>
          </cell>
          <cell r="CB2348" t="str">
            <v>06/03/2023</v>
          </cell>
          <cell r="CC2348" t="str">
            <v>Martes</v>
          </cell>
          <cell r="CD2348" t="str">
            <v>-</v>
          </cell>
          <cell r="CE2348" t="str">
            <v>7</v>
          </cell>
          <cell r="CF2348" t="str">
            <v>Rosa</v>
          </cell>
          <cell r="CG2348" t="str">
            <v>2o Sábado</v>
          </cell>
          <cell r="CH2348" t="str">
            <v>Feb y Mzo</v>
          </cell>
          <cell r="CI2348" t="str">
            <v>Ago y Sep</v>
          </cell>
          <cell r="CJ2348" t="str">
            <v>PAdmvo</v>
          </cell>
          <cell r="CK2348">
            <v>72</v>
          </cell>
          <cell r="CL2348" t="str">
            <v>101 - MAGNA</v>
          </cell>
          <cell r="CM2348" t="str">
            <v>19150</v>
          </cell>
          <cell r="CN2348" t="str">
            <v>185/60/R15</v>
          </cell>
          <cell r="CO2348" t="str">
            <v>Motor: 1.5L, Potencia: 99hp @ 4,800 rpm. Torque: 82 lb-pie @ 4,000 rpm</v>
          </cell>
          <cell r="CP2348" t="str">
            <v>-</v>
          </cell>
        </row>
        <row r="2349">
          <cell r="A2349" t="str">
            <v>19151</v>
          </cell>
          <cell r="B2349" t="str">
            <v>02F520</v>
          </cell>
          <cell r="C2349" t="str">
            <v>Ciudad de México</v>
          </cell>
          <cell r="D2349" t="str">
            <v>No aplica</v>
          </cell>
          <cell r="E2349" t="str">
            <v>Prius</v>
          </cell>
          <cell r="F2349" t="str">
            <v>Automóvil</v>
          </cell>
          <cell r="G2349" t="str">
            <v>Toyota</v>
          </cell>
          <cell r="H2349" t="str">
            <v>Prius C 5 Ptas, Híbrido, T/A-CVT, D/H, A/A, ABS, B/A, E/E, CD/BT</v>
          </cell>
          <cell r="I2349" t="str">
            <v>JTDKDTB3XK1625427</v>
          </cell>
          <cell r="J2349" t="str">
            <v>1NZ 8773915</v>
          </cell>
          <cell r="K2349" t="str">
            <v>Magna</v>
          </cell>
          <cell r="L2349">
            <v>4</v>
          </cell>
          <cell r="M2349">
            <v>36</v>
          </cell>
          <cell r="N2349">
            <v>2019</v>
          </cell>
          <cell r="O2349" t="str">
            <v>Ciudad de México</v>
          </cell>
          <cell r="P2349" t="str">
            <v>Ciudad de México</v>
          </cell>
          <cell r="Q2349" t="str">
            <v>Zona Metropolitana</v>
          </cell>
          <cell r="R2349" t="str">
            <v>Activo</v>
          </cell>
          <cell r="S2349" t="str">
            <v>En operación</v>
          </cell>
          <cell r="T2349" t="str">
            <v>GNP</v>
          </cell>
          <cell r="U2349" t="str">
            <v>Grupo Nacional Provincial, S.A.B.</v>
          </cell>
          <cell r="V2349" t="str">
            <v>Supervisor de taller</v>
          </cell>
          <cell r="W2349" t="str">
            <v>Pool Ajustes</v>
          </cell>
          <cell r="X2349" t="str">
            <v>Norte</v>
          </cell>
          <cell r="Y2349" t="str">
            <v>Pool</v>
          </cell>
          <cell r="Z2349" t="str">
            <v>N94162</v>
          </cell>
          <cell r="AA2349" t="str">
            <v>Lopez Vera Gustavo</v>
          </cell>
          <cell r="AB2349" t="str">
            <v>Grupo Nacional Provincial, S.A.B.</v>
          </cell>
          <cell r="AC2349" t="str">
            <v>LOVG920917CI1</v>
          </cell>
          <cell r="AD2349" t="str">
            <v>Operativo</v>
          </cell>
          <cell r="AE2349" t="str">
            <v>Visitador de Taller Jr.</v>
          </cell>
          <cell r="AF2349" t="str">
            <v>Unidad Operativa</v>
          </cell>
          <cell r="AG2349" t="str">
            <v>Dirección Servicio y Operaciones</v>
          </cell>
          <cell r="AH2349" t="str">
            <v>Subdir. Siniestros CDMX y Sureste</v>
          </cell>
          <cell r="AI2349" t="str">
            <v>C9208</v>
          </cell>
          <cell r="AJ2349" t="str">
            <v>Lasa Estrada Antxon</v>
          </cell>
          <cell r="AK2349" t="str">
            <v>Poniente Anexo</v>
          </cell>
          <cell r="AL2349" t="str">
            <v>Plaza GNP</v>
          </cell>
          <cell r="AM2349">
            <v>3678</v>
          </cell>
          <cell r="AN2349" t="str">
            <v>gustavo.lopez@gnp.com.mx</v>
          </cell>
          <cell r="AO2349" t="str">
            <v>gustavo.lopez@gnp.com.mx</v>
          </cell>
          <cell r="AQ2349" t="str">
            <v>-</v>
          </cell>
          <cell r="AR2349" t="str">
            <v>6363180013871585</v>
          </cell>
          <cell r="AS2349" t="str">
            <v>CANCELADO</v>
          </cell>
          <cell r="AT2349" t="str">
            <v>-</v>
          </cell>
          <cell r="AU2349" t="str">
            <v>-</v>
          </cell>
          <cell r="AV2349" t="str">
            <v>-</v>
          </cell>
          <cell r="AW2349" t="str">
            <v>IMDM24204227..</v>
          </cell>
          <cell r="AX2349" t="str">
            <v>Activo</v>
          </cell>
          <cell r="AY2349" t="str">
            <v>No</v>
          </cell>
          <cell r="AZ2349" t="str">
            <v>-</v>
          </cell>
          <cell r="BA2349" t="str">
            <v>-</v>
          </cell>
          <cell r="BB2349" t="str">
            <v>-</v>
          </cell>
          <cell r="BC2349" t="str">
            <v>-</v>
          </cell>
          <cell r="BD2349" t="str">
            <v>-</v>
          </cell>
          <cell r="BE2349" t="str">
            <v>-</v>
          </cell>
          <cell r="BF2349" t="str">
            <v>-</v>
          </cell>
          <cell r="BG2349">
            <v>4</v>
          </cell>
          <cell r="BH2349">
            <v>2023</v>
          </cell>
          <cell r="BI2349">
            <v>0</v>
          </cell>
          <cell r="BJ2349" t="str">
            <v>Arrendado</v>
          </cell>
          <cell r="BN2349">
            <v>0</v>
          </cell>
          <cell r="BO2349">
            <v>0</v>
          </cell>
          <cell r="BP2349" t="str">
            <v>-</v>
          </cell>
          <cell r="BQ2349">
            <v>43652</v>
          </cell>
          <cell r="BR2349" t="str">
            <v>AP-20181108-0815</v>
          </cell>
          <cell r="BS2349" t="str">
            <v>159</v>
          </cell>
          <cell r="BT2349" t="str">
            <v>4/48</v>
          </cell>
          <cell r="BU2349">
            <v>2389.08</v>
          </cell>
          <cell r="BV2349">
            <v>2739.57</v>
          </cell>
          <cell r="BW2349">
            <v>5128.6499999999996</v>
          </cell>
          <cell r="BX2349">
            <v>820.58</v>
          </cell>
          <cell r="BY2349">
            <v>5949.23</v>
          </cell>
          <cell r="BZ2349">
            <v>250216.82</v>
          </cell>
          <cell r="CA2349" t="str">
            <v>25/02/2019</v>
          </cell>
          <cell r="CB2349" t="str">
            <v>06/03/2023</v>
          </cell>
          <cell r="CC2349" t="str">
            <v>Viernes</v>
          </cell>
          <cell r="CD2349" t="str">
            <v>-</v>
          </cell>
          <cell r="CE2349" t="str">
            <v>0</v>
          </cell>
          <cell r="CF2349" t="str">
            <v>Azul</v>
          </cell>
          <cell r="CG2349" t="str">
            <v>5o Sábado</v>
          </cell>
          <cell r="CH2349" t="str">
            <v>May y Jun</v>
          </cell>
          <cell r="CI2349" t="str">
            <v>Nov y Dic</v>
          </cell>
          <cell r="CJ2349" t="str">
            <v>PAdmvo</v>
          </cell>
          <cell r="CK2349">
            <v>72</v>
          </cell>
          <cell r="CL2349" t="str">
            <v>101 - MAGNA</v>
          </cell>
          <cell r="CM2349" t="str">
            <v>19151</v>
          </cell>
          <cell r="CN2349" t="str">
            <v>185/60/R15</v>
          </cell>
          <cell r="CO2349" t="str">
            <v>Motor: 1.5L, Potencia: 99hp @ 4,800 rpm. Torque: 82 lb-pie @ 4,000 rpm</v>
          </cell>
          <cell r="CP2349" t="str">
            <v>-</v>
          </cell>
        </row>
        <row r="2350">
          <cell r="A2350" t="str">
            <v>19152</v>
          </cell>
          <cell r="B2350" t="str">
            <v>02F631</v>
          </cell>
          <cell r="C2350" t="str">
            <v>Ciudad de México</v>
          </cell>
          <cell r="D2350" t="str">
            <v>No aplica</v>
          </cell>
          <cell r="E2350" t="str">
            <v>Prius</v>
          </cell>
          <cell r="F2350" t="str">
            <v>Automóvil</v>
          </cell>
          <cell r="G2350" t="str">
            <v>Toyota</v>
          </cell>
          <cell r="H2350" t="str">
            <v>Prius C 5 Ptas, Híbrido, T/A-CVT, D/H, A/A, ABS, B/A, E/E, CD/BT</v>
          </cell>
          <cell r="I2350" t="str">
            <v>JTDKDTB38K1625524</v>
          </cell>
          <cell r="J2350" t="str">
            <v>1NZ 8775869</v>
          </cell>
          <cell r="K2350" t="str">
            <v>Magna</v>
          </cell>
          <cell r="L2350">
            <v>4</v>
          </cell>
          <cell r="M2350">
            <v>36</v>
          </cell>
          <cell r="N2350">
            <v>2019</v>
          </cell>
          <cell r="O2350" t="str">
            <v>Ciudad de México</v>
          </cell>
          <cell r="P2350" t="str">
            <v>Ciudad de México</v>
          </cell>
          <cell r="Q2350" t="str">
            <v>Zona Metropolitana</v>
          </cell>
          <cell r="R2350" t="str">
            <v>Activo</v>
          </cell>
          <cell r="S2350" t="str">
            <v>En operación</v>
          </cell>
          <cell r="T2350" t="str">
            <v>GNP</v>
          </cell>
          <cell r="U2350" t="str">
            <v>Grupo Nacional Provincial, S.A.B.</v>
          </cell>
          <cell r="V2350" t="str">
            <v>Supervisor de taller</v>
          </cell>
          <cell r="W2350" t="str">
            <v>Pool Ajustes</v>
          </cell>
          <cell r="X2350" t="str">
            <v>Sur</v>
          </cell>
          <cell r="Y2350" t="str">
            <v>Pool</v>
          </cell>
          <cell r="Z2350" t="str">
            <v>N90724</v>
          </cell>
          <cell r="AA2350" t="str">
            <v>Meléndez Tapia Emilio Israel</v>
          </cell>
          <cell r="AB2350" t="str">
            <v>Grupo Nacional Provincial, S.A.B.</v>
          </cell>
          <cell r="AC2350" t="str">
            <v>METE820106JH0</v>
          </cell>
          <cell r="AD2350" t="str">
            <v>Operativo</v>
          </cell>
          <cell r="AE2350" t="str">
            <v>Visitador de Taller</v>
          </cell>
          <cell r="AF2350" t="str">
            <v>Unidad Operativa</v>
          </cell>
          <cell r="AG2350" t="str">
            <v>Dirección Servicio y Operaciones</v>
          </cell>
          <cell r="AH2350" t="str">
            <v>Subdir. Siniestros CDMX y Sureste</v>
          </cell>
          <cell r="AI2350" t="str">
            <v>C9208</v>
          </cell>
          <cell r="AJ2350" t="str">
            <v>Lasa Estrada Antxon</v>
          </cell>
          <cell r="AK2350" t="str">
            <v>Poniente Anexo</v>
          </cell>
          <cell r="AL2350" t="str">
            <v>Plaza GNP</v>
          </cell>
          <cell r="AM2350">
            <v>0</v>
          </cell>
          <cell r="AN2350" t="str">
            <v>emilio.melendez@gnp.com.mx</v>
          </cell>
          <cell r="AO2350" t="str">
            <v>emilio.melendez@gnp.com.mx</v>
          </cell>
          <cell r="AQ2350" t="str">
            <v>-</v>
          </cell>
          <cell r="AR2350" t="str">
            <v>6363180013893746</v>
          </cell>
          <cell r="AS2350" t="str">
            <v>ACTIVO</v>
          </cell>
          <cell r="AT2350" t="str">
            <v>-</v>
          </cell>
          <cell r="AU2350" t="str">
            <v>-</v>
          </cell>
          <cell r="AV2350" t="str">
            <v>-</v>
          </cell>
          <cell r="AW2350" t="str">
            <v>-</v>
          </cell>
          <cell r="AX2350" t="str">
            <v>-</v>
          </cell>
          <cell r="AY2350" t="str">
            <v>No</v>
          </cell>
          <cell r="AZ2350" t="str">
            <v>-</v>
          </cell>
          <cell r="BA2350" t="str">
            <v>-</v>
          </cell>
          <cell r="BB2350" t="str">
            <v>-</v>
          </cell>
          <cell r="BC2350" t="str">
            <v>-</v>
          </cell>
          <cell r="BD2350" t="str">
            <v>-</v>
          </cell>
          <cell r="BE2350" t="str">
            <v>-</v>
          </cell>
          <cell r="BF2350" t="str">
            <v>-</v>
          </cell>
          <cell r="BG2350">
            <v>4</v>
          </cell>
          <cell r="BH2350">
            <v>2023</v>
          </cell>
          <cell r="BI2350">
            <v>0</v>
          </cell>
          <cell r="BJ2350" t="str">
            <v>Arrendado</v>
          </cell>
          <cell r="BN2350">
            <v>0</v>
          </cell>
          <cell r="BO2350">
            <v>0</v>
          </cell>
          <cell r="BP2350" t="str">
            <v>-</v>
          </cell>
          <cell r="BQ2350">
            <v>43652</v>
          </cell>
          <cell r="BR2350" t="str">
            <v>AP-20181108-0815</v>
          </cell>
          <cell r="BS2350" t="str">
            <v>160</v>
          </cell>
          <cell r="BT2350" t="str">
            <v>4/48</v>
          </cell>
          <cell r="BU2350">
            <v>2389.08</v>
          </cell>
          <cell r="BV2350">
            <v>2739.57</v>
          </cell>
          <cell r="BW2350">
            <v>5128.6499999999996</v>
          </cell>
          <cell r="BX2350">
            <v>820.58</v>
          </cell>
          <cell r="BY2350">
            <v>5949.23</v>
          </cell>
          <cell r="BZ2350">
            <v>250216.82</v>
          </cell>
          <cell r="CA2350" t="str">
            <v>25/02/2019</v>
          </cell>
          <cell r="CB2350" t="str">
            <v>06/03/2023</v>
          </cell>
          <cell r="CC2350" t="str">
            <v>Jueves</v>
          </cell>
          <cell r="CD2350" t="str">
            <v>-</v>
          </cell>
          <cell r="CE2350" t="str">
            <v>1</v>
          </cell>
          <cell r="CF2350" t="str">
            <v>Verde</v>
          </cell>
          <cell r="CG2350" t="str">
            <v>4o Sábado</v>
          </cell>
          <cell r="CH2350" t="str">
            <v>Abr y May</v>
          </cell>
          <cell r="CI2350" t="str">
            <v>Oct y Nov</v>
          </cell>
          <cell r="CJ2350" t="str">
            <v>PAdmvo</v>
          </cell>
          <cell r="CK2350">
            <v>72</v>
          </cell>
          <cell r="CL2350" t="str">
            <v>101 - MAGNA</v>
          </cell>
          <cell r="CM2350" t="str">
            <v>19152</v>
          </cell>
          <cell r="CN2350" t="str">
            <v>185/60/R15</v>
          </cell>
          <cell r="CO2350" t="str">
            <v>Motor: 1.5L, Potencia: 99hp @ 4,800 rpm. Torque: 82 lb-pie @ 4,000 rpm</v>
          </cell>
          <cell r="CP2350" t="str">
            <v>-</v>
          </cell>
        </row>
        <row r="2351">
          <cell r="A2351" t="str">
            <v>19153</v>
          </cell>
          <cell r="B2351" t="str">
            <v>02F521</v>
          </cell>
          <cell r="C2351" t="str">
            <v>Ciudad de México</v>
          </cell>
          <cell r="D2351" t="str">
            <v>No aplica</v>
          </cell>
          <cell r="E2351" t="str">
            <v>Prius</v>
          </cell>
          <cell r="F2351" t="str">
            <v>Automóvil</v>
          </cell>
          <cell r="G2351" t="str">
            <v>Toyota</v>
          </cell>
          <cell r="H2351" t="str">
            <v>Prius C 5 Ptas, Híbrido, T/A-CVT, D/H, A/A, ABS, B/A, E/E, CD/BT</v>
          </cell>
          <cell r="I2351" t="str">
            <v>JTDKDTB35K1625576</v>
          </cell>
          <cell r="J2351" t="str">
            <v>1NZ 8777328</v>
          </cell>
          <cell r="K2351" t="str">
            <v>Magna</v>
          </cell>
          <cell r="L2351">
            <v>4</v>
          </cell>
          <cell r="M2351">
            <v>36</v>
          </cell>
          <cell r="N2351">
            <v>2019</v>
          </cell>
          <cell r="O2351" t="str">
            <v>Ciudad de México</v>
          </cell>
          <cell r="P2351" t="str">
            <v>Ciudad de México</v>
          </cell>
          <cell r="Q2351" t="str">
            <v>Zona Metropolitana</v>
          </cell>
          <cell r="R2351" t="str">
            <v>Activo</v>
          </cell>
          <cell r="S2351" t="str">
            <v>En operación</v>
          </cell>
          <cell r="T2351" t="str">
            <v>GNP</v>
          </cell>
          <cell r="U2351" t="str">
            <v>Grupo Nacional Provincial, S.A.B.</v>
          </cell>
          <cell r="V2351" t="str">
            <v>Supervisor de taller</v>
          </cell>
          <cell r="W2351" t="str">
            <v>Pool Ajustes</v>
          </cell>
          <cell r="X2351" t="str">
            <v>Sur</v>
          </cell>
          <cell r="Y2351" t="str">
            <v>Pool</v>
          </cell>
          <cell r="Z2351" t="str">
            <v>N93478</v>
          </cell>
          <cell r="AA2351" t="str">
            <v>Bárcenas Soria Santiago Alberto</v>
          </cell>
          <cell r="AB2351" t="str">
            <v>Grupo Nacional Provincial, S.A.B.</v>
          </cell>
          <cell r="AC2351" t="str">
            <v>BASS881207EI0</v>
          </cell>
          <cell r="AD2351" t="str">
            <v>Operativo</v>
          </cell>
          <cell r="AE2351" t="str">
            <v>Visitador de Taller Sr.</v>
          </cell>
          <cell r="AF2351" t="str">
            <v>Unidad Operativa</v>
          </cell>
          <cell r="AG2351" t="str">
            <v>Dirección Servicio y Operaciones</v>
          </cell>
          <cell r="AH2351" t="str">
            <v>Subdir. Siniestros CDMX y Sureste</v>
          </cell>
          <cell r="AI2351" t="str">
            <v>C9208</v>
          </cell>
          <cell r="AJ2351" t="str">
            <v>Lasa Estrada Antxon</v>
          </cell>
          <cell r="AK2351" t="str">
            <v>Poniente Anexo</v>
          </cell>
          <cell r="AL2351" t="str">
            <v>Plaza GNP</v>
          </cell>
          <cell r="AM2351">
            <v>80985</v>
          </cell>
          <cell r="AN2351" t="str">
            <v>santiago.barcenas@gnp.com.mx</v>
          </cell>
          <cell r="AO2351" t="str">
            <v>santiago.barcenas@gnp.com.mx</v>
          </cell>
          <cell r="AQ2351" t="str">
            <v>-</v>
          </cell>
          <cell r="AR2351" t="str">
            <v>6363180013893472</v>
          </cell>
          <cell r="AS2351" t="str">
            <v>CANCELADO</v>
          </cell>
          <cell r="AT2351" t="str">
            <v>-</v>
          </cell>
          <cell r="AU2351" t="str">
            <v>-</v>
          </cell>
          <cell r="AV2351" t="str">
            <v>-</v>
          </cell>
          <cell r="AW2351" t="str">
            <v>IMDM24204226..</v>
          </cell>
          <cell r="AX2351" t="str">
            <v>Activo</v>
          </cell>
          <cell r="AY2351" t="str">
            <v>No</v>
          </cell>
          <cell r="AZ2351" t="str">
            <v>-</v>
          </cell>
          <cell r="BA2351" t="str">
            <v>-</v>
          </cell>
          <cell r="BB2351" t="str">
            <v>-</v>
          </cell>
          <cell r="BC2351" t="str">
            <v>-</v>
          </cell>
          <cell r="BD2351" t="str">
            <v>-</v>
          </cell>
          <cell r="BE2351" t="str">
            <v>-</v>
          </cell>
          <cell r="BF2351" t="str">
            <v>-</v>
          </cell>
          <cell r="BG2351">
            <v>4</v>
          </cell>
          <cell r="BH2351">
            <v>2023</v>
          </cell>
          <cell r="BI2351">
            <v>0</v>
          </cell>
          <cell r="BJ2351" t="str">
            <v>Arrendado</v>
          </cell>
          <cell r="BN2351">
            <v>0</v>
          </cell>
          <cell r="BO2351">
            <v>0</v>
          </cell>
          <cell r="BP2351" t="str">
            <v>-</v>
          </cell>
          <cell r="BQ2351">
            <v>43652</v>
          </cell>
          <cell r="BR2351" t="str">
            <v>AP-20181108-0815</v>
          </cell>
          <cell r="BS2351" t="str">
            <v>161</v>
          </cell>
          <cell r="BT2351" t="str">
            <v>4/48</v>
          </cell>
          <cell r="BU2351">
            <v>2389.08</v>
          </cell>
          <cell r="BV2351">
            <v>2739.57</v>
          </cell>
          <cell r="BW2351">
            <v>5128.6499999999996</v>
          </cell>
          <cell r="BX2351">
            <v>820.58</v>
          </cell>
          <cell r="BY2351">
            <v>5949.23</v>
          </cell>
          <cell r="BZ2351">
            <v>250216.82</v>
          </cell>
          <cell r="CA2351" t="str">
            <v>25/02/2019</v>
          </cell>
          <cell r="CB2351" t="str">
            <v>06/03/2023</v>
          </cell>
          <cell r="CC2351" t="str">
            <v>Jueves</v>
          </cell>
          <cell r="CD2351" t="str">
            <v>-</v>
          </cell>
          <cell r="CE2351" t="str">
            <v>1</v>
          </cell>
          <cell r="CF2351" t="str">
            <v>Verde</v>
          </cell>
          <cell r="CG2351" t="str">
            <v>4o Sábado</v>
          </cell>
          <cell r="CH2351" t="str">
            <v>Abr y May</v>
          </cell>
          <cell r="CI2351" t="str">
            <v>Oct y Nov</v>
          </cell>
          <cell r="CJ2351" t="str">
            <v>PAdmvo</v>
          </cell>
          <cell r="CK2351">
            <v>72</v>
          </cell>
          <cell r="CL2351" t="str">
            <v>101 - MAGNA</v>
          </cell>
          <cell r="CM2351" t="str">
            <v>19153</v>
          </cell>
          <cell r="CN2351" t="str">
            <v>185/60/R15</v>
          </cell>
          <cell r="CO2351" t="str">
            <v>Motor: 1.5L, Potencia: 99hp @ 4,800 rpm. Torque: 82 lb-pie @ 4,000 rpm</v>
          </cell>
          <cell r="CP2351" t="str">
            <v>-</v>
          </cell>
        </row>
        <row r="2352">
          <cell r="A2352" t="str">
            <v>19154</v>
          </cell>
          <cell r="B2352" t="str">
            <v>02F632</v>
          </cell>
          <cell r="C2352" t="str">
            <v>Ciudad de México</v>
          </cell>
          <cell r="D2352" t="str">
            <v>No aplica</v>
          </cell>
          <cell r="E2352" t="str">
            <v>Prius</v>
          </cell>
          <cell r="F2352" t="str">
            <v>Automóvil</v>
          </cell>
          <cell r="G2352" t="str">
            <v>Toyota</v>
          </cell>
          <cell r="H2352" t="str">
            <v>Prius C 5 Ptas, Híbrido, T/A-CVT, D/H, A/A, ABS, B/A, E/E, CD/BT</v>
          </cell>
          <cell r="I2352" t="str">
            <v>JTDKDTB37K1625482</v>
          </cell>
          <cell r="J2352" t="str">
            <v>1NZ 8775006</v>
          </cell>
          <cell r="K2352" t="str">
            <v>Magna</v>
          </cell>
          <cell r="L2352">
            <v>4</v>
          </cell>
          <cell r="M2352">
            <v>36</v>
          </cell>
          <cell r="N2352">
            <v>2019</v>
          </cell>
          <cell r="O2352" t="str">
            <v>Ciudad de México</v>
          </cell>
          <cell r="P2352" t="str">
            <v>Ciudad de México</v>
          </cell>
          <cell r="Q2352" t="str">
            <v>Zona Metropolitana</v>
          </cell>
          <cell r="R2352" t="str">
            <v>Activo</v>
          </cell>
          <cell r="S2352" t="str">
            <v>En operación</v>
          </cell>
          <cell r="T2352" t="str">
            <v>GNP</v>
          </cell>
          <cell r="U2352" t="str">
            <v>Grupo Nacional Provincial, S.A.B.</v>
          </cell>
          <cell r="V2352" t="str">
            <v>Supervisor de taller</v>
          </cell>
          <cell r="W2352" t="str">
            <v>Pool Ajustes</v>
          </cell>
          <cell r="X2352" t="str">
            <v>Norte</v>
          </cell>
          <cell r="Y2352" t="str">
            <v>Pool</v>
          </cell>
          <cell r="Z2352" t="str">
            <v>N93621</v>
          </cell>
          <cell r="AA2352" t="str">
            <v>Vázquez Magallanes Vanessa</v>
          </cell>
          <cell r="AB2352" t="str">
            <v>Grupo Nacional Provincial, S.A.B.</v>
          </cell>
          <cell r="AC2352" t="str">
            <v>VAMV8804193S9</v>
          </cell>
          <cell r="AD2352" t="str">
            <v>Operativo</v>
          </cell>
          <cell r="AE2352" t="str">
            <v>Visitador de Taller</v>
          </cell>
          <cell r="AF2352" t="str">
            <v>Unidad Operativa</v>
          </cell>
          <cell r="AG2352" t="str">
            <v>Dirección Servicio y Operaciones</v>
          </cell>
          <cell r="AH2352" t="str">
            <v>Subdir. Siniestros CDMX y Sureste</v>
          </cell>
          <cell r="AI2352" t="str">
            <v>C9208</v>
          </cell>
          <cell r="AJ2352" t="str">
            <v>Lasa Estrada Antxon</v>
          </cell>
          <cell r="AK2352" t="str">
            <v>Poniente Anexo</v>
          </cell>
          <cell r="AL2352" t="str">
            <v>Plaza GNP</v>
          </cell>
          <cell r="AM2352">
            <v>80657</v>
          </cell>
          <cell r="AN2352" t="str">
            <v>vanessa.vazquez@gnp.com.mx</v>
          </cell>
          <cell r="AO2352" t="str">
            <v>vanessa.vazquez@gnp.com.mx</v>
          </cell>
          <cell r="AQ2352" t="str">
            <v>-</v>
          </cell>
          <cell r="AR2352" t="str">
            <v>6363180013893779</v>
          </cell>
          <cell r="AS2352" t="str">
            <v>ACTIVO</v>
          </cell>
          <cell r="AT2352" t="str">
            <v>-</v>
          </cell>
          <cell r="AU2352" t="str">
            <v>-</v>
          </cell>
          <cell r="AV2352" t="str">
            <v>-</v>
          </cell>
          <cell r="AW2352" t="str">
            <v>-</v>
          </cell>
          <cell r="AX2352" t="str">
            <v>-</v>
          </cell>
          <cell r="AY2352" t="str">
            <v>No</v>
          </cell>
          <cell r="AZ2352" t="str">
            <v>-</v>
          </cell>
          <cell r="BA2352" t="str">
            <v>-</v>
          </cell>
          <cell r="BB2352" t="str">
            <v>-</v>
          </cell>
          <cell r="BC2352" t="str">
            <v>-</v>
          </cell>
          <cell r="BD2352" t="str">
            <v>-</v>
          </cell>
          <cell r="BE2352" t="str">
            <v>-</v>
          </cell>
          <cell r="BF2352" t="str">
            <v>-</v>
          </cell>
          <cell r="BG2352">
            <v>4</v>
          </cell>
          <cell r="BH2352">
            <v>2023</v>
          </cell>
          <cell r="BI2352">
            <v>0</v>
          </cell>
          <cell r="BJ2352" t="str">
            <v>Arrendado</v>
          </cell>
          <cell r="BN2352">
            <v>0</v>
          </cell>
          <cell r="BO2352">
            <v>0</v>
          </cell>
          <cell r="BP2352" t="str">
            <v>-</v>
          </cell>
          <cell r="BQ2352">
            <v>43652</v>
          </cell>
          <cell r="BR2352" t="str">
            <v>AP-20181108-0815</v>
          </cell>
          <cell r="BS2352" t="str">
            <v>162</v>
          </cell>
          <cell r="BT2352" t="str">
            <v>4/48</v>
          </cell>
          <cell r="BU2352">
            <v>2389.08</v>
          </cell>
          <cell r="BV2352">
            <v>2739.57</v>
          </cell>
          <cell r="BW2352">
            <v>5128.6499999999996</v>
          </cell>
          <cell r="BX2352">
            <v>820.58</v>
          </cell>
          <cell r="BY2352">
            <v>5949.23</v>
          </cell>
          <cell r="BZ2352">
            <v>250216.82</v>
          </cell>
          <cell r="CA2352" t="str">
            <v>25/02/2019</v>
          </cell>
          <cell r="CB2352" t="str">
            <v>06/03/2023</v>
          </cell>
          <cell r="CC2352" t="str">
            <v>Jueves</v>
          </cell>
          <cell r="CD2352" t="str">
            <v>-</v>
          </cell>
          <cell r="CE2352" t="str">
            <v>2</v>
          </cell>
          <cell r="CF2352" t="str">
            <v>Verde</v>
          </cell>
          <cell r="CG2352" t="str">
            <v>4o Sábado</v>
          </cell>
          <cell r="CH2352" t="str">
            <v>Abr y May</v>
          </cell>
          <cell r="CI2352" t="str">
            <v>Oct y Nov</v>
          </cell>
          <cell r="CJ2352" t="str">
            <v>PAdmvo</v>
          </cell>
          <cell r="CK2352">
            <v>72</v>
          </cell>
          <cell r="CL2352" t="str">
            <v>101 - MAGNA</v>
          </cell>
          <cell r="CM2352" t="str">
            <v>19154</v>
          </cell>
          <cell r="CN2352" t="str">
            <v>185/60/R15</v>
          </cell>
          <cell r="CO2352" t="str">
            <v>Motor: 1.5L, Potencia: 99hp @ 4,800 rpm. Torque: 82 lb-pie @ 4,000 rpm</v>
          </cell>
          <cell r="CP2352" t="str">
            <v>-</v>
          </cell>
        </row>
        <row r="2353">
          <cell r="A2353" t="str">
            <v>19155</v>
          </cell>
          <cell r="B2353" t="str">
            <v>02F486</v>
          </cell>
          <cell r="C2353" t="str">
            <v>Ciudad de México</v>
          </cell>
          <cell r="D2353" t="str">
            <v>No aplica</v>
          </cell>
          <cell r="E2353" t="str">
            <v>Prius</v>
          </cell>
          <cell r="F2353" t="str">
            <v>Automóvil</v>
          </cell>
          <cell r="G2353" t="str">
            <v>Toyota</v>
          </cell>
          <cell r="H2353" t="str">
            <v>Prius C 5 Ptas, Híbrido, T/A-CVT, D/H, A/A, ABS, B/A, E/E, CD/BT</v>
          </cell>
          <cell r="I2353" t="str">
            <v>JTDKDTB30K1625467</v>
          </cell>
          <cell r="J2353" t="str">
            <v xml:space="preserve">1NZ 8775293 </v>
          </cell>
          <cell r="K2353" t="str">
            <v>Magna</v>
          </cell>
          <cell r="L2353">
            <v>4</v>
          </cell>
          <cell r="M2353">
            <v>36</v>
          </cell>
          <cell r="N2353">
            <v>2019</v>
          </cell>
          <cell r="O2353" t="str">
            <v>Ciudad de México</v>
          </cell>
          <cell r="P2353" t="str">
            <v>Ciudad de México</v>
          </cell>
          <cell r="Q2353" t="str">
            <v>Zona Metropolitana</v>
          </cell>
          <cell r="R2353" t="str">
            <v>Activo</v>
          </cell>
          <cell r="S2353" t="str">
            <v>En operación</v>
          </cell>
          <cell r="T2353" t="str">
            <v>GNP</v>
          </cell>
          <cell r="U2353" t="str">
            <v>Grupo Nacional Provincial, S.A.B.</v>
          </cell>
          <cell r="V2353" t="str">
            <v>Supervisor de taller</v>
          </cell>
          <cell r="W2353" t="str">
            <v>Pool Ajustes</v>
          </cell>
          <cell r="X2353" t="str">
            <v>Sur</v>
          </cell>
          <cell r="Y2353" t="str">
            <v>Pool</v>
          </cell>
          <cell r="Z2353" t="str">
            <v>N95849</v>
          </cell>
          <cell r="AA2353" t="str">
            <v>Perez Osoyo Rodrigo</v>
          </cell>
          <cell r="AB2353" t="str">
            <v>Grupo Nacional Provincial, S.A.B.</v>
          </cell>
          <cell r="AC2353" t="str">
            <v>PEOR930314JZ8</v>
          </cell>
          <cell r="AD2353" t="str">
            <v>Operativo</v>
          </cell>
          <cell r="AE2353" t="str">
            <v>Visitador de Taller Sr.</v>
          </cell>
          <cell r="AF2353" t="str">
            <v>Unidad Operativa</v>
          </cell>
          <cell r="AG2353" t="str">
            <v>Dirección Servicio y Operaciones</v>
          </cell>
          <cell r="AH2353" t="str">
            <v>Subdir. Siniestros CDMX y Sureste</v>
          </cell>
          <cell r="AI2353" t="str">
            <v>C9208</v>
          </cell>
          <cell r="AJ2353" t="str">
            <v>Lasa Estrada Antxon</v>
          </cell>
          <cell r="AK2353" t="str">
            <v>Poniente Anexo</v>
          </cell>
          <cell r="AL2353" t="str">
            <v>Plaza GNP</v>
          </cell>
          <cell r="AM2353">
            <v>0</v>
          </cell>
          <cell r="AN2353" t="str">
            <v>rodrigo.perezosoyo@gnp.com.mx</v>
          </cell>
          <cell r="AO2353" t="str">
            <v>rodrigo.perezosoyo@gnp.com.mx</v>
          </cell>
          <cell r="AQ2353" t="str">
            <v>-</v>
          </cell>
          <cell r="AR2353" t="str">
            <v>6363180013871601</v>
          </cell>
          <cell r="AS2353" t="str">
            <v>CANCELADO</v>
          </cell>
          <cell r="AT2353" t="str">
            <v>-</v>
          </cell>
          <cell r="AU2353" t="str">
            <v>-</v>
          </cell>
          <cell r="AV2353" t="str">
            <v>-</v>
          </cell>
          <cell r="AW2353" t="str">
            <v>IMDM24204223..</v>
          </cell>
          <cell r="AX2353" t="str">
            <v>Activo</v>
          </cell>
          <cell r="AY2353" t="str">
            <v>No</v>
          </cell>
          <cell r="AZ2353" t="str">
            <v>-</v>
          </cell>
          <cell r="BA2353" t="str">
            <v>-</v>
          </cell>
          <cell r="BB2353" t="str">
            <v>-</v>
          </cell>
          <cell r="BC2353" t="str">
            <v>-</v>
          </cell>
          <cell r="BD2353" t="str">
            <v>-</v>
          </cell>
          <cell r="BE2353" t="str">
            <v>-</v>
          </cell>
          <cell r="BF2353" t="str">
            <v>-</v>
          </cell>
          <cell r="BG2353">
            <v>4</v>
          </cell>
          <cell r="BH2353">
            <v>2023</v>
          </cell>
          <cell r="BI2353">
            <v>0</v>
          </cell>
          <cell r="BJ2353" t="str">
            <v>Arrendado</v>
          </cell>
          <cell r="BN2353">
            <v>0</v>
          </cell>
          <cell r="BO2353">
            <v>0</v>
          </cell>
          <cell r="BP2353" t="str">
            <v>-</v>
          </cell>
          <cell r="BQ2353">
            <v>43652</v>
          </cell>
          <cell r="BR2353" t="str">
            <v>AP-20181108-0815</v>
          </cell>
          <cell r="BS2353" t="str">
            <v>163</v>
          </cell>
          <cell r="BT2353" t="str">
            <v>4/48</v>
          </cell>
          <cell r="BU2353">
            <v>2389.08</v>
          </cell>
          <cell r="BV2353">
            <v>2739.57</v>
          </cell>
          <cell r="BW2353">
            <v>5128.6499999999996</v>
          </cell>
          <cell r="BX2353">
            <v>820.58</v>
          </cell>
          <cell r="BY2353">
            <v>5949.23</v>
          </cell>
          <cell r="BZ2353">
            <v>250216.82</v>
          </cell>
          <cell r="CA2353" t="str">
            <v>25/02/2019</v>
          </cell>
          <cell r="CB2353" t="str">
            <v>06/03/2023</v>
          </cell>
          <cell r="CC2353" t="str">
            <v>Lunes</v>
          </cell>
          <cell r="CD2353" t="str">
            <v>-</v>
          </cell>
          <cell r="CE2353" t="str">
            <v>6</v>
          </cell>
          <cell r="CF2353" t="str">
            <v>Amarillo</v>
          </cell>
          <cell r="CG2353" t="str">
            <v>1er Sábado</v>
          </cell>
          <cell r="CH2353" t="str">
            <v>Ene y Feb</v>
          </cell>
          <cell r="CI2353" t="str">
            <v>Jul y Ago</v>
          </cell>
          <cell r="CJ2353" t="str">
            <v>PAdmvo</v>
          </cell>
          <cell r="CK2353">
            <v>72</v>
          </cell>
          <cell r="CL2353" t="str">
            <v>101 - MAGNA</v>
          </cell>
          <cell r="CM2353" t="str">
            <v>19155</v>
          </cell>
          <cell r="CN2353" t="str">
            <v>185/60/R15</v>
          </cell>
          <cell r="CO2353" t="str">
            <v>Motor: 1.5L, Potencia: 99hp @ 4,800 rpm. Torque: 82 lb-pie @ 4,000 rpm</v>
          </cell>
          <cell r="CP2353" t="str">
            <v>-</v>
          </cell>
        </row>
        <row r="2354">
          <cell r="A2354" t="str">
            <v>19156</v>
          </cell>
          <cell r="B2354" t="str">
            <v>02F508</v>
          </cell>
          <cell r="C2354" t="str">
            <v>Ciudad de México</v>
          </cell>
          <cell r="D2354" t="str">
            <v>No aplica</v>
          </cell>
          <cell r="E2354" t="str">
            <v>Prius</v>
          </cell>
          <cell r="F2354" t="str">
            <v>Automóvil</v>
          </cell>
          <cell r="G2354" t="str">
            <v>Toyota</v>
          </cell>
          <cell r="H2354" t="str">
            <v>Prius C 5 Ptas, Híbrido, T/A-CVT, D/H, A/A, ABS, B/A, E/E, CD/BT</v>
          </cell>
          <cell r="I2354" t="str">
            <v>JTDKDTB36K1625554</v>
          </cell>
          <cell r="J2354" t="str">
            <v>1NZ 8776901</v>
          </cell>
          <cell r="K2354" t="str">
            <v>Magna</v>
          </cell>
          <cell r="L2354">
            <v>4</v>
          </cell>
          <cell r="M2354">
            <v>36</v>
          </cell>
          <cell r="N2354">
            <v>2019</v>
          </cell>
          <cell r="O2354" t="str">
            <v>Ciudad de México</v>
          </cell>
          <cell r="P2354" t="str">
            <v>Ciudad de México</v>
          </cell>
          <cell r="Q2354" t="str">
            <v>Zona Metropolitana</v>
          </cell>
          <cell r="R2354" t="str">
            <v>Activo</v>
          </cell>
          <cell r="S2354" t="str">
            <v>En operación</v>
          </cell>
          <cell r="T2354" t="str">
            <v>GNP</v>
          </cell>
          <cell r="U2354" t="str">
            <v>Grupo Nacional Provincial, S.A.B.</v>
          </cell>
          <cell r="V2354" t="str">
            <v>Supervisor de taller</v>
          </cell>
          <cell r="W2354" t="str">
            <v>Pool Ajustes</v>
          </cell>
          <cell r="X2354" t="str">
            <v>Norte</v>
          </cell>
          <cell r="Y2354" t="str">
            <v>Pool</v>
          </cell>
          <cell r="Z2354" t="str">
            <v>N92745</v>
          </cell>
          <cell r="AA2354" t="str">
            <v>Cruz Jimenez Erick Fernando</v>
          </cell>
          <cell r="AB2354" t="str">
            <v>Grupo Nacional Provincial, S.A.B.</v>
          </cell>
          <cell r="AC2354" t="str">
            <v>CUJE8205301S7</v>
          </cell>
          <cell r="AD2354" t="str">
            <v>Operativo</v>
          </cell>
          <cell r="AE2354" t="str">
            <v>Visitador de Taller Jr.</v>
          </cell>
          <cell r="AF2354" t="str">
            <v>Unidad Operativa</v>
          </cell>
          <cell r="AG2354" t="str">
            <v>Dirección Servicio y Operaciones</v>
          </cell>
          <cell r="AH2354" t="str">
            <v>Subdir. Siniestros CDMX y Sureste</v>
          </cell>
          <cell r="AI2354" t="str">
            <v>C9208</v>
          </cell>
          <cell r="AJ2354" t="str">
            <v>Lasa Estrada Antxon</v>
          </cell>
          <cell r="AK2354" t="str">
            <v>Poniente PB</v>
          </cell>
          <cell r="AL2354" t="str">
            <v>Plaza GNP</v>
          </cell>
          <cell r="AM2354">
            <v>80238</v>
          </cell>
          <cell r="AN2354" t="str">
            <v>erick.cruz@gnp.com.mx</v>
          </cell>
          <cell r="AO2354" t="str">
            <v>erick.cruz@gnp.com.mx</v>
          </cell>
          <cell r="AQ2354" t="str">
            <v>-</v>
          </cell>
          <cell r="AR2354" t="str">
            <v>6363180013871635</v>
          </cell>
          <cell r="AS2354" t="str">
            <v>CANCELADO</v>
          </cell>
          <cell r="AT2354" t="str">
            <v>-</v>
          </cell>
          <cell r="AU2354" t="str">
            <v>-</v>
          </cell>
          <cell r="AV2354" t="str">
            <v>-</v>
          </cell>
          <cell r="AW2354" t="str">
            <v>IMDM24204229..</v>
          </cell>
          <cell r="AX2354" t="str">
            <v>Activo</v>
          </cell>
          <cell r="AY2354" t="str">
            <v>No</v>
          </cell>
          <cell r="AZ2354" t="str">
            <v>-</v>
          </cell>
          <cell r="BA2354" t="str">
            <v>-</v>
          </cell>
          <cell r="BB2354" t="str">
            <v>-</v>
          </cell>
          <cell r="BC2354" t="str">
            <v>-</v>
          </cell>
          <cell r="BD2354" t="str">
            <v>-</v>
          </cell>
          <cell r="BE2354" t="str">
            <v>-</v>
          </cell>
          <cell r="BF2354" t="str">
            <v>-</v>
          </cell>
          <cell r="BG2354">
            <v>4</v>
          </cell>
          <cell r="BH2354">
            <v>2023</v>
          </cell>
          <cell r="BI2354">
            <v>0</v>
          </cell>
          <cell r="BJ2354" t="str">
            <v>Arrendado</v>
          </cell>
          <cell r="BN2354">
            <v>0</v>
          </cell>
          <cell r="BO2354">
            <v>0</v>
          </cell>
          <cell r="BP2354" t="str">
            <v>-</v>
          </cell>
          <cell r="BQ2354">
            <v>43652</v>
          </cell>
          <cell r="BR2354" t="str">
            <v>AP-20181108-0815</v>
          </cell>
          <cell r="BS2354" t="str">
            <v>164</v>
          </cell>
          <cell r="BT2354" t="str">
            <v>4/48</v>
          </cell>
          <cell r="BU2354">
            <v>2389.08</v>
          </cell>
          <cell r="BV2354">
            <v>2739.57</v>
          </cell>
          <cell r="BW2354">
            <v>5128.6499999999996</v>
          </cell>
          <cell r="BX2354">
            <v>820.58</v>
          </cell>
          <cell r="BY2354">
            <v>5949.23</v>
          </cell>
          <cell r="BZ2354">
            <v>250216.82</v>
          </cell>
          <cell r="CA2354" t="str">
            <v>25/02/2019</v>
          </cell>
          <cell r="CB2354" t="str">
            <v>06/03/2023</v>
          </cell>
          <cell r="CC2354" t="str">
            <v>Martes</v>
          </cell>
          <cell r="CD2354" t="str">
            <v>-</v>
          </cell>
          <cell r="CE2354" t="str">
            <v>8</v>
          </cell>
          <cell r="CF2354" t="str">
            <v>Rosa</v>
          </cell>
          <cell r="CG2354" t="str">
            <v>2o Sábado</v>
          </cell>
          <cell r="CH2354" t="str">
            <v>Feb y Mzo</v>
          </cell>
          <cell r="CI2354" t="str">
            <v>Ago y Sep</v>
          </cell>
          <cell r="CJ2354" t="str">
            <v>PAdmvo</v>
          </cell>
          <cell r="CK2354">
            <v>72</v>
          </cell>
          <cell r="CL2354" t="str">
            <v>101 - MAGNA</v>
          </cell>
          <cell r="CM2354" t="str">
            <v>19156</v>
          </cell>
          <cell r="CN2354" t="str">
            <v>185/60/R15</v>
          </cell>
          <cell r="CO2354" t="str">
            <v>Motor: 1.5L, Potencia: 99hp @ 4,800 rpm. Torque: 82 lb-pie @ 4,000 rpm</v>
          </cell>
          <cell r="CP2354" t="str">
            <v>-</v>
          </cell>
        </row>
        <row r="2355">
          <cell r="A2355" t="str">
            <v>19157</v>
          </cell>
          <cell r="B2355" t="str">
            <v>02F624</v>
          </cell>
          <cell r="C2355" t="str">
            <v>Ciudad de México</v>
          </cell>
          <cell r="D2355" t="str">
            <v>No aplica</v>
          </cell>
          <cell r="E2355" t="str">
            <v>Prius</v>
          </cell>
          <cell r="F2355" t="str">
            <v>Automóvil</v>
          </cell>
          <cell r="G2355" t="str">
            <v>Toyota</v>
          </cell>
          <cell r="H2355" t="str">
            <v>Prius C 5 Ptas, Híbrido, T/A-CVT, D/H, A/A, ABS, B/A, E/E, CD/BT</v>
          </cell>
          <cell r="I2355" t="str">
            <v>JTDKDTB30K1625372</v>
          </cell>
          <cell r="J2355" t="str">
            <v xml:space="preserve">1NZ 8772390 </v>
          </cell>
          <cell r="K2355" t="str">
            <v>Magna</v>
          </cell>
          <cell r="L2355">
            <v>4</v>
          </cell>
          <cell r="M2355">
            <v>36</v>
          </cell>
          <cell r="N2355">
            <v>2019</v>
          </cell>
          <cell r="O2355" t="str">
            <v>Ciudad de México</v>
          </cell>
          <cell r="P2355" t="str">
            <v>Ciudad de México</v>
          </cell>
          <cell r="Q2355" t="str">
            <v>Zona Metropolitana</v>
          </cell>
          <cell r="R2355" t="str">
            <v>Activo</v>
          </cell>
          <cell r="S2355" t="str">
            <v>En operación</v>
          </cell>
          <cell r="T2355" t="str">
            <v>GNP</v>
          </cell>
          <cell r="U2355" t="str">
            <v>Grupo Nacional Provincial, S.A.B.</v>
          </cell>
          <cell r="V2355" t="str">
            <v>Supervisor de taller</v>
          </cell>
          <cell r="W2355" t="str">
            <v>Pool Ajustes</v>
          </cell>
          <cell r="X2355" t="str">
            <v>Sur</v>
          </cell>
          <cell r="Y2355" t="str">
            <v>Pool</v>
          </cell>
          <cell r="Z2355" t="str">
            <v>N95007</v>
          </cell>
          <cell r="AA2355" t="str">
            <v>Novoa Galván Pactli Omar</v>
          </cell>
          <cell r="AB2355" t="str">
            <v>Grupo Nacional Provincial, S.A.B.</v>
          </cell>
          <cell r="AC2355" t="str">
            <v>NOGP920202DY4</v>
          </cell>
          <cell r="AD2355" t="str">
            <v>Operativo</v>
          </cell>
          <cell r="AE2355" t="str">
            <v>Visitador de Taller Jr.</v>
          </cell>
          <cell r="AF2355" t="str">
            <v>Unidad Operativa</v>
          </cell>
          <cell r="AG2355" t="str">
            <v>Dirección Servicio y Operaciones</v>
          </cell>
          <cell r="AH2355" t="str">
            <v>Subdir. Siniestros CDMX y Sureste</v>
          </cell>
          <cell r="AI2355" t="str">
            <v>C9208</v>
          </cell>
          <cell r="AJ2355" t="str">
            <v>Lasa Estrada Antxon</v>
          </cell>
          <cell r="AK2355" t="str">
            <v>Poniente PB</v>
          </cell>
          <cell r="AL2355" t="str">
            <v>Plaza GNP</v>
          </cell>
          <cell r="AM2355">
            <v>0</v>
          </cell>
          <cell r="AN2355" t="str">
            <v>pactli.novoa@gnp.com.mx</v>
          </cell>
          <cell r="AO2355" t="str">
            <v>pactli.novoa@gnp.com.mx</v>
          </cell>
          <cell r="AQ2355" t="str">
            <v>-</v>
          </cell>
          <cell r="AR2355" t="str">
            <v>6363180013893761</v>
          </cell>
          <cell r="AS2355" t="str">
            <v>ACTIVO</v>
          </cell>
          <cell r="AT2355" t="str">
            <v>-</v>
          </cell>
          <cell r="AU2355" t="str">
            <v>-</v>
          </cell>
          <cell r="AV2355" t="str">
            <v>-</v>
          </cell>
          <cell r="AW2355" t="str">
            <v>-</v>
          </cell>
          <cell r="AX2355" t="str">
            <v>-</v>
          </cell>
          <cell r="AY2355" t="str">
            <v>No</v>
          </cell>
          <cell r="AZ2355" t="str">
            <v>-</v>
          </cell>
          <cell r="BA2355" t="str">
            <v>-</v>
          </cell>
          <cell r="BB2355" t="str">
            <v>-</v>
          </cell>
          <cell r="BC2355" t="str">
            <v>-</v>
          </cell>
          <cell r="BD2355" t="str">
            <v>-</v>
          </cell>
          <cell r="BE2355" t="str">
            <v>-</v>
          </cell>
          <cell r="BF2355" t="str">
            <v>-</v>
          </cell>
          <cell r="BG2355">
            <v>4</v>
          </cell>
          <cell r="BH2355">
            <v>2023</v>
          </cell>
          <cell r="BI2355">
            <v>0</v>
          </cell>
          <cell r="BJ2355" t="str">
            <v>Arrendado</v>
          </cell>
          <cell r="BN2355">
            <v>0</v>
          </cell>
          <cell r="BO2355">
            <v>0</v>
          </cell>
          <cell r="BP2355" t="str">
            <v>-</v>
          </cell>
          <cell r="BQ2355">
            <v>43652</v>
          </cell>
          <cell r="BR2355" t="str">
            <v>AP-20181108-0815</v>
          </cell>
          <cell r="BS2355" t="str">
            <v>165</v>
          </cell>
          <cell r="BT2355" t="str">
            <v>4/48</v>
          </cell>
          <cell r="BU2355">
            <v>2389.08</v>
          </cell>
          <cell r="BV2355">
            <v>2739.57</v>
          </cell>
          <cell r="BW2355">
            <v>5128.6499999999996</v>
          </cell>
          <cell r="BX2355">
            <v>820.58</v>
          </cell>
          <cell r="BY2355">
            <v>5949.23</v>
          </cell>
          <cell r="BZ2355">
            <v>250216.82</v>
          </cell>
          <cell r="CA2355" t="str">
            <v>25/02/2019</v>
          </cell>
          <cell r="CB2355" t="str">
            <v>06/03/2023</v>
          </cell>
          <cell r="CC2355" t="str">
            <v>Miércoles</v>
          </cell>
          <cell r="CD2355" t="str">
            <v>-</v>
          </cell>
          <cell r="CE2355" t="str">
            <v>4</v>
          </cell>
          <cell r="CF2355" t="str">
            <v>Rojo</v>
          </cell>
          <cell r="CG2355" t="str">
            <v>3er Sábado</v>
          </cell>
          <cell r="CH2355" t="str">
            <v>Mzo y Abr</v>
          </cell>
          <cell r="CI2355" t="str">
            <v>Sep y Oct</v>
          </cell>
          <cell r="CJ2355" t="str">
            <v>PAdmvo</v>
          </cell>
          <cell r="CK2355">
            <v>72</v>
          </cell>
          <cell r="CL2355" t="str">
            <v>101 - MAGNA</v>
          </cell>
          <cell r="CM2355" t="str">
            <v>19157</v>
          </cell>
          <cell r="CN2355" t="str">
            <v>185/60/R15</v>
          </cell>
          <cell r="CO2355" t="str">
            <v>Motor: 1.5L, Potencia: 99hp @ 4,800 rpm. Torque: 82 lb-pie @ 4,000 rpm</v>
          </cell>
          <cell r="CP2355" t="str">
            <v>-</v>
          </cell>
        </row>
        <row r="2356">
          <cell r="A2356" t="str">
            <v>19158</v>
          </cell>
          <cell r="B2356" t="str">
            <v>02F515</v>
          </cell>
          <cell r="C2356" t="str">
            <v>Ciudad de México</v>
          </cell>
          <cell r="D2356" t="str">
            <v>No aplica</v>
          </cell>
          <cell r="E2356" t="str">
            <v>Prius</v>
          </cell>
          <cell r="F2356" t="str">
            <v>Automóvil</v>
          </cell>
          <cell r="G2356" t="str">
            <v>Toyota</v>
          </cell>
          <cell r="H2356" t="str">
            <v>Prius C 5 Ptas, Híbrido, T/A-CVT, D/H, A/A, ABS, B/A, E/E, CD/BT</v>
          </cell>
          <cell r="I2356" t="str">
            <v>JTDKDTB38K1625331</v>
          </cell>
          <cell r="J2356" t="str">
            <v>1NZ 8772692</v>
          </cell>
          <cell r="K2356" t="str">
            <v>Magna</v>
          </cell>
          <cell r="L2356">
            <v>4</v>
          </cell>
          <cell r="M2356">
            <v>36</v>
          </cell>
          <cell r="N2356">
            <v>2019</v>
          </cell>
          <cell r="O2356" t="str">
            <v>Ciudad de México</v>
          </cell>
          <cell r="P2356" t="str">
            <v>Ciudad de México</v>
          </cell>
          <cell r="Q2356" t="str">
            <v>Zona Metropolitana</v>
          </cell>
          <cell r="R2356" t="str">
            <v>Activo</v>
          </cell>
          <cell r="S2356" t="str">
            <v>En operación</v>
          </cell>
          <cell r="T2356" t="str">
            <v>GNP</v>
          </cell>
          <cell r="U2356" t="str">
            <v>Grupo Nacional Provincial, S.A.B.</v>
          </cell>
          <cell r="V2356" t="str">
            <v>Supervisor de taller</v>
          </cell>
          <cell r="W2356" t="str">
            <v>Pool Ajustes</v>
          </cell>
          <cell r="X2356" t="str">
            <v>Norte</v>
          </cell>
          <cell r="Y2356" t="str">
            <v>Pool</v>
          </cell>
          <cell r="Z2356" t="str">
            <v>N93741</v>
          </cell>
          <cell r="AA2356" t="str">
            <v>González Márquez Ruben</v>
          </cell>
          <cell r="AB2356" t="str">
            <v>Grupo Nacional Provincial, S.A.B.</v>
          </cell>
          <cell r="AC2356" t="str">
            <v>GOMR900606SY3</v>
          </cell>
          <cell r="AD2356" t="str">
            <v>Operativo</v>
          </cell>
          <cell r="AE2356" t="str">
            <v>Visitador de Taller</v>
          </cell>
          <cell r="AF2356" t="str">
            <v>Unidad Operativa</v>
          </cell>
          <cell r="AG2356" t="str">
            <v>Dirección Servicio y Operaciones</v>
          </cell>
          <cell r="AH2356" t="str">
            <v>Subdir. Siniestros CDMX y Sureste</v>
          </cell>
          <cell r="AI2356" t="str">
            <v>C9208</v>
          </cell>
          <cell r="AJ2356" t="str">
            <v>Lasa Estrada Antxon</v>
          </cell>
          <cell r="AK2356" t="str">
            <v>Poniente Anexo</v>
          </cell>
          <cell r="AL2356" t="str">
            <v>Plaza GNP</v>
          </cell>
          <cell r="AM2356">
            <v>0</v>
          </cell>
          <cell r="AN2356" t="str">
            <v>ruben.gonzalezmarquez@gnp.com.mx</v>
          </cell>
          <cell r="AO2356" t="str">
            <v>ruben.gonzalezmarquez@gnp.com.mx</v>
          </cell>
          <cell r="AQ2356" t="str">
            <v>-</v>
          </cell>
          <cell r="AR2356" t="str">
            <v>6363180013871775</v>
          </cell>
          <cell r="AS2356" t="str">
            <v>CANCELADO</v>
          </cell>
          <cell r="AT2356" t="str">
            <v>-</v>
          </cell>
          <cell r="AU2356" t="str">
            <v>-</v>
          </cell>
          <cell r="AV2356" t="str">
            <v>-</v>
          </cell>
          <cell r="AW2356" t="str">
            <v>IMDM24204228..</v>
          </cell>
          <cell r="AX2356" t="str">
            <v>Activo</v>
          </cell>
          <cell r="AY2356" t="str">
            <v>No</v>
          </cell>
          <cell r="AZ2356" t="str">
            <v>-</v>
          </cell>
          <cell r="BA2356" t="str">
            <v>-</v>
          </cell>
          <cell r="BB2356" t="str">
            <v>-</v>
          </cell>
          <cell r="BC2356" t="str">
            <v>-</v>
          </cell>
          <cell r="BD2356" t="str">
            <v>-</v>
          </cell>
          <cell r="BE2356" t="str">
            <v>-</v>
          </cell>
          <cell r="BF2356" t="str">
            <v>-</v>
          </cell>
          <cell r="BG2356">
            <v>4</v>
          </cell>
          <cell r="BH2356">
            <v>2023</v>
          </cell>
          <cell r="BI2356">
            <v>0</v>
          </cell>
          <cell r="BJ2356" t="str">
            <v>Arrendado</v>
          </cell>
          <cell r="BN2356">
            <v>0</v>
          </cell>
          <cell r="BO2356">
            <v>0</v>
          </cell>
          <cell r="BP2356" t="str">
            <v>-</v>
          </cell>
          <cell r="BQ2356" t="str">
            <v>-</v>
          </cell>
          <cell r="BR2356" t="str">
            <v>-</v>
          </cell>
          <cell r="BS2356" t="str">
            <v>-</v>
          </cell>
          <cell r="BT2356" t="str">
            <v>-</v>
          </cell>
          <cell r="BU2356" t="str">
            <v>-</v>
          </cell>
          <cell r="BV2356" t="str">
            <v>-</v>
          </cell>
          <cell r="BW2356" t="str">
            <v>-</v>
          </cell>
          <cell r="BX2356" t="str">
            <v>-</v>
          </cell>
          <cell r="BY2356" t="str">
            <v>-</v>
          </cell>
          <cell r="BZ2356" t="str">
            <v>-</v>
          </cell>
          <cell r="CA2356" t="str">
            <v>-</v>
          </cell>
          <cell r="CB2356" t="str">
            <v>-</v>
          </cell>
          <cell r="CC2356" t="str">
            <v>Lunes</v>
          </cell>
          <cell r="CD2356" t="str">
            <v>-</v>
          </cell>
          <cell r="CE2356" t="str">
            <v>5</v>
          </cell>
          <cell r="CF2356" t="str">
            <v>Amarillo</v>
          </cell>
          <cell r="CG2356" t="str">
            <v>1er Sábado</v>
          </cell>
          <cell r="CH2356" t="str">
            <v>Ene y Feb</v>
          </cell>
          <cell r="CI2356" t="str">
            <v>Jul y Ago</v>
          </cell>
          <cell r="CJ2356" t="str">
            <v>PAdmvo</v>
          </cell>
          <cell r="CK2356">
            <v>72</v>
          </cell>
          <cell r="CL2356" t="str">
            <v>101 - MAGNA</v>
          </cell>
          <cell r="CM2356" t="str">
            <v>19158</v>
          </cell>
          <cell r="CN2356" t="str">
            <v>185/60/R15</v>
          </cell>
          <cell r="CO2356" t="str">
            <v>Motor: 1.5L, Potencia: 99hp @ 4,800 rpm. Torque: 82 lb-pie @ 4,000 rpm</v>
          </cell>
          <cell r="CP2356" t="str">
            <v>-</v>
          </cell>
        </row>
        <row r="2357">
          <cell r="A2357" t="str">
            <v>19159</v>
          </cell>
          <cell r="B2357" t="str">
            <v>02F516</v>
          </cell>
          <cell r="C2357" t="str">
            <v>Ciudad de México</v>
          </cell>
          <cell r="D2357" t="str">
            <v>No aplica</v>
          </cell>
          <cell r="E2357" t="str">
            <v>Prius</v>
          </cell>
          <cell r="F2357" t="str">
            <v>Automóvil</v>
          </cell>
          <cell r="G2357" t="str">
            <v>Toyota</v>
          </cell>
          <cell r="H2357" t="str">
            <v>Prius C 5 Ptas, Híbrido, T/A-CVT, D/H, A/A, ABS, B/A, E/E, CD/BT</v>
          </cell>
          <cell r="I2357" t="str">
            <v>JTDKDTB33K1625219</v>
          </cell>
          <cell r="J2357" t="str">
            <v>1NZ 8769830</v>
          </cell>
          <cell r="K2357" t="str">
            <v>Magna</v>
          </cell>
          <cell r="L2357">
            <v>4</v>
          </cell>
          <cell r="M2357">
            <v>36</v>
          </cell>
          <cell r="N2357">
            <v>2019</v>
          </cell>
          <cell r="O2357" t="str">
            <v>Ciudad de México</v>
          </cell>
          <cell r="P2357" t="str">
            <v>Ciudad de México</v>
          </cell>
          <cell r="Q2357" t="str">
            <v>Zona Metropolitana</v>
          </cell>
          <cell r="R2357" t="str">
            <v>Activo</v>
          </cell>
          <cell r="S2357" t="str">
            <v>En operación</v>
          </cell>
          <cell r="T2357" t="str">
            <v>GNP</v>
          </cell>
          <cell r="U2357" t="str">
            <v>Grupo Nacional Provincial, S.A.B.</v>
          </cell>
          <cell r="V2357" t="str">
            <v>Supervisor de taller</v>
          </cell>
          <cell r="W2357" t="str">
            <v>Pool Ajustes</v>
          </cell>
          <cell r="X2357" t="str">
            <v>Norte</v>
          </cell>
          <cell r="Y2357" t="str">
            <v>Pool</v>
          </cell>
          <cell r="Z2357" t="str">
            <v>N92696</v>
          </cell>
          <cell r="AA2357" t="str">
            <v>Ramirez Carrillo Cynthia Daniela</v>
          </cell>
          <cell r="AB2357" t="str">
            <v>Grupo Nacional Provincial, S.A.B.</v>
          </cell>
          <cell r="AC2357" t="str">
            <v>RACC900329RW3</v>
          </cell>
          <cell r="AD2357" t="str">
            <v>Operativo</v>
          </cell>
          <cell r="AE2357" t="str">
            <v>Visitador de Taller</v>
          </cell>
          <cell r="AF2357" t="str">
            <v>Unidad Operativa</v>
          </cell>
          <cell r="AG2357" t="str">
            <v>Dirección Servicio y Operaciones</v>
          </cell>
          <cell r="AH2357" t="str">
            <v>Subdir. Siniestros CDMX y Sureste</v>
          </cell>
          <cell r="AI2357" t="str">
            <v>C9208</v>
          </cell>
          <cell r="AJ2357" t="str">
            <v>Lasa Estrada Antxon</v>
          </cell>
          <cell r="AK2357" t="str">
            <v>Poniente PB</v>
          </cell>
          <cell r="AL2357" t="str">
            <v>Plaza GNP</v>
          </cell>
          <cell r="AM2357">
            <v>4578</v>
          </cell>
          <cell r="AN2357" t="str">
            <v>cynthia.ramirez@gnp.com.mx</v>
          </cell>
          <cell r="AO2357" t="str">
            <v>cynthia.ramirez@gnp.com.mx</v>
          </cell>
          <cell r="AQ2357" t="str">
            <v>-</v>
          </cell>
          <cell r="AR2357" t="str">
            <v>6363180013871791</v>
          </cell>
          <cell r="AS2357" t="str">
            <v>CANCELADO</v>
          </cell>
          <cell r="AT2357" t="str">
            <v>-</v>
          </cell>
          <cell r="AU2357" t="str">
            <v>-</v>
          </cell>
          <cell r="AV2357" t="str">
            <v>-</v>
          </cell>
          <cell r="AW2357" t="str">
            <v>IMDM24204232..</v>
          </cell>
          <cell r="AX2357" t="str">
            <v>Activo</v>
          </cell>
          <cell r="AY2357" t="str">
            <v>No</v>
          </cell>
          <cell r="AZ2357" t="str">
            <v>-</v>
          </cell>
          <cell r="BA2357" t="str">
            <v>-</v>
          </cell>
          <cell r="BB2357" t="str">
            <v>-</v>
          </cell>
          <cell r="BC2357" t="str">
            <v>-</v>
          </cell>
          <cell r="BD2357" t="str">
            <v>-</v>
          </cell>
          <cell r="BE2357" t="str">
            <v>-</v>
          </cell>
          <cell r="BF2357" t="str">
            <v>-</v>
          </cell>
          <cell r="BG2357">
            <v>4</v>
          </cell>
          <cell r="BH2357">
            <v>2023</v>
          </cell>
          <cell r="BI2357">
            <v>0</v>
          </cell>
          <cell r="BJ2357" t="str">
            <v>Arrendado</v>
          </cell>
          <cell r="BN2357">
            <v>0</v>
          </cell>
          <cell r="BO2357">
            <v>0</v>
          </cell>
          <cell r="BP2357" t="str">
            <v>-</v>
          </cell>
          <cell r="BQ2357">
            <v>43652</v>
          </cell>
          <cell r="BR2357" t="str">
            <v>AP-20181108-0815</v>
          </cell>
          <cell r="BS2357" t="str">
            <v>167</v>
          </cell>
          <cell r="BT2357" t="str">
            <v>4/48</v>
          </cell>
          <cell r="BU2357">
            <v>2389.08</v>
          </cell>
          <cell r="BV2357">
            <v>2739.57</v>
          </cell>
          <cell r="BW2357">
            <v>5128.6499999999996</v>
          </cell>
          <cell r="BX2357">
            <v>820.58</v>
          </cell>
          <cell r="BY2357">
            <v>5949.23</v>
          </cell>
          <cell r="BZ2357">
            <v>250216.82</v>
          </cell>
          <cell r="CA2357" t="str">
            <v>25/02/2019</v>
          </cell>
          <cell r="CB2357" t="str">
            <v>06/03/2023</v>
          </cell>
          <cell r="CC2357" t="str">
            <v>Lunes</v>
          </cell>
          <cell r="CD2357" t="str">
            <v>-</v>
          </cell>
          <cell r="CE2357" t="str">
            <v>6</v>
          </cell>
          <cell r="CF2357" t="str">
            <v>Amarillo</v>
          </cell>
          <cell r="CG2357" t="str">
            <v>1er Sábado</v>
          </cell>
          <cell r="CH2357" t="str">
            <v>Ene y Feb</v>
          </cell>
          <cell r="CI2357" t="str">
            <v>Jul y Ago</v>
          </cell>
          <cell r="CJ2357" t="str">
            <v>PAdmvo</v>
          </cell>
          <cell r="CK2357">
            <v>72</v>
          </cell>
          <cell r="CL2357" t="str">
            <v>101 - MAGNA</v>
          </cell>
          <cell r="CM2357" t="str">
            <v>19159</v>
          </cell>
          <cell r="CN2357" t="str">
            <v>185/60/R15</v>
          </cell>
          <cell r="CO2357" t="str">
            <v>Motor: 1.5L, Potencia: 99hp @ 4,800 rpm. Torque: 82 lb-pie @ 4,000 rpm</v>
          </cell>
          <cell r="CP2357" t="str">
            <v>-</v>
          </cell>
        </row>
        <row r="2358">
          <cell r="A2358" t="str">
            <v>19160</v>
          </cell>
          <cell r="B2358" t="str">
            <v>02F517</v>
          </cell>
          <cell r="C2358" t="str">
            <v>Ciudad de México</v>
          </cell>
          <cell r="D2358" t="str">
            <v>No aplica</v>
          </cell>
          <cell r="E2358" t="str">
            <v>Prius</v>
          </cell>
          <cell r="F2358" t="str">
            <v>Automóvil</v>
          </cell>
          <cell r="G2358" t="str">
            <v>Toyota</v>
          </cell>
          <cell r="H2358" t="str">
            <v>Prius C 5 Ptas, Híbrido, T/A-CVT, D/H, A/A, ABS, B/A, E/E, CD/BT</v>
          </cell>
          <cell r="I2358" t="str">
            <v>JTDKDTB3XK1625170</v>
          </cell>
          <cell r="J2358" t="str">
            <v>1NZ 8768629</v>
          </cell>
          <cell r="K2358" t="str">
            <v>Magna</v>
          </cell>
          <cell r="L2358">
            <v>4</v>
          </cell>
          <cell r="M2358">
            <v>36</v>
          </cell>
          <cell r="N2358">
            <v>2019</v>
          </cell>
          <cell r="O2358" t="str">
            <v>Ciudad de México</v>
          </cell>
          <cell r="P2358" t="str">
            <v>Ciudad de México</v>
          </cell>
          <cell r="Q2358" t="str">
            <v>Zona Metropolitana</v>
          </cell>
          <cell r="R2358" t="str">
            <v>Activo</v>
          </cell>
          <cell r="S2358" t="str">
            <v>En operación</v>
          </cell>
          <cell r="T2358" t="str">
            <v>GNP</v>
          </cell>
          <cell r="U2358" t="str">
            <v>Grupo Nacional Provincial, S.A.B.</v>
          </cell>
          <cell r="V2358" t="str">
            <v>Supervisor de taller</v>
          </cell>
          <cell r="W2358" t="str">
            <v>Pool Ajustes</v>
          </cell>
          <cell r="X2358" t="str">
            <v>Sur</v>
          </cell>
          <cell r="Y2358" t="str">
            <v>Pool</v>
          </cell>
          <cell r="Z2358" t="str">
            <v>N94718</v>
          </cell>
          <cell r="AA2358" t="str">
            <v>Niño Garamendi Diego Ivan</v>
          </cell>
          <cell r="AB2358" t="str">
            <v>Grupo Nacional Provincial, S.A.B.</v>
          </cell>
          <cell r="AC2358" t="str">
            <v>NIGD880201138</v>
          </cell>
          <cell r="AD2358" t="str">
            <v>Operativo</v>
          </cell>
          <cell r="AE2358" t="str">
            <v>Visitador de Taller</v>
          </cell>
          <cell r="AF2358" t="str">
            <v>Unidad Operativa</v>
          </cell>
          <cell r="AG2358" t="str">
            <v>Dirección Servicio y Operaciones</v>
          </cell>
          <cell r="AH2358" t="str">
            <v>Subdir. Siniestros CDMX y Sureste</v>
          </cell>
          <cell r="AI2358" t="str">
            <v>C9208</v>
          </cell>
          <cell r="AJ2358" t="str">
            <v>Lasa Estrada Antxon</v>
          </cell>
          <cell r="AK2358" t="str">
            <v>Poniente Anexo</v>
          </cell>
          <cell r="AL2358" t="str">
            <v>Plaza GNP</v>
          </cell>
          <cell r="AM2358" t="str">
            <v>-</v>
          </cell>
          <cell r="AN2358" t="str">
            <v>diego.nino@gnp.com.mx</v>
          </cell>
          <cell r="AO2358" t="str">
            <v>diego.nino@gnp.com.mx</v>
          </cell>
          <cell r="AQ2358" t="str">
            <v>-</v>
          </cell>
          <cell r="AR2358" t="str">
            <v>6363180013871809</v>
          </cell>
          <cell r="AS2358" t="str">
            <v>CANCELADO</v>
          </cell>
          <cell r="AT2358" t="str">
            <v>-</v>
          </cell>
          <cell r="AU2358" t="str">
            <v>-</v>
          </cell>
          <cell r="AV2358" t="str">
            <v>-</v>
          </cell>
          <cell r="AW2358" t="str">
            <v>IMDM24204225..</v>
          </cell>
          <cell r="AX2358" t="str">
            <v>Activo</v>
          </cell>
          <cell r="AY2358" t="str">
            <v>No</v>
          </cell>
          <cell r="AZ2358" t="str">
            <v>-</v>
          </cell>
          <cell r="BA2358" t="str">
            <v>-</v>
          </cell>
          <cell r="BB2358" t="str">
            <v>-</v>
          </cell>
          <cell r="BC2358" t="str">
            <v>-</v>
          </cell>
          <cell r="BD2358" t="str">
            <v>-</v>
          </cell>
          <cell r="BE2358" t="str">
            <v>-</v>
          </cell>
          <cell r="BF2358" t="str">
            <v>-</v>
          </cell>
          <cell r="BG2358">
            <v>4</v>
          </cell>
          <cell r="BH2358">
            <v>2023</v>
          </cell>
          <cell r="BI2358">
            <v>0</v>
          </cell>
          <cell r="BJ2358" t="str">
            <v>Arrendado</v>
          </cell>
          <cell r="BN2358">
            <v>0</v>
          </cell>
          <cell r="BO2358">
            <v>0</v>
          </cell>
          <cell r="BP2358" t="str">
            <v>-</v>
          </cell>
          <cell r="BQ2358">
            <v>43652</v>
          </cell>
          <cell r="BR2358" t="str">
            <v>AP-20181108-0815</v>
          </cell>
          <cell r="BS2358" t="str">
            <v>168</v>
          </cell>
          <cell r="BT2358" t="str">
            <v>4/48</v>
          </cell>
          <cell r="BU2358">
            <v>2389.08</v>
          </cell>
          <cell r="BV2358">
            <v>2739.57</v>
          </cell>
          <cell r="BW2358">
            <v>5128.6499999999996</v>
          </cell>
          <cell r="BX2358">
            <v>820.58</v>
          </cell>
          <cell r="BY2358">
            <v>5949.23</v>
          </cell>
          <cell r="BZ2358">
            <v>250216.82</v>
          </cell>
          <cell r="CA2358" t="str">
            <v>25/02/2019</v>
          </cell>
          <cell r="CB2358" t="str">
            <v>06/03/2023</v>
          </cell>
          <cell r="CC2358" t="str">
            <v>Martes</v>
          </cell>
          <cell r="CD2358" t="str">
            <v>-</v>
          </cell>
          <cell r="CE2358" t="str">
            <v>7</v>
          </cell>
          <cell r="CF2358" t="str">
            <v>Rosa</v>
          </cell>
          <cell r="CG2358" t="str">
            <v>2o Sábado</v>
          </cell>
          <cell r="CH2358" t="str">
            <v>Feb y Mzo</v>
          </cell>
          <cell r="CI2358" t="str">
            <v>Ago y Sep</v>
          </cell>
          <cell r="CJ2358" t="str">
            <v>PAdmvo</v>
          </cell>
          <cell r="CK2358">
            <v>72</v>
          </cell>
          <cell r="CL2358" t="str">
            <v>101 - MAGNA</v>
          </cell>
          <cell r="CM2358" t="str">
            <v>19160</v>
          </cell>
          <cell r="CN2358" t="str">
            <v>185/60/R15</v>
          </cell>
          <cell r="CO2358" t="str">
            <v>Motor: 1.5L, Potencia: 99hp @ 4,800 rpm. Torque: 82 lb-pie @ 4,000 rpm</v>
          </cell>
          <cell r="CP2358" t="str">
            <v>-</v>
          </cell>
        </row>
        <row r="2359">
          <cell r="A2359" t="str">
            <v>19161</v>
          </cell>
          <cell r="B2359" t="str">
            <v>02F630</v>
          </cell>
          <cell r="C2359" t="str">
            <v>Ciudad de México</v>
          </cell>
          <cell r="D2359" t="str">
            <v>No aplica</v>
          </cell>
          <cell r="E2359" t="str">
            <v>Prius</v>
          </cell>
          <cell r="F2359" t="str">
            <v>Automóvil</v>
          </cell>
          <cell r="G2359" t="str">
            <v>Toyota</v>
          </cell>
          <cell r="H2359" t="str">
            <v>Prius C 5 Ptas, Híbrido, T/A-CVT, D/H, A/A, ABS, B/A, E/E, CD/BT</v>
          </cell>
          <cell r="I2359" t="str">
            <v>JTDKDTB31K1625123</v>
          </cell>
          <cell r="J2359" t="str">
            <v>1NZ 8767957</v>
          </cell>
          <cell r="K2359" t="str">
            <v>Magna</v>
          </cell>
          <cell r="L2359">
            <v>4</v>
          </cell>
          <cell r="M2359">
            <v>36</v>
          </cell>
          <cell r="N2359">
            <v>2019</v>
          </cell>
          <cell r="O2359" t="str">
            <v>Ciudad de México</v>
          </cell>
          <cell r="P2359" t="str">
            <v>Ciudad de México</v>
          </cell>
          <cell r="Q2359" t="str">
            <v>Zona Metropolitana</v>
          </cell>
          <cell r="R2359" t="str">
            <v>Activo</v>
          </cell>
          <cell r="S2359" t="str">
            <v>En operación</v>
          </cell>
          <cell r="T2359" t="str">
            <v>GNP</v>
          </cell>
          <cell r="U2359" t="str">
            <v>Grupo Nacional Provincial, S.A.B.</v>
          </cell>
          <cell r="V2359" t="str">
            <v>Supervisor de taller</v>
          </cell>
          <cell r="W2359" t="str">
            <v>Pool Ajustes</v>
          </cell>
          <cell r="X2359" t="str">
            <v>Sur</v>
          </cell>
          <cell r="Y2359" t="str">
            <v>Pool</v>
          </cell>
          <cell r="Z2359" t="str">
            <v>N92649</v>
          </cell>
          <cell r="AA2359" t="str">
            <v>Lugo Gallegos María Luisa</v>
          </cell>
          <cell r="AB2359" t="str">
            <v>Grupo Nacional Provincial, S.A.B.</v>
          </cell>
          <cell r="AC2359" t="str">
            <v>LUGL800605M82</v>
          </cell>
          <cell r="AD2359" t="str">
            <v>Operativo</v>
          </cell>
          <cell r="AE2359" t="str">
            <v>Visitador de Taller</v>
          </cell>
          <cell r="AF2359" t="str">
            <v>Unidad Operativa</v>
          </cell>
          <cell r="AG2359" t="str">
            <v>Dirección Servicio y Operaciones</v>
          </cell>
          <cell r="AH2359" t="str">
            <v>Subdir. Siniestros CDMX y Sureste</v>
          </cell>
          <cell r="AI2359" t="str">
            <v>C9208</v>
          </cell>
          <cell r="AJ2359" t="str">
            <v>Lasa Estrada Antxon</v>
          </cell>
          <cell r="AK2359" t="str">
            <v>Poniente PB</v>
          </cell>
          <cell r="AL2359" t="str">
            <v>Plaza GNP</v>
          </cell>
          <cell r="AM2359">
            <v>84425</v>
          </cell>
          <cell r="AN2359" t="str">
            <v>luisa.lugo@gnp.com.mx</v>
          </cell>
          <cell r="AO2359" t="str">
            <v>luisa.lugo@gnp.com.mx</v>
          </cell>
          <cell r="AQ2359" t="str">
            <v>-</v>
          </cell>
          <cell r="AR2359" t="str">
            <v>6363180013893787</v>
          </cell>
          <cell r="AS2359" t="str">
            <v>ACTIVO</v>
          </cell>
          <cell r="AT2359" t="str">
            <v>-</v>
          </cell>
          <cell r="AU2359" t="str">
            <v>-</v>
          </cell>
          <cell r="AV2359" t="str">
            <v>-</v>
          </cell>
          <cell r="AW2359" t="str">
            <v>-</v>
          </cell>
          <cell r="AX2359" t="str">
            <v>-</v>
          </cell>
          <cell r="AY2359" t="str">
            <v>No</v>
          </cell>
          <cell r="AZ2359" t="str">
            <v>-</v>
          </cell>
          <cell r="BA2359" t="str">
            <v>-</v>
          </cell>
          <cell r="BB2359" t="str">
            <v>-</v>
          </cell>
          <cell r="BC2359" t="str">
            <v>-</v>
          </cell>
          <cell r="BD2359" t="str">
            <v>-</v>
          </cell>
          <cell r="BE2359" t="str">
            <v>-</v>
          </cell>
          <cell r="BF2359" t="str">
            <v>-</v>
          </cell>
          <cell r="BG2359">
            <v>4</v>
          </cell>
          <cell r="BH2359">
            <v>2023</v>
          </cell>
          <cell r="BI2359">
            <v>0</v>
          </cell>
          <cell r="BJ2359" t="str">
            <v>Arrendado</v>
          </cell>
          <cell r="BN2359">
            <v>0</v>
          </cell>
          <cell r="BO2359">
            <v>0</v>
          </cell>
          <cell r="BP2359" t="str">
            <v>-</v>
          </cell>
          <cell r="BQ2359">
            <v>43652</v>
          </cell>
          <cell r="BR2359" t="str">
            <v>AP-20181108-0815</v>
          </cell>
          <cell r="BS2359" t="str">
            <v>169</v>
          </cell>
          <cell r="BT2359" t="str">
            <v>4/48</v>
          </cell>
          <cell r="BU2359">
            <v>2389.08</v>
          </cell>
          <cell r="BV2359">
            <v>2739.57</v>
          </cell>
          <cell r="BW2359">
            <v>5128.6499999999996</v>
          </cell>
          <cell r="BX2359">
            <v>820.58</v>
          </cell>
          <cell r="BY2359">
            <v>5949.23</v>
          </cell>
          <cell r="BZ2359">
            <v>250216.82</v>
          </cell>
          <cell r="CA2359" t="str">
            <v>25/02/2019</v>
          </cell>
          <cell r="CB2359" t="str">
            <v>06/03/2023</v>
          </cell>
          <cell r="CC2359" t="str">
            <v>Viernes</v>
          </cell>
          <cell r="CD2359" t="str">
            <v>-</v>
          </cell>
          <cell r="CE2359" t="str">
            <v>0</v>
          </cell>
          <cell r="CF2359" t="str">
            <v>Azul</v>
          </cell>
          <cell r="CG2359" t="str">
            <v>5o Sábado</v>
          </cell>
          <cell r="CH2359" t="str">
            <v>May y Jun</v>
          </cell>
          <cell r="CI2359" t="str">
            <v>Nov y Dic</v>
          </cell>
          <cell r="CJ2359" t="str">
            <v>PAdmvo</v>
          </cell>
          <cell r="CK2359">
            <v>72</v>
          </cell>
          <cell r="CL2359" t="str">
            <v>101 - MAGNA</v>
          </cell>
          <cell r="CM2359" t="str">
            <v>19161</v>
          </cell>
          <cell r="CN2359" t="str">
            <v>185/60/R15</v>
          </cell>
          <cell r="CO2359" t="str">
            <v>Motor: 1.5L, Potencia: 99hp @ 4,800 rpm. Torque: 82 lb-pie @ 4,000 rpm</v>
          </cell>
          <cell r="CP2359" t="str">
            <v>-</v>
          </cell>
        </row>
        <row r="2360">
          <cell r="A2360" t="str">
            <v>19162</v>
          </cell>
          <cell r="B2360" t="str">
            <v>02F636</v>
          </cell>
          <cell r="C2360" t="str">
            <v>Ciudad de México</v>
          </cell>
          <cell r="D2360" t="str">
            <v>No aplica</v>
          </cell>
          <cell r="E2360" t="str">
            <v>Prius</v>
          </cell>
          <cell r="F2360" t="str">
            <v>Automóvil</v>
          </cell>
          <cell r="G2360" t="str">
            <v>Toyota</v>
          </cell>
          <cell r="H2360" t="str">
            <v>Prius C 5 Ptas, Híbrido, T/A-CVT, D/H, A/A, ABS, B/A, E/E, CD/BT</v>
          </cell>
          <cell r="I2360" t="str">
            <v>JTDKDTB38K1625121</v>
          </cell>
          <cell r="J2360" t="str">
            <v>1NZ 8767823</v>
          </cell>
          <cell r="K2360" t="str">
            <v>Magna</v>
          </cell>
          <cell r="L2360">
            <v>4</v>
          </cell>
          <cell r="M2360">
            <v>36</v>
          </cell>
          <cell r="N2360">
            <v>2019</v>
          </cell>
          <cell r="O2360" t="str">
            <v>Ciudad de México</v>
          </cell>
          <cell r="P2360" t="str">
            <v>Ciudad de México</v>
          </cell>
          <cell r="Q2360" t="str">
            <v>Zona Metropolitana</v>
          </cell>
          <cell r="R2360" t="str">
            <v>Activo</v>
          </cell>
          <cell r="S2360" t="str">
            <v>En operación</v>
          </cell>
          <cell r="T2360" t="str">
            <v>GNP</v>
          </cell>
          <cell r="U2360" t="str">
            <v>Grupo Nacional Provincial, S.A.B.</v>
          </cell>
          <cell r="V2360" t="str">
            <v>Supervisor de taller</v>
          </cell>
          <cell r="W2360" t="str">
            <v>Pool Ajustes</v>
          </cell>
          <cell r="X2360" t="str">
            <v>Sur</v>
          </cell>
          <cell r="Y2360" t="str">
            <v>Pool</v>
          </cell>
          <cell r="Z2360" t="str">
            <v>N93479</v>
          </cell>
          <cell r="AA2360" t="str">
            <v>Chávez Cruz Omar</v>
          </cell>
          <cell r="AB2360" t="str">
            <v>Grupo Nacional Provincial, S.A.B.</v>
          </cell>
          <cell r="AC2360" t="str">
            <v>CACX8304114Y9</v>
          </cell>
          <cell r="AD2360" t="str">
            <v>Operativo</v>
          </cell>
          <cell r="AE2360" t="str">
            <v>Visitador de Taller</v>
          </cell>
          <cell r="AF2360" t="str">
            <v>Unidad Operativa</v>
          </cell>
          <cell r="AG2360" t="str">
            <v>Dirección Servicio y Operaciones</v>
          </cell>
          <cell r="AH2360" t="str">
            <v>Subdir. Siniestros CDMX y Sureste</v>
          </cell>
          <cell r="AI2360" t="str">
            <v>C9208</v>
          </cell>
          <cell r="AJ2360" t="str">
            <v>Lasa Estrada Antxon</v>
          </cell>
          <cell r="AK2360" t="str">
            <v>Poniente PB</v>
          </cell>
          <cell r="AL2360" t="str">
            <v>Plaza GNP</v>
          </cell>
          <cell r="AM2360">
            <v>80519</v>
          </cell>
          <cell r="AN2360" t="str">
            <v>omar.chavez@gnp.com.mx</v>
          </cell>
          <cell r="AO2360" t="str">
            <v>omar.chavez@gnp.com.mx</v>
          </cell>
          <cell r="AQ2360" t="str">
            <v>-</v>
          </cell>
          <cell r="AR2360" t="str">
            <v>6363180013893803</v>
          </cell>
          <cell r="AS2360" t="str">
            <v>ACTIVO</v>
          </cell>
          <cell r="AT2360" t="str">
            <v>-</v>
          </cell>
          <cell r="AU2360" t="str">
            <v>-</v>
          </cell>
          <cell r="AV2360" t="str">
            <v>-</v>
          </cell>
          <cell r="AW2360" t="str">
            <v>-</v>
          </cell>
          <cell r="AX2360" t="str">
            <v>-</v>
          </cell>
          <cell r="AY2360" t="str">
            <v>No</v>
          </cell>
          <cell r="AZ2360" t="str">
            <v>-</v>
          </cell>
          <cell r="BA2360" t="str">
            <v>-</v>
          </cell>
          <cell r="BB2360" t="str">
            <v>-</v>
          </cell>
          <cell r="BC2360" t="str">
            <v>-</v>
          </cell>
          <cell r="BD2360" t="str">
            <v>-</v>
          </cell>
          <cell r="BE2360" t="str">
            <v>-</v>
          </cell>
          <cell r="BF2360" t="str">
            <v>-</v>
          </cell>
          <cell r="BG2360">
            <v>4</v>
          </cell>
          <cell r="BH2360">
            <v>2023</v>
          </cell>
          <cell r="BI2360">
            <v>0</v>
          </cell>
          <cell r="BJ2360" t="str">
            <v>Arrendado</v>
          </cell>
          <cell r="BN2360">
            <v>0</v>
          </cell>
          <cell r="BO2360">
            <v>0</v>
          </cell>
          <cell r="BP2360" t="str">
            <v>-</v>
          </cell>
          <cell r="BQ2360">
            <v>43652</v>
          </cell>
          <cell r="BR2360" t="str">
            <v>AP-20181108-0815</v>
          </cell>
          <cell r="BS2360" t="str">
            <v>170</v>
          </cell>
          <cell r="BT2360" t="str">
            <v>4/48</v>
          </cell>
          <cell r="BU2360">
            <v>2389.08</v>
          </cell>
          <cell r="BV2360">
            <v>2739.57</v>
          </cell>
          <cell r="BW2360">
            <v>5128.6499999999996</v>
          </cell>
          <cell r="BX2360">
            <v>820.58</v>
          </cell>
          <cell r="BY2360">
            <v>5949.23</v>
          </cell>
          <cell r="BZ2360">
            <v>250216.82</v>
          </cell>
          <cell r="CA2360" t="str">
            <v>25/02/2019</v>
          </cell>
          <cell r="CB2360" t="str">
            <v>06/03/2023</v>
          </cell>
          <cell r="CC2360" t="str">
            <v>Lunes</v>
          </cell>
          <cell r="CD2360" t="str">
            <v>-</v>
          </cell>
          <cell r="CE2360" t="str">
            <v>6</v>
          </cell>
          <cell r="CF2360" t="str">
            <v>Amarillo</v>
          </cell>
          <cell r="CG2360" t="str">
            <v>1er Sábado</v>
          </cell>
          <cell r="CH2360" t="str">
            <v>Ene y Feb</v>
          </cell>
          <cell r="CI2360" t="str">
            <v>Jul y Ago</v>
          </cell>
          <cell r="CJ2360" t="str">
            <v>PAdmvo</v>
          </cell>
          <cell r="CK2360">
            <v>72</v>
          </cell>
          <cell r="CL2360" t="str">
            <v>101 - MAGNA</v>
          </cell>
          <cell r="CM2360" t="str">
            <v>19162</v>
          </cell>
          <cell r="CN2360" t="str">
            <v>185/60/R15</v>
          </cell>
          <cell r="CO2360" t="str">
            <v>Motor: 1.5L, Potencia: 99hp @ 4,800 rpm. Torque: 82 lb-pie @ 4,000 rpm</v>
          </cell>
          <cell r="CP2360" t="str">
            <v>-</v>
          </cell>
        </row>
        <row r="2361">
          <cell r="A2361" t="str">
            <v>19163</v>
          </cell>
          <cell r="B2361" t="str">
            <v>02F510</v>
          </cell>
          <cell r="C2361" t="str">
            <v>Ciudad de México</v>
          </cell>
          <cell r="D2361" t="str">
            <v>No aplica</v>
          </cell>
          <cell r="E2361" t="str">
            <v>Prius</v>
          </cell>
          <cell r="F2361" t="str">
            <v>Automóvil</v>
          </cell>
          <cell r="G2361" t="str">
            <v>Toyota</v>
          </cell>
          <cell r="H2361" t="str">
            <v>Prius C 5 Ptas, Híbrido, T/A-CVT, D/H, A/A, ABS, B/A, E/E, CD/BT</v>
          </cell>
          <cell r="I2361" t="str">
            <v>JTDKDTB36K1625179</v>
          </cell>
          <cell r="J2361" t="str">
            <v>1NZ 8769092</v>
          </cell>
          <cell r="K2361" t="str">
            <v>Magna</v>
          </cell>
          <cell r="L2361">
            <v>4</v>
          </cell>
          <cell r="M2361">
            <v>36</v>
          </cell>
          <cell r="N2361">
            <v>2019</v>
          </cell>
          <cell r="O2361" t="str">
            <v>Ciudad de México</v>
          </cell>
          <cell r="P2361" t="str">
            <v>Ciudad de México</v>
          </cell>
          <cell r="Q2361" t="str">
            <v>Zona Metropolitana</v>
          </cell>
          <cell r="R2361" t="str">
            <v>Activo</v>
          </cell>
          <cell r="S2361" t="str">
            <v>En operación</v>
          </cell>
          <cell r="T2361" t="str">
            <v>GNP</v>
          </cell>
          <cell r="U2361" t="str">
            <v>Grupo Nacional Provincial, S.A.B.</v>
          </cell>
          <cell r="V2361" t="str">
            <v>Supervisor de taller</v>
          </cell>
          <cell r="W2361" t="str">
            <v>Pool Ajustes</v>
          </cell>
          <cell r="X2361" t="str">
            <v>Norte</v>
          </cell>
          <cell r="Y2361" t="str">
            <v>Pool</v>
          </cell>
          <cell r="Z2361" t="str">
            <v>N94610</v>
          </cell>
          <cell r="AA2361" t="str">
            <v>Cruz Reyes Adan Alan</v>
          </cell>
          <cell r="AB2361" t="str">
            <v>Grupo Nacional Provincial, S.A.B.</v>
          </cell>
          <cell r="AC2361" t="str">
            <v>CURA870928480</v>
          </cell>
          <cell r="AD2361" t="str">
            <v>Operativo</v>
          </cell>
          <cell r="AE2361" t="str">
            <v>Visitador de Taller</v>
          </cell>
          <cell r="AF2361" t="str">
            <v>Unidad Operativa</v>
          </cell>
          <cell r="AG2361" t="str">
            <v>Dirección Servicio y Operaciones</v>
          </cell>
          <cell r="AH2361" t="str">
            <v>Subdir. Siniestros CDMX y Sureste</v>
          </cell>
          <cell r="AI2361" t="str">
            <v>C9208</v>
          </cell>
          <cell r="AJ2361" t="str">
            <v>Lasa Estrada Antxon</v>
          </cell>
          <cell r="AK2361" t="str">
            <v>Poniente Anexo</v>
          </cell>
          <cell r="AL2361" t="str">
            <v>Plaza GNP</v>
          </cell>
          <cell r="AM2361">
            <v>0</v>
          </cell>
          <cell r="AN2361" t="str">
            <v>adan.cruz@gnp.com.mx</v>
          </cell>
          <cell r="AO2361" t="str">
            <v>adan.cruz@gnp.com.mx</v>
          </cell>
          <cell r="AQ2361" t="str">
            <v>-</v>
          </cell>
          <cell r="AR2361" t="str">
            <v>6363180013871817</v>
          </cell>
          <cell r="AS2361" t="str">
            <v>CANCELADO</v>
          </cell>
          <cell r="AT2361" t="str">
            <v>-</v>
          </cell>
          <cell r="AU2361" t="str">
            <v>-</v>
          </cell>
          <cell r="AV2361" t="str">
            <v>-</v>
          </cell>
          <cell r="AW2361" t="str">
            <v>IMDM24204224..</v>
          </cell>
          <cell r="AX2361" t="str">
            <v>Activo</v>
          </cell>
          <cell r="AY2361" t="str">
            <v>No</v>
          </cell>
          <cell r="AZ2361" t="str">
            <v>-</v>
          </cell>
          <cell r="BA2361" t="str">
            <v>-</v>
          </cell>
          <cell r="BB2361" t="str">
            <v>-</v>
          </cell>
          <cell r="BC2361" t="str">
            <v>-</v>
          </cell>
          <cell r="BD2361" t="str">
            <v>-</v>
          </cell>
          <cell r="BE2361" t="str">
            <v>-</v>
          </cell>
          <cell r="BF2361" t="str">
            <v>-</v>
          </cell>
          <cell r="BG2361">
            <v>4</v>
          </cell>
          <cell r="BH2361">
            <v>2023</v>
          </cell>
          <cell r="BI2361">
            <v>0</v>
          </cell>
          <cell r="BJ2361" t="str">
            <v>Arrendado</v>
          </cell>
          <cell r="BN2361">
            <v>0</v>
          </cell>
          <cell r="BO2361">
            <v>0</v>
          </cell>
          <cell r="BP2361" t="str">
            <v>-</v>
          </cell>
          <cell r="BQ2361">
            <v>43652</v>
          </cell>
          <cell r="BR2361" t="str">
            <v>AP-20181108-0815</v>
          </cell>
          <cell r="BS2361" t="str">
            <v>171</v>
          </cell>
          <cell r="BT2361" t="str">
            <v>4/48</v>
          </cell>
          <cell r="BU2361">
            <v>2389.08</v>
          </cell>
          <cell r="BV2361">
            <v>2739.57</v>
          </cell>
          <cell r="BW2361">
            <v>5128.6499999999996</v>
          </cell>
          <cell r="BX2361">
            <v>820.58</v>
          </cell>
          <cell r="BY2361">
            <v>5949.23</v>
          </cell>
          <cell r="BZ2361">
            <v>250216.82</v>
          </cell>
          <cell r="CA2361" t="str">
            <v>25/02/2019</v>
          </cell>
          <cell r="CB2361" t="str">
            <v>06/03/2023</v>
          </cell>
          <cell r="CC2361" t="str">
            <v>Viernes</v>
          </cell>
          <cell r="CD2361" t="str">
            <v>-</v>
          </cell>
          <cell r="CE2361" t="str">
            <v>0</v>
          </cell>
          <cell r="CF2361" t="str">
            <v>Azul</v>
          </cell>
          <cell r="CG2361" t="str">
            <v>5o Sábado</v>
          </cell>
          <cell r="CH2361" t="str">
            <v>May y Jun</v>
          </cell>
          <cell r="CI2361" t="str">
            <v>Nov y Dic</v>
          </cell>
          <cell r="CJ2361" t="str">
            <v>PAdmvo</v>
          </cell>
          <cell r="CK2361">
            <v>72</v>
          </cell>
          <cell r="CL2361" t="str">
            <v>101 - MAGNA</v>
          </cell>
          <cell r="CM2361" t="str">
            <v>19163</v>
          </cell>
          <cell r="CN2361" t="str">
            <v>185/60/R15</v>
          </cell>
          <cell r="CO2361" t="str">
            <v>Motor: 1.5L, Potencia: 99hp @ 4,800 rpm. Torque: 82 lb-pie @ 4,000 rpm</v>
          </cell>
          <cell r="CP2361" t="str">
            <v>-</v>
          </cell>
        </row>
        <row r="2362">
          <cell r="A2362" t="str">
            <v>19164</v>
          </cell>
          <cell r="B2362" t="str">
            <v>02F511</v>
          </cell>
          <cell r="C2362" t="str">
            <v>Ciudad de México</v>
          </cell>
          <cell r="D2362" t="str">
            <v>No aplica</v>
          </cell>
          <cell r="E2362" t="str">
            <v>Prius</v>
          </cell>
          <cell r="F2362" t="str">
            <v>Automóvil</v>
          </cell>
          <cell r="G2362" t="str">
            <v>Toyota</v>
          </cell>
          <cell r="H2362" t="str">
            <v>Prius C 5 Ptas, Híbrido, T/A-CVT, D/H, A/A, ABS, B/A, E/E, CD/BT</v>
          </cell>
          <cell r="I2362" t="str">
            <v>JTDKDTB37K1625174</v>
          </cell>
          <cell r="J2362" t="str">
            <v>1NZ 8768975</v>
          </cell>
          <cell r="K2362" t="str">
            <v>Magna</v>
          </cell>
          <cell r="L2362">
            <v>4</v>
          </cell>
          <cell r="M2362">
            <v>36</v>
          </cell>
          <cell r="N2362">
            <v>2019</v>
          </cell>
          <cell r="O2362" t="str">
            <v>Ciudad de México</v>
          </cell>
          <cell r="P2362" t="str">
            <v>Ciudad de México</v>
          </cell>
          <cell r="Q2362" t="str">
            <v>Zona Metropolitana</v>
          </cell>
          <cell r="R2362" t="str">
            <v>Activo</v>
          </cell>
          <cell r="S2362" t="str">
            <v>En operación</v>
          </cell>
          <cell r="T2362" t="str">
            <v>GNP</v>
          </cell>
          <cell r="U2362" t="str">
            <v>Grupo Nacional Provincial, S.A.B.</v>
          </cell>
          <cell r="V2362" t="str">
            <v>Supervisor de taller</v>
          </cell>
          <cell r="W2362" t="str">
            <v>Pool Ajustes</v>
          </cell>
          <cell r="X2362" t="str">
            <v>Norte</v>
          </cell>
          <cell r="Y2362" t="str">
            <v>Pool</v>
          </cell>
          <cell r="Z2362" t="str">
            <v>N91823</v>
          </cell>
          <cell r="AA2362" t="str">
            <v>Espinosa Hernández Ricardo</v>
          </cell>
          <cell r="AB2362" t="str">
            <v>Grupo Nacional Provincial, S.A.B.</v>
          </cell>
          <cell r="AC2362" t="str">
            <v>EIHR680305T19</v>
          </cell>
          <cell r="AD2362" t="str">
            <v>Operativo</v>
          </cell>
          <cell r="AE2362" t="str">
            <v>Visitador de Taller</v>
          </cell>
          <cell r="AF2362" t="str">
            <v>Unidad Operativa</v>
          </cell>
          <cell r="AG2362" t="str">
            <v>Dirección Servicio y Operaciones</v>
          </cell>
          <cell r="AH2362" t="str">
            <v>Subdir. Siniestros CDMX y Sureste</v>
          </cell>
          <cell r="AI2362" t="str">
            <v>C9208</v>
          </cell>
          <cell r="AJ2362" t="str">
            <v>Lasa Estrada Antxon</v>
          </cell>
          <cell r="AK2362" t="str">
            <v>Poniente Anexo</v>
          </cell>
          <cell r="AL2362" t="str">
            <v>Plaza GNP</v>
          </cell>
          <cell r="AM2362">
            <v>0</v>
          </cell>
          <cell r="AN2362" t="str">
            <v>ricardo.espinosa@gnp.com.mx</v>
          </cell>
          <cell r="AO2362" t="str">
            <v>ricardo.espinosa@gnp.com.mx</v>
          </cell>
          <cell r="AQ2362" t="str">
            <v>-</v>
          </cell>
          <cell r="AR2362" t="str">
            <v>6363180013871833</v>
          </cell>
          <cell r="AS2362" t="str">
            <v>CANCELADO</v>
          </cell>
          <cell r="AT2362" t="str">
            <v>-</v>
          </cell>
          <cell r="AU2362" t="str">
            <v>-</v>
          </cell>
          <cell r="AV2362" t="str">
            <v>-</v>
          </cell>
          <cell r="AW2362" t="str">
            <v>IMDM24204230..</v>
          </cell>
          <cell r="AX2362" t="str">
            <v>Activo</v>
          </cell>
          <cell r="AY2362" t="str">
            <v>No</v>
          </cell>
          <cell r="AZ2362" t="str">
            <v>-</v>
          </cell>
          <cell r="BA2362" t="str">
            <v>-</v>
          </cell>
          <cell r="BB2362" t="str">
            <v>-</v>
          </cell>
          <cell r="BC2362" t="str">
            <v>-</v>
          </cell>
          <cell r="BD2362" t="str">
            <v>-</v>
          </cell>
          <cell r="BE2362" t="str">
            <v>-</v>
          </cell>
          <cell r="BF2362" t="str">
            <v>-</v>
          </cell>
          <cell r="BG2362">
            <v>4</v>
          </cell>
          <cell r="BH2362">
            <v>2023</v>
          </cell>
          <cell r="BI2362">
            <v>0</v>
          </cell>
          <cell r="BJ2362" t="str">
            <v>Arrendado</v>
          </cell>
          <cell r="BN2362">
            <v>0</v>
          </cell>
          <cell r="BO2362">
            <v>0</v>
          </cell>
          <cell r="BP2362" t="str">
            <v>-</v>
          </cell>
          <cell r="BQ2362">
            <v>43652</v>
          </cell>
          <cell r="BR2362" t="str">
            <v>AP-20181108-0815</v>
          </cell>
          <cell r="BS2362" t="str">
            <v>172</v>
          </cell>
          <cell r="BT2362" t="str">
            <v>4/48</v>
          </cell>
          <cell r="BU2362">
            <v>2389.08</v>
          </cell>
          <cell r="BV2362">
            <v>2739.57</v>
          </cell>
          <cell r="BW2362">
            <v>5128.6499999999996</v>
          </cell>
          <cell r="BX2362">
            <v>820.58</v>
          </cell>
          <cell r="BY2362">
            <v>5949.23</v>
          </cell>
          <cell r="BZ2362">
            <v>250216.82</v>
          </cell>
          <cell r="CA2362" t="str">
            <v>25/02/2019</v>
          </cell>
          <cell r="CB2362" t="str">
            <v>06/03/2023</v>
          </cell>
          <cell r="CC2362" t="str">
            <v>Jueves</v>
          </cell>
          <cell r="CD2362" t="str">
            <v>-</v>
          </cell>
          <cell r="CE2362" t="str">
            <v>1</v>
          </cell>
          <cell r="CF2362" t="str">
            <v>Verde</v>
          </cell>
          <cell r="CG2362" t="str">
            <v>4o Sábado</v>
          </cell>
          <cell r="CH2362" t="str">
            <v>Abr y May</v>
          </cell>
          <cell r="CI2362" t="str">
            <v>Oct y Nov</v>
          </cell>
          <cell r="CJ2362" t="str">
            <v>PAdmvo</v>
          </cell>
          <cell r="CK2362">
            <v>72</v>
          </cell>
          <cell r="CL2362" t="str">
            <v>101 - MAGNA</v>
          </cell>
          <cell r="CM2362" t="str">
            <v>19164</v>
          </cell>
          <cell r="CN2362" t="str">
            <v>185/60/R15</v>
          </cell>
          <cell r="CO2362" t="str">
            <v>Motor: 1.5L, Potencia: 99hp @ 4,800 rpm. Torque: 82 lb-pie @ 4,000 rpm</v>
          </cell>
          <cell r="CP2362" t="str">
            <v>-</v>
          </cell>
        </row>
        <row r="2363">
          <cell r="A2363" t="str">
            <v>19165</v>
          </cell>
          <cell r="B2363" t="str">
            <v>02F505</v>
          </cell>
          <cell r="C2363" t="str">
            <v>Ciudad de México</v>
          </cell>
          <cell r="D2363" t="str">
            <v>No aplica</v>
          </cell>
          <cell r="E2363" t="str">
            <v>Prius</v>
          </cell>
          <cell r="F2363" t="str">
            <v>Automóvil</v>
          </cell>
          <cell r="G2363" t="str">
            <v>Toyota</v>
          </cell>
          <cell r="H2363" t="str">
            <v>Prius C 5 Ptas, Híbrido, T/A-CVT, D/H, A/A, ABS, B/A, E/E, CD/BT</v>
          </cell>
          <cell r="I2363" t="str">
            <v>JTDKDTB36K1625229</v>
          </cell>
          <cell r="J2363" t="str">
            <v>1NZ 8770177</v>
          </cell>
          <cell r="K2363" t="str">
            <v>Magna</v>
          </cell>
          <cell r="L2363">
            <v>4</v>
          </cell>
          <cell r="M2363">
            <v>36</v>
          </cell>
          <cell r="N2363">
            <v>2019</v>
          </cell>
          <cell r="O2363" t="str">
            <v>Ciudad de México</v>
          </cell>
          <cell r="P2363" t="str">
            <v>Ciudad de México</v>
          </cell>
          <cell r="Q2363" t="str">
            <v>Zona Metropolitana</v>
          </cell>
          <cell r="R2363" t="str">
            <v>Activo</v>
          </cell>
          <cell r="S2363" t="str">
            <v>En operación</v>
          </cell>
          <cell r="T2363" t="str">
            <v>GNP</v>
          </cell>
          <cell r="U2363" t="str">
            <v>Grupo Nacional Provincial, S.A.B.</v>
          </cell>
          <cell r="V2363" t="str">
            <v>Supervisor de taller</v>
          </cell>
          <cell r="W2363" t="str">
            <v>Pool Ajustes</v>
          </cell>
          <cell r="X2363" t="str">
            <v>Norte</v>
          </cell>
          <cell r="Y2363" t="str">
            <v>Pool</v>
          </cell>
          <cell r="Z2363" t="str">
            <v>N92996</v>
          </cell>
          <cell r="AA2363" t="str">
            <v>Rendón Reza Guillermo Adan</v>
          </cell>
          <cell r="AB2363" t="str">
            <v>Grupo Nacional Provincial, S.A.B.</v>
          </cell>
          <cell r="AC2363" t="str">
            <v>RERG891020JX1</v>
          </cell>
          <cell r="AD2363" t="str">
            <v>Operativo</v>
          </cell>
          <cell r="AE2363" t="str">
            <v>Visitador de Taller</v>
          </cell>
          <cell r="AF2363" t="str">
            <v>Unidad Operativa</v>
          </cell>
          <cell r="AG2363" t="str">
            <v>Dirección Servicio y Operaciones</v>
          </cell>
          <cell r="AH2363" t="str">
            <v>Subdir. Siniestros CDMX y Sureste</v>
          </cell>
          <cell r="AI2363" t="str">
            <v>C9208</v>
          </cell>
          <cell r="AJ2363" t="str">
            <v>Lasa Estrada Antxon</v>
          </cell>
          <cell r="AK2363" t="str">
            <v>Poniente Anexo</v>
          </cell>
          <cell r="AL2363" t="str">
            <v>Plaza GNP</v>
          </cell>
          <cell r="AM2363">
            <v>80510</v>
          </cell>
          <cell r="AN2363" t="str">
            <v>adan.rendon@gnp.com.mx</v>
          </cell>
          <cell r="AO2363" t="str">
            <v>adan.rendon@gnp.com.mx</v>
          </cell>
          <cell r="AQ2363" t="str">
            <v>-</v>
          </cell>
          <cell r="AR2363" t="str">
            <v>6363180013871841</v>
          </cell>
          <cell r="AS2363" t="str">
            <v>CANCELADO</v>
          </cell>
          <cell r="AT2363" t="str">
            <v>-</v>
          </cell>
          <cell r="AU2363" t="str">
            <v>-</v>
          </cell>
          <cell r="AV2363" t="str">
            <v>-</v>
          </cell>
          <cell r="AW2363" t="str">
            <v>IMDM24204241..</v>
          </cell>
          <cell r="AX2363" t="str">
            <v>Activo</v>
          </cell>
          <cell r="AY2363" t="str">
            <v>No</v>
          </cell>
          <cell r="AZ2363" t="str">
            <v>-</v>
          </cell>
          <cell r="BA2363" t="str">
            <v>-</v>
          </cell>
          <cell r="BB2363" t="str">
            <v>-</v>
          </cell>
          <cell r="BC2363" t="str">
            <v>-</v>
          </cell>
          <cell r="BD2363" t="str">
            <v>-</v>
          </cell>
          <cell r="BE2363" t="str">
            <v>-</v>
          </cell>
          <cell r="BF2363" t="str">
            <v>-</v>
          </cell>
          <cell r="BG2363">
            <v>4</v>
          </cell>
          <cell r="BH2363">
            <v>2023</v>
          </cell>
          <cell r="BI2363">
            <v>0</v>
          </cell>
          <cell r="BJ2363" t="str">
            <v>Arrendado</v>
          </cell>
          <cell r="BN2363">
            <v>0</v>
          </cell>
          <cell r="BO2363">
            <v>0</v>
          </cell>
          <cell r="BP2363" t="str">
            <v>-</v>
          </cell>
          <cell r="BQ2363">
            <v>43652</v>
          </cell>
          <cell r="BR2363" t="str">
            <v>AP-20181108-0815</v>
          </cell>
          <cell r="BS2363" t="str">
            <v>173</v>
          </cell>
          <cell r="BT2363" t="str">
            <v>4/48</v>
          </cell>
          <cell r="BU2363">
            <v>2389.08</v>
          </cell>
          <cell r="BV2363">
            <v>2739.57</v>
          </cell>
          <cell r="BW2363">
            <v>5128.6499999999996</v>
          </cell>
          <cell r="BX2363">
            <v>820.58</v>
          </cell>
          <cell r="BY2363">
            <v>5949.23</v>
          </cell>
          <cell r="BZ2363">
            <v>250216.82</v>
          </cell>
          <cell r="CA2363" t="str">
            <v>25/02/2019</v>
          </cell>
          <cell r="CB2363" t="str">
            <v>06/03/2023</v>
          </cell>
          <cell r="CC2363" t="str">
            <v>Lunes</v>
          </cell>
          <cell r="CD2363" t="str">
            <v>-</v>
          </cell>
          <cell r="CE2363" t="str">
            <v>5</v>
          </cell>
          <cell r="CF2363" t="str">
            <v>Amarillo</v>
          </cell>
          <cell r="CG2363" t="str">
            <v>1er Sábado</v>
          </cell>
          <cell r="CH2363" t="str">
            <v>Ene y Feb</v>
          </cell>
          <cell r="CI2363" t="str">
            <v>Jul y Ago</v>
          </cell>
          <cell r="CJ2363" t="str">
            <v>PAdmvo</v>
          </cell>
          <cell r="CK2363">
            <v>72</v>
          </cell>
          <cell r="CL2363" t="str">
            <v>101 - MAGNA</v>
          </cell>
          <cell r="CM2363" t="str">
            <v>19165</v>
          </cell>
          <cell r="CN2363" t="str">
            <v>185/60/R15</v>
          </cell>
          <cell r="CO2363" t="str">
            <v>Motor: 1.5L, Potencia: 99hp @ 4,800 rpm. Torque: 82 lb-pie @ 4,000 rpm</v>
          </cell>
          <cell r="CP2363" t="str">
            <v>-</v>
          </cell>
        </row>
        <row r="2364">
          <cell r="A2364" t="str">
            <v>19166</v>
          </cell>
          <cell r="B2364" t="str">
            <v>02F522</v>
          </cell>
          <cell r="C2364" t="str">
            <v>Ciudad de México</v>
          </cell>
          <cell r="D2364" t="str">
            <v>No aplica</v>
          </cell>
          <cell r="E2364" t="str">
            <v>Prius</v>
          </cell>
          <cell r="F2364" t="str">
            <v>Automóvil</v>
          </cell>
          <cell r="G2364" t="str">
            <v>Toyota</v>
          </cell>
          <cell r="H2364" t="str">
            <v>Prius C 5 Ptas, Híbrido, T/A-CVT, D/H, A/A, ABS, B/A, E/E, CD/BT</v>
          </cell>
          <cell r="I2364" t="str">
            <v>JTDKDTB32K1625230</v>
          </cell>
          <cell r="J2364" t="str">
            <v>1NZ 8770252</v>
          </cell>
          <cell r="K2364" t="str">
            <v>Magna</v>
          </cell>
          <cell r="L2364">
            <v>4</v>
          </cell>
          <cell r="M2364">
            <v>36</v>
          </cell>
          <cell r="N2364">
            <v>2019</v>
          </cell>
          <cell r="O2364" t="str">
            <v>Ciudad de México</v>
          </cell>
          <cell r="P2364" t="str">
            <v>Ciudad de México</v>
          </cell>
          <cell r="Q2364" t="str">
            <v>Zona Metropolitana</v>
          </cell>
          <cell r="R2364" t="str">
            <v>Activo</v>
          </cell>
          <cell r="S2364" t="str">
            <v>En operación</v>
          </cell>
          <cell r="T2364" t="str">
            <v>GNP</v>
          </cell>
          <cell r="U2364" t="str">
            <v>Grupo Nacional Provincial, S.A.B.</v>
          </cell>
          <cell r="V2364" t="str">
            <v>Supervisor de taller</v>
          </cell>
          <cell r="W2364" t="str">
            <v>Pool Ajustes</v>
          </cell>
          <cell r="X2364" t="str">
            <v>Sur</v>
          </cell>
          <cell r="Y2364" t="str">
            <v>Pool</v>
          </cell>
          <cell r="Z2364" t="str">
            <v>N95185</v>
          </cell>
          <cell r="AA2364" t="str">
            <v>Franco Garcia Jorge Alberto</v>
          </cell>
          <cell r="AB2364" t="str">
            <v>Grupo Nacional Provincial, S.A.B.</v>
          </cell>
          <cell r="AC2364" t="str">
            <v>FAGJ9309074T6</v>
          </cell>
          <cell r="AD2364" t="str">
            <v>Operativo</v>
          </cell>
          <cell r="AE2364" t="str">
            <v>Visitador de Taller</v>
          </cell>
          <cell r="AF2364" t="str">
            <v>Unidad Operativa</v>
          </cell>
          <cell r="AG2364" t="str">
            <v>Dirección Servicio y Operaciones</v>
          </cell>
          <cell r="AH2364" t="str">
            <v>Subdir. Siniestros CDMX y Sureste</v>
          </cell>
          <cell r="AI2364" t="str">
            <v>C9208</v>
          </cell>
          <cell r="AJ2364" t="str">
            <v>Lasa Estrada Antxon</v>
          </cell>
          <cell r="AK2364" t="str">
            <v>Poniente Anexo</v>
          </cell>
          <cell r="AL2364" t="str">
            <v>Plaza GNP</v>
          </cell>
          <cell r="AM2364">
            <v>0</v>
          </cell>
          <cell r="AN2364" t="str">
            <v>jorge.franco@gnp.com.mx</v>
          </cell>
          <cell r="AO2364" t="str">
            <v>jorge.franco@gnp.com.mx</v>
          </cell>
          <cell r="AQ2364" t="str">
            <v>-</v>
          </cell>
          <cell r="AR2364" t="str">
            <v>6363180013871890</v>
          </cell>
          <cell r="AS2364" t="str">
            <v>CANCELADO</v>
          </cell>
          <cell r="AT2364" t="str">
            <v>-</v>
          </cell>
          <cell r="AU2364" t="str">
            <v>-</v>
          </cell>
          <cell r="AV2364" t="str">
            <v>-</v>
          </cell>
          <cell r="AW2364" t="str">
            <v>IMDM24204240..</v>
          </cell>
          <cell r="AX2364" t="str">
            <v>Activo</v>
          </cell>
          <cell r="AY2364" t="str">
            <v>No</v>
          </cell>
          <cell r="AZ2364" t="str">
            <v>-</v>
          </cell>
          <cell r="BA2364" t="str">
            <v>-</v>
          </cell>
          <cell r="BB2364" t="str">
            <v>-</v>
          </cell>
          <cell r="BC2364" t="str">
            <v>-</v>
          </cell>
          <cell r="BD2364" t="str">
            <v>-</v>
          </cell>
          <cell r="BE2364" t="str">
            <v>-</v>
          </cell>
          <cell r="BF2364" t="str">
            <v>-</v>
          </cell>
          <cell r="BG2364">
            <v>4</v>
          </cell>
          <cell r="BH2364">
            <v>2023</v>
          </cell>
          <cell r="BI2364">
            <v>0</v>
          </cell>
          <cell r="BJ2364" t="str">
            <v>Arrendado</v>
          </cell>
          <cell r="BN2364">
            <v>0</v>
          </cell>
          <cell r="BO2364">
            <v>0</v>
          </cell>
          <cell r="BP2364" t="str">
            <v>-</v>
          </cell>
          <cell r="BQ2364">
            <v>43652</v>
          </cell>
          <cell r="BR2364" t="str">
            <v>AP-20181108-0815</v>
          </cell>
          <cell r="BS2364" t="str">
            <v>174</v>
          </cell>
          <cell r="BT2364" t="str">
            <v>4/48</v>
          </cell>
          <cell r="BU2364">
            <v>2389.08</v>
          </cell>
          <cell r="BV2364">
            <v>2739.57</v>
          </cell>
          <cell r="BW2364">
            <v>5128.6499999999996</v>
          </cell>
          <cell r="BX2364">
            <v>820.58</v>
          </cell>
          <cell r="BY2364">
            <v>5949.23</v>
          </cell>
          <cell r="BZ2364">
            <v>250216.82</v>
          </cell>
          <cell r="CA2364" t="str">
            <v>25/02/2019</v>
          </cell>
          <cell r="CB2364" t="str">
            <v>06/03/2023</v>
          </cell>
          <cell r="CC2364" t="str">
            <v>Jueves</v>
          </cell>
          <cell r="CD2364" t="str">
            <v>-</v>
          </cell>
          <cell r="CE2364" t="str">
            <v>2</v>
          </cell>
          <cell r="CF2364" t="str">
            <v>Verde</v>
          </cell>
          <cell r="CG2364" t="str">
            <v>4o Sábado</v>
          </cell>
          <cell r="CH2364" t="str">
            <v>Abr y May</v>
          </cell>
          <cell r="CI2364" t="str">
            <v>Oct y Nov</v>
          </cell>
          <cell r="CJ2364" t="str">
            <v>PAdmvo</v>
          </cell>
          <cell r="CK2364">
            <v>72</v>
          </cell>
          <cell r="CL2364" t="str">
            <v>101 - MAGNA</v>
          </cell>
          <cell r="CM2364" t="str">
            <v>19166</v>
          </cell>
          <cell r="CN2364" t="str">
            <v>185/60/R15</v>
          </cell>
          <cell r="CO2364" t="str">
            <v>Motor: 1.5L, Potencia: 99hp @ 4,800 rpm. Torque: 82 lb-pie @ 4,000 rpm</v>
          </cell>
          <cell r="CP2364" t="str">
            <v>-</v>
          </cell>
        </row>
        <row r="2365">
          <cell r="A2365" t="str">
            <v>19167</v>
          </cell>
          <cell r="B2365" t="str">
            <v>02F506</v>
          </cell>
          <cell r="C2365" t="str">
            <v>Ciudad de México</v>
          </cell>
          <cell r="D2365" t="str">
            <v>No aplica</v>
          </cell>
          <cell r="E2365" t="str">
            <v>Prius</v>
          </cell>
          <cell r="F2365" t="str">
            <v>Automóvil</v>
          </cell>
          <cell r="G2365" t="str">
            <v>Toyota</v>
          </cell>
          <cell r="H2365" t="str">
            <v>Prius C 5 Ptas, Híbrido, T/A-CVT, D/H, A/A, ABS, B/A, E/E, CD/BT</v>
          </cell>
          <cell r="I2365" t="str">
            <v>JTDKDTB30K1625436</v>
          </cell>
          <cell r="J2365" t="str">
            <v>1NZ 8774192</v>
          </cell>
          <cell r="K2365" t="str">
            <v>Magna</v>
          </cell>
          <cell r="L2365">
            <v>4</v>
          </cell>
          <cell r="M2365">
            <v>36</v>
          </cell>
          <cell r="N2365">
            <v>2019</v>
          </cell>
          <cell r="O2365" t="str">
            <v>Ciudad de México</v>
          </cell>
          <cell r="P2365" t="str">
            <v>Ciudad de México</v>
          </cell>
          <cell r="Q2365" t="str">
            <v>Zona Metropolitana</v>
          </cell>
          <cell r="R2365" t="str">
            <v>Activo</v>
          </cell>
          <cell r="S2365" t="str">
            <v>En operación</v>
          </cell>
          <cell r="T2365" t="str">
            <v>GNP</v>
          </cell>
          <cell r="U2365" t="str">
            <v>Grupo Nacional Provincial, S.A.B.</v>
          </cell>
          <cell r="V2365" t="str">
            <v>Supervisor de taller</v>
          </cell>
          <cell r="W2365" t="str">
            <v>Pool Ajustes</v>
          </cell>
          <cell r="X2365" t="str">
            <v>Sur</v>
          </cell>
          <cell r="Y2365" t="str">
            <v>Pool</v>
          </cell>
          <cell r="Z2365" t="str">
            <v>N93144</v>
          </cell>
          <cell r="AA2365" t="str">
            <v>Tornero Solorzano Oscar</v>
          </cell>
          <cell r="AB2365" t="str">
            <v>Grupo Nacional Provincial, S.A.B.</v>
          </cell>
          <cell r="AC2365" t="str">
            <v>TOSO801018RG5</v>
          </cell>
          <cell r="AD2365" t="str">
            <v>Operativo</v>
          </cell>
          <cell r="AE2365" t="str">
            <v>Visitador de Taller</v>
          </cell>
          <cell r="AF2365" t="str">
            <v>Unidad Operativa</v>
          </cell>
          <cell r="AG2365" t="str">
            <v>Dirección Servicio y Operaciones</v>
          </cell>
          <cell r="AH2365" t="str">
            <v>Subdir. Siniestros CDMX y Sureste</v>
          </cell>
          <cell r="AI2365" t="str">
            <v>C9208</v>
          </cell>
          <cell r="AJ2365" t="str">
            <v>Lasa Estrada Antxon</v>
          </cell>
          <cell r="AK2365" t="str">
            <v>Poniente Anexo</v>
          </cell>
          <cell r="AL2365" t="str">
            <v>Plaza GNP</v>
          </cell>
          <cell r="AM2365">
            <v>80734</v>
          </cell>
          <cell r="AN2365" t="str">
            <v>oscar.tornero@gnp.com.mx</v>
          </cell>
          <cell r="AO2365" t="str">
            <v>oscar.tornero@gnp.com.mx</v>
          </cell>
          <cell r="AQ2365" t="str">
            <v>-</v>
          </cell>
          <cell r="AR2365" t="str">
            <v>6363180013871932</v>
          </cell>
          <cell r="AS2365" t="str">
            <v>CANCELADO</v>
          </cell>
          <cell r="AT2365" t="str">
            <v>-</v>
          </cell>
          <cell r="AU2365" t="str">
            <v>-</v>
          </cell>
          <cell r="AV2365" t="str">
            <v>-</v>
          </cell>
          <cell r="AW2365" t="str">
            <v>IMDM24204234..</v>
          </cell>
          <cell r="AX2365" t="str">
            <v>Activo</v>
          </cell>
          <cell r="AY2365" t="str">
            <v>No</v>
          </cell>
          <cell r="AZ2365" t="str">
            <v>-</v>
          </cell>
          <cell r="BA2365" t="str">
            <v>-</v>
          </cell>
          <cell r="BB2365" t="str">
            <v>-</v>
          </cell>
          <cell r="BC2365" t="str">
            <v>-</v>
          </cell>
          <cell r="BD2365" t="str">
            <v>-</v>
          </cell>
          <cell r="BE2365" t="str">
            <v>-</v>
          </cell>
          <cell r="BF2365" t="str">
            <v>-</v>
          </cell>
          <cell r="BG2365">
            <v>4</v>
          </cell>
          <cell r="BH2365">
            <v>2023</v>
          </cell>
          <cell r="BI2365">
            <v>0</v>
          </cell>
          <cell r="BJ2365" t="str">
            <v>Arrendado</v>
          </cell>
          <cell r="BN2365">
            <v>0</v>
          </cell>
          <cell r="BO2365">
            <v>0</v>
          </cell>
          <cell r="BP2365" t="str">
            <v>-</v>
          </cell>
          <cell r="BQ2365">
            <v>43652</v>
          </cell>
          <cell r="BR2365" t="str">
            <v>AP-20181108-0815</v>
          </cell>
          <cell r="BS2365" t="str">
            <v>175</v>
          </cell>
          <cell r="BT2365" t="str">
            <v>4/48</v>
          </cell>
          <cell r="BU2365">
            <v>2389.08</v>
          </cell>
          <cell r="BV2365">
            <v>2739.57</v>
          </cell>
          <cell r="BW2365">
            <v>5128.6499999999996</v>
          </cell>
          <cell r="BX2365">
            <v>820.58</v>
          </cell>
          <cell r="BY2365">
            <v>5949.23</v>
          </cell>
          <cell r="BZ2365">
            <v>250216.82</v>
          </cell>
          <cell r="CA2365" t="str">
            <v>25/02/2019</v>
          </cell>
          <cell r="CB2365" t="str">
            <v>06/03/2023</v>
          </cell>
          <cell r="CC2365" t="str">
            <v>Lunes</v>
          </cell>
          <cell r="CD2365" t="str">
            <v>-</v>
          </cell>
          <cell r="CE2365" t="str">
            <v>6</v>
          </cell>
          <cell r="CF2365" t="str">
            <v>Amarillo</v>
          </cell>
          <cell r="CG2365" t="str">
            <v>1er Sábado</v>
          </cell>
          <cell r="CH2365" t="str">
            <v>Ene y Feb</v>
          </cell>
          <cell r="CI2365" t="str">
            <v>Jul y Ago</v>
          </cell>
          <cell r="CJ2365" t="str">
            <v>PAdmvo</v>
          </cell>
          <cell r="CK2365">
            <v>72</v>
          </cell>
          <cell r="CL2365" t="str">
            <v>101 - MAGNA</v>
          </cell>
          <cell r="CM2365" t="str">
            <v>19167</v>
          </cell>
          <cell r="CN2365" t="str">
            <v>185/60/R15</v>
          </cell>
          <cell r="CO2365" t="str">
            <v>Motor: 1.5L, Potencia: 99hp @ 4,800 rpm. Torque: 82 lb-pie @ 4,000 rpm</v>
          </cell>
          <cell r="CP2365" t="str">
            <v>-</v>
          </cell>
        </row>
        <row r="2366">
          <cell r="A2366" t="str">
            <v>19168</v>
          </cell>
          <cell r="B2366" t="str">
            <v>02F507</v>
          </cell>
          <cell r="C2366" t="str">
            <v>Ciudad de México</v>
          </cell>
          <cell r="D2366" t="str">
            <v>No aplica</v>
          </cell>
          <cell r="E2366" t="str">
            <v>Prius</v>
          </cell>
          <cell r="F2366" t="str">
            <v>Automóvil</v>
          </cell>
          <cell r="G2366" t="str">
            <v>Toyota</v>
          </cell>
          <cell r="H2366" t="str">
            <v>Prius C 5 Ptas, Híbrido, T/A-CVT, D/H, A/A, ABS, B/A, E/E, CD/BT</v>
          </cell>
          <cell r="I2366" t="str">
            <v>JTDKDTB32K1625289</v>
          </cell>
          <cell r="J2366" t="str">
            <v>1NZ  8771205</v>
          </cell>
          <cell r="K2366" t="str">
            <v>Magna</v>
          </cell>
          <cell r="L2366">
            <v>4</v>
          </cell>
          <cell r="M2366">
            <v>36</v>
          </cell>
          <cell r="N2366">
            <v>2019</v>
          </cell>
          <cell r="O2366" t="str">
            <v>Ciudad de México</v>
          </cell>
          <cell r="P2366" t="str">
            <v>Ciudad de México</v>
          </cell>
          <cell r="Q2366" t="str">
            <v>Zona Metropolitana</v>
          </cell>
          <cell r="R2366" t="str">
            <v>Activo</v>
          </cell>
          <cell r="S2366" t="str">
            <v>En operación</v>
          </cell>
          <cell r="T2366" t="str">
            <v>GNP</v>
          </cell>
          <cell r="U2366" t="str">
            <v>Grupo Nacional Provincial, S.A.B.</v>
          </cell>
          <cell r="V2366" t="str">
            <v>Supervisor de taller</v>
          </cell>
          <cell r="W2366" t="str">
            <v>Pool Ajustes</v>
          </cell>
          <cell r="X2366" t="str">
            <v>Sur</v>
          </cell>
          <cell r="Y2366" t="str">
            <v>Pool</v>
          </cell>
          <cell r="Z2366" t="str">
            <v>N95308</v>
          </cell>
          <cell r="AA2366" t="str">
            <v>Luna Sánchez Omar Daniel</v>
          </cell>
          <cell r="AB2366" t="str">
            <v>Grupo Nacional Provincial, S.A.B.</v>
          </cell>
          <cell r="AC2366" t="str">
            <v>LUSO9007129U2</v>
          </cell>
          <cell r="AD2366" t="str">
            <v>Operativo</v>
          </cell>
          <cell r="AE2366" t="str">
            <v>Visitador de Taller Sr.</v>
          </cell>
          <cell r="AF2366" t="str">
            <v>Unidad Operativa</v>
          </cell>
          <cell r="AG2366" t="str">
            <v>Dirección Servicio y Operaciones</v>
          </cell>
          <cell r="AH2366" t="str">
            <v>Subdir. Siniestros CDMX y Sureste</v>
          </cell>
          <cell r="AI2366" t="str">
            <v>C9208</v>
          </cell>
          <cell r="AJ2366" t="str">
            <v>Lasa Estrada Antxon</v>
          </cell>
          <cell r="AK2366" t="str">
            <v>Poniente Anexo</v>
          </cell>
          <cell r="AL2366" t="str">
            <v>Plaza GNP</v>
          </cell>
          <cell r="AM2366">
            <v>0</v>
          </cell>
          <cell r="AN2366" t="str">
            <v>omar.luna@gnp.com.mx</v>
          </cell>
          <cell r="AO2366" t="str">
            <v>omar.luna@gnp.com.mx</v>
          </cell>
          <cell r="AQ2366" t="str">
            <v>-</v>
          </cell>
          <cell r="AR2366" t="str">
            <v>6363180013871957</v>
          </cell>
          <cell r="AS2366" t="str">
            <v>CANCELADO</v>
          </cell>
          <cell r="AT2366" t="str">
            <v>-</v>
          </cell>
          <cell r="AU2366" t="str">
            <v>-</v>
          </cell>
          <cell r="AV2366" t="str">
            <v>-</v>
          </cell>
          <cell r="AW2366" t="str">
            <v>IMDM24204237..</v>
          </cell>
          <cell r="AX2366" t="str">
            <v>Activo</v>
          </cell>
          <cell r="AY2366" t="str">
            <v>No</v>
          </cell>
          <cell r="AZ2366" t="str">
            <v>-</v>
          </cell>
          <cell r="BA2366" t="str">
            <v>-</v>
          </cell>
          <cell r="BB2366" t="str">
            <v>-</v>
          </cell>
          <cell r="BC2366" t="str">
            <v>-</v>
          </cell>
          <cell r="BD2366" t="str">
            <v>-</v>
          </cell>
          <cell r="BE2366" t="str">
            <v>-</v>
          </cell>
          <cell r="BF2366" t="str">
            <v>-</v>
          </cell>
          <cell r="BG2366">
            <v>4</v>
          </cell>
          <cell r="BH2366">
            <v>2023</v>
          </cell>
          <cell r="BI2366">
            <v>0</v>
          </cell>
          <cell r="BJ2366" t="str">
            <v>Arrendado</v>
          </cell>
          <cell r="BN2366">
            <v>0</v>
          </cell>
          <cell r="BO2366">
            <v>0</v>
          </cell>
          <cell r="BP2366" t="str">
            <v>-</v>
          </cell>
          <cell r="BQ2366">
            <v>43652</v>
          </cell>
          <cell r="BR2366" t="str">
            <v>AP-20181108-0815</v>
          </cell>
          <cell r="BS2366" t="str">
            <v>176</v>
          </cell>
          <cell r="BT2366" t="str">
            <v>4/48</v>
          </cell>
          <cell r="BU2366">
            <v>2389.08</v>
          </cell>
          <cell r="BV2366">
            <v>2739.57</v>
          </cell>
          <cell r="BW2366">
            <v>5128.6499999999996</v>
          </cell>
          <cell r="BX2366">
            <v>820.58</v>
          </cell>
          <cell r="BY2366">
            <v>5949.23</v>
          </cell>
          <cell r="BZ2366">
            <v>250216.82</v>
          </cell>
          <cell r="CA2366" t="str">
            <v>25/02/2019</v>
          </cell>
          <cell r="CB2366" t="str">
            <v>06/03/2023</v>
          </cell>
          <cell r="CC2366" t="str">
            <v>Martes</v>
          </cell>
          <cell r="CD2366" t="str">
            <v>-</v>
          </cell>
          <cell r="CE2366" t="str">
            <v>7</v>
          </cell>
          <cell r="CF2366" t="str">
            <v>Rosa</v>
          </cell>
          <cell r="CG2366" t="str">
            <v>2o Sábado</v>
          </cell>
          <cell r="CH2366" t="str">
            <v>Feb y Mzo</v>
          </cell>
          <cell r="CI2366" t="str">
            <v>Ago y Sep</v>
          </cell>
          <cell r="CJ2366" t="str">
            <v>PAdmvo</v>
          </cell>
          <cell r="CK2366">
            <v>72</v>
          </cell>
          <cell r="CL2366" t="str">
            <v>101 - MAGNA</v>
          </cell>
          <cell r="CM2366" t="str">
            <v>19168</v>
          </cell>
          <cell r="CN2366" t="str">
            <v>185/60/R15</v>
          </cell>
          <cell r="CO2366" t="str">
            <v>Motor: 1.5L, Potencia: 99hp @ 4,800 rpm. Torque: 82 lb-pie @ 4,000 rpm</v>
          </cell>
          <cell r="CP2366" t="str">
            <v>-</v>
          </cell>
        </row>
        <row r="2367">
          <cell r="A2367" t="str">
            <v>19169</v>
          </cell>
          <cell r="B2367" t="str">
            <v>02F496</v>
          </cell>
          <cell r="C2367" t="str">
            <v>Ciudad de México</v>
          </cell>
          <cell r="D2367" t="str">
            <v>No aplica</v>
          </cell>
          <cell r="E2367" t="str">
            <v>Prius</v>
          </cell>
          <cell r="F2367" t="str">
            <v>Automóvil</v>
          </cell>
          <cell r="G2367" t="str">
            <v>Toyota</v>
          </cell>
          <cell r="H2367" t="str">
            <v>Prius C 5 Ptas, Híbrido, T/A-CVT, D/H, A/A, ABS, B/A, E/E, CD/BT</v>
          </cell>
          <cell r="I2367" t="str">
            <v>JTDKDTB38K1624406</v>
          </cell>
          <cell r="J2367" t="str">
            <v>1NZ 8750195</v>
          </cell>
          <cell r="K2367" t="str">
            <v>Magna</v>
          </cell>
          <cell r="L2367">
            <v>4</v>
          </cell>
          <cell r="M2367">
            <v>36</v>
          </cell>
          <cell r="N2367">
            <v>2019</v>
          </cell>
          <cell r="O2367" t="str">
            <v>Ciudad de México</v>
          </cell>
          <cell r="P2367" t="str">
            <v>Ciudad de México</v>
          </cell>
          <cell r="Q2367" t="str">
            <v>Zona Metropolitana</v>
          </cell>
          <cell r="R2367" t="str">
            <v>Activo</v>
          </cell>
          <cell r="S2367" t="str">
            <v>En operación</v>
          </cell>
          <cell r="T2367" t="str">
            <v>GNP</v>
          </cell>
          <cell r="U2367" t="str">
            <v>Grupo Nacional Provincial, S.A.B.</v>
          </cell>
          <cell r="V2367" t="str">
            <v>Supervisor de taller</v>
          </cell>
          <cell r="W2367" t="str">
            <v>Pool Ajustes</v>
          </cell>
          <cell r="X2367" t="str">
            <v>Sur</v>
          </cell>
          <cell r="Y2367" t="str">
            <v>Pool</v>
          </cell>
          <cell r="Z2367" t="str">
            <v>N93235</v>
          </cell>
          <cell r="AA2367" t="str">
            <v>Romero Oramas Emmanuel</v>
          </cell>
          <cell r="AB2367" t="str">
            <v>Grupo Nacional Provincial, S.A.B.</v>
          </cell>
          <cell r="AC2367" t="str">
            <v>ROOE831211PT1</v>
          </cell>
          <cell r="AD2367" t="str">
            <v>Operativo</v>
          </cell>
          <cell r="AE2367" t="str">
            <v>Visitador de Taller</v>
          </cell>
          <cell r="AF2367" t="str">
            <v>Unidad Operativa</v>
          </cell>
          <cell r="AG2367" t="str">
            <v>Dirección Servicio y Operaciones</v>
          </cell>
          <cell r="AH2367" t="str">
            <v>Subdir. Siniestros CDMX y Sureste</v>
          </cell>
          <cell r="AI2367" t="str">
            <v>C9208</v>
          </cell>
          <cell r="AJ2367" t="str">
            <v>Lasa Estrada Antxon</v>
          </cell>
          <cell r="AK2367" t="str">
            <v>Poniente Anexo</v>
          </cell>
          <cell r="AL2367" t="str">
            <v>Plaza GNP</v>
          </cell>
          <cell r="AM2367">
            <v>80734</v>
          </cell>
          <cell r="AN2367" t="str">
            <v>emmanuel.romero@gnp.com.mx</v>
          </cell>
          <cell r="AO2367" t="str">
            <v>emmanuel.romero@gnp.com.mx</v>
          </cell>
          <cell r="AQ2367" t="str">
            <v>-</v>
          </cell>
          <cell r="AR2367" t="str">
            <v>6363180013871965</v>
          </cell>
          <cell r="AS2367" t="str">
            <v>CANCELADO</v>
          </cell>
          <cell r="AT2367" t="str">
            <v>-</v>
          </cell>
          <cell r="AU2367" t="str">
            <v>-</v>
          </cell>
          <cell r="AV2367" t="str">
            <v>-</v>
          </cell>
          <cell r="AW2367" t="str">
            <v>IMDM24204239..</v>
          </cell>
          <cell r="AX2367" t="str">
            <v>Activo</v>
          </cell>
          <cell r="AY2367" t="str">
            <v>No</v>
          </cell>
          <cell r="AZ2367" t="str">
            <v>-</v>
          </cell>
          <cell r="BA2367" t="str">
            <v>-</v>
          </cell>
          <cell r="BB2367" t="str">
            <v>-</v>
          </cell>
          <cell r="BC2367" t="str">
            <v>-</v>
          </cell>
          <cell r="BD2367" t="str">
            <v>-</v>
          </cell>
          <cell r="BE2367" t="str">
            <v>-</v>
          </cell>
          <cell r="BF2367" t="str">
            <v>-</v>
          </cell>
          <cell r="BG2367">
            <v>4</v>
          </cell>
          <cell r="BH2367">
            <v>2023</v>
          </cell>
          <cell r="BI2367">
            <v>0</v>
          </cell>
          <cell r="BJ2367" t="str">
            <v>Arrendado</v>
          </cell>
          <cell r="BN2367">
            <v>0</v>
          </cell>
          <cell r="BO2367">
            <v>0</v>
          </cell>
          <cell r="BP2367" t="str">
            <v>-</v>
          </cell>
          <cell r="BQ2367">
            <v>43652</v>
          </cell>
          <cell r="BR2367" t="str">
            <v>AP-20181108-0815</v>
          </cell>
          <cell r="BS2367" t="str">
            <v>177</v>
          </cell>
          <cell r="BT2367" t="str">
            <v>4/48</v>
          </cell>
          <cell r="BU2367">
            <v>2389.08</v>
          </cell>
          <cell r="BV2367">
            <v>2739.57</v>
          </cell>
          <cell r="BW2367">
            <v>5128.6499999999996</v>
          </cell>
          <cell r="BX2367">
            <v>820.58</v>
          </cell>
          <cell r="BY2367">
            <v>5949.23</v>
          </cell>
          <cell r="BZ2367">
            <v>250216.82</v>
          </cell>
          <cell r="CA2367" t="str">
            <v>25/02/2019</v>
          </cell>
          <cell r="CB2367" t="str">
            <v>06/03/2023</v>
          </cell>
          <cell r="CC2367" t="str">
            <v>Lunes</v>
          </cell>
          <cell r="CD2367" t="str">
            <v>-</v>
          </cell>
          <cell r="CE2367" t="str">
            <v>6</v>
          </cell>
          <cell r="CF2367" t="str">
            <v>Amarillo</v>
          </cell>
          <cell r="CG2367" t="str">
            <v>1er Sábado</v>
          </cell>
          <cell r="CH2367" t="str">
            <v>Ene y Feb</v>
          </cell>
          <cell r="CI2367" t="str">
            <v>Jul y Ago</v>
          </cell>
          <cell r="CJ2367" t="str">
            <v>PAdmvo</v>
          </cell>
          <cell r="CK2367">
            <v>72</v>
          </cell>
          <cell r="CL2367" t="str">
            <v>101 - MAGNA</v>
          </cell>
          <cell r="CM2367" t="str">
            <v>19169</v>
          </cell>
          <cell r="CN2367" t="str">
            <v>185/60/R15</v>
          </cell>
          <cell r="CO2367" t="str">
            <v>Motor: 1.5L, Potencia: 99hp @ 4,800 rpm. Torque: 82 lb-pie @ 4,000 rpm</v>
          </cell>
          <cell r="CP2367" t="str">
            <v>-</v>
          </cell>
        </row>
        <row r="2368">
          <cell r="A2368" t="str">
            <v>19170</v>
          </cell>
          <cell r="B2368" t="str">
            <v>02F625</v>
          </cell>
          <cell r="C2368" t="str">
            <v>Ciudad de México</v>
          </cell>
          <cell r="D2368" t="str">
            <v>No aplica</v>
          </cell>
          <cell r="E2368" t="str">
            <v>Prius</v>
          </cell>
          <cell r="F2368" t="str">
            <v>Automóvil</v>
          </cell>
          <cell r="G2368" t="str">
            <v>Toyota</v>
          </cell>
          <cell r="H2368" t="str">
            <v>Prius C 5 Ptas, Híbrido, T/A-CVT, D/H, A/A, ABS, B/A, E/E, CD/BT</v>
          </cell>
          <cell r="I2368" t="str">
            <v>JTDKDTB35K1624458</v>
          </cell>
          <cell r="J2368" t="str">
            <v>1NZ 8752319</v>
          </cell>
          <cell r="K2368" t="str">
            <v>Magna</v>
          </cell>
          <cell r="L2368">
            <v>4</v>
          </cell>
          <cell r="M2368">
            <v>36</v>
          </cell>
          <cell r="N2368">
            <v>2019</v>
          </cell>
          <cell r="O2368" t="str">
            <v>Ciudad de México</v>
          </cell>
          <cell r="P2368" t="str">
            <v>Ciudad de México</v>
          </cell>
          <cell r="Q2368" t="str">
            <v>Zona Metropolitana</v>
          </cell>
          <cell r="R2368" t="str">
            <v>Activo</v>
          </cell>
          <cell r="S2368" t="str">
            <v>En operación</v>
          </cell>
          <cell r="T2368" t="str">
            <v>GNP</v>
          </cell>
          <cell r="U2368" t="str">
            <v>Grupo Nacional Provincial, S.A.B.</v>
          </cell>
          <cell r="V2368" t="str">
            <v>Supervisor de taller</v>
          </cell>
          <cell r="W2368" t="str">
            <v>Pool Ajustes</v>
          </cell>
          <cell r="X2368" t="str">
            <v>Norte</v>
          </cell>
          <cell r="Y2368" t="str">
            <v>Pool</v>
          </cell>
          <cell r="Z2368" t="str">
            <v>N94122</v>
          </cell>
          <cell r="AA2368" t="str">
            <v>Bobadilla Cruz Oscar</v>
          </cell>
          <cell r="AB2368" t="str">
            <v>Grupo Nacional Provincial, S.A.B.</v>
          </cell>
          <cell r="AC2368" t="str">
            <v>BOCO770927483</v>
          </cell>
          <cell r="AD2368" t="str">
            <v>Operativo</v>
          </cell>
          <cell r="AE2368" t="str">
            <v>Visitador de Taller</v>
          </cell>
          <cell r="AF2368" t="str">
            <v>Unidad Operativa</v>
          </cell>
          <cell r="AG2368" t="str">
            <v>Dirección Servicio y Operaciones</v>
          </cell>
          <cell r="AH2368" t="str">
            <v>Subdir. Siniestros CDMX y Sureste</v>
          </cell>
          <cell r="AI2368" t="str">
            <v>C9208</v>
          </cell>
          <cell r="AJ2368" t="str">
            <v>Lasa Estrada Antxon</v>
          </cell>
          <cell r="AK2368" t="str">
            <v>Poniente PB</v>
          </cell>
          <cell r="AL2368" t="str">
            <v>Plaza GNP</v>
          </cell>
          <cell r="AM2368">
            <v>81055</v>
          </cell>
          <cell r="AN2368" t="str">
            <v>oscar.bobadilla@gnp.com.mx</v>
          </cell>
          <cell r="AO2368" t="str">
            <v>oscar.bobadilla@gnp.com.mx</v>
          </cell>
          <cell r="AQ2368" t="str">
            <v>-</v>
          </cell>
          <cell r="AR2368" t="str">
            <v>6363180013893795</v>
          </cell>
          <cell r="AS2368" t="str">
            <v>ACTIVO</v>
          </cell>
          <cell r="AT2368" t="str">
            <v>-</v>
          </cell>
          <cell r="AU2368" t="str">
            <v>-</v>
          </cell>
          <cell r="AV2368" t="str">
            <v>-</v>
          </cell>
          <cell r="AW2368" t="str">
            <v>-</v>
          </cell>
          <cell r="AX2368" t="str">
            <v>-</v>
          </cell>
          <cell r="AY2368" t="str">
            <v>No</v>
          </cell>
          <cell r="AZ2368" t="str">
            <v>-</v>
          </cell>
          <cell r="BA2368" t="str">
            <v>-</v>
          </cell>
          <cell r="BB2368" t="str">
            <v>-</v>
          </cell>
          <cell r="BC2368" t="str">
            <v>-</v>
          </cell>
          <cell r="BD2368" t="str">
            <v>-</v>
          </cell>
          <cell r="BE2368" t="str">
            <v>-</v>
          </cell>
          <cell r="BF2368" t="str">
            <v>-</v>
          </cell>
          <cell r="BG2368">
            <v>4</v>
          </cell>
          <cell r="BH2368">
            <v>2023</v>
          </cell>
          <cell r="BI2368">
            <v>0</v>
          </cell>
          <cell r="BJ2368" t="str">
            <v>Arrendado</v>
          </cell>
          <cell r="BN2368">
            <v>0</v>
          </cell>
          <cell r="BO2368">
            <v>0</v>
          </cell>
          <cell r="BP2368" t="str">
            <v>-</v>
          </cell>
          <cell r="BQ2368">
            <v>43652</v>
          </cell>
          <cell r="BR2368" t="str">
            <v>AP-20181108-0815</v>
          </cell>
          <cell r="BS2368" t="str">
            <v>178</v>
          </cell>
          <cell r="BT2368" t="str">
            <v>4/48</v>
          </cell>
          <cell r="BU2368">
            <v>2389.08</v>
          </cell>
          <cell r="BV2368">
            <v>2739.57</v>
          </cell>
          <cell r="BW2368">
            <v>5128.6499999999996</v>
          </cell>
          <cell r="BX2368">
            <v>820.58</v>
          </cell>
          <cell r="BY2368">
            <v>5949.23</v>
          </cell>
          <cell r="BZ2368">
            <v>250216.82</v>
          </cell>
          <cell r="CA2368" t="str">
            <v>25/02/2019</v>
          </cell>
          <cell r="CB2368" t="str">
            <v>06/03/2023</v>
          </cell>
          <cell r="CC2368" t="str">
            <v>Lunes</v>
          </cell>
          <cell r="CD2368" t="str">
            <v>-</v>
          </cell>
          <cell r="CE2368" t="str">
            <v>5</v>
          </cell>
          <cell r="CF2368" t="str">
            <v>Amarillo</v>
          </cell>
          <cell r="CG2368" t="str">
            <v>1er Sábado</v>
          </cell>
          <cell r="CH2368" t="str">
            <v>Ene y Feb</v>
          </cell>
          <cell r="CI2368" t="str">
            <v>Jul y Ago</v>
          </cell>
          <cell r="CJ2368" t="str">
            <v>PAdmvo</v>
          </cell>
          <cell r="CK2368">
            <v>72</v>
          </cell>
          <cell r="CL2368" t="str">
            <v>101 - MAGNA</v>
          </cell>
          <cell r="CM2368" t="str">
            <v>19170</v>
          </cell>
          <cell r="CN2368" t="str">
            <v>185/60/R15</v>
          </cell>
          <cell r="CO2368" t="str">
            <v>Motor: 1.5L, Potencia: 99hp @ 4,800 rpm. Torque: 82 lb-pie @ 4,000 rpm</v>
          </cell>
          <cell r="CP2368" t="str">
            <v>-</v>
          </cell>
        </row>
        <row r="2369">
          <cell r="A2369" t="str">
            <v>19171</v>
          </cell>
          <cell r="B2369" t="str">
            <v>02F626</v>
          </cell>
          <cell r="C2369" t="str">
            <v>Ciudad de México</v>
          </cell>
          <cell r="D2369" t="str">
            <v>No aplica</v>
          </cell>
          <cell r="E2369" t="str">
            <v>Prius</v>
          </cell>
          <cell r="F2369" t="str">
            <v>Automóvil</v>
          </cell>
          <cell r="G2369" t="str">
            <v>Toyota</v>
          </cell>
          <cell r="H2369" t="str">
            <v>Prius C 5 Ptas, Híbrido, T/A-CVT, D/H, A/A, ABS, B/A, E/E, CD/BT</v>
          </cell>
          <cell r="I2369" t="str">
            <v>JTDKDTB32K1624451</v>
          </cell>
          <cell r="J2369" t="str">
            <v>1NZ 8751752</v>
          </cell>
          <cell r="K2369" t="str">
            <v>Magna</v>
          </cell>
          <cell r="L2369">
            <v>4</v>
          </cell>
          <cell r="M2369">
            <v>36</v>
          </cell>
          <cell r="N2369">
            <v>2019</v>
          </cell>
          <cell r="O2369" t="str">
            <v>Ciudad de México</v>
          </cell>
          <cell r="P2369" t="str">
            <v>Ciudad de México</v>
          </cell>
          <cell r="Q2369" t="str">
            <v>Zona Metropolitana</v>
          </cell>
          <cell r="R2369" t="str">
            <v>Activo</v>
          </cell>
          <cell r="S2369" t="str">
            <v>En operación</v>
          </cell>
          <cell r="T2369" t="str">
            <v>GNP</v>
          </cell>
          <cell r="U2369" t="str">
            <v>Grupo Nacional Provincial, S.A.B.</v>
          </cell>
          <cell r="V2369" t="str">
            <v>AVES</v>
          </cell>
          <cell r="W2369" t="str">
            <v>-</v>
          </cell>
          <cell r="X2369" t="str">
            <v>Despacho Externo</v>
          </cell>
          <cell r="Y2369" t="str">
            <v>Asignado</v>
          </cell>
          <cell r="Z2369" t="str">
            <v>-</v>
          </cell>
          <cell r="AA2369" t="str">
            <v>Ricardo González Guerrero</v>
          </cell>
          <cell r="AB2369" t="str">
            <v>-</v>
          </cell>
          <cell r="AC2369" t="str">
            <v>-</v>
          </cell>
          <cell r="AD2369" t="str">
            <v>-</v>
          </cell>
          <cell r="AE2369" t="str">
            <v>-</v>
          </cell>
          <cell r="AF2369" t="str">
            <v>-</v>
          </cell>
          <cell r="AG2369" t="str">
            <v>-</v>
          </cell>
          <cell r="AH2369" t="str">
            <v>-</v>
          </cell>
          <cell r="AI2369" t="str">
            <v>C6705</v>
          </cell>
          <cell r="AJ2369" t="str">
            <v>Ramirez Granados Arturo</v>
          </cell>
          <cell r="AK2369" t="str">
            <v>-</v>
          </cell>
          <cell r="AL2369" t="str">
            <v>-</v>
          </cell>
          <cell r="AM2369" t="str">
            <v>-</v>
          </cell>
          <cell r="AN2369" t="str">
            <v>ricardo@seguroscg.com</v>
          </cell>
          <cell r="AO2369" t="str">
            <v>-</v>
          </cell>
          <cell r="AP2369" t="str">
            <v>ena.tapia.cg@gmail.com</v>
          </cell>
          <cell r="AQ2369" t="str">
            <v>55 2129 4795</v>
          </cell>
          <cell r="AR2369" t="str">
            <v>6363180013893829</v>
          </cell>
          <cell r="AS2369" t="str">
            <v>BLOQUEADO</v>
          </cell>
          <cell r="AT2369" t="str">
            <v>-</v>
          </cell>
          <cell r="AU2369" t="str">
            <v>-</v>
          </cell>
          <cell r="AV2369" t="str">
            <v>-</v>
          </cell>
          <cell r="AW2369" t="str">
            <v>-</v>
          </cell>
          <cell r="AX2369" t="str">
            <v>-</v>
          </cell>
          <cell r="AY2369" t="str">
            <v>No</v>
          </cell>
          <cell r="AZ2369" t="str">
            <v>-</v>
          </cell>
          <cell r="BA2369" t="str">
            <v>-</v>
          </cell>
          <cell r="BB2369" t="str">
            <v>-</v>
          </cell>
          <cell r="BC2369" t="str">
            <v>-</v>
          </cell>
          <cell r="BD2369" t="str">
            <v>-</v>
          </cell>
          <cell r="BE2369" t="str">
            <v>-</v>
          </cell>
          <cell r="BF2369" t="str">
            <v>-</v>
          </cell>
          <cell r="BG2369" t="str">
            <v>-</v>
          </cell>
          <cell r="BH2369">
            <v>2023</v>
          </cell>
          <cell r="BI2369">
            <v>0</v>
          </cell>
          <cell r="BJ2369" t="str">
            <v>Arrendado</v>
          </cell>
          <cell r="BN2369">
            <v>0</v>
          </cell>
          <cell r="BO2369">
            <v>0</v>
          </cell>
          <cell r="BP2369" t="str">
            <v>-</v>
          </cell>
          <cell r="BQ2369">
            <v>43652</v>
          </cell>
          <cell r="BR2369" t="str">
            <v>AP-20181108-0815</v>
          </cell>
          <cell r="BS2369" t="str">
            <v>179</v>
          </cell>
          <cell r="BT2369" t="str">
            <v>4/48</v>
          </cell>
          <cell r="BU2369">
            <v>2389.08</v>
          </cell>
          <cell r="BV2369">
            <v>2739.57</v>
          </cell>
          <cell r="BW2369">
            <v>5128.6499999999996</v>
          </cell>
          <cell r="BX2369">
            <v>820.58</v>
          </cell>
          <cell r="BY2369">
            <v>5949.23</v>
          </cell>
          <cell r="BZ2369">
            <v>250216.82</v>
          </cell>
          <cell r="CA2369" t="str">
            <v>25/02/2019</v>
          </cell>
          <cell r="CB2369" t="str">
            <v>06/03/2023</v>
          </cell>
          <cell r="CC2369" t="str">
            <v>Lunes</v>
          </cell>
          <cell r="CD2369" t="str">
            <v>-</v>
          </cell>
          <cell r="CE2369" t="str">
            <v>6</v>
          </cell>
          <cell r="CF2369" t="str">
            <v>Amarillo</v>
          </cell>
          <cell r="CG2369" t="str">
            <v>1er Sábado</v>
          </cell>
          <cell r="CH2369" t="str">
            <v>Ene y Feb</v>
          </cell>
          <cell r="CI2369" t="str">
            <v>Jul y Ago</v>
          </cell>
          <cell r="CJ2369" t="str">
            <v>PAdmvo</v>
          </cell>
          <cell r="CK2369">
            <v>0</v>
          </cell>
          <cell r="CL2369" t="str">
            <v>101 - MAGNA</v>
          </cell>
          <cell r="CM2369" t="str">
            <v>19171</v>
          </cell>
          <cell r="CN2369" t="str">
            <v>185/60/R15</v>
          </cell>
          <cell r="CO2369" t="str">
            <v>Motor: 1.5L, Potencia: 99hp @ 4,800 rpm. Torque: 82 lb-pie @ 4,000 rpm</v>
          </cell>
          <cell r="CP2369" t="str">
            <v>4015838</v>
          </cell>
        </row>
        <row r="2370">
          <cell r="A2370" t="str">
            <v>19172</v>
          </cell>
          <cell r="B2370" t="str">
            <v>02F627</v>
          </cell>
          <cell r="C2370" t="str">
            <v>Ciudad de México</v>
          </cell>
          <cell r="D2370" t="str">
            <v>No aplica</v>
          </cell>
          <cell r="E2370" t="str">
            <v>Prius</v>
          </cell>
          <cell r="F2370" t="str">
            <v>Automóvil</v>
          </cell>
          <cell r="G2370" t="str">
            <v>Toyota</v>
          </cell>
          <cell r="H2370" t="str">
            <v>Prius C 5 Ptas, Híbrido, T/A-CVT, D/H, A/A, ABS, B/A, E/E, CD/BT</v>
          </cell>
          <cell r="I2370" t="str">
            <v>JTDKDTB38K1624440</v>
          </cell>
          <cell r="J2370" t="str">
            <v>1NZ 8752526</v>
          </cell>
          <cell r="K2370" t="str">
            <v>Magna</v>
          </cell>
          <cell r="L2370">
            <v>4</v>
          </cell>
          <cell r="M2370">
            <v>36</v>
          </cell>
          <cell r="N2370">
            <v>2019</v>
          </cell>
          <cell r="O2370" t="str">
            <v>Guadalajara</v>
          </cell>
          <cell r="P2370" t="str">
            <v>Jalisco</v>
          </cell>
          <cell r="Q2370" t="str">
            <v>Occidente</v>
          </cell>
          <cell r="R2370" t="str">
            <v>Activo</v>
          </cell>
          <cell r="S2370" t="str">
            <v>En operación</v>
          </cell>
          <cell r="T2370" t="str">
            <v>GNP</v>
          </cell>
          <cell r="U2370" t="str">
            <v>Grupo Nacional Provincial, S.A.B.</v>
          </cell>
          <cell r="V2370" t="str">
            <v>Pool Administrativo</v>
          </cell>
          <cell r="W2370" t="str">
            <v>Pool Administrativo</v>
          </cell>
          <cell r="X2370" t="str">
            <v>Plaza GNP</v>
          </cell>
          <cell r="Y2370" t="str">
            <v>Pool</v>
          </cell>
          <cell r="Z2370" t="str">
            <v>N73128</v>
          </cell>
          <cell r="AA2370" t="str">
            <v>Montiel Medina Alexandro</v>
          </cell>
          <cell r="AB2370" t="str">
            <v>Grupo Nacional Provincial, S.A.B.</v>
          </cell>
          <cell r="AC2370" t="str">
            <v>MOMA750304TU4</v>
          </cell>
          <cell r="AD2370" t="str">
            <v>Jefe de departamento</v>
          </cell>
          <cell r="AE2370" t="str">
            <v>Jefe de Departamento A</v>
          </cell>
          <cell r="AF2370" t="str">
            <v>Unidad Staff</v>
          </cell>
          <cell r="AG2370" t="str">
            <v>Dirección Recursos Humanos y Servicios Administrativos</v>
          </cell>
          <cell r="AH2370" t="str">
            <v>Subdir. Inmuebles</v>
          </cell>
          <cell r="AI2370" t="str">
            <v>C6108</v>
          </cell>
          <cell r="AJ2370" t="str">
            <v>Lomeli Aguayo Victor Javier</v>
          </cell>
          <cell r="AK2370" t="str">
            <v>Oficina central Guadalajara</v>
          </cell>
          <cell r="AL2370" t="str">
            <v>Guadalajara</v>
          </cell>
          <cell r="AM2370">
            <v>6071</v>
          </cell>
          <cell r="AN2370" t="str">
            <v>alexandro.montiel@gnp.com.mx</v>
          </cell>
          <cell r="AO2370" t="str">
            <v>alexandro.montiel@gnp.com.mx</v>
          </cell>
          <cell r="AQ2370">
            <v>3311581405</v>
          </cell>
          <cell r="AR2370" t="str">
            <v>6363180014014656</v>
          </cell>
          <cell r="AS2370" t="str">
            <v>ACTIVO</v>
          </cell>
          <cell r="AT2370" t="str">
            <v>-</v>
          </cell>
          <cell r="AU2370" t="str">
            <v>-</v>
          </cell>
          <cell r="AV2370" t="str">
            <v>-</v>
          </cell>
          <cell r="AW2370" t="str">
            <v>IMDM24204328..</v>
          </cell>
          <cell r="AX2370" t="str">
            <v>Activo</v>
          </cell>
          <cell r="AY2370" t="str">
            <v>No</v>
          </cell>
          <cell r="AZ2370" t="str">
            <v>-</v>
          </cell>
          <cell r="BA2370" t="str">
            <v>-</v>
          </cell>
          <cell r="BB2370" t="str">
            <v>-</v>
          </cell>
          <cell r="BC2370" t="str">
            <v>-</v>
          </cell>
          <cell r="BD2370" t="str">
            <v>-</v>
          </cell>
          <cell r="BE2370" t="str">
            <v>-</v>
          </cell>
          <cell r="BF2370" t="str">
            <v>-</v>
          </cell>
          <cell r="BG2370" t="str">
            <v>-</v>
          </cell>
          <cell r="BH2370">
            <v>2023</v>
          </cell>
          <cell r="BI2370">
            <v>0</v>
          </cell>
          <cell r="BJ2370" t="str">
            <v>Arrendado</v>
          </cell>
          <cell r="BN2370">
            <v>0</v>
          </cell>
          <cell r="BO2370">
            <v>0</v>
          </cell>
          <cell r="BP2370" t="str">
            <v>-</v>
          </cell>
          <cell r="BQ2370">
            <v>43652</v>
          </cell>
          <cell r="BR2370" t="str">
            <v>AP-20181108-0815</v>
          </cell>
          <cell r="BS2370" t="str">
            <v>180</v>
          </cell>
          <cell r="BT2370" t="str">
            <v>4/48</v>
          </cell>
          <cell r="BU2370">
            <v>2389.08</v>
          </cell>
          <cell r="BV2370">
            <v>2739.57</v>
          </cell>
          <cell r="BW2370">
            <v>5128.6499999999996</v>
          </cell>
          <cell r="BX2370">
            <v>820.58</v>
          </cell>
          <cell r="BY2370">
            <v>5949.23</v>
          </cell>
          <cell r="BZ2370">
            <v>250216.82</v>
          </cell>
          <cell r="CA2370" t="str">
            <v>25/02/2019</v>
          </cell>
          <cell r="CB2370" t="str">
            <v>06/03/2023</v>
          </cell>
          <cell r="CC2370" t="str">
            <v>Martes</v>
          </cell>
          <cell r="CD2370" t="str">
            <v>-</v>
          </cell>
          <cell r="CE2370" t="str">
            <v>7</v>
          </cell>
          <cell r="CF2370" t="str">
            <v>Rosa</v>
          </cell>
          <cell r="CG2370" t="str">
            <v>2o Sábado</v>
          </cell>
          <cell r="CH2370" t="str">
            <v>Feb y Mzo</v>
          </cell>
          <cell r="CI2370" t="str">
            <v>Ago y Sep</v>
          </cell>
          <cell r="CJ2370" t="str">
            <v>PAdmvo</v>
          </cell>
          <cell r="CK2370">
            <v>72</v>
          </cell>
          <cell r="CL2370" t="str">
            <v>101 - MAGNA</v>
          </cell>
          <cell r="CM2370" t="str">
            <v>19172</v>
          </cell>
          <cell r="CN2370" t="str">
            <v>185/60/R15</v>
          </cell>
          <cell r="CO2370" t="str">
            <v>Motor: 1.5L, Potencia: 99hp @ 4,800 rpm. Torque: 82 lb-pie @ 4,000 rpm</v>
          </cell>
          <cell r="CP2370" t="str">
            <v>-</v>
          </cell>
        </row>
        <row r="2371">
          <cell r="A2371" t="str">
            <v>19173</v>
          </cell>
          <cell r="B2371" t="str">
            <v>02F639</v>
          </cell>
          <cell r="C2371" t="str">
            <v>Ciudad de México</v>
          </cell>
          <cell r="D2371" t="str">
            <v>No aplica</v>
          </cell>
          <cell r="E2371" t="str">
            <v>Prius</v>
          </cell>
          <cell r="F2371" t="str">
            <v>Automóvil</v>
          </cell>
          <cell r="G2371" t="str">
            <v>Toyota</v>
          </cell>
          <cell r="H2371" t="str">
            <v>Prius C 5 Ptas, Híbrido, T/A-CVT, D/H, A/A, ABS, B/A, E/E, CD/BT</v>
          </cell>
          <cell r="I2371" t="str">
            <v>JTDKDTB33K1624426</v>
          </cell>
          <cell r="J2371" t="str">
            <v>1NZ 8749578</v>
          </cell>
          <cell r="K2371" t="str">
            <v>Magna</v>
          </cell>
          <cell r="L2371">
            <v>4</v>
          </cell>
          <cell r="M2371">
            <v>36</v>
          </cell>
          <cell r="N2371">
            <v>2019</v>
          </cell>
          <cell r="O2371" t="str">
            <v>Ciudad de México</v>
          </cell>
          <cell r="P2371" t="str">
            <v>Ciudad de México</v>
          </cell>
          <cell r="Q2371" t="str">
            <v>Zona Metropolitana</v>
          </cell>
          <cell r="R2371" t="str">
            <v>Activo</v>
          </cell>
          <cell r="S2371" t="str">
            <v>En operación</v>
          </cell>
          <cell r="T2371" t="str">
            <v>GNP</v>
          </cell>
          <cell r="U2371" t="str">
            <v>Grupo Nacional Provincial, S.A.B.</v>
          </cell>
          <cell r="V2371" t="str">
            <v>AVES</v>
          </cell>
          <cell r="W2371" t="str">
            <v>-</v>
          </cell>
          <cell r="X2371" t="str">
            <v>Despacho Externo</v>
          </cell>
          <cell r="Y2371" t="str">
            <v>Asignado</v>
          </cell>
          <cell r="Z2371" t="str">
            <v>-</v>
          </cell>
          <cell r="AA2371" t="str">
            <v>Ricardo González Guerrero</v>
          </cell>
          <cell r="AB2371" t="str">
            <v>-</v>
          </cell>
          <cell r="AC2371" t="str">
            <v>-</v>
          </cell>
          <cell r="AD2371" t="str">
            <v>-</v>
          </cell>
          <cell r="AE2371" t="str">
            <v>-</v>
          </cell>
          <cell r="AF2371" t="str">
            <v>-</v>
          </cell>
          <cell r="AG2371" t="str">
            <v>-</v>
          </cell>
          <cell r="AH2371" t="str">
            <v>-</v>
          </cell>
          <cell r="AI2371" t="str">
            <v>C6705</v>
          </cell>
          <cell r="AJ2371" t="str">
            <v>Ramirez Granados Arturo</v>
          </cell>
          <cell r="AK2371" t="str">
            <v>-</v>
          </cell>
          <cell r="AL2371" t="str">
            <v>-</v>
          </cell>
          <cell r="AM2371" t="str">
            <v>-</v>
          </cell>
          <cell r="AN2371" t="str">
            <v>ricardo@seguroscg.com</v>
          </cell>
          <cell r="AO2371" t="str">
            <v>-</v>
          </cell>
          <cell r="AP2371" t="str">
            <v>ena.tapia.cg@gmail.com</v>
          </cell>
          <cell r="AQ2371" t="str">
            <v>55 2129 4795</v>
          </cell>
          <cell r="AR2371" t="str">
            <v>6363180013893811</v>
          </cell>
          <cell r="AS2371" t="str">
            <v>BLOQUEADO</v>
          </cell>
          <cell r="AT2371" t="str">
            <v>-</v>
          </cell>
          <cell r="AU2371" t="str">
            <v>-</v>
          </cell>
          <cell r="AV2371" t="str">
            <v>-</v>
          </cell>
          <cell r="AW2371" t="str">
            <v>-</v>
          </cell>
          <cell r="AX2371" t="str">
            <v>-</v>
          </cell>
          <cell r="AY2371" t="str">
            <v>No</v>
          </cell>
          <cell r="AZ2371" t="str">
            <v>-</v>
          </cell>
          <cell r="BA2371" t="str">
            <v>-</v>
          </cell>
          <cell r="BB2371" t="str">
            <v>-</v>
          </cell>
          <cell r="BC2371" t="str">
            <v>-</v>
          </cell>
          <cell r="BD2371" t="str">
            <v>-</v>
          </cell>
          <cell r="BE2371" t="str">
            <v>-</v>
          </cell>
          <cell r="BF2371" t="str">
            <v>-</v>
          </cell>
          <cell r="BG2371" t="str">
            <v>-</v>
          </cell>
          <cell r="BH2371">
            <v>2023</v>
          </cell>
          <cell r="BI2371">
            <v>0</v>
          </cell>
          <cell r="BJ2371" t="str">
            <v>Arrendado</v>
          </cell>
          <cell r="BN2371">
            <v>0</v>
          </cell>
          <cell r="BO2371">
            <v>0</v>
          </cell>
          <cell r="BP2371" t="str">
            <v>-</v>
          </cell>
          <cell r="BQ2371">
            <v>43652</v>
          </cell>
          <cell r="BR2371" t="str">
            <v>AP-20181108-0815</v>
          </cell>
          <cell r="BS2371" t="str">
            <v>181</v>
          </cell>
          <cell r="BT2371" t="str">
            <v>4/48</v>
          </cell>
          <cell r="BU2371">
            <v>2389.08</v>
          </cell>
          <cell r="BV2371">
            <v>2739.57</v>
          </cell>
          <cell r="BW2371">
            <v>5128.6499999999996</v>
          </cell>
          <cell r="BX2371">
            <v>820.58</v>
          </cell>
          <cell r="BY2371">
            <v>5949.23</v>
          </cell>
          <cell r="BZ2371">
            <v>250216.82</v>
          </cell>
          <cell r="CA2371" t="str">
            <v>25/02/2019</v>
          </cell>
          <cell r="CB2371" t="str">
            <v>06/03/2023</v>
          </cell>
          <cell r="CC2371" t="str">
            <v>Viernes</v>
          </cell>
          <cell r="CD2371" t="str">
            <v>-</v>
          </cell>
          <cell r="CE2371" t="str">
            <v>9</v>
          </cell>
          <cell r="CF2371" t="str">
            <v>Azul</v>
          </cell>
          <cell r="CG2371" t="str">
            <v>5o Sábado</v>
          </cell>
          <cell r="CH2371" t="str">
            <v>May y Jun</v>
          </cell>
          <cell r="CI2371" t="str">
            <v>Nov y Dic</v>
          </cell>
          <cell r="CJ2371" t="str">
            <v>PAdmvo</v>
          </cell>
          <cell r="CK2371">
            <v>0</v>
          </cell>
          <cell r="CL2371" t="str">
            <v>101 - MAGNA</v>
          </cell>
          <cell r="CM2371" t="str">
            <v>19173</v>
          </cell>
          <cell r="CN2371" t="str">
            <v>185/60/R15</v>
          </cell>
          <cell r="CO2371" t="str">
            <v>Motor: 1.5L, Potencia: 99hp @ 4,800 rpm. Torque: 82 lb-pie @ 4,000 rpm</v>
          </cell>
          <cell r="CP2371" t="str">
            <v>4018793</v>
          </cell>
        </row>
        <row r="2372">
          <cell r="A2372" t="str">
            <v>19174</v>
          </cell>
          <cell r="B2372" t="str">
            <v>02F498</v>
          </cell>
          <cell r="C2372" t="str">
            <v>Ciudad de México</v>
          </cell>
          <cell r="D2372" t="str">
            <v>No aplica</v>
          </cell>
          <cell r="E2372" t="str">
            <v>Prius</v>
          </cell>
          <cell r="F2372" t="str">
            <v>Automóvil</v>
          </cell>
          <cell r="G2372" t="str">
            <v>Toyota</v>
          </cell>
          <cell r="H2372" t="str">
            <v>Prius C 5 Ptas, Híbrido, T/A-CVT, D/H, A/A, ABS, B/A, E/E, CD/BT</v>
          </cell>
          <cell r="I2372" t="str">
            <v>JTDKDTB34K1625293</v>
          </cell>
          <cell r="J2372" t="str">
            <v>1NZ 8771227</v>
          </cell>
          <cell r="K2372" t="str">
            <v>Magna</v>
          </cell>
          <cell r="L2372">
            <v>4</v>
          </cell>
          <cell r="M2372">
            <v>36</v>
          </cell>
          <cell r="N2372">
            <v>2019</v>
          </cell>
          <cell r="O2372" t="str">
            <v>Ciudad de México</v>
          </cell>
          <cell r="P2372" t="str">
            <v>Ciudad de México</v>
          </cell>
          <cell r="Q2372" t="str">
            <v>Zona Metropolitana</v>
          </cell>
          <cell r="R2372" t="str">
            <v>Activo</v>
          </cell>
          <cell r="S2372" t="str">
            <v>En operación</v>
          </cell>
          <cell r="T2372" t="str">
            <v>GNP</v>
          </cell>
          <cell r="U2372" t="str">
            <v>Grupo Nacional Provincial, S.A.B.</v>
          </cell>
          <cell r="V2372" t="str">
            <v>AVES</v>
          </cell>
          <cell r="W2372" t="str">
            <v>-</v>
          </cell>
          <cell r="X2372" t="str">
            <v>Despacho Externo</v>
          </cell>
          <cell r="Y2372" t="str">
            <v>Asignado</v>
          </cell>
          <cell r="Z2372" t="str">
            <v>-</v>
          </cell>
          <cell r="AA2372" t="str">
            <v>Ricardo González Guerrero</v>
          </cell>
          <cell r="AB2372" t="str">
            <v>-</v>
          </cell>
          <cell r="AC2372" t="str">
            <v>-</v>
          </cell>
          <cell r="AD2372" t="str">
            <v>-</v>
          </cell>
          <cell r="AE2372" t="str">
            <v>-</v>
          </cell>
          <cell r="AF2372" t="str">
            <v>-</v>
          </cell>
          <cell r="AG2372" t="str">
            <v>-</v>
          </cell>
          <cell r="AH2372" t="str">
            <v>-</v>
          </cell>
          <cell r="AI2372" t="str">
            <v>C6705</v>
          </cell>
          <cell r="AJ2372" t="str">
            <v>Ramirez Granados Arturo</v>
          </cell>
          <cell r="AK2372" t="str">
            <v>-</v>
          </cell>
          <cell r="AL2372" t="str">
            <v>-</v>
          </cell>
          <cell r="AM2372" t="str">
            <v>-</v>
          </cell>
          <cell r="AN2372" t="str">
            <v>ricardo@seguroscg.com</v>
          </cell>
          <cell r="AO2372" t="str">
            <v>-</v>
          </cell>
          <cell r="AP2372" t="str">
            <v>ena.tapia.cg@gmail.com</v>
          </cell>
          <cell r="AQ2372" t="str">
            <v>55 2129 4795</v>
          </cell>
          <cell r="AR2372" t="str">
            <v>6363180013872005</v>
          </cell>
          <cell r="AS2372" t="str">
            <v>CANCELADO</v>
          </cell>
          <cell r="AT2372" t="str">
            <v>-</v>
          </cell>
          <cell r="AU2372" t="str">
            <v>-</v>
          </cell>
          <cell r="AV2372" t="str">
            <v>-</v>
          </cell>
          <cell r="AW2372" t="str">
            <v>IMDM24204235..</v>
          </cell>
          <cell r="AX2372" t="str">
            <v>Inactivo</v>
          </cell>
          <cell r="AY2372" t="str">
            <v>No</v>
          </cell>
          <cell r="AZ2372" t="str">
            <v>-</v>
          </cell>
          <cell r="BA2372" t="str">
            <v>-</v>
          </cell>
          <cell r="BB2372" t="str">
            <v>-</v>
          </cell>
          <cell r="BC2372" t="str">
            <v>-</v>
          </cell>
          <cell r="BD2372" t="str">
            <v>-</v>
          </cell>
          <cell r="BE2372" t="str">
            <v>-</v>
          </cell>
          <cell r="BF2372" t="str">
            <v>-</v>
          </cell>
          <cell r="BG2372" t="str">
            <v>-</v>
          </cell>
          <cell r="BH2372">
            <v>2023</v>
          </cell>
          <cell r="BI2372">
            <v>0</v>
          </cell>
          <cell r="BJ2372" t="str">
            <v>Arrendado</v>
          </cell>
          <cell r="BN2372">
            <v>0</v>
          </cell>
          <cell r="BO2372">
            <v>0</v>
          </cell>
          <cell r="BP2372" t="str">
            <v>-</v>
          </cell>
          <cell r="BQ2372" t="str">
            <v>-</v>
          </cell>
          <cell r="BR2372" t="str">
            <v>-</v>
          </cell>
          <cell r="BS2372" t="str">
            <v>-</v>
          </cell>
          <cell r="BT2372" t="str">
            <v>-</v>
          </cell>
          <cell r="BU2372" t="str">
            <v>-</v>
          </cell>
          <cell r="BV2372" t="str">
            <v>-</v>
          </cell>
          <cell r="BW2372" t="str">
            <v>-</v>
          </cell>
          <cell r="BX2372" t="str">
            <v>-</v>
          </cell>
          <cell r="BY2372" t="str">
            <v>-</v>
          </cell>
          <cell r="BZ2372" t="str">
            <v>-</v>
          </cell>
          <cell r="CA2372" t="str">
            <v>-</v>
          </cell>
          <cell r="CB2372" t="str">
            <v>-</v>
          </cell>
          <cell r="CC2372" t="str">
            <v>Martes</v>
          </cell>
          <cell r="CD2372" t="str">
            <v>-</v>
          </cell>
          <cell r="CE2372" t="str">
            <v>8</v>
          </cell>
          <cell r="CF2372" t="str">
            <v>Rosa</v>
          </cell>
          <cell r="CG2372" t="str">
            <v>2o Sábado</v>
          </cell>
          <cell r="CH2372" t="str">
            <v>Feb y Mzo</v>
          </cell>
          <cell r="CI2372" t="str">
            <v>Ago y Sep</v>
          </cell>
          <cell r="CJ2372" t="str">
            <v>PAdmvo</v>
          </cell>
          <cell r="CK2372">
            <v>0</v>
          </cell>
          <cell r="CL2372" t="str">
            <v>101 - MAGNA</v>
          </cell>
          <cell r="CM2372" t="str">
            <v>19174</v>
          </cell>
          <cell r="CN2372" t="str">
            <v>185/60/R15</v>
          </cell>
          <cell r="CO2372" t="str">
            <v>Motor: 1.5L, Potencia: 99hp @ 4,800 rpm. Torque: 82 lb-pie @ 4,000 rpm</v>
          </cell>
          <cell r="CP2372" t="str">
            <v>4018887</v>
          </cell>
        </row>
        <row r="2373">
          <cell r="A2373" t="str">
            <v>19175</v>
          </cell>
          <cell r="B2373" t="str">
            <v>02F649</v>
          </cell>
          <cell r="C2373" t="str">
            <v>Ciudad de México</v>
          </cell>
          <cell r="D2373" t="str">
            <v>No aplica</v>
          </cell>
          <cell r="E2373" t="str">
            <v>Prius</v>
          </cell>
          <cell r="F2373" t="str">
            <v>Automóvil</v>
          </cell>
          <cell r="G2373" t="str">
            <v>Toyota</v>
          </cell>
          <cell r="H2373" t="str">
            <v>Prius C 5 Ptas, Híbrido, T/A-CVT, D/H, A/A, ABS, B/A, E/E, CD/BT</v>
          </cell>
          <cell r="I2373" t="str">
            <v>JTDKDTB38K1625202</v>
          </cell>
          <cell r="J2373" t="str">
            <v>1NZ 8769212</v>
          </cell>
          <cell r="K2373" t="str">
            <v>Magna</v>
          </cell>
          <cell r="L2373">
            <v>4</v>
          </cell>
          <cell r="M2373">
            <v>36</v>
          </cell>
          <cell r="N2373">
            <v>2019</v>
          </cell>
          <cell r="O2373" t="str">
            <v>Ciudad de México</v>
          </cell>
          <cell r="P2373" t="str">
            <v>Ciudad de México</v>
          </cell>
          <cell r="Q2373" t="str">
            <v>Zona Metropolitana</v>
          </cell>
          <cell r="R2373" t="str">
            <v>Activo</v>
          </cell>
          <cell r="S2373" t="str">
            <v>En operación</v>
          </cell>
          <cell r="T2373" t="str">
            <v>GNP</v>
          </cell>
          <cell r="U2373" t="str">
            <v>Grupo Nacional Provincial, S.A.B.</v>
          </cell>
          <cell r="V2373" t="str">
            <v>AVES</v>
          </cell>
          <cell r="W2373" t="str">
            <v>-</v>
          </cell>
          <cell r="X2373" t="str">
            <v>Despacho Externo</v>
          </cell>
          <cell r="Y2373" t="str">
            <v>Asignado</v>
          </cell>
          <cell r="Z2373" t="str">
            <v>-</v>
          </cell>
          <cell r="AA2373" t="str">
            <v>Ernesto Antonio Arvizú Varela</v>
          </cell>
          <cell r="AB2373" t="str">
            <v>-</v>
          </cell>
          <cell r="AC2373" t="str">
            <v>-</v>
          </cell>
          <cell r="AD2373" t="str">
            <v>-</v>
          </cell>
          <cell r="AE2373" t="str">
            <v>-</v>
          </cell>
          <cell r="AF2373" t="str">
            <v>-</v>
          </cell>
          <cell r="AG2373" t="str">
            <v>-</v>
          </cell>
          <cell r="AH2373" t="str">
            <v>-</v>
          </cell>
          <cell r="AI2373" t="str">
            <v>C6705</v>
          </cell>
          <cell r="AJ2373" t="str">
            <v>Ramirez Granados Arturo</v>
          </cell>
          <cell r="AK2373" t="str">
            <v>-</v>
          </cell>
          <cell r="AL2373" t="str">
            <v>-</v>
          </cell>
          <cell r="AM2373" t="str">
            <v>-</v>
          </cell>
          <cell r="AN2373" t="str">
            <v>earvizu@arval.com.mx</v>
          </cell>
          <cell r="AO2373" t="str">
            <v>-</v>
          </cell>
          <cell r="AP2373" t="str">
            <v>earvizu@arval.com.mx</v>
          </cell>
          <cell r="AQ2373">
            <v>56054800</v>
          </cell>
          <cell r="AR2373" t="str">
            <v>6363180013893837</v>
          </cell>
          <cell r="AS2373" t="str">
            <v>BLOQUEADO</v>
          </cell>
          <cell r="AT2373" t="str">
            <v>-</v>
          </cell>
          <cell r="AU2373" t="str">
            <v>-</v>
          </cell>
          <cell r="AV2373" t="str">
            <v>-</v>
          </cell>
          <cell r="AW2373" t="str">
            <v>-</v>
          </cell>
          <cell r="AX2373" t="str">
            <v>-</v>
          </cell>
          <cell r="AY2373" t="str">
            <v>No</v>
          </cell>
          <cell r="AZ2373" t="str">
            <v>-</v>
          </cell>
          <cell r="BA2373" t="str">
            <v>-</v>
          </cell>
          <cell r="BB2373" t="str">
            <v>-</v>
          </cell>
          <cell r="BC2373" t="str">
            <v>-</v>
          </cell>
          <cell r="BD2373" t="str">
            <v>-</v>
          </cell>
          <cell r="BE2373" t="str">
            <v>-</v>
          </cell>
          <cell r="BF2373" t="str">
            <v>-</v>
          </cell>
          <cell r="BG2373" t="str">
            <v>-</v>
          </cell>
          <cell r="BH2373">
            <v>2023</v>
          </cell>
          <cell r="BI2373">
            <v>0</v>
          </cell>
          <cell r="BJ2373" t="str">
            <v>Arrendado</v>
          </cell>
          <cell r="BN2373">
            <v>0</v>
          </cell>
          <cell r="BO2373">
            <v>0</v>
          </cell>
          <cell r="BP2373" t="str">
            <v>-</v>
          </cell>
          <cell r="BQ2373">
            <v>43652</v>
          </cell>
          <cell r="BR2373" t="str">
            <v>AP-20181108-0815</v>
          </cell>
          <cell r="BS2373" t="str">
            <v>183</v>
          </cell>
          <cell r="BT2373" t="str">
            <v>4/48</v>
          </cell>
          <cell r="BU2373">
            <v>2389.08</v>
          </cell>
          <cell r="BV2373">
            <v>2739.57</v>
          </cell>
          <cell r="BW2373">
            <v>5128.6499999999996</v>
          </cell>
          <cell r="BX2373">
            <v>820.58</v>
          </cell>
          <cell r="BY2373">
            <v>5949.23</v>
          </cell>
          <cell r="BZ2373">
            <v>250216.82</v>
          </cell>
          <cell r="CA2373" t="str">
            <v>25/02/2019</v>
          </cell>
          <cell r="CB2373" t="str">
            <v>06/03/2023</v>
          </cell>
          <cell r="CC2373" t="str">
            <v>Viernes</v>
          </cell>
          <cell r="CD2373" t="str">
            <v>-</v>
          </cell>
          <cell r="CE2373" t="str">
            <v>9</v>
          </cell>
          <cell r="CF2373" t="str">
            <v>Azul</v>
          </cell>
          <cell r="CG2373" t="str">
            <v>5o Sábado</v>
          </cell>
          <cell r="CH2373" t="str">
            <v>May y Jun</v>
          </cell>
          <cell r="CI2373" t="str">
            <v>Nov y Dic</v>
          </cell>
          <cell r="CJ2373" t="str">
            <v>PAdmvo</v>
          </cell>
          <cell r="CK2373">
            <v>0</v>
          </cell>
          <cell r="CL2373" t="str">
            <v>101 - MAGNA</v>
          </cell>
          <cell r="CM2373" t="str">
            <v>19175</v>
          </cell>
          <cell r="CN2373" t="str">
            <v>185/60/R15</v>
          </cell>
          <cell r="CO2373" t="str">
            <v>Motor: 1.5L, Potencia: 99hp @ 4,800 rpm. Torque: 82 lb-pie @ 4,000 rpm</v>
          </cell>
          <cell r="CP2373" t="str">
            <v>4018904</v>
          </cell>
        </row>
        <row r="2374">
          <cell r="A2374" t="str">
            <v>19176</v>
          </cell>
          <cell r="B2374" t="str">
            <v>02F648</v>
          </cell>
          <cell r="C2374" t="str">
            <v>Ciudad de México</v>
          </cell>
          <cell r="D2374" t="str">
            <v>No aplica</v>
          </cell>
          <cell r="E2374" t="str">
            <v>Prius</v>
          </cell>
          <cell r="F2374" t="str">
            <v>Automóvil</v>
          </cell>
          <cell r="G2374" t="str">
            <v>Toyota</v>
          </cell>
          <cell r="H2374" t="str">
            <v>Prius C 5 Ptas, Híbrido, T/A-CVT, D/H, A/A, ABS, B/A, E/E, CD/BT</v>
          </cell>
          <cell r="I2374" t="str">
            <v>JTDKDTB34K1625424</v>
          </cell>
          <cell r="J2374" t="str">
            <v>1NZ 8773797</v>
          </cell>
          <cell r="K2374" t="str">
            <v>Magna</v>
          </cell>
          <cell r="L2374">
            <v>4</v>
          </cell>
          <cell r="M2374">
            <v>36</v>
          </cell>
          <cell r="N2374">
            <v>2019</v>
          </cell>
          <cell r="O2374" t="str">
            <v>Ciudad de México</v>
          </cell>
          <cell r="P2374" t="str">
            <v>Ciudad de México</v>
          </cell>
          <cell r="Q2374" t="str">
            <v>Zona Metropolitana</v>
          </cell>
          <cell r="R2374" t="str">
            <v>Activo</v>
          </cell>
          <cell r="S2374" t="str">
            <v>En operación</v>
          </cell>
          <cell r="T2374" t="str">
            <v>GNP</v>
          </cell>
          <cell r="U2374" t="str">
            <v>Grupo Nacional Provincial, S.A.B.</v>
          </cell>
          <cell r="V2374" t="str">
            <v>AVES</v>
          </cell>
          <cell r="W2374" t="str">
            <v>-</v>
          </cell>
          <cell r="X2374" t="str">
            <v>Despacho Externo</v>
          </cell>
          <cell r="Y2374" t="str">
            <v>Asignado</v>
          </cell>
          <cell r="Z2374" t="str">
            <v>-</v>
          </cell>
          <cell r="AA2374" t="str">
            <v>Elisa Maria Ramirez Ibarrola</v>
          </cell>
          <cell r="AB2374" t="str">
            <v>-</v>
          </cell>
          <cell r="AC2374" t="str">
            <v>-</v>
          </cell>
          <cell r="AD2374" t="str">
            <v>-</v>
          </cell>
          <cell r="AE2374" t="str">
            <v>-</v>
          </cell>
          <cell r="AF2374" t="str">
            <v>-</v>
          </cell>
          <cell r="AG2374" t="str">
            <v>-</v>
          </cell>
          <cell r="AH2374" t="str">
            <v>-</v>
          </cell>
          <cell r="AI2374" t="str">
            <v>C6705</v>
          </cell>
          <cell r="AJ2374" t="str">
            <v>Ramirez Granados Arturo</v>
          </cell>
          <cell r="AK2374" t="str">
            <v>-</v>
          </cell>
          <cell r="AL2374" t="str">
            <v>-</v>
          </cell>
          <cell r="AM2374" t="str">
            <v>-</v>
          </cell>
          <cell r="AN2374" t="str">
            <v>elisa@ramirezibarrola.com.mx</v>
          </cell>
          <cell r="AO2374" t="str">
            <v>-</v>
          </cell>
          <cell r="AQ2374" t="str">
            <v>5207 1099</v>
          </cell>
          <cell r="AR2374" t="str">
            <v>6363180013893845</v>
          </cell>
          <cell r="AS2374" t="str">
            <v>BLOQUEADO</v>
          </cell>
          <cell r="AT2374" t="str">
            <v>-</v>
          </cell>
          <cell r="AU2374" t="str">
            <v>-</v>
          </cell>
          <cell r="AV2374" t="str">
            <v>-</v>
          </cell>
          <cell r="AW2374" t="str">
            <v>-</v>
          </cell>
          <cell r="AX2374" t="str">
            <v>-</v>
          </cell>
          <cell r="AY2374" t="str">
            <v>No</v>
          </cell>
          <cell r="AZ2374" t="str">
            <v>-</v>
          </cell>
          <cell r="BA2374" t="str">
            <v>-</v>
          </cell>
          <cell r="BB2374" t="str">
            <v>-</v>
          </cell>
          <cell r="BC2374" t="str">
            <v>-</v>
          </cell>
          <cell r="BD2374" t="str">
            <v>-</v>
          </cell>
          <cell r="BE2374" t="str">
            <v>-</v>
          </cell>
          <cell r="BF2374" t="str">
            <v>-</v>
          </cell>
          <cell r="BG2374" t="str">
            <v>-</v>
          </cell>
          <cell r="BH2374">
            <v>2023</v>
          </cell>
          <cell r="BI2374">
            <v>0</v>
          </cell>
          <cell r="BJ2374" t="str">
            <v>Arrendado</v>
          </cell>
          <cell r="BN2374">
            <v>0</v>
          </cell>
          <cell r="BO2374">
            <v>0</v>
          </cell>
          <cell r="BP2374" t="str">
            <v>-</v>
          </cell>
          <cell r="BQ2374">
            <v>43652</v>
          </cell>
          <cell r="BR2374" t="str">
            <v>AP-20181108-0815</v>
          </cell>
          <cell r="BS2374" t="str">
            <v>184</v>
          </cell>
          <cell r="BT2374" t="str">
            <v>4/48</v>
          </cell>
          <cell r="BU2374">
            <v>2389.08</v>
          </cell>
          <cell r="BV2374">
            <v>2739.57</v>
          </cell>
          <cell r="BW2374">
            <v>5128.6499999999996</v>
          </cell>
          <cell r="BX2374">
            <v>820.58</v>
          </cell>
          <cell r="BY2374">
            <v>5949.23</v>
          </cell>
          <cell r="BZ2374">
            <v>250216.82</v>
          </cell>
          <cell r="CA2374" t="str">
            <v>25/02/2019</v>
          </cell>
          <cell r="CB2374" t="str">
            <v>06/03/2023</v>
          </cell>
          <cell r="CC2374" t="str">
            <v>Martes</v>
          </cell>
          <cell r="CD2374" t="str">
            <v>-</v>
          </cell>
          <cell r="CE2374" t="str">
            <v>8</v>
          </cell>
          <cell r="CF2374" t="str">
            <v>Rosa</v>
          </cell>
          <cell r="CG2374" t="str">
            <v>2o Sábado</v>
          </cell>
          <cell r="CH2374" t="str">
            <v>Feb y Mzo</v>
          </cell>
          <cell r="CI2374" t="str">
            <v>Ago y Sep</v>
          </cell>
          <cell r="CJ2374" t="str">
            <v>PAdmvo</v>
          </cell>
          <cell r="CK2374">
            <v>0</v>
          </cell>
          <cell r="CL2374" t="str">
            <v>101 - MAGNA</v>
          </cell>
          <cell r="CM2374" t="str">
            <v>19176</v>
          </cell>
          <cell r="CN2374" t="str">
            <v>185/60/R15</v>
          </cell>
          <cell r="CO2374" t="str">
            <v>Motor: 1.5L, Potencia: 99hp @ 4,800 rpm. Torque: 82 lb-pie @ 4,000 rpm</v>
          </cell>
          <cell r="CP2374" t="str">
            <v>4018778</v>
          </cell>
        </row>
        <row r="2375">
          <cell r="A2375" t="str">
            <v>19177</v>
          </cell>
          <cell r="B2375" t="str">
            <v>02F519</v>
          </cell>
          <cell r="C2375" t="str">
            <v>Ciudad de México</v>
          </cell>
          <cell r="D2375" t="str">
            <v>No aplica</v>
          </cell>
          <cell r="E2375" t="str">
            <v>Prius</v>
          </cell>
          <cell r="F2375" t="str">
            <v>Automóvil</v>
          </cell>
          <cell r="G2375" t="str">
            <v>Toyota</v>
          </cell>
          <cell r="H2375" t="str">
            <v>Prius C 5 Ptas, Híbrido, T/A-CVT, D/H, A/A, ABS, B/A, E/E, CD/BT</v>
          </cell>
          <cell r="I2375" t="str">
            <v>JTDKDTB34K1625570</v>
          </cell>
          <cell r="J2375" t="str">
            <v>1NZ 8777601</v>
          </cell>
          <cell r="K2375" t="str">
            <v>Magna</v>
          </cell>
          <cell r="L2375">
            <v>4</v>
          </cell>
          <cell r="M2375">
            <v>36</v>
          </cell>
          <cell r="N2375">
            <v>2019</v>
          </cell>
          <cell r="O2375" t="str">
            <v>Ciudad de México</v>
          </cell>
          <cell r="P2375" t="str">
            <v>Ciudad de México</v>
          </cell>
          <cell r="Q2375" t="str">
            <v>Zona Metropolitana</v>
          </cell>
          <cell r="R2375" t="str">
            <v>Activo</v>
          </cell>
          <cell r="S2375" t="str">
            <v>En operación</v>
          </cell>
          <cell r="T2375" t="str">
            <v>GNP</v>
          </cell>
          <cell r="U2375" t="str">
            <v>Grupo Nacional Provincial, S.A.B.</v>
          </cell>
          <cell r="V2375" t="str">
            <v>AVES</v>
          </cell>
          <cell r="W2375" t="str">
            <v>-</v>
          </cell>
          <cell r="X2375" t="str">
            <v>Despacho Externo</v>
          </cell>
          <cell r="Y2375" t="str">
            <v>Asignado</v>
          </cell>
          <cell r="Z2375" t="str">
            <v>-</v>
          </cell>
          <cell r="AA2375" t="str">
            <v>Ruben Flores Soriano</v>
          </cell>
          <cell r="AB2375" t="str">
            <v>-</v>
          </cell>
          <cell r="AC2375" t="str">
            <v>-</v>
          </cell>
          <cell r="AD2375" t="str">
            <v>-</v>
          </cell>
          <cell r="AE2375" t="str">
            <v>-</v>
          </cell>
          <cell r="AF2375" t="str">
            <v>-</v>
          </cell>
          <cell r="AG2375" t="str">
            <v>-</v>
          </cell>
          <cell r="AH2375" t="str">
            <v>-</v>
          </cell>
          <cell r="AI2375" t="str">
            <v>C6705</v>
          </cell>
          <cell r="AJ2375" t="str">
            <v>Ramirez Granados Arturo</v>
          </cell>
          <cell r="AK2375" t="str">
            <v>-</v>
          </cell>
          <cell r="AL2375" t="str">
            <v>-</v>
          </cell>
          <cell r="AM2375" t="str">
            <v>-</v>
          </cell>
          <cell r="AN2375" t="str">
            <v>rflore@mcb.uno</v>
          </cell>
          <cell r="AO2375" t="str">
            <v>-</v>
          </cell>
          <cell r="AP2375" t="str">
            <v>cdelvalle@mcb.uno</v>
          </cell>
          <cell r="AQ2375" t="str">
            <v>04455 4866 3703</v>
          </cell>
          <cell r="AR2375" t="str">
            <v>6363180013872013</v>
          </cell>
          <cell r="AS2375" t="str">
            <v>CANCELADO</v>
          </cell>
          <cell r="AT2375" t="str">
            <v>-</v>
          </cell>
          <cell r="AU2375" t="str">
            <v>-</v>
          </cell>
          <cell r="AV2375" t="str">
            <v>-</v>
          </cell>
          <cell r="AW2375" t="str">
            <v>IMDM24204238..</v>
          </cell>
          <cell r="AX2375" t="str">
            <v>Inactivo</v>
          </cell>
          <cell r="AY2375" t="str">
            <v>No</v>
          </cell>
          <cell r="AZ2375" t="str">
            <v>-</v>
          </cell>
          <cell r="BA2375" t="str">
            <v>-</v>
          </cell>
          <cell r="BB2375" t="str">
            <v>-</v>
          </cell>
          <cell r="BC2375" t="str">
            <v>-</v>
          </cell>
          <cell r="BD2375" t="str">
            <v>-</v>
          </cell>
          <cell r="BE2375" t="str">
            <v>-</v>
          </cell>
          <cell r="BF2375" t="str">
            <v>-</v>
          </cell>
          <cell r="BG2375" t="str">
            <v>-</v>
          </cell>
          <cell r="BH2375">
            <v>2023</v>
          </cell>
          <cell r="BI2375">
            <v>0</v>
          </cell>
          <cell r="BJ2375" t="str">
            <v>Arrendado</v>
          </cell>
          <cell r="BN2375">
            <v>0</v>
          </cell>
          <cell r="BO2375">
            <v>0</v>
          </cell>
          <cell r="BP2375" t="str">
            <v>-</v>
          </cell>
          <cell r="BQ2375">
            <v>43652</v>
          </cell>
          <cell r="BR2375" t="str">
            <v>AP-20181108-0815</v>
          </cell>
          <cell r="BS2375" t="str">
            <v>185</v>
          </cell>
          <cell r="BT2375" t="str">
            <v>4/48</v>
          </cell>
          <cell r="BU2375">
            <v>2389.08</v>
          </cell>
          <cell r="BV2375">
            <v>2739.57</v>
          </cell>
          <cell r="BW2375">
            <v>5128.6499999999996</v>
          </cell>
          <cell r="BX2375">
            <v>820.58</v>
          </cell>
          <cell r="BY2375">
            <v>5949.23</v>
          </cell>
          <cell r="BZ2375">
            <v>250216.82</v>
          </cell>
          <cell r="CA2375" t="str">
            <v>25/02/2019</v>
          </cell>
          <cell r="CB2375" t="str">
            <v>06/03/2023</v>
          </cell>
          <cell r="CC2375" t="str">
            <v>Viernes</v>
          </cell>
          <cell r="CD2375" t="str">
            <v>-</v>
          </cell>
          <cell r="CE2375" t="str">
            <v>9</v>
          </cell>
          <cell r="CF2375" t="str">
            <v>Azul</v>
          </cell>
          <cell r="CG2375" t="str">
            <v>5o Sábado</v>
          </cell>
          <cell r="CH2375" t="str">
            <v>May y Jun</v>
          </cell>
          <cell r="CI2375" t="str">
            <v>Nov y Dic</v>
          </cell>
          <cell r="CJ2375" t="str">
            <v>PAdmvo</v>
          </cell>
          <cell r="CK2375">
            <v>0</v>
          </cell>
          <cell r="CL2375" t="str">
            <v>101 - MAGNA</v>
          </cell>
          <cell r="CM2375" t="str">
            <v>19177</v>
          </cell>
          <cell r="CN2375" t="str">
            <v>185/60/R15</v>
          </cell>
          <cell r="CO2375" t="str">
            <v>Motor: 1.5L, Potencia: 99hp @ 4,800 rpm. Torque: 82 lb-pie @ 4,000 rpm</v>
          </cell>
          <cell r="CP2375" t="str">
            <v>4018809</v>
          </cell>
        </row>
        <row r="2376">
          <cell r="A2376" t="str">
            <v>19178</v>
          </cell>
          <cell r="B2376" t="str">
            <v>02F645</v>
          </cell>
          <cell r="C2376" t="str">
            <v>Ciudad de México</v>
          </cell>
          <cell r="D2376" t="str">
            <v>No aplica</v>
          </cell>
          <cell r="E2376" t="str">
            <v>Prius</v>
          </cell>
          <cell r="F2376" t="str">
            <v>Automóvil</v>
          </cell>
          <cell r="G2376" t="str">
            <v>Toyota</v>
          </cell>
          <cell r="H2376" t="str">
            <v>Prius C 5 Ptas, Híbrido, T/A-CVT, D/H, A/A, ABS, B/A, E/E, CD/BT</v>
          </cell>
          <cell r="I2376" t="str">
            <v>JTDKDTB3XK1625363</v>
          </cell>
          <cell r="J2376" t="str">
            <v>1NZ 8772323</v>
          </cell>
          <cell r="K2376" t="str">
            <v>Magna</v>
          </cell>
          <cell r="L2376">
            <v>4</v>
          </cell>
          <cell r="M2376">
            <v>36</v>
          </cell>
          <cell r="N2376">
            <v>2019</v>
          </cell>
          <cell r="O2376" t="str">
            <v>Ciudad de México</v>
          </cell>
          <cell r="P2376" t="str">
            <v>Ciudad de México</v>
          </cell>
          <cell r="Q2376" t="str">
            <v>Zona Metropolitana</v>
          </cell>
          <cell r="R2376" t="str">
            <v>Activo</v>
          </cell>
          <cell r="S2376" t="str">
            <v>En operación</v>
          </cell>
          <cell r="T2376" t="str">
            <v>GNP</v>
          </cell>
          <cell r="U2376" t="str">
            <v>Grupo Nacional Provincial, S.A.B.</v>
          </cell>
          <cell r="V2376" t="str">
            <v>Pool Administrativo</v>
          </cell>
          <cell r="W2376" t="str">
            <v>Pool Administrativo</v>
          </cell>
          <cell r="X2376" t="str">
            <v>Plaza GNP</v>
          </cell>
          <cell r="Y2376" t="str">
            <v>Pool</v>
          </cell>
          <cell r="Z2376" t="str">
            <v>N89927</v>
          </cell>
          <cell r="AA2376" t="str">
            <v>Salazar Hernández Alejandro</v>
          </cell>
          <cell r="AB2376" t="str">
            <v>Grupo Nacional Provincial, S.A.B.</v>
          </cell>
          <cell r="AC2376" t="str">
            <v>SAHA7905127X5</v>
          </cell>
          <cell r="AD2376" t="str">
            <v>Jefe de departamento</v>
          </cell>
          <cell r="AE2376" t="str">
            <v>Jefe de Departamento A</v>
          </cell>
          <cell r="AF2376" t="str">
            <v>Unidad Staff</v>
          </cell>
          <cell r="AG2376" t="str">
            <v>Dirección Recursos Humanos y Servicios Administrativos</v>
          </cell>
          <cell r="AH2376" t="str">
            <v>Subdir. Servicios Generales</v>
          </cell>
          <cell r="AI2376" t="str">
            <v>C6705</v>
          </cell>
          <cell r="AJ2376" t="str">
            <v>Ramirez Granados Arturo</v>
          </cell>
          <cell r="AK2376" t="str">
            <v>Sur P2 C-4</v>
          </cell>
          <cell r="AL2376" t="str">
            <v>Plaza GNP</v>
          </cell>
          <cell r="AM2376">
            <v>3398</v>
          </cell>
          <cell r="AN2376" t="str">
            <v>alejandro.salazar@gnp.com.mx</v>
          </cell>
          <cell r="AO2376" t="str">
            <v>alejandro.salazar@gnp.com.mx</v>
          </cell>
          <cell r="AQ2376" t="str">
            <v>-</v>
          </cell>
          <cell r="AR2376" t="str">
            <v>6363180013893852</v>
          </cell>
          <cell r="AS2376" t="str">
            <v>ACTIVO</v>
          </cell>
          <cell r="AT2376" t="str">
            <v>-</v>
          </cell>
          <cell r="AU2376" t="str">
            <v>-</v>
          </cell>
          <cell r="AV2376" t="str">
            <v>-</v>
          </cell>
          <cell r="AW2376" t="str">
            <v>IMDM24204256..</v>
          </cell>
          <cell r="AX2376" t="str">
            <v>Activo</v>
          </cell>
          <cell r="AY2376" t="str">
            <v>No</v>
          </cell>
          <cell r="AZ2376" t="str">
            <v>-</v>
          </cell>
          <cell r="BA2376" t="str">
            <v>-</v>
          </cell>
          <cell r="BB2376" t="str">
            <v>-</v>
          </cell>
          <cell r="BC2376" t="str">
            <v>-</v>
          </cell>
          <cell r="BD2376" t="str">
            <v>-</v>
          </cell>
          <cell r="BE2376" t="str">
            <v>-</v>
          </cell>
          <cell r="BF2376" t="str">
            <v>-</v>
          </cell>
          <cell r="BG2376" t="str">
            <v>-</v>
          </cell>
          <cell r="BH2376">
            <v>2023</v>
          </cell>
          <cell r="BI2376">
            <v>0</v>
          </cell>
          <cell r="BJ2376" t="str">
            <v>Arrendado</v>
          </cell>
          <cell r="BN2376">
            <v>0</v>
          </cell>
          <cell r="BO2376">
            <v>0</v>
          </cell>
          <cell r="BP2376" t="str">
            <v>-</v>
          </cell>
          <cell r="BQ2376">
            <v>43652</v>
          </cell>
          <cell r="BR2376" t="str">
            <v>AP-20181108-0815</v>
          </cell>
          <cell r="BS2376" t="str">
            <v>186</v>
          </cell>
          <cell r="BT2376" t="str">
            <v>4/48</v>
          </cell>
          <cell r="BU2376">
            <v>2389.08</v>
          </cell>
          <cell r="BV2376">
            <v>2739.57</v>
          </cell>
          <cell r="BW2376">
            <v>5128.6499999999996</v>
          </cell>
          <cell r="BX2376">
            <v>820.58</v>
          </cell>
          <cell r="BY2376">
            <v>5949.23</v>
          </cell>
          <cell r="BZ2376">
            <v>250216.82</v>
          </cell>
          <cell r="CA2376" t="str">
            <v>25/02/2019</v>
          </cell>
          <cell r="CB2376" t="str">
            <v>06/03/2023</v>
          </cell>
          <cell r="CC2376" t="str">
            <v>Lunes</v>
          </cell>
          <cell r="CD2376" t="str">
            <v>-</v>
          </cell>
          <cell r="CE2376" t="str">
            <v>5</v>
          </cell>
          <cell r="CF2376" t="str">
            <v>Amarillo</v>
          </cell>
          <cell r="CG2376" t="str">
            <v>1er Sábado</v>
          </cell>
          <cell r="CH2376" t="str">
            <v>Ene y Feb</v>
          </cell>
          <cell r="CI2376" t="str">
            <v>Jul y Ago</v>
          </cell>
          <cell r="CJ2376" t="str">
            <v>PAdmvo</v>
          </cell>
          <cell r="CK2376">
            <v>72</v>
          </cell>
          <cell r="CL2376" t="str">
            <v>101 - MAGNA</v>
          </cell>
          <cell r="CM2376" t="str">
            <v>19178</v>
          </cell>
          <cell r="CN2376" t="str">
            <v>185/60/R15</v>
          </cell>
          <cell r="CO2376" t="str">
            <v>Motor: 1.5L, Potencia: 99hp @ 4,800 rpm. Torque: 82 lb-pie @ 4,000 rpm</v>
          </cell>
          <cell r="CP2376" t="str">
            <v>-</v>
          </cell>
        </row>
        <row r="2377">
          <cell r="A2377" t="str">
            <v>19179</v>
          </cell>
          <cell r="B2377" t="str">
            <v>02F646</v>
          </cell>
          <cell r="C2377" t="str">
            <v>Ciudad de México</v>
          </cell>
          <cell r="D2377" t="str">
            <v>No aplica</v>
          </cell>
          <cell r="E2377" t="str">
            <v>Prius</v>
          </cell>
          <cell r="F2377" t="str">
            <v>Automóvil</v>
          </cell>
          <cell r="G2377" t="str">
            <v>Toyota</v>
          </cell>
          <cell r="H2377" t="str">
            <v>Prius C 5 Ptas, Híbrido, T/A-CVT, D/H, A/A, ABS, B/A, E/E, CD/BT</v>
          </cell>
          <cell r="I2377" t="str">
            <v>JTDKDTB37K1625417</v>
          </cell>
          <cell r="J2377" t="str">
            <v>1NZ 8773959</v>
          </cell>
          <cell r="K2377" t="str">
            <v>Magna</v>
          </cell>
          <cell r="L2377">
            <v>4</v>
          </cell>
          <cell r="M2377">
            <v>36</v>
          </cell>
          <cell r="N2377">
            <v>2019</v>
          </cell>
          <cell r="O2377" t="str">
            <v>Ciudad de México</v>
          </cell>
          <cell r="P2377" t="str">
            <v>Ciudad de México</v>
          </cell>
          <cell r="Q2377" t="str">
            <v>Zona Metropolitana</v>
          </cell>
          <cell r="R2377" t="str">
            <v>Activo</v>
          </cell>
          <cell r="S2377" t="str">
            <v>En operación</v>
          </cell>
          <cell r="T2377" t="str">
            <v>GNP</v>
          </cell>
          <cell r="U2377" t="str">
            <v>Grupo Nacional Provincial, S.A.B.</v>
          </cell>
          <cell r="V2377" t="str">
            <v>Pool Administrativo</v>
          </cell>
          <cell r="W2377" t="str">
            <v>Pool Administrativo</v>
          </cell>
          <cell r="X2377" t="str">
            <v>Plaza GNP</v>
          </cell>
          <cell r="Y2377" t="str">
            <v>Pool</v>
          </cell>
          <cell r="Z2377" t="str">
            <v>N89927</v>
          </cell>
          <cell r="AA2377" t="str">
            <v>Salazar Hernández Alejandro</v>
          </cell>
          <cell r="AB2377" t="str">
            <v>Grupo Nacional Provincial, S.A.B.</v>
          </cell>
          <cell r="AC2377" t="str">
            <v>SAHA7905127X5</v>
          </cell>
          <cell r="AD2377" t="str">
            <v>Jefe de departamento</v>
          </cell>
          <cell r="AE2377" t="str">
            <v>Jefe de Departamento A</v>
          </cell>
          <cell r="AF2377" t="str">
            <v>Unidad Staff</v>
          </cell>
          <cell r="AG2377" t="str">
            <v>Dirección Recursos Humanos y Servicios Administrativos</v>
          </cell>
          <cell r="AH2377" t="str">
            <v>Subdir. Servicios Generales</v>
          </cell>
          <cell r="AI2377" t="str">
            <v>C6705</v>
          </cell>
          <cell r="AJ2377" t="str">
            <v>Ramirez Granados Arturo</v>
          </cell>
          <cell r="AK2377" t="str">
            <v>Sur P2 C-4</v>
          </cell>
          <cell r="AL2377" t="str">
            <v>Plaza GNP</v>
          </cell>
          <cell r="AM2377">
            <v>3398</v>
          </cell>
          <cell r="AN2377" t="str">
            <v>alejandro.salazar@gnp.com.mx</v>
          </cell>
          <cell r="AO2377" t="str">
            <v>alejandro.salazar@gnp.com.mx</v>
          </cell>
          <cell r="AQ2377" t="str">
            <v>-</v>
          </cell>
          <cell r="AR2377" t="str">
            <v>6363180013893878</v>
          </cell>
          <cell r="AS2377" t="str">
            <v>ACTIVO</v>
          </cell>
          <cell r="AT2377" t="str">
            <v>-</v>
          </cell>
          <cell r="AU2377" t="str">
            <v>-</v>
          </cell>
          <cell r="AV2377" t="str">
            <v>-</v>
          </cell>
          <cell r="AW2377" t="str">
            <v>IMDM24204255..</v>
          </cell>
          <cell r="AX2377" t="str">
            <v>Activo</v>
          </cell>
          <cell r="AY2377" t="str">
            <v>No</v>
          </cell>
          <cell r="AZ2377" t="str">
            <v>-</v>
          </cell>
          <cell r="BA2377" t="str">
            <v>-</v>
          </cell>
          <cell r="BB2377" t="str">
            <v>-</v>
          </cell>
          <cell r="BC2377" t="str">
            <v>-</v>
          </cell>
          <cell r="BD2377" t="str">
            <v>-</v>
          </cell>
          <cell r="BE2377" t="str">
            <v>-</v>
          </cell>
          <cell r="BF2377" t="str">
            <v>-</v>
          </cell>
          <cell r="BG2377" t="str">
            <v>-</v>
          </cell>
          <cell r="BH2377">
            <v>2023</v>
          </cell>
          <cell r="BI2377">
            <v>0</v>
          </cell>
          <cell r="BJ2377" t="str">
            <v>Arrendado</v>
          </cell>
          <cell r="BN2377">
            <v>0</v>
          </cell>
          <cell r="BO2377">
            <v>0</v>
          </cell>
          <cell r="BP2377" t="str">
            <v>-</v>
          </cell>
          <cell r="BQ2377">
            <v>43652</v>
          </cell>
          <cell r="BR2377" t="str">
            <v>AP-20181108-0815</v>
          </cell>
          <cell r="BS2377" t="str">
            <v>187</v>
          </cell>
          <cell r="BT2377" t="str">
            <v>4/48</v>
          </cell>
          <cell r="BU2377">
            <v>2389.08</v>
          </cell>
          <cell r="BV2377">
            <v>2739.57</v>
          </cell>
          <cell r="BW2377">
            <v>5128.6499999999996</v>
          </cell>
          <cell r="BX2377">
            <v>820.58</v>
          </cell>
          <cell r="BY2377">
            <v>5949.23</v>
          </cell>
          <cell r="BZ2377">
            <v>250216.82</v>
          </cell>
          <cell r="CA2377" t="str">
            <v>25/02/2019</v>
          </cell>
          <cell r="CB2377" t="str">
            <v>06/03/2023</v>
          </cell>
          <cell r="CC2377" t="str">
            <v>Lunes</v>
          </cell>
          <cell r="CD2377" t="str">
            <v>-</v>
          </cell>
          <cell r="CE2377" t="str">
            <v>6</v>
          </cell>
          <cell r="CF2377" t="str">
            <v>Amarillo</v>
          </cell>
          <cell r="CG2377" t="str">
            <v>1er Sábado</v>
          </cell>
          <cell r="CH2377" t="str">
            <v>Ene y Feb</v>
          </cell>
          <cell r="CI2377" t="str">
            <v>Jul y Ago</v>
          </cell>
          <cell r="CJ2377" t="str">
            <v>PAdmvo</v>
          </cell>
          <cell r="CK2377">
            <v>72</v>
          </cell>
          <cell r="CL2377" t="str">
            <v>101 - MAGNA</v>
          </cell>
          <cell r="CM2377" t="str">
            <v>19179</v>
          </cell>
          <cell r="CN2377" t="str">
            <v>185/60/R15</v>
          </cell>
          <cell r="CO2377" t="str">
            <v>Motor: 1.5L, Potencia: 99hp @ 4,800 rpm. Torque: 82 lb-pie @ 4,000 rpm</v>
          </cell>
          <cell r="CP2377" t="str">
            <v>-</v>
          </cell>
        </row>
        <row r="2378">
          <cell r="A2378" t="str">
            <v>19180</v>
          </cell>
          <cell r="B2378" t="str">
            <v>02F644</v>
          </cell>
          <cell r="C2378" t="str">
            <v>Ciudad de México</v>
          </cell>
          <cell r="D2378" t="str">
            <v>No aplica</v>
          </cell>
          <cell r="E2378" t="str">
            <v>Prius</v>
          </cell>
          <cell r="F2378" t="str">
            <v>Automóvil</v>
          </cell>
          <cell r="G2378" t="str">
            <v>Toyota</v>
          </cell>
          <cell r="H2378" t="str">
            <v>Prius C 5 Ptas, Híbrido, T/A-CVT, D/H, A/A, ABS, B/A, E/E, CD/BT</v>
          </cell>
          <cell r="I2378" t="str">
            <v>JTDKDTB34K1625326</v>
          </cell>
          <cell r="J2378" t="str">
            <v>1NZ 8772072</v>
          </cell>
          <cell r="K2378" t="str">
            <v>Magna</v>
          </cell>
          <cell r="L2378">
            <v>4</v>
          </cell>
          <cell r="M2378">
            <v>36</v>
          </cell>
          <cell r="N2378">
            <v>2019</v>
          </cell>
          <cell r="O2378" t="str">
            <v>Ciudad de México</v>
          </cell>
          <cell r="P2378" t="str">
            <v>Ciudad de México</v>
          </cell>
          <cell r="Q2378" t="str">
            <v>Zona Metropolitana</v>
          </cell>
          <cell r="R2378" t="str">
            <v>Activo</v>
          </cell>
          <cell r="S2378" t="str">
            <v>En operación</v>
          </cell>
          <cell r="T2378" t="str">
            <v>GNP</v>
          </cell>
          <cell r="U2378" t="str">
            <v>Grupo Nacional Provincial, S.A.B.</v>
          </cell>
          <cell r="V2378" t="str">
            <v>Supervisor de taller</v>
          </cell>
          <cell r="W2378" t="str">
            <v>-</v>
          </cell>
          <cell r="X2378" t="str">
            <v>-</v>
          </cell>
          <cell r="Y2378" t="str">
            <v>Asignado</v>
          </cell>
          <cell r="Z2378" t="str">
            <v>N89927</v>
          </cell>
          <cell r="AA2378" t="str">
            <v>Salazar Hernández Alejandro</v>
          </cell>
          <cell r="AB2378" t="str">
            <v>Grupo Nacional Provincial, S.A.B.</v>
          </cell>
          <cell r="AC2378" t="str">
            <v>SAHA7905127X5</v>
          </cell>
          <cell r="AD2378" t="str">
            <v>Jefe de departamento</v>
          </cell>
          <cell r="AE2378" t="str">
            <v>Jefe de Departamento A</v>
          </cell>
          <cell r="AF2378" t="str">
            <v>Unidad Staff</v>
          </cell>
          <cell r="AG2378" t="str">
            <v>Dirección Recursos Humanos y Servicios Administrativos</v>
          </cell>
          <cell r="AH2378" t="str">
            <v>Subdir. Servicios Generales</v>
          </cell>
          <cell r="AI2378" t="str">
            <v>C6705</v>
          </cell>
          <cell r="AJ2378" t="str">
            <v>Ramirez Granados Arturo</v>
          </cell>
          <cell r="AK2378" t="str">
            <v>Sur P2 C-4</v>
          </cell>
          <cell r="AL2378" t="str">
            <v>Plaza GNP</v>
          </cell>
          <cell r="AM2378">
            <v>3398</v>
          </cell>
          <cell r="AN2378" t="str">
            <v>alejandro.salazar@gnp.com.mx</v>
          </cell>
          <cell r="AO2378" t="str">
            <v>alejandro.salazar@gnp.com.mx</v>
          </cell>
          <cell r="AQ2378" t="str">
            <v>-</v>
          </cell>
          <cell r="AR2378" t="str">
            <v>6363180013893860</v>
          </cell>
          <cell r="AS2378" t="str">
            <v>ACTIVO</v>
          </cell>
          <cell r="AT2378" t="str">
            <v>-</v>
          </cell>
          <cell r="AU2378" t="str">
            <v>-</v>
          </cell>
          <cell r="AV2378" t="str">
            <v>-</v>
          </cell>
          <cell r="AW2378" t="str">
            <v>IMDM24204243..</v>
          </cell>
          <cell r="AX2378" t="str">
            <v>Activo</v>
          </cell>
          <cell r="AY2378" t="str">
            <v>No</v>
          </cell>
          <cell r="AZ2378" t="str">
            <v>-</v>
          </cell>
          <cell r="BA2378" t="str">
            <v>-</v>
          </cell>
          <cell r="BB2378" t="str">
            <v>-</v>
          </cell>
          <cell r="BC2378" t="str">
            <v>-</v>
          </cell>
          <cell r="BD2378" t="str">
            <v>-</v>
          </cell>
          <cell r="BE2378" t="str">
            <v>-</v>
          </cell>
          <cell r="BF2378" t="str">
            <v>-</v>
          </cell>
          <cell r="BG2378">
            <v>4</v>
          </cell>
          <cell r="BH2378">
            <v>2023</v>
          </cell>
          <cell r="BI2378">
            <v>0</v>
          </cell>
          <cell r="BJ2378" t="str">
            <v>Arrendado</v>
          </cell>
          <cell r="BN2378">
            <v>0</v>
          </cell>
          <cell r="BO2378">
            <v>0</v>
          </cell>
          <cell r="BP2378" t="str">
            <v>-</v>
          </cell>
          <cell r="BQ2378">
            <v>43652</v>
          </cell>
          <cell r="BR2378" t="str">
            <v>AP-20181108-0815</v>
          </cell>
          <cell r="BS2378" t="str">
            <v>188</v>
          </cell>
          <cell r="BT2378" t="str">
            <v>4/48</v>
          </cell>
          <cell r="BU2378">
            <v>2389.08</v>
          </cell>
          <cell r="BV2378">
            <v>2739.57</v>
          </cell>
          <cell r="BW2378">
            <v>5128.6499999999996</v>
          </cell>
          <cell r="BX2378">
            <v>820.58</v>
          </cell>
          <cell r="BY2378">
            <v>5949.23</v>
          </cell>
          <cell r="BZ2378">
            <v>250216.82</v>
          </cell>
          <cell r="CA2378" t="str">
            <v>25/02/2019</v>
          </cell>
          <cell r="CB2378" t="str">
            <v>06/03/2023</v>
          </cell>
          <cell r="CC2378" t="str">
            <v>Miércoles</v>
          </cell>
          <cell r="CD2378" t="str">
            <v>-</v>
          </cell>
          <cell r="CE2378" t="str">
            <v>4</v>
          </cell>
          <cell r="CF2378" t="str">
            <v>Rojo</v>
          </cell>
          <cell r="CG2378" t="str">
            <v>3er Sábado</v>
          </cell>
          <cell r="CH2378" t="str">
            <v>Mzo y Abr</v>
          </cell>
          <cell r="CI2378" t="str">
            <v>Sep y Oct</v>
          </cell>
          <cell r="CJ2378" t="str">
            <v>PAdmvo</v>
          </cell>
          <cell r="CK2378">
            <v>72</v>
          </cell>
          <cell r="CL2378" t="str">
            <v>101 - MAGNA</v>
          </cell>
          <cell r="CM2378" t="str">
            <v>19180</v>
          </cell>
          <cell r="CN2378" t="str">
            <v>185/60/R15</v>
          </cell>
          <cell r="CO2378" t="str">
            <v>Motor: 1.5L, Potencia: 99hp @ 4,800 rpm. Torque: 82 lb-pie @ 4,000 rpm</v>
          </cell>
          <cell r="CP2378" t="str">
            <v>-</v>
          </cell>
        </row>
        <row r="2379">
          <cell r="A2379" t="str">
            <v>19181</v>
          </cell>
          <cell r="B2379" t="str">
            <v>02F642</v>
          </cell>
          <cell r="C2379" t="str">
            <v>Ciudad de México</v>
          </cell>
          <cell r="D2379" t="str">
            <v>No aplica</v>
          </cell>
          <cell r="E2379" t="str">
            <v>Prius</v>
          </cell>
          <cell r="F2379" t="str">
            <v>Automóvil</v>
          </cell>
          <cell r="G2379" t="str">
            <v>Toyota</v>
          </cell>
          <cell r="H2379" t="str">
            <v>Prius C 5 Ptas, Híbrido, T/A-CVT, D/H, A/A, ABS, B/A, E/E, CD/BT</v>
          </cell>
          <cell r="I2379" t="str">
            <v>JTDKDTB38K1625264</v>
          </cell>
          <cell r="J2379" t="str">
            <v>1NZ 8771162</v>
          </cell>
          <cell r="K2379" t="str">
            <v>Magna</v>
          </cell>
          <cell r="L2379">
            <v>4</v>
          </cell>
          <cell r="M2379">
            <v>36</v>
          </cell>
          <cell r="N2379">
            <v>2019</v>
          </cell>
          <cell r="O2379" t="str">
            <v>Ciudad de México</v>
          </cell>
          <cell r="P2379" t="str">
            <v>Ciudad de México</v>
          </cell>
          <cell r="Q2379" t="str">
            <v>Zona Metropolitana</v>
          </cell>
          <cell r="R2379" t="str">
            <v>Activo</v>
          </cell>
          <cell r="S2379" t="str">
            <v>En operación</v>
          </cell>
          <cell r="T2379" t="str">
            <v>GNP</v>
          </cell>
          <cell r="U2379" t="str">
            <v>Grupo Nacional Provincial, S.A.B.</v>
          </cell>
          <cell r="V2379" t="str">
            <v>Pool Administrativo</v>
          </cell>
          <cell r="W2379" t="str">
            <v>Pool Administrativo</v>
          </cell>
          <cell r="X2379" t="str">
            <v>Plaza GNP</v>
          </cell>
          <cell r="Y2379" t="str">
            <v>Pool</v>
          </cell>
          <cell r="Z2379" t="str">
            <v>N89927</v>
          </cell>
          <cell r="AA2379" t="str">
            <v>Salazar Hernández Alejandro</v>
          </cell>
          <cell r="AB2379" t="str">
            <v>Grupo Nacional Provincial, S.A.B.</v>
          </cell>
          <cell r="AC2379" t="str">
            <v>SAHA7905127X5</v>
          </cell>
          <cell r="AD2379" t="str">
            <v>Jefe de departamento</v>
          </cell>
          <cell r="AE2379" t="str">
            <v>Jefe de Departamento A</v>
          </cell>
          <cell r="AF2379" t="str">
            <v>Unidad Staff</v>
          </cell>
          <cell r="AG2379" t="str">
            <v>Dirección Recursos Humanos y Servicios Administrativos</v>
          </cell>
          <cell r="AH2379" t="str">
            <v>Subdir. Servicios Generales</v>
          </cell>
          <cell r="AI2379" t="str">
            <v>C6705</v>
          </cell>
          <cell r="AJ2379" t="str">
            <v>Ramirez Granados Arturo</v>
          </cell>
          <cell r="AK2379" t="str">
            <v>Sur P2 C-4</v>
          </cell>
          <cell r="AL2379" t="str">
            <v>Plaza GNP</v>
          </cell>
          <cell r="AM2379">
            <v>3398</v>
          </cell>
          <cell r="AN2379" t="str">
            <v>alejandro.salazar@gnp.com.mx</v>
          </cell>
          <cell r="AO2379" t="str">
            <v>alejandro.salazar@gnp.com.mx</v>
          </cell>
          <cell r="AQ2379" t="str">
            <v>-</v>
          </cell>
          <cell r="AR2379" t="str">
            <v>6363180013893902</v>
          </cell>
          <cell r="AS2379" t="str">
            <v>ACTIVO</v>
          </cell>
          <cell r="AT2379" t="str">
            <v>-</v>
          </cell>
          <cell r="AU2379" t="str">
            <v>-</v>
          </cell>
          <cell r="AV2379" t="str">
            <v>-</v>
          </cell>
          <cell r="AW2379" t="str">
            <v>IMDM24204242..</v>
          </cell>
          <cell r="AX2379" t="str">
            <v>Activo</v>
          </cell>
          <cell r="AY2379" t="str">
            <v>No</v>
          </cell>
          <cell r="AZ2379" t="str">
            <v>-</v>
          </cell>
          <cell r="BA2379" t="str">
            <v>-</v>
          </cell>
          <cell r="BB2379" t="str">
            <v>-</v>
          </cell>
          <cell r="BC2379" t="str">
            <v>-</v>
          </cell>
          <cell r="BD2379" t="str">
            <v>-</v>
          </cell>
          <cell r="BE2379" t="str">
            <v>-</v>
          </cell>
          <cell r="BF2379" t="str">
            <v>-</v>
          </cell>
          <cell r="BG2379" t="str">
            <v>-</v>
          </cell>
          <cell r="BH2379">
            <v>2023</v>
          </cell>
          <cell r="BI2379">
            <v>0</v>
          </cell>
          <cell r="BJ2379" t="str">
            <v>Arrendado</v>
          </cell>
          <cell r="BN2379">
            <v>0</v>
          </cell>
          <cell r="BO2379">
            <v>0</v>
          </cell>
          <cell r="BP2379" t="str">
            <v>-</v>
          </cell>
          <cell r="BQ2379">
            <v>43652</v>
          </cell>
          <cell r="BR2379" t="str">
            <v>AP-20181108-0815</v>
          </cell>
          <cell r="BS2379" t="str">
            <v>189</v>
          </cell>
          <cell r="BT2379" t="str">
            <v>4/48</v>
          </cell>
          <cell r="BU2379">
            <v>2389.08</v>
          </cell>
          <cell r="BV2379">
            <v>2739.57</v>
          </cell>
          <cell r="BW2379">
            <v>5128.6499999999996</v>
          </cell>
          <cell r="BX2379">
            <v>820.58</v>
          </cell>
          <cell r="BY2379">
            <v>5949.23</v>
          </cell>
          <cell r="BZ2379">
            <v>250216.82</v>
          </cell>
          <cell r="CA2379" t="str">
            <v>25/02/2019</v>
          </cell>
          <cell r="CB2379" t="str">
            <v>06/03/2023</v>
          </cell>
          <cell r="CC2379" t="str">
            <v>Jueves</v>
          </cell>
          <cell r="CD2379" t="str">
            <v>-</v>
          </cell>
          <cell r="CE2379" t="str">
            <v>2</v>
          </cell>
          <cell r="CF2379" t="str">
            <v>Verde</v>
          </cell>
          <cell r="CG2379" t="str">
            <v>4o Sábado</v>
          </cell>
          <cell r="CH2379" t="str">
            <v>Abr y May</v>
          </cell>
          <cell r="CI2379" t="str">
            <v>Oct y Nov</v>
          </cell>
          <cell r="CJ2379" t="str">
            <v>PAdmvo</v>
          </cell>
          <cell r="CK2379">
            <v>72</v>
          </cell>
          <cell r="CL2379" t="str">
            <v>101 - MAGNA</v>
          </cell>
          <cell r="CM2379" t="str">
            <v>19181</v>
          </cell>
          <cell r="CN2379" t="str">
            <v>185/60/R15</v>
          </cell>
          <cell r="CO2379" t="str">
            <v>Motor: 1.5L, Potencia: 99hp @ 4,800 rpm. Torque: 82 lb-pie @ 4,000 rpm</v>
          </cell>
          <cell r="CP2379" t="str">
            <v>-</v>
          </cell>
        </row>
        <row r="2380">
          <cell r="A2380" t="str">
            <v>19182</v>
          </cell>
          <cell r="B2380" t="str">
            <v>02F641</v>
          </cell>
          <cell r="C2380" t="str">
            <v>Ciudad de México</v>
          </cell>
          <cell r="D2380" t="str">
            <v>No aplica</v>
          </cell>
          <cell r="E2380" t="str">
            <v>Prius</v>
          </cell>
          <cell r="F2380" t="str">
            <v>Automóvil</v>
          </cell>
          <cell r="G2380" t="str">
            <v>Toyota</v>
          </cell>
          <cell r="H2380" t="str">
            <v>Prius C 5 Ptas, Híbrido, T/A-CVT, D/H, A/A, ABS, B/A, E/E, CD/BT</v>
          </cell>
          <cell r="I2380" t="str">
            <v>JTDKDTB3XK1625525</v>
          </cell>
          <cell r="J2380" t="str">
            <v>1NZ 8775733</v>
          </cell>
          <cell r="K2380" t="str">
            <v>Magna</v>
          </cell>
          <cell r="L2380">
            <v>4</v>
          </cell>
          <cell r="M2380">
            <v>36</v>
          </cell>
          <cell r="N2380">
            <v>2019</v>
          </cell>
          <cell r="O2380" t="str">
            <v>Ciudad de México</v>
          </cell>
          <cell r="P2380" t="str">
            <v>Ciudad de México</v>
          </cell>
          <cell r="Q2380" t="str">
            <v>Zona Metropolitana</v>
          </cell>
          <cell r="R2380" t="str">
            <v>Activo</v>
          </cell>
          <cell r="S2380" t="str">
            <v>En operación</v>
          </cell>
          <cell r="T2380" t="str">
            <v>GNP</v>
          </cell>
          <cell r="U2380" t="str">
            <v>Grupo Nacional Provincial, S.A.B.</v>
          </cell>
          <cell r="V2380" t="str">
            <v>Pool Administrativo</v>
          </cell>
          <cell r="W2380" t="str">
            <v>Pool Administrativo</v>
          </cell>
          <cell r="X2380" t="str">
            <v>Plaza GNP</v>
          </cell>
          <cell r="Y2380" t="str">
            <v>Pool</v>
          </cell>
          <cell r="Z2380" t="str">
            <v>N89927</v>
          </cell>
          <cell r="AA2380" t="str">
            <v>Salazar Hernández Alejandro</v>
          </cell>
          <cell r="AB2380" t="str">
            <v>Grupo Nacional Provincial, S.A.B.</v>
          </cell>
          <cell r="AC2380" t="str">
            <v>SAHA7905127X5</v>
          </cell>
          <cell r="AD2380" t="str">
            <v>Jefe de departamento</v>
          </cell>
          <cell r="AE2380" t="str">
            <v>Jefe de Departamento A</v>
          </cell>
          <cell r="AF2380" t="str">
            <v>Unidad Staff</v>
          </cell>
          <cell r="AG2380" t="str">
            <v>Dirección Recursos Humanos y Servicios Administrativos</v>
          </cell>
          <cell r="AH2380" t="str">
            <v>Subdir. Servicios Generales</v>
          </cell>
          <cell r="AI2380" t="str">
            <v>C6705</v>
          </cell>
          <cell r="AJ2380" t="str">
            <v>Ramirez Granados Arturo</v>
          </cell>
          <cell r="AK2380" t="str">
            <v>Sur P2 C-4</v>
          </cell>
          <cell r="AL2380" t="str">
            <v>Plaza GNP</v>
          </cell>
          <cell r="AM2380">
            <v>3398</v>
          </cell>
          <cell r="AN2380" t="str">
            <v>alejandro.salazar@gnp.com.mx</v>
          </cell>
          <cell r="AO2380" t="str">
            <v>alejandro.salazar@gnp.com.mx</v>
          </cell>
          <cell r="AQ2380" t="str">
            <v>-</v>
          </cell>
          <cell r="AR2380" t="str">
            <v>6363180013893886</v>
          </cell>
          <cell r="AS2380" t="str">
            <v>ACTIVO</v>
          </cell>
          <cell r="AT2380" t="str">
            <v>-</v>
          </cell>
          <cell r="AU2380" t="str">
            <v>-</v>
          </cell>
          <cell r="AV2380" t="str">
            <v>-</v>
          </cell>
          <cell r="AW2380" t="str">
            <v>IMDM24204249..</v>
          </cell>
          <cell r="AX2380" t="str">
            <v>Activo</v>
          </cell>
          <cell r="AY2380" t="str">
            <v>No</v>
          </cell>
          <cell r="AZ2380" t="str">
            <v>-</v>
          </cell>
          <cell r="BA2380" t="str">
            <v>-</v>
          </cell>
          <cell r="BB2380" t="str">
            <v>-</v>
          </cell>
          <cell r="BC2380" t="str">
            <v>-</v>
          </cell>
          <cell r="BD2380" t="str">
            <v>-</v>
          </cell>
          <cell r="BE2380" t="str">
            <v>-</v>
          </cell>
          <cell r="BF2380" t="str">
            <v>-</v>
          </cell>
          <cell r="BG2380" t="str">
            <v>-</v>
          </cell>
          <cell r="BH2380">
            <v>2023</v>
          </cell>
          <cell r="BI2380">
            <v>0</v>
          </cell>
          <cell r="BJ2380" t="str">
            <v>Arrendado</v>
          </cell>
          <cell r="BN2380">
            <v>0</v>
          </cell>
          <cell r="BO2380">
            <v>0</v>
          </cell>
          <cell r="BP2380" t="str">
            <v>-</v>
          </cell>
          <cell r="BQ2380">
            <v>43652</v>
          </cell>
          <cell r="BR2380" t="str">
            <v>AP-20181108-0815</v>
          </cell>
          <cell r="BS2380" t="str">
            <v>190</v>
          </cell>
          <cell r="BT2380" t="str">
            <v>4/48</v>
          </cell>
          <cell r="BU2380">
            <v>2389.08</v>
          </cell>
          <cell r="BV2380">
            <v>2739.57</v>
          </cell>
          <cell r="BW2380">
            <v>5128.6499999999996</v>
          </cell>
          <cell r="BX2380">
            <v>820.58</v>
          </cell>
          <cell r="BY2380">
            <v>5949.23</v>
          </cell>
          <cell r="BZ2380">
            <v>250216.82</v>
          </cell>
          <cell r="CA2380" t="str">
            <v>25/02/2019</v>
          </cell>
          <cell r="CB2380" t="str">
            <v>06/03/2023</v>
          </cell>
          <cell r="CC2380" t="str">
            <v>Jueves</v>
          </cell>
          <cell r="CD2380" t="str">
            <v>-</v>
          </cell>
          <cell r="CE2380" t="str">
            <v>1</v>
          </cell>
          <cell r="CF2380" t="str">
            <v>Verde</v>
          </cell>
          <cell r="CG2380" t="str">
            <v>4o Sábado</v>
          </cell>
          <cell r="CH2380" t="str">
            <v>Abr y May</v>
          </cell>
          <cell r="CI2380" t="str">
            <v>Oct y Nov</v>
          </cell>
          <cell r="CJ2380" t="str">
            <v>PAdmvo</v>
          </cell>
          <cell r="CK2380">
            <v>72</v>
          </cell>
          <cell r="CL2380" t="str">
            <v>101 - MAGNA</v>
          </cell>
          <cell r="CM2380" t="str">
            <v>19182</v>
          </cell>
          <cell r="CN2380" t="str">
            <v>185/60/R15</v>
          </cell>
          <cell r="CO2380" t="str">
            <v>Motor: 1.5L, Potencia: 99hp @ 4,800 rpm. Torque: 82 lb-pie @ 4,000 rpm</v>
          </cell>
          <cell r="CP2380" t="str">
            <v>-</v>
          </cell>
        </row>
        <row r="2381">
          <cell r="A2381" t="str">
            <v>19183</v>
          </cell>
          <cell r="B2381" t="str">
            <v>02F640</v>
          </cell>
          <cell r="C2381" t="str">
            <v>Ciudad de México</v>
          </cell>
          <cell r="D2381" t="str">
            <v>No aplica</v>
          </cell>
          <cell r="E2381" t="str">
            <v>Prius</v>
          </cell>
          <cell r="F2381" t="str">
            <v>Automóvil</v>
          </cell>
          <cell r="G2381" t="str">
            <v>Toyota</v>
          </cell>
          <cell r="H2381" t="str">
            <v>Prius C 5 Ptas, Híbrido, T/A-CVT, D/H, A/A, ABS, B/A, E/E, CD/BT</v>
          </cell>
          <cell r="I2381" t="str">
            <v>JTDKDTB37K1625112</v>
          </cell>
          <cell r="J2381" t="str">
            <v>1NZ 8767580</v>
          </cell>
          <cell r="K2381" t="str">
            <v>Magna</v>
          </cell>
          <cell r="L2381">
            <v>4</v>
          </cell>
          <cell r="M2381">
            <v>36</v>
          </cell>
          <cell r="N2381">
            <v>2019</v>
          </cell>
          <cell r="O2381" t="str">
            <v>Ciudad de México</v>
          </cell>
          <cell r="P2381" t="str">
            <v>Ciudad de México</v>
          </cell>
          <cell r="Q2381" t="str">
            <v>Zona Metropolitana</v>
          </cell>
          <cell r="R2381" t="str">
            <v>Activo</v>
          </cell>
          <cell r="S2381" t="str">
            <v>En operación</v>
          </cell>
          <cell r="T2381" t="str">
            <v>GNP</v>
          </cell>
          <cell r="U2381" t="str">
            <v>Grupo Nacional Provincial, S.A.B.</v>
          </cell>
          <cell r="V2381" t="str">
            <v>Pool Administrativo</v>
          </cell>
          <cell r="W2381" t="str">
            <v>Pool Administrativo</v>
          </cell>
          <cell r="X2381" t="str">
            <v>Plaza GNP</v>
          </cell>
          <cell r="Y2381" t="str">
            <v>Pool</v>
          </cell>
          <cell r="Z2381" t="str">
            <v>N89927</v>
          </cell>
          <cell r="AA2381" t="str">
            <v>Salazar Hernández Alejandro</v>
          </cell>
          <cell r="AB2381" t="str">
            <v>Grupo Nacional Provincial, S.A.B.</v>
          </cell>
          <cell r="AC2381" t="str">
            <v>SAHA7905127X5</v>
          </cell>
          <cell r="AD2381" t="str">
            <v>Jefe de departamento</v>
          </cell>
          <cell r="AE2381" t="str">
            <v>Jefe de Departamento A</v>
          </cell>
          <cell r="AF2381" t="str">
            <v>Unidad Staff</v>
          </cell>
          <cell r="AG2381" t="str">
            <v>Dirección Recursos Humanos y Servicios Administrativos</v>
          </cell>
          <cell r="AH2381" t="str">
            <v>Subdir. Servicios Generales</v>
          </cell>
          <cell r="AI2381" t="str">
            <v>C6705</v>
          </cell>
          <cell r="AJ2381" t="str">
            <v>Ramirez Granados Arturo</v>
          </cell>
          <cell r="AK2381" t="str">
            <v>Sur P2 C-4</v>
          </cell>
          <cell r="AL2381" t="str">
            <v>Plaza GNP</v>
          </cell>
          <cell r="AM2381">
            <v>3398</v>
          </cell>
          <cell r="AN2381" t="str">
            <v>alejandro.salazar@gnp.com.mx</v>
          </cell>
          <cell r="AO2381" t="str">
            <v>alejandro.salazar@gnp.com.mx</v>
          </cell>
          <cell r="AQ2381" t="str">
            <v>-</v>
          </cell>
          <cell r="AR2381" t="str">
            <v>6363180013893928</v>
          </cell>
          <cell r="AS2381" t="str">
            <v>ACTIVO</v>
          </cell>
          <cell r="AT2381" t="str">
            <v>-</v>
          </cell>
          <cell r="AU2381" t="str">
            <v>-</v>
          </cell>
          <cell r="AV2381" t="str">
            <v>-</v>
          </cell>
          <cell r="AW2381" t="str">
            <v>IMDM24204246..</v>
          </cell>
          <cell r="AX2381" t="str">
            <v>Activo</v>
          </cell>
          <cell r="AY2381" t="str">
            <v>No</v>
          </cell>
          <cell r="AZ2381" t="str">
            <v>-</v>
          </cell>
          <cell r="BA2381" t="str">
            <v>-</v>
          </cell>
          <cell r="BB2381" t="str">
            <v>-</v>
          </cell>
          <cell r="BC2381" t="str">
            <v>-</v>
          </cell>
          <cell r="BD2381" t="str">
            <v>-</v>
          </cell>
          <cell r="BE2381" t="str">
            <v>-</v>
          </cell>
          <cell r="BF2381" t="str">
            <v>-</v>
          </cell>
          <cell r="BG2381" t="str">
            <v>-</v>
          </cell>
          <cell r="BH2381">
            <v>2023</v>
          </cell>
          <cell r="BI2381">
            <v>0</v>
          </cell>
          <cell r="BJ2381" t="str">
            <v>Arrendado</v>
          </cell>
          <cell r="BN2381">
            <v>0</v>
          </cell>
          <cell r="BO2381">
            <v>0</v>
          </cell>
          <cell r="BP2381" t="str">
            <v>-</v>
          </cell>
          <cell r="BQ2381">
            <v>43652</v>
          </cell>
          <cell r="BR2381" t="str">
            <v>AP-20181108-0815</v>
          </cell>
          <cell r="BS2381" t="str">
            <v>191</v>
          </cell>
          <cell r="BT2381" t="str">
            <v>4/48</v>
          </cell>
          <cell r="BU2381">
            <v>2389.08</v>
          </cell>
          <cell r="BV2381">
            <v>2739.57</v>
          </cell>
          <cell r="BW2381">
            <v>5128.6499999999996</v>
          </cell>
          <cell r="BX2381">
            <v>820.58</v>
          </cell>
          <cell r="BY2381">
            <v>5949.23</v>
          </cell>
          <cell r="BZ2381">
            <v>250216.82</v>
          </cell>
          <cell r="CA2381" t="str">
            <v>25/02/2019</v>
          </cell>
          <cell r="CB2381" t="str">
            <v>06/03/2023</v>
          </cell>
          <cell r="CC2381" t="str">
            <v>Viernes</v>
          </cell>
          <cell r="CD2381" t="str">
            <v>-</v>
          </cell>
          <cell r="CE2381" t="str">
            <v>0</v>
          </cell>
          <cell r="CF2381" t="str">
            <v>Azul</v>
          </cell>
          <cell r="CG2381" t="str">
            <v>5o Sábado</v>
          </cell>
          <cell r="CH2381" t="str">
            <v>May y Jun</v>
          </cell>
          <cell r="CI2381" t="str">
            <v>Nov y Dic</v>
          </cell>
          <cell r="CJ2381" t="str">
            <v>PAdmvo</v>
          </cell>
          <cell r="CK2381">
            <v>72</v>
          </cell>
          <cell r="CL2381" t="str">
            <v>101 - MAGNA</v>
          </cell>
          <cell r="CM2381" t="str">
            <v>19183</v>
          </cell>
          <cell r="CN2381" t="str">
            <v>185/60/R15</v>
          </cell>
          <cell r="CO2381" t="str">
            <v>Motor: 1.5L, Potencia: 99hp @ 4,800 rpm. Torque: 82 lb-pie @ 4,000 rpm</v>
          </cell>
          <cell r="CP2381" t="str">
            <v>-</v>
          </cell>
        </row>
        <row r="2382">
          <cell r="A2382" t="str">
            <v>19184</v>
          </cell>
          <cell r="B2382" t="str">
            <v>02F494</v>
          </cell>
          <cell r="C2382" t="str">
            <v>Ciudad de México</v>
          </cell>
          <cell r="D2382" t="str">
            <v>No aplica</v>
          </cell>
          <cell r="E2382" t="str">
            <v>Prius</v>
          </cell>
          <cell r="F2382" t="str">
            <v>Automóvil</v>
          </cell>
          <cell r="G2382" t="str">
            <v>Toyota</v>
          </cell>
          <cell r="H2382" t="str">
            <v>Prius C 5 Ptas, Híbrido, T/A-CVT, D/H, A/A, ABS, B/A, E/E, CD/BT</v>
          </cell>
          <cell r="I2382" t="str">
            <v>JTDKDTB30K1625288</v>
          </cell>
          <cell r="J2382" t="str">
            <v>1NZ 8771698</v>
          </cell>
          <cell r="K2382" t="str">
            <v>Magna</v>
          </cell>
          <cell r="L2382">
            <v>4</v>
          </cell>
          <cell r="M2382">
            <v>36</v>
          </cell>
          <cell r="N2382">
            <v>2019</v>
          </cell>
          <cell r="O2382" t="str">
            <v>Ciudad de México</v>
          </cell>
          <cell r="P2382" t="str">
            <v>Ciudad de México</v>
          </cell>
          <cell r="Q2382" t="str">
            <v>Zona Metropolitana</v>
          </cell>
          <cell r="R2382" t="str">
            <v>Activo</v>
          </cell>
          <cell r="S2382" t="str">
            <v>En operación</v>
          </cell>
          <cell r="T2382" t="str">
            <v>GNP</v>
          </cell>
          <cell r="U2382" t="str">
            <v>Grupo Nacional Provincial, S.A.B.</v>
          </cell>
          <cell r="V2382" t="str">
            <v>Pool Administrativo</v>
          </cell>
          <cell r="W2382" t="str">
            <v>Pool Administrativo</v>
          </cell>
          <cell r="X2382" t="str">
            <v>Plaza GNP</v>
          </cell>
          <cell r="Y2382" t="str">
            <v>Pool</v>
          </cell>
          <cell r="Z2382" t="str">
            <v>N89927</v>
          </cell>
          <cell r="AA2382" t="str">
            <v>Salazar Hernández Alejandro</v>
          </cell>
          <cell r="AB2382" t="str">
            <v>Grupo Nacional Provincial, S.A.B.</v>
          </cell>
          <cell r="AC2382" t="str">
            <v>SAHA7905127X5</v>
          </cell>
          <cell r="AD2382" t="str">
            <v>Jefe de departamento</v>
          </cell>
          <cell r="AE2382" t="str">
            <v>Jefe de Departamento A</v>
          </cell>
          <cell r="AF2382" t="str">
            <v>Unidad Staff</v>
          </cell>
          <cell r="AG2382" t="str">
            <v>Dirección Recursos Humanos y Servicios Administrativos</v>
          </cell>
          <cell r="AH2382" t="str">
            <v>Subdir. Servicios Generales</v>
          </cell>
          <cell r="AI2382" t="str">
            <v>C6705</v>
          </cell>
          <cell r="AJ2382" t="str">
            <v>Ramirez Granados Arturo</v>
          </cell>
          <cell r="AK2382" t="str">
            <v>Sur P2 C-4</v>
          </cell>
          <cell r="AL2382" t="str">
            <v>Plaza GNP</v>
          </cell>
          <cell r="AM2382">
            <v>3398</v>
          </cell>
          <cell r="AN2382" t="str">
            <v>alejandro.salazar@gnp.com.mx</v>
          </cell>
          <cell r="AO2382" t="str">
            <v>alejandro.salazar@gnp.com.mx</v>
          </cell>
          <cell r="AQ2382" t="str">
            <v>-</v>
          </cell>
          <cell r="AR2382" t="str">
            <v>6363180013872021</v>
          </cell>
          <cell r="AS2382" t="str">
            <v>CANCELADO</v>
          </cell>
          <cell r="AT2382" t="str">
            <v>-</v>
          </cell>
          <cell r="AU2382" t="str">
            <v>-</v>
          </cell>
          <cell r="AV2382" t="str">
            <v>-</v>
          </cell>
          <cell r="AW2382" t="str">
            <v>IMDM24204233..</v>
          </cell>
          <cell r="AX2382" t="str">
            <v>Activo</v>
          </cell>
          <cell r="AY2382" t="str">
            <v>No</v>
          </cell>
          <cell r="AZ2382" t="str">
            <v>-</v>
          </cell>
          <cell r="BA2382" t="str">
            <v>-</v>
          </cell>
          <cell r="BB2382" t="str">
            <v>-</v>
          </cell>
          <cell r="BC2382" t="str">
            <v>-</v>
          </cell>
          <cell r="BD2382" t="str">
            <v>-</v>
          </cell>
          <cell r="BE2382" t="str">
            <v>-</v>
          </cell>
          <cell r="BF2382" t="str">
            <v>-</v>
          </cell>
          <cell r="BG2382" t="str">
            <v>-</v>
          </cell>
          <cell r="BH2382">
            <v>2023</v>
          </cell>
          <cell r="BI2382">
            <v>0</v>
          </cell>
          <cell r="BJ2382" t="str">
            <v>Arrendado</v>
          </cell>
          <cell r="BN2382">
            <v>0</v>
          </cell>
          <cell r="BO2382">
            <v>0</v>
          </cell>
          <cell r="BP2382" t="str">
            <v>-</v>
          </cell>
          <cell r="BQ2382">
            <v>43652</v>
          </cell>
          <cell r="BR2382" t="str">
            <v>AP-20181108-0815</v>
          </cell>
          <cell r="BS2382" t="str">
            <v>192</v>
          </cell>
          <cell r="BT2382" t="str">
            <v>4/48</v>
          </cell>
          <cell r="BU2382">
            <v>2389.08</v>
          </cell>
          <cell r="BV2382">
            <v>2739.57</v>
          </cell>
          <cell r="BW2382">
            <v>5128.6499999999996</v>
          </cell>
          <cell r="BX2382">
            <v>820.58</v>
          </cell>
          <cell r="BY2382">
            <v>5949.23</v>
          </cell>
          <cell r="BZ2382">
            <v>250216.82</v>
          </cell>
          <cell r="CA2382" t="str">
            <v>25/02/2019</v>
          </cell>
          <cell r="CB2382" t="str">
            <v>06/03/2023</v>
          </cell>
          <cell r="CC2382" t="str">
            <v>Miércoles</v>
          </cell>
          <cell r="CD2382" t="str">
            <v>-</v>
          </cell>
          <cell r="CE2382" t="str">
            <v>4</v>
          </cell>
          <cell r="CF2382" t="str">
            <v>Rojo</v>
          </cell>
          <cell r="CG2382" t="str">
            <v>3er Sábado</v>
          </cell>
          <cell r="CH2382" t="str">
            <v>Mzo y Abr</v>
          </cell>
          <cell r="CI2382" t="str">
            <v>Sep y Oct</v>
          </cell>
          <cell r="CJ2382" t="str">
            <v>PAdmvo</v>
          </cell>
          <cell r="CK2382">
            <v>72</v>
          </cell>
          <cell r="CL2382" t="str">
            <v>101 - MAGNA</v>
          </cell>
          <cell r="CM2382" t="str">
            <v>19184</v>
          </cell>
          <cell r="CN2382" t="str">
            <v>185/60/R15</v>
          </cell>
          <cell r="CO2382" t="str">
            <v>Motor: 1.5L, Potencia: 99hp @ 4,800 rpm. Torque: 82 lb-pie @ 4,000 rpm</v>
          </cell>
          <cell r="CP2382" t="str">
            <v>-</v>
          </cell>
        </row>
        <row r="2383">
          <cell r="A2383" t="str">
            <v>19185</v>
          </cell>
          <cell r="B2383" t="str">
            <v>02F493</v>
          </cell>
          <cell r="C2383" t="str">
            <v>Ciudad de México</v>
          </cell>
          <cell r="D2383" t="str">
            <v>No aplica</v>
          </cell>
          <cell r="E2383" t="str">
            <v>Prius</v>
          </cell>
          <cell r="F2383" t="str">
            <v>Automóvil</v>
          </cell>
          <cell r="G2383" t="str">
            <v>Toyota</v>
          </cell>
          <cell r="H2383" t="str">
            <v>Prius C 5 Ptas, Híbrido, T/A-CVT, D/H, A/A, ABS, B/A, E/E, CD/BT</v>
          </cell>
          <cell r="I2383" t="str">
            <v>JTDKDTB33K1625222</v>
          </cell>
          <cell r="J2383" t="str">
            <v>1NZ 8769850</v>
          </cell>
          <cell r="K2383" t="str">
            <v>Magna</v>
          </cell>
          <cell r="L2383">
            <v>4</v>
          </cell>
          <cell r="M2383">
            <v>36</v>
          </cell>
          <cell r="N2383">
            <v>2019</v>
          </cell>
          <cell r="O2383" t="str">
            <v>Ciudad de México</v>
          </cell>
          <cell r="P2383" t="str">
            <v>Ciudad de México</v>
          </cell>
          <cell r="Q2383" t="str">
            <v>Zona Metropolitana</v>
          </cell>
          <cell r="R2383" t="str">
            <v>Activo</v>
          </cell>
          <cell r="S2383" t="str">
            <v>En operación</v>
          </cell>
          <cell r="T2383" t="str">
            <v>GNP</v>
          </cell>
          <cell r="U2383" t="str">
            <v>Grupo Nacional Provincial, S.A.B.</v>
          </cell>
          <cell r="V2383" t="str">
            <v>Pool Administrativo</v>
          </cell>
          <cell r="W2383" t="str">
            <v>Pool Administrativo</v>
          </cell>
          <cell r="X2383" t="str">
            <v>Plaza GNP</v>
          </cell>
          <cell r="Y2383" t="str">
            <v>Pool</v>
          </cell>
          <cell r="Z2383" t="str">
            <v>N89927</v>
          </cell>
          <cell r="AA2383" t="str">
            <v>Salazar Hernández Alejandro</v>
          </cell>
          <cell r="AB2383" t="str">
            <v>Grupo Nacional Provincial, S.A.B.</v>
          </cell>
          <cell r="AC2383" t="str">
            <v>SAHA7905127X5</v>
          </cell>
          <cell r="AD2383" t="str">
            <v>Jefe de departamento</v>
          </cell>
          <cell r="AE2383" t="str">
            <v>Jefe de Departamento A</v>
          </cell>
          <cell r="AF2383" t="str">
            <v>Unidad Staff</v>
          </cell>
          <cell r="AG2383" t="str">
            <v>Dirección Recursos Humanos y Servicios Administrativos</v>
          </cell>
          <cell r="AH2383" t="str">
            <v>Subdir. Servicios Generales</v>
          </cell>
          <cell r="AI2383" t="str">
            <v>C6705</v>
          </cell>
          <cell r="AJ2383" t="str">
            <v>Ramirez Granados Arturo</v>
          </cell>
          <cell r="AK2383" t="str">
            <v>Sur P2 C-4</v>
          </cell>
          <cell r="AL2383" t="str">
            <v>Plaza GNP</v>
          </cell>
          <cell r="AM2383">
            <v>3398</v>
          </cell>
          <cell r="AN2383" t="str">
            <v>alejandro.salazar@gnp.com.mx</v>
          </cell>
          <cell r="AO2383" t="str">
            <v>alejandro.salazar@gnp.com.mx</v>
          </cell>
          <cell r="AQ2383" t="str">
            <v>-</v>
          </cell>
          <cell r="AR2383" t="str">
            <v>6363180013872088</v>
          </cell>
          <cell r="AS2383" t="str">
            <v>CANCELADO</v>
          </cell>
          <cell r="AT2383" t="str">
            <v>-</v>
          </cell>
          <cell r="AU2383" t="str">
            <v>-</v>
          </cell>
          <cell r="AV2383" t="str">
            <v>-</v>
          </cell>
          <cell r="AW2383" t="str">
            <v>IMDM24204222..</v>
          </cell>
          <cell r="AX2383" t="str">
            <v>Activo</v>
          </cell>
          <cell r="AY2383" t="str">
            <v>No</v>
          </cell>
          <cell r="AZ2383" t="str">
            <v>-</v>
          </cell>
          <cell r="BA2383" t="str">
            <v>-</v>
          </cell>
          <cell r="BB2383" t="str">
            <v>-</v>
          </cell>
          <cell r="BC2383" t="str">
            <v>-</v>
          </cell>
          <cell r="BD2383" t="str">
            <v>-</v>
          </cell>
          <cell r="BE2383" t="str">
            <v>-</v>
          </cell>
          <cell r="BF2383" t="str">
            <v>-</v>
          </cell>
          <cell r="BG2383" t="str">
            <v>-</v>
          </cell>
          <cell r="BH2383">
            <v>2023</v>
          </cell>
          <cell r="BI2383">
            <v>0</v>
          </cell>
          <cell r="BJ2383" t="str">
            <v>Arrendado</v>
          </cell>
          <cell r="BN2383">
            <v>0</v>
          </cell>
          <cell r="BO2383">
            <v>0</v>
          </cell>
          <cell r="BP2383" t="str">
            <v>-</v>
          </cell>
          <cell r="BQ2383">
            <v>43652</v>
          </cell>
          <cell r="BR2383" t="str">
            <v>AP-20181108-0815</v>
          </cell>
          <cell r="BS2383" t="str">
            <v>193</v>
          </cell>
          <cell r="BT2383" t="str">
            <v>4/48</v>
          </cell>
          <cell r="BU2383">
            <v>2389.08</v>
          </cell>
          <cell r="BV2383">
            <v>2739.57</v>
          </cell>
          <cell r="BW2383">
            <v>5128.6499999999996</v>
          </cell>
          <cell r="BX2383">
            <v>820.58</v>
          </cell>
          <cell r="BY2383">
            <v>5949.23</v>
          </cell>
          <cell r="BZ2383">
            <v>250216.82</v>
          </cell>
          <cell r="CA2383" t="str">
            <v>25/02/2019</v>
          </cell>
          <cell r="CB2383" t="str">
            <v>06/03/2023</v>
          </cell>
          <cell r="CC2383" t="str">
            <v>Miércoles</v>
          </cell>
          <cell r="CD2383" t="str">
            <v>-</v>
          </cell>
          <cell r="CE2383" t="str">
            <v>3</v>
          </cell>
          <cell r="CF2383" t="str">
            <v>Rojo</v>
          </cell>
          <cell r="CG2383" t="str">
            <v>3er Sábado</v>
          </cell>
          <cell r="CH2383" t="str">
            <v>Mzo y Abr</v>
          </cell>
          <cell r="CI2383" t="str">
            <v>Sep y Oct</v>
          </cell>
          <cell r="CJ2383" t="str">
            <v>PAdmvo</v>
          </cell>
          <cell r="CK2383">
            <v>72</v>
          </cell>
          <cell r="CL2383" t="str">
            <v>101 - MAGNA</v>
          </cell>
          <cell r="CM2383" t="str">
            <v>19185</v>
          </cell>
          <cell r="CN2383" t="str">
            <v>185/60/R15</v>
          </cell>
          <cell r="CO2383" t="str">
            <v>Motor: 1.5L, Potencia: 99hp @ 4,800 rpm. Torque: 82 lb-pie @ 4,000 rpm</v>
          </cell>
          <cell r="CP2383" t="str">
            <v>-</v>
          </cell>
        </row>
        <row r="2384">
          <cell r="A2384" t="str">
            <v>19186</v>
          </cell>
          <cell r="B2384" t="str">
            <v>02F491</v>
          </cell>
          <cell r="C2384" t="str">
            <v>Ciudad de México</v>
          </cell>
          <cell r="D2384" t="str">
            <v>No aplica</v>
          </cell>
          <cell r="E2384" t="str">
            <v>Prius</v>
          </cell>
          <cell r="F2384" t="str">
            <v>Automóvil</v>
          </cell>
          <cell r="G2384" t="str">
            <v>Toyota</v>
          </cell>
          <cell r="H2384" t="str">
            <v>Prius C 5 Ptas, Híbrido, T/A-CVT, D/H, A/A, ABS, B/A, E/E, CD/BT</v>
          </cell>
          <cell r="I2384" t="str">
            <v>JTDKDTB35K1625285</v>
          </cell>
          <cell r="J2384" t="str">
            <v>1NZ 8771678</v>
          </cell>
          <cell r="K2384" t="str">
            <v>Magna</v>
          </cell>
          <cell r="L2384">
            <v>4</v>
          </cell>
          <cell r="M2384">
            <v>36</v>
          </cell>
          <cell r="N2384">
            <v>2019</v>
          </cell>
          <cell r="O2384" t="str">
            <v>Ciudad de México</v>
          </cell>
          <cell r="P2384" t="str">
            <v>Ciudad de México</v>
          </cell>
          <cell r="Q2384" t="str">
            <v>Zona Metropolitana</v>
          </cell>
          <cell r="R2384" t="str">
            <v>Activo</v>
          </cell>
          <cell r="S2384" t="str">
            <v>En operación</v>
          </cell>
          <cell r="T2384" t="str">
            <v>GNP</v>
          </cell>
          <cell r="U2384" t="str">
            <v>Grupo Nacional Provincial, S.A.B.</v>
          </cell>
          <cell r="V2384" t="str">
            <v>Pool Administrativo</v>
          </cell>
          <cell r="W2384" t="str">
            <v>Pool Administrativo</v>
          </cell>
          <cell r="X2384" t="str">
            <v>Plaza GNP</v>
          </cell>
          <cell r="Y2384" t="str">
            <v>Pool</v>
          </cell>
          <cell r="Z2384" t="str">
            <v>N89927</v>
          </cell>
          <cell r="AA2384" t="str">
            <v>Salazar Hernández Alejandro</v>
          </cell>
          <cell r="AB2384" t="str">
            <v>Grupo Nacional Provincial, S.A.B.</v>
          </cell>
          <cell r="AC2384" t="str">
            <v>SAHA7905127X5</v>
          </cell>
          <cell r="AD2384" t="str">
            <v>Jefe de departamento</v>
          </cell>
          <cell r="AE2384" t="str">
            <v>Jefe de Departamento A</v>
          </cell>
          <cell r="AF2384" t="str">
            <v>Unidad Staff</v>
          </cell>
          <cell r="AG2384" t="str">
            <v>Dirección Recursos Humanos y Servicios Administrativos</v>
          </cell>
          <cell r="AH2384" t="str">
            <v>Subdir. Servicios Generales</v>
          </cell>
          <cell r="AI2384" t="str">
            <v>C6705</v>
          </cell>
          <cell r="AJ2384" t="str">
            <v>Ramirez Granados Arturo</v>
          </cell>
          <cell r="AK2384" t="str">
            <v>Sur P2 C-4</v>
          </cell>
          <cell r="AL2384" t="str">
            <v>Plaza GNP</v>
          </cell>
          <cell r="AM2384">
            <v>3398</v>
          </cell>
          <cell r="AN2384" t="str">
            <v>alejandro.salazar@gnp.com.mx</v>
          </cell>
          <cell r="AO2384" t="str">
            <v>alejandro.salazar@gnp.com.mx</v>
          </cell>
          <cell r="AQ2384" t="str">
            <v>-</v>
          </cell>
          <cell r="AR2384" t="str">
            <v>6363180013872096</v>
          </cell>
          <cell r="AS2384" t="str">
            <v>CANCELADO</v>
          </cell>
          <cell r="AT2384" t="str">
            <v>-</v>
          </cell>
          <cell r="AU2384" t="str">
            <v>-</v>
          </cell>
          <cell r="AV2384" t="str">
            <v>-</v>
          </cell>
          <cell r="AW2384" t="str">
            <v>IMDM24204290..</v>
          </cell>
          <cell r="AX2384" t="str">
            <v>Activo</v>
          </cell>
          <cell r="AY2384" t="str">
            <v>No</v>
          </cell>
          <cell r="AZ2384" t="str">
            <v>-</v>
          </cell>
          <cell r="BA2384" t="str">
            <v>-</v>
          </cell>
          <cell r="BB2384" t="str">
            <v>-</v>
          </cell>
          <cell r="BC2384" t="str">
            <v>-</v>
          </cell>
          <cell r="BD2384" t="str">
            <v>-</v>
          </cell>
          <cell r="BE2384" t="str">
            <v>-</v>
          </cell>
          <cell r="BF2384" t="str">
            <v>-</v>
          </cell>
          <cell r="BG2384" t="str">
            <v>-</v>
          </cell>
          <cell r="BH2384">
            <v>2023</v>
          </cell>
          <cell r="BI2384">
            <v>0</v>
          </cell>
          <cell r="BJ2384" t="str">
            <v>Arrendado</v>
          </cell>
          <cell r="BN2384">
            <v>0</v>
          </cell>
          <cell r="BO2384">
            <v>0</v>
          </cell>
          <cell r="BP2384" t="str">
            <v>-</v>
          </cell>
          <cell r="BQ2384">
            <v>43652</v>
          </cell>
          <cell r="BR2384" t="str">
            <v>AP-20181108-0815</v>
          </cell>
          <cell r="BS2384" t="str">
            <v>194</v>
          </cell>
          <cell r="BT2384" t="str">
            <v>4/48</v>
          </cell>
          <cell r="BU2384">
            <v>2389.08</v>
          </cell>
          <cell r="BV2384">
            <v>2739.57</v>
          </cell>
          <cell r="BW2384">
            <v>5128.6499999999996</v>
          </cell>
          <cell r="BX2384">
            <v>820.58</v>
          </cell>
          <cell r="BY2384">
            <v>5949.23</v>
          </cell>
          <cell r="BZ2384">
            <v>250216.82</v>
          </cell>
          <cell r="CA2384" t="str">
            <v>25/02/2019</v>
          </cell>
          <cell r="CB2384" t="str">
            <v>06/03/2023</v>
          </cell>
          <cell r="CC2384" t="str">
            <v>Jueves</v>
          </cell>
          <cell r="CD2384" t="str">
            <v>-</v>
          </cell>
          <cell r="CE2384" t="str">
            <v>1</v>
          </cell>
          <cell r="CF2384" t="str">
            <v>Verde</v>
          </cell>
          <cell r="CG2384" t="str">
            <v>4o Sábado</v>
          </cell>
          <cell r="CH2384" t="str">
            <v>Abr y May</v>
          </cell>
          <cell r="CI2384" t="str">
            <v>Oct y Nov</v>
          </cell>
          <cell r="CJ2384" t="str">
            <v>PAdmvo</v>
          </cell>
          <cell r="CK2384">
            <v>72</v>
          </cell>
          <cell r="CL2384" t="str">
            <v>101 - MAGNA</v>
          </cell>
          <cell r="CM2384" t="str">
            <v>19186</v>
          </cell>
          <cell r="CN2384" t="str">
            <v>185/60/R15</v>
          </cell>
          <cell r="CO2384" t="str">
            <v>Motor: 1.5L, Potencia: 99hp @ 4,800 rpm. Torque: 82 lb-pie @ 4,000 rpm</v>
          </cell>
          <cell r="CP2384" t="str">
            <v>4010760</v>
          </cell>
        </row>
        <row r="2385">
          <cell r="A2385" t="str">
            <v>19187</v>
          </cell>
          <cell r="B2385" t="str">
            <v>02F647</v>
          </cell>
          <cell r="C2385" t="str">
            <v>Ciudad de México</v>
          </cell>
          <cell r="D2385" t="str">
            <v>No aplica</v>
          </cell>
          <cell r="E2385" t="str">
            <v>Prius</v>
          </cell>
          <cell r="F2385" t="str">
            <v>Automóvil</v>
          </cell>
          <cell r="G2385" t="str">
            <v>Toyota</v>
          </cell>
          <cell r="H2385" t="str">
            <v>Prius C 5 Ptas, Híbrido, T/A-CVT, D/H, A/A, ABS, B/A, E/E, CD/BT</v>
          </cell>
          <cell r="I2385" t="str">
            <v>JTDKDTB34K1625472</v>
          </cell>
          <cell r="J2385" t="str">
            <v>1NZ 8775349</v>
          </cell>
          <cell r="K2385" t="str">
            <v>Magna</v>
          </cell>
          <cell r="L2385">
            <v>4</v>
          </cell>
          <cell r="M2385">
            <v>36</v>
          </cell>
          <cell r="N2385">
            <v>2019</v>
          </cell>
          <cell r="O2385" t="str">
            <v>Ciudad de México</v>
          </cell>
          <cell r="P2385" t="str">
            <v>Ciudad de México</v>
          </cell>
          <cell r="Q2385" t="str">
            <v>Zona Metropolitana</v>
          </cell>
          <cell r="R2385" t="str">
            <v>Activo</v>
          </cell>
          <cell r="S2385" t="str">
            <v>En operación</v>
          </cell>
          <cell r="T2385" t="str">
            <v>GNP</v>
          </cell>
          <cell r="U2385" t="str">
            <v>Grupo Nacional Provincial, S.A.B.</v>
          </cell>
          <cell r="V2385" t="str">
            <v>Pool Administrativo</v>
          </cell>
          <cell r="W2385" t="str">
            <v>Pool Administrativo</v>
          </cell>
          <cell r="X2385" t="str">
            <v>Plaza GNP</v>
          </cell>
          <cell r="Y2385" t="str">
            <v>Pool</v>
          </cell>
          <cell r="Z2385" t="str">
            <v>N89927</v>
          </cell>
          <cell r="AA2385" t="str">
            <v>Salazar Hernández Alejandro</v>
          </cell>
          <cell r="AB2385" t="str">
            <v>Grupo Nacional Provincial, S.A.B.</v>
          </cell>
          <cell r="AC2385" t="str">
            <v>SAHA7905127X5</v>
          </cell>
          <cell r="AD2385" t="str">
            <v>Jefe de departamento</v>
          </cell>
          <cell r="AE2385" t="str">
            <v>Jefe de Departamento A</v>
          </cell>
          <cell r="AF2385" t="str">
            <v>Unidad Staff</v>
          </cell>
          <cell r="AG2385" t="str">
            <v>Dirección Recursos Humanos y Servicios Administrativos</v>
          </cell>
          <cell r="AH2385" t="str">
            <v>Subdir. Servicios Generales</v>
          </cell>
          <cell r="AI2385" t="str">
            <v>C6705</v>
          </cell>
          <cell r="AJ2385" t="str">
            <v>Ramirez Granados Arturo</v>
          </cell>
          <cell r="AK2385" t="str">
            <v>Sur P2 C-4</v>
          </cell>
          <cell r="AL2385" t="str">
            <v>Plaza GNP</v>
          </cell>
          <cell r="AM2385">
            <v>3398</v>
          </cell>
          <cell r="AN2385" t="str">
            <v>alejandro.salazar@gnp.com.mx</v>
          </cell>
          <cell r="AO2385" t="str">
            <v>alejandro.salazar@gnp.com.mx</v>
          </cell>
          <cell r="AQ2385" t="str">
            <v>-</v>
          </cell>
          <cell r="AR2385" t="str">
            <v>6363180013893894</v>
          </cell>
          <cell r="AS2385" t="str">
            <v>ACTIVO</v>
          </cell>
          <cell r="AT2385" t="str">
            <v>-</v>
          </cell>
          <cell r="AU2385" t="str">
            <v>-</v>
          </cell>
          <cell r="AV2385" t="str">
            <v>-</v>
          </cell>
          <cell r="AW2385" t="str">
            <v>IMDM24204294..</v>
          </cell>
          <cell r="AX2385" t="str">
            <v>Activo</v>
          </cell>
          <cell r="AY2385" t="str">
            <v>No</v>
          </cell>
          <cell r="AZ2385" t="str">
            <v>-</v>
          </cell>
          <cell r="BA2385" t="str">
            <v>-</v>
          </cell>
          <cell r="BB2385" t="str">
            <v>-</v>
          </cell>
          <cell r="BC2385" t="str">
            <v>-</v>
          </cell>
          <cell r="BD2385" t="str">
            <v>-</v>
          </cell>
          <cell r="BE2385" t="str">
            <v>-</v>
          </cell>
          <cell r="BF2385" t="str">
            <v>-</v>
          </cell>
          <cell r="BG2385" t="str">
            <v>-</v>
          </cell>
          <cell r="BH2385">
            <v>2023</v>
          </cell>
          <cell r="BI2385">
            <v>0</v>
          </cell>
          <cell r="BJ2385" t="str">
            <v>Arrendado</v>
          </cell>
          <cell r="BN2385">
            <v>0</v>
          </cell>
          <cell r="BO2385">
            <v>0</v>
          </cell>
          <cell r="BP2385" t="str">
            <v>-</v>
          </cell>
          <cell r="BQ2385">
            <v>43652</v>
          </cell>
          <cell r="BR2385" t="str">
            <v>AP-20181108-0815</v>
          </cell>
          <cell r="BS2385" t="str">
            <v>195</v>
          </cell>
          <cell r="BT2385" t="str">
            <v>4/48</v>
          </cell>
          <cell r="BU2385">
            <v>2389.08</v>
          </cell>
          <cell r="BV2385">
            <v>2739.57</v>
          </cell>
          <cell r="BW2385">
            <v>5128.6499999999996</v>
          </cell>
          <cell r="BX2385">
            <v>820.58</v>
          </cell>
          <cell r="BY2385">
            <v>5949.23</v>
          </cell>
          <cell r="BZ2385">
            <v>250216.82</v>
          </cell>
          <cell r="CA2385" t="str">
            <v>25/02/2019</v>
          </cell>
          <cell r="CB2385" t="str">
            <v>06/03/2023</v>
          </cell>
          <cell r="CC2385" t="str">
            <v>Martes</v>
          </cell>
          <cell r="CD2385" t="str">
            <v>-</v>
          </cell>
          <cell r="CE2385" t="str">
            <v>7</v>
          </cell>
          <cell r="CF2385" t="str">
            <v>Rosa</v>
          </cell>
          <cell r="CG2385" t="str">
            <v>2o Sábado</v>
          </cell>
          <cell r="CH2385" t="str">
            <v>Feb y Mzo</v>
          </cell>
          <cell r="CI2385" t="str">
            <v>Ago y Sep</v>
          </cell>
          <cell r="CJ2385" t="str">
            <v>PAdmvo</v>
          </cell>
          <cell r="CK2385">
            <v>72</v>
          </cell>
          <cell r="CL2385" t="str">
            <v>101 - MAGNA</v>
          </cell>
          <cell r="CM2385" t="str">
            <v>19187</v>
          </cell>
          <cell r="CN2385" t="str">
            <v>185/60/R15</v>
          </cell>
          <cell r="CO2385" t="str">
            <v>Motor: 1.5L, Potencia: 99hp @ 4,800 rpm. Torque: 82 lb-pie @ 4,000 rpm</v>
          </cell>
          <cell r="CP2385" t="str">
            <v>-</v>
          </cell>
        </row>
        <row r="2386">
          <cell r="A2386" t="str">
            <v>19188</v>
          </cell>
          <cell r="B2386" t="str">
            <v>02F490</v>
          </cell>
          <cell r="C2386" t="str">
            <v>Ciudad de México</v>
          </cell>
          <cell r="D2386" t="str">
            <v>No aplica</v>
          </cell>
          <cell r="E2386" t="str">
            <v>Prius</v>
          </cell>
          <cell r="F2386" t="str">
            <v>Automóvil</v>
          </cell>
          <cell r="G2386" t="str">
            <v>Toyota</v>
          </cell>
          <cell r="H2386" t="str">
            <v>Prius C 5 Ptas, Híbrido, T/A-CVT, D/H, A/A, ABS, B/A, E/E, CD/BT</v>
          </cell>
          <cell r="I2386" t="str">
            <v>JTDKDTB31K1625316</v>
          </cell>
          <cell r="J2386" t="str">
            <v>1NZ 8772669</v>
          </cell>
          <cell r="K2386" t="str">
            <v>Magna</v>
          </cell>
          <cell r="L2386">
            <v>4</v>
          </cell>
          <cell r="M2386">
            <v>36</v>
          </cell>
          <cell r="N2386">
            <v>2019</v>
          </cell>
          <cell r="O2386" t="str">
            <v>Ciudad de México</v>
          </cell>
          <cell r="P2386" t="str">
            <v>Ciudad de México</v>
          </cell>
          <cell r="Q2386" t="str">
            <v>Zona Metropolitana</v>
          </cell>
          <cell r="R2386" t="str">
            <v>Activo</v>
          </cell>
          <cell r="S2386" t="str">
            <v>En operación</v>
          </cell>
          <cell r="T2386" t="str">
            <v>GNP</v>
          </cell>
          <cell r="U2386" t="str">
            <v>Grupo Nacional Provincial, S.A.B.</v>
          </cell>
          <cell r="V2386" t="str">
            <v>Pool Administrativo</v>
          </cell>
          <cell r="W2386" t="str">
            <v>Pool Administrativo</v>
          </cell>
          <cell r="X2386" t="str">
            <v>Plaza GNP</v>
          </cell>
          <cell r="Y2386" t="str">
            <v>Pool</v>
          </cell>
          <cell r="Z2386" t="str">
            <v>N89927</v>
          </cell>
          <cell r="AA2386" t="str">
            <v>Salazar Hernández Alejandro</v>
          </cell>
          <cell r="AB2386" t="str">
            <v>Grupo Nacional Provincial, S.A.B.</v>
          </cell>
          <cell r="AC2386" t="str">
            <v>SAHA7905127X5</v>
          </cell>
          <cell r="AD2386" t="str">
            <v>Jefe de departamento</v>
          </cell>
          <cell r="AE2386" t="str">
            <v>Jefe de Departamento A</v>
          </cell>
          <cell r="AF2386" t="str">
            <v>Unidad Staff</v>
          </cell>
          <cell r="AG2386" t="str">
            <v>Dirección Recursos Humanos y Servicios Administrativos</v>
          </cell>
          <cell r="AH2386" t="str">
            <v>Subdir. Servicios Generales</v>
          </cell>
          <cell r="AI2386" t="str">
            <v>C6705</v>
          </cell>
          <cell r="AJ2386" t="str">
            <v>Ramirez Granados Arturo</v>
          </cell>
          <cell r="AK2386" t="str">
            <v>Sur P2 C-4</v>
          </cell>
          <cell r="AL2386" t="str">
            <v>Plaza GNP</v>
          </cell>
          <cell r="AM2386">
            <v>3398</v>
          </cell>
          <cell r="AN2386" t="str">
            <v>alejandro.salazar@gnp.com.mx</v>
          </cell>
          <cell r="AO2386" t="str">
            <v>alejandro.salazar@gnp.com.mx</v>
          </cell>
          <cell r="AQ2386" t="str">
            <v>-</v>
          </cell>
          <cell r="AR2386" t="str">
            <v>6363180013872138</v>
          </cell>
          <cell r="AS2386" t="str">
            <v>CANCELADO</v>
          </cell>
          <cell r="AT2386" t="str">
            <v>-</v>
          </cell>
          <cell r="AU2386" t="str">
            <v>-</v>
          </cell>
          <cell r="AV2386" t="str">
            <v>-</v>
          </cell>
          <cell r="AW2386" t="str">
            <v>IMDM24204236..</v>
          </cell>
          <cell r="AX2386" t="str">
            <v>Activo</v>
          </cell>
          <cell r="AY2386" t="str">
            <v>No</v>
          </cell>
          <cell r="AZ2386" t="str">
            <v>-</v>
          </cell>
          <cell r="BA2386" t="str">
            <v>-</v>
          </cell>
          <cell r="BB2386" t="str">
            <v>-</v>
          </cell>
          <cell r="BC2386" t="str">
            <v>-</v>
          </cell>
          <cell r="BD2386" t="str">
            <v>-</v>
          </cell>
          <cell r="BE2386" t="str">
            <v>-</v>
          </cell>
          <cell r="BF2386" t="str">
            <v>-</v>
          </cell>
          <cell r="BG2386" t="str">
            <v>-</v>
          </cell>
          <cell r="BH2386">
            <v>2023</v>
          </cell>
          <cell r="BI2386">
            <v>0</v>
          </cell>
          <cell r="BJ2386" t="str">
            <v>Arrendado</v>
          </cell>
          <cell r="BN2386">
            <v>0</v>
          </cell>
          <cell r="BO2386">
            <v>0</v>
          </cell>
          <cell r="BP2386" t="str">
            <v>-</v>
          </cell>
          <cell r="BQ2386">
            <v>43652</v>
          </cell>
          <cell r="BR2386" t="str">
            <v>AP-20181108-0815</v>
          </cell>
          <cell r="BS2386" t="str">
            <v>196</v>
          </cell>
          <cell r="BT2386" t="str">
            <v>4/48</v>
          </cell>
          <cell r="BU2386">
            <v>2389.08</v>
          </cell>
          <cell r="BV2386">
            <v>2739.57</v>
          </cell>
          <cell r="BW2386">
            <v>5128.6499999999996</v>
          </cell>
          <cell r="BX2386">
            <v>820.58</v>
          </cell>
          <cell r="BY2386">
            <v>5949.23</v>
          </cell>
          <cell r="BZ2386">
            <v>250216.82</v>
          </cell>
          <cell r="CA2386" t="str">
            <v>25/02/2019</v>
          </cell>
          <cell r="CB2386" t="str">
            <v>06/03/2023</v>
          </cell>
          <cell r="CC2386" t="str">
            <v>Viernes</v>
          </cell>
          <cell r="CD2386" t="str">
            <v>-</v>
          </cell>
          <cell r="CE2386" t="str">
            <v>0</v>
          </cell>
          <cell r="CF2386" t="str">
            <v>Azul</v>
          </cell>
          <cell r="CG2386" t="str">
            <v>5o Sábado</v>
          </cell>
          <cell r="CH2386" t="str">
            <v>May y Jun</v>
          </cell>
          <cell r="CI2386" t="str">
            <v>Nov y Dic</v>
          </cell>
          <cell r="CJ2386" t="str">
            <v>PAdmvo</v>
          </cell>
          <cell r="CK2386">
            <v>72</v>
          </cell>
          <cell r="CL2386" t="str">
            <v>101 - MAGNA</v>
          </cell>
          <cell r="CM2386" t="str">
            <v>19188</v>
          </cell>
          <cell r="CN2386" t="str">
            <v>185/60/R15</v>
          </cell>
          <cell r="CO2386" t="str">
            <v>Motor: 1.5L, Potencia: 99hp @ 4,800 rpm. Torque: 82 lb-pie @ 4,000 rpm</v>
          </cell>
          <cell r="CP2386" t="str">
            <v>-</v>
          </cell>
        </row>
        <row r="2387">
          <cell r="A2387" t="str">
            <v>19189</v>
          </cell>
          <cell r="B2387" t="str">
            <v>02F818</v>
          </cell>
          <cell r="C2387" t="str">
            <v>Ciudad de México</v>
          </cell>
          <cell r="D2387" t="str">
            <v>No aplica</v>
          </cell>
          <cell r="E2387" t="str">
            <v>Prius</v>
          </cell>
          <cell r="F2387" t="str">
            <v>Automóvil</v>
          </cell>
          <cell r="G2387" t="str">
            <v>Toyota</v>
          </cell>
          <cell r="H2387" t="str">
            <v>Prius C 5 Ptas, Híbrido, T/A-CVT, D/H, A/A, ABS, B/A, E/E, CD/BT</v>
          </cell>
          <cell r="I2387" t="str">
            <v>JTDKDTB34K1625343</v>
          </cell>
          <cell r="J2387" t="str">
            <v>1NZ8772919</v>
          </cell>
          <cell r="K2387" t="str">
            <v>Magna</v>
          </cell>
          <cell r="L2387">
            <v>4</v>
          </cell>
          <cell r="M2387">
            <v>36</v>
          </cell>
          <cell r="N2387">
            <v>2019</v>
          </cell>
          <cell r="O2387" t="str">
            <v>Ciudad de México</v>
          </cell>
          <cell r="P2387" t="str">
            <v>Ciudad de México</v>
          </cell>
          <cell r="Q2387" t="str">
            <v>Zona Metropolitana</v>
          </cell>
          <cell r="R2387" t="str">
            <v>Activo</v>
          </cell>
          <cell r="S2387" t="str">
            <v>En operación</v>
          </cell>
          <cell r="T2387" t="str">
            <v>GNP</v>
          </cell>
          <cell r="U2387" t="str">
            <v>Grupo Nacional Provincial, S.A.B.</v>
          </cell>
          <cell r="V2387" t="str">
            <v>AVES</v>
          </cell>
          <cell r="W2387" t="str">
            <v>-</v>
          </cell>
          <cell r="X2387" t="str">
            <v>Despacho externo</v>
          </cell>
          <cell r="Y2387" t="str">
            <v>Asignado</v>
          </cell>
          <cell r="Z2387" t="str">
            <v>-</v>
          </cell>
          <cell r="AA2387" t="str">
            <v>Mario Pulido</v>
          </cell>
          <cell r="AB2387" t="str">
            <v>-</v>
          </cell>
          <cell r="AC2387" t="str">
            <v>-</v>
          </cell>
          <cell r="AD2387" t="str">
            <v>-</v>
          </cell>
          <cell r="AE2387" t="str">
            <v>-</v>
          </cell>
          <cell r="AF2387" t="str">
            <v>-</v>
          </cell>
          <cell r="AG2387" t="str">
            <v>-</v>
          </cell>
          <cell r="AH2387" t="str">
            <v>-</v>
          </cell>
          <cell r="AI2387" t="str">
            <v>C6705</v>
          </cell>
          <cell r="AJ2387" t="str">
            <v>Ramirez Granados Arturo</v>
          </cell>
          <cell r="AK2387" t="str">
            <v>-</v>
          </cell>
          <cell r="AL2387" t="str">
            <v>-</v>
          </cell>
          <cell r="AM2387" t="str">
            <v>-</v>
          </cell>
          <cell r="AN2387" t="str">
            <v>mario@prosperaseguros.mx</v>
          </cell>
          <cell r="AO2387" t="str">
            <v>-</v>
          </cell>
          <cell r="AQ2387">
            <v>5543677979</v>
          </cell>
          <cell r="AR2387" t="str">
            <v>6363180014014672</v>
          </cell>
          <cell r="AS2387" t="str">
            <v>INACTIVO</v>
          </cell>
          <cell r="AT2387" t="str">
            <v>-</v>
          </cell>
          <cell r="AU2387" t="str">
            <v>-</v>
          </cell>
          <cell r="AV2387" t="str">
            <v>-</v>
          </cell>
          <cell r="AW2387" t="str">
            <v>IMDM24204253..</v>
          </cell>
          <cell r="AX2387" t="str">
            <v>Inactivo</v>
          </cell>
          <cell r="AY2387" t="str">
            <v>No</v>
          </cell>
          <cell r="AZ2387" t="str">
            <v>-</v>
          </cell>
          <cell r="BA2387" t="str">
            <v>-</v>
          </cell>
          <cell r="BB2387" t="str">
            <v>-</v>
          </cell>
          <cell r="BC2387" t="str">
            <v>-</v>
          </cell>
          <cell r="BD2387" t="str">
            <v>-</v>
          </cell>
          <cell r="BE2387" t="str">
            <v>-</v>
          </cell>
          <cell r="BF2387" t="str">
            <v>-</v>
          </cell>
          <cell r="BG2387" t="str">
            <v>-</v>
          </cell>
          <cell r="BH2387">
            <v>2023</v>
          </cell>
          <cell r="BI2387">
            <v>0</v>
          </cell>
          <cell r="BJ2387" t="str">
            <v>Arrendado</v>
          </cell>
          <cell r="BN2387">
            <v>0</v>
          </cell>
          <cell r="BO2387">
            <v>0</v>
          </cell>
          <cell r="BP2387" t="str">
            <v>-</v>
          </cell>
          <cell r="BQ2387">
            <v>43652</v>
          </cell>
          <cell r="BR2387" t="str">
            <v>AP-20181108-0815</v>
          </cell>
          <cell r="BS2387" t="str">
            <v>197</v>
          </cell>
          <cell r="BT2387" t="str">
            <v>4/48</v>
          </cell>
          <cell r="BU2387">
            <v>2389.08</v>
          </cell>
          <cell r="BV2387">
            <v>2739.57</v>
          </cell>
          <cell r="BW2387">
            <v>5128.6499999999996</v>
          </cell>
          <cell r="BX2387">
            <v>820.58</v>
          </cell>
          <cell r="BY2387">
            <v>5949.23</v>
          </cell>
          <cell r="BZ2387">
            <v>250216.82</v>
          </cell>
          <cell r="CA2387" t="str">
            <v>25/02/2019</v>
          </cell>
          <cell r="CB2387" t="str">
            <v>06/03/2023</v>
          </cell>
          <cell r="CC2387" t="str">
            <v>Martes</v>
          </cell>
          <cell r="CD2387" t="str">
            <v>-</v>
          </cell>
          <cell r="CE2387" t="str">
            <v>8</v>
          </cell>
          <cell r="CF2387" t="str">
            <v>Rosa</v>
          </cell>
          <cell r="CG2387" t="str">
            <v>2o Sábado</v>
          </cell>
          <cell r="CH2387" t="str">
            <v>Feb y Mzo</v>
          </cell>
          <cell r="CI2387" t="str">
            <v>Ago y Sep</v>
          </cell>
          <cell r="CJ2387" t="str">
            <v>PAdmvo</v>
          </cell>
          <cell r="CK2387">
            <v>0</v>
          </cell>
          <cell r="CL2387" t="str">
            <v>101 - MAGNA</v>
          </cell>
          <cell r="CM2387" t="str">
            <v>19189</v>
          </cell>
          <cell r="CN2387" t="str">
            <v>185/60/R15</v>
          </cell>
          <cell r="CO2387" t="str">
            <v>Motor: 1.5L, Potencia: 99hp @ 4,800 rpm. Torque: 82 lb-pie @ 4,000 rpm</v>
          </cell>
          <cell r="CP2387" t="str">
            <v>4018805</v>
          </cell>
        </row>
        <row r="2388">
          <cell r="A2388" t="str">
            <v>19190</v>
          </cell>
          <cell r="B2388" t="str">
            <v>02F817</v>
          </cell>
          <cell r="C2388" t="str">
            <v>Ciudad de México</v>
          </cell>
          <cell r="D2388" t="str">
            <v>No aplica</v>
          </cell>
          <cell r="E2388" t="str">
            <v>Prius</v>
          </cell>
          <cell r="F2388" t="str">
            <v>Automóvil</v>
          </cell>
          <cell r="G2388" t="str">
            <v>Toyota</v>
          </cell>
          <cell r="H2388" t="str">
            <v>Prius C 5 Ptas, Híbrido, T/A-CVT, D/H, A/A, ABS, B/A, E/E, CD/BT</v>
          </cell>
          <cell r="I2388" t="str">
            <v>JTDKDTB33K1625446</v>
          </cell>
          <cell r="J2388" t="str">
            <v>1NZ8774578</v>
          </cell>
          <cell r="K2388" t="str">
            <v>Magna</v>
          </cell>
          <cell r="L2388">
            <v>4</v>
          </cell>
          <cell r="M2388">
            <v>36</v>
          </cell>
          <cell r="N2388">
            <v>2019</v>
          </cell>
          <cell r="O2388" t="str">
            <v>Monterrey</v>
          </cell>
          <cell r="P2388" t="str">
            <v>Nuevo León</v>
          </cell>
          <cell r="Q2388" t="str">
            <v>Noreste</v>
          </cell>
          <cell r="R2388" t="str">
            <v>Activo</v>
          </cell>
          <cell r="S2388" t="str">
            <v>En operación</v>
          </cell>
          <cell r="T2388" t="str">
            <v>GNP</v>
          </cell>
          <cell r="U2388" t="str">
            <v>Grupo Nacional Provincial, S.A.B.</v>
          </cell>
          <cell r="V2388" t="str">
            <v>Pool Administrativo</v>
          </cell>
          <cell r="W2388" t="str">
            <v>Pool Administrativo</v>
          </cell>
          <cell r="X2388" t="str">
            <v>Plaza GNP</v>
          </cell>
          <cell r="Y2388" t="str">
            <v>Pool</v>
          </cell>
          <cell r="Z2388" t="str">
            <v>N95833</v>
          </cell>
          <cell r="AA2388" t="str">
            <v>Saltijeral Toledo Laura Daniela</v>
          </cell>
          <cell r="AB2388" t="str">
            <v>Grupo Nacional Provincial, S.A.B.</v>
          </cell>
          <cell r="AC2388" t="str">
            <v>SATL9112111M9</v>
          </cell>
          <cell r="AD2388" t="str">
            <v>Jefe de departamento</v>
          </cell>
          <cell r="AE2388" t="str">
            <v>Jefe de Departamento B</v>
          </cell>
          <cell r="AF2388" t="str">
            <v>Unidad Staff</v>
          </cell>
          <cell r="AG2388" t="str">
            <v>Dirección Recursos Humanos y Servicios Administrativos</v>
          </cell>
          <cell r="AH2388" t="str">
            <v>Subdir. Inmuebles</v>
          </cell>
          <cell r="AI2388" t="str">
            <v>C6108</v>
          </cell>
          <cell r="AJ2388" t="str">
            <v>Lomeli Aguayo Victor Javier</v>
          </cell>
          <cell r="AK2388" t="str">
            <v>Santa Engracia C PB</v>
          </cell>
          <cell r="AL2388" t="str">
            <v>Monterrey</v>
          </cell>
          <cell r="AM2388">
            <v>0</v>
          </cell>
          <cell r="AN2388" t="str">
            <v>laura.saltijeral@gnp.com.mx</v>
          </cell>
          <cell r="AO2388" t="str">
            <v>laura.saltijeral@gnp.com.mx</v>
          </cell>
          <cell r="AQ2388">
            <v>8115716768</v>
          </cell>
          <cell r="AR2388" t="str">
            <v>6363180014014706</v>
          </cell>
          <cell r="AS2388" t="str">
            <v>CANCELADO</v>
          </cell>
          <cell r="AT2388" t="str">
            <v>-</v>
          </cell>
          <cell r="AU2388" t="str">
            <v>-</v>
          </cell>
          <cell r="AV2388" t="str">
            <v>-</v>
          </cell>
          <cell r="AW2388" t="str">
            <v>IMDM24204271..</v>
          </cell>
          <cell r="AX2388" t="str">
            <v>Activo</v>
          </cell>
          <cell r="AY2388" t="str">
            <v>No</v>
          </cell>
          <cell r="AZ2388" t="str">
            <v>-</v>
          </cell>
          <cell r="BA2388" t="str">
            <v>-</v>
          </cell>
          <cell r="BB2388" t="str">
            <v>-</v>
          </cell>
          <cell r="BC2388" t="str">
            <v>-</v>
          </cell>
          <cell r="BD2388" t="str">
            <v>-</v>
          </cell>
          <cell r="BE2388" t="str">
            <v>-</v>
          </cell>
          <cell r="BF2388" t="str">
            <v>-</v>
          </cell>
          <cell r="BG2388" t="str">
            <v>-</v>
          </cell>
          <cell r="BH2388">
            <v>2023</v>
          </cell>
          <cell r="BI2388">
            <v>0</v>
          </cell>
          <cell r="BJ2388" t="str">
            <v>Arrendado</v>
          </cell>
          <cell r="BN2388">
            <v>0</v>
          </cell>
          <cell r="BO2388">
            <v>0</v>
          </cell>
          <cell r="BP2388" t="str">
            <v>-</v>
          </cell>
          <cell r="BQ2388">
            <v>43652</v>
          </cell>
          <cell r="BR2388" t="str">
            <v>AP-20181108-0815</v>
          </cell>
          <cell r="BS2388" t="str">
            <v>198</v>
          </cell>
          <cell r="BT2388" t="str">
            <v>4/48</v>
          </cell>
          <cell r="BU2388">
            <v>2389.08</v>
          </cell>
          <cell r="BV2388">
            <v>2739.57</v>
          </cell>
          <cell r="BW2388">
            <v>5128.6499999999996</v>
          </cell>
          <cell r="BX2388">
            <v>820.58</v>
          </cell>
          <cell r="BY2388">
            <v>5949.23</v>
          </cell>
          <cell r="BZ2388">
            <v>250216.82</v>
          </cell>
          <cell r="CA2388" t="str">
            <v>25/02/2019</v>
          </cell>
          <cell r="CB2388" t="str">
            <v>06/03/2023</v>
          </cell>
          <cell r="CC2388" t="str">
            <v>Martes</v>
          </cell>
          <cell r="CD2388" t="str">
            <v>-</v>
          </cell>
          <cell r="CE2388" t="str">
            <v>7</v>
          </cell>
          <cell r="CF2388" t="str">
            <v>Rosa</v>
          </cell>
          <cell r="CG2388" t="str">
            <v>2o Sábado</v>
          </cell>
          <cell r="CH2388" t="str">
            <v>Feb y Mzo</v>
          </cell>
          <cell r="CI2388" t="str">
            <v>Ago y Sep</v>
          </cell>
          <cell r="CJ2388" t="str">
            <v>PAdmvo</v>
          </cell>
          <cell r="CK2388">
            <v>72</v>
          </cell>
          <cell r="CL2388" t="str">
            <v>101 - MAGNA</v>
          </cell>
          <cell r="CM2388" t="str">
            <v>19190</v>
          </cell>
          <cell r="CN2388" t="str">
            <v>185/60/R15</v>
          </cell>
          <cell r="CO2388" t="str">
            <v>Motor: 1.5L, Potencia: 99hp @ 4,800 rpm. Torque: 82 lb-pie @ 4,000 rpm</v>
          </cell>
          <cell r="CP2388" t="str">
            <v>-</v>
          </cell>
        </row>
        <row r="2389">
          <cell r="A2389" t="str">
            <v>19191</v>
          </cell>
          <cell r="B2389" t="str">
            <v>02F827</v>
          </cell>
          <cell r="C2389" t="str">
            <v>Ciudad de México</v>
          </cell>
          <cell r="D2389" t="str">
            <v>No aplica</v>
          </cell>
          <cell r="E2389" t="str">
            <v>Prius</v>
          </cell>
          <cell r="F2389" t="str">
            <v>Automóvil</v>
          </cell>
          <cell r="G2389" t="str">
            <v>Toyota</v>
          </cell>
          <cell r="H2389" t="str">
            <v>Prius C 5 Ptas, Híbrido, T/A-CVT, D/H, A/A, ABS, B/A, E/E, CD/BT</v>
          </cell>
          <cell r="I2389" t="str">
            <v>JTDKDTB34K1624502</v>
          </cell>
          <cell r="J2389" t="str">
            <v>1NZ8753994</v>
          </cell>
          <cell r="K2389" t="str">
            <v>Magna</v>
          </cell>
          <cell r="L2389">
            <v>4</v>
          </cell>
          <cell r="M2389">
            <v>36</v>
          </cell>
          <cell r="N2389">
            <v>2019</v>
          </cell>
          <cell r="O2389" t="str">
            <v>Ciudad de México</v>
          </cell>
          <cell r="P2389" t="str">
            <v>Ciudad de México</v>
          </cell>
          <cell r="Q2389" t="str">
            <v>Zona Metropolitana</v>
          </cell>
          <cell r="R2389" t="str">
            <v>Activo</v>
          </cell>
          <cell r="S2389" t="str">
            <v>En operación</v>
          </cell>
          <cell r="T2389" t="str">
            <v>GNP</v>
          </cell>
          <cell r="U2389" t="str">
            <v>Grupo Nacional Provincial, S.A.B.</v>
          </cell>
          <cell r="V2389" t="str">
            <v>Pool Administrativo</v>
          </cell>
          <cell r="W2389" t="str">
            <v>Pool Administrativo</v>
          </cell>
          <cell r="X2389" t="str">
            <v>Plaza GNP</v>
          </cell>
          <cell r="Y2389" t="str">
            <v>Pool</v>
          </cell>
          <cell r="Z2389" t="str">
            <v>N89927</v>
          </cell>
          <cell r="AA2389" t="str">
            <v>Salazar Hernández Alejandro</v>
          </cell>
          <cell r="AB2389" t="str">
            <v>Grupo Nacional Provincial, S.A.B.</v>
          </cell>
          <cell r="AC2389" t="str">
            <v>SAHA7905127X5</v>
          </cell>
          <cell r="AD2389" t="str">
            <v>Jefe de departamento</v>
          </cell>
          <cell r="AE2389" t="str">
            <v>Jefe de Departamento A</v>
          </cell>
          <cell r="AF2389" t="str">
            <v>Unidad Staff</v>
          </cell>
          <cell r="AG2389" t="str">
            <v>Dirección Recursos Humanos y Servicios Administrativos</v>
          </cell>
          <cell r="AH2389" t="str">
            <v>Subdir. Servicios Generales</v>
          </cell>
          <cell r="AI2389" t="str">
            <v>C6705</v>
          </cell>
          <cell r="AJ2389" t="str">
            <v>Ramirez Granados Arturo</v>
          </cell>
          <cell r="AK2389" t="str">
            <v>Sur P2 C-4</v>
          </cell>
          <cell r="AL2389" t="str">
            <v>Plaza GNP</v>
          </cell>
          <cell r="AM2389">
            <v>3398</v>
          </cell>
          <cell r="AN2389" t="str">
            <v>alejandro.salazar@gnp.com.mx</v>
          </cell>
          <cell r="AO2389" t="str">
            <v>alejandro.salazar@gnp.com.mx</v>
          </cell>
          <cell r="AQ2389" t="str">
            <v>-</v>
          </cell>
          <cell r="AR2389" t="str">
            <v>6363180014014730</v>
          </cell>
          <cell r="AS2389" t="str">
            <v>ACTIVO</v>
          </cell>
          <cell r="AT2389" t="str">
            <v>2068</v>
          </cell>
          <cell r="AU2389" t="str">
            <v>172</v>
          </cell>
          <cell r="AV2389" t="str">
            <v>02/27</v>
          </cell>
          <cell r="AW2389" t="str">
            <v>IMDM24204247..</v>
          </cell>
          <cell r="AX2389" t="str">
            <v>Activo</v>
          </cell>
          <cell r="AY2389" t="str">
            <v>No</v>
          </cell>
          <cell r="AZ2389" t="str">
            <v>-</v>
          </cell>
          <cell r="BA2389" t="str">
            <v>-</v>
          </cell>
          <cell r="BB2389" t="str">
            <v>-</v>
          </cell>
          <cell r="BC2389" t="str">
            <v>-</v>
          </cell>
          <cell r="BD2389" t="str">
            <v>-</v>
          </cell>
          <cell r="BE2389" t="str">
            <v>-</v>
          </cell>
          <cell r="BF2389" t="str">
            <v>-</v>
          </cell>
          <cell r="BG2389" t="str">
            <v>-</v>
          </cell>
          <cell r="BH2389">
            <v>2023</v>
          </cell>
          <cell r="BI2389">
            <v>0</v>
          </cell>
          <cell r="BJ2389" t="str">
            <v>Arrendado</v>
          </cell>
          <cell r="BN2389">
            <v>0</v>
          </cell>
          <cell r="BO2389">
            <v>0</v>
          </cell>
          <cell r="BP2389" t="str">
            <v>-</v>
          </cell>
          <cell r="BQ2389">
            <v>43652</v>
          </cell>
          <cell r="BR2389" t="str">
            <v>AP-20181108-0815</v>
          </cell>
          <cell r="BS2389" t="str">
            <v>199</v>
          </cell>
          <cell r="BT2389" t="str">
            <v>4/48</v>
          </cell>
          <cell r="BU2389">
            <v>2389.08</v>
          </cell>
          <cell r="BV2389">
            <v>2739.57</v>
          </cell>
          <cell r="BW2389">
            <v>5128.6499999999996</v>
          </cell>
          <cell r="BX2389">
            <v>820.58</v>
          </cell>
          <cell r="BY2389">
            <v>5949.23</v>
          </cell>
          <cell r="BZ2389">
            <v>250216.82</v>
          </cell>
          <cell r="CA2389" t="str">
            <v>25/02/2019</v>
          </cell>
          <cell r="CB2389" t="str">
            <v>06/03/2023</v>
          </cell>
          <cell r="CC2389" t="str">
            <v>Martes</v>
          </cell>
          <cell r="CD2389" t="str">
            <v>-</v>
          </cell>
          <cell r="CE2389" t="str">
            <v>7</v>
          </cell>
          <cell r="CF2389" t="str">
            <v>Rosa</v>
          </cell>
          <cell r="CG2389" t="str">
            <v>2o Sábado</v>
          </cell>
          <cell r="CH2389" t="str">
            <v>Feb y Mzo</v>
          </cell>
          <cell r="CI2389" t="str">
            <v>Ago y Sep</v>
          </cell>
          <cell r="CJ2389" t="str">
            <v>PAdmvo</v>
          </cell>
          <cell r="CK2389">
            <v>72</v>
          </cell>
          <cell r="CL2389" t="str">
            <v>101 - MAGNA</v>
          </cell>
          <cell r="CM2389" t="str">
            <v>19191</v>
          </cell>
          <cell r="CN2389" t="str">
            <v>185/60/R15</v>
          </cell>
          <cell r="CO2389" t="str">
            <v>Motor: 1.5L, Potencia: 99hp @ 4,800 rpm. Torque: 82 lb-pie @ 4,000 rpm</v>
          </cell>
          <cell r="CP2389" t="str">
            <v>-</v>
          </cell>
        </row>
        <row r="2390">
          <cell r="A2390" t="str">
            <v>19192</v>
          </cell>
          <cell r="B2390" t="str">
            <v>02F780</v>
          </cell>
          <cell r="C2390" t="str">
            <v>Ciudad de México</v>
          </cell>
          <cell r="D2390" t="str">
            <v>No aplica</v>
          </cell>
          <cell r="E2390" t="str">
            <v>Prius</v>
          </cell>
          <cell r="F2390" t="str">
            <v>Automóvil</v>
          </cell>
          <cell r="G2390" t="str">
            <v>Toyota</v>
          </cell>
          <cell r="H2390" t="str">
            <v>Prius C 5 Ptas, Híbrido, T/A-CVT, D/H, A/A, ABS, B/A, E/E, CD/BT</v>
          </cell>
          <cell r="I2390" t="str">
            <v>JTDKDTB39K1625144</v>
          </cell>
          <cell r="J2390" t="str">
            <v>1NZ8768522</v>
          </cell>
          <cell r="K2390" t="str">
            <v>Magna</v>
          </cell>
          <cell r="L2390">
            <v>4</v>
          </cell>
          <cell r="M2390">
            <v>36</v>
          </cell>
          <cell r="N2390">
            <v>2019</v>
          </cell>
          <cell r="O2390" t="str">
            <v>Ciudad de México</v>
          </cell>
          <cell r="P2390" t="str">
            <v>Ciudad de México</v>
          </cell>
          <cell r="Q2390" t="str">
            <v>Zona Metropolitana</v>
          </cell>
          <cell r="R2390" t="str">
            <v>Activo</v>
          </cell>
          <cell r="S2390" t="str">
            <v>En operación</v>
          </cell>
          <cell r="T2390" t="str">
            <v>GNP</v>
          </cell>
          <cell r="U2390" t="str">
            <v>Grupo Nacional Provincial, S.A.B.</v>
          </cell>
          <cell r="V2390" t="str">
            <v>Agente Empleado</v>
          </cell>
          <cell r="W2390" t="str">
            <v>-</v>
          </cell>
          <cell r="X2390" t="str">
            <v>-</v>
          </cell>
          <cell r="Y2390" t="str">
            <v>Asignado</v>
          </cell>
          <cell r="Z2390" t="str">
            <v>V05536</v>
          </cell>
          <cell r="AA2390" t="str">
            <v>Jaime Rios María Guadalupe</v>
          </cell>
          <cell r="AB2390" t="str">
            <v>GNP Administración de Venta Masiva, S.A. de C.V.</v>
          </cell>
          <cell r="AC2390" t="str">
            <v>JARG700330TM2</v>
          </cell>
          <cell r="AD2390" t="str">
            <v>Jefe de departamento</v>
          </cell>
          <cell r="AE2390" t="str">
            <v>Gerente Comercial</v>
          </cell>
          <cell r="AF2390" t="str">
            <v>Unidad de Negocio</v>
          </cell>
          <cell r="AG2390" t="str">
            <v>Dirección Canal Masivo</v>
          </cell>
          <cell r="AH2390" t="str">
            <v>Subdirección Comercial Agentes y Empleados</v>
          </cell>
          <cell r="AI2390" t="str">
            <v>C2041</v>
          </cell>
          <cell r="AJ2390" t="str">
            <v>Cabrera Zúñiga Saúl</v>
          </cell>
          <cell r="AK2390" t="str">
            <v>Viena</v>
          </cell>
          <cell r="AL2390" t="str">
            <v>Viena</v>
          </cell>
          <cell r="AM2390">
            <v>0</v>
          </cell>
          <cell r="AN2390" t="str">
            <v>maria.jaime@gnp.com.mx</v>
          </cell>
          <cell r="AO2390" t="str">
            <v>maria.jaime@gnp.com.mx</v>
          </cell>
          <cell r="AQ2390" t="str">
            <v>-</v>
          </cell>
          <cell r="AR2390" t="str">
            <v>6363180013921711</v>
          </cell>
          <cell r="AS2390" t="str">
            <v>ACTIVO</v>
          </cell>
          <cell r="AT2390" t="str">
            <v>-</v>
          </cell>
          <cell r="AU2390" t="str">
            <v>-</v>
          </cell>
          <cell r="AV2390" t="str">
            <v>-</v>
          </cell>
          <cell r="AW2390" t="str">
            <v>IMDM24204254..</v>
          </cell>
          <cell r="AX2390" t="str">
            <v>Activo</v>
          </cell>
          <cell r="AY2390" t="str">
            <v>No</v>
          </cell>
          <cell r="AZ2390" t="str">
            <v>-</v>
          </cell>
          <cell r="BA2390" t="str">
            <v>-</v>
          </cell>
          <cell r="BB2390" t="str">
            <v>-</v>
          </cell>
          <cell r="BC2390" t="str">
            <v>-</v>
          </cell>
          <cell r="BD2390" t="str">
            <v>-</v>
          </cell>
          <cell r="BE2390" t="str">
            <v>-</v>
          </cell>
          <cell r="BF2390" t="str">
            <v>-</v>
          </cell>
          <cell r="BG2390" t="str">
            <v>-</v>
          </cell>
          <cell r="BH2390">
            <v>2023</v>
          </cell>
          <cell r="BI2390">
            <v>0</v>
          </cell>
          <cell r="BJ2390" t="str">
            <v>Arrendado</v>
          </cell>
          <cell r="BN2390">
            <v>0</v>
          </cell>
          <cell r="BO2390">
            <v>0</v>
          </cell>
          <cell r="BP2390" t="str">
            <v>-</v>
          </cell>
          <cell r="BQ2390">
            <v>43652</v>
          </cell>
          <cell r="BR2390" t="str">
            <v>AP-20181108-0815</v>
          </cell>
          <cell r="BS2390" t="str">
            <v>200</v>
          </cell>
          <cell r="BT2390" t="str">
            <v>4/48</v>
          </cell>
          <cell r="BU2390">
            <v>2389.08</v>
          </cell>
          <cell r="BV2390">
            <v>2739.57</v>
          </cell>
          <cell r="BW2390">
            <v>5128.6499999999996</v>
          </cell>
          <cell r="BX2390">
            <v>820.58</v>
          </cell>
          <cell r="BY2390">
            <v>5949.23</v>
          </cell>
          <cell r="BZ2390">
            <v>250216.82</v>
          </cell>
          <cell r="CA2390" t="str">
            <v>25/02/2019</v>
          </cell>
          <cell r="CB2390" t="str">
            <v>06/03/2023</v>
          </cell>
          <cell r="CC2390" t="str">
            <v>Viernes</v>
          </cell>
          <cell r="CD2390" t="str">
            <v>-</v>
          </cell>
          <cell r="CE2390" t="str">
            <v>0</v>
          </cell>
          <cell r="CF2390" t="str">
            <v>Azul</v>
          </cell>
          <cell r="CG2390" t="str">
            <v>5o Sábado</v>
          </cell>
          <cell r="CH2390" t="str">
            <v>May y Jun</v>
          </cell>
          <cell r="CI2390" t="str">
            <v>Nov y Dic</v>
          </cell>
          <cell r="CJ2390" t="str">
            <v>AgenteEmp</v>
          </cell>
          <cell r="CK2390">
            <v>72</v>
          </cell>
          <cell r="CL2390" t="str">
            <v>101 - MAGNA</v>
          </cell>
          <cell r="CM2390" t="str">
            <v>19192</v>
          </cell>
          <cell r="CN2390" t="str">
            <v>185/60/R15</v>
          </cell>
          <cell r="CO2390" t="str">
            <v>Motor: 1.5L, Potencia: 99hp @ 4,800 rpm. Torque: 82 lb-pie @ 4,000 rpm</v>
          </cell>
          <cell r="CP2390" t="str">
            <v>4018836</v>
          </cell>
        </row>
        <row r="2391">
          <cell r="A2391" t="str">
            <v>19193</v>
          </cell>
          <cell r="B2391" t="str">
            <v>02F825</v>
          </cell>
          <cell r="C2391" t="str">
            <v>Ciudad de México</v>
          </cell>
          <cell r="D2391" t="str">
            <v>No aplica</v>
          </cell>
          <cell r="E2391" t="str">
            <v>Prius</v>
          </cell>
          <cell r="F2391" t="str">
            <v>Automóvil</v>
          </cell>
          <cell r="G2391" t="str">
            <v>Toyota</v>
          </cell>
          <cell r="H2391" t="str">
            <v>Prius C 5 Ptas, Híbrido, T/A-CVT, D/H, A/A, ABS, B/A, E/E, CD/BT</v>
          </cell>
          <cell r="I2391" t="str">
            <v>JTDKDTB32K1625180</v>
          </cell>
          <cell r="J2391" t="str">
            <v>1NZ8769051</v>
          </cell>
          <cell r="K2391" t="str">
            <v>Magna</v>
          </cell>
          <cell r="L2391">
            <v>4</v>
          </cell>
          <cell r="M2391">
            <v>36</v>
          </cell>
          <cell r="N2391">
            <v>2019</v>
          </cell>
          <cell r="O2391" t="str">
            <v>Ciudad de México</v>
          </cell>
          <cell r="P2391" t="str">
            <v>Ciudad de México</v>
          </cell>
          <cell r="Q2391" t="str">
            <v>Zona Metropolitana</v>
          </cell>
          <cell r="R2391" t="str">
            <v>Activo</v>
          </cell>
          <cell r="S2391" t="str">
            <v>En operación</v>
          </cell>
          <cell r="T2391" t="str">
            <v>GNP</v>
          </cell>
          <cell r="U2391" t="str">
            <v>Grupo Nacional Provincial, S.A.B.</v>
          </cell>
          <cell r="V2391" t="str">
            <v>AVES</v>
          </cell>
          <cell r="W2391" t="str">
            <v>-</v>
          </cell>
          <cell r="X2391" t="str">
            <v>Despacho externo</v>
          </cell>
          <cell r="Y2391" t="str">
            <v>Asignado</v>
          </cell>
          <cell r="Z2391" t="str">
            <v>-</v>
          </cell>
          <cell r="AA2391" t="str">
            <v>Mario Pulido</v>
          </cell>
          <cell r="AB2391" t="str">
            <v>-</v>
          </cell>
          <cell r="AC2391" t="str">
            <v>-</v>
          </cell>
          <cell r="AD2391" t="str">
            <v>-</v>
          </cell>
          <cell r="AE2391" t="str">
            <v>-</v>
          </cell>
          <cell r="AF2391" t="str">
            <v>-</v>
          </cell>
          <cell r="AG2391" t="str">
            <v>-</v>
          </cell>
          <cell r="AH2391" t="str">
            <v>-</v>
          </cell>
          <cell r="AI2391" t="str">
            <v>C6705</v>
          </cell>
          <cell r="AJ2391" t="str">
            <v>Ramirez Granados Arturo</v>
          </cell>
          <cell r="AK2391" t="str">
            <v>-</v>
          </cell>
          <cell r="AL2391" t="str">
            <v>-</v>
          </cell>
          <cell r="AM2391" t="str">
            <v>-</v>
          </cell>
          <cell r="AN2391" t="str">
            <v>mario@prosperaseguros.mx</v>
          </cell>
          <cell r="AO2391" t="str">
            <v>-</v>
          </cell>
          <cell r="AQ2391">
            <v>5543677979</v>
          </cell>
          <cell r="AR2391" t="str">
            <v>6363180014014763</v>
          </cell>
          <cell r="AS2391" t="str">
            <v>INACTIVO</v>
          </cell>
          <cell r="AT2391" t="str">
            <v>-</v>
          </cell>
          <cell r="AU2391" t="str">
            <v>-</v>
          </cell>
          <cell r="AV2391" t="str">
            <v>-</v>
          </cell>
          <cell r="AW2391" t="str">
            <v>IMDM24204252..</v>
          </cell>
          <cell r="AX2391" t="str">
            <v>Inactivo</v>
          </cell>
          <cell r="AY2391" t="str">
            <v>No</v>
          </cell>
          <cell r="AZ2391" t="str">
            <v>-</v>
          </cell>
          <cell r="BA2391" t="str">
            <v>-</v>
          </cell>
          <cell r="BB2391" t="str">
            <v>-</v>
          </cell>
          <cell r="BC2391" t="str">
            <v>-</v>
          </cell>
          <cell r="BD2391" t="str">
            <v>-</v>
          </cell>
          <cell r="BE2391" t="str">
            <v>-</v>
          </cell>
          <cell r="BF2391" t="str">
            <v>-</v>
          </cell>
          <cell r="BG2391" t="str">
            <v>-</v>
          </cell>
          <cell r="BH2391">
            <v>2023</v>
          </cell>
          <cell r="BI2391">
            <v>0</v>
          </cell>
          <cell r="BJ2391" t="str">
            <v>Arrendado</v>
          </cell>
          <cell r="BN2391">
            <v>0</v>
          </cell>
          <cell r="BO2391">
            <v>0</v>
          </cell>
          <cell r="BP2391" t="str">
            <v>-</v>
          </cell>
          <cell r="BQ2391">
            <v>43652</v>
          </cell>
          <cell r="BR2391" t="str">
            <v>AP-20181108-0815</v>
          </cell>
          <cell r="BS2391" t="str">
            <v>201</v>
          </cell>
          <cell r="BT2391" t="str">
            <v>4/48</v>
          </cell>
          <cell r="BU2391">
            <v>2389.08</v>
          </cell>
          <cell r="BV2391">
            <v>2739.57</v>
          </cell>
          <cell r="BW2391">
            <v>5128.6499999999996</v>
          </cell>
          <cell r="BX2391">
            <v>820.58</v>
          </cell>
          <cell r="BY2391">
            <v>5949.23</v>
          </cell>
          <cell r="BZ2391">
            <v>250216.82</v>
          </cell>
          <cell r="CA2391" t="str">
            <v>25/02/2019</v>
          </cell>
          <cell r="CB2391" t="str">
            <v>06/03/2023</v>
          </cell>
          <cell r="CC2391" t="str">
            <v>Lunes</v>
          </cell>
          <cell r="CD2391" t="str">
            <v>-</v>
          </cell>
          <cell r="CE2391" t="str">
            <v>5</v>
          </cell>
          <cell r="CF2391" t="str">
            <v>Amarillo</v>
          </cell>
          <cell r="CG2391" t="str">
            <v>1er Sábado</v>
          </cell>
          <cell r="CH2391" t="str">
            <v>Ene y Feb</v>
          </cell>
          <cell r="CI2391" t="str">
            <v>Jul y Ago</v>
          </cell>
          <cell r="CJ2391" t="str">
            <v>PAdmvo</v>
          </cell>
          <cell r="CK2391">
            <v>0</v>
          </cell>
          <cell r="CL2391" t="str">
            <v>101 - MAGNA</v>
          </cell>
          <cell r="CM2391" t="str">
            <v>19193</v>
          </cell>
          <cell r="CN2391" t="str">
            <v>185/60/R15</v>
          </cell>
          <cell r="CO2391" t="str">
            <v>Motor: 1.5L, Potencia: 99hp @ 4,800 rpm. Torque: 82 lb-pie @ 4,000 rpm</v>
          </cell>
          <cell r="CP2391" t="str">
            <v>4018773</v>
          </cell>
        </row>
        <row r="2392">
          <cell r="A2392" t="str">
            <v>19194</v>
          </cell>
          <cell r="B2392" t="str">
            <v>02F777</v>
          </cell>
          <cell r="C2392" t="str">
            <v>Ciudad de México</v>
          </cell>
          <cell r="D2392" t="str">
            <v>No aplica</v>
          </cell>
          <cell r="E2392" t="str">
            <v>Prius</v>
          </cell>
          <cell r="F2392" t="str">
            <v>Automóvil</v>
          </cell>
          <cell r="G2392" t="str">
            <v>Toyota</v>
          </cell>
          <cell r="H2392" t="str">
            <v>Prius C 5 Ptas, Híbrido, T/A-CVT, D/H, A/A, ABS, B/A, E/E, CD/BT</v>
          </cell>
          <cell r="I2392" t="str">
            <v>JTDKDTB36K1625148</v>
          </cell>
          <cell r="J2392" t="str">
            <v>1NZ8768747</v>
          </cell>
          <cell r="K2392" t="str">
            <v>Magna</v>
          </cell>
          <cell r="L2392">
            <v>4</v>
          </cell>
          <cell r="M2392">
            <v>36</v>
          </cell>
          <cell r="N2392">
            <v>2019</v>
          </cell>
          <cell r="O2392" t="str">
            <v>Ciudad de México</v>
          </cell>
          <cell r="P2392" t="str">
            <v>Ciudad de México</v>
          </cell>
          <cell r="Q2392" t="str">
            <v>Zona Metropolitana</v>
          </cell>
          <cell r="R2392" t="str">
            <v>Activo</v>
          </cell>
          <cell r="S2392" t="str">
            <v>En operación</v>
          </cell>
          <cell r="T2392" t="str">
            <v>GNP</v>
          </cell>
          <cell r="U2392" t="str">
            <v>Grupo Nacional Provincial, S.A.B.</v>
          </cell>
          <cell r="V2392" t="str">
            <v>Sindicato</v>
          </cell>
          <cell r="W2392" t="str">
            <v>-</v>
          </cell>
          <cell r="Z2392" t="str">
            <v>N87472</v>
          </cell>
          <cell r="AA2392" t="str">
            <v>Rivera Lopez Benito</v>
          </cell>
          <cell r="AB2392" t="str">
            <v>Grupo Nacional Provincial, S.A.B.</v>
          </cell>
          <cell r="AC2392" t="str">
            <v>RILB600319175</v>
          </cell>
          <cell r="AD2392" t="str">
            <v>Operativo</v>
          </cell>
          <cell r="AE2392" t="str">
            <v>Sindicato</v>
          </cell>
          <cell r="AF2392" t="str">
            <v>Unidad Staff</v>
          </cell>
          <cell r="AG2392" t="str">
            <v>Dirección Recursos Humanos y Servicios Administrativos</v>
          </cell>
          <cell r="AH2392" t="str">
            <v>Subdir. Relaciones Laborales</v>
          </cell>
          <cell r="AI2392" t="str">
            <v>C6706</v>
          </cell>
          <cell r="AJ2392" t="str">
            <v>Mendoza Claudio Jorge</v>
          </cell>
          <cell r="AK2392" t="str">
            <v>Sindicato</v>
          </cell>
          <cell r="AL2392" t="str">
            <v>Plaza GNP</v>
          </cell>
          <cell r="AM2392">
            <v>2419</v>
          </cell>
          <cell r="AN2392" t="str">
            <v>benito.rivera@gnp.com.mx</v>
          </cell>
          <cell r="AO2392" t="str">
            <v>benito.rivera@gnp.com.mx</v>
          </cell>
          <cell r="AQ2392">
            <v>5535667113</v>
          </cell>
          <cell r="AR2392" t="str">
            <v>6363180013921810</v>
          </cell>
          <cell r="AS2392" t="str">
            <v>ACTIVO</v>
          </cell>
          <cell r="AT2392" t="str">
            <v>-</v>
          </cell>
          <cell r="AU2392" t="str">
            <v>-</v>
          </cell>
          <cell r="AV2392" t="str">
            <v>-</v>
          </cell>
          <cell r="AW2392" t="str">
            <v>IMDM24204251..</v>
          </cell>
          <cell r="AX2392" t="str">
            <v>Activo</v>
          </cell>
          <cell r="AY2392" t="str">
            <v>Si</v>
          </cell>
          <cell r="AZ2392">
            <v>1229.17</v>
          </cell>
          <cell r="BA2392">
            <v>43708</v>
          </cell>
          <cell r="BB2392">
            <v>7375.02</v>
          </cell>
          <cell r="BC2392">
            <v>110624.98</v>
          </cell>
          <cell r="BD2392">
            <v>118000</v>
          </cell>
          <cell r="BE2392">
            <v>43631</v>
          </cell>
          <cell r="BF2392">
            <v>45076</v>
          </cell>
          <cell r="BG2392" t="str">
            <v>-</v>
          </cell>
          <cell r="BH2392">
            <v>2023</v>
          </cell>
          <cell r="BI2392">
            <v>0</v>
          </cell>
          <cell r="BJ2392" t="str">
            <v>Arrendado</v>
          </cell>
          <cell r="BN2392">
            <v>0</v>
          </cell>
          <cell r="BO2392">
            <v>0</v>
          </cell>
          <cell r="BP2392" t="str">
            <v>-</v>
          </cell>
          <cell r="BQ2392">
            <v>43652</v>
          </cell>
          <cell r="BR2392" t="str">
            <v>AP-20181108-0815</v>
          </cell>
          <cell r="BS2392" t="str">
            <v>202</v>
          </cell>
          <cell r="BT2392" t="str">
            <v>4/48</v>
          </cell>
          <cell r="BU2392">
            <v>2389.08</v>
          </cell>
          <cell r="BV2392">
            <v>2739.57</v>
          </cell>
          <cell r="BW2392">
            <v>5128.6499999999996</v>
          </cell>
          <cell r="BX2392">
            <v>820.58</v>
          </cell>
          <cell r="BY2392">
            <v>5949.23</v>
          </cell>
          <cell r="BZ2392">
            <v>250216.82</v>
          </cell>
          <cell r="CA2392" t="str">
            <v>25/02/2019</v>
          </cell>
          <cell r="CB2392" t="str">
            <v>06/03/2023</v>
          </cell>
          <cell r="CC2392" t="str">
            <v>Martes</v>
          </cell>
          <cell r="CD2392" t="str">
            <v>-</v>
          </cell>
          <cell r="CE2392" t="str">
            <v>7</v>
          </cell>
          <cell r="CF2392" t="str">
            <v>Rosa</v>
          </cell>
          <cell r="CG2392" t="str">
            <v>2o Sábado</v>
          </cell>
          <cell r="CH2392" t="str">
            <v>Feb y Mzo</v>
          </cell>
          <cell r="CI2392" t="str">
            <v>Ago y Sep</v>
          </cell>
          <cell r="CJ2392" t="str">
            <v>PAdmvo</v>
          </cell>
          <cell r="CK2392">
            <v>72</v>
          </cell>
          <cell r="CL2392" t="str">
            <v>101 - MAGNA</v>
          </cell>
          <cell r="CM2392" t="str">
            <v>19194</v>
          </cell>
          <cell r="CN2392" t="str">
            <v>185/60/R15</v>
          </cell>
          <cell r="CO2392" t="str">
            <v>Motor: 1.5L, Potencia: 99hp @ 4,800 rpm. Torque: 82 lb-pie @ 4,000 rpm</v>
          </cell>
          <cell r="CP2392" t="str">
            <v>4015867</v>
          </cell>
        </row>
        <row r="2393">
          <cell r="A2393" t="str">
            <v>19195</v>
          </cell>
          <cell r="B2393" t="str">
            <v>02F778</v>
          </cell>
          <cell r="C2393" t="str">
            <v>Ciudad de México</v>
          </cell>
          <cell r="D2393" t="str">
            <v>No aplica</v>
          </cell>
          <cell r="E2393" t="str">
            <v>Prius</v>
          </cell>
          <cell r="F2393" t="str">
            <v>Automóvil</v>
          </cell>
          <cell r="G2393" t="str">
            <v>Toyota</v>
          </cell>
          <cell r="H2393" t="str">
            <v>Prius C 5 Ptas, Híbrido, T/A-CVT, D/H, A/A, ABS, B/A, E/E, CD/BT</v>
          </cell>
          <cell r="I2393" t="str">
            <v>JTDKDTB32K1625146</v>
          </cell>
          <cell r="J2393" t="str">
            <v>1NZ8768792</v>
          </cell>
          <cell r="K2393" t="str">
            <v>Magna</v>
          </cell>
          <cell r="L2393">
            <v>4</v>
          </cell>
          <cell r="M2393">
            <v>36</v>
          </cell>
          <cell r="N2393">
            <v>2019</v>
          </cell>
          <cell r="O2393" t="str">
            <v>Ciudad de México</v>
          </cell>
          <cell r="P2393" t="str">
            <v>Ciudad de México</v>
          </cell>
          <cell r="Q2393" t="str">
            <v>Zona Metropolitana</v>
          </cell>
          <cell r="R2393" t="str">
            <v>Activo</v>
          </cell>
          <cell r="S2393" t="str">
            <v>En operación</v>
          </cell>
          <cell r="T2393" t="str">
            <v>GNP</v>
          </cell>
          <cell r="U2393" t="str">
            <v>Grupo Nacional Provincial, S.A.B.</v>
          </cell>
          <cell r="V2393" t="str">
            <v>Sindicato</v>
          </cell>
          <cell r="W2393" t="str">
            <v>-</v>
          </cell>
          <cell r="X2393" t="str">
            <v>-</v>
          </cell>
          <cell r="Y2393" t="str">
            <v>Asignado</v>
          </cell>
          <cell r="Z2393" t="str">
            <v>P76484</v>
          </cell>
          <cell r="AA2393" t="str">
            <v>Escobar Diaz María Eugenia</v>
          </cell>
          <cell r="AB2393" t="str">
            <v>Grupo Nacional Provincial, S.A.B.</v>
          </cell>
          <cell r="AC2393" t="str">
            <v>EODE690402NR8</v>
          </cell>
          <cell r="AD2393" t="str">
            <v>Gerente</v>
          </cell>
          <cell r="AE2393" t="str">
            <v>Sindicato</v>
          </cell>
          <cell r="AF2393" t="str">
            <v>Unidad Staff</v>
          </cell>
          <cell r="AG2393" t="str">
            <v>Dirección Recursos Humanos y Servicios Administrativos</v>
          </cell>
          <cell r="AH2393" t="str">
            <v>Subdir. Relaciones Laborales</v>
          </cell>
          <cell r="AI2393" t="str">
            <v>C6706</v>
          </cell>
          <cell r="AJ2393" t="str">
            <v>Mendoza Claudio Jorge</v>
          </cell>
          <cell r="AK2393" t="str">
            <v>Sindicato</v>
          </cell>
          <cell r="AL2393" t="str">
            <v>Plaza GNP</v>
          </cell>
          <cell r="AM2393">
            <v>2419</v>
          </cell>
          <cell r="AN2393" t="str">
            <v>mariaeugenia.escobar@gnp.com.mx</v>
          </cell>
          <cell r="AO2393" t="str">
            <v>mariaeugenia.escobar@gnp.com.mx</v>
          </cell>
          <cell r="AQ2393">
            <v>5510687925</v>
          </cell>
          <cell r="AR2393" t="str">
            <v>6363180013921802</v>
          </cell>
          <cell r="AS2393" t="str">
            <v>ACTIVO</v>
          </cell>
          <cell r="AT2393" t="str">
            <v>-</v>
          </cell>
          <cell r="AU2393" t="str">
            <v>-</v>
          </cell>
          <cell r="AV2393" t="str">
            <v>-</v>
          </cell>
          <cell r="AW2393" t="str">
            <v>-</v>
          </cell>
          <cell r="AX2393" t="str">
            <v>-</v>
          </cell>
          <cell r="AY2393" t="str">
            <v>No</v>
          </cell>
          <cell r="AZ2393" t="str">
            <v>-</v>
          </cell>
          <cell r="BA2393" t="str">
            <v>-</v>
          </cell>
          <cell r="BB2393" t="str">
            <v>-</v>
          </cell>
          <cell r="BC2393" t="str">
            <v>-</v>
          </cell>
          <cell r="BD2393" t="str">
            <v>-</v>
          </cell>
          <cell r="BE2393" t="str">
            <v>-</v>
          </cell>
          <cell r="BF2393" t="str">
            <v>-</v>
          </cell>
          <cell r="BG2393" t="str">
            <v>-</v>
          </cell>
          <cell r="BH2393">
            <v>2023</v>
          </cell>
          <cell r="BI2393">
            <v>0</v>
          </cell>
          <cell r="BJ2393" t="str">
            <v>Arrendado</v>
          </cell>
          <cell r="BN2393">
            <v>0</v>
          </cell>
          <cell r="BO2393">
            <v>0</v>
          </cell>
          <cell r="BP2393" t="str">
            <v>-</v>
          </cell>
          <cell r="BQ2393">
            <v>43652</v>
          </cell>
          <cell r="BR2393" t="str">
            <v>AP-20181108-0815</v>
          </cell>
          <cell r="BS2393" t="str">
            <v>203</v>
          </cell>
          <cell r="BT2393" t="str">
            <v>4/48</v>
          </cell>
          <cell r="BU2393">
            <v>2389.08</v>
          </cell>
          <cell r="BV2393">
            <v>2739.57</v>
          </cell>
          <cell r="BW2393">
            <v>5128.6499999999996</v>
          </cell>
          <cell r="BX2393">
            <v>820.58</v>
          </cell>
          <cell r="BY2393">
            <v>5949.23</v>
          </cell>
          <cell r="BZ2393">
            <v>250216.82</v>
          </cell>
          <cell r="CA2393" t="str">
            <v>25/02/2019</v>
          </cell>
          <cell r="CB2393" t="str">
            <v>06/03/2023</v>
          </cell>
          <cell r="CC2393" t="str">
            <v>Martes</v>
          </cell>
          <cell r="CD2393" t="str">
            <v>-</v>
          </cell>
          <cell r="CE2393" t="str">
            <v>8</v>
          </cell>
          <cell r="CF2393" t="str">
            <v>Rosa</v>
          </cell>
          <cell r="CG2393" t="str">
            <v>2o Sábado</v>
          </cell>
          <cell r="CH2393" t="str">
            <v>Feb y Mzo</v>
          </cell>
          <cell r="CI2393" t="str">
            <v>Ago y Sep</v>
          </cell>
          <cell r="CJ2393" t="str">
            <v>PAdmvo</v>
          </cell>
          <cell r="CK2393">
            <v>72</v>
          </cell>
          <cell r="CL2393" t="str">
            <v>101 - MAGNA</v>
          </cell>
          <cell r="CM2393" t="str">
            <v>19195</v>
          </cell>
          <cell r="CN2393" t="str">
            <v>185/60/R15</v>
          </cell>
          <cell r="CO2393" t="str">
            <v>Motor: 1.5L, Potencia: 99hp @ 4,800 rpm. Torque: 82 lb-pie @ 4,000 rpm</v>
          </cell>
          <cell r="CP2393" t="str">
            <v>-</v>
          </cell>
        </row>
        <row r="2394">
          <cell r="A2394" t="str">
            <v>19196</v>
          </cell>
          <cell r="B2394" t="str">
            <v>02F815</v>
          </cell>
          <cell r="C2394" t="str">
            <v>Ciudad de México</v>
          </cell>
          <cell r="D2394" t="str">
            <v>No aplica</v>
          </cell>
          <cell r="E2394" t="str">
            <v>Prius</v>
          </cell>
          <cell r="F2394" t="str">
            <v>Automóvil</v>
          </cell>
          <cell r="G2394" t="str">
            <v>Toyota</v>
          </cell>
          <cell r="H2394" t="str">
            <v>Prius C 5 Ptas, Híbrido, T/A-CVT, D/H, A/A, ABS, B/A, E/E, CD/BT</v>
          </cell>
          <cell r="I2394" t="str">
            <v>JTDKDTB39K1625337</v>
          </cell>
          <cell r="J2394" t="str">
            <v>1NZ8772701</v>
          </cell>
          <cell r="K2394" t="str">
            <v>Magna</v>
          </cell>
          <cell r="L2394">
            <v>4</v>
          </cell>
          <cell r="M2394">
            <v>36</v>
          </cell>
          <cell r="N2394">
            <v>2019</v>
          </cell>
          <cell r="O2394" t="str">
            <v>Ciudad de México</v>
          </cell>
          <cell r="P2394" t="str">
            <v>Ciudad de México</v>
          </cell>
          <cell r="Q2394" t="str">
            <v>Zona Metropolitana</v>
          </cell>
          <cell r="R2394" t="str">
            <v>Activo</v>
          </cell>
          <cell r="S2394" t="str">
            <v>En operación</v>
          </cell>
          <cell r="T2394" t="str">
            <v>GNP</v>
          </cell>
          <cell r="U2394" t="str">
            <v>Grupo Nacional Provincial, S.A.B.</v>
          </cell>
          <cell r="V2394" t="str">
            <v>AVES</v>
          </cell>
          <cell r="W2394" t="str">
            <v>-</v>
          </cell>
          <cell r="X2394" t="str">
            <v>Despacho Externo</v>
          </cell>
          <cell r="Y2394" t="str">
            <v>Asignado</v>
          </cell>
          <cell r="Z2394" t="str">
            <v>-</v>
          </cell>
          <cell r="AA2394" t="str">
            <v>Mauricio Mitre</v>
          </cell>
          <cell r="AB2394" t="str">
            <v>-</v>
          </cell>
          <cell r="AC2394" t="str">
            <v>-</v>
          </cell>
          <cell r="AD2394" t="str">
            <v>-</v>
          </cell>
          <cell r="AE2394" t="str">
            <v>-</v>
          </cell>
          <cell r="AF2394" t="str">
            <v>-</v>
          </cell>
          <cell r="AG2394" t="str">
            <v>-</v>
          </cell>
          <cell r="AH2394" t="str">
            <v>-</v>
          </cell>
          <cell r="AI2394" t="str">
            <v>C6705</v>
          </cell>
          <cell r="AJ2394" t="str">
            <v>Ramirez Granados Arturo</v>
          </cell>
          <cell r="AK2394" t="str">
            <v>-</v>
          </cell>
          <cell r="AL2394" t="str">
            <v>-</v>
          </cell>
          <cell r="AM2394" t="str">
            <v>-</v>
          </cell>
          <cell r="AN2394" t="str">
            <v>maumitre@logisticaenriesgos.com.mx</v>
          </cell>
          <cell r="AO2394" t="str">
            <v>-</v>
          </cell>
          <cell r="AP2394" t="str">
            <v>cdelvalle@mcb.uno</v>
          </cell>
          <cell r="AQ2394">
            <v>55572499</v>
          </cell>
          <cell r="AR2394" t="str">
            <v>6363180014030488</v>
          </cell>
          <cell r="AS2394" t="str">
            <v>INACTIVO</v>
          </cell>
          <cell r="AT2394" t="str">
            <v>-</v>
          </cell>
          <cell r="AU2394" t="str">
            <v>-</v>
          </cell>
          <cell r="AV2394" t="str">
            <v>-</v>
          </cell>
          <cell r="AW2394" t="str">
            <v>-</v>
          </cell>
          <cell r="AX2394" t="str">
            <v>-</v>
          </cell>
          <cell r="AY2394" t="str">
            <v>No</v>
          </cell>
          <cell r="AZ2394" t="str">
            <v>-</v>
          </cell>
          <cell r="BA2394" t="str">
            <v>-</v>
          </cell>
          <cell r="BB2394" t="str">
            <v>-</v>
          </cell>
          <cell r="BC2394" t="str">
            <v>-</v>
          </cell>
          <cell r="BD2394" t="str">
            <v>-</v>
          </cell>
          <cell r="BE2394" t="str">
            <v>-</v>
          </cell>
          <cell r="BF2394" t="str">
            <v>-</v>
          </cell>
          <cell r="BG2394" t="str">
            <v>-</v>
          </cell>
          <cell r="BH2394">
            <v>2023</v>
          </cell>
          <cell r="BI2394">
            <v>0</v>
          </cell>
          <cell r="BJ2394" t="str">
            <v>Arrendado</v>
          </cell>
          <cell r="BN2394">
            <v>0</v>
          </cell>
          <cell r="BO2394">
            <v>0</v>
          </cell>
          <cell r="BP2394" t="str">
            <v>-</v>
          </cell>
          <cell r="BQ2394">
            <v>43652</v>
          </cell>
          <cell r="BR2394" t="str">
            <v>AP-20181108-0815</v>
          </cell>
          <cell r="BS2394" t="str">
            <v>204</v>
          </cell>
          <cell r="BT2394" t="str">
            <v>4/48</v>
          </cell>
          <cell r="BU2394">
            <v>2389.08</v>
          </cell>
          <cell r="BV2394">
            <v>2739.57</v>
          </cell>
          <cell r="BW2394">
            <v>5128.6499999999996</v>
          </cell>
          <cell r="BX2394">
            <v>820.58</v>
          </cell>
          <cell r="BY2394">
            <v>5949.23</v>
          </cell>
          <cell r="BZ2394">
            <v>250216.82</v>
          </cell>
          <cell r="CA2394" t="str">
            <v>25/02/2019</v>
          </cell>
          <cell r="CB2394" t="str">
            <v>06/03/2023</v>
          </cell>
          <cell r="CC2394" t="str">
            <v>Lunes</v>
          </cell>
          <cell r="CD2394" t="str">
            <v>-</v>
          </cell>
          <cell r="CE2394" t="str">
            <v>5</v>
          </cell>
          <cell r="CF2394" t="str">
            <v>Amarillo</v>
          </cell>
          <cell r="CG2394" t="str">
            <v>1er Sábado</v>
          </cell>
          <cell r="CH2394" t="str">
            <v>Ene y Feb</v>
          </cell>
          <cell r="CI2394" t="str">
            <v>Jul y Ago</v>
          </cell>
          <cell r="CJ2394" t="str">
            <v>PAdmvo</v>
          </cell>
          <cell r="CK2394">
            <v>0</v>
          </cell>
          <cell r="CL2394" t="str">
            <v>101 - MAGNA</v>
          </cell>
          <cell r="CM2394" t="str">
            <v>19196</v>
          </cell>
          <cell r="CN2394" t="str">
            <v>185/60/R15</v>
          </cell>
          <cell r="CO2394" t="str">
            <v>Motor: 1.5L, Potencia: 99hp @ 4,800 rpm. Torque: 82 lb-pie @ 4,000 rpm</v>
          </cell>
          <cell r="CP2394" t="str">
            <v>-</v>
          </cell>
        </row>
        <row r="2395">
          <cell r="A2395" t="str">
            <v>19197</v>
          </cell>
          <cell r="B2395" t="str">
            <v>02F823</v>
          </cell>
          <cell r="C2395" t="str">
            <v>Ciudad de México</v>
          </cell>
          <cell r="D2395" t="str">
            <v>No aplica</v>
          </cell>
          <cell r="E2395" t="str">
            <v>Prius</v>
          </cell>
          <cell r="F2395" t="str">
            <v>Automóvil</v>
          </cell>
          <cell r="G2395" t="str">
            <v>Toyota</v>
          </cell>
          <cell r="H2395" t="str">
            <v>Prius C 5 Ptas, Híbrido, T/A-CVT, D/H, A/A, ABS, B/A, E/E, CD/BT</v>
          </cell>
          <cell r="I2395" t="str">
            <v>JTDKDTB35K1625531</v>
          </cell>
          <cell r="J2395" t="str">
            <v>1NZ8776730</v>
          </cell>
          <cell r="K2395" t="str">
            <v>Magna</v>
          </cell>
          <cell r="L2395">
            <v>4</v>
          </cell>
          <cell r="M2395">
            <v>36</v>
          </cell>
          <cell r="N2395">
            <v>2019</v>
          </cell>
          <cell r="O2395" t="str">
            <v>Ciudad de México</v>
          </cell>
          <cell r="P2395" t="str">
            <v>Ciudad de México</v>
          </cell>
          <cell r="Q2395" t="str">
            <v>Zona Metropolitana</v>
          </cell>
          <cell r="R2395" t="str">
            <v>Activo</v>
          </cell>
          <cell r="S2395" t="str">
            <v>En operación</v>
          </cell>
          <cell r="T2395" t="str">
            <v>GNP</v>
          </cell>
          <cell r="U2395" t="str">
            <v>Grupo Nacional Provincial, S.A.B.</v>
          </cell>
          <cell r="V2395" t="str">
            <v>Gerente de Robos</v>
          </cell>
          <cell r="W2395" t="str">
            <v>-</v>
          </cell>
          <cell r="X2395" t="str">
            <v>-</v>
          </cell>
          <cell r="Y2395" t="str">
            <v>Asignado</v>
          </cell>
          <cell r="Z2395" t="str">
            <v>N87585</v>
          </cell>
          <cell r="AA2395" t="str">
            <v>Villa Lara Ricardo</v>
          </cell>
          <cell r="AB2395" t="str">
            <v>Grupo Nacional Provincial, S.A.B.</v>
          </cell>
          <cell r="AC2395" t="str">
            <v>VILR741007LT1</v>
          </cell>
          <cell r="AD2395" t="str">
            <v>Gerente</v>
          </cell>
          <cell r="AE2395" t="str">
            <v>Gerencia Recuperación Autos</v>
          </cell>
          <cell r="AF2395" t="str">
            <v>Unidad Operativa</v>
          </cell>
          <cell r="AG2395" t="str">
            <v>Dirección Servicio y Operaciones</v>
          </cell>
          <cell r="AH2395" t="str">
            <v>Subdir. Pérdidas Mayores</v>
          </cell>
          <cell r="AI2395" t="str">
            <v>C9162</v>
          </cell>
          <cell r="AJ2395" t="str">
            <v>Cabrera Lopez Ricardo Enrique</v>
          </cell>
          <cell r="AK2395" t="str">
            <v>Basalto</v>
          </cell>
          <cell r="AL2395" t="str">
            <v>Basalto</v>
          </cell>
          <cell r="AM2395">
            <v>81407</v>
          </cell>
          <cell r="AN2395" t="str">
            <v>ricardo.villa@gnp.com.mx</v>
          </cell>
          <cell r="AO2395" t="str">
            <v>ricardo.villa@gnp.com.mx</v>
          </cell>
          <cell r="AQ2395">
            <v>5535228567</v>
          </cell>
          <cell r="AR2395" t="str">
            <v>6363180014030512</v>
          </cell>
          <cell r="AS2395" t="str">
            <v>CANCELADO</v>
          </cell>
          <cell r="AT2395" t="str">
            <v>-</v>
          </cell>
          <cell r="AU2395" t="str">
            <v>-</v>
          </cell>
          <cell r="AV2395" t="str">
            <v>-</v>
          </cell>
          <cell r="AW2395" t="str">
            <v>IMDM24204269..</v>
          </cell>
          <cell r="AX2395" t="str">
            <v>Activo</v>
          </cell>
          <cell r="AY2395" t="str">
            <v>No</v>
          </cell>
          <cell r="AZ2395" t="str">
            <v>-</v>
          </cell>
          <cell r="BA2395" t="str">
            <v>-</v>
          </cell>
          <cell r="BB2395" t="str">
            <v>-</v>
          </cell>
          <cell r="BC2395" t="str">
            <v>-</v>
          </cell>
          <cell r="BD2395" t="str">
            <v>-</v>
          </cell>
          <cell r="BE2395" t="str">
            <v>-</v>
          </cell>
          <cell r="BF2395" t="str">
            <v>-</v>
          </cell>
          <cell r="BG2395" t="str">
            <v>-</v>
          </cell>
          <cell r="BH2395">
            <v>2023</v>
          </cell>
          <cell r="BI2395">
            <v>0</v>
          </cell>
          <cell r="BJ2395" t="str">
            <v>Arrendado</v>
          </cell>
          <cell r="BN2395">
            <v>0</v>
          </cell>
          <cell r="BO2395">
            <v>0</v>
          </cell>
          <cell r="BP2395" t="str">
            <v>-</v>
          </cell>
          <cell r="BQ2395">
            <v>43652</v>
          </cell>
          <cell r="BR2395" t="str">
            <v>AP-20181108-0815</v>
          </cell>
          <cell r="BS2395" t="str">
            <v>205</v>
          </cell>
          <cell r="BT2395" t="str">
            <v>4/48</v>
          </cell>
          <cell r="BU2395">
            <v>2389.08</v>
          </cell>
          <cell r="BV2395">
            <v>2739.57</v>
          </cell>
          <cell r="BW2395">
            <v>5128.6499999999996</v>
          </cell>
          <cell r="BX2395">
            <v>820.58</v>
          </cell>
          <cell r="BY2395">
            <v>5949.23</v>
          </cell>
          <cell r="BZ2395">
            <v>250216.82</v>
          </cell>
          <cell r="CA2395" t="str">
            <v>25/02/2019</v>
          </cell>
          <cell r="CB2395" t="str">
            <v>06/03/2023</v>
          </cell>
          <cell r="CC2395" t="str">
            <v>Miércoles</v>
          </cell>
          <cell r="CD2395" t="str">
            <v>-</v>
          </cell>
          <cell r="CE2395" t="str">
            <v>3</v>
          </cell>
          <cell r="CF2395" t="str">
            <v>Rojo</v>
          </cell>
          <cell r="CG2395" t="str">
            <v>3er Sábado</v>
          </cell>
          <cell r="CH2395" t="str">
            <v>Mzo y Abr</v>
          </cell>
          <cell r="CI2395" t="str">
            <v>Sep y Oct</v>
          </cell>
          <cell r="CJ2395" t="str">
            <v>PAdmvo</v>
          </cell>
          <cell r="CK2395">
            <v>72</v>
          </cell>
          <cell r="CL2395" t="str">
            <v>101 - MAGNA</v>
          </cell>
          <cell r="CM2395" t="str">
            <v>19197</v>
          </cell>
          <cell r="CN2395" t="str">
            <v>185/60/R15</v>
          </cell>
          <cell r="CO2395" t="str">
            <v>Motor: 1.5L, Potencia: 99hp @ 4,800 rpm. Torque: 82 lb-pie @ 4,000 rpm</v>
          </cell>
          <cell r="CP2395" t="str">
            <v>4015844</v>
          </cell>
        </row>
        <row r="2396">
          <cell r="A2396" t="str">
            <v>19198</v>
          </cell>
          <cell r="B2396" t="str">
            <v>02F821</v>
          </cell>
          <cell r="C2396" t="str">
            <v>Ciudad de México</v>
          </cell>
          <cell r="D2396" t="str">
            <v>No aplica</v>
          </cell>
          <cell r="E2396" t="str">
            <v>Prius</v>
          </cell>
          <cell r="F2396" t="str">
            <v>Automóvil</v>
          </cell>
          <cell r="G2396" t="str">
            <v>Toyota</v>
          </cell>
          <cell r="H2396" t="str">
            <v>Prius C 5 Ptas, Híbrido, T/A-CVT, D/H, A/A, ABS, B/A, E/E, CD/BT</v>
          </cell>
          <cell r="I2396" t="str">
            <v>JTDKDTB30K1625386</v>
          </cell>
          <cell r="J2396" t="str">
            <v>1NZ8773005</v>
          </cell>
          <cell r="K2396" t="str">
            <v>Magna</v>
          </cell>
          <cell r="L2396">
            <v>4</v>
          </cell>
          <cell r="M2396">
            <v>36</v>
          </cell>
          <cell r="N2396">
            <v>2019</v>
          </cell>
          <cell r="O2396" t="str">
            <v>Monterrey</v>
          </cell>
          <cell r="P2396" t="str">
            <v>Nuevo León</v>
          </cell>
          <cell r="Q2396" t="str">
            <v>Noreste</v>
          </cell>
          <cell r="R2396" t="str">
            <v>Activo</v>
          </cell>
          <cell r="S2396" t="str">
            <v>En operación</v>
          </cell>
          <cell r="T2396" t="str">
            <v>GNP</v>
          </cell>
          <cell r="U2396" t="str">
            <v>Grupo Nacional Provincial, S.A.B.</v>
          </cell>
          <cell r="V2396" t="str">
            <v>Pool Administrativo</v>
          </cell>
          <cell r="W2396" t="str">
            <v>Pool Administrativo</v>
          </cell>
          <cell r="X2396" t="str">
            <v>Plaza GNP</v>
          </cell>
          <cell r="Y2396" t="str">
            <v>Pool</v>
          </cell>
          <cell r="Z2396" t="str">
            <v>N95833</v>
          </cell>
          <cell r="AA2396" t="str">
            <v>Saltijeral Toledo Laura Daniela</v>
          </cell>
          <cell r="AB2396" t="str">
            <v>Grupo Nacional Provincial, S.A.B.</v>
          </cell>
          <cell r="AC2396" t="str">
            <v>SATL9112111M9</v>
          </cell>
          <cell r="AD2396" t="str">
            <v>Jefe de departamento</v>
          </cell>
          <cell r="AE2396" t="str">
            <v>Jefe de Departamento B</v>
          </cell>
          <cell r="AF2396" t="str">
            <v>Unidad Staff</v>
          </cell>
          <cell r="AG2396" t="str">
            <v>Dirección Recursos Humanos y Servicios Administrativos</v>
          </cell>
          <cell r="AH2396" t="str">
            <v>Subdir. Inmuebles</v>
          </cell>
          <cell r="AI2396" t="str">
            <v>C6108</v>
          </cell>
          <cell r="AJ2396" t="str">
            <v>Lomeli Aguayo Victor Javier</v>
          </cell>
          <cell r="AK2396" t="str">
            <v>Santa Engracia C PB</v>
          </cell>
          <cell r="AL2396" t="str">
            <v>Monterrey</v>
          </cell>
          <cell r="AM2396">
            <v>0</v>
          </cell>
          <cell r="AN2396" t="str">
            <v>laura.saltijeral@gnp.com.mx</v>
          </cell>
          <cell r="AO2396" t="str">
            <v>laura.saltijeral@gnp.com.mx</v>
          </cell>
          <cell r="AQ2396">
            <v>8115716768</v>
          </cell>
          <cell r="AR2396" t="str">
            <v>6363180014030504</v>
          </cell>
          <cell r="AS2396" t="str">
            <v>ACTIVO</v>
          </cell>
          <cell r="AT2396" t="str">
            <v>8243</v>
          </cell>
          <cell r="AU2396" t="str">
            <v>231</v>
          </cell>
          <cell r="AV2396" t="str">
            <v>03/27</v>
          </cell>
          <cell r="AW2396" t="str">
            <v>IMDM24204270..</v>
          </cell>
          <cell r="AX2396" t="str">
            <v>Activo</v>
          </cell>
          <cell r="AY2396" t="str">
            <v>No</v>
          </cell>
          <cell r="AZ2396" t="str">
            <v>-</v>
          </cell>
          <cell r="BA2396" t="str">
            <v>-</v>
          </cell>
          <cell r="BB2396" t="str">
            <v>-</v>
          </cell>
          <cell r="BC2396" t="str">
            <v>-</v>
          </cell>
          <cell r="BD2396" t="str">
            <v>-</v>
          </cell>
          <cell r="BE2396" t="str">
            <v>-</v>
          </cell>
          <cell r="BF2396" t="str">
            <v>-</v>
          </cell>
          <cell r="BG2396" t="str">
            <v>-</v>
          </cell>
          <cell r="BH2396">
            <v>2023</v>
          </cell>
          <cell r="BI2396">
            <v>0</v>
          </cell>
          <cell r="BJ2396" t="str">
            <v>Arrendado</v>
          </cell>
          <cell r="BN2396">
            <v>0</v>
          </cell>
          <cell r="BO2396">
            <v>0</v>
          </cell>
          <cell r="BP2396" t="str">
            <v>-</v>
          </cell>
          <cell r="BQ2396">
            <v>43652</v>
          </cell>
          <cell r="BR2396" t="str">
            <v>AP-20181108-0815</v>
          </cell>
          <cell r="BS2396" t="str">
            <v>206</v>
          </cell>
          <cell r="BT2396" t="str">
            <v>4/48</v>
          </cell>
          <cell r="BU2396">
            <v>2389.08</v>
          </cell>
          <cell r="BV2396">
            <v>2739.57</v>
          </cell>
          <cell r="BW2396">
            <v>5128.6499999999996</v>
          </cell>
          <cell r="BX2396">
            <v>820.58</v>
          </cell>
          <cell r="BY2396">
            <v>5949.23</v>
          </cell>
          <cell r="BZ2396">
            <v>250216.82</v>
          </cell>
          <cell r="CA2396" t="str">
            <v>25/02/2019</v>
          </cell>
          <cell r="CB2396" t="str">
            <v>06/03/2023</v>
          </cell>
          <cell r="CC2396" t="str">
            <v>Jueves</v>
          </cell>
          <cell r="CD2396" t="str">
            <v>-</v>
          </cell>
          <cell r="CE2396" t="str">
            <v>1</v>
          </cell>
          <cell r="CF2396" t="str">
            <v>Verde</v>
          </cell>
          <cell r="CG2396" t="str">
            <v>4o Sábado</v>
          </cell>
          <cell r="CH2396" t="str">
            <v>Abr y May</v>
          </cell>
          <cell r="CI2396" t="str">
            <v>Oct y Nov</v>
          </cell>
          <cell r="CJ2396" t="str">
            <v>PAdmvo</v>
          </cell>
          <cell r="CK2396">
            <v>72</v>
          </cell>
          <cell r="CL2396" t="str">
            <v>101 - MAGNA</v>
          </cell>
          <cell r="CM2396" t="str">
            <v>19198</v>
          </cell>
          <cell r="CN2396" t="str">
            <v>185/60/R15</v>
          </cell>
          <cell r="CO2396" t="str">
            <v>Motor: 1.5L, Potencia: 99hp @ 4,800 rpm. Torque: 82 lb-pie @ 4,000 rpm</v>
          </cell>
          <cell r="CP2396" t="str">
            <v>-</v>
          </cell>
        </row>
        <row r="2397">
          <cell r="A2397" t="str">
            <v>19199</v>
          </cell>
          <cell r="B2397" t="str">
            <v>02F772</v>
          </cell>
          <cell r="C2397" t="str">
            <v>Ciudad de México</v>
          </cell>
          <cell r="D2397" t="str">
            <v>No aplica</v>
          </cell>
          <cell r="E2397" t="str">
            <v>Prius</v>
          </cell>
          <cell r="F2397" t="str">
            <v>Automóvil</v>
          </cell>
          <cell r="G2397" t="str">
            <v>Toyota</v>
          </cell>
          <cell r="H2397" t="str">
            <v>Prius C 5 Ptas, Híbrido, T/A-CVT, D/H, A/A, ABS, B/A, E/E, CD/BT</v>
          </cell>
          <cell r="I2397" t="str">
            <v>JTDKDTB35K1625528</v>
          </cell>
          <cell r="J2397" t="str">
            <v>1NZ8775842</v>
          </cell>
          <cell r="K2397" t="str">
            <v>Magna</v>
          </cell>
          <cell r="L2397">
            <v>4</v>
          </cell>
          <cell r="M2397">
            <v>36</v>
          </cell>
          <cell r="N2397">
            <v>2019</v>
          </cell>
          <cell r="O2397" t="str">
            <v>Ciudad de México</v>
          </cell>
          <cell r="P2397" t="str">
            <v>Ciudad de México</v>
          </cell>
          <cell r="Q2397" t="str">
            <v>Zona Metropolitana</v>
          </cell>
          <cell r="R2397" t="str">
            <v>Activo</v>
          </cell>
          <cell r="S2397" t="str">
            <v>En operación</v>
          </cell>
          <cell r="T2397" t="str">
            <v>GNP</v>
          </cell>
          <cell r="U2397" t="str">
            <v>Grupo Nacional Provincial, S.A.B.</v>
          </cell>
          <cell r="V2397" t="str">
            <v>AVES</v>
          </cell>
          <cell r="W2397" t="str">
            <v>-</v>
          </cell>
          <cell r="X2397" t="str">
            <v>Despacho Externo</v>
          </cell>
          <cell r="Y2397" t="str">
            <v>Asignado</v>
          </cell>
          <cell r="Z2397" t="str">
            <v>-</v>
          </cell>
          <cell r="AA2397" t="str">
            <v>Ernesto Antonio Arvizú Varela</v>
          </cell>
          <cell r="AB2397" t="str">
            <v>-</v>
          </cell>
          <cell r="AC2397" t="str">
            <v>-</v>
          </cell>
          <cell r="AD2397" t="str">
            <v>-</v>
          </cell>
          <cell r="AE2397" t="str">
            <v>-</v>
          </cell>
          <cell r="AF2397" t="str">
            <v>-</v>
          </cell>
          <cell r="AG2397" t="str">
            <v>-</v>
          </cell>
          <cell r="AH2397" t="str">
            <v>-</v>
          </cell>
          <cell r="AI2397" t="str">
            <v>C6705</v>
          </cell>
          <cell r="AJ2397" t="str">
            <v>Ramirez Granados Arturo</v>
          </cell>
          <cell r="AK2397" t="str">
            <v>-</v>
          </cell>
          <cell r="AL2397" t="str">
            <v>-</v>
          </cell>
          <cell r="AM2397" t="str">
            <v>-</v>
          </cell>
          <cell r="AN2397" t="str">
            <v>earvizu@arval.com.mx</v>
          </cell>
          <cell r="AO2397" t="str">
            <v>-</v>
          </cell>
          <cell r="AP2397" t="str">
            <v>earvizu@arval.com.mx</v>
          </cell>
          <cell r="AQ2397">
            <v>56054800</v>
          </cell>
          <cell r="AR2397" t="str">
            <v>6363180013921729</v>
          </cell>
          <cell r="AS2397" t="str">
            <v>BLOQUEADO</v>
          </cell>
          <cell r="AT2397" t="str">
            <v>8734</v>
          </cell>
          <cell r="AU2397" t="str">
            <v>783</v>
          </cell>
          <cell r="AV2397" t="str">
            <v>02/27</v>
          </cell>
          <cell r="AW2397" t="str">
            <v>-</v>
          </cell>
          <cell r="AX2397" t="str">
            <v>-</v>
          </cell>
          <cell r="AY2397" t="str">
            <v>No</v>
          </cell>
          <cell r="AZ2397" t="str">
            <v>-</v>
          </cell>
          <cell r="BA2397" t="str">
            <v>-</v>
          </cell>
          <cell r="BB2397" t="str">
            <v>-</v>
          </cell>
          <cell r="BC2397" t="str">
            <v>-</v>
          </cell>
          <cell r="BD2397" t="str">
            <v>-</v>
          </cell>
          <cell r="BE2397" t="str">
            <v>-</v>
          </cell>
          <cell r="BF2397" t="str">
            <v>-</v>
          </cell>
          <cell r="BG2397" t="str">
            <v>-</v>
          </cell>
          <cell r="BH2397">
            <v>2023</v>
          </cell>
          <cell r="BI2397">
            <v>0</v>
          </cell>
          <cell r="BJ2397" t="str">
            <v>Arrendado</v>
          </cell>
          <cell r="BN2397">
            <v>0</v>
          </cell>
          <cell r="BO2397">
            <v>0</v>
          </cell>
          <cell r="BP2397" t="str">
            <v>-</v>
          </cell>
          <cell r="BQ2397">
            <v>43652</v>
          </cell>
          <cell r="BR2397" t="str">
            <v>AP-20181108-0815</v>
          </cell>
          <cell r="BS2397" t="str">
            <v>207</v>
          </cell>
          <cell r="BT2397" t="str">
            <v>4/48</v>
          </cell>
          <cell r="BU2397">
            <v>2389.08</v>
          </cell>
          <cell r="BV2397">
            <v>2739.57</v>
          </cell>
          <cell r="BW2397">
            <v>5128.6499999999996</v>
          </cell>
          <cell r="BX2397">
            <v>820.58</v>
          </cell>
          <cell r="BY2397">
            <v>5949.23</v>
          </cell>
          <cell r="BZ2397">
            <v>250216.82</v>
          </cell>
          <cell r="CA2397" t="str">
            <v>25/02/2019</v>
          </cell>
          <cell r="CB2397" t="str">
            <v>06/03/2023</v>
          </cell>
          <cell r="CC2397" t="str">
            <v>Jueves</v>
          </cell>
          <cell r="CD2397" t="str">
            <v>-</v>
          </cell>
          <cell r="CE2397" t="str">
            <v>2</v>
          </cell>
          <cell r="CF2397" t="str">
            <v>Verde</v>
          </cell>
          <cell r="CG2397" t="str">
            <v>4o Sábado</v>
          </cell>
          <cell r="CH2397" t="str">
            <v>Abr y May</v>
          </cell>
          <cell r="CI2397" t="str">
            <v>Oct y Nov</v>
          </cell>
          <cell r="CJ2397" t="str">
            <v>PAdmvo</v>
          </cell>
          <cell r="CK2397">
            <v>0</v>
          </cell>
          <cell r="CL2397" t="str">
            <v>101 - MAGNA</v>
          </cell>
          <cell r="CM2397" t="str">
            <v>19199</v>
          </cell>
          <cell r="CN2397" t="str">
            <v>185/60/R15</v>
          </cell>
          <cell r="CO2397" t="str">
            <v>Motor: 1.5L, Potencia: 99hp @ 4,800 rpm. Torque: 82 lb-pie @ 4,000 rpm</v>
          </cell>
          <cell r="CP2397" t="str">
            <v>4018901</v>
          </cell>
        </row>
        <row r="2398">
          <cell r="A2398" t="str">
            <v>19200</v>
          </cell>
          <cell r="B2398" t="str">
            <v>02F771</v>
          </cell>
          <cell r="C2398" t="str">
            <v>Ciudad de México</v>
          </cell>
          <cell r="D2398" t="str">
            <v>No aplica</v>
          </cell>
          <cell r="E2398" t="str">
            <v>Prius</v>
          </cell>
          <cell r="F2398" t="str">
            <v>Automóvil</v>
          </cell>
          <cell r="G2398" t="str">
            <v>Toyota</v>
          </cell>
          <cell r="H2398" t="str">
            <v>Prius C 5 Ptas, Híbrido, T/A-CVT, D/H, A/A, ABS, B/A, E/E, CD/BT</v>
          </cell>
          <cell r="I2398" t="str">
            <v>JTDKDTB34K1625195</v>
          </cell>
          <cell r="J2398" t="str">
            <v>1NZ8769343</v>
          </cell>
          <cell r="K2398" t="str">
            <v>Magna</v>
          </cell>
          <cell r="L2398">
            <v>4</v>
          </cell>
          <cell r="M2398">
            <v>36</v>
          </cell>
          <cell r="N2398">
            <v>2019</v>
          </cell>
          <cell r="O2398" t="str">
            <v>Ciudad de México</v>
          </cell>
          <cell r="P2398" t="str">
            <v>Ciudad de México</v>
          </cell>
          <cell r="Q2398" t="str">
            <v>Zona Metropolitana</v>
          </cell>
          <cell r="R2398" t="str">
            <v>Activo</v>
          </cell>
          <cell r="S2398" t="str">
            <v>En operación</v>
          </cell>
          <cell r="T2398" t="str">
            <v>GNP</v>
          </cell>
          <cell r="U2398" t="str">
            <v>Grupo Nacional Provincial, S.A.B.</v>
          </cell>
          <cell r="V2398" t="str">
            <v>Pool Administrativo</v>
          </cell>
          <cell r="W2398" t="str">
            <v>Pool Administrativo</v>
          </cell>
          <cell r="X2398" t="str">
            <v>Plaza GNP</v>
          </cell>
          <cell r="Y2398" t="str">
            <v>Pool</v>
          </cell>
          <cell r="Z2398" t="str">
            <v>N89927</v>
          </cell>
          <cell r="AA2398" t="str">
            <v>Salazar Hernández Alejandro</v>
          </cell>
          <cell r="AB2398" t="str">
            <v>Grupo Nacional Provincial, S.A.B.</v>
          </cell>
          <cell r="AC2398" t="str">
            <v>SAHA7905127X5</v>
          </cell>
          <cell r="AD2398" t="str">
            <v>Jefe de departamento</v>
          </cell>
          <cell r="AE2398" t="str">
            <v>Jefe de Departamento A</v>
          </cell>
          <cell r="AF2398" t="str">
            <v>Unidad Staff</v>
          </cell>
          <cell r="AG2398" t="str">
            <v>Dirección Recursos Humanos y Servicios Administrativos</v>
          </cell>
          <cell r="AH2398" t="str">
            <v>Subdir. Servicios Generales</v>
          </cell>
          <cell r="AI2398" t="str">
            <v>C6705</v>
          </cell>
          <cell r="AJ2398" t="str">
            <v>Ramirez Granados Arturo</v>
          </cell>
          <cell r="AK2398" t="str">
            <v>Sur P2 C-4</v>
          </cell>
          <cell r="AL2398" t="str">
            <v>Plaza GNP</v>
          </cell>
          <cell r="AM2398">
            <v>3398</v>
          </cell>
          <cell r="AN2398" t="str">
            <v>alejandro.salazar@gnp.com.mx</v>
          </cell>
          <cell r="AO2398" t="str">
            <v>alejandro.salazar@gnp.com.mx</v>
          </cell>
          <cell r="AQ2398" t="str">
            <v>-</v>
          </cell>
          <cell r="AR2398" t="str">
            <v>6363180013921893</v>
          </cell>
          <cell r="AS2398" t="str">
            <v>ACTIVO</v>
          </cell>
          <cell r="AT2398" t="str">
            <v>-</v>
          </cell>
          <cell r="AU2398" t="str">
            <v>-</v>
          </cell>
          <cell r="AV2398" t="str">
            <v>-</v>
          </cell>
          <cell r="AW2398" t="str">
            <v>IMDM24204257..</v>
          </cell>
          <cell r="AX2398" t="str">
            <v>Activo</v>
          </cell>
          <cell r="AY2398" t="str">
            <v>No</v>
          </cell>
          <cell r="AZ2398" t="str">
            <v>-</v>
          </cell>
          <cell r="BA2398" t="str">
            <v>-</v>
          </cell>
          <cell r="BB2398" t="str">
            <v>-</v>
          </cell>
          <cell r="BC2398" t="str">
            <v>-</v>
          </cell>
          <cell r="BD2398" t="str">
            <v>-</v>
          </cell>
          <cell r="BE2398" t="str">
            <v>-</v>
          </cell>
          <cell r="BF2398" t="str">
            <v>-</v>
          </cell>
          <cell r="BG2398" t="str">
            <v>-</v>
          </cell>
          <cell r="BH2398">
            <v>2023</v>
          </cell>
          <cell r="BI2398">
            <v>0</v>
          </cell>
          <cell r="BJ2398" t="str">
            <v>Arrendado</v>
          </cell>
          <cell r="BN2398">
            <v>0</v>
          </cell>
          <cell r="BO2398">
            <v>0</v>
          </cell>
          <cell r="BP2398" t="str">
            <v>-</v>
          </cell>
          <cell r="BQ2398">
            <v>43652</v>
          </cell>
          <cell r="BR2398" t="str">
            <v>AP-20181108-0815</v>
          </cell>
          <cell r="BS2398" t="str">
            <v>208</v>
          </cell>
          <cell r="BT2398" t="str">
            <v>4/48</v>
          </cell>
          <cell r="BU2398">
            <v>2389.08</v>
          </cell>
          <cell r="BV2398">
            <v>2739.57</v>
          </cell>
          <cell r="BW2398">
            <v>5128.6499999999996</v>
          </cell>
          <cell r="BX2398">
            <v>820.58</v>
          </cell>
          <cell r="BY2398">
            <v>5949.23</v>
          </cell>
          <cell r="BZ2398">
            <v>250216.82</v>
          </cell>
          <cell r="CA2398" t="str">
            <v>25/02/2019</v>
          </cell>
          <cell r="CB2398" t="str">
            <v>06/03/2023</v>
          </cell>
          <cell r="CC2398" t="str">
            <v>Jueves</v>
          </cell>
          <cell r="CD2398" t="str">
            <v>-</v>
          </cell>
          <cell r="CE2398" t="str">
            <v>1</v>
          </cell>
          <cell r="CF2398" t="str">
            <v>Verde</v>
          </cell>
          <cell r="CG2398" t="str">
            <v>4o Sábado</v>
          </cell>
          <cell r="CH2398" t="str">
            <v>Abr y May</v>
          </cell>
          <cell r="CI2398" t="str">
            <v>Oct y Nov</v>
          </cell>
          <cell r="CJ2398" t="str">
            <v>PAdmvo</v>
          </cell>
          <cell r="CK2398">
            <v>72</v>
          </cell>
          <cell r="CL2398" t="str">
            <v>101 - MAGNA</v>
          </cell>
          <cell r="CM2398" t="str">
            <v>19200</v>
          </cell>
          <cell r="CN2398" t="str">
            <v>185/60/R15</v>
          </cell>
          <cell r="CO2398" t="str">
            <v>Motor: 1.5L, Potencia: 99hp @ 4,800 rpm. Torque: 82 lb-pie @ 4,000 rpm</v>
          </cell>
          <cell r="CP2398" t="str">
            <v>-</v>
          </cell>
        </row>
        <row r="2399">
          <cell r="A2399" t="str">
            <v>19201</v>
          </cell>
          <cell r="B2399" t="str">
            <v>02F766</v>
          </cell>
          <cell r="C2399" t="str">
            <v>Ciudad de México</v>
          </cell>
          <cell r="D2399" t="str">
            <v>No aplica</v>
          </cell>
          <cell r="E2399" t="str">
            <v>Prius</v>
          </cell>
          <cell r="F2399" t="str">
            <v>Automóvil</v>
          </cell>
          <cell r="G2399" t="str">
            <v>Toyota</v>
          </cell>
          <cell r="H2399" t="str">
            <v>Prius C 5 Ptas, Híbrido, T/A-CVT, D/H, A/A, ABS, B/A, E/E, CD/BT</v>
          </cell>
          <cell r="I2399" t="str">
            <v>JTDKDTB30K1625291</v>
          </cell>
          <cell r="J2399" t="str">
            <v>1NZ8770995</v>
          </cell>
          <cell r="K2399" t="str">
            <v>Magna</v>
          </cell>
          <cell r="L2399">
            <v>4</v>
          </cell>
          <cell r="M2399">
            <v>36</v>
          </cell>
          <cell r="N2399">
            <v>2019</v>
          </cell>
          <cell r="O2399" t="str">
            <v>Ciudad de México</v>
          </cell>
          <cell r="P2399" t="str">
            <v>Ciudad de México</v>
          </cell>
          <cell r="Q2399" t="str">
            <v>Zona Metropolitana</v>
          </cell>
          <cell r="R2399" t="str">
            <v>Activo</v>
          </cell>
          <cell r="S2399" t="str">
            <v>En operación</v>
          </cell>
          <cell r="T2399" t="str">
            <v>GNP</v>
          </cell>
          <cell r="U2399" t="str">
            <v>Grupo Nacional Provincial, S.A.B.</v>
          </cell>
          <cell r="V2399" t="str">
            <v>Pool Administrativo</v>
          </cell>
          <cell r="W2399" t="str">
            <v>Pool Administrativo</v>
          </cell>
          <cell r="X2399" t="str">
            <v>Plaza GNP</v>
          </cell>
          <cell r="Y2399" t="str">
            <v>Pool</v>
          </cell>
          <cell r="Z2399" t="str">
            <v>N89927</v>
          </cell>
          <cell r="AA2399" t="str">
            <v>Salazar Hernández Alejandro</v>
          </cell>
          <cell r="AB2399" t="str">
            <v>Grupo Nacional Provincial, S.A.B.</v>
          </cell>
          <cell r="AC2399" t="str">
            <v>SAHA7905127X5</v>
          </cell>
          <cell r="AD2399" t="str">
            <v>Jefe de departamento</v>
          </cell>
          <cell r="AE2399" t="str">
            <v>Jefe de Departamento A</v>
          </cell>
          <cell r="AF2399" t="str">
            <v>Unidad Staff</v>
          </cell>
          <cell r="AG2399" t="str">
            <v>Dirección Recursos Humanos y Servicios Administrativos</v>
          </cell>
          <cell r="AH2399" t="str">
            <v>Subdir. Servicios Generales</v>
          </cell>
          <cell r="AI2399" t="str">
            <v>C6705</v>
          </cell>
          <cell r="AJ2399" t="str">
            <v>Ramirez Granados Arturo</v>
          </cell>
          <cell r="AK2399" t="str">
            <v>Sur P2 C-4</v>
          </cell>
          <cell r="AL2399" t="str">
            <v>Plaza GNP</v>
          </cell>
          <cell r="AM2399">
            <v>3398</v>
          </cell>
          <cell r="AN2399" t="str">
            <v>alejandro.salazar@gnp.com.mx</v>
          </cell>
          <cell r="AO2399" t="str">
            <v>alejandro.salazar@gnp.com.mx</v>
          </cell>
          <cell r="AQ2399" t="str">
            <v>-</v>
          </cell>
          <cell r="AR2399" t="str">
            <v>6363180013921737</v>
          </cell>
          <cell r="AS2399" t="str">
            <v>ACTIVO</v>
          </cell>
          <cell r="AT2399" t="str">
            <v>-</v>
          </cell>
          <cell r="AU2399" t="str">
            <v>-</v>
          </cell>
          <cell r="AV2399" t="str">
            <v>-</v>
          </cell>
          <cell r="AW2399" t="str">
            <v>IMDM24204258..</v>
          </cell>
          <cell r="AX2399" t="str">
            <v>Activo</v>
          </cell>
          <cell r="AY2399" t="str">
            <v>No</v>
          </cell>
          <cell r="AZ2399" t="str">
            <v>-</v>
          </cell>
          <cell r="BA2399" t="str">
            <v>-</v>
          </cell>
          <cell r="BB2399" t="str">
            <v>-</v>
          </cell>
          <cell r="BC2399" t="str">
            <v>-</v>
          </cell>
          <cell r="BD2399" t="str">
            <v>-</v>
          </cell>
          <cell r="BE2399" t="str">
            <v>-</v>
          </cell>
          <cell r="BF2399" t="str">
            <v>-</v>
          </cell>
          <cell r="BG2399" t="str">
            <v>-</v>
          </cell>
          <cell r="BH2399">
            <v>2023</v>
          </cell>
          <cell r="BI2399">
            <v>0</v>
          </cell>
          <cell r="BJ2399" t="str">
            <v>Arrendado</v>
          </cell>
          <cell r="BN2399">
            <v>0</v>
          </cell>
          <cell r="BO2399">
            <v>0</v>
          </cell>
          <cell r="BP2399" t="str">
            <v>-</v>
          </cell>
          <cell r="BQ2399">
            <v>43652</v>
          </cell>
          <cell r="BR2399" t="str">
            <v>AP-20181108-0815</v>
          </cell>
          <cell r="BS2399" t="str">
            <v>209</v>
          </cell>
          <cell r="BT2399" t="str">
            <v>4/48</v>
          </cell>
          <cell r="BU2399">
            <v>2389.08</v>
          </cell>
          <cell r="BV2399">
            <v>2739.57</v>
          </cell>
          <cell r="BW2399">
            <v>5128.6499999999996</v>
          </cell>
          <cell r="BX2399">
            <v>820.58</v>
          </cell>
          <cell r="BY2399">
            <v>5949.23</v>
          </cell>
          <cell r="BZ2399">
            <v>250216.82</v>
          </cell>
          <cell r="CA2399" t="str">
            <v>25/02/2019</v>
          </cell>
          <cell r="CB2399" t="str">
            <v>06/03/2023</v>
          </cell>
          <cell r="CC2399" t="str">
            <v>Lunes</v>
          </cell>
          <cell r="CD2399" t="str">
            <v>-</v>
          </cell>
          <cell r="CE2399" t="str">
            <v>6</v>
          </cell>
          <cell r="CF2399" t="str">
            <v>Amarillo</v>
          </cell>
          <cell r="CG2399" t="str">
            <v>1er Sábado</v>
          </cell>
          <cell r="CH2399" t="str">
            <v>Ene y Feb</v>
          </cell>
          <cell r="CI2399" t="str">
            <v>Jul y Ago</v>
          </cell>
          <cell r="CJ2399" t="str">
            <v>PAdmvo</v>
          </cell>
          <cell r="CK2399">
            <v>72</v>
          </cell>
          <cell r="CL2399" t="str">
            <v>101 - MAGNA</v>
          </cell>
          <cell r="CM2399" t="str">
            <v>19201</v>
          </cell>
          <cell r="CN2399" t="str">
            <v>185/60/R15</v>
          </cell>
          <cell r="CO2399" t="str">
            <v>Motor: 1.5L, Potencia: 99hp @ 4,800 rpm. Torque: 82 lb-pie @ 4,000 rpm</v>
          </cell>
          <cell r="CP2399" t="str">
            <v>-</v>
          </cell>
        </row>
        <row r="2400">
          <cell r="A2400" t="str">
            <v>19202</v>
          </cell>
          <cell r="B2400" t="str">
            <v>02F672</v>
          </cell>
          <cell r="C2400" t="str">
            <v>Ciudad de México</v>
          </cell>
          <cell r="D2400" t="str">
            <v>No aplica</v>
          </cell>
          <cell r="E2400" t="str">
            <v>Prius</v>
          </cell>
          <cell r="F2400" t="str">
            <v>Automóvil</v>
          </cell>
          <cell r="G2400" t="str">
            <v>Toyota</v>
          </cell>
          <cell r="H2400" t="str">
            <v>Prius C 5 Ptas, Híbrido, T/A-CVT, D/H, A/A, ABS, B/A, E/E, CD/BT</v>
          </cell>
          <cell r="I2400" t="str">
            <v>JTDKDTB37K1625577</v>
          </cell>
          <cell r="J2400" t="str">
            <v>1NZ8777285</v>
          </cell>
          <cell r="K2400" t="str">
            <v>Magna</v>
          </cell>
          <cell r="L2400">
            <v>4</v>
          </cell>
          <cell r="M2400">
            <v>36</v>
          </cell>
          <cell r="N2400">
            <v>2019</v>
          </cell>
          <cell r="O2400" t="str">
            <v>Ciudad de México</v>
          </cell>
          <cell r="P2400" t="str">
            <v>Ciudad de México</v>
          </cell>
          <cell r="Q2400" t="str">
            <v>Zona Metropolitana</v>
          </cell>
          <cell r="R2400" t="str">
            <v>Activo</v>
          </cell>
          <cell r="S2400" t="str">
            <v>En operación</v>
          </cell>
          <cell r="T2400" t="str">
            <v>GNP</v>
          </cell>
          <cell r="U2400" t="str">
            <v>Grupo Nacional Provincial, S.A.B.</v>
          </cell>
          <cell r="V2400" t="str">
            <v>Pool Administrativo</v>
          </cell>
          <cell r="W2400" t="str">
            <v>Pool Administrativo</v>
          </cell>
          <cell r="X2400" t="str">
            <v>Plaza GNP</v>
          </cell>
          <cell r="Y2400" t="str">
            <v>Pool</v>
          </cell>
          <cell r="Z2400" t="str">
            <v>N89927</v>
          </cell>
          <cell r="AA2400" t="str">
            <v>Salazar Hernández Alejandro</v>
          </cell>
          <cell r="AB2400" t="str">
            <v>Grupo Nacional Provincial, S.A.B.</v>
          </cell>
          <cell r="AC2400" t="str">
            <v>SAHA7905127X5</v>
          </cell>
          <cell r="AD2400" t="str">
            <v>Jefe de departamento</v>
          </cell>
          <cell r="AE2400" t="str">
            <v>Jefe de Departamento A</v>
          </cell>
          <cell r="AF2400" t="str">
            <v>Unidad Staff</v>
          </cell>
          <cell r="AG2400" t="str">
            <v>Dirección Recursos Humanos y Servicios Administrativos</v>
          </cell>
          <cell r="AH2400" t="str">
            <v>Subdir. Servicios Generales</v>
          </cell>
          <cell r="AI2400" t="str">
            <v>C6705</v>
          </cell>
          <cell r="AJ2400" t="str">
            <v>Ramirez Granados Arturo</v>
          </cell>
          <cell r="AK2400" t="str">
            <v>Sur P2 C-4</v>
          </cell>
          <cell r="AL2400" t="str">
            <v>Plaza GNP</v>
          </cell>
          <cell r="AM2400">
            <v>3398</v>
          </cell>
          <cell r="AN2400" t="str">
            <v>alejandro.salazar@gnp.com.mx</v>
          </cell>
          <cell r="AO2400" t="str">
            <v>alejandro.salazar@gnp.com.mx</v>
          </cell>
          <cell r="AQ2400" t="str">
            <v>-</v>
          </cell>
          <cell r="AR2400" t="str">
            <v>6363180013893944</v>
          </cell>
          <cell r="AS2400" t="str">
            <v>ACTIVO</v>
          </cell>
          <cell r="AT2400" t="str">
            <v>-</v>
          </cell>
          <cell r="AU2400" t="str">
            <v>-</v>
          </cell>
          <cell r="AV2400" t="str">
            <v>-</v>
          </cell>
          <cell r="AW2400" t="str">
            <v>IMDM24204248..</v>
          </cell>
          <cell r="AX2400" t="str">
            <v>Activo</v>
          </cell>
          <cell r="AY2400" t="str">
            <v>No</v>
          </cell>
          <cell r="AZ2400" t="str">
            <v>-</v>
          </cell>
          <cell r="BA2400" t="str">
            <v>-</v>
          </cell>
          <cell r="BB2400" t="str">
            <v>-</v>
          </cell>
          <cell r="BC2400" t="str">
            <v>-</v>
          </cell>
          <cell r="BD2400" t="str">
            <v>-</v>
          </cell>
          <cell r="BE2400" t="str">
            <v>-</v>
          </cell>
          <cell r="BF2400" t="str">
            <v>-</v>
          </cell>
          <cell r="BG2400" t="str">
            <v>-</v>
          </cell>
          <cell r="BH2400">
            <v>2023</v>
          </cell>
          <cell r="BI2400">
            <v>0</v>
          </cell>
          <cell r="BJ2400" t="str">
            <v>Arrendado</v>
          </cell>
          <cell r="BN2400">
            <v>0</v>
          </cell>
          <cell r="BO2400">
            <v>0</v>
          </cell>
          <cell r="BP2400" t="str">
            <v>-</v>
          </cell>
          <cell r="BQ2400">
            <v>43652</v>
          </cell>
          <cell r="BR2400" t="str">
            <v>AP-20181108-0815</v>
          </cell>
          <cell r="BS2400" t="str">
            <v>210</v>
          </cell>
          <cell r="BT2400" t="str">
            <v>4/48</v>
          </cell>
          <cell r="BU2400">
            <v>2389.08</v>
          </cell>
          <cell r="BV2400">
            <v>2739.57</v>
          </cell>
          <cell r="BW2400">
            <v>5128.6499999999996</v>
          </cell>
          <cell r="BX2400">
            <v>820.58</v>
          </cell>
          <cell r="BY2400">
            <v>5949.23</v>
          </cell>
          <cell r="BZ2400">
            <v>250216.82</v>
          </cell>
          <cell r="CA2400" t="str">
            <v>25/02/2019</v>
          </cell>
          <cell r="CB2400" t="str">
            <v>06/03/2023</v>
          </cell>
          <cell r="CC2400" t="str">
            <v>Jueves</v>
          </cell>
          <cell r="CD2400" t="str">
            <v>-</v>
          </cell>
          <cell r="CE2400" t="str">
            <v>2</v>
          </cell>
          <cell r="CF2400" t="str">
            <v>Verde</v>
          </cell>
          <cell r="CG2400" t="str">
            <v>4o Sábado</v>
          </cell>
          <cell r="CH2400" t="str">
            <v>Abr y May</v>
          </cell>
          <cell r="CI2400" t="str">
            <v>Oct y Nov</v>
          </cell>
          <cell r="CJ2400" t="str">
            <v>PAdmvo</v>
          </cell>
          <cell r="CK2400">
            <v>72</v>
          </cell>
          <cell r="CL2400" t="str">
            <v>101 - MAGNA</v>
          </cell>
          <cell r="CM2400" t="str">
            <v>19202</v>
          </cell>
          <cell r="CN2400" t="str">
            <v>185/60/R15</v>
          </cell>
          <cell r="CO2400" t="str">
            <v>Motor: 1.5L, Potencia: 99hp @ 4,800 rpm. Torque: 82 lb-pie @ 4,000 rpm</v>
          </cell>
          <cell r="CP2400" t="str">
            <v>-</v>
          </cell>
        </row>
        <row r="2401">
          <cell r="A2401" t="str">
            <v>19203</v>
          </cell>
          <cell r="B2401" t="str">
            <v>02F673</v>
          </cell>
          <cell r="C2401" t="str">
            <v>Ciudad de México</v>
          </cell>
          <cell r="D2401" t="str">
            <v>No aplica</v>
          </cell>
          <cell r="E2401" t="str">
            <v>Prius</v>
          </cell>
          <cell r="F2401" t="str">
            <v>Automóvil</v>
          </cell>
          <cell r="G2401" t="str">
            <v>Toyota</v>
          </cell>
          <cell r="H2401" t="str">
            <v>Prius C 5 Ptas, Híbrido, T/A-CVT, D/H, A/A, ABS, B/A, E/E, CD/BT</v>
          </cell>
          <cell r="I2401" t="str">
            <v>JTDKDTB30K1624500</v>
          </cell>
          <cell r="J2401" t="str">
            <v>1NZ8753823</v>
          </cell>
          <cell r="K2401" t="str">
            <v>Magna</v>
          </cell>
          <cell r="L2401">
            <v>4</v>
          </cell>
          <cell r="M2401">
            <v>36</v>
          </cell>
          <cell r="N2401">
            <v>2019</v>
          </cell>
          <cell r="O2401" t="str">
            <v>Ciudad de México</v>
          </cell>
          <cell r="P2401" t="str">
            <v>Ciudad de México</v>
          </cell>
          <cell r="Q2401" t="str">
            <v>Zona Metropolitana</v>
          </cell>
          <cell r="R2401" t="str">
            <v>Proceso baja</v>
          </cell>
          <cell r="S2401" t="str">
            <v>PT por Siniestro</v>
          </cell>
          <cell r="T2401" t="str">
            <v>GNP</v>
          </cell>
          <cell r="U2401" t="str">
            <v>Grupo Nacional Provincial, S.A.B.</v>
          </cell>
          <cell r="V2401" t="str">
            <v>Pool Administrativo</v>
          </cell>
          <cell r="W2401" t="str">
            <v>Pool Administrativo</v>
          </cell>
          <cell r="X2401" t="str">
            <v>Plaza GNP</v>
          </cell>
          <cell r="Y2401" t="str">
            <v>Pool</v>
          </cell>
          <cell r="Z2401" t="str">
            <v>N89927</v>
          </cell>
          <cell r="AA2401" t="str">
            <v>Salazar Hernández Alejandro</v>
          </cell>
          <cell r="AB2401" t="str">
            <v>Grupo Nacional Provincial, S.A.B.</v>
          </cell>
          <cell r="AC2401" t="str">
            <v>SAHA7905127X5</v>
          </cell>
          <cell r="AD2401" t="str">
            <v>Jefe de departamento</v>
          </cell>
          <cell r="AE2401" t="str">
            <v>Jefe de Departamento A</v>
          </cell>
          <cell r="AF2401" t="str">
            <v>Unidad Staff</v>
          </cell>
          <cell r="AG2401" t="str">
            <v>Dirección Recursos Humanos y Servicios Administrativos</v>
          </cell>
          <cell r="AH2401" t="str">
            <v>Subdir. Servicios Generales</v>
          </cell>
          <cell r="AI2401" t="str">
            <v>C6705</v>
          </cell>
          <cell r="AJ2401" t="str">
            <v>Ramirez Granados Arturo</v>
          </cell>
          <cell r="AK2401" t="str">
            <v>Sur P2 C-4</v>
          </cell>
          <cell r="AL2401" t="str">
            <v>Plaza GNP</v>
          </cell>
          <cell r="AM2401">
            <v>3398</v>
          </cell>
          <cell r="AN2401" t="str">
            <v>alejandro.salazar@gnp.com.mx</v>
          </cell>
          <cell r="AO2401" t="str">
            <v>alejandro.salazar@gnp.com.mx</v>
          </cell>
          <cell r="AQ2401" t="str">
            <v>-</v>
          </cell>
          <cell r="AR2401" t="str">
            <v>6363180013893910</v>
          </cell>
          <cell r="AS2401" t="str">
            <v>ACTIVO</v>
          </cell>
          <cell r="AT2401" t="str">
            <v>-</v>
          </cell>
          <cell r="AU2401" t="str">
            <v>-</v>
          </cell>
          <cell r="AV2401" t="str">
            <v>-</v>
          </cell>
          <cell r="AW2401" t="str">
            <v>IMDM24204244..</v>
          </cell>
          <cell r="AX2401" t="str">
            <v>Inactivo</v>
          </cell>
          <cell r="AY2401" t="str">
            <v>No</v>
          </cell>
          <cell r="AZ2401" t="str">
            <v>-</v>
          </cell>
          <cell r="BA2401" t="str">
            <v>-</v>
          </cell>
          <cell r="BB2401" t="str">
            <v>-</v>
          </cell>
          <cell r="BC2401" t="str">
            <v>-</v>
          </cell>
          <cell r="BD2401" t="str">
            <v>-</v>
          </cell>
          <cell r="BE2401" t="str">
            <v>-</v>
          </cell>
          <cell r="BF2401" t="str">
            <v>-</v>
          </cell>
          <cell r="BG2401" t="str">
            <v>-</v>
          </cell>
          <cell r="BH2401">
            <v>2023</v>
          </cell>
          <cell r="BI2401">
            <v>0</v>
          </cell>
          <cell r="BJ2401" t="str">
            <v>Arrendado</v>
          </cell>
          <cell r="BN2401">
            <v>0</v>
          </cell>
          <cell r="BO2401">
            <v>0</v>
          </cell>
          <cell r="BP2401" t="str">
            <v>-</v>
          </cell>
          <cell r="BQ2401">
            <v>43652</v>
          </cell>
          <cell r="BR2401" t="str">
            <v>AP-20181108-0815</v>
          </cell>
          <cell r="BS2401" t="str">
            <v>211</v>
          </cell>
          <cell r="BT2401" t="str">
            <v>4/48</v>
          </cell>
          <cell r="BU2401">
            <v>2389.08</v>
          </cell>
          <cell r="BV2401">
            <v>2739.57</v>
          </cell>
          <cell r="BW2401">
            <v>5128.6499999999996</v>
          </cell>
          <cell r="BX2401">
            <v>820.58</v>
          </cell>
          <cell r="BY2401">
            <v>5949.23</v>
          </cell>
          <cell r="BZ2401">
            <v>250216.82</v>
          </cell>
          <cell r="CA2401" t="str">
            <v>25/02/2019</v>
          </cell>
          <cell r="CB2401" t="str">
            <v>06/03/2023</v>
          </cell>
          <cell r="CC2401" t="str">
            <v>Miércoles</v>
          </cell>
          <cell r="CD2401" t="str">
            <v>-</v>
          </cell>
          <cell r="CE2401" t="str">
            <v>3</v>
          </cell>
          <cell r="CF2401" t="str">
            <v>Rojo</v>
          </cell>
          <cell r="CG2401" t="str">
            <v>3er Sábado</v>
          </cell>
          <cell r="CH2401" t="str">
            <v>Mzo y Abr</v>
          </cell>
          <cell r="CI2401" t="str">
            <v>Sep y Oct</v>
          </cell>
          <cell r="CJ2401" t="str">
            <v>PAdmvo</v>
          </cell>
          <cell r="CK2401">
            <v>72</v>
          </cell>
          <cell r="CL2401" t="str">
            <v>101 - MAGNA</v>
          </cell>
          <cell r="CM2401" t="str">
            <v>19203</v>
          </cell>
          <cell r="CN2401" t="str">
            <v>185/60/R15</v>
          </cell>
          <cell r="CO2401" t="str">
            <v>Motor: 1.5L, Potencia: 99hp @ 4,800 rpm. Torque: 82 lb-pie @ 4,000 rpm</v>
          </cell>
          <cell r="CP2401" t="str">
            <v>-</v>
          </cell>
        </row>
        <row r="2402">
          <cell r="A2402" t="str">
            <v>19204</v>
          </cell>
          <cell r="B2402" t="str">
            <v>02F674</v>
          </cell>
          <cell r="C2402" t="str">
            <v>Ciudad de México</v>
          </cell>
          <cell r="D2402" t="str">
            <v>No aplica</v>
          </cell>
          <cell r="E2402" t="str">
            <v>Prius</v>
          </cell>
          <cell r="F2402" t="str">
            <v>Automóvil</v>
          </cell>
          <cell r="G2402" t="str">
            <v>Toyota</v>
          </cell>
          <cell r="H2402" t="str">
            <v>Prius C 5 Ptas, Híbrido, T/A-CVT, D/H, A/A, ABS, B/A, E/E, CD/BT</v>
          </cell>
          <cell r="I2402" t="str">
            <v>JTDKDTB36K1625506</v>
          </cell>
          <cell r="J2402" t="str">
            <v>1NZ8775608</v>
          </cell>
          <cell r="K2402" t="str">
            <v>Magna</v>
          </cell>
          <cell r="L2402">
            <v>4</v>
          </cell>
          <cell r="M2402">
            <v>36</v>
          </cell>
          <cell r="N2402">
            <v>2019</v>
          </cell>
          <cell r="O2402" t="str">
            <v>Ciudad de México</v>
          </cell>
          <cell r="P2402" t="str">
            <v>Ciudad de México</v>
          </cell>
          <cell r="Q2402" t="str">
            <v>Zona Metropolitana</v>
          </cell>
          <cell r="R2402" t="str">
            <v>Activo</v>
          </cell>
          <cell r="S2402" t="str">
            <v>En operación</v>
          </cell>
          <cell r="T2402" t="str">
            <v>GNP</v>
          </cell>
          <cell r="U2402" t="str">
            <v>Grupo Nacional Provincial, S.A.B.</v>
          </cell>
          <cell r="V2402" t="str">
            <v>Pool Administrativo</v>
          </cell>
          <cell r="W2402" t="str">
            <v>Pool Administrativo</v>
          </cell>
          <cell r="X2402" t="str">
            <v>Pool Admvo. Metro Sur</v>
          </cell>
          <cell r="Y2402" t="str">
            <v>Pool</v>
          </cell>
          <cell r="Z2402" t="str">
            <v>N89927</v>
          </cell>
          <cell r="AA2402" t="str">
            <v>Salazar Hernández Alejandro</v>
          </cell>
          <cell r="AB2402" t="str">
            <v>Grupo Nacional Provincial, S.A.B.</v>
          </cell>
          <cell r="AC2402" t="str">
            <v>SAHA7905127X5</v>
          </cell>
          <cell r="AD2402" t="str">
            <v>Jefe de departamento</v>
          </cell>
          <cell r="AE2402" t="str">
            <v>Jefe de Departamento A</v>
          </cell>
          <cell r="AF2402" t="str">
            <v>Unidad Staff</v>
          </cell>
          <cell r="AG2402" t="str">
            <v>Dirección Recursos Humanos y Servicios Administrativos</v>
          </cell>
          <cell r="AH2402" t="str">
            <v>Subdir. Servicios Generales</v>
          </cell>
          <cell r="AI2402" t="str">
            <v>C6705</v>
          </cell>
          <cell r="AJ2402" t="str">
            <v>Ramirez Granados Arturo</v>
          </cell>
          <cell r="AK2402" t="str">
            <v>Sur P2 C-4</v>
          </cell>
          <cell r="AL2402" t="str">
            <v>Plaza GNP</v>
          </cell>
          <cell r="AM2402">
            <v>3398</v>
          </cell>
          <cell r="AN2402" t="str">
            <v>alejandro.salazar@gnp.com.mx</v>
          </cell>
          <cell r="AO2402" t="str">
            <v>alejandro.salazar@gnp.com.mx</v>
          </cell>
          <cell r="AQ2402" t="str">
            <v>-</v>
          </cell>
          <cell r="AR2402" t="str">
            <v>6363180013893969</v>
          </cell>
          <cell r="AS2402" t="str">
            <v>ACTIVO</v>
          </cell>
          <cell r="AT2402" t="str">
            <v>-</v>
          </cell>
          <cell r="AU2402" t="str">
            <v>-</v>
          </cell>
          <cell r="AV2402" t="str">
            <v>-</v>
          </cell>
          <cell r="AW2402" t="str">
            <v>IMDM24204325..</v>
          </cell>
          <cell r="AX2402" t="str">
            <v>Activo</v>
          </cell>
          <cell r="AY2402" t="str">
            <v>No</v>
          </cell>
          <cell r="AZ2402" t="str">
            <v>-</v>
          </cell>
          <cell r="BA2402" t="str">
            <v>-</v>
          </cell>
          <cell r="BB2402" t="str">
            <v>-</v>
          </cell>
          <cell r="BC2402" t="str">
            <v>-</v>
          </cell>
          <cell r="BD2402" t="str">
            <v>-</v>
          </cell>
          <cell r="BE2402" t="str">
            <v>-</v>
          </cell>
          <cell r="BF2402" t="str">
            <v>-</v>
          </cell>
          <cell r="BG2402" t="str">
            <v>-</v>
          </cell>
          <cell r="BH2402">
            <v>2023</v>
          </cell>
          <cell r="BI2402">
            <v>0</v>
          </cell>
          <cell r="BJ2402" t="str">
            <v>Arrendado</v>
          </cell>
          <cell r="BN2402">
            <v>0</v>
          </cell>
          <cell r="BO2402">
            <v>0</v>
          </cell>
          <cell r="BP2402" t="str">
            <v>-</v>
          </cell>
          <cell r="BQ2402">
            <v>43652</v>
          </cell>
          <cell r="BR2402" t="str">
            <v>AP-20181108-0815</v>
          </cell>
          <cell r="BS2402" t="str">
            <v>212</v>
          </cell>
          <cell r="BT2402" t="str">
            <v>4/48</v>
          </cell>
          <cell r="BU2402">
            <v>2389.08</v>
          </cell>
          <cell r="BV2402">
            <v>2739.57</v>
          </cell>
          <cell r="BW2402">
            <v>5128.6499999999996</v>
          </cell>
          <cell r="BX2402">
            <v>820.58</v>
          </cell>
          <cell r="BY2402">
            <v>5949.23</v>
          </cell>
          <cell r="BZ2402">
            <v>250216.82</v>
          </cell>
          <cell r="CA2402" t="str">
            <v>25/02/2019</v>
          </cell>
          <cell r="CB2402" t="str">
            <v>06/03/2023</v>
          </cell>
          <cell r="CC2402" t="str">
            <v>Miércoles</v>
          </cell>
          <cell r="CD2402" t="str">
            <v>-</v>
          </cell>
          <cell r="CE2402" t="str">
            <v>4</v>
          </cell>
          <cell r="CF2402" t="str">
            <v>Rojo</v>
          </cell>
          <cell r="CG2402" t="str">
            <v>3er Sábado</v>
          </cell>
          <cell r="CH2402" t="str">
            <v>Mzo y Abr</v>
          </cell>
          <cell r="CI2402" t="str">
            <v>Sep y Oct</v>
          </cell>
          <cell r="CJ2402" t="str">
            <v>PAdmvo</v>
          </cell>
          <cell r="CK2402">
            <v>72</v>
          </cell>
          <cell r="CL2402" t="str">
            <v>101 - MAGNA</v>
          </cell>
          <cell r="CM2402" t="str">
            <v>19204</v>
          </cell>
          <cell r="CN2402" t="str">
            <v>185/60/R15</v>
          </cell>
          <cell r="CO2402" t="str">
            <v>Motor: 1.5L, Potencia: 99hp @ 4,800 rpm. Torque: 82 lb-pie @ 4,000 rpm</v>
          </cell>
          <cell r="CP2402" t="str">
            <v>-</v>
          </cell>
        </row>
        <row r="2403">
          <cell r="A2403" t="str">
            <v>19205</v>
          </cell>
          <cell r="B2403" t="str">
            <v>02F675</v>
          </cell>
          <cell r="C2403" t="str">
            <v>Ciudad de México</v>
          </cell>
          <cell r="D2403" t="str">
            <v>No aplica</v>
          </cell>
          <cell r="E2403" t="str">
            <v>Prius</v>
          </cell>
          <cell r="F2403" t="str">
            <v>Automóvil</v>
          </cell>
          <cell r="G2403" t="str">
            <v>Toyota</v>
          </cell>
          <cell r="H2403" t="str">
            <v>Prius C 5 Ptas, Híbrido, T/A-CVT, D/H, A/A, ABS, B/A, E/E, CD/BT</v>
          </cell>
          <cell r="I2403" t="str">
            <v>JTDKDTB31K1625378</v>
          </cell>
          <cell r="J2403" t="str">
            <v>1NZ8772504</v>
          </cell>
          <cell r="K2403" t="str">
            <v>Magna</v>
          </cell>
          <cell r="L2403">
            <v>4</v>
          </cell>
          <cell r="M2403">
            <v>36</v>
          </cell>
          <cell r="N2403">
            <v>2019</v>
          </cell>
          <cell r="O2403" t="str">
            <v>Ciudad de México</v>
          </cell>
          <cell r="P2403" t="str">
            <v>Ciudad de México</v>
          </cell>
          <cell r="Q2403" t="str">
            <v>Zona Metropolitana</v>
          </cell>
          <cell r="R2403" t="str">
            <v>Activo</v>
          </cell>
          <cell r="S2403" t="str">
            <v>En operación</v>
          </cell>
          <cell r="T2403" t="str">
            <v>GNP</v>
          </cell>
          <cell r="U2403" t="str">
            <v>Grupo Nacional Provincial, S.A.B.</v>
          </cell>
          <cell r="V2403" t="str">
            <v>Pool Administrativo</v>
          </cell>
          <cell r="W2403" t="str">
            <v>Pool Administrativo</v>
          </cell>
          <cell r="X2403" t="str">
            <v>Pool Admvo. Metro Sur</v>
          </cell>
          <cell r="Y2403" t="str">
            <v>Pool</v>
          </cell>
          <cell r="Z2403" t="str">
            <v>N89927</v>
          </cell>
          <cell r="AA2403" t="str">
            <v>Salazar Hernández Alejandro</v>
          </cell>
          <cell r="AB2403" t="str">
            <v>Grupo Nacional Provincial, S.A.B.</v>
          </cell>
          <cell r="AC2403" t="str">
            <v>SAHA7905127X5</v>
          </cell>
          <cell r="AD2403" t="str">
            <v>Jefe de departamento</v>
          </cell>
          <cell r="AE2403" t="str">
            <v>Jefe de Departamento A</v>
          </cell>
          <cell r="AF2403" t="str">
            <v>Unidad Staff</v>
          </cell>
          <cell r="AG2403" t="str">
            <v>Dirección Recursos Humanos y Servicios Administrativos</v>
          </cell>
          <cell r="AH2403" t="str">
            <v>Subdir. Servicios Generales</v>
          </cell>
          <cell r="AI2403" t="str">
            <v>C6705</v>
          </cell>
          <cell r="AJ2403" t="str">
            <v>Ramirez Granados Arturo</v>
          </cell>
          <cell r="AK2403" t="str">
            <v>Sur P2 C-4</v>
          </cell>
          <cell r="AL2403" t="str">
            <v>Plaza GNP</v>
          </cell>
          <cell r="AM2403">
            <v>3398</v>
          </cell>
          <cell r="AN2403" t="str">
            <v>alejandro.salazar@gnp.com.mx</v>
          </cell>
          <cell r="AO2403" t="str">
            <v>alejandro.salazar@gnp.com.mx</v>
          </cell>
          <cell r="AQ2403" t="str">
            <v>-</v>
          </cell>
          <cell r="AR2403" t="str">
            <v>6363180013893936</v>
          </cell>
          <cell r="AS2403" t="str">
            <v>ACTIVO</v>
          </cell>
          <cell r="AT2403" t="str">
            <v>-</v>
          </cell>
          <cell r="AU2403" t="str">
            <v>-</v>
          </cell>
          <cell r="AV2403" t="str">
            <v>-</v>
          </cell>
          <cell r="AW2403" t="str">
            <v>IMDM24204250..</v>
          </cell>
          <cell r="AX2403" t="str">
            <v>Activo</v>
          </cell>
          <cell r="AY2403" t="str">
            <v>No</v>
          </cell>
          <cell r="AZ2403" t="str">
            <v>-</v>
          </cell>
          <cell r="BA2403" t="str">
            <v>-</v>
          </cell>
          <cell r="BB2403" t="str">
            <v>-</v>
          </cell>
          <cell r="BC2403" t="str">
            <v>-</v>
          </cell>
          <cell r="BD2403" t="str">
            <v>-</v>
          </cell>
          <cell r="BE2403" t="str">
            <v>-</v>
          </cell>
          <cell r="BF2403" t="str">
            <v>-</v>
          </cell>
          <cell r="BG2403" t="str">
            <v>-</v>
          </cell>
          <cell r="BH2403">
            <v>2023</v>
          </cell>
          <cell r="BI2403">
            <v>0</v>
          </cell>
          <cell r="BJ2403" t="str">
            <v>Arrendado</v>
          </cell>
          <cell r="BN2403">
            <v>0</v>
          </cell>
          <cell r="BO2403">
            <v>0</v>
          </cell>
          <cell r="BP2403" t="str">
            <v>-</v>
          </cell>
          <cell r="BQ2403">
            <v>43652</v>
          </cell>
          <cell r="BR2403" t="str">
            <v>AP-20181108-0815</v>
          </cell>
          <cell r="BS2403" t="str">
            <v>213</v>
          </cell>
          <cell r="BT2403" t="str">
            <v>4/48</v>
          </cell>
          <cell r="BU2403">
            <v>2389.08</v>
          </cell>
          <cell r="BV2403">
            <v>2739.57</v>
          </cell>
          <cell r="BW2403">
            <v>5128.6499999999996</v>
          </cell>
          <cell r="BX2403">
            <v>820.58</v>
          </cell>
          <cell r="BY2403">
            <v>5949.23</v>
          </cell>
          <cell r="BZ2403">
            <v>250216.82</v>
          </cell>
          <cell r="CA2403" t="str">
            <v>25/02/2019</v>
          </cell>
          <cell r="CB2403" t="str">
            <v>06/03/2023</v>
          </cell>
          <cell r="CC2403" t="str">
            <v>Lunes</v>
          </cell>
          <cell r="CD2403" t="str">
            <v>-</v>
          </cell>
          <cell r="CE2403" t="str">
            <v>5</v>
          </cell>
          <cell r="CF2403" t="str">
            <v>Amarillo</v>
          </cell>
          <cell r="CG2403" t="str">
            <v>1er Sábado</v>
          </cell>
          <cell r="CH2403" t="str">
            <v>Ene y Feb</v>
          </cell>
          <cell r="CI2403" t="str">
            <v>Jul y Ago</v>
          </cell>
          <cell r="CJ2403" t="str">
            <v>PAdmvo</v>
          </cell>
          <cell r="CK2403">
            <v>72</v>
          </cell>
          <cell r="CL2403" t="str">
            <v>101 - MAGNA</v>
          </cell>
          <cell r="CM2403" t="str">
            <v>19205</v>
          </cell>
          <cell r="CN2403" t="str">
            <v>185/60/R15</v>
          </cell>
          <cell r="CO2403" t="str">
            <v>Motor: 1.5L, Potencia: 99hp @ 4,800 rpm. Torque: 82 lb-pie @ 4,000 rpm</v>
          </cell>
          <cell r="CP2403" t="str">
            <v>-</v>
          </cell>
        </row>
        <row r="2404">
          <cell r="A2404" t="str">
            <v>19206</v>
          </cell>
          <cell r="B2404" t="str">
            <v>02F676</v>
          </cell>
          <cell r="C2404" t="str">
            <v>Ciudad de México</v>
          </cell>
          <cell r="D2404" t="str">
            <v>No aplica</v>
          </cell>
          <cell r="E2404" t="str">
            <v>Prius</v>
          </cell>
          <cell r="F2404" t="str">
            <v>Automóvil</v>
          </cell>
          <cell r="G2404" t="str">
            <v>Toyota</v>
          </cell>
          <cell r="H2404" t="str">
            <v>Prius C 5 Ptas, Híbrido, T/A-CVT, D/H, A/A, ABS, B/A, E/E, CD/BT</v>
          </cell>
          <cell r="I2404" t="str">
            <v>JTDKDTB30K1625498</v>
          </cell>
          <cell r="J2404" t="str">
            <v>1NZ8775484</v>
          </cell>
          <cell r="K2404" t="str">
            <v>Magna</v>
          </cell>
          <cell r="L2404">
            <v>4</v>
          </cell>
          <cell r="M2404">
            <v>36</v>
          </cell>
          <cell r="N2404">
            <v>2019</v>
          </cell>
          <cell r="O2404" t="str">
            <v>Ciudad de México</v>
          </cell>
          <cell r="P2404" t="str">
            <v>Ciudad de México</v>
          </cell>
          <cell r="Q2404" t="str">
            <v>Zona Metropolitana</v>
          </cell>
          <cell r="R2404" t="str">
            <v>Activo</v>
          </cell>
          <cell r="S2404" t="str">
            <v>En operación</v>
          </cell>
          <cell r="T2404" t="str">
            <v>GNP</v>
          </cell>
          <cell r="U2404" t="str">
            <v>Grupo Nacional Provincial, S.A.B.</v>
          </cell>
          <cell r="V2404" t="str">
            <v>Pool Administrativo</v>
          </cell>
          <cell r="W2404" t="str">
            <v>Pool Administrativo</v>
          </cell>
          <cell r="X2404" t="str">
            <v>Pool Admvo. Metro Sur</v>
          </cell>
          <cell r="Y2404" t="str">
            <v>Pool</v>
          </cell>
          <cell r="Z2404" t="str">
            <v>N89927</v>
          </cell>
          <cell r="AA2404" t="str">
            <v>Salazar Hernández Alejandro</v>
          </cell>
          <cell r="AB2404" t="str">
            <v>Grupo Nacional Provincial, S.A.B.</v>
          </cell>
          <cell r="AC2404" t="str">
            <v>SAHA7905127X5</v>
          </cell>
          <cell r="AD2404" t="str">
            <v>Jefe de departamento</v>
          </cell>
          <cell r="AE2404" t="str">
            <v>Jefe de Departamento A</v>
          </cell>
          <cell r="AF2404" t="str">
            <v>Unidad Staff</v>
          </cell>
          <cell r="AG2404" t="str">
            <v>Dirección Recursos Humanos y Servicios Administrativos</v>
          </cell>
          <cell r="AH2404" t="str">
            <v>Subdir. Servicios Generales</v>
          </cell>
          <cell r="AI2404" t="str">
            <v>C6705</v>
          </cell>
          <cell r="AJ2404" t="str">
            <v>Ramirez Granados Arturo</v>
          </cell>
          <cell r="AK2404" t="str">
            <v>Sur P2 C-4</v>
          </cell>
          <cell r="AL2404" t="str">
            <v>Plaza GNP</v>
          </cell>
          <cell r="AM2404">
            <v>3398</v>
          </cell>
          <cell r="AN2404" t="str">
            <v>alejandro.salazar@gnp.com.mx</v>
          </cell>
          <cell r="AO2404" t="str">
            <v>alejandro.salazar@gnp.com.mx</v>
          </cell>
          <cell r="AQ2404" t="str">
            <v>-</v>
          </cell>
          <cell r="AR2404" t="str">
            <v>6363180013893977</v>
          </cell>
          <cell r="AS2404" t="str">
            <v>ACTIVO</v>
          </cell>
          <cell r="AT2404" t="str">
            <v>-</v>
          </cell>
          <cell r="AU2404" t="str">
            <v>-</v>
          </cell>
          <cell r="AV2404" t="str">
            <v>-</v>
          </cell>
          <cell r="AW2404" t="str">
            <v>-</v>
          </cell>
          <cell r="AX2404" t="str">
            <v>-</v>
          </cell>
          <cell r="AY2404" t="str">
            <v>No</v>
          </cell>
          <cell r="AZ2404" t="str">
            <v>-</v>
          </cell>
          <cell r="BA2404" t="str">
            <v>-</v>
          </cell>
          <cell r="BB2404" t="str">
            <v>-</v>
          </cell>
          <cell r="BC2404" t="str">
            <v>-</v>
          </cell>
          <cell r="BD2404" t="str">
            <v>-</v>
          </cell>
          <cell r="BE2404" t="str">
            <v>-</v>
          </cell>
          <cell r="BF2404" t="str">
            <v>-</v>
          </cell>
          <cell r="BG2404" t="str">
            <v>-</v>
          </cell>
          <cell r="BH2404">
            <v>2023</v>
          </cell>
          <cell r="BI2404">
            <v>0</v>
          </cell>
          <cell r="BJ2404" t="str">
            <v>Arrendado</v>
          </cell>
          <cell r="BN2404">
            <v>0</v>
          </cell>
          <cell r="BO2404">
            <v>0</v>
          </cell>
          <cell r="BP2404" t="str">
            <v>-</v>
          </cell>
          <cell r="BQ2404">
            <v>43652</v>
          </cell>
          <cell r="BR2404" t="str">
            <v>AP-20181108-0815</v>
          </cell>
          <cell r="BS2404" t="str">
            <v>214</v>
          </cell>
          <cell r="BT2404" t="str">
            <v>4/48</v>
          </cell>
          <cell r="BU2404">
            <v>2389.08</v>
          </cell>
          <cell r="BV2404">
            <v>2739.57</v>
          </cell>
          <cell r="BW2404">
            <v>5128.6499999999996</v>
          </cell>
          <cell r="BX2404">
            <v>820.58</v>
          </cell>
          <cell r="BY2404">
            <v>5949.23</v>
          </cell>
          <cell r="BZ2404">
            <v>250216.82</v>
          </cell>
          <cell r="CA2404" t="str">
            <v>25/02/2019</v>
          </cell>
          <cell r="CB2404" t="str">
            <v>06/03/2023</v>
          </cell>
          <cell r="CC2404" t="str">
            <v>Lunes</v>
          </cell>
          <cell r="CD2404" t="str">
            <v>-</v>
          </cell>
          <cell r="CE2404" t="str">
            <v>6</v>
          </cell>
          <cell r="CF2404" t="str">
            <v>Amarillo</v>
          </cell>
          <cell r="CG2404" t="str">
            <v>1er Sábado</v>
          </cell>
          <cell r="CH2404" t="str">
            <v>Ene y Feb</v>
          </cell>
          <cell r="CI2404" t="str">
            <v>Jul y Ago</v>
          </cell>
          <cell r="CJ2404" t="str">
            <v>PAdmvo</v>
          </cell>
          <cell r="CK2404">
            <v>72</v>
          </cell>
          <cell r="CL2404" t="str">
            <v>101 - MAGNA</v>
          </cell>
          <cell r="CM2404" t="str">
            <v>19206</v>
          </cell>
          <cell r="CN2404" t="str">
            <v>185/60/R15</v>
          </cell>
          <cell r="CO2404" t="str">
            <v>Motor: 1.5L, Potencia: 99hp @ 4,800 rpm. Torque: 82 lb-pie @ 4,000 rpm</v>
          </cell>
          <cell r="CP2404" t="str">
            <v>-</v>
          </cell>
        </row>
        <row r="2405">
          <cell r="A2405" t="str">
            <v>19207</v>
          </cell>
          <cell r="B2405" t="str">
            <v>02F678</v>
          </cell>
          <cell r="C2405" t="str">
            <v>Ciudad de México</v>
          </cell>
          <cell r="D2405" t="str">
            <v>No aplica</v>
          </cell>
          <cell r="E2405" t="str">
            <v>Prius</v>
          </cell>
          <cell r="F2405" t="str">
            <v>Automóvil</v>
          </cell>
          <cell r="G2405" t="str">
            <v>Toyota</v>
          </cell>
          <cell r="H2405" t="str">
            <v>Prius C 5 Ptas, Híbrido, T/A-CVT, D/H, A/A, ABS, B/A, E/E, CD/BT</v>
          </cell>
          <cell r="I2405" t="str">
            <v>JTDKDTB3XK1625444</v>
          </cell>
          <cell r="J2405" t="str">
            <v>1NZ8774473</v>
          </cell>
          <cell r="K2405" t="str">
            <v>Magna</v>
          </cell>
          <cell r="L2405">
            <v>4</v>
          </cell>
          <cell r="M2405">
            <v>36</v>
          </cell>
          <cell r="N2405">
            <v>2019</v>
          </cell>
          <cell r="O2405" t="str">
            <v>Ciudad de México</v>
          </cell>
          <cell r="P2405" t="str">
            <v>Ciudad de México</v>
          </cell>
          <cell r="Q2405" t="str">
            <v>Zona Metropolitana</v>
          </cell>
          <cell r="R2405" t="str">
            <v>Activo</v>
          </cell>
          <cell r="S2405" t="str">
            <v>En operación</v>
          </cell>
          <cell r="T2405" t="str">
            <v>GNP</v>
          </cell>
          <cell r="U2405" t="str">
            <v>Grupo Nacional Provincial, S.A.B.</v>
          </cell>
          <cell r="V2405" t="str">
            <v>Pool Administrativo</v>
          </cell>
          <cell r="W2405" t="str">
            <v>Pool Administrativo</v>
          </cell>
          <cell r="X2405" t="str">
            <v>Plaza GNP</v>
          </cell>
          <cell r="Y2405" t="str">
            <v>Pool</v>
          </cell>
          <cell r="Z2405" t="str">
            <v>N89927</v>
          </cell>
          <cell r="AA2405" t="str">
            <v>Salazar Hernández Alejandro</v>
          </cell>
          <cell r="AB2405" t="str">
            <v>Grupo Nacional Provincial, S.A.B.</v>
          </cell>
          <cell r="AC2405" t="str">
            <v>SAHA7905127X5</v>
          </cell>
          <cell r="AD2405" t="str">
            <v>Jefe de departamento</v>
          </cell>
          <cell r="AE2405" t="str">
            <v>Jefe de Departamento A</v>
          </cell>
          <cell r="AF2405" t="str">
            <v>Unidad Staff</v>
          </cell>
          <cell r="AG2405" t="str">
            <v>Dirección Recursos Humanos y Servicios Administrativos</v>
          </cell>
          <cell r="AH2405" t="str">
            <v>Subdir. Servicios Generales</v>
          </cell>
          <cell r="AI2405" t="str">
            <v>C6705</v>
          </cell>
          <cell r="AJ2405" t="str">
            <v>Ramirez Granados Arturo</v>
          </cell>
          <cell r="AK2405" t="str">
            <v>Sur P2 C-4</v>
          </cell>
          <cell r="AL2405" t="str">
            <v>Plaza GNP</v>
          </cell>
          <cell r="AM2405">
            <v>3398</v>
          </cell>
          <cell r="AN2405" t="str">
            <v>alejandro.salazar@gnp.com.mx</v>
          </cell>
          <cell r="AO2405" t="str">
            <v>alejandro.salazar@gnp.com.mx</v>
          </cell>
          <cell r="AQ2405" t="str">
            <v>-</v>
          </cell>
          <cell r="AR2405" t="str">
            <v>6363180013893951</v>
          </cell>
          <cell r="AS2405" t="str">
            <v>ACTIVO</v>
          </cell>
          <cell r="AT2405" t="str">
            <v>-</v>
          </cell>
          <cell r="AU2405" t="str">
            <v>-</v>
          </cell>
          <cell r="AV2405" t="str">
            <v>-</v>
          </cell>
          <cell r="AW2405" t="str">
            <v>IMDM24204245..</v>
          </cell>
          <cell r="AX2405" t="str">
            <v>Activo</v>
          </cell>
          <cell r="AY2405" t="str">
            <v>No</v>
          </cell>
          <cell r="AZ2405" t="str">
            <v>-</v>
          </cell>
          <cell r="BA2405" t="str">
            <v>-</v>
          </cell>
          <cell r="BB2405" t="str">
            <v>-</v>
          </cell>
          <cell r="BC2405" t="str">
            <v>-</v>
          </cell>
          <cell r="BD2405" t="str">
            <v>-</v>
          </cell>
          <cell r="BE2405" t="str">
            <v>-</v>
          </cell>
          <cell r="BF2405" t="str">
            <v>-</v>
          </cell>
          <cell r="BG2405" t="str">
            <v>-</v>
          </cell>
          <cell r="BH2405">
            <v>2023</v>
          </cell>
          <cell r="BI2405">
            <v>0</v>
          </cell>
          <cell r="BJ2405" t="str">
            <v>Arrendado</v>
          </cell>
          <cell r="BN2405">
            <v>0</v>
          </cell>
          <cell r="BO2405">
            <v>0</v>
          </cell>
          <cell r="BP2405" t="str">
            <v>-</v>
          </cell>
          <cell r="BQ2405">
            <v>43652</v>
          </cell>
          <cell r="BR2405" t="str">
            <v>AP-20181108-0815</v>
          </cell>
          <cell r="BS2405" t="str">
            <v>215</v>
          </cell>
          <cell r="BT2405" t="str">
            <v>4/48</v>
          </cell>
          <cell r="BU2405">
            <v>2389.08</v>
          </cell>
          <cell r="BV2405">
            <v>2739.57</v>
          </cell>
          <cell r="BW2405">
            <v>5128.6499999999996</v>
          </cell>
          <cell r="BX2405">
            <v>820.58</v>
          </cell>
          <cell r="BY2405">
            <v>5949.23</v>
          </cell>
          <cell r="BZ2405">
            <v>250216.82</v>
          </cell>
          <cell r="CA2405" t="str">
            <v>25/02/2019</v>
          </cell>
          <cell r="CB2405" t="str">
            <v>06/03/2023</v>
          </cell>
          <cell r="CC2405" t="str">
            <v>Martes</v>
          </cell>
          <cell r="CD2405" t="str">
            <v>-</v>
          </cell>
          <cell r="CE2405" t="str">
            <v>8</v>
          </cell>
          <cell r="CF2405" t="str">
            <v>Rosa</v>
          </cell>
          <cell r="CG2405" t="str">
            <v>2o Sábado</v>
          </cell>
          <cell r="CH2405" t="str">
            <v>Feb y Mzo</v>
          </cell>
          <cell r="CI2405" t="str">
            <v>Ago y Sep</v>
          </cell>
          <cell r="CJ2405" t="str">
            <v>PAdmvo</v>
          </cell>
          <cell r="CK2405">
            <v>72</v>
          </cell>
          <cell r="CL2405" t="str">
            <v>101 - MAGNA</v>
          </cell>
          <cell r="CM2405" t="str">
            <v>19207</v>
          </cell>
          <cell r="CN2405" t="str">
            <v>185/60/R15</v>
          </cell>
          <cell r="CO2405" t="str">
            <v>Motor: 1.5L, Potencia: 99hp @ 4,800 rpm. Torque: 82 lb-pie @ 4,000 rpm</v>
          </cell>
          <cell r="CP2405" t="str">
            <v>-</v>
          </cell>
        </row>
        <row r="2406">
          <cell r="A2406" t="str">
            <v>19208</v>
          </cell>
          <cell r="B2406" t="str">
            <v>02F679</v>
          </cell>
          <cell r="C2406" t="str">
            <v>Ciudad de México</v>
          </cell>
          <cell r="D2406" t="str">
            <v>No aplica</v>
          </cell>
          <cell r="E2406" t="str">
            <v>Prius</v>
          </cell>
          <cell r="F2406" t="str">
            <v>Automóvil</v>
          </cell>
          <cell r="G2406" t="str">
            <v>Toyota</v>
          </cell>
          <cell r="H2406" t="str">
            <v>Prius C 5 Ptas, Híbrido, T/A-CVT, D/H, A/A, ABS, B/A, E/E, CD/BT</v>
          </cell>
          <cell r="I2406" t="str">
            <v>JTDKDTB39K1625340</v>
          </cell>
          <cell r="J2406" t="str">
            <v>1NZ8772741</v>
          </cell>
          <cell r="K2406" t="str">
            <v>Magna</v>
          </cell>
          <cell r="L2406">
            <v>4</v>
          </cell>
          <cell r="M2406">
            <v>36</v>
          </cell>
          <cell r="N2406">
            <v>2019</v>
          </cell>
          <cell r="O2406" t="str">
            <v>Ciudad de México</v>
          </cell>
          <cell r="P2406" t="str">
            <v>Ciudad de México</v>
          </cell>
          <cell r="Q2406" t="str">
            <v>Zona Metropolitana</v>
          </cell>
          <cell r="R2406" t="str">
            <v>Activo</v>
          </cell>
          <cell r="S2406" t="str">
            <v>En operación</v>
          </cell>
          <cell r="T2406" t="str">
            <v>GNP</v>
          </cell>
          <cell r="U2406" t="str">
            <v>Grupo Nacional Provincial, S.A.B.</v>
          </cell>
          <cell r="V2406" t="str">
            <v>Pool Administrativo</v>
          </cell>
          <cell r="W2406" t="str">
            <v>Pool Administrativo</v>
          </cell>
          <cell r="X2406" t="str">
            <v>Pool Admvo. Metro Sur</v>
          </cell>
          <cell r="Y2406" t="str">
            <v>Pool</v>
          </cell>
          <cell r="Z2406" t="str">
            <v>N89927</v>
          </cell>
          <cell r="AA2406" t="str">
            <v>Salazar Hernández Alejandro</v>
          </cell>
          <cell r="AB2406" t="str">
            <v>Grupo Nacional Provincial, S.A.B.</v>
          </cell>
          <cell r="AC2406" t="str">
            <v>SAHA7905127X5</v>
          </cell>
          <cell r="AD2406" t="str">
            <v>Jefe de departamento</v>
          </cell>
          <cell r="AE2406" t="str">
            <v>Jefe de Departamento A</v>
          </cell>
          <cell r="AF2406" t="str">
            <v>Unidad Staff</v>
          </cell>
          <cell r="AG2406" t="str">
            <v>Dirección Recursos Humanos y Servicios Administrativos</v>
          </cell>
          <cell r="AH2406" t="str">
            <v>Subdir. Servicios Generales</v>
          </cell>
          <cell r="AI2406" t="str">
            <v>C6705</v>
          </cell>
          <cell r="AJ2406" t="str">
            <v>Ramirez Granados Arturo</v>
          </cell>
          <cell r="AK2406" t="str">
            <v>Sur P2 C-4</v>
          </cell>
          <cell r="AL2406" t="str">
            <v>Plaza GNP</v>
          </cell>
          <cell r="AM2406">
            <v>3398</v>
          </cell>
          <cell r="AN2406" t="str">
            <v>alejandro.salazar@gnp.com.mx</v>
          </cell>
          <cell r="AO2406" t="str">
            <v>alejandro.salazar@gnp.com.mx</v>
          </cell>
          <cell r="AQ2406" t="str">
            <v>-</v>
          </cell>
          <cell r="AR2406" t="str">
            <v>6363180013893993</v>
          </cell>
          <cell r="AS2406" t="str">
            <v>ACTIVO</v>
          </cell>
          <cell r="AT2406" t="str">
            <v>-</v>
          </cell>
          <cell r="AU2406" t="str">
            <v>-</v>
          </cell>
          <cell r="AV2406" t="str">
            <v>-</v>
          </cell>
          <cell r="AW2406" t="str">
            <v>IMDM24204327..</v>
          </cell>
          <cell r="AX2406" t="str">
            <v>Activo</v>
          </cell>
          <cell r="AY2406" t="str">
            <v>No</v>
          </cell>
          <cell r="AZ2406" t="str">
            <v>-</v>
          </cell>
          <cell r="BA2406" t="str">
            <v>-</v>
          </cell>
          <cell r="BB2406" t="str">
            <v>-</v>
          </cell>
          <cell r="BC2406" t="str">
            <v>-</v>
          </cell>
          <cell r="BD2406" t="str">
            <v>-</v>
          </cell>
          <cell r="BE2406" t="str">
            <v>-</v>
          </cell>
          <cell r="BF2406" t="str">
            <v>-</v>
          </cell>
          <cell r="BG2406" t="str">
            <v>-</v>
          </cell>
          <cell r="BH2406">
            <v>2023</v>
          </cell>
          <cell r="BI2406">
            <v>0</v>
          </cell>
          <cell r="BJ2406" t="str">
            <v>Arrendado</v>
          </cell>
          <cell r="BN2406">
            <v>0</v>
          </cell>
          <cell r="BO2406">
            <v>0</v>
          </cell>
          <cell r="BP2406" t="str">
            <v>-</v>
          </cell>
          <cell r="BQ2406">
            <v>43652</v>
          </cell>
          <cell r="BR2406" t="str">
            <v>AP-20181108-0815</v>
          </cell>
          <cell r="BS2406" t="str">
            <v>216</v>
          </cell>
          <cell r="BT2406" t="str">
            <v>4/48</v>
          </cell>
          <cell r="BU2406">
            <v>2389.08</v>
          </cell>
          <cell r="BV2406">
            <v>2739.57</v>
          </cell>
          <cell r="BW2406">
            <v>5128.6499999999996</v>
          </cell>
          <cell r="BX2406">
            <v>820.58</v>
          </cell>
          <cell r="BY2406">
            <v>5949.23</v>
          </cell>
          <cell r="BZ2406">
            <v>250216.82</v>
          </cell>
          <cell r="CA2406" t="str">
            <v>25/02/2019</v>
          </cell>
          <cell r="CB2406" t="str">
            <v>06/03/2023</v>
          </cell>
          <cell r="CC2406" t="str">
            <v>Viernes</v>
          </cell>
          <cell r="CD2406" t="str">
            <v>-</v>
          </cell>
          <cell r="CE2406" t="str">
            <v>9</v>
          </cell>
          <cell r="CF2406" t="str">
            <v>Azul</v>
          </cell>
          <cell r="CG2406" t="str">
            <v>5o Sábado</v>
          </cell>
          <cell r="CH2406" t="str">
            <v>May y Jun</v>
          </cell>
          <cell r="CI2406" t="str">
            <v>Nov y Dic</v>
          </cell>
          <cell r="CJ2406" t="str">
            <v>PAdmvo</v>
          </cell>
          <cell r="CK2406">
            <v>72</v>
          </cell>
          <cell r="CL2406" t="str">
            <v>101 - MAGNA</v>
          </cell>
          <cell r="CM2406" t="str">
            <v>19208</v>
          </cell>
          <cell r="CN2406" t="str">
            <v>185/60/R15</v>
          </cell>
          <cell r="CO2406" t="str">
            <v>Motor: 1.5L, Potencia: 99hp @ 4,800 rpm. Torque: 82 lb-pie @ 4,000 rpm</v>
          </cell>
          <cell r="CP2406" t="str">
            <v>-</v>
          </cell>
        </row>
        <row r="2407">
          <cell r="A2407" t="str">
            <v>19209</v>
          </cell>
          <cell r="B2407" t="str">
            <v>02F776</v>
          </cell>
          <cell r="C2407" t="str">
            <v>Ciudad de México</v>
          </cell>
          <cell r="D2407" t="str">
            <v>No aplica</v>
          </cell>
          <cell r="E2407" t="str">
            <v>Prius</v>
          </cell>
          <cell r="F2407" t="str">
            <v>Automóvil</v>
          </cell>
          <cell r="G2407" t="str">
            <v>Toyota</v>
          </cell>
          <cell r="H2407" t="str">
            <v>Prius C 5 Ptas, Híbrido, T/A-CVT, D/H, A/A, ABS, B/A, E/E, CD/BT</v>
          </cell>
          <cell r="I2407" t="str">
            <v>JTDKDTB3XK1625590</v>
          </cell>
          <cell r="J2407" t="str">
            <v>1NZ8777816</v>
          </cell>
          <cell r="K2407" t="str">
            <v>Magna</v>
          </cell>
          <cell r="L2407">
            <v>4</v>
          </cell>
          <cell r="M2407">
            <v>36</v>
          </cell>
          <cell r="N2407">
            <v>2019</v>
          </cell>
          <cell r="O2407" t="str">
            <v>Ciudad de México</v>
          </cell>
          <cell r="P2407" t="str">
            <v>Ciudad de México</v>
          </cell>
          <cell r="Q2407" t="str">
            <v>Zona Metropolitana</v>
          </cell>
          <cell r="R2407" t="str">
            <v>Activo</v>
          </cell>
          <cell r="S2407" t="str">
            <v>En operación</v>
          </cell>
          <cell r="T2407" t="str">
            <v>GNP</v>
          </cell>
          <cell r="U2407" t="str">
            <v>Grupo Nacional Provincial, S.A.B.</v>
          </cell>
          <cell r="V2407" t="str">
            <v>Pool Administrativo</v>
          </cell>
          <cell r="W2407" t="str">
            <v>Pool Administrativo</v>
          </cell>
          <cell r="X2407" t="str">
            <v>Plaza GNP</v>
          </cell>
          <cell r="Y2407" t="str">
            <v>Pool</v>
          </cell>
          <cell r="Z2407" t="str">
            <v>N89927</v>
          </cell>
          <cell r="AA2407" t="str">
            <v>Salazar Hernández Alejandro</v>
          </cell>
          <cell r="AB2407" t="str">
            <v>Grupo Nacional Provincial, S.A.B.</v>
          </cell>
          <cell r="AC2407" t="str">
            <v>SAHA7905127X5</v>
          </cell>
          <cell r="AD2407" t="str">
            <v>Jefe de departamento</v>
          </cell>
          <cell r="AE2407" t="str">
            <v>Jefe de Departamento A</v>
          </cell>
          <cell r="AF2407" t="str">
            <v>Unidad Staff</v>
          </cell>
          <cell r="AG2407" t="str">
            <v>Dirección Recursos Humanos y Servicios Administrativos</v>
          </cell>
          <cell r="AH2407" t="str">
            <v>Subdir. Servicios Generales</v>
          </cell>
          <cell r="AI2407" t="str">
            <v>C6705</v>
          </cell>
          <cell r="AJ2407" t="str">
            <v>Ramirez Granados Arturo</v>
          </cell>
          <cell r="AK2407" t="str">
            <v>Sur P2 C-4</v>
          </cell>
          <cell r="AL2407" t="str">
            <v>Plaza GNP</v>
          </cell>
          <cell r="AM2407">
            <v>3398</v>
          </cell>
          <cell r="AN2407" t="str">
            <v>alejandro.salazar@gnp.com.mx</v>
          </cell>
          <cell r="AO2407" t="str">
            <v>alejandro.salazar@gnp.com.mx</v>
          </cell>
          <cell r="AQ2407" t="str">
            <v>-</v>
          </cell>
          <cell r="AR2407" t="str">
            <v>6363180013921745</v>
          </cell>
          <cell r="AS2407" t="str">
            <v>ACTIVO</v>
          </cell>
          <cell r="AT2407" t="str">
            <v>-</v>
          </cell>
          <cell r="AU2407" t="str">
            <v>-</v>
          </cell>
          <cell r="AV2407" t="str">
            <v>-</v>
          </cell>
          <cell r="AW2407" t="str">
            <v>IMDM24204259..</v>
          </cell>
          <cell r="AX2407" t="str">
            <v>Activo</v>
          </cell>
          <cell r="AY2407" t="str">
            <v>No</v>
          </cell>
          <cell r="AZ2407" t="str">
            <v>-</v>
          </cell>
          <cell r="BA2407" t="str">
            <v>-</v>
          </cell>
          <cell r="BB2407" t="str">
            <v>-</v>
          </cell>
          <cell r="BC2407" t="str">
            <v>-</v>
          </cell>
          <cell r="BD2407" t="str">
            <v>-</v>
          </cell>
          <cell r="BE2407" t="str">
            <v>-</v>
          </cell>
          <cell r="BF2407" t="str">
            <v>-</v>
          </cell>
          <cell r="BG2407" t="str">
            <v>-</v>
          </cell>
          <cell r="BH2407">
            <v>2023</v>
          </cell>
          <cell r="BI2407">
            <v>0</v>
          </cell>
          <cell r="BJ2407" t="str">
            <v>Arrendado</v>
          </cell>
          <cell r="BN2407">
            <v>0</v>
          </cell>
          <cell r="BO2407">
            <v>0</v>
          </cell>
          <cell r="BP2407" t="str">
            <v>-</v>
          </cell>
          <cell r="BQ2407">
            <v>43652</v>
          </cell>
          <cell r="BR2407" t="str">
            <v>AP-20181108-0815</v>
          </cell>
          <cell r="BS2407" t="str">
            <v>217</v>
          </cell>
          <cell r="BT2407" t="str">
            <v>4/48</v>
          </cell>
          <cell r="BU2407">
            <v>2389.08</v>
          </cell>
          <cell r="BV2407">
            <v>2739.57</v>
          </cell>
          <cell r="BW2407">
            <v>5128.6499999999996</v>
          </cell>
          <cell r="BX2407">
            <v>820.58</v>
          </cell>
          <cell r="BY2407">
            <v>5949.23</v>
          </cell>
          <cell r="BZ2407">
            <v>250216.82</v>
          </cell>
          <cell r="CA2407" t="str">
            <v>25/02/2019</v>
          </cell>
          <cell r="CB2407" t="str">
            <v>06/03/2023</v>
          </cell>
          <cell r="CC2407" t="str">
            <v>Lunes</v>
          </cell>
          <cell r="CD2407" t="str">
            <v>-</v>
          </cell>
          <cell r="CE2407" t="str">
            <v>6</v>
          </cell>
          <cell r="CF2407" t="str">
            <v>Amarillo</v>
          </cell>
          <cell r="CG2407" t="str">
            <v>1er Sábado</v>
          </cell>
          <cell r="CH2407" t="str">
            <v>Ene y Feb</v>
          </cell>
          <cell r="CI2407" t="str">
            <v>Jul y Ago</v>
          </cell>
          <cell r="CJ2407" t="str">
            <v>PAdmvo</v>
          </cell>
          <cell r="CK2407">
            <v>72</v>
          </cell>
          <cell r="CL2407" t="str">
            <v>101 - MAGNA</v>
          </cell>
          <cell r="CM2407" t="str">
            <v>19209</v>
          </cell>
          <cell r="CN2407" t="str">
            <v>185/60/R15</v>
          </cell>
          <cell r="CO2407" t="str">
            <v>Motor: 1.5L, Potencia: 99hp @ 4,800 rpm. Torque: 82 lb-pie @ 4,000 rpm</v>
          </cell>
          <cell r="CP2407" t="str">
            <v>-</v>
          </cell>
        </row>
        <row r="2408">
          <cell r="A2408" t="str">
            <v>19210</v>
          </cell>
          <cell r="B2408" t="str">
            <v>02F775</v>
          </cell>
          <cell r="C2408" t="str">
            <v>Ciudad de México</v>
          </cell>
          <cell r="D2408" t="str">
            <v>No aplica</v>
          </cell>
          <cell r="E2408" t="str">
            <v>Prius</v>
          </cell>
          <cell r="F2408" t="str">
            <v>Automóvil</v>
          </cell>
          <cell r="G2408" t="str">
            <v>Toyota</v>
          </cell>
          <cell r="H2408" t="str">
            <v>Prius C 5 Ptas, Híbrido, T/A-CVT, D/H, A/A, ABS, B/A, E/E, CD/BT</v>
          </cell>
          <cell r="I2408" t="str">
            <v>JTDKDTB3XK1625654</v>
          </cell>
          <cell r="J2408" t="str">
            <v>1NZ8779128</v>
          </cell>
          <cell r="K2408" t="str">
            <v>Magna</v>
          </cell>
          <cell r="L2408">
            <v>4</v>
          </cell>
          <cell r="M2408">
            <v>36</v>
          </cell>
          <cell r="N2408">
            <v>2019</v>
          </cell>
          <cell r="O2408" t="str">
            <v>Ciudad de México</v>
          </cell>
          <cell r="P2408" t="str">
            <v>Ciudad de México</v>
          </cell>
          <cell r="Q2408" t="str">
            <v>Zona Metropolitana</v>
          </cell>
          <cell r="R2408" t="str">
            <v>Activo</v>
          </cell>
          <cell r="S2408" t="str">
            <v>En operación</v>
          </cell>
          <cell r="T2408" t="str">
            <v>GNP</v>
          </cell>
          <cell r="U2408" t="str">
            <v>Grupo Nacional Provincial, S.A.B.</v>
          </cell>
          <cell r="V2408" t="str">
            <v>Pool Administrativo</v>
          </cell>
          <cell r="W2408" t="str">
            <v>Pool Administrativo</v>
          </cell>
          <cell r="X2408" t="str">
            <v>Plaza GNP</v>
          </cell>
          <cell r="Y2408" t="str">
            <v>Pool</v>
          </cell>
          <cell r="Z2408" t="str">
            <v>N89927</v>
          </cell>
          <cell r="AA2408" t="str">
            <v>Salazar Hernández Alejandro</v>
          </cell>
          <cell r="AB2408" t="str">
            <v>Grupo Nacional Provincial, S.A.B.</v>
          </cell>
          <cell r="AC2408" t="str">
            <v>SAHA7905127X5</v>
          </cell>
          <cell r="AD2408" t="str">
            <v>Jefe de departamento</v>
          </cell>
          <cell r="AE2408" t="str">
            <v>Jefe de Departamento A</v>
          </cell>
          <cell r="AF2408" t="str">
            <v>Unidad Staff</v>
          </cell>
          <cell r="AG2408" t="str">
            <v>Dirección Recursos Humanos y Servicios Administrativos</v>
          </cell>
          <cell r="AH2408" t="str">
            <v>Subdir. Servicios Generales</v>
          </cell>
          <cell r="AI2408" t="str">
            <v>C6705</v>
          </cell>
          <cell r="AJ2408" t="str">
            <v>Ramirez Granados Arturo</v>
          </cell>
          <cell r="AK2408" t="str">
            <v>Sur P2 C-4</v>
          </cell>
          <cell r="AL2408" t="str">
            <v>Plaza GNP</v>
          </cell>
          <cell r="AM2408">
            <v>3398</v>
          </cell>
          <cell r="AN2408" t="str">
            <v>alejandro.salazar@gnp.com.mx</v>
          </cell>
          <cell r="AO2408" t="str">
            <v>alejandro.salazar@gnp.com.mx</v>
          </cell>
          <cell r="AQ2408" t="str">
            <v>-</v>
          </cell>
          <cell r="AR2408" t="str">
            <v>6363180013921760</v>
          </cell>
          <cell r="AS2408" t="str">
            <v>CANCELADO</v>
          </cell>
          <cell r="AT2408" t="str">
            <v>-</v>
          </cell>
          <cell r="AU2408" t="str">
            <v>-</v>
          </cell>
          <cell r="AV2408" t="str">
            <v>-</v>
          </cell>
          <cell r="AW2408" t="str">
            <v>IMDM24204260..</v>
          </cell>
          <cell r="AX2408" t="str">
            <v>Activo</v>
          </cell>
          <cell r="AY2408" t="str">
            <v>No</v>
          </cell>
          <cell r="AZ2408" t="str">
            <v>-</v>
          </cell>
          <cell r="BA2408" t="str">
            <v>-</v>
          </cell>
          <cell r="BB2408" t="str">
            <v>-</v>
          </cell>
          <cell r="BC2408" t="str">
            <v>-</v>
          </cell>
          <cell r="BD2408" t="str">
            <v>-</v>
          </cell>
          <cell r="BE2408" t="str">
            <v>-</v>
          </cell>
          <cell r="BF2408" t="str">
            <v>-</v>
          </cell>
          <cell r="BG2408" t="str">
            <v>-</v>
          </cell>
          <cell r="BH2408">
            <v>2023</v>
          </cell>
          <cell r="BI2408">
            <v>0</v>
          </cell>
          <cell r="BJ2408" t="str">
            <v>Arrendado</v>
          </cell>
          <cell r="BN2408">
            <v>0</v>
          </cell>
          <cell r="BO2408">
            <v>0</v>
          </cell>
          <cell r="BP2408" t="str">
            <v>-</v>
          </cell>
          <cell r="BQ2408">
            <v>43652</v>
          </cell>
          <cell r="BR2408" t="str">
            <v>AP-20181108-0815</v>
          </cell>
          <cell r="BS2408" t="str">
            <v>218</v>
          </cell>
          <cell r="BT2408" t="str">
            <v>4/48</v>
          </cell>
          <cell r="BU2408">
            <v>2389.08</v>
          </cell>
          <cell r="BV2408">
            <v>2739.57</v>
          </cell>
          <cell r="BW2408">
            <v>5128.6499999999996</v>
          </cell>
          <cell r="BX2408">
            <v>820.58</v>
          </cell>
          <cell r="BY2408">
            <v>5949.23</v>
          </cell>
          <cell r="BZ2408">
            <v>250216.82</v>
          </cell>
          <cell r="CA2408" t="str">
            <v>25/02/2019</v>
          </cell>
          <cell r="CB2408" t="str">
            <v>06/03/2023</v>
          </cell>
          <cell r="CC2408" t="str">
            <v>Lunes</v>
          </cell>
          <cell r="CD2408" t="str">
            <v>-</v>
          </cell>
          <cell r="CE2408" t="str">
            <v>5</v>
          </cell>
          <cell r="CF2408" t="str">
            <v>Amarillo</v>
          </cell>
          <cell r="CG2408" t="str">
            <v>1er Sábado</v>
          </cell>
          <cell r="CH2408" t="str">
            <v>Ene y Feb</v>
          </cell>
          <cell r="CI2408" t="str">
            <v>Jul y Ago</v>
          </cell>
          <cell r="CJ2408" t="str">
            <v>PAdmvo</v>
          </cell>
          <cell r="CK2408">
            <v>72</v>
          </cell>
          <cell r="CL2408" t="str">
            <v>101 - MAGNA</v>
          </cell>
          <cell r="CM2408" t="str">
            <v>19210</v>
          </cell>
          <cell r="CN2408" t="str">
            <v>185/60/R15</v>
          </cell>
          <cell r="CO2408" t="str">
            <v>Motor: 1.5L, Potencia: 99hp @ 4,800 rpm. Torque: 82 lb-pie @ 4,000 rpm</v>
          </cell>
          <cell r="CP2408" t="str">
            <v>-</v>
          </cell>
        </row>
        <row r="2409">
          <cell r="A2409" t="str">
            <v>19211</v>
          </cell>
          <cell r="B2409" t="str">
            <v>02F779</v>
          </cell>
          <cell r="C2409" t="str">
            <v>Ciudad de México</v>
          </cell>
          <cell r="D2409" t="str">
            <v>No aplica</v>
          </cell>
          <cell r="E2409" t="str">
            <v>Prius</v>
          </cell>
          <cell r="F2409" t="str">
            <v>Automóvil</v>
          </cell>
          <cell r="G2409" t="str">
            <v>Toyota</v>
          </cell>
          <cell r="H2409" t="str">
            <v>Prius C 5 Ptas, Híbrido, T/A-CVT, D/H, A/A, ABS, B/A, E/E, CD/BT</v>
          </cell>
          <cell r="I2409" t="str">
            <v>JTDKDTB39K1625502</v>
          </cell>
          <cell r="J2409" t="str">
            <v>1NZ8775677</v>
          </cell>
          <cell r="K2409" t="str">
            <v>Magna</v>
          </cell>
          <cell r="L2409">
            <v>4</v>
          </cell>
          <cell r="M2409">
            <v>36</v>
          </cell>
          <cell r="N2409">
            <v>2019</v>
          </cell>
          <cell r="O2409" t="str">
            <v>Ciudad de México</v>
          </cell>
          <cell r="P2409" t="str">
            <v>Ciudad de México</v>
          </cell>
          <cell r="Q2409" t="str">
            <v>Zona Metropolitana</v>
          </cell>
          <cell r="R2409" t="str">
            <v>Activo</v>
          </cell>
          <cell r="S2409" t="str">
            <v>En operación</v>
          </cell>
          <cell r="T2409" t="str">
            <v>GNP</v>
          </cell>
          <cell r="U2409" t="str">
            <v>Grupo Nacional Provincial, S.A.B.</v>
          </cell>
          <cell r="V2409" t="str">
            <v>Pool Administrativo</v>
          </cell>
          <cell r="W2409" t="str">
            <v>Pool Administrativo</v>
          </cell>
          <cell r="X2409" t="str">
            <v>Plaza GNP</v>
          </cell>
          <cell r="Y2409" t="str">
            <v>Pool</v>
          </cell>
          <cell r="Z2409" t="str">
            <v>N89927</v>
          </cell>
          <cell r="AA2409" t="str">
            <v>Salazar Hernández Alejandro</v>
          </cell>
          <cell r="AB2409" t="str">
            <v>Grupo Nacional Provincial, S.A.B.</v>
          </cell>
          <cell r="AC2409" t="str">
            <v>SAHA7905127X5</v>
          </cell>
          <cell r="AD2409" t="str">
            <v>Jefe de departamento</v>
          </cell>
          <cell r="AE2409" t="str">
            <v>Jefe de Departamento A</v>
          </cell>
          <cell r="AF2409" t="str">
            <v>Unidad Staff</v>
          </cell>
          <cell r="AG2409" t="str">
            <v>Dirección Recursos Humanos y Servicios Administrativos</v>
          </cell>
          <cell r="AH2409" t="str">
            <v>Subdir. Servicios Generales</v>
          </cell>
          <cell r="AI2409" t="str">
            <v>C6705</v>
          </cell>
          <cell r="AJ2409" t="str">
            <v>Ramirez Granados Arturo</v>
          </cell>
          <cell r="AK2409" t="str">
            <v>Sur P2 C-4</v>
          </cell>
          <cell r="AL2409" t="str">
            <v>Plaza GNP</v>
          </cell>
          <cell r="AM2409">
            <v>3398</v>
          </cell>
          <cell r="AN2409" t="str">
            <v>alejandro.salazar@gnp.com.mx</v>
          </cell>
          <cell r="AO2409" t="str">
            <v>alejandro.salazar@gnp.com.mx</v>
          </cell>
          <cell r="AQ2409" t="str">
            <v>-</v>
          </cell>
          <cell r="AR2409" t="str">
            <v>6363180013921778</v>
          </cell>
          <cell r="AS2409" t="str">
            <v>ACTIVO</v>
          </cell>
          <cell r="AT2409" t="str">
            <v>-</v>
          </cell>
          <cell r="AU2409" t="str">
            <v>-</v>
          </cell>
          <cell r="AV2409" t="str">
            <v>-</v>
          </cell>
          <cell r="AW2409" t="str">
            <v>IMDM24204265..</v>
          </cell>
          <cell r="AX2409" t="str">
            <v>Activo</v>
          </cell>
          <cell r="AY2409" t="str">
            <v>No</v>
          </cell>
          <cell r="AZ2409" t="str">
            <v>-</v>
          </cell>
          <cell r="BA2409" t="str">
            <v>-</v>
          </cell>
          <cell r="BB2409" t="str">
            <v>-</v>
          </cell>
          <cell r="BC2409" t="str">
            <v>-</v>
          </cell>
          <cell r="BD2409" t="str">
            <v>-</v>
          </cell>
          <cell r="BE2409" t="str">
            <v>-</v>
          </cell>
          <cell r="BF2409" t="str">
            <v>-</v>
          </cell>
          <cell r="BG2409" t="str">
            <v>-</v>
          </cell>
          <cell r="BH2409">
            <v>2023</v>
          </cell>
          <cell r="BI2409">
            <v>0</v>
          </cell>
          <cell r="BJ2409" t="str">
            <v>Arrendado</v>
          </cell>
          <cell r="BN2409">
            <v>0</v>
          </cell>
          <cell r="BO2409">
            <v>0</v>
          </cell>
          <cell r="BP2409" t="str">
            <v>-</v>
          </cell>
          <cell r="BQ2409">
            <v>43652</v>
          </cell>
          <cell r="BR2409" t="str">
            <v>AP-20181108-0815</v>
          </cell>
          <cell r="BS2409" t="str">
            <v>219</v>
          </cell>
          <cell r="BT2409" t="str">
            <v>4/48</v>
          </cell>
          <cell r="BU2409">
            <v>2389.08</v>
          </cell>
          <cell r="BV2409">
            <v>2739.57</v>
          </cell>
          <cell r="BW2409">
            <v>5128.6499999999996</v>
          </cell>
          <cell r="BX2409">
            <v>820.58</v>
          </cell>
          <cell r="BY2409">
            <v>5949.23</v>
          </cell>
          <cell r="BZ2409">
            <v>250216.82</v>
          </cell>
          <cell r="CA2409" t="str">
            <v>25/02/2019</v>
          </cell>
          <cell r="CB2409" t="str">
            <v>06/03/2023</v>
          </cell>
          <cell r="CC2409" t="str">
            <v>Viernes</v>
          </cell>
          <cell r="CD2409" t="str">
            <v>-</v>
          </cell>
          <cell r="CE2409" t="str">
            <v>9</v>
          </cell>
          <cell r="CF2409" t="str">
            <v>Azul</v>
          </cell>
          <cell r="CG2409" t="str">
            <v>5o Sábado</v>
          </cell>
          <cell r="CH2409" t="str">
            <v>May y Jun</v>
          </cell>
          <cell r="CI2409" t="str">
            <v>Nov y Dic</v>
          </cell>
          <cell r="CJ2409" t="str">
            <v>PAdmvo</v>
          </cell>
          <cell r="CK2409">
            <v>72</v>
          </cell>
          <cell r="CL2409" t="str">
            <v>101 - MAGNA</v>
          </cell>
          <cell r="CM2409" t="str">
            <v>19211</v>
          </cell>
          <cell r="CN2409" t="str">
            <v>185/60/R15</v>
          </cell>
          <cell r="CO2409" t="str">
            <v>Motor: 1.5L, Potencia: 99hp @ 4,800 rpm. Torque: 82 lb-pie @ 4,000 rpm</v>
          </cell>
          <cell r="CP2409" t="str">
            <v>-</v>
          </cell>
        </row>
        <row r="2410">
          <cell r="A2410" t="str">
            <v>19212</v>
          </cell>
          <cell r="B2410" t="str">
            <v>02F774</v>
          </cell>
          <cell r="C2410" t="str">
            <v>Ciudad de México</v>
          </cell>
          <cell r="D2410" t="str">
            <v>No aplica</v>
          </cell>
          <cell r="E2410" t="str">
            <v>Prius</v>
          </cell>
          <cell r="F2410" t="str">
            <v>Automóvil</v>
          </cell>
          <cell r="G2410" t="str">
            <v>Toyota</v>
          </cell>
          <cell r="H2410" t="str">
            <v>Prius C 5 Ptas, Híbrido, T/A-CVT, D/H, A/A, ABS, B/A, E/E, CD/BT</v>
          </cell>
          <cell r="I2410" t="str">
            <v>JTDKDTB37K1625613</v>
          </cell>
          <cell r="J2410" t="str">
            <v>1NZ8778200</v>
          </cell>
          <cell r="K2410" t="str">
            <v>Magna</v>
          </cell>
          <cell r="L2410">
            <v>4</v>
          </cell>
          <cell r="M2410">
            <v>36</v>
          </cell>
          <cell r="N2410">
            <v>2019</v>
          </cell>
          <cell r="O2410" t="str">
            <v>Ciudad de México</v>
          </cell>
          <cell r="P2410" t="str">
            <v>Ciudad de México</v>
          </cell>
          <cell r="Q2410" t="str">
            <v>Zona Metropolitana</v>
          </cell>
          <cell r="R2410" t="str">
            <v>Activo</v>
          </cell>
          <cell r="S2410" t="str">
            <v>En operación</v>
          </cell>
          <cell r="T2410" t="str">
            <v>GNP</v>
          </cell>
          <cell r="U2410" t="str">
            <v>Grupo Nacional Provincial, S.A.B.</v>
          </cell>
          <cell r="V2410" t="str">
            <v>Pool Administrativo</v>
          </cell>
          <cell r="W2410" t="str">
            <v>Pool Administrativo</v>
          </cell>
          <cell r="X2410" t="str">
            <v>Plaza GNP</v>
          </cell>
          <cell r="Y2410" t="str">
            <v>Pool</v>
          </cell>
          <cell r="Z2410" t="str">
            <v>N89927</v>
          </cell>
          <cell r="AA2410" t="str">
            <v>Salazar Hernández Alejandro</v>
          </cell>
          <cell r="AB2410" t="str">
            <v>Grupo Nacional Provincial, S.A.B.</v>
          </cell>
          <cell r="AC2410" t="str">
            <v>SAHA7905127X5</v>
          </cell>
          <cell r="AD2410" t="str">
            <v>Jefe de departamento</v>
          </cell>
          <cell r="AE2410" t="str">
            <v>Jefe de Departamento A</v>
          </cell>
          <cell r="AF2410" t="str">
            <v>Unidad Staff</v>
          </cell>
          <cell r="AG2410" t="str">
            <v>Dirección Recursos Humanos y Servicios Administrativos</v>
          </cell>
          <cell r="AH2410" t="str">
            <v>Subdir. Servicios Generales</v>
          </cell>
          <cell r="AI2410" t="str">
            <v>C6705</v>
          </cell>
          <cell r="AJ2410" t="str">
            <v>Ramirez Granados Arturo</v>
          </cell>
          <cell r="AK2410" t="str">
            <v>Sur P2 C-4</v>
          </cell>
          <cell r="AL2410" t="str">
            <v>Plaza GNP</v>
          </cell>
          <cell r="AM2410">
            <v>3398</v>
          </cell>
          <cell r="AN2410" t="str">
            <v>alejandro.salazar@gnp.com.mx</v>
          </cell>
          <cell r="AO2410" t="str">
            <v>alejandro.salazar@gnp.com.mx</v>
          </cell>
          <cell r="AQ2410" t="str">
            <v>-</v>
          </cell>
          <cell r="AR2410" t="str">
            <v>6363180013921786</v>
          </cell>
          <cell r="AS2410" t="str">
            <v>ACTIVO</v>
          </cell>
          <cell r="AT2410" t="str">
            <v>-</v>
          </cell>
          <cell r="AU2410" t="str">
            <v>-</v>
          </cell>
          <cell r="AV2410" t="str">
            <v>-</v>
          </cell>
          <cell r="AW2410" t="str">
            <v>IMDM24204266..</v>
          </cell>
          <cell r="AX2410" t="str">
            <v>Activo</v>
          </cell>
          <cell r="AY2410" t="str">
            <v>No</v>
          </cell>
          <cell r="AZ2410" t="str">
            <v>-</v>
          </cell>
          <cell r="BA2410" t="str">
            <v>-</v>
          </cell>
          <cell r="BB2410" t="str">
            <v>-</v>
          </cell>
          <cell r="BC2410" t="str">
            <v>-</v>
          </cell>
          <cell r="BD2410" t="str">
            <v>-</v>
          </cell>
          <cell r="BE2410" t="str">
            <v>-</v>
          </cell>
          <cell r="BF2410" t="str">
            <v>-</v>
          </cell>
          <cell r="BG2410" t="str">
            <v>-</v>
          </cell>
          <cell r="BH2410">
            <v>2023</v>
          </cell>
          <cell r="BI2410">
            <v>0</v>
          </cell>
          <cell r="BJ2410" t="str">
            <v>Arrendado</v>
          </cell>
          <cell r="BN2410">
            <v>0</v>
          </cell>
          <cell r="BO2410">
            <v>0</v>
          </cell>
          <cell r="BP2410" t="str">
            <v>-</v>
          </cell>
          <cell r="BQ2410">
            <v>43652</v>
          </cell>
          <cell r="BR2410" t="str">
            <v>AP-20181108-0815</v>
          </cell>
          <cell r="BS2410" t="str">
            <v>220</v>
          </cell>
          <cell r="BT2410" t="str">
            <v>4/48</v>
          </cell>
          <cell r="BU2410">
            <v>2389.08</v>
          </cell>
          <cell r="BV2410">
            <v>2739.57</v>
          </cell>
          <cell r="BW2410">
            <v>5128.6499999999996</v>
          </cell>
          <cell r="BX2410">
            <v>820.58</v>
          </cell>
          <cell r="BY2410">
            <v>5949.23</v>
          </cell>
          <cell r="BZ2410">
            <v>250216.82</v>
          </cell>
          <cell r="CA2410" t="str">
            <v>25/02/2019</v>
          </cell>
          <cell r="CB2410" t="str">
            <v>06/03/2023</v>
          </cell>
          <cell r="CC2410" t="str">
            <v>Miércoles</v>
          </cell>
          <cell r="CD2410" t="str">
            <v>-</v>
          </cell>
          <cell r="CE2410" t="str">
            <v>4</v>
          </cell>
          <cell r="CF2410" t="str">
            <v>Rojo</v>
          </cell>
          <cell r="CG2410" t="str">
            <v>3er Sábado</v>
          </cell>
          <cell r="CH2410" t="str">
            <v>Mzo y Abr</v>
          </cell>
          <cell r="CI2410" t="str">
            <v>Sep y Oct</v>
          </cell>
          <cell r="CJ2410" t="str">
            <v>PAdmvo</v>
          </cell>
          <cell r="CK2410">
            <v>72</v>
          </cell>
          <cell r="CL2410" t="str">
            <v>101 - MAGNA</v>
          </cell>
          <cell r="CM2410" t="str">
            <v>19212</v>
          </cell>
          <cell r="CN2410" t="str">
            <v>185/60/R15</v>
          </cell>
          <cell r="CO2410" t="str">
            <v>Motor: 1.5L, Potencia: 99hp @ 4,800 rpm. Torque: 82 lb-pie @ 4,000 rpm</v>
          </cell>
          <cell r="CP2410" t="str">
            <v>-</v>
          </cell>
        </row>
        <row r="2411">
          <cell r="A2411" t="str">
            <v>19213</v>
          </cell>
          <cell r="B2411" t="str">
            <v>02F773</v>
          </cell>
          <cell r="C2411" t="str">
            <v>Ciudad de México</v>
          </cell>
          <cell r="D2411" t="str">
            <v>No aplica</v>
          </cell>
          <cell r="E2411" t="str">
            <v>Prius</v>
          </cell>
          <cell r="F2411" t="str">
            <v>Automóvil</v>
          </cell>
          <cell r="G2411" t="str">
            <v>Toyota</v>
          </cell>
          <cell r="H2411" t="str">
            <v>Prius C 5 Ptas, Híbrido, T/A-CVT, D/H, A/A, ABS, B/A, E/E, CD/BT</v>
          </cell>
          <cell r="I2411" t="str">
            <v>JTDKDTB33K1625687</v>
          </cell>
          <cell r="J2411" t="str">
            <v>1NZ8777003</v>
          </cell>
          <cell r="K2411" t="str">
            <v>Magna</v>
          </cell>
          <cell r="L2411">
            <v>4</v>
          </cell>
          <cell r="M2411">
            <v>36</v>
          </cell>
          <cell r="N2411">
            <v>2019</v>
          </cell>
          <cell r="O2411" t="str">
            <v>Ciudad de México</v>
          </cell>
          <cell r="P2411" t="str">
            <v>Ciudad de México</v>
          </cell>
          <cell r="Q2411" t="str">
            <v>Zona Metropolitana</v>
          </cell>
          <cell r="R2411" t="str">
            <v>Activo</v>
          </cell>
          <cell r="S2411" t="str">
            <v>En operación</v>
          </cell>
          <cell r="T2411" t="str">
            <v>GNP</v>
          </cell>
          <cell r="U2411" t="str">
            <v>Grupo Nacional Provincial, S.A.B.</v>
          </cell>
          <cell r="V2411" t="str">
            <v>Pool Administrativo</v>
          </cell>
          <cell r="W2411" t="str">
            <v>Pool Administrativo</v>
          </cell>
          <cell r="X2411" t="str">
            <v>Plaza GNP</v>
          </cell>
          <cell r="Y2411" t="str">
            <v>Pool</v>
          </cell>
          <cell r="Z2411" t="str">
            <v>N89927</v>
          </cell>
          <cell r="AA2411" t="str">
            <v>Salazar Hernández Alejandro</v>
          </cell>
          <cell r="AB2411" t="str">
            <v>Grupo Nacional Provincial, S.A.B.</v>
          </cell>
          <cell r="AC2411" t="str">
            <v>SAHA7905127X5</v>
          </cell>
          <cell r="AD2411" t="str">
            <v>Jefe de departamento</v>
          </cell>
          <cell r="AE2411" t="str">
            <v>Jefe de Departamento A</v>
          </cell>
          <cell r="AF2411" t="str">
            <v>Unidad Staff</v>
          </cell>
          <cell r="AG2411" t="str">
            <v>Dirección Recursos Humanos y Servicios Administrativos</v>
          </cell>
          <cell r="AH2411" t="str">
            <v>Subdir. Servicios Generales</v>
          </cell>
          <cell r="AI2411" t="str">
            <v>C6705</v>
          </cell>
          <cell r="AJ2411" t="str">
            <v>Ramirez Granados Arturo</v>
          </cell>
          <cell r="AK2411" t="str">
            <v>Sur P2 C-4</v>
          </cell>
          <cell r="AL2411" t="str">
            <v>Plaza GNP</v>
          </cell>
          <cell r="AM2411">
            <v>3398</v>
          </cell>
          <cell r="AN2411" t="str">
            <v>alejandro.salazar@gnp.com.mx</v>
          </cell>
          <cell r="AO2411" t="str">
            <v>alejandro.salazar@gnp.com.mx</v>
          </cell>
          <cell r="AQ2411" t="str">
            <v>-</v>
          </cell>
          <cell r="AR2411" t="str">
            <v>6363180014030496</v>
          </cell>
          <cell r="AS2411" t="str">
            <v>ACTIVO</v>
          </cell>
          <cell r="AT2411" t="str">
            <v>6445</v>
          </cell>
          <cell r="AU2411" t="str">
            <v>753</v>
          </cell>
          <cell r="AV2411" t="str">
            <v>03/27</v>
          </cell>
          <cell r="AW2411" t="str">
            <v>IMDM24204267..</v>
          </cell>
          <cell r="AX2411" t="str">
            <v>Activo</v>
          </cell>
          <cell r="AY2411" t="str">
            <v>No</v>
          </cell>
          <cell r="AZ2411" t="str">
            <v>-</v>
          </cell>
          <cell r="BA2411" t="str">
            <v>-</v>
          </cell>
          <cell r="BB2411" t="str">
            <v>-</v>
          </cell>
          <cell r="BC2411" t="str">
            <v>-</v>
          </cell>
          <cell r="BD2411" t="str">
            <v>-</v>
          </cell>
          <cell r="BE2411" t="str">
            <v>-</v>
          </cell>
          <cell r="BF2411" t="str">
            <v>-</v>
          </cell>
          <cell r="BG2411" t="str">
            <v>-</v>
          </cell>
          <cell r="BH2411">
            <v>2023</v>
          </cell>
          <cell r="BI2411">
            <v>0</v>
          </cell>
          <cell r="BJ2411" t="str">
            <v>Arrendado</v>
          </cell>
          <cell r="BN2411">
            <v>0</v>
          </cell>
          <cell r="BO2411">
            <v>0</v>
          </cell>
          <cell r="BP2411" t="str">
            <v>-</v>
          </cell>
          <cell r="BQ2411">
            <v>43652</v>
          </cell>
          <cell r="BR2411" t="str">
            <v>AP-20181108-0815</v>
          </cell>
          <cell r="BS2411" t="str">
            <v>221</v>
          </cell>
          <cell r="BT2411" t="str">
            <v>4/48</v>
          </cell>
          <cell r="BU2411">
            <v>2389.08</v>
          </cell>
          <cell r="BV2411">
            <v>2739.57</v>
          </cell>
          <cell r="BW2411">
            <v>5128.6499999999996</v>
          </cell>
          <cell r="BX2411">
            <v>820.58</v>
          </cell>
          <cell r="BY2411">
            <v>5949.23</v>
          </cell>
          <cell r="BZ2411">
            <v>250216.82</v>
          </cell>
          <cell r="CA2411" t="str">
            <v>25/02/2019</v>
          </cell>
          <cell r="CB2411" t="str">
            <v>06/03/2023</v>
          </cell>
          <cell r="CC2411" t="str">
            <v>Miércoles</v>
          </cell>
          <cell r="CD2411" t="str">
            <v>-</v>
          </cell>
          <cell r="CE2411" t="str">
            <v>3</v>
          </cell>
          <cell r="CF2411" t="str">
            <v>Rojo</v>
          </cell>
          <cell r="CG2411" t="str">
            <v>3er Sábado</v>
          </cell>
          <cell r="CH2411" t="str">
            <v>Mzo y Abr</v>
          </cell>
          <cell r="CI2411" t="str">
            <v>Sep y Oct</v>
          </cell>
          <cell r="CJ2411" t="str">
            <v>PAdmvo</v>
          </cell>
          <cell r="CK2411">
            <v>72</v>
          </cell>
          <cell r="CL2411" t="str">
            <v>101 - MAGNA</v>
          </cell>
          <cell r="CM2411" t="str">
            <v>19213</v>
          </cell>
          <cell r="CN2411" t="str">
            <v>185/60/R15</v>
          </cell>
          <cell r="CO2411" t="str">
            <v>Motor: 1.5L, Potencia: 99hp @ 4,800 rpm. Torque: 82 lb-pie @ 4,000 rpm</v>
          </cell>
          <cell r="CP2411" t="str">
            <v>-</v>
          </cell>
        </row>
        <row r="2412">
          <cell r="A2412" t="str">
            <v>19214</v>
          </cell>
          <cell r="B2412" t="str">
            <v>02F685</v>
          </cell>
          <cell r="C2412" t="str">
            <v>Ciudad de México</v>
          </cell>
          <cell r="D2412" t="str">
            <v>No aplica</v>
          </cell>
          <cell r="E2412" t="str">
            <v>Prius</v>
          </cell>
          <cell r="F2412" t="str">
            <v>Automóvil</v>
          </cell>
          <cell r="G2412" t="str">
            <v>Toyota</v>
          </cell>
          <cell r="H2412" t="str">
            <v>Prius C 5 Ptas, Híbrido, T/A-CVT, D/H, A/A, ABS, B/A, E/E, CD/BT</v>
          </cell>
          <cell r="I2412" t="str">
            <v>JTDKDTB36K1625683</v>
          </cell>
          <cell r="J2412" t="str">
            <v>1NZ8779873</v>
          </cell>
          <cell r="K2412" t="str">
            <v>Magna</v>
          </cell>
          <cell r="L2412">
            <v>4</v>
          </cell>
          <cell r="M2412">
            <v>36</v>
          </cell>
          <cell r="N2412">
            <v>2019</v>
          </cell>
          <cell r="O2412" t="str">
            <v>Ciudad de México</v>
          </cell>
          <cell r="P2412" t="str">
            <v>Ciudad de México</v>
          </cell>
          <cell r="Q2412" t="str">
            <v>Zona Metropolitana</v>
          </cell>
          <cell r="R2412" t="str">
            <v>Activo</v>
          </cell>
          <cell r="S2412" t="str">
            <v>En operación</v>
          </cell>
          <cell r="T2412" t="str">
            <v>GNP</v>
          </cell>
          <cell r="U2412" t="str">
            <v>Grupo Nacional Provincial, S.A.B.</v>
          </cell>
          <cell r="V2412" t="str">
            <v>Pool Administrativo</v>
          </cell>
          <cell r="W2412" t="str">
            <v>Pool Administrativo</v>
          </cell>
          <cell r="X2412" t="str">
            <v>Pool Admvo. Metro Sur</v>
          </cell>
          <cell r="Y2412" t="str">
            <v>Pool</v>
          </cell>
          <cell r="Z2412" t="str">
            <v>N89927</v>
          </cell>
          <cell r="AA2412" t="str">
            <v>Salazar Hernández Alejandro</v>
          </cell>
          <cell r="AB2412" t="str">
            <v>Grupo Nacional Provincial, S.A.B.</v>
          </cell>
          <cell r="AC2412" t="str">
            <v>SAHA7905127X5</v>
          </cell>
          <cell r="AD2412" t="str">
            <v>Jefe de departamento</v>
          </cell>
          <cell r="AE2412" t="str">
            <v>Jefe de Departamento A</v>
          </cell>
          <cell r="AF2412" t="str">
            <v>Unidad Staff</v>
          </cell>
          <cell r="AG2412" t="str">
            <v>Dirección Recursos Humanos y Servicios Administrativos</v>
          </cell>
          <cell r="AH2412" t="str">
            <v>Subdir. Servicios Generales</v>
          </cell>
          <cell r="AI2412" t="str">
            <v>C6705</v>
          </cell>
          <cell r="AJ2412" t="str">
            <v>Ramirez Granados Arturo</v>
          </cell>
          <cell r="AK2412" t="str">
            <v>Sur P2 C-4</v>
          </cell>
          <cell r="AL2412" t="str">
            <v>Plaza GNP</v>
          </cell>
          <cell r="AM2412">
            <v>3398</v>
          </cell>
          <cell r="AN2412" t="str">
            <v>alejandro.salazar@gnp.com.mx</v>
          </cell>
          <cell r="AO2412" t="str">
            <v>alejandro.salazar@gnp.com.mx</v>
          </cell>
          <cell r="AQ2412" t="str">
            <v>-</v>
          </cell>
          <cell r="AR2412" t="str">
            <v>6363180013893985</v>
          </cell>
          <cell r="AS2412" t="str">
            <v>ACTIVO</v>
          </cell>
          <cell r="AT2412" t="str">
            <v>-</v>
          </cell>
          <cell r="AU2412" t="str">
            <v>-</v>
          </cell>
          <cell r="AV2412" t="str">
            <v>-</v>
          </cell>
          <cell r="AW2412" t="str">
            <v>-</v>
          </cell>
          <cell r="AX2412" t="str">
            <v>-</v>
          </cell>
          <cell r="AY2412" t="str">
            <v>No</v>
          </cell>
          <cell r="AZ2412" t="str">
            <v>-</v>
          </cell>
          <cell r="BA2412" t="str">
            <v>-</v>
          </cell>
          <cell r="BB2412" t="str">
            <v>-</v>
          </cell>
          <cell r="BC2412" t="str">
            <v>-</v>
          </cell>
          <cell r="BD2412" t="str">
            <v>-</v>
          </cell>
          <cell r="BE2412" t="str">
            <v>-</v>
          </cell>
          <cell r="BF2412" t="str">
            <v>-</v>
          </cell>
          <cell r="BG2412" t="str">
            <v>-</v>
          </cell>
          <cell r="BH2412">
            <v>2023</v>
          </cell>
          <cell r="BI2412">
            <v>0</v>
          </cell>
          <cell r="BJ2412" t="str">
            <v>Arrendado</v>
          </cell>
          <cell r="BN2412">
            <v>0</v>
          </cell>
          <cell r="BO2412">
            <v>0</v>
          </cell>
          <cell r="BP2412" t="str">
            <v>-</v>
          </cell>
          <cell r="BQ2412">
            <v>43652</v>
          </cell>
          <cell r="BR2412" t="str">
            <v>AP-20181108-0815</v>
          </cell>
          <cell r="BS2412" t="str">
            <v>222</v>
          </cell>
          <cell r="BT2412" t="str">
            <v>4/48</v>
          </cell>
          <cell r="BU2412">
            <v>2389.08</v>
          </cell>
          <cell r="BV2412">
            <v>2739.57</v>
          </cell>
          <cell r="BW2412">
            <v>5128.6499999999996</v>
          </cell>
          <cell r="BX2412">
            <v>820.58</v>
          </cell>
          <cell r="BY2412">
            <v>5949.23</v>
          </cell>
          <cell r="BZ2412">
            <v>250216.82</v>
          </cell>
          <cell r="CA2412" t="str">
            <v>25/02/2019</v>
          </cell>
          <cell r="CB2412" t="str">
            <v>06/03/2023</v>
          </cell>
          <cell r="CC2412" t="str">
            <v>Lunes</v>
          </cell>
          <cell r="CD2412" t="str">
            <v>-</v>
          </cell>
          <cell r="CE2412" t="str">
            <v>5</v>
          </cell>
          <cell r="CF2412" t="str">
            <v>Amarillo</v>
          </cell>
          <cell r="CG2412" t="str">
            <v>1er Sábado</v>
          </cell>
          <cell r="CH2412" t="str">
            <v>Ene y Feb</v>
          </cell>
          <cell r="CI2412" t="str">
            <v>Jul y Ago</v>
          </cell>
          <cell r="CJ2412" t="str">
            <v>PAdmvo</v>
          </cell>
          <cell r="CK2412">
            <v>72</v>
          </cell>
          <cell r="CL2412" t="str">
            <v>101 - MAGNA</v>
          </cell>
          <cell r="CM2412" t="str">
            <v>19214</v>
          </cell>
          <cell r="CN2412" t="str">
            <v>185/60/R15</v>
          </cell>
          <cell r="CO2412" t="str">
            <v>Motor: 1.5L, Potencia: 99hp @ 4,800 rpm. Torque: 82 lb-pie @ 4,000 rpm</v>
          </cell>
          <cell r="CP2412" t="str">
            <v>-</v>
          </cell>
        </row>
        <row r="2413">
          <cell r="A2413" t="str">
            <v>19215</v>
          </cell>
          <cell r="B2413" t="str">
            <v>02F680</v>
          </cell>
          <cell r="C2413" t="str">
            <v>Ciudad de México</v>
          </cell>
          <cell r="D2413" t="str">
            <v>No aplica</v>
          </cell>
          <cell r="E2413" t="str">
            <v>Prius</v>
          </cell>
          <cell r="F2413" t="str">
            <v>Automóvil</v>
          </cell>
          <cell r="G2413" t="str">
            <v>Toyota</v>
          </cell>
          <cell r="H2413" t="str">
            <v>Prius C 5 Ptas, Híbrido, T/A-CVT, D/H, A/A, ABS, B/A, E/E, CD/BT</v>
          </cell>
          <cell r="I2413" t="str">
            <v>JTDKDTB36K1625750</v>
          </cell>
          <cell r="J2413" t="str">
            <v>1NZ8780425</v>
          </cell>
          <cell r="K2413" t="str">
            <v>Magna</v>
          </cell>
          <cell r="L2413">
            <v>4</v>
          </cell>
          <cell r="M2413">
            <v>36</v>
          </cell>
          <cell r="N2413">
            <v>2019</v>
          </cell>
          <cell r="O2413" t="str">
            <v>Ciudad de México</v>
          </cell>
          <cell r="P2413" t="str">
            <v>Ciudad de México</v>
          </cell>
          <cell r="Q2413" t="str">
            <v>Zona Metropolitana</v>
          </cell>
          <cell r="R2413" t="str">
            <v>Activo</v>
          </cell>
          <cell r="S2413" t="str">
            <v>En operación</v>
          </cell>
          <cell r="T2413" t="str">
            <v>GNP</v>
          </cell>
          <cell r="U2413" t="str">
            <v>Grupo Nacional Provincial, S.A.B.</v>
          </cell>
          <cell r="V2413" t="str">
            <v>Pool Administrativo</v>
          </cell>
          <cell r="W2413" t="str">
            <v>Pool Administrativo</v>
          </cell>
          <cell r="X2413" t="str">
            <v>Plaza GNP</v>
          </cell>
          <cell r="Y2413" t="str">
            <v>Pool</v>
          </cell>
          <cell r="Z2413" t="str">
            <v>N89927</v>
          </cell>
          <cell r="AA2413" t="str">
            <v>Salazar Hernández Alejandro</v>
          </cell>
          <cell r="AB2413" t="str">
            <v>Grupo Nacional Provincial, S.A.B.</v>
          </cell>
          <cell r="AC2413" t="str">
            <v>SAHA7905127X5</v>
          </cell>
          <cell r="AD2413" t="str">
            <v>Jefe de departamento</v>
          </cell>
          <cell r="AE2413" t="str">
            <v>Jefe de Departamento A</v>
          </cell>
          <cell r="AF2413" t="str">
            <v>Unidad Staff</v>
          </cell>
          <cell r="AG2413" t="str">
            <v>Dirección Recursos Humanos y Servicios Administrativos</v>
          </cell>
          <cell r="AH2413" t="str">
            <v>Subdir. Servicios Generales</v>
          </cell>
          <cell r="AI2413" t="str">
            <v>C6705</v>
          </cell>
          <cell r="AJ2413" t="str">
            <v>Ramirez Granados Arturo</v>
          </cell>
          <cell r="AK2413" t="str">
            <v>Sur P2 C-4</v>
          </cell>
          <cell r="AL2413" t="str">
            <v>Plaza GNP</v>
          </cell>
          <cell r="AM2413">
            <v>3398</v>
          </cell>
          <cell r="AN2413" t="str">
            <v>alejandro.salazar@gnp.com.mx</v>
          </cell>
          <cell r="AO2413" t="str">
            <v>alejandro.salazar@gnp.com.mx</v>
          </cell>
          <cell r="AQ2413" t="str">
            <v>-</v>
          </cell>
          <cell r="AR2413" t="str">
            <v>6363180014030520</v>
          </cell>
          <cell r="AS2413" t="str">
            <v>CANCELADO</v>
          </cell>
          <cell r="AT2413" t="str">
            <v>3772</v>
          </cell>
          <cell r="AU2413" t="str">
            <v>918</v>
          </cell>
          <cell r="AV2413" t="str">
            <v>03/27</v>
          </cell>
          <cell r="AW2413" t="str">
            <v>IMDM24204273..</v>
          </cell>
          <cell r="AX2413" t="str">
            <v>Activo</v>
          </cell>
          <cell r="AY2413" t="str">
            <v>No</v>
          </cell>
          <cell r="AZ2413" t="str">
            <v>-</v>
          </cell>
          <cell r="BA2413" t="str">
            <v>-</v>
          </cell>
          <cell r="BB2413" t="str">
            <v>-</v>
          </cell>
          <cell r="BC2413" t="str">
            <v>-</v>
          </cell>
          <cell r="BD2413" t="str">
            <v>-</v>
          </cell>
          <cell r="BE2413" t="str">
            <v>-</v>
          </cell>
          <cell r="BF2413" t="str">
            <v>-</v>
          </cell>
          <cell r="BG2413" t="str">
            <v>-</v>
          </cell>
          <cell r="BH2413">
            <v>2023</v>
          </cell>
          <cell r="BI2413">
            <v>0</v>
          </cell>
          <cell r="BJ2413" t="str">
            <v>Arrendado</v>
          </cell>
          <cell r="BN2413">
            <v>0</v>
          </cell>
          <cell r="BO2413">
            <v>0</v>
          </cell>
          <cell r="BP2413" t="str">
            <v>-</v>
          </cell>
          <cell r="BQ2413">
            <v>43652</v>
          </cell>
          <cell r="BR2413" t="str">
            <v>AP-20181108-0815</v>
          </cell>
          <cell r="BS2413" t="str">
            <v>223</v>
          </cell>
          <cell r="BT2413" t="str">
            <v>3/48</v>
          </cell>
          <cell r="BU2413">
            <v>2364.02</v>
          </cell>
          <cell r="BV2413">
            <v>2764.2</v>
          </cell>
          <cell r="BW2413">
            <v>5128.2199999999993</v>
          </cell>
          <cell r="BX2413">
            <v>820.52</v>
          </cell>
          <cell r="BY2413">
            <v>5948.74</v>
          </cell>
          <cell r="BZ2413">
            <v>252512.73</v>
          </cell>
          <cell r="CA2413">
            <v>43536</v>
          </cell>
          <cell r="CB2413">
            <v>45022</v>
          </cell>
          <cell r="CC2413" t="str">
            <v>Viernes</v>
          </cell>
          <cell r="CD2413" t="str">
            <v>-</v>
          </cell>
          <cell r="CE2413" t="str">
            <v>0</v>
          </cell>
          <cell r="CF2413" t="str">
            <v>Azul</v>
          </cell>
          <cell r="CG2413" t="str">
            <v>5o Sábado</v>
          </cell>
          <cell r="CH2413" t="str">
            <v>May y Jun</v>
          </cell>
          <cell r="CI2413" t="str">
            <v>Nov y Dic</v>
          </cell>
          <cell r="CJ2413" t="str">
            <v>PAdmvo</v>
          </cell>
          <cell r="CK2413">
            <v>72</v>
          </cell>
          <cell r="CL2413" t="str">
            <v>101 - MAGNA</v>
          </cell>
          <cell r="CM2413" t="str">
            <v>19215</v>
          </cell>
          <cell r="CN2413" t="str">
            <v>185/60/R15</v>
          </cell>
          <cell r="CO2413" t="str">
            <v>Motor: 1.5L, Potencia: 99hp @ 4,800 rpm. Torque: 82 lb-pie @ 4,000 rpm</v>
          </cell>
          <cell r="CP2413" t="str">
            <v>-</v>
          </cell>
        </row>
        <row r="2414">
          <cell r="A2414" t="str">
            <v>19216</v>
          </cell>
          <cell r="B2414" t="str">
            <v>7G7CN</v>
          </cell>
          <cell r="C2414" t="str">
            <v>Ciudad de México</v>
          </cell>
          <cell r="D2414" t="str">
            <v>No aplica</v>
          </cell>
          <cell r="E2414" t="str">
            <v>BMW</v>
          </cell>
          <cell r="F2414" t="str">
            <v>Motocicleta</v>
          </cell>
          <cell r="G2414" t="str">
            <v>BMW</v>
          </cell>
          <cell r="H2414" t="str">
            <v>F 750 GS Básica</v>
          </cell>
          <cell r="I2414" t="str">
            <v>WB10B0809KZ820104</v>
          </cell>
          <cell r="J2414" t="str">
            <v>3418349L</v>
          </cell>
          <cell r="K2414" t="str">
            <v>Magna</v>
          </cell>
          <cell r="L2414">
            <v>2</v>
          </cell>
          <cell r="M2414">
            <v>18</v>
          </cell>
          <cell r="N2414">
            <v>2019</v>
          </cell>
          <cell r="O2414" t="str">
            <v>Ciudad de México</v>
          </cell>
          <cell r="P2414" t="str">
            <v>Ciudad de México</v>
          </cell>
          <cell r="Q2414" t="str">
            <v>Zona Metropolitana</v>
          </cell>
          <cell r="R2414" t="str">
            <v>Activo</v>
          </cell>
          <cell r="S2414" t="str">
            <v>En operación</v>
          </cell>
          <cell r="T2414" t="str">
            <v>GNP</v>
          </cell>
          <cell r="U2414" t="str">
            <v>Grupo Nacional Provincial, S.A.B.</v>
          </cell>
          <cell r="V2414" t="str">
            <v>Asesor de Servicio</v>
          </cell>
          <cell r="W2414" t="str">
            <v>-</v>
          </cell>
          <cell r="X2414" t="str">
            <v>-</v>
          </cell>
          <cell r="Y2414" t="str">
            <v>Asignado</v>
          </cell>
          <cell r="Z2414" t="str">
            <v>N89419</v>
          </cell>
          <cell r="AA2414" t="str">
            <v>Carreto Sosa Jorge Alberto</v>
          </cell>
          <cell r="AB2414" t="str">
            <v>Grupo Nacional Provincial, S.A.B.</v>
          </cell>
          <cell r="AC2414" t="str">
            <v>CASJ8303186A5</v>
          </cell>
          <cell r="AD2414" t="str">
            <v>Operativo</v>
          </cell>
          <cell r="AE2414" t="str">
            <v>Asesor de Servicio Automovil</v>
          </cell>
          <cell r="AF2414" t="str">
            <v>Unidad Operativa</v>
          </cell>
          <cell r="AG2414" t="str">
            <v>Dirección Servicio y Operaciones</v>
          </cell>
          <cell r="AH2414" t="str">
            <v>Subdir. Siniestros CDMX y Sureste</v>
          </cell>
          <cell r="AI2414" t="str">
            <v>C9215</v>
          </cell>
          <cell r="AJ2414" t="str">
            <v>Moreno Alvárez Elvia Citlalli</v>
          </cell>
          <cell r="AK2414" t="str">
            <v>Tlalnepantla</v>
          </cell>
          <cell r="AL2414" t="str">
            <v>Tlalnepantla</v>
          </cell>
          <cell r="AM2414">
            <v>0</v>
          </cell>
          <cell r="AN2414" t="str">
            <v>jorge.carreto@gnp.com.mx</v>
          </cell>
          <cell r="AO2414" t="str">
            <v>jorge.carreto@gnp.com.mx</v>
          </cell>
          <cell r="AQ2414">
            <v>5535228386</v>
          </cell>
          <cell r="AR2414" t="str">
            <v>6363180011631726</v>
          </cell>
          <cell r="AS2414" t="str">
            <v>ACTIVO</v>
          </cell>
          <cell r="AT2414" t="str">
            <v>8738</v>
          </cell>
          <cell r="AU2414" t="str">
            <v>907</v>
          </cell>
          <cell r="AV2414" t="str">
            <v>01/27</v>
          </cell>
          <cell r="AW2414" t="str">
            <v>IMDM24204346..</v>
          </cell>
          <cell r="AX2414" t="str">
            <v>Activo</v>
          </cell>
          <cell r="AY2414" t="str">
            <v>No</v>
          </cell>
          <cell r="AZ2414" t="str">
            <v>-</v>
          </cell>
          <cell r="BA2414" t="str">
            <v>-</v>
          </cell>
          <cell r="BB2414" t="str">
            <v>-</v>
          </cell>
          <cell r="BC2414" t="str">
            <v>-</v>
          </cell>
          <cell r="BD2414" t="str">
            <v>-</v>
          </cell>
          <cell r="BE2414" t="str">
            <v>-</v>
          </cell>
          <cell r="BF2414" t="str">
            <v>-</v>
          </cell>
          <cell r="BG2414">
            <v>4</v>
          </cell>
          <cell r="BH2414">
            <v>2023</v>
          </cell>
          <cell r="BI2414">
            <v>0</v>
          </cell>
          <cell r="BJ2414" t="str">
            <v>Arrendado</v>
          </cell>
          <cell r="BN2414">
            <v>0</v>
          </cell>
          <cell r="BO2414">
            <v>0</v>
          </cell>
          <cell r="BP2414" t="str">
            <v>-</v>
          </cell>
          <cell r="BQ2414">
            <v>43652</v>
          </cell>
          <cell r="BR2414" t="str">
            <v>AP-20181108-0815</v>
          </cell>
          <cell r="BS2414" t="str">
            <v>59</v>
          </cell>
          <cell r="BT2414" t="str">
            <v>6/36</v>
          </cell>
          <cell r="BU2414">
            <v>2417.0300000000002</v>
          </cell>
          <cell r="BV2414">
            <v>1828.29</v>
          </cell>
          <cell r="BW2414">
            <v>4245.32</v>
          </cell>
          <cell r="BX2414">
            <v>679.25</v>
          </cell>
          <cell r="BY2414">
            <v>4924.57</v>
          </cell>
          <cell r="BZ2414">
            <v>166162.71</v>
          </cell>
          <cell r="CA2414" t="str">
            <v>10/12/2018</v>
          </cell>
          <cell r="CB2414" t="str">
            <v>06/01/2022</v>
          </cell>
          <cell r="CC2414" t="str">
            <v>-</v>
          </cell>
          <cell r="CD2414" t="str">
            <v>-</v>
          </cell>
          <cell r="CE2414" t="str">
            <v>N</v>
          </cell>
          <cell r="CF2414" t="str">
            <v>-</v>
          </cell>
          <cell r="CG2414" t="str">
            <v>-</v>
          </cell>
          <cell r="CH2414" t="str">
            <v>-</v>
          </cell>
          <cell r="CI2414" t="str">
            <v>-</v>
          </cell>
          <cell r="CJ2414" t="str">
            <v>Ajustador</v>
          </cell>
          <cell r="CK2414">
            <v>36</v>
          </cell>
          <cell r="CL2414" t="str">
            <v>101 - MAGNA</v>
          </cell>
          <cell r="CM2414" t="str">
            <v>19216</v>
          </cell>
          <cell r="CN2414" t="str">
            <v>185/60/R15</v>
          </cell>
          <cell r="CO2414" t="str">
            <v>Motor: 1.5L, Potencia: 99hp @ 4,800 rpm. Torque: 82 lb-pie @ 4,000 rpm</v>
          </cell>
          <cell r="CP2414" t="str">
            <v>-</v>
          </cell>
        </row>
        <row r="2415">
          <cell r="A2415" t="str">
            <v>19217</v>
          </cell>
          <cell r="B2415" t="str">
            <v>7G6CN</v>
          </cell>
          <cell r="C2415" t="str">
            <v>Ciudad de México</v>
          </cell>
          <cell r="D2415" t="str">
            <v>No aplica</v>
          </cell>
          <cell r="E2415" t="str">
            <v>BMW</v>
          </cell>
          <cell r="F2415" t="str">
            <v>Motocicleta</v>
          </cell>
          <cell r="G2415" t="str">
            <v>BMW</v>
          </cell>
          <cell r="H2415" t="str">
            <v>F 750 GS Básica</v>
          </cell>
          <cell r="I2415" t="str">
            <v>WB10B0805KZ819726</v>
          </cell>
          <cell r="J2415" t="str">
            <v>3318380L</v>
          </cell>
          <cell r="K2415" t="str">
            <v>Magna</v>
          </cell>
          <cell r="L2415">
            <v>2</v>
          </cell>
          <cell r="M2415">
            <v>18</v>
          </cell>
          <cell r="N2415">
            <v>2019</v>
          </cell>
          <cell r="O2415" t="str">
            <v>Guadalajara</v>
          </cell>
          <cell r="P2415" t="str">
            <v>Jalisco</v>
          </cell>
          <cell r="Q2415" t="str">
            <v>Occidente</v>
          </cell>
          <cell r="R2415" t="str">
            <v>Activo</v>
          </cell>
          <cell r="S2415" t="str">
            <v>En operación</v>
          </cell>
          <cell r="T2415" t="str">
            <v>GNP</v>
          </cell>
          <cell r="U2415" t="str">
            <v>Grupo Nacional Provincial, S.A.B.</v>
          </cell>
          <cell r="V2415" t="str">
            <v>Asesor de Servicio</v>
          </cell>
          <cell r="W2415" t="str">
            <v>-</v>
          </cell>
          <cell r="X2415" t="str">
            <v>-</v>
          </cell>
          <cell r="Y2415" t="str">
            <v>Asignado</v>
          </cell>
          <cell r="Z2415">
            <v>40075001</v>
          </cell>
          <cell r="AA2415" t="str">
            <v>Viera Soto Carlos Jonathan</v>
          </cell>
          <cell r="AB2415" t="str">
            <v>Servicios Administrativos en Reclamaciones, S.A. de C.V.</v>
          </cell>
          <cell r="AC2415" t="str">
            <v>VISC831026VA7</v>
          </cell>
          <cell r="AD2415" t="str">
            <v>Operativo</v>
          </cell>
          <cell r="AE2415" t="str">
            <v>Asesor de Servicio</v>
          </cell>
          <cell r="AF2415" t="str">
            <v>Unidad Operativa</v>
          </cell>
          <cell r="AG2415" t="str">
            <v>Dirección Servicio y Operaciones</v>
          </cell>
          <cell r="AH2415" t="str">
            <v>Subdirección Siniestros Norte y Occidente</v>
          </cell>
          <cell r="AI2415" t="str">
            <v>C9179</v>
          </cell>
          <cell r="AJ2415" t="str">
            <v>Moya Urdiales Idalia Leticia</v>
          </cell>
          <cell r="AK2415" t="str">
            <v>Oficina central Guadalajara</v>
          </cell>
          <cell r="AL2415" t="str">
            <v>Guadalajara</v>
          </cell>
          <cell r="AM2415">
            <v>0</v>
          </cell>
          <cell r="AN2415" t="str">
            <v>carlos.viera@gnp.com.mx</v>
          </cell>
          <cell r="AO2415" t="str">
            <v>carlos.viera@gnp.com.mx</v>
          </cell>
          <cell r="AQ2415">
            <v>3310204557</v>
          </cell>
          <cell r="AR2415" t="str">
            <v>6363180011631742</v>
          </cell>
          <cell r="AS2415" t="str">
            <v>ACTIVO</v>
          </cell>
          <cell r="AT2415" t="str">
            <v>3282</v>
          </cell>
          <cell r="AU2415" t="str">
            <v>363</v>
          </cell>
          <cell r="AV2415" t="str">
            <v>01/27</v>
          </cell>
          <cell r="AW2415" t="str">
            <v>-</v>
          </cell>
          <cell r="AX2415" t="str">
            <v>-</v>
          </cell>
          <cell r="AY2415" t="str">
            <v>No</v>
          </cell>
          <cell r="AZ2415" t="str">
            <v>-</v>
          </cell>
          <cell r="BA2415" t="str">
            <v>-</v>
          </cell>
          <cell r="BB2415" t="str">
            <v>-</v>
          </cell>
          <cell r="BC2415" t="str">
            <v>-</v>
          </cell>
          <cell r="BD2415" t="str">
            <v>-</v>
          </cell>
          <cell r="BE2415" t="str">
            <v>-</v>
          </cell>
          <cell r="BF2415" t="str">
            <v>-</v>
          </cell>
          <cell r="BG2415">
            <v>4</v>
          </cell>
          <cell r="BH2415">
            <v>2023</v>
          </cell>
          <cell r="BI2415">
            <v>0</v>
          </cell>
          <cell r="BJ2415" t="str">
            <v>Arrendado</v>
          </cell>
          <cell r="BN2415">
            <v>0</v>
          </cell>
          <cell r="BO2415">
            <v>0</v>
          </cell>
          <cell r="BP2415" t="str">
            <v>-</v>
          </cell>
          <cell r="BQ2415">
            <v>43652</v>
          </cell>
          <cell r="BR2415" t="str">
            <v>AP-20181108-0815</v>
          </cell>
          <cell r="BS2415" t="str">
            <v>60</v>
          </cell>
          <cell r="BT2415" t="str">
            <v>6/36</v>
          </cell>
          <cell r="BU2415">
            <v>2417.0300000000002</v>
          </cell>
          <cell r="BV2415">
            <v>1828.29</v>
          </cell>
          <cell r="BW2415">
            <v>4245.32</v>
          </cell>
          <cell r="BX2415">
            <v>679.25</v>
          </cell>
          <cell r="BY2415">
            <v>4924.57</v>
          </cell>
          <cell r="BZ2415">
            <v>166162.71</v>
          </cell>
          <cell r="CA2415" t="str">
            <v>10/12/2018</v>
          </cell>
          <cell r="CB2415" t="str">
            <v>06/01/2022</v>
          </cell>
          <cell r="CC2415" t="str">
            <v>-</v>
          </cell>
          <cell r="CD2415" t="str">
            <v>-</v>
          </cell>
          <cell r="CE2415" t="str">
            <v>N</v>
          </cell>
          <cell r="CF2415" t="str">
            <v>-</v>
          </cell>
          <cell r="CG2415" t="str">
            <v>-</v>
          </cell>
          <cell r="CH2415" t="str">
            <v>-</v>
          </cell>
          <cell r="CI2415" t="str">
            <v>-</v>
          </cell>
          <cell r="CJ2415" t="str">
            <v>Ajustador</v>
          </cell>
          <cell r="CK2415">
            <v>36</v>
          </cell>
          <cell r="CL2415" t="str">
            <v>101 - MAGNA</v>
          </cell>
          <cell r="CM2415" t="str">
            <v>19217</v>
          </cell>
          <cell r="CN2415" t="str">
            <v>185/60/R15</v>
          </cell>
          <cell r="CO2415" t="str">
            <v>Motor: 1.5L, Potencia: 99hp @ 4,800 rpm. Torque: 82 lb-pie @ 4,000 rpm</v>
          </cell>
          <cell r="CP2415" t="str">
            <v>-</v>
          </cell>
        </row>
        <row r="2416">
          <cell r="A2416" t="str">
            <v>19218</v>
          </cell>
          <cell r="B2416" t="str">
            <v>7G4CN</v>
          </cell>
          <cell r="C2416" t="str">
            <v>Ciudad de México</v>
          </cell>
          <cell r="D2416" t="str">
            <v>No aplica</v>
          </cell>
          <cell r="E2416" t="str">
            <v>BMW</v>
          </cell>
          <cell r="F2416" t="str">
            <v>Motocicleta</v>
          </cell>
          <cell r="G2416" t="str">
            <v>BMW</v>
          </cell>
          <cell r="H2416" t="str">
            <v>F 750 GS Básica</v>
          </cell>
          <cell r="I2416" t="str">
            <v>WB10B0804KZ821449</v>
          </cell>
          <cell r="J2416" t="str">
            <v>3818507L</v>
          </cell>
          <cell r="K2416" t="str">
            <v>Magna</v>
          </cell>
          <cell r="L2416">
            <v>2</v>
          </cell>
          <cell r="M2416">
            <v>18</v>
          </cell>
          <cell r="N2416">
            <v>2019</v>
          </cell>
          <cell r="O2416" t="str">
            <v>Ciudad de México</v>
          </cell>
          <cell r="P2416" t="str">
            <v>Ciudad de México</v>
          </cell>
          <cell r="Q2416" t="str">
            <v>Zona Metropolitana</v>
          </cell>
          <cell r="R2416" t="str">
            <v>Activo</v>
          </cell>
          <cell r="S2416" t="str">
            <v>En operación</v>
          </cell>
          <cell r="T2416" t="str">
            <v>GNP</v>
          </cell>
          <cell r="U2416" t="str">
            <v>Grupo Nacional Provincial, S.A.B.</v>
          </cell>
          <cell r="V2416" t="str">
            <v>Asesor de Servicio</v>
          </cell>
          <cell r="W2416" t="str">
            <v>-</v>
          </cell>
          <cell r="X2416" t="str">
            <v>-</v>
          </cell>
          <cell r="Y2416" t="str">
            <v>Asignado</v>
          </cell>
          <cell r="Z2416" t="str">
            <v>N94391</v>
          </cell>
          <cell r="AA2416" t="str">
            <v>Moreno García Delwin</v>
          </cell>
          <cell r="AB2416" t="str">
            <v>Grupo Nacional Provincial, S.A.B.</v>
          </cell>
          <cell r="AC2416" t="str">
            <v>MOGD850125FTA</v>
          </cell>
          <cell r="AD2416" t="str">
            <v>Operativo</v>
          </cell>
          <cell r="AE2416" t="str">
            <v>Asesor de Servicio Automovil</v>
          </cell>
          <cell r="AF2416" t="str">
            <v>Unidad Operativa</v>
          </cell>
          <cell r="AG2416" t="str">
            <v>Dirección Servicio y Operaciones</v>
          </cell>
          <cell r="AH2416" t="str">
            <v>Subdir. Siniestros CDMX y Sureste</v>
          </cell>
          <cell r="AI2416" t="str">
            <v>C9215</v>
          </cell>
          <cell r="AJ2416" t="str">
            <v>Moreno Alvárez Elvia Citlalli</v>
          </cell>
          <cell r="AK2416" t="str">
            <v>Tlalnepantla</v>
          </cell>
          <cell r="AL2416" t="str">
            <v>Tlalnepantla</v>
          </cell>
          <cell r="AM2416">
            <v>80824</v>
          </cell>
          <cell r="AN2416" t="str">
            <v>delwin.moreno@gnp.com.mx</v>
          </cell>
          <cell r="AO2416" t="str">
            <v>delwin.moreno@gnp.com.mx</v>
          </cell>
          <cell r="AQ2416">
            <v>5535228292</v>
          </cell>
          <cell r="AR2416" t="str">
            <v>6363180011631767</v>
          </cell>
          <cell r="AS2416" t="str">
            <v>ACTIVO</v>
          </cell>
          <cell r="AT2416" t="str">
            <v>5103</v>
          </cell>
          <cell r="AU2416" t="str">
            <v>742</v>
          </cell>
          <cell r="AV2416" t="str">
            <v>01/27</v>
          </cell>
          <cell r="AW2416" t="str">
            <v>IMDM24204285..</v>
          </cell>
          <cell r="AX2416" t="str">
            <v>Activo</v>
          </cell>
          <cell r="AY2416" t="str">
            <v>No</v>
          </cell>
          <cell r="AZ2416" t="str">
            <v>-</v>
          </cell>
          <cell r="BA2416" t="str">
            <v>-</v>
          </cell>
          <cell r="BB2416" t="str">
            <v>-</v>
          </cell>
          <cell r="BC2416" t="str">
            <v>-</v>
          </cell>
          <cell r="BD2416" t="str">
            <v>-</v>
          </cell>
          <cell r="BE2416" t="str">
            <v>-</v>
          </cell>
          <cell r="BF2416" t="str">
            <v>-</v>
          </cell>
          <cell r="BG2416">
            <v>4</v>
          </cell>
          <cell r="BH2416">
            <v>2023</v>
          </cell>
          <cell r="BI2416">
            <v>0</v>
          </cell>
          <cell r="BJ2416" t="str">
            <v>Arrendado</v>
          </cell>
          <cell r="BN2416">
            <v>0</v>
          </cell>
          <cell r="BO2416">
            <v>0</v>
          </cell>
          <cell r="BP2416" t="str">
            <v>-</v>
          </cell>
          <cell r="BQ2416">
            <v>43652</v>
          </cell>
          <cell r="BR2416" t="str">
            <v>AP-20181108-0815</v>
          </cell>
          <cell r="BS2416" t="str">
            <v>61</v>
          </cell>
          <cell r="BT2416" t="str">
            <v>6/36</v>
          </cell>
          <cell r="BU2416">
            <v>2417.0300000000002</v>
          </cell>
          <cell r="BV2416">
            <v>1828.29</v>
          </cell>
          <cell r="BW2416">
            <v>4245.32</v>
          </cell>
          <cell r="BX2416">
            <v>679.25</v>
          </cell>
          <cell r="BY2416">
            <v>4924.57</v>
          </cell>
          <cell r="BZ2416">
            <v>166162.71</v>
          </cell>
          <cell r="CA2416" t="str">
            <v>10/12/2018</v>
          </cell>
          <cell r="CB2416" t="str">
            <v>06/01/2022</v>
          </cell>
          <cell r="CC2416" t="str">
            <v>-</v>
          </cell>
          <cell r="CD2416" t="str">
            <v>-</v>
          </cell>
          <cell r="CE2416" t="str">
            <v>N</v>
          </cell>
          <cell r="CF2416" t="str">
            <v>-</v>
          </cell>
          <cell r="CG2416" t="str">
            <v>-</v>
          </cell>
          <cell r="CH2416" t="str">
            <v>-</v>
          </cell>
          <cell r="CI2416" t="str">
            <v>-</v>
          </cell>
          <cell r="CJ2416" t="str">
            <v>Ajustador</v>
          </cell>
          <cell r="CK2416">
            <v>36</v>
          </cell>
          <cell r="CL2416" t="str">
            <v>101 - MAGNA</v>
          </cell>
          <cell r="CM2416" t="str">
            <v>19218</v>
          </cell>
          <cell r="CN2416" t="str">
            <v>185/60/R15</v>
          </cell>
          <cell r="CO2416" t="str">
            <v>Motor: 1.5L, Potencia: 99hp @ 4,800 rpm. Torque: 82 lb-pie @ 4,000 rpm</v>
          </cell>
          <cell r="CP2416" t="str">
            <v>-</v>
          </cell>
        </row>
        <row r="2417">
          <cell r="A2417" t="str">
            <v>19219</v>
          </cell>
          <cell r="B2417" t="str">
            <v>6H5CJ</v>
          </cell>
          <cell r="C2417" t="str">
            <v>Ciudad de México</v>
          </cell>
          <cell r="D2417" t="str">
            <v>No aplica</v>
          </cell>
          <cell r="E2417" t="str">
            <v>Honda</v>
          </cell>
          <cell r="F2417" t="str">
            <v>Motocicleta</v>
          </cell>
          <cell r="G2417" t="str">
            <v>Honda</v>
          </cell>
          <cell r="H2417" t="str">
            <v>HONDA GL150 CARGO</v>
          </cell>
          <cell r="I2417" t="str">
            <v>3H1KA4174KD610889</v>
          </cell>
          <cell r="J2417" t="str">
            <v xml:space="preserve">KA02E5028372 </v>
          </cell>
          <cell r="K2417" t="str">
            <v>Magna</v>
          </cell>
          <cell r="L2417">
            <v>2</v>
          </cell>
          <cell r="M2417">
            <v>17</v>
          </cell>
          <cell r="N2417">
            <v>2019</v>
          </cell>
          <cell r="O2417" t="str">
            <v>Ciudad de México</v>
          </cell>
          <cell r="P2417" t="str">
            <v>Ciudad de México</v>
          </cell>
          <cell r="Q2417" t="str">
            <v>Zona Metropolitana</v>
          </cell>
          <cell r="R2417" t="str">
            <v>Baja</v>
          </cell>
          <cell r="S2417" t="str">
            <v>Devolución Valmex</v>
          </cell>
          <cell r="T2417" t="str">
            <v>GNP</v>
          </cell>
          <cell r="U2417" t="str">
            <v>Grupo Nacional Provincial, S.A.B.</v>
          </cell>
          <cell r="V2417" t="str">
            <v>Dirección General</v>
          </cell>
          <cell r="W2417" t="str">
            <v>-</v>
          </cell>
          <cell r="X2417" t="str">
            <v>-</v>
          </cell>
          <cell r="Y2417" t="str">
            <v>Asignado</v>
          </cell>
          <cell r="Z2417" t="str">
            <v>N88108</v>
          </cell>
          <cell r="AA2417" t="str">
            <v>Baillères Gual Alejandro</v>
          </cell>
          <cell r="AB2417" t="str">
            <v>Grupo Nacional Provincial, S.A.B.</v>
          </cell>
          <cell r="AC2417" t="str">
            <v xml:space="preserve">BAGA600503CW0 </v>
          </cell>
          <cell r="AD2417" t="str">
            <v>Ejecutivo</v>
          </cell>
          <cell r="AE2417" t="str">
            <v>Presidencia Adjunta de Grupo BAL</v>
          </cell>
          <cell r="AF2417" t="str">
            <v>Unidad Estratégica</v>
          </cell>
          <cell r="AG2417" t="str">
            <v>Presidencia Adjunta de Grupo BAL</v>
          </cell>
          <cell r="AH2417" t="str">
            <v>Presidencia Adjunta de Grupo BAL</v>
          </cell>
          <cell r="AI2417" t="str">
            <v>C3001</v>
          </cell>
          <cell r="AJ2417" t="str">
            <v>Baillères Gual Alejandro</v>
          </cell>
          <cell r="AK2417" t="str">
            <v>Central PB C-D</v>
          </cell>
          <cell r="AL2417" t="str">
            <v>Plaza GNP</v>
          </cell>
          <cell r="AM2417">
            <v>0</v>
          </cell>
          <cell r="AN2417">
            <v>0</v>
          </cell>
          <cell r="AO2417">
            <v>0</v>
          </cell>
          <cell r="AQ2417" t="str">
            <v>-</v>
          </cell>
          <cell r="AR2417" t="str">
            <v>-</v>
          </cell>
          <cell r="AS2417" t="str">
            <v>-</v>
          </cell>
          <cell r="AT2417" t="str">
            <v>-</v>
          </cell>
          <cell r="AU2417" t="str">
            <v>-</v>
          </cell>
          <cell r="AV2417" t="str">
            <v>-</v>
          </cell>
          <cell r="AW2417" t="str">
            <v>-</v>
          </cell>
          <cell r="AX2417" t="str">
            <v>-</v>
          </cell>
          <cell r="AY2417" t="str">
            <v>No</v>
          </cell>
          <cell r="AZ2417" t="str">
            <v>-</v>
          </cell>
          <cell r="BA2417" t="str">
            <v>-</v>
          </cell>
          <cell r="BB2417" t="str">
            <v>-</v>
          </cell>
          <cell r="BC2417" t="str">
            <v>-</v>
          </cell>
          <cell r="BD2417" t="str">
            <v>-</v>
          </cell>
          <cell r="BE2417" t="str">
            <v>-</v>
          </cell>
          <cell r="BF2417" t="str">
            <v>-</v>
          </cell>
          <cell r="BG2417" t="str">
            <v>-</v>
          </cell>
          <cell r="BH2417" t="str">
            <v>-</v>
          </cell>
          <cell r="BI2417" t="str">
            <v>-</v>
          </cell>
          <cell r="BJ2417" t="str">
            <v>Arrendado</v>
          </cell>
          <cell r="BN2417">
            <v>0</v>
          </cell>
          <cell r="BO2417">
            <v>0</v>
          </cell>
          <cell r="BP2417" t="str">
            <v>-</v>
          </cell>
          <cell r="BQ2417" t="str">
            <v>-</v>
          </cell>
          <cell r="BR2417" t="str">
            <v>-</v>
          </cell>
          <cell r="BS2417" t="str">
            <v>-</v>
          </cell>
          <cell r="BT2417" t="str">
            <v>-</v>
          </cell>
          <cell r="BU2417" t="str">
            <v>-</v>
          </cell>
          <cell r="BV2417" t="str">
            <v>-</v>
          </cell>
          <cell r="BW2417" t="str">
            <v>-</v>
          </cell>
          <cell r="BX2417" t="str">
            <v>-</v>
          </cell>
          <cell r="BY2417" t="str">
            <v>-</v>
          </cell>
          <cell r="BZ2417" t="str">
            <v>-</v>
          </cell>
          <cell r="CA2417" t="str">
            <v>-</v>
          </cell>
          <cell r="CB2417" t="str">
            <v>-</v>
          </cell>
          <cell r="CC2417" t="str">
            <v>-</v>
          </cell>
          <cell r="CD2417" t="str">
            <v>-</v>
          </cell>
          <cell r="CE2417" t="str">
            <v>J</v>
          </cell>
          <cell r="CF2417" t="str">
            <v>-</v>
          </cell>
          <cell r="CG2417" t="str">
            <v>-</v>
          </cell>
          <cell r="CH2417" t="str">
            <v>-</v>
          </cell>
          <cell r="CI2417" t="str">
            <v>-</v>
          </cell>
          <cell r="CJ2417" t="str">
            <v>-</v>
          </cell>
          <cell r="CK2417">
            <v>34</v>
          </cell>
          <cell r="CL2417" t="str">
            <v>101 - MAGNA</v>
          </cell>
          <cell r="CM2417" t="str">
            <v>19219</v>
          </cell>
          <cell r="CN2417" t="str">
            <v>185/60/R15</v>
          </cell>
          <cell r="CO2417" t="str">
            <v>Motor: 1.5L, Potencia: 99hp @ 4,800 rpm. Torque: 82 lb-pie @ 4,000 rpm</v>
          </cell>
          <cell r="CP2417" t="str">
            <v>-</v>
          </cell>
        </row>
        <row r="2418">
          <cell r="A2418" t="str">
            <v>19220</v>
          </cell>
          <cell r="B2418" t="str">
            <v>A33BBK</v>
          </cell>
          <cell r="C2418" t="str">
            <v>Ciudad de México</v>
          </cell>
          <cell r="D2418" t="str">
            <v>No aplica</v>
          </cell>
          <cell r="E2418" t="str">
            <v>Ram</v>
          </cell>
          <cell r="F2418" t="str">
            <v>Automóvil</v>
          </cell>
          <cell r="G2418" t="str">
            <v>Ram</v>
          </cell>
          <cell r="H2418" t="str">
            <v>RAM PROMASTER RAPID</v>
          </cell>
          <cell r="I2418" t="str">
            <v>9BD265550K9124372</v>
          </cell>
          <cell r="K2418" t="str">
            <v>Magna</v>
          </cell>
          <cell r="L2418">
            <v>4</v>
          </cell>
          <cell r="M2418">
            <v>36</v>
          </cell>
          <cell r="N2418">
            <v>2019</v>
          </cell>
          <cell r="O2418" t="str">
            <v>Ciudad de México</v>
          </cell>
          <cell r="P2418" t="str">
            <v>Ciudad de México</v>
          </cell>
          <cell r="Q2418" t="str">
            <v>Zona Metropolitana</v>
          </cell>
          <cell r="R2418" t="str">
            <v>Baja</v>
          </cell>
          <cell r="S2418" t="str">
            <v>Devolución Valmex</v>
          </cell>
          <cell r="T2418" t="str">
            <v>GNP</v>
          </cell>
          <cell r="U2418" t="str">
            <v>Grupo Nacional Provincial, S.A.B.</v>
          </cell>
          <cell r="V2418" t="str">
            <v>Dirección General</v>
          </cell>
          <cell r="W2418" t="str">
            <v>-</v>
          </cell>
          <cell r="X2418" t="str">
            <v>-</v>
          </cell>
          <cell r="Y2418" t="str">
            <v>Asignado</v>
          </cell>
          <cell r="Z2418" t="str">
            <v>N88108</v>
          </cell>
          <cell r="AA2418" t="str">
            <v>Baillères Gual Alejandro</v>
          </cell>
          <cell r="AB2418" t="str">
            <v>Grupo Nacional Provincial, S.A.B.</v>
          </cell>
          <cell r="AC2418" t="str">
            <v xml:space="preserve">BAGA600503CW0 </v>
          </cell>
          <cell r="AD2418" t="str">
            <v>Ejecutivo</v>
          </cell>
          <cell r="AE2418" t="str">
            <v>Presidencia Adjunta de Grupo BAL</v>
          </cell>
          <cell r="AF2418" t="str">
            <v>Unidad Estratégica</v>
          </cell>
          <cell r="AG2418" t="str">
            <v>Presidencia Adjunta de Grupo BAL</v>
          </cell>
          <cell r="AH2418" t="str">
            <v>Presidencia Adjunta de Grupo BAL</v>
          </cell>
          <cell r="AI2418" t="str">
            <v>C3001</v>
          </cell>
          <cell r="AJ2418" t="str">
            <v>Baillères Gual Alejandro</v>
          </cell>
          <cell r="AK2418" t="str">
            <v>Central PB C-D</v>
          </cell>
          <cell r="AL2418" t="str">
            <v>Plaza GNP</v>
          </cell>
          <cell r="AM2418">
            <v>0</v>
          </cell>
          <cell r="AN2418">
            <v>0</v>
          </cell>
          <cell r="AO2418">
            <v>0</v>
          </cell>
          <cell r="AQ2418" t="str">
            <v>-</v>
          </cell>
          <cell r="AR2418" t="str">
            <v>-</v>
          </cell>
          <cell r="AS2418" t="str">
            <v>-</v>
          </cell>
          <cell r="AT2418" t="str">
            <v>-</v>
          </cell>
          <cell r="AU2418" t="str">
            <v>-</v>
          </cell>
          <cell r="AV2418" t="str">
            <v>-</v>
          </cell>
          <cell r="AW2418" t="str">
            <v>IMDM24204272..</v>
          </cell>
          <cell r="AX2418" t="str">
            <v>Inactivo</v>
          </cell>
          <cell r="AY2418" t="str">
            <v>No</v>
          </cell>
          <cell r="AZ2418" t="str">
            <v>-</v>
          </cell>
          <cell r="BA2418" t="str">
            <v>-</v>
          </cell>
          <cell r="BB2418" t="str">
            <v>-</v>
          </cell>
          <cell r="BC2418" t="str">
            <v>-</v>
          </cell>
          <cell r="BD2418" t="str">
            <v>-</v>
          </cell>
          <cell r="BE2418" t="str">
            <v>-</v>
          </cell>
          <cell r="BF2418" t="str">
            <v>-</v>
          </cell>
          <cell r="BG2418" t="str">
            <v>-</v>
          </cell>
          <cell r="BH2418" t="str">
            <v>-</v>
          </cell>
          <cell r="BI2418" t="str">
            <v>-</v>
          </cell>
          <cell r="BJ2418" t="str">
            <v>Arrendado</v>
          </cell>
          <cell r="BM2418">
            <v>188534.48</v>
          </cell>
          <cell r="BN2418">
            <v>30165.516800000001</v>
          </cell>
          <cell r="BO2418">
            <v>218699.99680000002</v>
          </cell>
          <cell r="BP2418" t="str">
            <v>-</v>
          </cell>
          <cell r="BQ2418" t="str">
            <v>-</v>
          </cell>
          <cell r="BR2418" t="str">
            <v>-</v>
          </cell>
          <cell r="BS2418" t="str">
            <v>-</v>
          </cell>
          <cell r="BT2418" t="str">
            <v>-</v>
          </cell>
          <cell r="BU2418" t="str">
            <v>-</v>
          </cell>
          <cell r="BV2418" t="str">
            <v>-</v>
          </cell>
          <cell r="BW2418" t="str">
            <v>-</v>
          </cell>
          <cell r="BX2418" t="str">
            <v>-</v>
          </cell>
          <cell r="BY2418" t="str">
            <v>-</v>
          </cell>
          <cell r="BZ2418" t="str">
            <v>-</v>
          </cell>
          <cell r="CA2418" t="str">
            <v>-</v>
          </cell>
          <cell r="CB2418" t="str">
            <v>-</v>
          </cell>
          <cell r="CC2418" t="str">
            <v>-</v>
          </cell>
          <cell r="CD2418" t="str">
            <v>-</v>
          </cell>
          <cell r="CE2418" t="str">
            <v>K</v>
          </cell>
          <cell r="CF2418" t="str">
            <v>-</v>
          </cell>
          <cell r="CG2418" t="str">
            <v>-</v>
          </cell>
          <cell r="CH2418" t="str">
            <v>-</v>
          </cell>
          <cell r="CI2418" t="str">
            <v>-</v>
          </cell>
          <cell r="CJ2418" t="str">
            <v>-</v>
          </cell>
          <cell r="CK2418">
            <v>72</v>
          </cell>
          <cell r="CL2418" t="str">
            <v>101 - MAGNA</v>
          </cell>
          <cell r="CM2418" t="str">
            <v>19220</v>
          </cell>
          <cell r="CN2418" t="str">
            <v>185/60/R15</v>
          </cell>
          <cell r="CO2418" t="str">
            <v>Motor: 1.5L, Potencia: 99hp @ 4,800 rpm. Torque: 82 lb-pie @ 4,000 rpm</v>
          </cell>
          <cell r="CP2418" t="str">
            <v>-</v>
          </cell>
        </row>
        <row r="2419">
          <cell r="A2419" t="str">
            <v>19221</v>
          </cell>
          <cell r="B2419" t="str">
            <v>U41BBS</v>
          </cell>
          <cell r="C2419" t="str">
            <v>Ciudad de México</v>
          </cell>
          <cell r="D2419" t="str">
            <v>No aplica</v>
          </cell>
          <cell r="E2419" t="str">
            <v>Cavalier</v>
          </cell>
          <cell r="F2419" t="str">
            <v>Automóvil</v>
          </cell>
          <cell r="G2419" t="str">
            <v>Chevrolet</v>
          </cell>
          <cell r="H2419" t="str">
            <v>CAVALIER LT TELA-TACTO PIEL RIN 15"</v>
          </cell>
          <cell r="I2419" t="str">
            <v>LSGKB52H9KV225241</v>
          </cell>
          <cell r="K2419" t="str">
            <v>Magna</v>
          </cell>
          <cell r="L2419">
            <v>4</v>
          </cell>
          <cell r="M2419">
            <v>46</v>
          </cell>
          <cell r="N2419">
            <v>2019</v>
          </cell>
          <cell r="O2419" t="str">
            <v>Ciudad de México</v>
          </cell>
          <cell r="P2419" t="str">
            <v>Ciudad de México</v>
          </cell>
          <cell r="Q2419" t="str">
            <v>Zona Metropolitana</v>
          </cell>
          <cell r="R2419" t="str">
            <v>Activo</v>
          </cell>
          <cell r="S2419" t="str">
            <v>En operación</v>
          </cell>
          <cell r="T2419" t="str">
            <v>GNP</v>
          </cell>
          <cell r="U2419" t="str">
            <v>Grupo Nacional Provincial, S.A.B.</v>
          </cell>
          <cell r="V2419" t="str">
            <v>Seguridad</v>
          </cell>
          <cell r="W2419" t="str">
            <v>-</v>
          </cell>
          <cell r="X2419" t="str">
            <v>Plaza GNP</v>
          </cell>
          <cell r="Y2419" t="str">
            <v>Asignado</v>
          </cell>
          <cell r="Z2419" t="str">
            <v>N91244</v>
          </cell>
          <cell r="AA2419" t="str">
            <v>Gómez Alvárez Mario Enrique</v>
          </cell>
          <cell r="AB2419" t="str">
            <v>Grupo Nacional Provincial, S.A.B.</v>
          </cell>
          <cell r="AC2419" t="str">
            <v>GOAM730806H59</v>
          </cell>
          <cell r="AD2419" t="str">
            <v>Gerente</v>
          </cell>
          <cell r="AE2419" t="str">
            <v>Gerencia Logística y Desarrollo de la Prevención</v>
          </cell>
          <cell r="AF2419" t="str">
            <v>Unidad Staff</v>
          </cell>
          <cell r="AG2419" t="str">
            <v>Dirección Recursos Humanos y Servicios Administrativos</v>
          </cell>
          <cell r="AH2419" t="str">
            <v>Subdir. Relaciones Laborales</v>
          </cell>
          <cell r="AI2419" t="str">
            <v>C6706</v>
          </cell>
          <cell r="AJ2419" t="str">
            <v>Mendoza Claudio Jorge</v>
          </cell>
          <cell r="AK2419" t="str">
            <v>Central PB C-A</v>
          </cell>
          <cell r="AL2419" t="str">
            <v>Plaza GNP</v>
          </cell>
          <cell r="AM2419">
            <v>2369</v>
          </cell>
          <cell r="AN2419" t="str">
            <v>mario.gomez@gnp.com.mx</v>
          </cell>
          <cell r="AO2419" t="str">
            <v>mario.gomez@gnp.com.mx</v>
          </cell>
          <cell r="AQ2419">
            <v>5554043450</v>
          </cell>
          <cell r="AR2419" t="str">
            <v>6363180014311177</v>
          </cell>
          <cell r="AS2419" t="str">
            <v>ACTIVO</v>
          </cell>
          <cell r="AT2419" t="str">
            <v>1634</v>
          </cell>
          <cell r="AU2419" t="str">
            <v>791</v>
          </cell>
          <cell r="AV2419" t="str">
            <v>04/27</v>
          </cell>
          <cell r="AW2419" t="str">
            <v>IMDM24204274..</v>
          </cell>
          <cell r="AX2419" t="str">
            <v>Activo</v>
          </cell>
          <cell r="AY2419" t="str">
            <v>No</v>
          </cell>
          <cell r="AZ2419" t="str">
            <v>-</v>
          </cell>
          <cell r="BA2419" t="str">
            <v>-</v>
          </cell>
          <cell r="BB2419" t="str">
            <v>-</v>
          </cell>
          <cell r="BC2419" t="str">
            <v>-</v>
          </cell>
          <cell r="BD2419" t="str">
            <v>-</v>
          </cell>
          <cell r="BE2419" t="str">
            <v>-</v>
          </cell>
          <cell r="BF2419" t="str">
            <v>-</v>
          </cell>
          <cell r="BG2419" t="str">
            <v>-</v>
          </cell>
          <cell r="BH2419">
            <v>2023</v>
          </cell>
          <cell r="BI2419">
            <v>0</v>
          </cell>
          <cell r="BJ2419" t="str">
            <v>Propio</v>
          </cell>
          <cell r="BM2419">
            <v>223688.84</v>
          </cell>
          <cell r="BN2419">
            <v>35790.214399999997</v>
          </cell>
          <cell r="BO2419">
            <v>259479.05439999999</v>
          </cell>
          <cell r="BP2419" t="str">
            <v>-</v>
          </cell>
          <cell r="BQ2419" t="str">
            <v>-</v>
          </cell>
          <cell r="BR2419" t="str">
            <v>-</v>
          </cell>
          <cell r="BS2419" t="str">
            <v>-</v>
          </cell>
          <cell r="BT2419" t="str">
            <v>-</v>
          </cell>
          <cell r="BU2419" t="str">
            <v>-</v>
          </cell>
          <cell r="BV2419" t="str">
            <v>-</v>
          </cell>
          <cell r="BW2419" t="str">
            <v>-</v>
          </cell>
          <cell r="BX2419" t="str">
            <v>-</v>
          </cell>
          <cell r="BY2419" t="str">
            <v>-</v>
          </cell>
          <cell r="BZ2419" t="str">
            <v>-</v>
          </cell>
          <cell r="CA2419" t="str">
            <v>-</v>
          </cell>
          <cell r="CB2419" t="str">
            <v>-</v>
          </cell>
          <cell r="CC2419" t="str">
            <v>-</v>
          </cell>
          <cell r="CD2419" t="str">
            <v>41</v>
          </cell>
          <cell r="CE2419" t="str">
            <v>S</v>
          </cell>
          <cell r="CF2419" t="str">
            <v>-</v>
          </cell>
          <cell r="CG2419" t="str">
            <v>-</v>
          </cell>
          <cell r="CH2419" t="str">
            <v>-</v>
          </cell>
          <cell r="CI2419" t="str">
            <v>-</v>
          </cell>
          <cell r="CJ2419" t="str">
            <v>Seguridad</v>
          </cell>
          <cell r="CK2419">
            <v>92</v>
          </cell>
          <cell r="CL2419" t="str">
            <v>101 - MAGNA</v>
          </cell>
          <cell r="CM2419" t="str">
            <v>19221</v>
          </cell>
          <cell r="CP2419" t="str">
            <v>-</v>
          </cell>
        </row>
        <row r="2420">
          <cell r="A2420" t="str">
            <v>19222</v>
          </cell>
          <cell r="B2420" t="str">
            <v>04F832</v>
          </cell>
          <cell r="C2420" t="str">
            <v>Ciudad de México</v>
          </cell>
          <cell r="D2420" t="str">
            <v>No aplica</v>
          </cell>
          <cell r="E2420" t="str">
            <v>Prius</v>
          </cell>
          <cell r="F2420" t="str">
            <v>Automóvil</v>
          </cell>
          <cell r="G2420" t="str">
            <v>Toyota</v>
          </cell>
          <cell r="H2420" t="str">
            <v>Prius C 5 Ptas, Híbrido, T/A-CVT, D/H, A/A, ABS, B/A, E/E, CD/BT</v>
          </cell>
          <cell r="I2420" t="str">
            <v>JTDKDTB39K1628366</v>
          </cell>
          <cell r="K2420" t="str">
            <v>Magna</v>
          </cell>
          <cell r="L2420">
            <v>4</v>
          </cell>
          <cell r="M2420">
            <v>36</v>
          </cell>
          <cell r="N2420">
            <v>2019</v>
          </cell>
          <cell r="O2420" t="str">
            <v>Ciudad de México</v>
          </cell>
          <cell r="P2420" t="str">
            <v>Ciudad de México</v>
          </cell>
          <cell r="Q2420" t="str">
            <v>Zona Metropolitana</v>
          </cell>
          <cell r="R2420" t="str">
            <v>Activo</v>
          </cell>
          <cell r="S2420" t="str">
            <v>En operación</v>
          </cell>
          <cell r="T2420" t="str">
            <v>GNP</v>
          </cell>
          <cell r="U2420" t="str">
            <v>Grupo Nacional Provincial, S.A.B.</v>
          </cell>
          <cell r="V2420" t="str">
            <v>Pool Ajustes</v>
          </cell>
          <cell r="W2420" t="str">
            <v>Pool Semiasignado</v>
          </cell>
          <cell r="Y2420" t="str">
            <v>Pool</v>
          </cell>
          <cell r="Z2420" t="str">
            <v>N89927</v>
          </cell>
          <cell r="AA2420" t="str">
            <v>Salazar Hernández Alejandro</v>
          </cell>
          <cell r="AB2420" t="str">
            <v>Grupo Nacional Provincial, S.A.B.</v>
          </cell>
          <cell r="AC2420" t="str">
            <v>SAHA7905127X5</v>
          </cell>
          <cell r="AD2420" t="str">
            <v>Jefe de departamento</v>
          </cell>
          <cell r="AE2420" t="str">
            <v>Jefe de Departamento A</v>
          </cell>
          <cell r="AF2420" t="str">
            <v>Unidad Staff</v>
          </cell>
          <cell r="AG2420" t="str">
            <v>Dirección Recursos Humanos y Servicios Administrativos</v>
          </cell>
          <cell r="AH2420" t="str">
            <v>Subdir. Servicios Generales</v>
          </cell>
          <cell r="AI2420" t="str">
            <v>C6705</v>
          </cell>
          <cell r="AJ2420" t="str">
            <v>Ramirez Granados Arturo</v>
          </cell>
          <cell r="AK2420" t="str">
            <v>Sur P2 C-4</v>
          </cell>
          <cell r="AL2420" t="str">
            <v>Plaza GNP</v>
          </cell>
          <cell r="AM2420">
            <v>3398</v>
          </cell>
          <cell r="AN2420" t="str">
            <v>alejandro.salazar@gnp.com.mx</v>
          </cell>
          <cell r="AO2420" t="str">
            <v>alejandro.salazar@gnp.com.mx</v>
          </cell>
          <cell r="AR2420" t="str">
            <v>6363180014522435</v>
          </cell>
          <cell r="AS2420" t="str">
            <v>BLOQUEADO</v>
          </cell>
          <cell r="AT2420" t="str">
            <v>8193</v>
          </cell>
          <cell r="AU2420" t="str">
            <v>312</v>
          </cell>
          <cell r="AV2420" t="str">
            <v>05/27</v>
          </cell>
          <cell r="AW2420" t="str">
            <v>IMDM24204330..</v>
          </cell>
          <cell r="AX2420" t="str">
            <v>Activo</v>
          </cell>
          <cell r="AY2420" t="str">
            <v>Si</v>
          </cell>
          <cell r="BG2420" t="str">
            <v>-</v>
          </cell>
          <cell r="BJ2420" t="str">
            <v>Arrendado</v>
          </cell>
          <cell r="BM2420">
            <v>267008.62</v>
          </cell>
          <cell r="BN2420">
            <v>42721.379200000003</v>
          </cell>
          <cell r="BO2420">
            <v>309729.99920000002</v>
          </cell>
          <cell r="BP2420" t="str">
            <v>-</v>
          </cell>
          <cell r="BQ2420">
            <v>43652</v>
          </cell>
          <cell r="BR2420" t="str">
            <v>AP-20181108-0815</v>
          </cell>
          <cell r="BS2420" t="str">
            <v>234</v>
          </cell>
          <cell r="BT2420" t="str">
            <v>1/48</v>
          </cell>
          <cell r="BU2420">
            <v>2382.4499999999998</v>
          </cell>
          <cell r="BV2420">
            <v>2895.78</v>
          </cell>
          <cell r="BW2420">
            <v>5278.23</v>
          </cell>
          <cell r="BX2420">
            <v>844.52</v>
          </cell>
          <cell r="BY2420">
            <v>6122.75</v>
          </cell>
          <cell r="BZ2420">
            <v>264626.17</v>
          </cell>
          <cell r="CA2420" t="str">
            <v>16/05/2019</v>
          </cell>
          <cell r="CB2420" t="str">
            <v>06/06/2023</v>
          </cell>
          <cell r="CC2420" t="str">
            <v>Jueves</v>
          </cell>
          <cell r="CD2420" t="str">
            <v>-</v>
          </cell>
          <cell r="CE2420" t="str">
            <v>2</v>
          </cell>
          <cell r="CF2420" t="str">
            <v>Verde</v>
          </cell>
          <cell r="CG2420" t="str">
            <v>4o Sábado</v>
          </cell>
          <cell r="CH2420" t="str">
            <v>Abr y May</v>
          </cell>
          <cell r="CI2420" t="str">
            <v>Oct y Nov</v>
          </cell>
          <cell r="CJ2420" t="str">
            <v>Ajustador</v>
          </cell>
          <cell r="CK2420">
            <v>72</v>
          </cell>
          <cell r="CL2420" t="str">
            <v>101 - MAGNA</v>
          </cell>
          <cell r="CM2420" t="str">
            <v>19222</v>
          </cell>
          <cell r="CP2420" t="str">
            <v>4010738</v>
          </cell>
        </row>
        <row r="2421">
          <cell r="A2421" t="str">
            <v>19223</v>
          </cell>
          <cell r="B2421" t="str">
            <v>04F833</v>
          </cell>
          <cell r="C2421" t="str">
            <v>Ciudad de México</v>
          </cell>
          <cell r="D2421" t="str">
            <v>No aplica</v>
          </cell>
          <cell r="E2421" t="str">
            <v>Prius</v>
          </cell>
          <cell r="F2421" t="str">
            <v>Automóvil</v>
          </cell>
          <cell r="G2421" t="str">
            <v>Toyota</v>
          </cell>
          <cell r="H2421" t="str">
            <v>Prius C 5 Ptas, Híbrido, T/A-CVT, D/H, A/A, ABS, B/A, E/E, CD/BT</v>
          </cell>
          <cell r="I2421" t="str">
            <v>JTDKDTB38K1628715</v>
          </cell>
          <cell r="K2421" t="str">
            <v>Magna</v>
          </cell>
          <cell r="L2421">
            <v>4</v>
          </cell>
          <cell r="M2421">
            <v>36</v>
          </cell>
          <cell r="N2421">
            <v>2019</v>
          </cell>
          <cell r="O2421" t="str">
            <v>Ciudad de México</v>
          </cell>
          <cell r="P2421" t="str">
            <v>Ciudad de México</v>
          </cell>
          <cell r="Q2421" t="str">
            <v>Zona Metropolitana</v>
          </cell>
          <cell r="R2421" t="str">
            <v>Activo</v>
          </cell>
          <cell r="S2421" t="str">
            <v>En operación</v>
          </cell>
          <cell r="T2421" t="str">
            <v>GNP</v>
          </cell>
          <cell r="U2421" t="str">
            <v>Grupo Nacional Provincial, S.A.B.</v>
          </cell>
          <cell r="V2421" t="str">
            <v>Supervisor equipo pesado</v>
          </cell>
          <cell r="W2421" t="str">
            <v>-</v>
          </cell>
          <cell r="Y2421" t="str">
            <v>Asignado</v>
          </cell>
          <cell r="Z2421" t="str">
            <v>N87990</v>
          </cell>
          <cell r="AA2421" t="str">
            <v>Hernández Feijóo Jorge Luis</v>
          </cell>
          <cell r="AB2421" t="str">
            <v>Grupo Nacional Provincial, S.A.B.</v>
          </cell>
          <cell r="AC2421" t="str">
            <v>HEFJ740922QY5</v>
          </cell>
          <cell r="AD2421" t="str">
            <v>Operativo</v>
          </cell>
          <cell r="AE2421" t="str">
            <v>Valuador</v>
          </cell>
          <cell r="AF2421" t="str">
            <v>Unidad Operativa</v>
          </cell>
          <cell r="AG2421" t="str">
            <v>Dirección Servicio y Operaciones</v>
          </cell>
          <cell r="AH2421" t="str">
            <v>Subdir. Valuación y Gestión de Proveedores</v>
          </cell>
          <cell r="AI2421" t="str">
            <v>C9160</v>
          </cell>
          <cell r="AJ2421" t="str">
            <v>Flores Quiroz Jesús Alberto</v>
          </cell>
          <cell r="AK2421" t="str">
            <v>Poniente PB</v>
          </cell>
          <cell r="AL2421" t="str">
            <v>Plaza GNP</v>
          </cell>
          <cell r="AM2421">
            <v>1566</v>
          </cell>
          <cell r="AN2421" t="str">
            <v>jorge.hernandezfeijoo@gnp.com.mx</v>
          </cell>
          <cell r="AO2421" t="str">
            <v>jorge.hernandezfeijoo@gnp.com.mx</v>
          </cell>
          <cell r="AQ2421">
            <v>5550729023</v>
          </cell>
          <cell r="AR2421" t="str">
            <v>6363180014522468</v>
          </cell>
          <cell r="AS2421" t="str">
            <v>ACTIVO</v>
          </cell>
          <cell r="AT2421" t="str">
            <v>-</v>
          </cell>
          <cell r="AU2421" t="str">
            <v>-</v>
          </cell>
          <cell r="AV2421" t="str">
            <v>-</v>
          </cell>
          <cell r="AW2421" t="str">
            <v>IMDM24204399..</v>
          </cell>
          <cell r="AX2421" t="str">
            <v>Activo</v>
          </cell>
          <cell r="AY2421" t="str">
            <v>No</v>
          </cell>
          <cell r="AZ2421" t="str">
            <v>-</v>
          </cell>
          <cell r="BG2421" t="str">
            <v>-</v>
          </cell>
          <cell r="BJ2421" t="str">
            <v>Arrendado</v>
          </cell>
          <cell r="BM2421">
            <v>267008.62</v>
          </cell>
          <cell r="BN2421">
            <v>42721.379200000003</v>
          </cell>
          <cell r="BO2421">
            <v>309729.99920000002</v>
          </cell>
          <cell r="BP2421" t="str">
            <v>-</v>
          </cell>
          <cell r="BQ2421">
            <v>43652</v>
          </cell>
          <cell r="BR2421" t="str">
            <v>AP-20181108-0815</v>
          </cell>
          <cell r="BS2421" t="str">
            <v>233</v>
          </cell>
          <cell r="BT2421" t="str">
            <v>1/48</v>
          </cell>
          <cell r="BU2421">
            <v>2382.4499999999998</v>
          </cell>
          <cell r="BV2421">
            <v>2895.78</v>
          </cell>
          <cell r="BW2421">
            <v>5278.23</v>
          </cell>
          <cell r="BX2421">
            <v>844.52</v>
          </cell>
          <cell r="BY2421">
            <v>6122.75</v>
          </cell>
          <cell r="BZ2421">
            <v>264626.17</v>
          </cell>
          <cell r="CA2421" t="str">
            <v>16/05/2019</v>
          </cell>
          <cell r="CB2421" t="str">
            <v>06/06/2023</v>
          </cell>
          <cell r="CC2421" t="str">
            <v>Miércoles</v>
          </cell>
          <cell r="CD2421" t="str">
            <v>-</v>
          </cell>
          <cell r="CE2421" t="str">
            <v>3</v>
          </cell>
          <cell r="CF2421" t="str">
            <v>Rojo</v>
          </cell>
          <cell r="CG2421" t="str">
            <v>3er Sábado</v>
          </cell>
          <cell r="CH2421" t="str">
            <v>Mzo y Abr</v>
          </cell>
          <cell r="CI2421" t="str">
            <v>Sep y Oct</v>
          </cell>
          <cell r="CJ2421" t="str">
            <v>Ajustador</v>
          </cell>
          <cell r="CK2421">
            <v>72</v>
          </cell>
          <cell r="CL2421" t="str">
            <v>101 - MAGNA</v>
          </cell>
          <cell r="CM2421" t="str">
            <v>19223</v>
          </cell>
          <cell r="CP2421" t="str">
            <v>4017852</v>
          </cell>
        </row>
        <row r="2422">
          <cell r="A2422" t="str">
            <v>19224</v>
          </cell>
          <cell r="B2422" t="str">
            <v>04F836</v>
          </cell>
          <cell r="C2422" t="str">
            <v>Ciudad de México</v>
          </cell>
          <cell r="D2422" t="str">
            <v>No aplica</v>
          </cell>
          <cell r="E2422" t="str">
            <v>Prius</v>
          </cell>
          <cell r="F2422" t="str">
            <v>Automóvil</v>
          </cell>
          <cell r="G2422" t="str">
            <v>Toyota</v>
          </cell>
          <cell r="H2422" t="str">
            <v>Prius C 5 Ptas, Híbrido, T/A-CVT, D/H, A/A, ABS, B/A, E/E, CD/BT</v>
          </cell>
          <cell r="I2422" t="str">
            <v>JTDKDTB37K1627328</v>
          </cell>
          <cell r="K2422" t="str">
            <v>Magna</v>
          </cell>
          <cell r="L2422">
            <v>4</v>
          </cell>
          <cell r="M2422">
            <v>36</v>
          </cell>
          <cell r="N2422">
            <v>2019</v>
          </cell>
          <cell r="O2422" t="str">
            <v>Ciudad de México</v>
          </cell>
          <cell r="P2422" t="str">
            <v>Ciudad de México</v>
          </cell>
          <cell r="Q2422" t="str">
            <v>Zona Metropolitana</v>
          </cell>
          <cell r="R2422" t="str">
            <v>Activo</v>
          </cell>
          <cell r="S2422" t="str">
            <v>En operación</v>
          </cell>
          <cell r="T2422" t="str">
            <v>GNP</v>
          </cell>
          <cell r="U2422" t="str">
            <v>Grupo Nacional Provincial, S.A.B.</v>
          </cell>
          <cell r="V2422" t="str">
            <v>Pool Ajustes</v>
          </cell>
          <cell r="W2422" t="str">
            <v>Pool Semiasignado</v>
          </cell>
          <cell r="Y2422" t="str">
            <v>Pool</v>
          </cell>
          <cell r="Z2422" t="str">
            <v>N89927</v>
          </cell>
          <cell r="AA2422" t="str">
            <v>Salazar Hernández Alejandro</v>
          </cell>
          <cell r="AB2422" t="str">
            <v>Grupo Nacional Provincial, S.A.B.</v>
          </cell>
          <cell r="AC2422" t="str">
            <v>SAHA7905127X5</v>
          </cell>
          <cell r="AD2422" t="str">
            <v>Jefe de departamento</v>
          </cell>
          <cell r="AE2422" t="str">
            <v>Jefe de Departamento A</v>
          </cell>
          <cell r="AF2422" t="str">
            <v>Unidad Staff</v>
          </cell>
          <cell r="AG2422" t="str">
            <v>Dirección Recursos Humanos y Servicios Administrativos</v>
          </cell>
          <cell r="AH2422" t="str">
            <v>Subdir. Servicios Generales</v>
          </cell>
          <cell r="AI2422" t="str">
            <v>C6705</v>
          </cell>
          <cell r="AJ2422" t="str">
            <v>Ramirez Granados Arturo</v>
          </cell>
          <cell r="AK2422" t="str">
            <v>Sur P2 C-4</v>
          </cell>
          <cell r="AL2422" t="str">
            <v>Plaza GNP</v>
          </cell>
          <cell r="AM2422">
            <v>3398</v>
          </cell>
          <cell r="AN2422" t="str">
            <v>alejandro.salazar@gnp.com.mx</v>
          </cell>
          <cell r="AO2422" t="str">
            <v>alejandro.salazar@gnp.com.mx</v>
          </cell>
          <cell r="AR2422" t="str">
            <v>6363180014522492</v>
          </cell>
          <cell r="AS2422" t="str">
            <v>ACTIVO</v>
          </cell>
          <cell r="AT2422" t="str">
            <v>8488</v>
          </cell>
          <cell r="AU2422" t="str">
            <v>102</v>
          </cell>
          <cell r="AV2422" t="str">
            <v>05/27</v>
          </cell>
          <cell r="AW2422" t="str">
            <v>IMDM24204331..</v>
          </cell>
          <cell r="AX2422" t="str">
            <v>Activo</v>
          </cell>
          <cell r="AY2422" t="str">
            <v>Si</v>
          </cell>
          <cell r="BG2422" t="str">
            <v>-</v>
          </cell>
          <cell r="BJ2422" t="str">
            <v>Arrendado</v>
          </cell>
          <cell r="BM2422">
            <v>267008.62</v>
          </cell>
          <cell r="BN2422">
            <v>42721.379200000003</v>
          </cell>
          <cell r="BO2422">
            <v>309729.99920000002</v>
          </cell>
          <cell r="BP2422" t="str">
            <v>-</v>
          </cell>
          <cell r="BQ2422">
            <v>43652</v>
          </cell>
          <cell r="BR2422" t="str">
            <v>AP-20181108-0815</v>
          </cell>
          <cell r="BS2422" t="str">
            <v>232</v>
          </cell>
          <cell r="BT2422" t="str">
            <v>1/48</v>
          </cell>
          <cell r="BU2422">
            <v>2382.4499999999998</v>
          </cell>
          <cell r="BV2422">
            <v>2895.78</v>
          </cell>
          <cell r="BW2422">
            <v>5278.23</v>
          </cell>
          <cell r="BX2422">
            <v>844.52</v>
          </cell>
          <cell r="BY2422">
            <v>6122.75</v>
          </cell>
          <cell r="BZ2422">
            <v>264626.17</v>
          </cell>
          <cell r="CA2422" t="str">
            <v>16/05/2019</v>
          </cell>
          <cell r="CB2422" t="str">
            <v>06/06/2023</v>
          </cell>
          <cell r="CC2422" t="str">
            <v>Lunes</v>
          </cell>
          <cell r="CD2422" t="str">
            <v>-</v>
          </cell>
          <cell r="CE2422" t="str">
            <v>6</v>
          </cell>
          <cell r="CF2422" t="str">
            <v>Amarillo</v>
          </cell>
          <cell r="CG2422" t="str">
            <v>1er Sábado</v>
          </cell>
          <cell r="CH2422" t="str">
            <v>Ene y Feb</v>
          </cell>
          <cell r="CI2422" t="str">
            <v>Jul y Ago</v>
          </cell>
          <cell r="CJ2422" t="str">
            <v>Ajustador</v>
          </cell>
          <cell r="CK2422">
            <v>72</v>
          </cell>
          <cell r="CL2422" t="str">
            <v>101 - MAGNA</v>
          </cell>
          <cell r="CM2422" t="str">
            <v>19224</v>
          </cell>
          <cell r="CP2422" t="str">
            <v>4017854</v>
          </cell>
        </row>
        <row r="2423">
          <cell r="A2423" t="str">
            <v>19225</v>
          </cell>
          <cell r="B2423" t="str">
            <v>04F826</v>
          </cell>
          <cell r="C2423" t="str">
            <v>Ciudad de México</v>
          </cell>
          <cell r="D2423" t="str">
            <v>No aplica</v>
          </cell>
          <cell r="E2423" t="str">
            <v>Prius</v>
          </cell>
          <cell r="F2423" t="str">
            <v>Automóvil</v>
          </cell>
          <cell r="G2423" t="str">
            <v>Toyota</v>
          </cell>
          <cell r="H2423" t="str">
            <v>Prius C 5 Ptas, Híbrido, T/A-CVT, D/H, A/A, ABS, B/A, E/E, CD/BT</v>
          </cell>
          <cell r="I2423" t="str">
            <v>JTDKDTB36K1627417</v>
          </cell>
          <cell r="K2423" t="str">
            <v>Magna</v>
          </cell>
          <cell r="L2423">
            <v>4</v>
          </cell>
          <cell r="M2423">
            <v>36</v>
          </cell>
          <cell r="N2423">
            <v>2019</v>
          </cell>
          <cell r="O2423" t="str">
            <v>Ciudad de México</v>
          </cell>
          <cell r="P2423" t="str">
            <v>Ciudad de México</v>
          </cell>
          <cell r="Q2423" t="str">
            <v>Zona Metropolitana</v>
          </cell>
          <cell r="R2423" t="str">
            <v>Activo</v>
          </cell>
          <cell r="S2423" t="str">
            <v>En operación</v>
          </cell>
          <cell r="T2423" t="str">
            <v>GNP</v>
          </cell>
          <cell r="U2423" t="str">
            <v>Grupo Nacional Provincial, S.A.B.</v>
          </cell>
          <cell r="V2423" t="str">
            <v>Pool Ajustes</v>
          </cell>
          <cell r="W2423" t="str">
            <v>Pool Semiasignado</v>
          </cell>
          <cell r="Y2423" t="str">
            <v>Pool</v>
          </cell>
          <cell r="Z2423" t="str">
            <v>N89927</v>
          </cell>
          <cell r="AA2423" t="str">
            <v>Salazar Hernández Alejandro</v>
          </cell>
          <cell r="AB2423" t="str">
            <v>Grupo Nacional Provincial, S.A.B.</v>
          </cell>
          <cell r="AC2423" t="str">
            <v>SAHA7905127X5</v>
          </cell>
          <cell r="AD2423" t="str">
            <v>Jefe de departamento</v>
          </cell>
          <cell r="AE2423" t="str">
            <v>Jefe de Departamento A</v>
          </cell>
          <cell r="AF2423" t="str">
            <v>Unidad Staff</v>
          </cell>
          <cell r="AG2423" t="str">
            <v>Dirección Recursos Humanos y Servicios Administrativos</v>
          </cell>
          <cell r="AH2423" t="str">
            <v>Subdir. Servicios Generales</v>
          </cell>
          <cell r="AI2423" t="str">
            <v>C6705</v>
          </cell>
          <cell r="AJ2423" t="str">
            <v>Ramirez Granados Arturo</v>
          </cell>
          <cell r="AK2423" t="str">
            <v>Sur P2 C-4</v>
          </cell>
          <cell r="AL2423" t="str">
            <v>Plaza GNP</v>
          </cell>
          <cell r="AM2423">
            <v>3398</v>
          </cell>
          <cell r="AN2423" t="str">
            <v>alejandro.salazar@gnp.com.mx</v>
          </cell>
          <cell r="AO2423" t="str">
            <v>alejandro.salazar@gnp.com.mx</v>
          </cell>
          <cell r="AR2423" t="str">
            <v>6363180014522500</v>
          </cell>
          <cell r="AS2423" t="str">
            <v>ACTIVO</v>
          </cell>
          <cell r="AT2423" t="str">
            <v>6443</v>
          </cell>
          <cell r="AU2423" t="str">
            <v>864</v>
          </cell>
          <cell r="AV2423" t="str">
            <v>05/27</v>
          </cell>
          <cell r="AW2423" t="str">
            <v>IMDM24204332..</v>
          </cell>
          <cell r="AX2423" t="str">
            <v>Activo</v>
          </cell>
          <cell r="AY2423" t="str">
            <v>Si</v>
          </cell>
          <cell r="BG2423" t="str">
            <v>-</v>
          </cell>
          <cell r="BJ2423" t="str">
            <v>Arrendado</v>
          </cell>
          <cell r="BM2423">
            <v>267008.62</v>
          </cell>
          <cell r="BN2423">
            <v>42721.379200000003</v>
          </cell>
          <cell r="BO2423">
            <v>309729.99920000002</v>
          </cell>
          <cell r="BP2423" t="str">
            <v>-</v>
          </cell>
          <cell r="BQ2423">
            <v>43652</v>
          </cell>
          <cell r="BR2423" t="str">
            <v>AP-20181108-0815</v>
          </cell>
          <cell r="BS2423" t="str">
            <v>231</v>
          </cell>
          <cell r="BT2423" t="str">
            <v>1/48</v>
          </cell>
          <cell r="BU2423">
            <v>2382.4499999999998</v>
          </cell>
          <cell r="BV2423">
            <v>2895.78</v>
          </cell>
          <cell r="BW2423">
            <v>5278.23</v>
          </cell>
          <cell r="BX2423">
            <v>844.52</v>
          </cell>
          <cell r="BY2423">
            <v>6122.75</v>
          </cell>
          <cell r="BZ2423">
            <v>264626.17</v>
          </cell>
          <cell r="CA2423" t="str">
            <v>16/05/2019</v>
          </cell>
          <cell r="CB2423" t="str">
            <v>06/06/2023</v>
          </cell>
          <cell r="CC2423" t="str">
            <v>Lunes</v>
          </cell>
          <cell r="CD2423" t="str">
            <v>-</v>
          </cell>
          <cell r="CE2423" t="str">
            <v>6</v>
          </cell>
          <cell r="CF2423" t="str">
            <v>Amarillo</v>
          </cell>
          <cell r="CG2423" t="str">
            <v>1er Sábado</v>
          </cell>
          <cell r="CH2423" t="str">
            <v>Ene y Feb</v>
          </cell>
          <cell r="CI2423" t="str">
            <v>Jul y Ago</v>
          </cell>
          <cell r="CJ2423" t="str">
            <v>Ajustador</v>
          </cell>
          <cell r="CK2423">
            <v>72</v>
          </cell>
          <cell r="CL2423" t="str">
            <v>101 - MAGNA</v>
          </cell>
          <cell r="CM2423" t="str">
            <v>19225</v>
          </cell>
          <cell r="CP2423" t="str">
            <v>4017857</v>
          </cell>
        </row>
        <row r="2424">
          <cell r="A2424" t="str">
            <v>19226</v>
          </cell>
          <cell r="B2424" t="str">
            <v>04F831</v>
          </cell>
          <cell r="C2424" t="str">
            <v>Ciudad de México</v>
          </cell>
          <cell r="D2424" t="str">
            <v>No aplica</v>
          </cell>
          <cell r="E2424" t="str">
            <v>Prius</v>
          </cell>
          <cell r="F2424" t="str">
            <v>Automóvil</v>
          </cell>
          <cell r="G2424" t="str">
            <v>Toyota</v>
          </cell>
          <cell r="H2424" t="str">
            <v>Prius C 5 Ptas, Híbrido, T/A-CVT, D/H, A/A, ABS, B/A, E/E, CD/BT</v>
          </cell>
          <cell r="I2424" t="str">
            <v>JTDKDTB34K1628775</v>
          </cell>
          <cell r="K2424" t="str">
            <v>Magna</v>
          </cell>
          <cell r="L2424">
            <v>4</v>
          </cell>
          <cell r="M2424">
            <v>36</v>
          </cell>
          <cell r="N2424">
            <v>2019</v>
          </cell>
          <cell r="O2424" t="str">
            <v>Ciudad de México</v>
          </cell>
          <cell r="P2424" t="str">
            <v>Ciudad de México</v>
          </cell>
          <cell r="Q2424" t="str">
            <v>Zona Metropolitana</v>
          </cell>
          <cell r="R2424" t="str">
            <v>Activo</v>
          </cell>
          <cell r="S2424" t="str">
            <v>En operación</v>
          </cell>
          <cell r="T2424" t="str">
            <v>GNP</v>
          </cell>
          <cell r="U2424" t="str">
            <v>Grupo Nacional Provincial, S.A.B.</v>
          </cell>
          <cell r="V2424" t="str">
            <v>Supervisor de taller</v>
          </cell>
          <cell r="W2424" t="str">
            <v>Pool ajustes</v>
          </cell>
          <cell r="Y2424" t="str">
            <v>Pool</v>
          </cell>
          <cell r="Z2424" t="str">
            <v>N91328</v>
          </cell>
          <cell r="AA2424" t="str">
            <v>Yáñez Alonso Yoqtan Isai</v>
          </cell>
          <cell r="AB2424" t="str">
            <v>Grupo Nacional Provincial, S.A.B.</v>
          </cell>
          <cell r="AC2424" t="str">
            <v>YAAY8607039M7</v>
          </cell>
          <cell r="AD2424" t="str">
            <v>Jefe de departamento</v>
          </cell>
          <cell r="AE2424" t="str">
            <v>Supervisor Taller</v>
          </cell>
          <cell r="AF2424" t="str">
            <v>Unidad Operativa</v>
          </cell>
          <cell r="AG2424" t="str">
            <v>Dirección Servicio y Operaciones</v>
          </cell>
          <cell r="AH2424" t="str">
            <v>Subdir. Siniestros CDMX y Sureste</v>
          </cell>
          <cell r="AI2424" t="str">
            <v>C9208</v>
          </cell>
          <cell r="AJ2424" t="str">
            <v>Lasa Estrada Antxon</v>
          </cell>
          <cell r="AK2424" t="str">
            <v>Poniente PB</v>
          </cell>
          <cell r="AL2424" t="str">
            <v>Plaza GNP</v>
          </cell>
          <cell r="AM2424">
            <v>80607</v>
          </cell>
          <cell r="AN2424" t="str">
            <v>yoqtan.alonso@gnp.com.mx</v>
          </cell>
          <cell r="AO2424" t="str">
            <v>yoqtan.alonso@gnp.com.mx</v>
          </cell>
          <cell r="AR2424" t="str">
            <v>6363180014522534</v>
          </cell>
          <cell r="AS2424" t="str">
            <v>ACTIVO</v>
          </cell>
          <cell r="AT2424" t="str">
            <v>7338</v>
          </cell>
          <cell r="AU2424" t="str">
            <v>924</v>
          </cell>
          <cell r="AV2424" t="str">
            <v>05/27</v>
          </cell>
          <cell r="AW2424" t="str">
            <v>IMDM24204333..</v>
          </cell>
          <cell r="AX2424" t="str">
            <v>Inactivo</v>
          </cell>
          <cell r="AY2424" t="str">
            <v>Si</v>
          </cell>
          <cell r="BG2424">
            <v>4</v>
          </cell>
          <cell r="BJ2424" t="str">
            <v>Arrendado</v>
          </cell>
          <cell r="BM2424">
            <v>267008.62</v>
          </cell>
          <cell r="BN2424">
            <v>42721.379200000003</v>
          </cell>
          <cell r="BO2424">
            <v>309729.99920000002</v>
          </cell>
          <cell r="BP2424" t="str">
            <v>-</v>
          </cell>
          <cell r="BQ2424">
            <v>43652</v>
          </cell>
          <cell r="BR2424" t="str">
            <v>AP-20181108-0815</v>
          </cell>
          <cell r="BS2424" t="str">
            <v>230</v>
          </cell>
          <cell r="BT2424" t="str">
            <v>1/48</v>
          </cell>
          <cell r="BU2424">
            <v>2382.4499999999998</v>
          </cell>
          <cell r="BV2424">
            <v>2895.78</v>
          </cell>
          <cell r="BW2424">
            <v>5278.23</v>
          </cell>
          <cell r="BX2424">
            <v>844.52</v>
          </cell>
          <cell r="BY2424">
            <v>6122.75</v>
          </cell>
          <cell r="BZ2424">
            <v>264626.17</v>
          </cell>
          <cell r="CA2424" t="str">
            <v>16/05/2019</v>
          </cell>
          <cell r="CB2424" t="str">
            <v>06/06/2023</v>
          </cell>
          <cell r="CC2424" t="str">
            <v>Jueves</v>
          </cell>
          <cell r="CD2424" t="str">
            <v>-</v>
          </cell>
          <cell r="CE2424" t="str">
            <v>1</v>
          </cell>
          <cell r="CF2424" t="str">
            <v>Verde</v>
          </cell>
          <cell r="CG2424" t="str">
            <v>4o Sábado</v>
          </cell>
          <cell r="CH2424" t="str">
            <v>Abr y May</v>
          </cell>
          <cell r="CI2424" t="str">
            <v>Oct y Nov</v>
          </cell>
          <cell r="CJ2424" t="str">
            <v>PAdmvo</v>
          </cell>
          <cell r="CK2424">
            <v>72</v>
          </cell>
          <cell r="CL2424" t="str">
            <v>101 - MAGNA</v>
          </cell>
          <cell r="CM2424" t="str">
            <v>19226</v>
          </cell>
          <cell r="CP2424" t="str">
            <v>4016561</v>
          </cell>
        </row>
        <row r="2425">
          <cell r="A2425" t="str">
            <v>19227</v>
          </cell>
          <cell r="B2425" t="str">
            <v>04F822</v>
          </cell>
          <cell r="C2425" t="str">
            <v>Ciudad de México</v>
          </cell>
          <cell r="D2425" t="str">
            <v>No aplica</v>
          </cell>
          <cell r="E2425" t="str">
            <v>Prius</v>
          </cell>
          <cell r="F2425" t="str">
            <v>Automóvil</v>
          </cell>
          <cell r="G2425" t="str">
            <v>Toyota</v>
          </cell>
          <cell r="H2425" t="str">
            <v>Prius C 5 Ptas, Híbrido, T/A-CVT, D/H, A/A, ABS, B/A, E/E, CD/BT</v>
          </cell>
          <cell r="I2425" t="str">
            <v>JTDKDTB32K1627320</v>
          </cell>
          <cell r="K2425" t="str">
            <v>Magna</v>
          </cell>
          <cell r="L2425">
            <v>4</v>
          </cell>
          <cell r="M2425">
            <v>36</v>
          </cell>
          <cell r="N2425">
            <v>2019</v>
          </cell>
          <cell r="O2425" t="str">
            <v>Ciudad de México</v>
          </cell>
          <cell r="P2425" t="str">
            <v>Ciudad de México</v>
          </cell>
          <cell r="Q2425" t="str">
            <v>Zona Metropolitana</v>
          </cell>
          <cell r="R2425" t="str">
            <v>Activo</v>
          </cell>
          <cell r="S2425" t="str">
            <v>En operación</v>
          </cell>
          <cell r="T2425" t="str">
            <v>GNP</v>
          </cell>
          <cell r="U2425" t="str">
            <v>Grupo Nacional Provincial, S.A.B.</v>
          </cell>
          <cell r="V2425" t="str">
            <v>Pool Ajustes</v>
          </cell>
          <cell r="W2425" t="str">
            <v>Pool Semiasignado</v>
          </cell>
          <cell r="Y2425" t="str">
            <v>Pool</v>
          </cell>
          <cell r="Z2425" t="str">
            <v>N89927</v>
          </cell>
          <cell r="AA2425" t="str">
            <v>Salazar Hernández Alejandro</v>
          </cell>
          <cell r="AB2425" t="str">
            <v>Grupo Nacional Provincial, S.A.B.</v>
          </cell>
          <cell r="AC2425" t="str">
            <v>SAHA7905127X5</v>
          </cell>
          <cell r="AD2425" t="str">
            <v>Jefe de departamento</v>
          </cell>
          <cell r="AE2425" t="str">
            <v>Jefe de Departamento A</v>
          </cell>
          <cell r="AF2425" t="str">
            <v>Unidad Staff</v>
          </cell>
          <cell r="AG2425" t="str">
            <v>Dirección Recursos Humanos y Servicios Administrativos</v>
          </cell>
          <cell r="AH2425" t="str">
            <v>Subdir. Servicios Generales</v>
          </cell>
          <cell r="AI2425" t="str">
            <v>C6705</v>
          </cell>
          <cell r="AJ2425" t="str">
            <v>Ramirez Granados Arturo</v>
          </cell>
          <cell r="AK2425" t="str">
            <v>Sur P2 C-4</v>
          </cell>
          <cell r="AL2425" t="str">
            <v>Plaza GNP</v>
          </cell>
          <cell r="AM2425">
            <v>3398</v>
          </cell>
          <cell r="AN2425" t="str">
            <v>alejandro.salazar@gnp.com.mx</v>
          </cell>
          <cell r="AO2425" t="str">
            <v>alejandro.salazar@gnp.com.mx</v>
          </cell>
          <cell r="AR2425" t="str">
            <v>6363180014522609</v>
          </cell>
          <cell r="AS2425" t="str">
            <v>ACTIVO</v>
          </cell>
          <cell r="AT2425" t="str">
            <v>5554</v>
          </cell>
          <cell r="AU2425" t="str">
            <v>790</v>
          </cell>
          <cell r="AV2425" t="str">
            <v>05/27</v>
          </cell>
          <cell r="AW2425" t="str">
            <v>IMDM24204334..</v>
          </cell>
          <cell r="AX2425" t="str">
            <v>Activo</v>
          </cell>
          <cell r="AY2425" t="str">
            <v>Si</v>
          </cell>
          <cell r="BG2425" t="str">
            <v>-</v>
          </cell>
          <cell r="BJ2425" t="str">
            <v>Arrendado</v>
          </cell>
          <cell r="BM2425">
            <v>267008.62</v>
          </cell>
          <cell r="BN2425">
            <v>42721.379200000003</v>
          </cell>
          <cell r="BO2425">
            <v>309729.99920000002</v>
          </cell>
          <cell r="BP2425" t="str">
            <v>-</v>
          </cell>
          <cell r="BQ2425">
            <v>43652</v>
          </cell>
          <cell r="BR2425" t="str">
            <v>AP-20181108-0815</v>
          </cell>
          <cell r="BS2425" t="str">
            <v>229</v>
          </cell>
          <cell r="BT2425" t="str">
            <v>1/48</v>
          </cell>
          <cell r="BU2425">
            <v>2382.4499999999998</v>
          </cell>
          <cell r="BV2425">
            <v>2895.78</v>
          </cell>
          <cell r="BW2425">
            <v>5278.23</v>
          </cell>
          <cell r="BX2425">
            <v>844.52</v>
          </cell>
          <cell r="BY2425">
            <v>6122.75</v>
          </cell>
          <cell r="BZ2425">
            <v>264626.17</v>
          </cell>
          <cell r="CA2425" t="str">
            <v>16/05/2019</v>
          </cell>
          <cell r="CB2425" t="str">
            <v>06/06/2023</v>
          </cell>
          <cell r="CC2425" t="str">
            <v>Jueves</v>
          </cell>
          <cell r="CD2425" t="str">
            <v>-</v>
          </cell>
          <cell r="CE2425" t="str">
            <v>2</v>
          </cell>
          <cell r="CF2425" t="str">
            <v>Verde</v>
          </cell>
          <cell r="CG2425" t="str">
            <v>4o Sábado</v>
          </cell>
          <cell r="CH2425" t="str">
            <v>Abr y May</v>
          </cell>
          <cell r="CI2425" t="str">
            <v>Oct y Nov</v>
          </cell>
          <cell r="CJ2425" t="str">
            <v>Ajustador</v>
          </cell>
          <cell r="CK2425">
            <v>72</v>
          </cell>
          <cell r="CL2425" t="str">
            <v>101 - MAGNA</v>
          </cell>
          <cell r="CM2425" t="str">
            <v>19227</v>
          </cell>
          <cell r="CP2425" t="str">
            <v>4017864</v>
          </cell>
        </row>
        <row r="2426">
          <cell r="A2426" t="str">
            <v>19228</v>
          </cell>
          <cell r="B2426" t="str">
            <v>04F828</v>
          </cell>
          <cell r="C2426" t="str">
            <v>Ciudad de México</v>
          </cell>
          <cell r="D2426" t="str">
            <v>No aplica</v>
          </cell>
          <cell r="E2426" t="str">
            <v>Prius</v>
          </cell>
          <cell r="F2426" t="str">
            <v>Automóvil</v>
          </cell>
          <cell r="G2426" t="str">
            <v>Toyota</v>
          </cell>
          <cell r="H2426" t="str">
            <v>Prius C 5 Ptas, Híbrido, T/A-CVT, D/H, A/A, ABS, B/A, E/E, CD/BT</v>
          </cell>
          <cell r="I2426" t="str">
            <v>JTDKDTB33K1627911</v>
          </cell>
          <cell r="K2426" t="str">
            <v>Magna</v>
          </cell>
          <cell r="L2426">
            <v>4</v>
          </cell>
          <cell r="M2426">
            <v>36</v>
          </cell>
          <cell r="N2426">
            <v>2019</v>
          </cell>
          <cell r="O2426" t="str">
            <v>Ciudad de México</v>
          </cell>
          <cell r="P2426" t="str">
            <v>Ciudad de México</v>
          </cell>
          <cell r="Q2426" t="str">
            <v>Zona Metropolitana</v>
          </cell>
          <cell r="R2426" t="str">
            <v>Activo</v>
          </cell>
          <cell r="S2426" t="str">
            <v>En operación</v>
          </cell>
          <cell r="T2426" t="str">
            <v>GNP</v>
          </cell>
          <cell r="U2426" t="str">
            <v>Grupo Nacional Provincial, S.A.B.</v>
          </cell>
          <cell r="V2426" t="str">
            <v>Supervisor de taller</v>
          </cell>
          <cell r="W2426" t="str">
            <v>Pool ajustes</v>
          </cell>
          <cell r="Y2426" t="str">
            <v>Pool</v>
          </cell>
          <cell r="Z2426" t="str">
            <v>N93587</v>
          </cell>
          <cell r="AA2426" t="str">
            <v>Martínez Torres Barbara Isse</v>
          </cell>
          <cell r="AB2426" t="str">
            <v>Grupo Nacional Provincial, S.A.B.</v>
          </cell>
          <cell r="AC2426" t="str">
            <v>MATB7511114T2</v>
          </cell>
          <cell r="AD2426" t="str">
            <v>Operativo</v>
          </cell>
          <cell r="AE2426" t="str">
            <v>Visitador de Taller</v>
          </cell>
          <cell r="AF2426" t="str">
            <v>Unidad Operativa</v>
          </cell>
          <cell r="AG2426" t="str">
            <v>Dirección Servicio y Operaciones</v>
          </cell>
          <cell r="AH2426" t="str">
            <v>Subdir. Siniestros CDMX y Sureste</v>
          </cell>
          <cell r="AI2426" t="str">
            <v>C9208</v>
          </cell>
          <cell r="AJ2426" t="str">
            <v>Lasa Estrada Antxon</v>
          </cell>
          <cell r="AK2426" t="str">
            <v>Oriente PB</v>
          </cell>
          <cell r="AL2426" t="str">
            <v>Plaza GNP</v>
          </cell>
          <cell r="AM2426">
            <v>80042</v>
          </cell>
          <cell r="AN2426" t="str">
            <v>barbara.martinez@gnp.com.mx</v>
          </cell>
          <cell r="AO2426" t="str">
            <v>barbara.martinez@gnp.com.mx</v>
          </cell>
          <cell r="AR2426" t="str">
            <v>6363180014522617</v>
          </cell>
          <cell r="AS2426" t="str">
            <v>ACTIVO</v>
          </cell>
          <cell r="AT2426" t="str">
            <v>2282</v>
          </cell>
          <cell r="AU2426" t="str">
            <v>804</v>
          </cell>
          <cell r="AV2426" t="str">
            <v>05/27</v>
          </cell>
          <cell r="AW2426" t="str">
            <v>-</v>
          </cell>
          <cell r="AX2426" t="str">
            <v>-</v>
          </cell>
          <cell r="AY2426" t="str">
            <v>Si</v>
          </cell>
          <cell r="BG2426">
            <v>4</v>
          </cell>
          <cell r="BJ2426" t="str">
            <v>Arrendado</v>
          </cell>
          <cell r="BM2426">
            <v>267008.62</v>
          </cell>
          <cell r="BN2426">
            <v>42721.379200000003</v>
          </cell>
          <cell r="BO2426">
            <v>309729.99920000002</v>
          </cell>
          <cell r="BP2426" t="str">
            <v>-</v>
          </cell>
          <cell r="BQ2426">
            <v>43652</v>
          </cell>
          <cell r="BR2426" t="str">
            <v>AP-20181108-0815</v>
          </cell>
          <cell r="BS2426" t="str">
            <v>236</v>
          </cell>
          <cell r="BT2426" t="str">
            <v>1/48</v>
          </cell>
          <cell r="BU2426">
            <v>2382.4499999999998</v>
          </cell>
          <cell r="BV2426">
            <v>2895.78</v>
          </cell>
          <cell r="BW2426">
            <v>5278.23</v>
          </cell>
          <cell r="BX2426">
            <v>844.52</v>
          </cell>
          <cell r="BY2426">
            <v>6122.75</v>
          </cell>
          <cell r="BZ2426">
            <v>264626.17</v>
          </cell>
          <cell r="CA2426" t="str">
            <v>16/05/2019</v>
          </cell>
          <cell r="CB2426" t="str">
            <v>06/06/2023</v>
          </cell>
          <cell r="CC2426" t="str">
            <v>Martes</v>
          </cell>
          <cell r="CD2426" t="str">
            <v>-</v>
          </cell>
          <cell r="CE2426" t="str">
            <v>8</v>
          </cell>
          <cell r="CF2426" t="str">
            <v>Rosa</v>
          </cell>
          <cell r="CG2426" t="str">
            <v>2o Sábado</v>
          </cell>
          <cell r="CH2426" t="str">
            <v>Feb y Mzo</v>
          </cell>
          <cell r="CI2426" t="str">
            <v>Ago y Sep</v>
          </cell>
          <cell r="CJ2426" t="str">
            <v>PAdmvo</v>
          </cell>
          <cell r="CK2426">
            <v>72</v>
          </cell>
          <cell r="CL2426" t="str">
            <v>101 - MAGNA</v>
          </cell>
          <cell r="CM2426" t="str">
            <v>19228</v>
          </cell>
          <cell r="CP2426" t="str">
            <v>4015662</v>
          </cell>
        </row>
        <row r="2427">
          <cell r="A2427" t="str">
            <v>19229</v>
          </cell>
          <cell r="B2427" t="str">
            <v>04F837</v>
          </cell>
          <cell r="C2427" t="str">
            <v>Ciudad de México</v>
          </cell>
          <cell r="D2427" t="str">
            <v>No aplica</v>
          </cell>
          <cell r="E2427" t="str">
            <v>Cavalier</v>
          </cell>
          <cell r="F2427" t="str">
            <v>Automóvil</v>
          </cell>
          <cell r="G2427" t="str">
            <v>Toyota</v>
          </cell>
          <cell r="H2427" t="str">
            <v>Prius C 5 Ptas, Híbrido, T/A-CVT, D/H, A/A, ABS, B/A, E/E, CD/BT</v>
          </cell>
          <cell r="I2427" t="str">
            <v>JTDKDTB34K1628551</v>
          </cell>
          <cell r="K2427" t="str">
            <v>Magna</v>
          </cell>
          <cell r="L2427">
            <v>4</v>
          </cell>
          <cell r="M2427">
            <v>36</v>
          </cell>
          <cell r="N2427">
            <v>2019</v>
          </cell>
          <cell r="O2427" t="str">
            <v>Ciudad de México</v>
          </cell>
          <cell r="P2427" t="str">
            <v>Ciudad de México</v>
          </cell>
          <cell r="Q2427" t="str">
            <v>Zona Metropolitana</v>
          </cell>
          <cell r="R2427" t="str">
            <v>Activo</v>
          </cell>
          <cell r="S2427" t="str">
            <v>En operación</v>
          </cell>
          <cell r="T2427" t="str">
            <v>GNP</v>
          </cell>
          <cell r="U2427" t="str">
            <v>Grupo Nacional Provincial, S.A.B.</v>
          </cell>
          <cell r="V2427" t="str">
            <v>Pool Ajustes</v>
          </cell>
          <cell r="W2427" t="str">
            <v>Pool Semiasignado</v>
          </cell>
          <cell r="Y2427" t="str">
            <v>Pool</v>
          </cell>
          <cell r="Z2427" t="str">
            <v>N89927</v>
          </cell>
          <cell r="AA2427" t="str">
            <v>Salazar Hernández Alejandro</v>
          </cell>
          <cell r="AB2427" t="str">
            <v>Grupo Nacional Provincial, S.A.B.</v>
          </cell>
          <cell r="AC2427" t="str">
            <v>SAHA7905127X5</v>
          </cell>
          <cell r="AD2427" t="str">
            <v>Jefe de departamento</v>
          </cell>
          <cell r="AE2427" t="str">
            <v>Jefe de Departamento A</v>
          </cell>
          <cell r="AF2427" t="str">
            <v>Unidad Staff</v>
          </cell>
          <cell r="AG2427" t="str">
            <v>Dirección Recursos Humanos y Servicios Administrativos</v>
          </cell>
          <cell r="AH2427" t="str">
            <v>Subdir. Servicios Generales</v>
          </cell>
          <cell r="AI2427" t="str">
            <v>C6705</v>
          </cell>
          <cell r="AJ2427" t="str">
            <v>Ramirez Granados Arturo</v>
          </cell>
          <cell r="AK2427" t="str">
            <v>Sur P2 C-4</v>
          </cell>
          <cell r="AL2427" t="str">
            <v>Plaza GNP</v>
          </cell>
          <cell r="AM2427">
            <v>3398</v>
          </cell>
          <cell r="AN2427" t="str">
            <v>alejandro.salazar@gnp.com.mx</v>
          </cell>
          <cell r="AO2427" t="str">
            <v>alejandro.salazar@gnp.com.mx</v>
          </cell>
          <cell r="AQ2427" t="str">
            <v>-</v>
          </cell>
          <cell r="AR2427" t="str">
            <v>6363180014522427</v>
          </cell>
          <cell r="AS2427" t="str">
            <v>ACTIVO</v>
          </cell>
          <cell r="AT2427" t="str">
            <v>8852</v>
          </cell>
          <cell r="AU2427" t="str">
            <v>357</v>
          </cell>
          <cell r="AV2427" t="str">
            <v>05/27</v>
          </cell>
          <cell r="AW2427" t="str">
            <v>IMDM24203979..</v>
          </cell>
          <cell r="AX2427" t="str">
            <v>Activo</v>
          </cell>
          <cell r="AY2427" t="str">
            <v>No</v>
          </cell>
          <cell r="AZ2427" t="str">
            <v>-</v>
          </cell>
          <cell r="BA2427" t="str">
            <v>-</v>
          </cell>
          <cell r="BB2427" t="str">
            <v>-</v>
          </cell>
          <cell r="BC2427" t="str">
            <v>-</v>
          </cell>
          <cell r="BD2427" t="str">
            <v>-</v>
          </cell>
          <cell r="BE2427" t="str">
            <v>-</v>
          </cell>
          <cell r="BF2427" t="str">
            <v>-</v>
          </cell>
          <cell r="BG2427" t="str">
            <v>-</v>
          </cell>
          <cell r="BH2427">
            <v>2023</v>
          </cell>
          <cell r="BI2427">
            <v>0</v>
          </cell>
          <cell r="BJ2427" t="str">
            <v>Arrendado</v>
          </cell>
          <cell r="BM2427">
            <v>267008.62</v>
          </cell>
          <cell r="BN2427">
            <v>42721.379200000003</v>
          </cell>
          <cell r="BO2427">
            <v>309729.99920000002</v>
          </cell>
          <cell r="BP2427" t="str">
            <v>-</v>
          </cell>
          <cell r="BQ2427">
            <v>43652</v>
          </cell>
          <cell r="BR2427" t="str">
            <v>AP-20181108-0815</v>
          </cell>
          <cell r="BS2427" t="str">
            <v>235</v>
          </cell>
          <cell r="BT2427" t="str">
            <v>1/48</v>
          </cell>
          <cell r="BU2427">
            <v>2382.4499999999998</v>
          </cell>
          <cell r="BV2427">
            <v>2895.78</v>
          </cell>
          <cell r="BW2427">
            <v>5278.23</v>
          </cell>
          <cell r="BX2427">
            <v>844.52</v>
          </cell>
          <cell r="BY2427">
            <v>6122.75</v>
          </cell>
          <cell r="BZ2427">
            <v>264626.17</v>
          </cell>
          <cell r="CA2427" t="str">
            <v>16/05/2019</v>
          </cell>
          <cell r="CB2427" t="str">
            <v>06/06/2023</v>
          </cell>
          <cell r="CC2427" t="str">
            <v>Martes</v>
          </cell>
          <cell r="CD2427" t="str">
            <v>-</v>
          </cell>
          <cell r="CE2427" t="str">
            <v>7</v>
          </cell>
          <cell r="CF2427" t="str">
            <v>Rosa</v>
          </cell>
          <cell r="CG2427" t="str">
            <v>2o Sábado</v>
          </cell>
          <cell r="CH2427" t="str">
            <v>Feb y Mzo</v>
          </cell>
          <cell r="CI2427" t="str">
            <v>Ago y Sep</v>
          </cell>
          <cell r="CJ2427" t="str">
            <v>Ajustador</v>
          </cell>
          <cell r="CK2427">
            <v>72</v>
          </cell>
          <cell r="CL2427" t="str">
            <v>101 - MAGNA</v>
          </cell>
          <cell r="CM2427" t="str">
            <v>19229</v>
          </cell>
          <cell r="CP2427" t="str">
            <v>4017856</v>
          </cell>
        </row>
        <row r="2428">
          <cell r="A2428" t="str">
            <v>19230</v>
          </cell>
          <cell r="B2428" t="str">
            <v>N50BCB</v>
          </cell>
          <cell r="C2428" t="str">
            <v>Ciudad de México</v>
          </cell>
          <cell r="D2428" t="str">
            <v>No aplica</v>
          </cell>
          <cell r="E2428" t="str">
            <v>Hiace</v>
          </cell>
          <cell r="F2428" t="str">
            <v>camioneta</v>
          </cell>
          <cell r="G2428" t="str">
            <v>Toyota</v>
          </cell>
          <cell r="H2428" t="str">
            <v>HIACE 15 PASAJEROS COLOR EXT. BLANCO COLOR INT. GRIS</v>
          </cell>
          <cell r="I2428" t="str">
            <v>JTFSX23P6K6204835</v>
          </cell>
          <cell r="J2428" t="str">
            <v>2TR- 9209706</v>
          </cell>
          <cell r="K2428" t="str">
            <v>Magna</v>
          </cell>
          <cell r="L2428">
            <v>6</v>
          </cell>
          <cell r="M2428">
            <v>70</v>
          </cell>
          <cell r="N2428">
            <v>2019</v>
          </cell>
          <cell r="O2428" t="str">
            <v>Ciudad de México</v>
          </cell>
          <cell r="P2428" t="str">
            <v>Ciudad de México</v>
          </cell>
          <cell r="Q2428" t="str">
            <v>Zona Metropolitana</v>
          </cell>
          <cell r="R2428" t="str">
            <v>Activo</v>
          </cell>
          <cell r="S2428" t="str">
            <v>En operación</v>
          </cell>
          <cell r="T2428" t="str">
            <v>GNP</v>
          </cell>
          <cell r="U2428" t="str">
            <v>Grupo Nacional Provincial, S.A.B.</v>
          </cell>
          <cell r="V2428" t="str">
            <v>Dirección General</v>
          </cell>
          <cell r="W2428" t="str">
            <v>-</v>
          </cell>
          <cell r="Y2428" t="str">
            <v>Asignado</v>
          </cell>
          <cell r="Z2428" t="str">
            <v>N88108</v>
          </cell>
          <cell r="AA2428" t="str">
            <v>Baillères Gual Alejandro</v>
          </cell>
          <cell r="AB2428" t="str">
            <v>Grupo Nacional Provincial, S.A.B.</v>
          </cell>
          <cell r="AC2428" t="str">
            <v xml:space="preserve">BAGA600503CW0 </v>
          </cell>
          <cell r="AD2428" t="str">
            <v>Ejecutivo</v>
          </cell>
          <cell r="AE2428" t="str">
            <v>Presidencia Adjunta de Grupo BAL</v>
          </cell>
          <cell r="AF2428" t="str">
            <v>Unidad Estratégica</v>
          </cell>
          <cell r="AG2428" t="str">
            <v>Presidencia Adjunta de Grupo BAL</v>
          </cell>
          <cell r="AH2428" t="str">
            <v>Presidencia Adjunta de Grupo BAL</v>
          </cell>
          <cell r="AI2428" t="str">
            <v>C3001</v>
          </cell>
          <cell r="AJ2428" t="str">
            <v>Baillères Gual Alejandro</v>
          </cell>
          <cell r="AK2428" t="str">
            <v>Central PB C-D</v>
          </cell>
          <cell r="AL2428" t="str">
            <v>Plaza GNP</v>
          </cell>
          <cell r="AM2428">
            <v>0</v>
          </cell>
          <cell r="AN2428">
            <v>0</v>
          </cell>
          <cell r="AO2428">
            <v>0</v>
          </cell>
          <cell r="AQ2428" t="str">
            <v>-</v>
          </cell>
          <cell r="AR2428" t="str">
            <v>-</v>
          </cell>
          <cell r="AS2428" t="str">
            <v>-</v>
          </cell>
          <cell r="AT2428" t="str">
            <v>-</v>
          </cell>
          <cell r="AU2428" t="str">
            <v>-</v>
          </cell>
          <cell r="AV2428" t="str">
            <v>-</v>
          </cell>
          <cell r="AW2428" t="str">
            <v>IMDM24204291..</v>
          </cell>
          <cell r="AX2428" t="str">
            <v>Activo</v>
          </cell>
          <cell r="AY2428" t="str">
            <v>No</v>
          </cell>
          <cell r="AZ2428" t="str">
            <v>-</v>
          </cell>
          <cell r="BA2428" t="str">
            <v>-</v>
          </cell>
          <cell r="BB2428" t="str">
            <v>-</v>
          </cell>
          <cell r="BC2428" t="str">
            <v>-</v>
          </cell>
          <cell r="BD2428" t="str">
            <v>-</v>
          </cell>
          <cell r="BE2428" t="str">
            <v>-</v>
          </cell>
          <cell r="BF2428" t="str">
            <v>-</v>
          </cell>
          <cell r="BG2428" t="str">
            <v>-</v>
          </cell>
          <cell r="BH2428">
            <v>2023</v>
          </cell>
          <cell r="BI2428">
            <v>0</v>
          </cell>
          <cell r="BJ2428" t="str">
            <v>Arrendado</v>
          </cell>
          <cell r="BM2428">
            <v>414748.28</v>
          </cell>
          <cell r="BN2428">
            <v>66359.724800000011</v>
          </cell>
          <cell r="BO2428">
            <v>481108.00480000005</v>
          </cell>
          <cell r="BP2428" t="str">
            <v>-</v>
          </cell>
          <cell r="BQ2428">
            <v>43652</v>
          </cell>
          <cell r="BR2428" t="str">
            <v>AP-20181108-0815</v>
          </cell>
          <cell r="BS2428" t="str">
            <v>237</v>
          </cell>
          <cell r="BT2428" t="str">
            <v>1/36</v>
          </cell>
          <cell r="BU2428">
            <v>5267.27</v>
          </cell>
          <cell r="BV2428">
            <v>4498.05</v>
          </cell>
          <cell r="BW2428">
            <v>9765.32</v>
          </cell>
          <cell r="BX2428">
            <v>1562.45</v>
          </cell>
          <cell r="BY2428">
            <v>11327.77</v>
          </cell>
          <cell r="BZ2428">
            <v>409481.01</v>
          </cell>
          <cell r="CA2428" t="str">
            <v>16/05/2019</v>
          </cell>
          <cell r="CB2428" t="str">
            <v>06/06/2022</v>
          </cell>
          <cell r="CC2428" t="str">
            <v>-</v>
          </cell>
          <cell r="CD2428" t="str">
            <v>-</v>
          </cell>
          <cell r="CE2428" t="str">
            <v>B</v>
          </cell>
          <cell r="CF2428" t="str">
            <v>-</v>
          </cell>
          <cell r="CG2428" t="str">
            <v>-</v>
          </cell>
          <cell r="CH2428" t="str">
            <v>-</v>
          </cell>
          <cell r="CI2428" t="str">
            <v>-</v>
          </cell>
          <cell r="CJ2428" t="str">
            <v>-</v>
          </cell>
          <cell r="CK2428">
            <v>140</v>
          </cell>
          <cell r="CL2428" t="str">
            <v>101 - MAGNA</v>
          </cell>
          <cell r="CM2428" t="str">
            <v>19230</v>
          </cell>
          <cell r="CP2428" t="str">
            <v>-</v>
          </cell>
        </row>
        <row r="2429">
          <cell r="A2429" t="str">
            <v>19231</v>
          </cell>
          <cell r="B2429" t="str">
            <v>6H3EJ</v>
          </cell>
          <cell r="C2429" t="str">
            <v>Ciudad de México</v>
          </cell>
          <cell r="D2429" t="str">
            <v>No aplica</v>
          </cell>
          <cell r="E2429" t="str">
            <v>Yamaha</v>
          </cell>
          <cell r="F2429" t="str">
            <v>Motocicleta</v>
          </cell>
          <cell r="G2429" t="str">
            <v>Yamaha</v>
          </cell>
          <cell r="I2429" t="str">
            <v>MH3RH07P1KK007809</v>
          </cell>
          <cell r="J2429" t="str">
            <v>H402E-0063666</v>
          </cell>
          <cell r="K2429" t="str">
            <v>Magna</v>
          </cell>
          <cell r="L2429">
            <v>14</v>
          </cell>
          <cell r="M2429">
            <v>18</v>
          </cell>
          <cell r="N2429">
            <v>2019</v>
          </cell>
          <cell r="O2429" t="str">
            <v>Ciudad de México</v>
          </cell>
          <cell r="P2429" t="str">
            <v>Ciudad de México</v>
          </cell>
          <cell r="Q2429" t="str">
            <v>Zona Metropolitana</v>
          </cell>
          <cell r="R2429" t="str">
            <v>Activo</v>
          </cell>
          <cell r="S2429" t="str">
            <v>En operación</v>
          </cell>
          <cell r="T2429" t="str">
            <v>GNP</v>
          </cell>
          <cell r="U2429" t="str">
            <v>Grupo Nacional Provincial, S.A.B.</v>
          </cell>
          <cell r="V2429" t="str">
            <v>Dirección General</v>
          </cell>
          <cell r="W2429" t="str">
            <v>-</v>
          </cell>
          <cell r="Y2429" t="str">
            <v>Asignado</v>
          </cell>
          <cell r="Z2429" t="str">
            <v>N88108</v>
          </cell>
          <cell r="AA2429" t="str">
            <v>Baillères Gual Alejandro</v>
          </cell>
          <cell r="AB2429" t="str">
            <v>Grupo Nacional Provincial, S.A.B.</v>
          </cell>
          <cell r="AC2429" t="str">
            <v xml:space="preserve">BAGA600503CW0 </v>
          </cell>
          <cell r="AD2429" t="str">
            <v>Ejecutivo</v>
          </cell>
          <cell r="AE2429" t="str">
            <v>Presidencia Adjunta de Grupo BAL</v>
          </cell>
          <cell r="AF2429" t="str">
            <v>Unidad Estratégica</v>
          </cell>
          <cell r="AG2429" t="str">
            <v>Presidencia Adjunta de Grupo BAL</v>
          </cell>
          <cell r="AH2429" t="str">
            <v>Presidencia Adjunta de Grupo BAL</v>
          </cell>
          <cell r="AI2429" t="str">
            <v>C3001</v>
          </cell>
          <cell r="AJ2429" t="str">
            <v>Baillères Gual Alejandro</v>
          </cell>
          <cell r="AK2429" t="str">
            <v>Central PB C-D</v>
          </cell>
          <cell r="AL2429" t="str">
            <v>Plaza GNP</v>
          </cell>
          <cell r="AM2429">
            <v>0</v>
          </cell>
          <cell r="AN2429">
            <v>0</v>
          </cell>
          <cell r="AO2429">
            <v>0</v>
          </cell>
          <cell r="AQ2429" t="str">
            <v>-</v>
          </cell>
          <cell r="AR2429" t="str">
            <v>-</v>
          </cell>
          <cell r="AS2429" t="str">
            <v>-</v>
          </cell>
          <cell r="AT2429" t="str">
            <v>-</v>
          </cell>
          <cell r="AU2429" t="str">
            <v>-</v>
          </cell>
          <cell r="AV2429" t="str">
            <v>-</v>
          </cell>
          <cell r="AW2429" t="str">
            <v>IMDM24204288..</v>
          </cell>
          <cell r="AX2429" t="str">
            <v>Activo</v>
          </cell>
          <cell r="AY2429" t="str">
            <v>No</v>
          </cell>
          <cell r="AZ2429" t="str">
            <v>-</v>
          </cell>
          <cell r="BA2429" t="str">
            <v>-</v>
          </cell>
          <cell r="BB2429" t="str">
            <v>-</v>
          </cell>
          <cell r="BC2429" t="str">
            <v>-</v>
          </cell>
          <cell r="BD2429" t="str">
            <v>-</v>
          </cell>
          <cell r="BE2429" t="str">
            <v>-</v>
          </cell>
          <cell r="BF2429" t="str">
            <v>-</v>
          </cell>
          <cell r="BG2429" t="str">
            <v>-</v>
          </cell>
          <cell r="BH2429">
            <v>2023</v>
          </cell>
          <cell r="BI2429">
            <v>0</v>
          </cell>
          <cell r="BJ2429" t="str">
            <v>Arrendado</v>
          </cell>
          <cell r="BM2429">
            <v>92240.52</v>
          </cell>
          <cell r="BN2429">
            <v>14758.483200000001</v>
          </cell>
          <cell r="BO2429">
            <v>106999.00320000001</v>
          </cell>
          <cell r="BP2429" t="str">
            <v>-</v>
          </cell>
          <cell r="BQ2429">
            <v>43652</v>
          </cell>
          <cell r="BR2429" t="str">
            <v>AP-20181108-0815</v>
          </cell>
          <cell r="BS2429" t="str">
            <v>238</v>
          </cell>
          <cell r="BT2429" t="str">
            <v>1/36</v>
          </cell>
          <cell r="BU2429">
            <v>1486.91</v>
          </cell>
          <cell r="BV2429">
            <v>1000.37</v>
          </cell>
          <cell r="BW2429">
            <v>2487.2800000000002</v>
          </cell>
          <cell r="BX2429">
            <v>397.96</v>
          </cell>
          <cell r="BY2429">
            <v>2885.2400000000002</v>
          </cell>
          <cell r="BZ2429">
            <v>90753.61</v>
          </cell>
          <cell r="CA2429" t="str">
            <v>20/05/2019</v>
          </cell>
          <cell r="CB2429" t="str">
            <v>06/06/2022</v>
          </cell>
          <cell r="CC2429" t="str">
            <v>-</v>
          </cell>
          <cell r="CD2429" t="str">
            <v>-</v>
          </cell>
          <cell r="CE2429" t="str">
            <v>J</v>
          </cell>
          <cell r="CF2429" t="str">
            <v>-</v>
          </cell>
          <cell r="CG2429" t="str">
            <v>-</v>
          </cell>
          <cell r="CH2429" t="str">
            <v>-</v>
          </cell>
          <cell r="CI2429" t="str">
            <v>-</v>
          </cell>
          <cell r="CJ2429" t="str">
            <v>-</v>
          </cell>
          <cell r="CK2429">
            <v>36</v>
          </cell>
          <cell r="CL2429" t="str">
            <v>101 - MAGNA</v>
          </cell>
          <cell r="CM2429" t="str">
            <v>19231</v>
          </cell>
          <cell r="CP2429" t="str">
            <v>-</v>
          </cell>
        </row>
        <row r="2430">
          <cell r="A2430" t="str">
            <v>19232</v>
          </cell>
          <cell r="B2430" t="str">
            <v>07F315</v>
          </cell>
          <cell r="C2430" t="str">
            <v>Ciudad de México</v>
          </cell>
          <cell r="D2430" t="str">
            <v>No aplica</v>
          </cell>
          <cell r="E2430" t="str">
            <v>Prius</v>
          </cell>
          <cell r="F2430" t="str">
            <v>Automóvil</v>
          </cell>
          <cell r="G2430" t="str">
            <v>Toyota</v>
          </cell>
          <cell r="H2430" t="str">
            <v>Prius C 5 Ptas, Híbrido, T/A-CVT, D/H, A/A, ABS</v>
          </cell>
          <cell r="I2430" t="str">
            <v>JTDKDTB33K1631117</v>
          </cell>
          <cell r="K2430" t="str">
            <v>Magna</v>
          </cell>
          <cell r="L2430">
            <v>4</v>
          </cell>
          <cell r="M2430">
            <v>36</v>
          </cell>
          <cell r="N2430">
            <v>2019</v>
          </cell>
          <cell r="O2430" t="str">
            <v>Ciudad de México</v>
          </cell>
          <cell r="P2430" t="str">
            <v>Ciudad de México</v>
          </cell>
          <cell r="Q2430" t="str">
            <v>Zona Metropolitana</v>
          </cell>
          <cell r="R2430" t="str">
            <v>Activo</v>
          </cell>
          <cell r="S2430" t="str">
            <v>En operación</v>
          </cell>
          <cell r="T2430" t="str">
            <v>GNP</v>
          </cell>
          <cell r="U2430" t="str">
            <v>Grupo Nacional Provincial, S.A.B.</v>
          </cell>
          <cell r="V2430" t="str">
            <v>Asesor de Servicio</v>
          </cell>
          <cell r="Z2430" t="str">
            <v>N96260</v>
          </cell>
          <cell r="AA2430" t="str">
            <v>Gonzalez Ceron Jose Eduardo</v>
          </cell>
          <cell r="AB2430" t="str">
            <v>Grupo Nacional Provincial, S.A.B.</v>
          </cell>
          <cell r="AC2430" t="str">
            <v>GOCE880812Q17</v>
          </cell>
          <cell r="AD2430" t="str">
            <v>Operativo</v>
          </cell>
          <cell r="AE2430" t="str">
            <v>Asesor de Servicio Moto</v>
          </cell>
          <cell r="AF2430" t="str">
            <v>Unidad Operativa</v>
          </cell>
          <cell r="AG2430" t="str">
            <v>Dirección Servicio y Operaciones</v>
          </cell>
          <cell r="AH2430" t="str">
            <v>Subdir. Siniestros CDMX y Sureste</v>
          </cell>
          <cell r="AI2430" t="str">
            <v>C9215</v>
          </cell>
          <cell r="AJ2430" t="str">
            <v>Moreno Alvárez Elvia Citlalli</v>
          </cell>
          <cell r="AK2430" t="str">
            <v>Tlalnepantla</v>
          </cell>
          <cell r="AL2430" t="str">
            <v>Tlalnepantla</v>
          </cell>
          <cell r="AM2430">
            <v>0</v>
          </cell>
          <cell r="AN2430" t="str">
            <v>jose.ceron@gnp.com.mx</v>
          </cell>
          <cell r="AO2430">
            <v>0</v>
          </cell>
          <cell r="AP2430" t="str">
            <v>jose.ceron@gnp.com.mx</v>
          </cell>
          <cell r="AQ2430">
            <v>5579663436</v>
          </cell>
          <cell r="AR2430" t="str">
            <v>6363180014972648</v>
          </cell>
          <cell r="AS2430" t="str">
            <v>ACTIVO</v>
          </cell>
          <cell r="AT2430" t="str">
            <v>0834</v>
          </cell>
          <cell r="AU2430" t="str">
            <v>457</v>
          </cell>
          <cell r="AV2430" t="str">
            <v>08/27</v>
          </cell>
          <cell r="AW2430" t="str">
            <v>IMDM24204350..</v>
          </cell>
          <cell r="AX2430" t="str">
            <v>Activo</v>
          </cell>
          <cell r="AY2430" t="str">
            <v>No</v>
          </cell>
          <cell r="AZ2430" t="str">
            <v>-</v>
          </cell>
          <cell r="BA2430" t="str">
            <v>-</v>
          </cell>
          <cell r="BB2430" t="str">
            <v>-</v>
          </cell>
          <cell r="BC2430" t="str">
            <v>-</v>
          </cell>
          <cell r="BD2430" t="str">
            <v>-</v>
          </cell>
          <cell r="BE2430" t="str">
            <v>-</v>
          </cell>
          <cell r="BF2430" t="str">
            <v>-</v>
          </cell>
          <cell r="BG2430">
            <v>4</v>
          </cell>
          <cell r="BH2430">
            <v>2023</v>
          </cell>
          <cell r="BI2430">
            <v>0</v>
          </cell>
          <cell r="BJ2430" t="str">
            <v>Arrendado</v>
          </cell>
          <cell r="BM2430">
            <v>92241.52</v>
          </cell>
          <cell r="BN2430">
            <v>14758.6432</v>
          </cell>
          <cell r="BO2430">
            <v>107000.16320000001</v>
          </cell>
          <cell r="BP2430" t="str">
            <v>-</v>
          </cell>
          <cell r="BQ2430" t="str">
            <v>-</v>
          </cell>
          <cell r="BR2430" t="str">
            <v>-</v>
          </cell>
          <cell r="BS2430" t="str">
            <v>-</v>
          </cell>
          <cell r="BT2430" t="str">
            <v>-</v>
          </cell>
          <cell r="BU2430" t="str">
            <v>-</v>
          </cell>
          <cell r="BV2430" t="str">
            <v>-</v>
          </cell>
          <cell r="BW2430" t="str">
            <v>-</v>
          </cell>
          <cell r="BX2430" t="str">
            <v>-</v>
          </cell>
          <cell r="BY2430" t="str">
            <v>-</v>
          </cell>
          <cell r="BZ2430" t="str">
            <v>-</v>
          </cell>
          <cell r="CA2430" t="str">
            <v>-</v>
          </cell>
          <cell r="CB2430" t="str">
            <v>-</v>
          </cell>
          <cell r="CC2430" t="str">
            <v>Lunes</v>
          </cell>
          <cell r="CD2430" t="str">
            <v>-</v>
          </cell>
          <cell r="CE2430" t="str">
            <v>5</v>
          </cell>
          <cell r="CF2430" t="str">
            <v>Amarillo</v>
          </cell>
          <cell r="CG2430" t="str">
            <v>1er Sábado</v>
          </cell>
          <cell r="CH2430" t="str">
            <v>Ene y Feb</v>
          </cell>
          <cell r="CI2430" t="str">
            <v>Jul y Ago</v>
          </cell>
          <cell r="CJ2430" t="str">
            <v>Ajustador</v>
          </cell>
          <cell r="CK2430">
            <v>72</v>
          </cell>
          <cell r="CL2430" t="str">
            <v>101 - MAGNA</v>
          </cell>
          <cell r="CM2430" t="str">
            <v>19232</v>
          </cell>
          <cell r="CP2430" t="str">
            <v>4018849</v>
          </cell>
        </row>
        <row r="2431">
          <cell r="A2431" t="str">
            <v>19233</v>
          </cell>
          <cell r="B2431" t="str">
            <v>07F316</v>
          </cell>
          <cell r="C2431" t="str">
            <v>Ciudad de México</v>
          </cell>
          <cell r="D2431" t="str">
            <v>No aplica</v>
          </cell>
          <cell r="E2431" t="str">
            <v>Prius</v>
          </cell>
          <cell r="F2431" t="str">
            <v>Automóvil</v>
          </cell>
          <cell r="G2431" t="str">
            <v>Toyota</v>
          </cell>
          <cell r="H2431" t="str">
            <v>Prius C 5 Ptas, Híbrido, T/A-CVT, D/H, A/A, ABS</v>
          </cell>
          <cell r="I2431" t="str">
            <v>JTDKDTB39K1631946</v>
          </cell>
          <cell r="K2431" t="str">
            <v>Magna</v>
          </cell>
          <cell r="L2431">
            <v>4</v>
          </cell>
          <cell r="M2431">
            <v>36</v>
          </cell>
          <cell r="N2431">
            <v>2019</v>
          </cell>
          <cell r="O2431" t="str">
            <v>Ciudad de México</v>
          </cell>
          <cell r="P2431" t="str">
            <v>Ciudad de México</v>
          </cell>
          <cell r="Q2431" t="str">
            <v>Zona Metropolitana</v>
          </cell>
          <cell r="R2431" t="str">
            <v>Activo</v>
          </cell>
          <cell r="S2431" t="str">
            <v>En operación</v>
          </cell>
          <cell r="T2431" t="str">
            <v>GNP</v>
          </cell>
          <cell r="U2431" t="str">
            <v>Grupo Nacional Provincial, S.A.B.</v>
          </cell>
          <cell r="V2431" t="str">
            <v>Asesor de Servicio</v>
          </cell>
          <cell r="Z2431" t="str">
            <v>N96250</v>
          </cell>
          <cell r="AA2431" t="str">
            <v>Clemente Muñoz Héctor Humberto</v>
          </cell>
          <cell r="AB2431" t="str">
            <v>Grupo Nacional Provincial, S.A.B.</v>
          </cell>
          <cell r="AC2431" t="str">
            <v>CEMH860104EG5</v>
          </cell>
          <cell r="AD2431" t="str">
            <v>Operativo</v>
          </cell>
          <cell r="AE2431" t="str">
            <v>Asesor de Servicio Automovil</v>
          </cell>
          <cell r="AF2431" t="str">
            <v>Unidad Operativa</v>
          </cell>
          <cell r="AG2431" t="str">
            <v>Dirección Servicio y Operaciones</v>
          </cell>
          <cell r="AH2431" t="str">
            <v>Subdir. Siniestros CDMX y Sureste</v>
          </cell>
          <cell r="AI2431" t="str">
            <v>C9215</v>
          </cell>
          <cell r="AJ2431" t="str">
            <v>Moreno Alvárez Elvia Citlalli</v>
          </cell>
          <cell r="AK2431" t="str">
            <v>Tlalnepantla</v>
          </cell>
          <cell r="AL2431" t="str">
            <v>Tlalnepantla</v>
          </cell>
          <cell r="AM2431">
            <v>0</v>
          </cell>
          <cell r="AN2431" t="str">
            <v>hector.clemente@gnp.com.mx</v>
          </cell>
          <cell r="AO2431">
            <v>0</v>
          </cell>
          <cell r="AP2431" t="str">
            <v>hector.clemente@gnp.com.mx</v>
          </cell>
          <cell r="AQ2431">
            <v>5535339030</v>
          </cell>
          <cell r="AR2431" t="str">
            <v>6363180014972747</v>
          </cell>
          <cell r="AS2431" t="str">
            <v>ACTIVO</v>
          </cell>
          <cell r="AT2431" t="str">
            <v>7374</v>
          </cell>
          <cell r="AU2431" t="str">
            <v>947</v>
          </cell>
          <cell r="AV2431" t="str">
            <v>08/27</v>
          </cell>
          <cell r="AW2431" t="str">
            <v>IMDM24204349..</v>
          </cell>
          <cell r="AX2431" t="str">
            <v>Activo</v>
          </cell>
          <cell r="AY2431" t="str">
            <v>No</v>
          </cell>
          <cell r="AZ2431" t="str">
            <v>-</v>
          </cell>
          <cell r="BA2431" t="str">
            <v>-</v>
          </cell>
          <cell r="BB2431" t="str">
            <v>-</v>
          </cell>
          <cell r="BC2431" t="str">
            <v>-</v>
          </cell>
          <cell r="BD2431" t="str">
            <v>-</v>
          </cell>
          <cell r="BE2431" t="str">
            <v>-</v>
          </cell>
          <cell r="BF2431" t="str">
            <v>-</v>
          </cell>
          <cell r="BG2431">
            <v>4</v>
          </cell>
          <cell r="BH2431">
            <v>2023</v>
          </cell>
          <cell r="BI2431">
            <v>0</v>
          </cell>
          <cell r="BJ2431" t="str">
            <v>Arrendado</v>
          </cell>
          <cell r="BM2431">
            <v>92242.52</v>
          </cell>
          <cell r="BN2431">
            <v>14758.8032</v>
          </cell>
          <cell r="BO2431">
            <v>107001.3232</v>
          </cell>
          <cell r="BP2431" t="str">
            <v>-</v>
          </cell>
          <cell r="BQ2431" t="str">
            <v>-</v>
          </cell>
          <cell r="BR2431" t="str">
            <v>-</v>
          </cell>
          <cell r="BS2431" t="str">
            <v>-</v>
          </cell>
          <cell r="BT2431" t="str">
            <v>-</v>
          </cell>
          <cell r="BU2431" t="str">
            <v>-</v>
          </cell>
          <cell r="BV2431" t="str">
            <v>-</v>
          </cell>
          <cell r="BW2431" t="str">
            <v>-</v>
          </cell>
          <cell r="BX2431" t="str">
            <v>-</v>
          </cell>
          <cell r="BY2431" t="str">
            <v>-</v>
          </cell>
          <cell r="BZ2431" t="str">
            <v>-</v>
          </cell>
          <cell r="CA2431" t="str">
            <v>-</v>
          </cell>
          <cell r="CB2431" t="str">
            <v>-</v>
          </cell>
          <cell r="CC2431" t="str">
            <v>Lunes</v>
          </cell>
          <cell r="CD2431" t="str">
            <v>-</v>
          </cell>
          <cell r="CE2431" t="str">
            <v>6</v>
          </cell>
          <cell r="CF2431" t="str">
            <v>Amarillo</v>
          </cell>
          <cell r="CG2431" t="str">
            <v>1er Sábado</v>
          </cell>
          <cell r="CH2431" t="str">
            <v>Ene y Feb</v>
          </cell>
          <cell r="CI2431" t="str">
            <v>Jul y Ago</v>
          </cell>
          <cell r="CJ2431" t="str">
            <v>Ajustador</v>
          </cell>
          <cell r="CK2431">
            <v>72</v>
          </cell>
          <cell r="CL2431" t="str">
            <v>101 - MAGNA</v>
          </cell>
          <cell r="CM2431" t="str">
            <v>19233</v>
          </cell>
          <cell r="CP2431" t="str">
            <v>4018819</v>
          </cell>
        </row>
        <row r="2432">
          <cell r="A2432" t="str">
            <v>19234</v>
          </cell>
          <cell r="B2432" t="str">
            <v>07F158</v>
          </cell>
          <cell r="C2432" t="str">
            <v>Ciudad de México</v>
          </cell>
          <cell r="D2432" t="str">
            <v>No aplica</v>
          </cell>
          <cell r="E2432" t="str">
            <v>Prius</v>
          </cell>
          <cell r="F2432" t="str">
            <v>Automóvil</v>
          </cell>
          <cell r="G2432" t="str">
            <v>Toyota</v>
          </cell>
          <cell r="H2432" t="str">
            <v>Prius C 5 Ptas, Híbrido, T/A-CVT, D/H, A/A, ABS</v>
          </cell>
          <cell r="I2432" t="str">
            <v>JTDKDTB33K1631098  </v>
          </cell>
          <cell r="K2432" t="str">
            <v>Magna</v>
          </cell>
          <cell r="L2432">
            <v>4</v>
          </cell>
          <cell r="M2432">
            <v>36</v>
          </cell>
          <cell r="N2432">
            <v>2019</v>
          </cell>
          <cell r="O2432" t="str">
            <v>Querétaro</v>
          </cell>
          <cell r="P2432" t="str">
            <v>Querétaro</v>
          </cell>
          <cell r="Q2432" t="str">
            <v>Occidente</v>
          </cell>
          <cell r="R2432" t="str">
            <v>Activo</v>
          </cell>
          <cell r="S2432" t="str">
            <v>En operación</v>
          </cell>
          <cell r="T2432" t="str">
            <v>GNP</v>
          </cell>
          <cell r="U2432" t="str">
            <v>Grupo Nacional Provincial, S.A.B.</v>
          </cell>
          <cell r="V2432" t="str">
            <v>Asesor de Servicio</v>
          </cell>
          <cell r="Z2432" t="str">
            <v>S06733</v>
          </cell>
          <cell r="AA2432" t="str">
            <v>Hernández Camacho Gabriel Alejandro</v>
          </cell>
          <cell r="AB2432" t="str">
            <v>Servicios Administrativos en Reclamaciones, S.A. de C.V.</v>
          </cell>
          <cell r="AC2432" t="str">
            <v>HECG9412215Q6</v>
          </cell>
          <cell r="AD2432" t="str">
            <v>Operativo</v>
          </cell>
          <cell r="AE2432" t="str">
            <v>Asesor de Servicios Autos</v>
          </cell>
          <cell r="AF2432" t="str">
            <v>Unidad Operativa</v>
          </cell>
          <cell r="AG2432" t="str">
            <v>Dirección Servicio y Operaciones</v>
          </cell>
          <cell r="AH2432" t="str">
            <v>Subdirección Siniestros Norte y Occidente</v>
          </cell>
          <cell r="AI2432" t="str">
            <v>C9212</v>
          </cell>
          <cell r="AJ2432" t="str">
            <v>Colome Pineda Juan Del Carmen</v>
          </cell>
          <cell r="AK2432" t="str">
            <v>Oficina de servicio Queretaro</v>
          </cell>
          <cell r="AL2432" t="str">
            <v>Queretaro</v>
          </cell>
          <cell r="AM2432">
            <v>0</v>
          </cell>
          <cell r="AN2432" t="str">
            <v>gabriel.hernandez@gnp.com.mx</v>
          </cell>
          <cell r="AO2432" t="str">
            <v>gabriel.hernandez@gnp.com.mx</v>
          </cell>
          <cell r="AQ2432">
            <v>4424713980</v>
          </cell>
          <cell r="AR2432" t="str">
            <v>6363180014947079</v>
          </cell>
          <cell r="AS2432" t="str">
            <v>ACTIVO</v>
          </cell>
          <cell r="AT2432" t="str">
            <v>6976</v>
          </cell>
          <cell r="AU2432" t="str">
            <v>916</v>
          </cell>
          <cell r="AV2432" t="str">
            <v>08/27</v>
          </cell>
          <cell r="AW2432" t="str">
            <v>IMDM24204464..</v>
          </cell>
          <cell r="AX2432" t="str">
            <v>Activo</v>
          </cell>
          <cell r="AY2432" t="str">
            <v>No</v>
          </cell>
          <cell r="AZ2432" t="str">
            <v>-</v>
          </cell>
          <cell r="BA2432" t="str">
            <v>-</v>
          </cell>
          <cell r="BB2432" t="str">
            <v>-</v>
          </cell>
          <cell r="BC2432" t="str">
            <v>-</v>
          </cell>
          <cell r="BD2432" t="str">
            <v>-</v>
          </cell>
          <cell r="BE2432" t="str">
            <v>-</v>
          </cell>
          <cell r="BF2432" t="str">
            <v>-</v>
          </cell>
          <cell r="BG2432">
            <v>4</v>
          </cell>
          <cell r="BH2432">
            <v>2023</v>
          </cell>
          <cell r="BI2432">
            <v>0</v>
          </cell>
          <cell r="BJ2432" t="str">
            <v>Arrendado</v>
          </cell>
          <cell r="BM2432">
            <v>92243.520000000004</v>
          </cell>
          <cell r="BN2432">
            <v>14758.9632</v>
          </cell>
          <cell r="BO2432">
            <v>107002.4832</v>
          </cell>
          <cell r="BP2432" t="str">
            <v>-</v>
          </cell>
          <cell r="BQ2432" t="str">
            <v>-</v>
          </cell>
          <cell r="BR2432" t="str">
            <v>-</v>
          </cell>
          <cell r="BS2432" t="str">
            <v>-</v>
          </cell>
          <cell r="BT2432" t="str">
            <v>-</v>
          </cell>
          <cell r="BU2432" t="str">
            <v>-</v>
          </cell>
          <cell r="BV2432" t="str">
            <v>-</v>
          </cell>
          <cell r="BW2432" t="str">
            <v>-</v>
          </cell>
          <cell r="BX2432" t="str">
            <v>-</v>
          </cell>
          <cell r="BY2432" t="str">
            <v>-</v>
          </cell>
          <cell r="BZ2432" t="str">
            <v>-</v>
          </cell>
          <cell r="CA2432" t="str">
            <v>-</v>
          </cell>
          <cell r="CB2432" t="str">
            <v>-</v>
          </cell>
          <cell r="CC2432" t="str">
            <v>Martes</v>
          </cell>
          <cell r="CD2432" t="str">
            <v>-</v>
          </cell>
          <cell r="CE2432" t="str">
            <v>8</v>
          </cell>
          <cell r="CF2432" t="str">
            <v>Rosa</v>
          </cell>
          <cell r="CG2432" t="str">
            <v>2o Sábado</v>
          </cell>
          <cell r="CH2432" t="str">
            <v>Feb y Mzo</v>
          </cell>
          <cell r="CI2432" t="str">
            <v>Ago y Sep</v>
          </cell>
          <cell r="CJ2432" t="str">
            <v>Ajustador</v>
          </cell>
          <cell r="CK2432">
            <v>72</v>
          </cell>
          <cell r="CL2432" t="str">
            <v>101 - MAGNA</v>
          </cell>
          <cell r="CM2432" t="str">
            <v>19234</v>
          </cell>
          <cell r="CP2432" t="str">
            <v>4018850</v>
          </cell>
        </row>
        <row r="2433">
          <cell r="A2433" t="str">
            <v>19235</v>
          </cell>
          <cell r="B2433" t="str">
            <v>07F096</v>
          </cell>
          <cell r="C2433" t="str">
            <v>Ciudad de México</v>
          </cell>
          <cell r="D2433" t="str">
            <v>No aplica</v>
          </cell>
          <cell r="E2433" t="str">
            <v>Prius</v>
          </cell>
          <cell r="F2433" t="str">
            <v>Automóvil</v>
          </cell>
          <cell r="G2433" t="str">
            <v>Toyota</v>
          </cell>
          <cell r="H2433" t="str">
            <v>Prius C 5 Ptas, Híbrido, T/A-CVT, D/H, A/A, ABS</v>
          </cell>
          <cell r="I2433" t="str">
            <v>JTDKDTB32K1631156</v>
          </cell>
          <cell r="K2433" t="str">
            <v>Magna</v>
          </cell>
          <cell r="L2433">
            <v>4</v>
          </cell>
          <cell r="M2433">
            <v>36</v>
          </cell>
          <cell r="N2433">
            <v>2019</v>
          </cell>
          <cell r="O2433" t="str">
            <v>Querétaro</v>
          </cell>
          <cell r="P2433" t="str">
            <v>Querétaro</v>
          </cell>
          <cell r="Q2433" t="str">
            <v>Occidente</v>
          </cell>
          <cell r="R2433" t="str">
            <v>Activo</v>
          </cell>
          <cell r="S2433" t="str">
            <v>En operación</v>
          </cell>
          <cell r="T2433" t="str">
            <v>GNP</v>
          </cell>
          <cell r="U2433" t="str">
            <v>Grupo Nacional Provincial, S.A.B.</v>
          </cell>
          <cell r="V2433" t="str">
            <v>Asesor de Servicio</v>
          </cell>
          <cell r="Z2433">
            <v>40373001</v>
          </cell>
          <cell r="AA2433" t="str">
            <v>Velazquez Rivera Victor Manuel</v>
          </cell>
          <cell r="AB2433" t="str">
            <v>Servicios Administrativos en Reclamaciones, S.A. de C.V.</v>
          </cell>
          <cell r="AC2433" t="str">
            <v>VERV7402204W1</v>
          </cell>
          <cell r="AD2433" t="str">
            <v>Operativo</v>
          </cell>
          <cell r="AE2433" t="str">
            <v>Asesor de Servicio</v>
          </cell>
          <cell r="AF2433" t="str">
            <v>Unidad Operativa</v>
          </cell>
          <cell r="AG2433" t="str">
            <v>Dirección Servicio y Operaciones</v>
          </cell>
          <cell r="AH2433" t="str">
            <v>Subdirección Siniestros Norte y Occidente</v>
          </cell>
          <cell r="AI2433" t="str">
            <v>C9212</v>
          </cell>
          <cell r="AJ2433" t="str">
            <v>Colome Pineda Juan Del Carmen</v>
          </cell>
          <cell r="AK2433" t="str">
            <v>Oficina de servicio Queretaro</v>
          </cell>
          <cell r="AL2433" t="str">
            <v>Queretaro</v>
          </cell>
          <cell r="AM2433">
            <v>5806</v>
          </cell>
          <cell r="AN2433" t="str">
            <v>victor.velazquez@gnp.com.mx</v>
          </cell>
          <cell r="AO2433" t="str">
            <v>victor.velazquez@gnp.com.mx</v>
          </cell>
          <cell r="AQ2433">
            <v>4423691193</v>
          </cell>
          <cell r="AR2433" t="str">
            <v>6363180014947483</v>
          </cell>
          <cell r="AS2433" t="str">
            <v>ACTIVO</v>
          </cell>
          <cell r="AT2433" t="str">
            <v>7058</v>
          </cell>
          <cell r="AU2433" t="str">
            <v>551</v>
          </cell>
          <cell r="AV2433" t="str">
            <v>08/27</v>
          </cell>
          <cell r="AW2433" t="str">
            <v>IMDM24204465..</v>
          </cell>
          <cell r="AX2433" t="str">
            <v>Activo</v>
          </cell>
          <cell r="AY2433" t="str">
            <v>No</v>
          </cell>
          <cell r="AZ2433" t="str">
            <v>-</v>
          </cell>
          <cell r="BA2433" t="str">
            <v>-</v>
          </cell>
          <cell r="BB2433" t="str">
            <v>-</v>
          </cell>
          <cell r="BC2433" t="str">
            <v>-</v>
          </cell>
          <cell r="BD2433" t="str">
            <v>-</v>
          </cell>
          <cell r="BE2433" t="str">
            <v>-</v>
          </cell>
          <cell r="BF2433" t="str">
            <v>-</v>
          </cell>
          <cell r="BG2433">
            <v>4</v>
          </cell>
          <cell r="BH2433">
            <v>2023</v>
          </cell>
          <cell r="BI2433">
            <v>0</v>
          </cell>
          <cell r="BJ2433" t="str">
            <v>Arrendado</v>
          </cell>
          <cell r="BM2433">
            <v>92244.52</v>
          </cell>
          <cell r="BN2433">
            <v>14759.123200000002</v>
          </cell>
          <cell r="BO2433">
            <v>107003.64320000001</v>
          </cell>
          <cell r="BP2433" t="str">
            <v>-</v>
          </cell>
          <cell r="BQ2433" t="str">
            <v>-</v>
          </cell>
          <cell r="BR2433" t="str">
            <v>-</v>
          </cell>
          <cell r="BS2433" t="str">
            <v>-</v>
          </cell>
          <cell r="BT2433" t="str">
            <v>-</v>
          </cell>
          <cell r="BU2433" t="str">
            <v>-</v>
          </cell>
          <cell r="BV2433" t="str">
            <v>-</v>
          </cell>
          <cell r="BW2433" t="str">
            <v>-</v>
          </cell>
          <cell r="BX2433" t="str">
            <v>-</v>
          </cell>
          <cell r="BY2433" t="str">
            <v>-</v>
          </cell>
          <cell r="BZ2433" t="str">
            <v>-</v>
          </cell>
          <cell r="CA2433" t="str">
            <v>-</v>
          </cell>
          <cell r="CB2433" t="str">
            <v>-</v>
          </cell>
          <cell r="CC2433" t="str">
            <v>Lunes</v>
          </cell>
          <cell r="CD2433" t="str">
            <v>-</v>
          </cell>
          <cell r="CE2433" t="str">
            <v>6</v>
          </cell>
          <cell r="CF2433" t="str">
            <v>Amarillo</v>
          </cell>
          <cell r="CG2433" t="str">
            <v>1er Sábado</v>
          </cell>
          <cell r="CH2433" t="str">
            <v>Ene y Feb</v>
          </cell>
          <cell r="CI2433" t="str">
            <v>Jul y Ago</v>
          </cell>
          <cell r="CJ2433" t="str">
            <v>Ajustador</v>
          </cell>
          <cell r="CK2433">
            <v>72</v>
          </cell>
          <cell r="CL2433" t="str">
            <v>101 - MAGNA</v>
          </cell>
          <cell r="CM2433" t="str">
            <v>19235</v>
          </cell>
          <cell r="CP2433" t="str">
            <v>4018772</v>
          </cell>
        </row>
        <row r="2434">
          <cell r="A2434" t="str">
            <v>19236</v>
          </cell>
          <cell r="B2434" t="str">
            <v>07F157</v>
          </cell>
          <cell r="C2434" t="str">
            <v>Ciudad de México</v>
          </cell>
          <cell r="D2434" t="str">
            <v>No aplica</v>
          </cell>
          <cell r="E2434" t="str">
            <v>Prius</v>
          </cell>
          <cell r="F2434" t="str">
            <v>Automóvil</v>
          </cell>
          <cell r="G2434" t="str">
            <v>Toyota</v>
          </cell>
          <cell r="H2434" t="str">
            <v>Prius C 5 Ptas, Híbrido, T/A-CVT, D/H, A/A, ABS</v>
          </cell>
          <cell r="I2434" t="str">
            <v>JTDKDTB34K1631207</v>
          </cell>
          <cell r="K2434" t="str">
            <v>Magna</v>
          </cell>
          <cell r="L2434">
            <v>4</v>
          </cell>
          <cell r="M2434">
            <v>36</v>
          </cell>
          <cell r="N2434">
            <v>2019</v>
          </cell>
          <cell r="O2434" t="str">
            <v>Cuernavaca</v>
          </cell>
          <cell r="P2434" t="str">
            <v>Morelos</v>
          </cell>
          <cell r="Q2434" t="str">
            <v>Centro</v>
          </cell>
          <cell r="R2434" t="str">
            <v>Activo</v>
          </cell>
          <cell r="S2434" t="str">
            <v>En operación</v>
          </cell>
          <cell r="T2434" t="str">
            <v>GNP</v>
          </cell>
          <cell r="U2434" t="str">
            <v>Grupo Nacional Provincial, S.A.B.</v>
          </cell>
          <cell r="V2434" t="str">
            <v>Asesor de Servicio</v>
          </cell>
          <cell r="Z2434" t="str">
            <v>N87497</v>
          </cell>
          <cell r="AA2434" t="str">
            <v>Hernandez Valente Rigoberto</v>
          </cell>
          <cell r="AB2434" t="str">
            <v>Grupo Nacional Provincial, S.A.B.</v>
          </cell>
          <cell r="AC2434" t="str">
            <v>HEVR690313537</v>
          </cell>
          <cell r="AD2434" t="str">
            <v>Operativo</v>
          </cell>
          <cell r="AE2434" t="str">
            <v>Asesor de Servicio Automovil</v>
          </cell>
          <cell r="AF2434" t="str">
            <v>Unidad Operativa</v>
          </cell>
          <cell r="AG2434" t="str">
            <v>Dirección Servicio y Operaciones</v>
          </cell>
          <cell r="AH2434" t="str">
            <v>Subdir. Siniestros CDMX y Sureste</v>
          </cell>
          <cell r="AI2434" t="str">
            <v>C9215</v>
          </cell>
          <cell r="AJ2434" t="str">
            <v>Moreno Alvárez Elvia Citlalli</v>
          </cell>
          <cell r="AK2434" t="str">
            <v>Tlalnepantla</v>
          </cell>
          <cell r="AL2434" t="str">
            <v>Tlalnepantla</v>
          </cell>
          <cell r="AM2434">
            <v>0</v>
          </cell>
          <cell r="AN2434" t="str">
            <v>rigoberto.hernandez@gnp.com.mx</v>
          </cell>
          <cell r="AO2434" t="str">
            <v>rigoberto.hernandez@gnp.com.mx</v>
          </cell>
          <cell r="AQ2434">
            <v>5535228624</v>
          </cell>
          <cell r="AR2434" t="str">
            <v>6363180014947285</v>
          </cell>
          <cell r="AS2434" t="str">
            <v>ACTIVO</v>
          </cell>
          <cell r="AT2434" t="str">
            <v>7941</v>
          </cell>
          <cell r="AU2434" t="str">
            <v>333</v>
          </cell>
          <cell r="AV2434" t="str">
            <v>08/27</v>
          </cell>
          <cell r="AW2434" t="str">
            <v>IMDM24204461..</v>
          </cell>
          <cell r="AX2434" t="str">
            <v>Activo</v>
          </cell>
          <cell r="AY2434" t="str">
            <v>Si</v>
          </cell>
          <cell r="AZ2434">
            <v>-32083.38</v>
          </cell>
          <cell r="BA2434">
            <v>43708</v>
          </cell>
          <cell r="BB2434">
            <v>-32083.38</v>
          </cell>
          <cell r="BC2434">
            <v>0</v>
          </cell>
          <cell r="BD2434">
            <v>-32083.38</v>
          </cell>
          <cell r="BE2434">
            <v>43069</v>
          </cell>
          <cell r="BF2434">
            <v>44135</v>
          </cell>
          <cell r="BG2434">
            <v>4</v>
          </cell>
          <cell r="BH2434">
            <v>2023</v>
          </cell>
          <cell r="BI2434">
            <v>0</v>
          </cell>
          <cell r="BJ2434" t="str">
            <v>Arrendado</v>
          </cell>
          <cell r="BM2434">
            <v>92245.52</v>
          </cell>
          <cell r="BN2434">
            <v>14759.283200000002</v>
          </cell>
          <cell r="BO2434">
            <v>107004.80320000001</v>
          </cell>
          <cell r="BP2434" t="str">
            <v>-</v>
          </cell>
          <cell r="BQ2434" t="str">
            <v>-</v>
          </cell>
          <cell r="BR2434" t="str">
            <v>-</v>
          </cell>
          <cell r="BS2434" t="str">
            <v>-</v>
          </cell>
          <cell r="BT2434" t="str">
            <v>-</v>
          </cell>
          <cell r="BU2434" t="str">
            <v>-</v>
          </cell>
          <cell r="BV2434" t="str">
            <v>-</v>
          </cell>
          <cell r="BW2434" t="str">
            <v>-</v>
          </cell>
          <cell r="BX2434" t="str">
            <v>-</v>
          </cell>
          <cell r="BY2434" t="str">
            <v>-</v>
          </cell>
          <cell r="BZ2434" t="str">
            <v>-</v>
          </cell>
          <cell r="CA2434" t="str">
            <v>-</v>
          </cell>
          <cell r="CB2434" t="str">
            <v>-</v>
          </cell>
          <cell r="CC2434" t="str">
            <v>Martes</v>
          </cell>
          <cell r="CD2434" t="str">
            <v>-</v>
          </cell>
          <cell r="CE2434" t="str">
            <v>7</v>
          </cell>
          <cell r="CF2434" t="str">
            <v>Rosa</v>
          </cell>
          <cell r="CG2434" t="str">
            <v>2o Sábado</v>
          </cell>
          <cell r="CH2434" t="str">
            <v>Feb y Mzo</v>
          </cell>
          <cell r="CI2434" t="str">
            <v>Ago y Sep</v>
          </cell>
          <cell r="CJ2434" t="str">
            <v>Ajustador</v>
          </cell>
          <cell r="CK2434">
            <v>72</v>
          </cell>
          <cell r="CL2434" t="str">
            <v>101 - MAGNA</v>
          </cell>
          <cell r="CM2434" t="str">
            <v>19236</v>
          </cell>
          <cell r="CP2434" t="str">
            <v>4018893</v>
          </cell>
        </row>
        <row r="2435">
          <cell r="A2435" t="str">
            <v>19237</v>
          </cell>
          <cell r="B2435" t="str">
            <v>07F155</v>
          </cell>
          <cell r="C2435" t="str">
            <v>Ciudad de México</v>
          </cell>
          <cell r="D2435" t="str">
            <v>No aplica</v>
          </cell>
          <cell r="E2435" t="str">
            <v>Prius</v>
          </cell>
          <cell r="F2435" t="str">
            <v>Automóvil</v>
          </cell>
          <cell r="G2435" t="str">
            <v>Toyota</v>
          </cell>
          <cell r="H2435" t="str">
            <v>Prius C 5 Ptas, Híbrido, T/A-CVT, D/H, A/A, ABS</v>
          </cell>
          <cell r="I2435" t="str">
            <v>JTDKDTB36K1631645</v>
          </cell>
          <cell r="K2435" t="str">
            <v>Magna</v>
          </cell>
          <cell r="L2435">
            <v>4</v>
          </cell>
          <cell r="M2435">
            <v>36</v>
          </cell>
          <cell r="N2435">
            <v>2019</v>
          </cell>
          <cell r="O2435" t="str">
            <v>Pachuca</v>
          </cell>
          <cell r="P2435" t="str">
            <v>Hidalgo</v>
          </cell>
          <cell r="Q2435" t="str">
            <v>Centro</v>
          </cell>
          <cell r="R2435" t="str">
            <v>Activo</v>
          </cell>
          <cell r="S2435" t="str">
            <v>En operación</v>
          </cell>
          <cell r="T2435" t="str">
            <v>GNP</v>
          </cell>
          <cell r="U2435" t="str">
            <v>Grupo Nacional Provincial, S.A.B.</v>
          </cell>
          <cell r="V2435" t="str">
            <v>Asesor de Servicio</v>
          </cell>
          <cell r="Z2435" t="str">
            <v>S01077</v>
          </cell>
          <cell r="AA2435" t="str">
            <v>Pardo Muñiz Victor Manuel</v>
          </cell>
          <cell r="AB2435" t="str">
            <v>Servicios Administrativos en Reclamaciones, S.A. de C.V.</v>
          </cell>
          <cell r="AC2435" t="str">
            <v>PAMV671118C64</v>
          </cell>
          <cell r="AD2435" t="str">
            <v>Operativo</v>
          </cell>
          <cell r="AE2435" t="str">
            <v>Asesor de Servicio</v>
          </cell>
          <cell r="AF2435" t="str">
            <v>Unidad Operativa</v>
          </cell>
          <cell r="AG2435" t="str">
            <v>Dirección Servicio y Operaciones</v>
          </cell>
          <cell r="AH2435" t="str">
            <v>Subdir. Siniestros CDMX y Sureste</v>
          </cell>
          <cell r="AI2435" t="str">
            <v>C9215</v>
          </cell>
          <cell r="AJ2435" t="str">
            <v>Moreno Alvárez Elvia Citlalli</v>
          </cell>
          <cell r="AK2435" t="str">
            <v>Pachuca</v>
          </cell>
          <cell r="AL2435" t="str">
            <v>Pachuca</v>
          </cell>
          <cell r="AM2435">
            <v>0</v>
          </cell>
          <cell r="AN2435" t="str">
            <v>victor.pardo@gnp.com.mx</v>
          </cell>
          <cell r="AO2435" t="str">
            <v>victor.pardo@gnp.com.mx</v>
          </cell>
          <cell r="AQ2435">
            <v>7772573438</v>
          </cell>
          <cell r="AR2435" t="str">
            <v>6363180014947384</v>
          </cell>
          <cell r="AS2435" t="str">
            <v>ACTIVO</v>
          </cell>
          <cell r="AT2435" t="str">
            <v>1903</v>
          </cell>
          <cell r="AU2435" t="str">
            <v>260</v>
          </cell>
          <cell r="AV2435" t="str">
            <v>08/27</v>
          </cell>
          <cell r="AW2435" t="str">
            <v>IMDM24204460..</v>
          </cell>
          <cell r="AX2435" t="str">
            <v>Activo</v>
          </cell>
          <cell r="AY2435" t="str">
            <v>No</v>
          </cell>
          <cell r="AZ2435" t="str">
            <v>-</v>
          </cell>
          <cell r="BA2435" t="str">
            <v>-</v>
          </cell>
          <cell r="BB2435" t="str">
            <v>-</v>
          </cell>
          <cell r="BC2435" t="str">
            <v>-</v>
          </cell>
          <cell r="BD2435" t="str">
            <v>-</v>
          </cell>
          <cell r="BE2435" t="str">
            <v>-</v>
          </cell>
          <cell r="BF2435" t="str">
            <v>-</v>
          </cell>
          <cell r="BG2435">
            <v>4</v>
          </cell>
          <cell r="BH2435">
            <v>2023</v>
          </cell>
          <cell r="BI2435">
            <v>0</v>
          </cell>
          <cell r="BJ2435" t="str">
            <v>Arrendado</v>
          </cell>
          <cell r="BM2435">
            <v>92246.52</v>
          </cell>
          <cell r="BN2435">
            <v>14759.443200000002</v>
          </cell>
          <cell r="BO2435">
            <v>107005.9632</v>
          </cell>
          <cell r="BP2435" t="str">
            <v>-</v>
          </cell>
          <cell r="BQ2435" t="str">
            <v>-</v>
          </cell>
          <cell r="BR2435" t="str">
            <v>-</v>
          </cell>
          <cell r="BS2435" t="str">
            <v>-</v>
          </cell>
          <cell r="BT2435" t="str">
            <v>-</v>
          </cell>
          <cell r="BU2435" t="str">
            <v>-</v>
          </cell>
          <cell r="BV2435" t="str">
            <v>-</v>
          </cell>
          <cell r="BW2435" t="str">
            <v>-</v>
          </cell>
          <cell r="BX2435" t="str">
            <v>-</v>
          </cell>
          <cell r="BY2435" t="str">
            <v>-</v>
          </cell>
          <cell r="BZ2435" t="str">
            <v>-</v>
          </cell>
          <cell r="CA2435" t="str">
            <v>-</v>
          </cell>
          <cell r="CB2435" t="str">
            <v>-</v>
          </cell>
          <cell r="CC2435" t="str">
            <v>Lunes</v>
          </cell>
          <cell r="CD2435" t="str">
            <v>-</v>
          </cell>
          <cell r="CE2435" t="str">
            <v>5</v>
          </cell>
          <cell r="CF2435" t="str">
            <v>Amarillo</v>
          </cell>
          <cell r="CG2435" t="str">
            <v>1er Sábado</v>
          </cell>
          <cell r="CH2435" t="str">
            <v>Ene y Feb</v>
          </cell>
          <cell r="CI2435" t="str">
            <v>Jul y Ago</v>
          </cell>
          <cell r="CJ2435" t="str">
            <v>Ajustador</v>
          </cell>
          <cell r="CK2435">
            <v>72</v>
          </cell>
          <cell r="CL2435" t="str">
            <v>101 - MAGNA</v>
          </cell>
          <cell r="CM2435" t="str">
            <v>19237</v>
          </cell>
          <cell r="CP2435" t="str">
            <v>4018897</v>
          </cell>
        </row>
        <row r="2436">
          <cell r="A2436" t="str">
            <v>19238</v>
          </cell>
          <cell r="B2436" t="str">
            <v>07F160</v>
          </cell>
          <cell r="C2436" t="str">
            <v>Ciudad de México</v>
          </cell>
          <cell r="D2436" t="str">
            <v>No aplica</v>
          </cell>
          <cell r="E2436" t="str">
            <v>Prius</v>
          </cell>
          <cell r="F2436" t="str">
            <v>Automóvil</v>
          </cell>
          <cell r="G2436" t="str">
            <v>Toyota</v>
          </cell>
          <cell r="H2436" t="str">
            <v>Prius C 5 Ptas, Híbrido, T/A-CVT, D/H, A/A, ABS</v>
          </cell>
          <cell r="I2436" t="str">
            <v>JTDKDTB39K1630988</v>
          </cell>
          <cell r="K2436" t="str">
            <v>Magna</v>
          </cell>
          <cell r="L2436">
            <v>4</v>
          </cell>
          <cell r="M2436">
            <v>36</v>
          </cell>
          <cell r="N2436">
            <v>2019</v>
          </cell>
          <cell r="O2436" t="str">
            <v>Toluca</v>
          </cell>
          <cell r="P2436" t="str">
            <v>Estado de México</v>
          </cell>
          <cell r="Q2436" t="str">
            <v>Centro</v>
          </cell>
          <cell r="R2436" t="str">
            <v>Activo</v>
          </cell>
          <cell r="S2436" t="str">
            <v>En operación</v>
          </cell>
          <cell r="T2436" t="str">
            <v>GNP</v>
          </cell>
          <cell r="U2436" t="str">
            <v>Grupo Nacional Provincial, S.A.B.</v>
          </cell>
          <cell r="V2436" t="str">
            <v>Asesor de Servicio</v>
          </cell>
          <cell r="Z2436" t="str">
            <v>S08069</v>
          </cell>
          <cell r="AA2436" t="str">
            <v>Islas Lara Osvaldo</v>
          </cell>
          <cell r="AB2436" t="str">
            <v>Servicios Administrativos en Reclamaciones, S.A. de C.V.</v>
          </cell>
          <cell r="AC2436" t="str">
            <v>IALO901103D77</v>
          </cell>
          <cell r="AD2436" t="str">
            <v>Operativo</v>
          </cell>
          <cell r="AE2436" t="str">
            <v>Asesor de Servicio</v>
          </cell>
          <cell r="AF2436" t="str">
            <v>Unidad Operativa</v>
          </cell>
          <cell r="AG2436" t="str">
            <v>Dirección Servicio y Operaciones</v>
          </cell>
          <cell r="AH2436" t="str">
            <v>Subdir. Siniestros CDMX y Sureste</v>
          </cell>
          <cell r="AI2436" t="str">
            <v>C9208</v>
          </cell>
          <cell r="AJ2436" t="str">
            <v>Lasa Estrada Antxon</v>
          </cell>
          <cell r="AK2436" t="str">
            <v>Toluca</v>
          </cell>
          <cell r="AL2436" t="str">
            <v>Toluca</v>
          </cell>
          <cell r="AM2436">
            <v>0</v>
          </cell>
          <cell r="AN2436" t="str">
            <v>osvaldo.islas@gnp.com.mx</v>
          </cell>
          <cell r="AO2436">
            <v>0</v>
          </cell>
          <cell r="AP2436" t="str">
            <v>osvaldo.islas@gnp.com.mx</v>
          </cell>
          <cell r="AQ2436" t="str">
            <v>7225471887 </v>
          </cell>
          <cell r="AR2436" t="str">
            <v>6363180014947418</v>
          </cell>
          <cell r="AS2436" t="str">
            <v>ACTIVO</v>
          </cell>
          <cell r="AT2436">
            <v>9312</v>
          </cell>
          <cell r="AU2436">
            <v>446</v>
          </cell>
          <cell r="AV2436" t="str">
            <v>08/27</v>
          </cell>
          <cell r="AW2436" t="str">
            <v>IMDM24204462..</v>
          </cell>
          <cell r="AX2436" t="str">
            <v>Activo</v>
          </cell>
          <cell r="AY2436" t="str">
            <v>No</v>
          </cell>
          <cell r="AZ2436" t="str">
            <v>-</v>
          </cell>
          <cell r="BA2436" t="str">
            <v>-</v>
          </cell>
          <cell r="BB2436" t="str">
            <v>-</v>
          </cell>
          <cell r="BC2436" t="str">
            <v>-</v>
          </cell>
          <cell r="BD2436" t="str">
            <v>-</v>
          </cell>
          <cell r="BE2436" t="str">
            <v>-</v>
          </cell>
          <cell r="BF2436" t="str">
            <v>-</v>
          </cell>
          <cell r="BG2436">
            <v>4</v>
          </cell>
          <cell r="BH2436">
            <v>2023</v>
          </cell>
          <cell r="BI2436">
            <v>0</v>
          </cell>
          <cell r="BJ2436" t="str">
            <v>Arrendado</v>
          </cell>
          <cell r="BM2436">
            <v>92247.52</v>
          </cell>
          <cell r="BN2436">
            <v>14759.603200000001</v>
          </cell>
          <cell r="BO2436">
            <v>107007.1232</v>
          </cell>
          <cell r="BP2436" t="str">
            <v>-</v>
          </cell>
          <cell r="BQ2436" t="str">
            <v>-</v>
          </cell>
          <cell r="BR2436" t="str">
            <v>-</v>
          </cell>
          <cell r="BS2436" t="str">
            <v>-</v>
          </cell>
          <cell r="BT2436" t="str">
            <v>-</v>
          </cell>
          <cell r="BU2436" t="str">
            <v>-</v>
          </cell>
          <cell r="BV2436" t="str">
            <v>-</v>
          </cell>
          <cell r="BW2436" t="str">
            <v>-</v>
          </cell>
          <cell r="BX2436" t="str">
            <v>-</v>
          </cell>
          <cell r="BY2436" t="str">
            <v>-</v>
          </cell>
          <cell r="BZ2436" t="str">
            <v>-</v>
          </cell>
          <cell r="CA2436" t="str">
            <v>-</v>
          </cell>
          <cell r="CB2436" t="str">
            <v>-</v>
          </cell>
          <cell r="CC2436" t="str">
            <v>Viernes</v>
          </cell>
          <cell r="CD2436" t="str">
            <v>-</v>
          </cell>
          <cell r="CE2436" t="str">
            <v>0</v>
          </cell>
          <cell r="CF2436" t="str">
            <v>Azul</v>
          </cell>
          <cell r="CG2436" t="str">
            <v>5o Sábado</v>
          </cell>
          <cell r="CH2436" t="str">
            <v>May y Jun</v>
          </cell>
          <cell r="CI2436" t="str">
            <v>Nov y Dic</v>
          </cell>
          <cell r="CJ2436" t="str">
            <v>Ajustador</v>
          </cell>
          <cell r="CK2436">
            <v>72</v>
          </cell>
          <cell r="CL2436" t="str">
            <v>101 - MAGNA</v>
          </cell>
          <cell r="CM2436" t="str">
            <v>19238</v>
          </cell>
          <cell r="CP2436" t="str">
            <v>4018785</v>
          </cell>
        </row>
        <row r="2437">
          <cell r="A2437" t="str">
            <v>19239</v>
          </cell>
          <cell r="B2437" t="str">
            <v>07F156</v>
          </cell>
          <cell r="C2437" t="str">
            <v>Ciudad de México</v>
          </cell>
          <cell r="D2437" t="str">
            <v>No aplica</v>
          </cell>
          <cell r="E2437" t="str">
            <v>Prius</v>
          </cell>
          <cell r="F2437" t="str">
            <v>Automóvil</v>
          </cell>
          <cell r="G2437" t="str">
            <v>Toyota</v>
          </cell>
          <cell r="H2437" t="str">
            <v>Prius C 5 Ptas, Híbrido, T/A-CVT, D/H, A/A, ABS</v>
          </cell>
          <cell r="I2437" t="str">
            <v>JTDKDTB39K1631008</v>
          </cell>
          <cell r="K2437" t="str">
            <v>Magna</v>
          </cell>
          <cell r="L2437">
            <v>4</v>
          </cell>
          <cell r="M2437">
            <v>36</v>
          </cell>
          <cell r="N2437">
            <v>2019</v>
          </cell>
          <cell r="O2437" t="str">
            <v>Toluca</v>
          </cell>
          <cell r="P2437" t="str">
            <v>Estado de México</v>
          </cell>
          <cell r="Q2437" t="str">
            <v>Centro</v>
          </cell>
          <cell r="R2437" t="str">
            <v>Activo</v>
          </cell>
          <cell r="S2437" t="str">
            <v>En operación</v>
          </cell>
          <cell r="T2437" t="str">
            <v>GNP</v>
          </cell>
          <cell r="U2437" t="str">
            <v>Grupo Nacional Provincial, S.A.B.</v>
          </cell>
          <cell r="V2437" t="str">
            <v>Asesor de Servicio</v>
          </cell>
          <cell r="Z2437" t="str">
            <v>S08058</v>
          </cell>
          <cell r="AA2437" t="str">
            <v>Ceron Esquivel Felipe de Jesus</v>
          </cell>
          <cell r="AB2437" t="str">
            <v>Servicios Administrativos en Reclamaciones, S.A. de C.V.</v>
          </cell>
          <cell r="AC2437" t="str">
            <v>CEEF8312022G3</v>
          </cell>
          <cell r="AD2437" t="str">
            <v>Operativo</v>
          </cell>
          <cell r="AE2437" t="str">
            <v>Asesor de Servicio</v>
          </cell>
          <cell r="AF2437" t="str">
            <v>Unidad Operativa</v>
          </cell>
          <cell r="AG2437" t="str">
            <v>Dirección Servicio y Operaciones</v>
          </cell>
          <cell r="AH2437" t="str">
            <v>Subdir. Siniestros CDMX y Sureste</v>
          </cell>
          <cell r="AI2437" t="str">
            <v>C9208</v>
          </cell>
          <cell r="AJ2437" t="str">
            <v>Lasa Estrada Antxon</v>
          </cell>
          <cell r="AK2437" t="str">
            <v>Toluca</v>
          </cell>
          <cell r="AL2437" t="str">
            <v>Toluca</v>
          </cell>
          <cell r="AM2437">
            <v>0</v>
          </cell>
          <cell r="AN2437" t="str">
            <v> felipecerone@hotmail.com </v>
          </cell>
          <cell r="AO2437">
            <v>0</v>
          </cell>
          <cell r="AP2437" t="str">
            <v> felipecerone@hotmail.com </v>
          </cell>
          <cell r="AQ2437">
            <v>7223508525</v>
          </cell>
          <cell r="AR2437" t="str">
            <v>6363180014947426</v>
          </cell>
          <cell r="AS2437" t="str">
            <v>ACTIVO</v>
          </cell>
          <cell r="AT2437">
            <v>8373</v>
          </cell>
          <cell r="AU2437">
            <v>34</v>
          </cell>
          <cell r="AV2437" t="str">
            <v>08/27</v>
          </cell>
          <cell r="AW2437" t="str">
            <v>IMDM24204345..</v>
          </cell>
          <cell r="AX2437" t="str">
            <v>Activo</v>
          </cell>
          <cell r="AY2437" t="str">
            <v>No</v>
          </cell>
          <cell r="AZ2437" t="str">
            <v>-</v>
          </cell>
          <cell r="BA2437" t="str">
            <v>-</v>
          </cell>
          <cell r="BB2437" t="str">
            <v>-</v>
          </cell>
          <cell r="BC2437" t="str">
            <v>-</v>
          </cell>
          <cell r="BD2437" t="str">
            <v>-</v>
          </cell>
          <cell r="BE2437" t="str">
            <v>-</v>
          </cell>
          <cell r="BF2437" t="str">
            <v>-</v>
          </cell>
          <cell r="BG2437">
            <v>4</v>
          </cell>
          <cell r="BH2437">
            <v>2023</v>
          </cell>
          <cell r="BI2437">
            <v>0</v>
          </cell>
          <cell r="BJ2437" t="str">
            <v>Arrendado</v>
          </cell>
          <cell r="BM2437">
            <v>92248.52</v>
          </cell>
          <cell r="BN2437">
            <v>14759.763200000001</v>
          </cell>
          <cell r="BO2437">
            <v>107008.28320000001</v>
          </cell>
          <cell r="BP2437" t="str">
            <v>-</v>
          </cell>
          <cell r="BQ2437" t="str">
            <v>-</v>
          </cell>
          <cell r="BR2437" t="str">
            <v>-</v>
          </cell>
          <cell r="BS2437" t="str">
            <v>-</v>
          </cell>
          <cell r="BT2437" t="str">
            <v>-</v>
          </cell>
          <cell r="BU2437" t="str">
            <v>-</v>
          </cell>
          <cell r="BV2437" t="str">
            <v>-</v>
          </cell>
          <cell r="BW2437" t="str">
            <v>-</v>
          </cell>
          <cell r="BX2437" t="str">
            <v>-</v>
          </cell>
          <cell r="BY2437" t="str">
            <v>-</v>
          </cell>
          <cell r="BZ2437" t="str">
            <v>-</v>
          </cell>
          <cell r="CA2437" t="str">
            <v>-</v>
          </cell>
          <cell r="CB2437" t="str">
            <v>-</v>
          </cell>
          <cell r="CC2437" t="str">
            <v>Lunes</v>
          </cell>
          <cell r="CD2437" t="str">
            <v>-</v>
          </cell>
          <cell r="CE2437" t="str">
            <v>6</v>
          </cell>
          <cell r="CF2437" t="str">
            <v>Amarillo</v>
          </cell>
          <cell r="CG2437" t="str">
            <v>1er Sábado</v>
          </cell>
          <cell r="CH2437" t="str">
            <v>Ene y Feb</v>
          </cell>
          <cell r="CI2437" t="str">
            <v>Jul y Ago</v>
          </cell>
          <cell r="CJ2437" t="str">
            <v>Ajustador</v>
          </cell>
          <cell r="CK2437">
            <v>72</v>
          </cell>
          <cell r="CL2437" t="str">
            <v>101 - MAGNA</v>
          </cell>
          <cell r="CM2437" t="str">
            <v>19239</v>
          </cell>
          <cell r="CP2437" t="str">
            <v>4021012</v>
          </cell>
        </row>
        <row r="2438">
          <cell r="A2438" t="str">
            <v>19240</v>
          </cell>
          <cell r="B2438" t="str">
            <v>07F792</v>
          </cell>
          <cell r="C2438" t="str">
            <v>Ciudad de México</v>
          </cell>
          <cell r="D2438" t="str">
            <v>No aplica</v>
          </cell>
          <cell r="E2438" t="str">
            <v>Prius</v>
          </cell>
          <cell r="F2438" t="str">
            <v>Automóvil</v>
          </cell>
          <cell r="G2438" t="str">
            <v>Toyota</v>
          </cell>
          <cell r="H2438" t="str">
            <v>Prius C 5 Ptas, Híbrido, T/A-CVT, D/H, A/A, ABS</v>
          </cell>
          <cell r="I2438" t="str">
            <v>JTDKDTB3XK1630935</v>
          </cell>
          <cell r="K2438" t="str">
            <v>Magna</v>
          </cell>
          <cell r="L2438">
            <v>4</v>
          </cell>
          <cell r="M2438">
            <v>36</v>
          </cell>
          <cell r="N2438">
            <v>2019</v>
          </cell>
          <cell r="O2438" t="str">
            <v>Tlalnepantla</v>
          </cell>
          <cell r="P2438" t="str">
            <v>Estado de México</v>
          </cell>
          <cell r="Q2438" t="str">
            <v>Centro</v>
          </cell>
          <cell r="R2438" t="str">
            <v>Activo</v>
          </cell>
          <cell r="S2438" t="str">
            <v>En operación</v>
          </cell>
          <cell r="T2438" t="str">
            <v>GNP</v>
          </cell>
          <cell r="U2438" t="str">
            <v>Grupo Nacional Provincial, S.A.B.</v>
          </cell>
          <cell r="V2438" t="str">
            <v>Agente Empleado</v>
          </cell>
          <cell r="Z2438" t="str">
            <v>V02376</v>
          </cell>
          <cell r="AA2438" t="str">
            <v>Ibarra Herrera Sergio Raúl</v>
          </cell>
          <cell r="AB2438" t="str">
            <v>GNP Administración de Venta Masiva, S.A. de C.V.</v>
          </cell>
          <cell r="AC2438" t="str">
            <v>IAHS901126SY6</v>
          </cell>
          <cell r="AD2438" t="str">
            <v>Operativo</v>
          </cell>
          <cell r="AE2438" t="str">
            <v>Promotor Vida y Salud</v>
          </cell>
          <cell r="AF2438" t="str">
            <v>Unidad de Negocio</v>
          </cell>
          <cell r="AG2438" t="str">
            <v>Dirección Canal Masivo</v>
          </cell>
          <cell r="AH2438" t="str">
            <v>Subdirección Comercial Agentes y Empleados</v>
          </cell>
          <cell r="AI2438" t="str">
            <v>C2041</v>
          </cell>
          <cell r="AJ2438" t="str">
            <v>Cabrera Zúñiga Saúl</v>
          </cell>
          <cell r="AK2438" t="str">
            <v>Tlalnepantla</v>
          </cell>
          <cell r="AL2438" t="str">
            <v>Tlalnepantla</v>
          </cell>
          <cell r="AM2438">
            <v>0</v>
          </cell>
          <cell r="AO2438">
            <v>0</v>
          </cell>
          <cell r="AP2438" t="str">
            <v>ihfr_618@hotmail.com</v>
          </cell>
          <cell r="AQ2438">
            <v>5518561239</v>
          </cell>
          <cell r="AR2438" t="str">
            <v>6363180015374455</v>
          </cell>
          <cell r="AS2438" t="str">
            <v>ACTIVO</v>
          </cell>
          <cell r="AT2438" t="str">
            <v>7338</v>
          </cell>
          <cell r="AU2438" t="str">
            <v>867</v>
          </cell>
          <cell r="AV2438" t="str">
            <v>09/27</v>
          </cell>
          <cell r="AW2438" t="str">
            <v>IMDM24204281..</v>
          </cell>
          <cell r="AX2438" t="str">
            <v>Activo</v>
          </cell>
          <cell r="AY2438" t="str">
            <v>No</v>
          </cell>
          <cell r="AZ2438" t="str">
            <v>-</v>
          </cell>
          <cell r="BA2438" t="str">
            <v>-</v>
          </cell>
          <cell r="BB2438" t="str">
            <v>-</v>
          </cell>
          <cell r="BC2438" t="str">
            <v>-</v>
          </cell>
          <cell r="BD2438" t="str">
            <v>-</v>
          </cell>
          <cell r="BE2438" t="str">
            <v>-</v>
          </cell>
          <cell r="BF2438" t="str">
            <v>-</v>
          </cell>
          <cell r="BG2438" t="str">
            <v>-</v>
          </cell>
          <cell r="BH2438">
            <v>2023</v>
          </cell>
          <cell r="BI2438">
            <v>0</v>
          </cell>
          <cell r="BJ2438" t="str">
            <v>Arrendado</v>
          </cell>
          <cell r="BM2438">
            <v>92249.52</v>
          </cell>
          <cell r="BN2438">
            <v>14759.923200000001</v>
          </cell>
          <cell r="BO2438">
            <v>107009.44320000001</v>
          </cell>
          <cell r="BP2438" t="str">
            <v>-</v>
          </cell>
          <cell r="BQ2438" t="str">
            <v>-</v>
          </cell>
          <cell r="BR2438" t="str">
            <v>-</v>
          </cell>
          <cell r="BS2438" t="str">
            <v>-</v>
          </cell>
          <cell r="BT2438" t="str">
            <v>-</v>
          </cell>
          <cell r="BU2438" t="str">
            <v>-</v>
          </cell>
          <cell r="BV2438" t="str">
            <v>-</v>
          </cell>
          <cell r="BW2438" t="str">
            <v>-</v>
          </cell>
          <cell r="BX2438" t="str">
            <v>-</v>
          </cell>
          <cell r="BY2438" t="str">
            <v>-</v>
          </cell>
          <cell r="BZ2438" t="str">
            <v>-</v>
          </cell>
          <cell r="CA2438" t="str">
            <v>-</v>
          </cell>
          <cell r="CB2438" t="str">
            <v>-</v>
          </cell>
          <cell r="CC2438" t="str">
            <v>Jueves</v>
          </cell>
          <cell r="CD2438" t="str">
            <v>-</v>
          </cell>
          <cell r="CE2438" t="str">
            <v>2</v>
          </cell>
          <cell r="CF2438" t="str">
            <v>Verde</v>
          </cell>
          <cell r="CG2438" t="str">
            <v>4o Sábado</v>
          </cell>
          <cell r="CH2438" t="str">
            <v>Abr y May</v>
          </cell>
          <cell r="CI2438" t="str">
            <v>Oct y Nov</v>
          </cell>
          <cell r="CJ2438" t="str">
            <v>AgenteEmp</v>
          </cell>
          <cell r="CK2438">
            <v>72</v>
          </cell>
          <cell r="CL2438" t="str">
            <v>101 - MAGNA</v>
          </cell>
          <cell r="CM2438" t="str">
            <v>19240</v>
          </cell>
          <cell r="CP2438" t="str">
            <v>-</v>
          </cell>
        </row>
        <row r="2439">
          <cell r="A2439" t="str">
            <v>19241</v>
          </cell>
          <cell r="B2439" t="str">
            <v>07F789</v>
          </cell>
          <cell r="C2439" t="str">
            <v>Ciudad de México</v>
          </cell>
          <cell r="D2439" t="str">
            <v>No aplica</v>
          </cell>
          <cell r="E2439" t="str">
            <v>Prius</v>
          </cell>
          <cell r="F2439" t="str">
            <v>Automóvil</v>
          </cell>
          <cell r="G2439" t="str">
            <v>Toyota</v>
          </cell>
          <cell r="H2439" t="str">
            <v>Prius C 5 Ptas, Híbrido, T/A-CVT, D/H, A/A, ABS</v>
          </cell>
          <cell r="I2439" t="str">
            <v>JTDKDTB37K1630973</v>
          </cell>
          <cell r="K2439" t="str">
            <v>Magna</v>
          </cell>
          <cell r="L2439">
            <v>4</v>
          </cell>
          <cell r="M2439">
            <v>36</v>
          </cell>
          <cell r="N2439">
            <v>2019</v>
          </cell>
          <cell r="O2439" t="str">
            <v>Cuernavaca</v>
          </cell>
          <cell r="P2439" t="str">
            <v>Morelos</v>
          </cell>
          <cell r="Q2439" t="str">
            <v>Centro</v>
          </cell>
          <cell r="R2439" t="str">
            <v>Activo</v>
          </cell>
          <cell r="S2439" t="str">
            <v>En operación</v>
          </cell>
          <cell r="T2439" t="str">
            <v>GNP</v>
          </cell>
          <cell r="U2439" t="str">
            <v>Grupo Nacional Provincial, S.A.B.</v>
          </cell>
          <cell r="V2439" t="str">
            <v>Asesor de Servicio</v>
          </cell>
          <cell r="Z2439" t="str">
            <v>N88075</v>
          </cell>
          <cell r="AA2439" t="str">
            <v>Ortiz Nava Juan Carlos</v>
          </cell>
          <cell r="AB2439" t="str">
            <v>Grupo Nacional Provincial, S.A.B.</v>
          </cell>
          <cell r="AC2439" t="str">
            <v>OINJ771005M38</v>
          </cell>
          <cell r="AD2439" t="str">
            <v>Operativo</v>
          </cell>
          <cell r="AE2439" t="str">
            <v>Asesor de Servicio Automovil</v>
          </cell>
          <cell r="AF2439" t="str">
            <v>Unidad Operativa</v>
          </cell>
          <cell r="AG2439" t="str">
            <v>Dirección Servicio y Operaciones</v>
          </cell>
          <cell r="AH2439" t="str">
            <v>Subdir. Siniestros CDMX y Sureste</v>
          </cell>
          <cell r="AI2439" t="str">
            <v>C9215</v>
          </cell>
          <cell r="AJ2439" t="str">
            <v>Moreno Alvárez Elvia Citlalli</v>
          </cell>
          <cell r="AK2439" t="str">
            <v>Tlalnepantla</v>
          </cell>
          <cell r="AL2439" t="str">
            <v>Tlalnepantla</v>
          </cell>
          <cell r="AM2439">
            <v>0</v>
          </cell>
          <cell r="AN2439" t="str">
            <v>juan.ortiz@gnp.com.mx</v>
          </cell>
          <cell r="AO2439" t="str">
            <v>juan.ortiz@gnp.com.mx</v>
          </cell>
          <cell r="AQ2439">
            <v>5535228868</v>
          </cell>
          <cell r="AR2439" t="str">
            <v>6363180015380148</v>
          </cell>
          <cell r="AS2439" t="str">
            <v>ACTIVO</v>
          </cell>
          <cell r="AT2439" t="str">
            <v>7333</v>
          </cell>
          <cell r="AU2439" t="str">
            <v>609</v>
          </cell>
          <cell r="AV2439" t="str">
            <v>09/27</v>
          </cell>
          <cell r="AW2439" t="str">
            <v>IMDM24204280..</v>
          </cell>
          <cell r="AX2439" t="str">
            <v>Activo</v>
          </cell>
          <cell r="AY2439" t="str">
            <v>Si</v>
          </cell>
          <cell r="AZ2439">
            <v>819.45</v>
          </cell>
          <cell r="BA2439">
            <v>43708</v>
          </cell>
          <cell r="BB2439">
            <v>18847.350000000002</v>
          </cell>
          <cell r="BC2439">
            <v>40152.649999999994</v>
          </cell>
          <cell r="BD2439">
            <v>59000</v>
          </cell>
          <cell r="BE2439">
            <v>43373</v>
          </cell>
          <cell r="BF2439">
            <v>44454</v>
          </cell>
          <cell r="BG2439">
            <v>4</v>
          </cell>
          <cell r="BH2439">
            <v>2023</v>
          </cell>
          <cell r="BI2439">
            <v>0</v>
          </cell>
          <cell r="BJ2439" t="str">
            <v>Arrendado</v>
          </cell>
          <cell r="BM2439">
            <v>92250.52</v>
          </cell>
          <cell r="BN2439">
            <v>14760.083200000001</v>
          </cell>
          <cell r="BO2439">
            <v>107010.60320000001</v>
          </cell>
          <cell r="BP2439" t="str">
            <v>-</v>
          </cell>
          <cell r="BQ2439" t="str">
            <v>-</v>
          </cell>
          <cell r="BR2439" t="str">
            <v>-</v>
          </cell>
          <cell r="BS2439" t="str">
            <v>-</v>
          </cell>
          <cell r="BT2439" t="str">
            <v>-</v>
          </cell>
          <cell r="BU2439" t="str">
            <v>-</v>
          </cell>
          <cell r="BV2439" t="str">
            <v>-</v>
          </cell>
          <cell r="BW2439" t="str">
            <v>-</v>
          </cell>
          <cell r="BX2439" t="str">
            <v>-</v>
          </cell>
          <cell r="BY2439" t="str">
            <v>-</v>
          </cell>
          <cell r="BZ2439" t="str">
            <v>-</v>
          </cell>
          <cell r="CA2439" t="str">
            <v>-</v>
          </cell>
          <cell r="CB2439" t="str">
            <v>-</v>
          </cell>
          <cell r="CC2439" t="str">
            <v>Viernes</v>
          </cell>
          <cell r="CD2439" t="str">
            <v>-</v>
          </cell>
          <cell r="CE2439" t="str">
            <v>9</v>
          </cell>
          <cell r="CF2439" t="str">
            <v>Azul</v>
          </cell>
          <cell r="CG2439" t="str">
            <v>5o Sábado</v>
          </cell>
          <cell r="CH2439" t="str">
            <v>May y Jun</v>
          </cell>
          <cell r="CI2439" t="str">
            <v>Nov y Dic</v>
          </cell>
          <cell r="CJ2439" t="str">
            <v>Ajustador</v>
          </cell>
          <cell r="CK2439">
            <v>72</v>
          </cell>
          <cell r="CL2439" t="str">
            <v>101 - MAGNA</v>
          </cell>
          <cell r="CM2439" t="str">
            <v>19241</v>
          </cell>
          <cell r="CP2439" t="str">
            <v>-</v>
          </cell>
        </row>
        <row r="2440">
          <cell r="A2440" t="str">
            <v>19242</v>
          </cell>
          <cell r="B2440" t="str">
            <v>8H4HZ</v>
          </cell>
          <cell r="C2440" t="str">
            <v>Ciudad de México</v>
          </cell>
          <cell r="D2440" t="str">
            <v>No aplica</v>
          </cell>
          <cell r="E2440" t="str">
            <v>BMW</v>
          </cell>
          <cell r="F2440" t="str">
            <v>Motocicleta</v>
          </cell>
          <cell r="G2440" t="str">
            <v>BMW</v>
          </cell>
          <cell r="H2440" t="str">
            <v>F 750 GS Básica</v>
          </cell>
          <cell r="I2440" t="str">
            <v>WB10B0802KZ828190</v>
          </cell>
          <cell r="K2440" t="str">
            <v>Magna</v>
          </cell>
          <cell r="L2440">
            <v>2</v>
          </cell>
          <cell r="M2440">
            <v>18</v>
          </cell>
          <cell r="N2440">
            <v>2019</v>
          </cell>
          <cell r="O2440" t="str">
            <v>Ciudad de México</v>
          </cell>
          <cell r="P2440" t="str">
            <v>Ciudad de México</v>
          </cell>
          <cell r="Q2440" t="str">
            <v>Zona Metropolitana</v>
          </cell>
          <cell r="R2440" t="str">
            <v>Activo</v>
          </cell>
          <cell r="S2440" t="str">
            <v>En operación</v>
          </cell>
          <cell r="T2440" t="str">
            <v>GNP</v>
          </cell>
          <cell r="U2440" t="str">
            <v>Grupo Nacional Provincial, S.A.B.</v>
          </cell>
          <cell r="V2440" t="str">
            <v>Asesor de Servicio</v>
          </cell>
          <cell r="Z2440" t="str">
            <v>N94642</v>
          </cell>
          <cell r="AA2440" t="str">
            <v>Pedraza Jaimes Diego Mauricio</v>
          </cell>
          <cell r="AB2440" t="str">
            <v>Grupo Nacional Provincial, S.A.B.</v>
          </cell>
          <cell r="AC2440" t="str">
            <v>PEJD820924MWA</v>
          </cell>
          <cell r="AD2440" t="str">
            <v>Operativo</v>
          </cell>
          <cell r="AE2440" t="str">
            <v>Asesor de Servicio Automovil</v>
          </cell>
          <cell r="AF2440" t="str">
            <v>Unidad Operativa</v>
          </cell>
          <cell r="AG2440" t="str">
            <v>Dirección Servicio y Operaciones</v>
          </cell>
          <cell r="AH2440" t="str">
            <v>Subdir. Siniestros CDMX y Sureste</v>
          </cell>
          <cell r="AI2440" t="str">
            <v>C9215</v>
          </cell>
          <cell r="AJ2440" t="str">
            <v>Moreno Alvárez Elvia Citlalli</v>
          </cell>
          <cell r="AK2440" t="str">
            <v>Tlalnepantla</v>
          </cell>
          <cell r="AL2440" t="str">
            <v>Tlalnepantla</v>
          </cell>
          <cell r="AM2440">
            <v>0</v>
          </cell>
          <cell r="AN2440" t="str">
            <v>diego.pedraza@gnp.com.mx</v>
          </cell>
          <cell r="AO2440" t="str">
            <v>diego.pedraza@gnp.com.mx</v>
          </cell>
          <cell r="AQ2440">
            <v>5535549545</v>
          </cell>
          <cell r="AR2440" t="str">
            <v>6363180014949265</v>
          </cell>
          <cell r="AS2440" t="str">
            <v>ACTIVO</v>
          </cell>
          <cell r="AT2440" t="str">
            <v>5367</v>
          </cell>
          <cell r="AU2440" t="str">
            <v>510</v>
          </cell>
          <cell r="AV2440" t="str">
            <v>08/27</v>
          </cell>
          <cell r="AW2440" t="str">
            <v>IMDM24204444..</v>
          </cell>
          <cell r="AX2440" t="str">
            <v>Activo</v>
          </cell>
          <cell r="AY2440" t="str">
            <v>No</v>
          </cell>
          <cell r="AZ2440" t="str">
            <v>-</v>
          </cell>
          <cell r="BA2440" t="str">
            <v>-</v>
          </cell>
          <cell r="BB2440" t="str">
            <v>-</v>
          </cell>
          <cell r="BC2440" t="str">
            <v>-</v>
          </cell>
          <cell r="BD2440" t="str">
            <v>-</v>
          </cell>
          <cell r="BE2440" t="str">
            <v>-</v>
          </cell>
          <cell r="BF2440" t="str">
            <v>-</v>
          </cell>
          <cell r="BG2440">
            <v>4</v>
          </cell>
          <cell r="BH2440">
            <v>2023</v>
          </cell>
          <cell r="BI2440">
            <v>0</v>
          </cell>
          <cell r="BJ2440" t="str">
            <v>Arrendado</v>
          </cell>
          <cell r="BM2440">
            <v>92251.520000000004</v>
          </cell>
          <cell r="BN2440">
            <v>14760.243200000001</v>
          </cell>
          <cell r="BO2440">
            <v>107011.7632</v>
          </cell>
          <cell r="BP2440" t="str">
            <v>-</v>
          </cell>
          <cell r="BQ2440" t="str">
            <v>-</v>
          </cell>
          <cell r="BR2440" t="str">
            <v>-</v>
          </cell>
          <cell r="BS2440" t="str">
            <v>-</v>
          </cell>
          <cell r="BT2440" t="str">
            <v>-</v>
          </cell>
          <cell r="BU2440" t="str">
            <v>-</v>
          </cell>
          <cell r="BV2440" t="str">
            <v>-</v>
          </cell>
          <cell r="BW2440" t="str">
            <v>-</v>
          </cell>
          <cell r="BX2440" t="str">
            <v>-</v>
          </cell>
          <cell r="BY2440" t="str">
            <v>-</v>
          </cell>
          <cell r="BZ2440" t="str">
            <v>-</v>
          </cell>
          <cell r="CA2440" t="str">
            <v>-</v>
          </cell>
          <cell r="CB2440" t="str">
            <v>-</v>
          </cell>
          <cell r="CC2440" t="str">
            <v>-</v>
          </cell>
          <cell r="CD2440" t="str">
            <v>-</v>
          </cell>
          <cell r="CE2440" t="str">
            <v>Z</v>
          </cell>
          <cell r="CF2440" t="str">
            <v>-</v>
          </cell>
          <cell r="CG2440" t="str">
            <v>-</v>
          </cell>
          <cell r="CH2440" t="str">
            <v>-</v>
          </cell>
          <cell r="CI2440" t="str">
            <v>-</v>
          </cell>
          <cell r="CJ2440" t="str">
            <v>Ajustador</v>
          </cell>
          <cell r="CK2440">
            <v>36</v>
          </cell>
          <cell r="CL2440" t="str">
            <v>101 - MAGNA</v>
          </cell>
          <cell r="CM2440" t="str">
            <v>19242</v>
          </cell>
          <cell r="CP2440" t="str">
            <v>4020107</v>
          </cell>
        </row>
        <row r="2441">
          <cell r="A2441" t="str">
            <v>19243</v>
          </cell>
          <cell r="B2441" t="str">
            <v>8H5HZ</v>
          </cell>
          <cell r="C2441" t="str">
            <v>Ciudad de México</v>
          </cell>
          <cell r="D2441" t="str">
            <v>No aplica</v>
          </cell>
          <cell r="E2441" t="str">
            <v>BMW</v>
          </cell>
          <cell r="F2441" t="str">
            <v>Motocicleta</v>
          </cell>
          <cell r="G2441" t="str">
            <v>BMW</v>
          </cell>
          <cell r="H2441" t="str">
            <v>F 750 GS Básica</v>
          </cell>
          <cell r="I2441" t="str">
            <v>WB10B0809KZ828297</v>
          </cell>
          <cell r="K2441" t="str">
            <v>Magna</v>
          </cell>
          <cell r="L2441">
            <v>2</v>
          </cell>
          <cell r="M2441">
            <v>18</v>
          </cell>
          <cell r="N2441">
            <v>2019</v>
          </cell>
          <cell r="O2441" t="str">
            <v>Ciudad de México</v>
          </cell>
          <cell r="P2441" t="str">
            <v>Ciudad de México</v>
          </cell>
          <cell r="Q2441" t="str">
            <v>Zona Metropolitana</v>
          </cell>
          <cell r="R2441" t="str">
            <v>Activo</v>
          </cell>
          <cell r="S2441" t="str">
            <v>En operación</v>
          </cell>
          <cell r="T2441" t="str">
            <v>GNP</v>
          </cell>
          <cell r="U2441" t="str">
            <v>Grupo Nacional Provincial, S.A.B.</v>
          </cell>
          <cell r="V2441" t="str">
            <v>Asesor de Servicio</v>
          </cell>
          <cell r="Z2441" t="str">
            <v>N90798</v>
          </cell>
          <cell r="AA2441" t="str">
            <v>Herrera Gonzalez David Tadeo</v>
          </cell>
          <cell r="AB2441" t="str">
            <v>Grupo Nacional Provincial, S.A.B.</v>
          </cell>
          <cell r="AC2441" t="str">
            <v>HEGD8011221K6</v>
          </cell>
          <cell r="AD2441" t="str">
            <v>Operativo</v>
          </cell>
          <cell r="AE2441" t="str">
            <v>Asesor de Servicio Automovil</v>
          </cell>
          <cell r="AF2441" t="str">
            <v>Unidad Operativa</v>
          </cell>
          <cell r="AG2441" t="str">
            <v>Dirección Servicio y Operaciones</v>
          </cell>
          <cell r="AH2441" t="str">
            <v>Subdir. Siniestros CDMX y Sureste</v>
          </cell>
          <cell r="AI2441" t="str">
            <v>C9208</v>
          </cell>
          <cell r="AJ2441" t="str">
            <v>Lasa Estrada Antxon</v>
          </cell>
          <cell r="AK2441" t="str">
            <v>Tlalnepantla</v>
          </cell>
          <cell r="AL2441" t="str">
            <v>Tlalnepantla</v>
          </cell>
          <cell r="AM2441">
            <v>0</v>
          </cell>
          <cell r="AN2441" t="str">
            <v>david.herrera@gnp.com.mx</v>
          </cell>
          <cell r="AO2441" t="str">
            <v>david.herrera@gnp.com.mx</v>
          </cell>
          <cell r="AQ2441">
            <v>5535228821</v>
          </cell>
          <cell r="AR2441" t="str">
            <v>6363180014949315</v>
          </cell>
          <cell r="AS2441" t="str">
            <v>ACTIVO</v>
          </cell>
          <cell r="AT2441" t="str">
            <v>2836</v>
          </cell>
          <cell r="AU2441" t="str">
            <v>374</v>
          </cell>
          <cell r="AV2441" t="str">
            <v>08/27</v>
          </cell>
          <cell r="AW2441" t="str">
            <v>IMDM24204439..</v>
          </cell>
          <cell r="AX2441" t="str">
            <v>Activo</v>
          </cell>
          <cell r="AY2441" t="str">
            <v>No</v>
          </cell>
          <cell r="AZ2441" t="str">
            <v>-</v>
          </cell>
          <cell r="BA2441" t="str">
            <v>-</v>
          </cell>
          <cell r="BB2441" t="str">
            <v>-</v>
          </cell>
          <cell r="BC2441" t="str">
            <v>-</v>
          </cell>
          <cell r="BD2441" t="str">
            <v>-</v>
          </cell>
          <cell r="BE2441" t="str">
            <v>-</v>
          </cell>
          <cell r="BF2441" t="str">
            <v>-</v>
          </cell>
          <cell r="BG2441">
            <v>4</v>
          </cell>
          <cell r="BH2441">
            <v>2023</v>
          </cell>
          <cell r="BI2441">
            <v>0</v>
          </cell>
          <cell r="BJ2441" t="str">
            <v>Arrendado</v>
          </cell>
          <cell r="BM2441">
            <v>92252.52</v>
          </cell>
          <cell r="BN2441">
            <v>14760.403200000001</v>
          </cell>
          <cell r="BO2441">
            <v>107012.9232</v>
          </cell>
          <cell r="BP2441" t="str">
            <v>-</v>
          </cell>
          <cell r="BQ2441" t="str">
            <v>-</v>
          </cell>
          <cell r="BR2441" t="str">
            <v>-</v>
          </cell>
          <cell r="BS2441" t="str">
            <v>-</v>
          </cell>
          <cell r="BT2441" t="str">
            <v>-</v>
          </cell>
          <cell r="BU2441" t="str">
            <v>-</v>
          </cell>
          <cell r="BV2441" t="str">
            <v>-</v>
          </cell>
          <cell r="BW2441" t="str">
            <v>-</v>
          </cell>
          <cell r="BX2441" t="str">
            <v>-</v>
          </cell>
          <cell r="BY2441" t="str">
            <v>-</v>
          </cell>
          <cell r="BZ2441" t="str">
            <v>-</v>
          </cell>
          <cell r="CA2441" t="str">
            <v>-</v>
          </cell>
          <cell r="CB2441" t="str">
            <v>-</v>
          </cell>
          <cell r="CC2441" t="str">
            <v>-</v>
          </cell>
          <cell r="CD2441" t="str">
            <v>-</v>
          </cell>
          <cell r="CE2441" t="str">
            <v>Z</v>
          </cell>
          <cell r="CF2441" t="str">
            <v>-</v>
          </cell>
          <cell r="CG2441" t="str">
            <v>-</v>
          </cell>
          <cell r="CH2441" t="str">
            <v>-</v>
          </cell>
          <cell r="CI2441" t="str">
            <v>-</v>
          </cell>
          <cell r="CJ2441" t="str">
            <v>Ajustador</v>
          </cell>
          <cell r="CK2441">
            <v>36</v>
          </cell>
          <cell r="CL2441" t="str">
            <v>101 - MAGNA</v>
          </cell>
          <cell r="CM2441" t="str">
            <v>19243</v>
          </cell>
          <cell r="CP2441" t="str">
            <v>4020093</v>
          </cell>
        </row>
        <row r="2442">
          <cell r="A2442" t="str">
            <v>19244</v>
          </cell>
          <cell r="B2442" t="str">
            <v>8H6HZ</v>
          </cell>
          <cell r="C2442" t="str">
            <v>Ciudad de México</v>
          </cell>
          <cell r="D2442" t="str">
            <v>No aplica</v>
          </cell>
          <cell r="E2442" t="str">
            <v>BMW</v>
          </cell>
          <cell r="F2442" t="str">
            <v>Motocicleta</v>
          </cell>
          <cell r="G2442" t="str">
            <v>BMW</v>
          </cell>
          <cell r="H2442" t="str">
            <v>F 750 GS Básica</v>
          </cell>
          <cell r="I2442" t="str">
            <v>WB10B0804KZ828188</v>
          </cell>
          <cell r="K2442" t="str">
            <v>Magna</v>
          </cell>
          <cell r="L2442">
            <v>2</v>
          </cell>
          <cell r="M2442">
            <v>18</v>
          </cell>
          <cell r="N2442">
            <v>2019</v>
          </cell>
          <cell r="O2442" t="str">
            <v>Ciudad de México</v>
          </cell>
          <cell r="P2442" t="str">
            <v>Ciudad de México</v>
          </cell>
          <cell r="Q2442" t="str">
            <v>Zona Metropolitana</v>
          </cell>
          <cell r="R2442" t="str">
            <v>Activo</v>
          </cell>
          <cell r="S2442" t="str">
            <v>En operación</v>
          </cell>
          <cell r="T2442" t="str">
            <v>GNP</v>
          </cell>
          <cell r="U2442" t="str">
            <v>Grupo Nacional Provincial, S.A.B.</v>
          </cell>
          <cell r="V2442" t="str">
            <v>Asesor de Servicio</v>
          </cell>
          <cell r="Z2442" t="str">
            <v>N90799</v>
          </cell>
          <cell r="AA2442" t="str">
            <v>Díaz Díaz Héctor Manuel</v>
          </cell>
          <cell r="AB2442" t="str">
            <v>Grupo Nacional Provincial, S.A.B.</v>
          </cell>
          <cell r="AC2442" t="str">
            <v>DIDH720628IP7</v>
          </cell>
          <cell r="AD2442" t="str">
            <v>Operativo</v>
          </cell>
          <cell r="AE2442" t="str">
            <v>Asesor de Servicio Automovil</v>
          </cell>
          <cell r="AF2442" t="str">
            <v>Unidad Operativa</v>
          </cell>
          <cell r="AG2442" t="str">
            <v>Dirección Servicio y Operaciones</v>
          </cell>
          <cell r="AH2442" t="str">
            <v>Subdir. Siniestros CDMX y Sureste</v>
          </cell>
          <cell r="AI2442" t="str">
            <v>C9208</v>
          </cell>
          <cell r="AJ2442" t="str">
            <v>Lasa Estrada Antxon</v>
          </cell>
          <cell r="AK2442" t="str">
            <v>Tlalnepantla</v>
          </cell>
          <cell r="AL2442" t="str">
            <v>Tlalnepantla</v>
          </cell>
          <cell r="AM2442">
            <v>0</v>
          </cell>
          <cell r="AN2442" t="str">
            <v>manuel.diaz@gnp.com.mx</v>
          </cell>
          <cell r="AO2442" t="str">
            <v>manuel.diaz@gnp.com.mx</v>
          </cell>
          <cell r="AQ2442">
            <v>5535228232</v>
          </cell>
          <cell r="AR2442" t="str">
            <v>6363180014949331</v>
          </cell>
          <cell r="AS2442" t="str">
            <v>ACTIVO</v>
          </cell>
          <cell r="AT2442" t="str">
            <v>0539</v>
          </cell>
          <cell r="AU2442" t="str">
            <v>430</v>
          </cell>
          <cell r="AV2442" t="str">
            <v>08/27</v>
          </cell>
          <cell r="AW2442" t="str">
            <v>IMDM24204446..</v>
          </cell>
          <cell r="AX2442" t="str">
            <v>Activo</v>
          </cell>
          <cell r="AY2442" t="str">
            <v>No</v>
          </cell>
          <cell r="AZ2442" t="str">
            <v>-</v>
          </cell>
          <cell r="BA2442" t="str">
            <v>-</v>
          </cell>
          <cell r="BB2442" t="str">
            <v>-</v>
          </cell>
          <cell r="BC2442" t="str">
            <v>-</v>
          </cell>
          <cell r="BD2442" t="str">
            <v>-</v>
          </cell>
          <cell r="BE2442" t="str">
            <v>-</v>
          </cell>
          <cell r="BF2442" t="str">
            <v>-</v>
          </cell>
          <cell r="BG2442">
            <v>4</v>
          </cell>
          <cell r="BH2442">
            <v>2023</v>
          </cell>
          <cell r="BI2442">
            <v>0</v>
          </cell>
          <cell r="BJ2442" t="str">
            <v>Arrendado</v>
          </cell>
          <cell r="BM2442">
            <v>92253.52</v>
          </cell>
          <cell r="BN2442">
            <v>14760.563200000001</v>
          </cell>
          <cell r="BO2442">
            <v>107014.08320000001</v>
          </cell>
          <cell r="BP2442" t="str">
            <v>-</v>
          </cell>
          <cell r="BQ2442" t="str">
            <v>-</v>
          </cell>
          <cell r="BR2442" t="str">
            <v>-</v>
          </cell>
          <cell r="BS2442" t="str">
            <v>-</v>
          </cell>
          <cell r="BT2442" t="str">
            <v>-</v>
          </cell>
          <cell r="BU2442" t="str">
            <v>-</v>
          </cell>
          <cell r="BV2442" t="str">
            <v>-</v>
          </cell>
          <cell r="BW2442" t="str">
            <v>-</v>
          </cell>
          <cell r="BX2442" t="str">
            <v>-</v>
          </cell>
          <cell r="BY2442" t="str">
            <v>-</v>
          </cell>
          <cell r="BZ2442" t="str">
            <v>-</v>
          </cell>
          <cell r="CA2442" t="str">
            <v>-</v>
          </cell>
          <cell r="CB2442" t="str">
            <v>-</v>
          </cell>
          <cell r="CC2442" t="str">
            <v>-</v>
          </cell>
          <cell r="CD2442" t="str">
            <v>-</v>
          </cell>
          <cell r="CE2442" t="str">
            <v>Z</v>
          </cell>
          <cell r="CF2442" t="str">
            <v>-</v>
          </cell>
          <cell r="CG2442" t="str">
            <v>-</v>
          </cell>
          <cell r="CH2442" t="str">
            <v>-</v>
          </cell>
          <cell r="CI2442" t="str">
            <v>-</v>
          </cell>
          <cell r="CJ2442" t="str">
            <v>Ajustador</v>
          </cell>
          <cell r="CK2442">
            <v>36</v>
          </cell>
          <cell r="CL2442" t="str">
            <v>101 - MAGNA</v>
          </cell>
          <cell r="CM2442" t="str">
            <v>19244</v>
          </cell>
          <cell r="CP2442" t="str">
            <v>4020092</v>
          </cell>
        </row>
        <row r="2443">
          <cell r="A2443" t="str">
            <v>19245</v>
          </cell>
          <cell r="B2443" t="str">
            <v>8H7HZ</v>
          </cell>
          <cell r="C2443" t="str">
            <v>Ciudad de México</v>
          </cell>
          <cell r="D2443" t="str">
            <v>No aplica</v>
          </cell>
          <cell r="E2443" t="str">
            <v>BMW</v>
          </cell>
          <cell r="F2443" t="str">
            <v>Motocicleta</v>
          </cell>
          <cell r="G2443" t="str">
            <v>BMW</v>
          </cell>
          <cell r="H2443" t="str">
            <v>F 750 GS Básica</v>
          </cell>
          <cell r="I2443" t="str">
            <v>WB10B0806KZ828189</v>
          </cell>
          <cell r="K2443" t="str">
            <v>Magna</v>
          </cell>
          <cell r="L2443">
            <v>2</v>
          </cell>
          <cell r="M2443">
            <v>18</v>
          </cell>
          <cell r="N2443">
            <v>2019</v>
          </cell>
          <cell r="O2443" t="str">
            <v>Ciudad de México</v>
          </cell>
          <cell r="P2443" t="str">
            <v>Ciudad de México</v>
          </cell>
          <cell r="Q2443" t="str">
            <v>Zona Metropolitana</v>
          </cell>
          <cell r="R2443" t="str">
            <v>Activo</v>
          </cell>
          <cell r="S2443" t="str">
            <v>En operación</v>
          </cell>
          <cell r="T2443" t="str">
            <v>GNP</v>
          </cell>
          <cell r="U2443" t="str">
            <v>Grupo Nacional Provincial, S.A.B.</v>
          </cell>
          <cell r="V2443" t="str">
            <v>Asesor de Servicio</v>
          </cell>
          <cell r="Z2443" t="str">
            <v>N89613</v>
          </cell>
          <cell r="AA2443" t="str">
            <v>Novoa Arrevillaga Luis Edgar</v>
          </cell>
          <cell r="AB2443" t="str">
            <v>Grupo Nacional Provincial, S.A.B.</v>
          </cell>
          <cell r="AC2443" t="str">
            <v>NOAL860204NF0</v>
          </cell>
          <cell r="AD2443" t="str">
            <v>Operativo</v>
          </cell>
          <cell r="AE2443" t="str">
            <v>Asesor de Servicio Moto</v>
          </cell>
          <cell r="AF2443" t="str">
            <v>Unidad Operativa</v>
          </cell>
          <cell r="AG2443" t="str">
            <v>Dirección Servicio y Operaciones</v>
          </cell>
          <cell r="AH2443" t="str">
            <v>Subdir. Siniestros CDMX y Sureste</v>
          </cell>
          <cell r="AI2443" t="str">
            <v>C9208</v>
          </cell>
          <cell r="AJ2443" t="str">
            <v>Lasa Estrada Antxon</v>
          </cell>
          <cell r="AK2443" t="str">
            <v>Tlalnepantla</v>
          </cell>
          <cell r="AL2443" t="str">
            <v>Tlalnepantla</v>
          </cell>
          <cell r="AM2443">
            <v>0</v>
          </cell>
          <cell r="AN2443" t="str">
            <v>luis.novoa@gnp.com.mx</v>
          </cell>
          <cell r="AO2443" t="str">
            <v>luis.novoa@gnp.com.mx</v>
          </cell>
          <cell r="AQ2443">
            <v>5535228627</v>
          </cell>
          <cell r="AR2443" t="str">
            <v>6363180014949380</v>
          </cell>
          <cell r="AS2443" t="str">
            <v>ACTIVO</v>
          </cell>
          <cell r="AT2443" t="str">
            <v>1352</v>
          </cell>
          <cell r="AU2443" t="str">
            <v>557</v>
          </cell>
          <cell r="AV2443" t="str">
            <v>08/27</v>
          </cell>
          <cell r="AW2443" t="str">
            <v>IMDM24204447..</v>
          </cell>
          <cell r="AX2443" t="str">
            <v>Activo</v>
          </cell>
          <cell r="AY2443" t="str">
            <v>No</v>
          </cell>
          <cell r="AZ2443" t="str">
            <v>-</v>
          </cell>
          <cell r="BA2443" t="str">
            <v>-</v>
          </cell>
          <cell r="BB2443" t="str">
            <v>-</v>
          </cell>
          <cell r="BC2443" t="str">
            <v>-</v>
          </cell>
          <cell r="BD2443" t="str">
            <v>-</v>
          </cell>
          <cell r="BE2443" t="str">
            <v>-</v>
          </cell>
          <cell r="BF2443" t="str">
            <v>-</v>
          </cell>
          <cell r="BG2443">
            <v>4</v>
          </cell>
          <cell r="BH2443">
            <v>2023</v>
          </cell>
          <cell r="BI2443">
            <v>0</v>
          </cell>
          <cell r="BJ2443" t="str">
            <v>Arrendado</v>
          </cell>
          <cell r="BM2443">
            <v>92254.52</v>
          </cell>
          <cell r="BN2443">
            <v>14760.7232</v>
          </cell>
          <cell r="BO2443">
            <v>107015.2432</v>
          </cell>
          <cell r="BP2443" t="str">
            <v>-</v>
          </cell>
          <cell r="BQ2443" t="str">
            <v>-</v>
          </cell>
          <cell r="BR2443" t="str">
            <v>-</v>
          </cell>
          <cell r="BS2443" t="str">
            <v>-</v>
          </cell>
          <cell r="BT2443" t="str">
            <v>-</v>
          </cell>
          <cell r="BU2443" t="str">
            <v>-</v>
          </cell>
          <cell r="BV2443" t="str">
            <v>-</v>
          </cell>
          <cell r="BW2443" t="str">
            <v>-</v>
          </cell>
          <cell r="BX2443" t="str">
            <v>-</v>
          </cell>
          <cell r="BY2443" t="str">
            <v>-</v>
          </cell>
          <cell r="BZ2443" t="str">
            <v>-</v>
          </cell>
          <cell r="CA2443" t="str">
            <v>-</v>
          </cell>
          <cell r="CB2443" t="str">
            <v>-</v>
          </cell>
          <cell r="CC2443" t="str">
            <v>-</v>
          </cell>
          <cell r="CD2443" t="str">
            <v>-</v>
          </cell>
          <cell r="CE2443" t="str">
            <v>Z</v>
          </cell>
          <cell r="CF2443" t="str">
            <v>-</v>
          </cell>
          <cell r="CG2443" t="str">
            <v>-</v>
          </cell>
          <cell r="CH2443" t="str">
            <v>-</v>
          </cell>
          <cell r="CI2443" t="str">
            <v>-</v>
          </cell>
          <cell r="CJ2443" t="str">
            <v>SupAjustes</v>
          </cell>
          <cell r="CK2443">
            <v>36</v>
          </cell>
          <cell r="CL2443" t="str">
            <v>101 - MAGNA</v>
          </cell>
          <cell r="CM2443" t="str">
            <v>19245</v>
          </cell>
          <cell r="CP2443" t="str">
            <v>4020151</v>
          </cell>
        </row>
        <row r="2444">
          <cell r="A2444" t="str">
            <v>19246</v>
          </cell>
          <cell r="B2444" t="str">
            <v>8H8HZ</v>
          </cell>
          <cell r="C2444" t="str">
            <v>Ciudad de México</v>
          </cell>
          <cell r="D2444" t="str">
            <v>No aplica</v>
          </cell>
          <cell r="E2444" t="str">
            <v>BMW</v>
          </cell>
          <cell r="F2444" t="str">
            <v>Motocicleta</v>
          </cell>
          <cell r="G2444" t="str">
            <v>BMW</v>
          </cell>
          <cell r="H2444" t="str">
            <v>F 750 GS Básica</v>
          </cell>
          <cell r="I2444" t="str">
            <v>WB10B0805KZ828152</v>
          </cell>
          <cell r="K2444" t="str">
            <v>Magna</v>
          </cell>
          <cell r="L2444">
            <v>2</v>
          </cell>
          <cell r="M2444">
            <v>18</v>
          </cell>
          <cell r="N2444">
            <v>2019</v>
          </cell>
          <cell r="O2444" t="str">
            <v>Ciudad de México</v>
          </cell>
          <cell r="P2444" t="str">
            <v>Ciudad de México</v>
          </cell>
          <cell r="Q2444" t="str">
            <v>Zona Metropolitana</v>
          </cell>
          <cell r="R2444" t="str">
            <v>Activo</v>
          </cell>
          <cell r="S2444" t="str">
            <v>En operación</v>
          </cell>
          <cell r="T2444" t="str">
            <v>GNP</v>
          </cell>
          <cell r="U2444" t="str">
            <v>Grupo Nacional Provincial, S.A.B.</v>
          </cell>
          <cell r="V2444" t="str">
            <v>Asesor de Servicio</v>
          </cell>
          <cell r="Z2444" t="str">
            <v>N88830</v>
          </cell>
          <cell r="AA2444" t="str">
            <v>Silva Méndez Luis Fernando</v>
          </cell>
          <cell r="AB2444" t="str">
            <v>Grupo Nacional Provincial, S.A.B.</v>
          </cell>
          <cell r="AC2444" t="str">
            <v>SIML800527BL5</v>
          </cell>
          <cell r="AD2444" t="str">
            <v>Operativo</v>
          </cell>
          <cell r="AE2444" t="str">
            <v>Asesor de Servicio Automovil</v>
          </cell>
          <cell r="AF2444" t="str">
            <v>Unidad Operativa</v>
          </cell>
          <cell r="AG2444" t="str">
            <v>Dirección Servicio y Operaciones</v>
          </cell>
          <cell r="AH2444" t="str">
            <v>Subdir. Siniestros CDMX y Sureste</v>
          </cell>
          <cell r="AI2444" t="str">
            <v>C9208</v>
          </cell>
          <cell r="AJ2444" t="str">
            <v>Lasa Estrada Antxon</v>
          </cell>
          <cell r="AK2444" t="str">
            <v>Tlalnepantla</v>
          </cell>
          <cell r="AL2444" t="str">
            <v>Tlalnepantla</v>
          </cell>
          <cell r="AM2444">
            <v>0</v>
          </cell>
          <cell r="AN2444" t="str">
            <v>luis.silva@gnp.com.mx</v>
          </cell>
          <cell r="AO2444" t="str">
            <v>luis.silva@gnp.com.mx</v>
          </cell>
          <cell r="AQ2444">
            <v>5535667101</v>
          </cell>
          <cell r="AR2444" t="str">
            <v>6363180014949398</v>
          </cell>
          <cell r="AS2444" t="str">
            <v>ACTIVO</v>
          </cell>
          <cell r="AT2444" t="str">
            <v>0285</v>
          </cell>
          <cell r="AU2444" t="str">
            <v>979</v>
          </cell>
          <cell r="AV2444" t="str">
            <v>08/27</v>
          </cell>
          <cell r="AW2444" t="str">
            <v>IMDM24204448..</v>
          </cell>
          <cell r="AX2444" t="str">
            <v>Activo</v>
          </cell>
          <cell r="AY2444" t="str">
            <v>No</v>
          </cell>
          <cell r="AZ2444" t="str">
            <v>-</v>
          </cell>
          <cell r="BA2444" t="str">
            <v>-</v>
          </cell>
          <cell r="BB2444" t="str">
            <v>-</v>
          </cell>
          <cell r="BC2444" t="str">
            <v>-</v>
          </cell>
          <cell r="BD2444" t="str">
            <v>-</v>
          </cell>
          <cell r="BE2444" t="str">
            <v>-</v>
          </cell>
          <cell r="BF2444" t="str">
            <v>-</v>
          </cell>
          <cell r="BG2444">
            <v>4</v>
          </cell>
          <cell r="BH2444">
            <v>2023</v>
          </cell>
          <cell r="BI2444">
            <v>0</v>
          </cell>
          <cell r="BJ2444" t="str">
            <v>Arrendado</v>
          </cell>
          <cell r="BM2444">
            <v>92255.52</v>
          </cell>
          <cell r="BN2444">
            <v>14760.8832</v>
          </cell>
          <cell r="BO2444">
            <v>107016.4032</v>
          </cell>
          <cell r="BP2444" t="str">
            <v>-</v>
          </cell>
          <cell r="BQ2444" t="str">
            <v>-</v>
          </cell>
          <cell r="BR2444" t="str">
            <v>-</v>
          </cell>
          <cell r="BS2444" t="str">
            <v>-</v>
          </cell>
          <cell r="BT2444" t="str">
            <v>-</v>
          </cell>
          <cell r="BU2444" t="str">
            <v>-</v>
          </cell>
          <cell r="BV2444" t="str">
            <v>-</v>
          </cell>
          <cell r="BW2444" t="str">
            <v>-</v>
          </cell>
          <cell r="BX2444" t="str">
            <v>-</v>
          </cell>
          <cell r="BY2444" t="str">
            <v>-</v>
          </cell>
          <cell r="BZ2444" t="str">
            <v>-</v>
          </cell>
          <cell r="CA2444" t="str">
            <v>-</v>
          </cell>
          <cell r="CB2444" t="str">
            <v>-</v>
          </cell>
          <cell r="CC2444" t="str">
            <v>-</v>
          </cell>
          <cell r="CD2444" t="str">
            <v>-</v>
          </cell>
          <cell r="CE2444" t="str">
            <v>Z</v>
          </cell>
          <cell r="CF2444" t="str">
            <v>-</v>
          </cell>
          <cell r="CG2444" t="str">
            <v>-</v>
          </cell>
          <cell r="CH2444" t="str">
            <v>-</v>
          </cell>
          <cell r="CI2444" t="str">
            <v>-</v>
          </cell>
          <cell r="CJ2444" t="str">
            <v>SupAjustes</v>
          </cell>
          <cell r="CK2444">
            <v>36</v>
          </cell>
          <cell r="CL2444" t="str">
            <v>101 - MAGNA</v>
          </cell>
          <cell r="CM2444" t="str">
            <v>19246</v>
          </cell>
          <cell r="CP2444" t="str">
            <v>4020094</v>
          </cell>
        </row>
        <row r="2445">
          <cell r="A2445" t="str">
            <v>19247</v>
          </cell>
          <cell r="B2445" t="str">
            <v>8H9HZ</v>
          </cell>
          <cell r="C2445" t="str">
            <v>Ciudad de México</v>
          </cell>
          <cell r="D2445" t="str">
            <v>No aplica</v>
          </cell>
          <cell r="E2445" t="str">
            <v>BMW</v>
          </cell>
          <cell r="F2445" t="str">
            <v>Motocicleta</v>
          </cell>
          <cell r="G2445" t="str">
            <v>BMW</v>
          </cell>
          <cell r="H2445" t="str">
            <v>F 750 GS Básica</v>
          </cell>
          <cell r="I2445" t="str">
            <v>WB10B0803KZ828151</v>
          </cell>
          <cell r="K2445" t="str">
            <v>Magna</v>
          </cell>
          <cell r="L2445">
            <v>2</v>
          </cell>
          <cell r="M2445">
            <v>18</v>
          </cell>
          <cell r="N2445">
            <v>2019</v>
          </cell>
          <cell r="O2445" t="str">
            <v>Ciudad de México</v>
          </cell>
          <cell r="P2445" t="str">
            <v>Ciudad de México</v>
          </cell>
          <cell r="Q2445" t="str">
            <v>Zona Metropolitana</v>
          </cell>
          <cell r="R2445" t="str">
            <v>Activo</v>
          </cell>
          <cell r="S2445" t="str">
            <v>En operación</v>
          </cell>
          <cell r="T2445" t="str">
            <v>GNP</v>
          </cell>
          <cell r="U2445" t="str">
            <v>Grupo Nacional Provincial, S.A.B.</v>
          </cell>
          <cell r="V2445" t="str">
            <v>Asesor de Servicio</v>
          </cell>
          <cell r="Z2445" t="str">
            <v>N88100</v>
          </cell>
          <cell r="AA2445" t="str">
            <v>García Domínguez Heriberto</v>
          </cell>
          <cell r="AB2445" t="str">
            <v>Grupo Nacional Provincial, S.A.B.</v>
          </cell>
          <cell r="AC2445" t="str">
            <v>GADH770428794</v>
          </cell>
          <cell r="AD2445" t="str">
            <v>Operativo</v>
          </cell>
          <cell r="AE2445" t="str">
            <v>Asesor de Servicio Automovil</v>
          </cell>
          <cell r="AF2445" t="str">
            <v>Unidad Operativa</v>
          </cell>
          <cell r="AG2445" t="str">
            <v>Dirección Servicio y Operaciones</v>
          </cell>
          <cell r="AH2445" t="str">
            <v>Subdir. Siniestros CDMX y Sureste</v>
          </cell>
          <cell r="AI2445" t="str">
            <v>C9208</v>
          </cell>
          <cell r="AJ2445" t="str">
            <v>Lasa Estrada Antxon</v>
          </cell>
          <cell r="AK2445" t="str">
            <v>Tlalnepantla</v>
          </cell>
          <cell r="AL2445" t="str">
            <v>Tlalnepantla</v>
          </cell>
          <cell r="AM2445">
            <v>0</v>
          </cell>
          <cell r="AN2445" t="str">
            <v>heriberto.garcia@gnp.com.mx</v>
          </cell>
          <cell r="AO2445" t="str">
            <v>heriberto.garcia@gnp.com.mx</v>
          </cell>
          <cell r="AQ2445">
            <v>5539338362</v>
          </cell>
          <cell r="AR2445" t="str">
            <v>6363180014949414</v>
          </cell>
          <cell r="AS2445" t="str">
            <v>ACTIVO</v>
          </cell>
          <cell r="AT2445" t="str">
            <v>8887</v>
          </cell>
          <cell r="AU2445" t="str">
            <v>166</v>
          </cell>
          <cell r="AV2445" t="str">
            <v>08/27</v>
          </cell>
          <cell r="AW2445" t="str">
            <v>IMDM24204449..</v>
          </cell>
          <cell r="AX2445" t="str">
            <v>Activo</v>
          </cell>
          <cell r="AY2445" t="str">
            <v>No</v>
          </cell>
          <cell r="AZ2445" t="str">
            <v>-</v>
          </cell>
          <cell r="BA2445" t="str">
            <v>-</v>
          </cell>
          <cell r="BB2445" t="str">
            <v>-</v>
          </cell>
          <cell r="BC2445" t="str">
            <v>-</v>
          </cell>
          <cell r="BD2445" t="str">
            <v>-</v>
          </cell>
          <cell r="BE2445" t="str">
            <v>-</v>
          </cell>
          <cell r="BF2445" t="str">
            <v>-</v>
          </cell>
          <cell r="BG2445">
            <v>4</v>
          </cell>
          <cell r="BH2445">
            <v>2023</v>
          </cell>
          <cell r="BI2445">
            <v>0</v>
          </cell>
          <cell r="BJ2445" t="str">
            <v>Arrendado</v>
          </cell>
          <cell r="BM2445">
            <v>92256.52</v>
          </cell>
          <cell r="BN2445">
            <v>14761.0432</v>
          </cell>
          <cell r="BO2445">
            <v>107017.5632</v>
          </cell>
          <cell r="BP2445" t="str">
            <v>-</v>
          </cell>
          <cell r="BQ2445" t="str">
            <v>-</v>
          </cell>
          <cell r="BR2445" t="str">
            <v>-</v>
          </cell>
          <cell r="BS2445" t="str">
            <v>-</v>
          </cell>
          <cell r="BT2445" t="str">
            <v>-</v>
          </cell>
          <cell r="BU2445" t="str">
            <v>-</v>
          </cell>
          <cell r="BV2445" t="str">
            <v>-</v>
          </cell>
          <cell r="BW2445" t="str">
            <v>-</v>
          </cell>
          <cell r="BX2445" t="str">
            <v>-</v>
          </cell>
          <cell r="BY2445" t="str">
            <v>-</v>
          </cell>
          <cell r="BZ2445" t="str">
            <v>-</v>
          </cell>
          <cell r="CA2445" t="str">
            <v>-</v>
          </cell>
          <cell r="CB2445" t="str">
            <v>-</v>
          </cell>
          <cell r="CC2445" t="str">
            <v>-</v>
          </cell>
          <cell r="CD2445" t="str">
            <v>-</v>
          </cell>
          <cell r="CE2445" t="str">
            <v>Z</v>
          </cell>
          <cell r="CF2445" t="str">
            <v>-</v>
          </cell>
          <cell r="CG2445" t="str">
            <v>-</v>
          </cell>
          <cell r="CH2445" t="str">
            <v>-</v>
          </cell>
          <cell r="CI2445" t="str">
            <v>-</v>
          </cell>
          <cell r="CJ2445" t="str">
            <v>SupAjustes</v>
          </cell>
          <cell r="CK2445">
            <v>36</v>
          </cell>
          <cell r="CL2445" t="str">
            <v>101 - MAGNA</v>
          </cell>
          <cell r="CM2445" t="str">
            <v>19247</v>
          </cell>
          <cell r="CP2445" t="str">
            <v>4020106</v>
          </cell>
        </row>
        <row r="2446">
          <cell r="A2446" t="str">
            <v>19248</v>
          </cell>
          <cell r="B2446" t="str">
            <v>9H1HZ</v>
          </cell>
          <cell r="C2446" t="str">
            <v>Ciudad de México</v>
          </cell>
          <cell r="D2446" t="str">
            <v>No aplica</v>
          </cell>
          <cell r="E2446" t="str">
            <v>BMW</v>
          </cell>
          <cell r="F2446" t="str">
            <v>Motocicleta</v>
          </cell>
          <cell r="G2446" t="str">
            <v>BMW</v>
          </cell>
          <cell r="H2446" t="str">
            <v>F 750 GS Básica</v>
          </cell>
          <cell r="I2446" t="str">
            <v>WB10B0801KZ828150</v>
          </cell>
          <cell r="K2446" t="str">
            <v>Magna</v>
          </cell>
          <cell r="L2446">
            <v>2</v>
          </cell>
          <cell r="M2446">
            <v>18</v>
          </cell>
          <cell r="N2446">
            <v>2019</v>
          </cell>
          <cell r="O2446" t="str">
            <v>Ciudad de México</v>
          </cell>
          <cell r="P2446" t="str">
            <v>Ciudad de México</v>
          </cell>
          <cell r="Q2446" t="str">
            <v>Zona Metropolitana</v>
          </cell>
          <cell r="R2446" t="str">
            <v>Activo</v>
          </cell>
          <cell r="S2446" t="str">
            <v>En operación</v>
          </cell>
          <cell r="T2446" t="str">
            <v>GNP</v>
          </cell>
          <cell r="U2446" t="str">
            <v>Grupo Nacional Provincial, S.A.B.</v>
          </cell>
          <cell r="V2446" t="str">
            <v>Asesor de Servicio</v>
          </cell>
          <cell r="Z2446" t="str">
            <v>N92767</v>
          </cell>
          <cell r="AA2446" t="str">
            <v>Sánchez Ruiz Ivan</v>
          </cell>
          <cell r="AB2446" t="str">
            <v>Grupo Nacional Provincial, S.A.B.</v>
          </cell>
          <cell r="AC2446" t="str">
            <v>SARI830128H16</v>
          </cell>
          <cell r="AD2446" t="str">
            <v>Operativo</v>
          </cell>
          <cell r="AE2446" t="str">
            <v>Asesor de Servicio Automovil</v>
          </cell>
          <cell r="AF2446" t="str">
            <v>Unidad Operativa</v>
          </cell>
          <cell r="AG2446" t="str">
            <v>Dirección Servicio y Operaciones</v>
          </cell>
          <cell r="AH2446" t="str">
            <v>Subdir. Siniestros CDMX y Sureste</v>
          </cell>
          <cell r="AI2446" t="str">
            <v>C9208</v>
          </cell>
          <cell r="AJ2446" t="str">
            <v>Lasa Estrada Antxon</v>
          </cell>
          <cell r="AK2446" t="str">
            <v>Tlalnepantla</v>
          </cell>
          <cell r="AL2446" t="str">
            <v>Tlalnepantla</v>
          </cell>
          <cell r="AM2446">
            <v>0</v>
          </cell>
          <cell r="AN2446" t="str">
            <v>ivan.sanchez@gnp.com.mx</v>
          </cell>
          <cell r="AO2446" t="str">
            <v>ivan.sanchez@gnp.com.mx</v>
          </cell>
          <cell r="AQ2446">
            <v>5535228776</v>
          </cell>
          <cell r="AR2446" t="str">
            <v>6363180014949448</v>
          </cell>
          <cell r="AS2446" t="str">
            <v>ACTIVO</v>
          </cell>
          <cell r="AT2446" t="str">
            <v>7431</v>
          </cell>
          <cell r="AU2446" t="str">
            <v>341</v>
          </cell>
          <cell r="AV2446" t="str">
            <v>08/27</v>
          </cell>
          <cell r="AW2446" t="str">
            <v>IMDM24204450..</v>
          </cell>
          <cell r="AX2446" t="str">
            <v>Activo</v>
          </cell>
          <cell r="AY2446" t="str">
            <v>Si</v>
          </cell>
          <cell r="AZ2446">
            <v>1305.56</v>
          </cell>
          <cell r="BA2446">
            <v>43708</v>
          </cell>
          <cell r="BB2446">
            <v>50916.84</v>
          </cell>
          <cell r="BC2446" t="str">
            <v>-</v>
          </cell>
          <cell r="BD2446">
            <v>94000</v>
          </cell>
          <cell r="BE2446">
            <v>43131</v>
          </cell>
          <cell r="BF2446">
            <v>44227</v>
          </cell>
          <cell r="BG2446">
            <v>4</v>
          </cell>
          <cell r="BH2446">
            <v>2023</v>
          </cell>
          <cell r="BI2446">
            <v>0</v>
          </cell>
          <cell r="BJ2446" t="str">
            <v>Arrendado</v>
          </cell>
          <cell r="BM2446">
            <v>92257.52</v>
          </cell>
          <cell r="BN2446">
            <v>14761.203200000002</v>
          </cell>
          <cell r="BO2446">
            <v>107018.72320000001</v>
          </cell>
          <cell r="BP2446" t="str">
            <v>-</v>
          </cell>
          <cell r="BQ2446" t="str">
            <v>-</v>
          </cell>
          <cell r="BR2446" t="str">
            <v>-</v>
          </cell>
          <cell r="BS2446" t="str">
            <v>-</v>
          </cell>
          <cell r="BT2446" t="str">
            <v>-</v>
          </cell>
          <cell r="BU2446" t="str">
            <v>-</v>
          </cell>
          <cell r="BV2446" t="str">
            <v>-</v>
          </cell>
          <cell r="BW2446" t="str">
            <v>-</v>
          </cell>
          <cell r="BX2446" t="str">
            <v>-</v>
          </cell>
          <cell r="BY2446" t="str">
            <v>-</v>
          </cell>
          <cell r="BZ2446" t="str">
            <v>-</v>
          </cell>
          <cell r="CA2446" t="str">
            <v>-</v>
          </cell>
          <cell r="CB2446" t="str">
            <v>-</v>
          </cell>
          <cell r="CC2446" t="str">
            <v>-</v>
          </cell>
          <cell r="CD2446" t="str">
            <v>-</v>
          </cell>
          <cell r="CE2446" t="str">
            <v>Z</v>
          </cell>
          <cell r="CF2446" t="str">
            <v>-</v>
          </cell>
          <cell r="CG2446" t="str">
            <v>-</v>
          </cell>
          <cell r="CH2446" t="str">
            <v>-</v>
          </cell>
          <cell r="CI2446" t="str">
            <v>-</v>
          </cell>
          <cell r="CJ2446" t="str">
            <v>SupAjustes</v>
          </cell>
          <cell r="CK2446">
            <v>36</v>
          </cell>
          <cell r="CL2446" t="str">
            <v>101 - MAGNA</v>
          </cell>
          <cell r="CM2446" t="str">
            <v>19248</v>
          </cell>
          <cell r="CP2446" t="str">
            <v>4020052</v>
          </cell>
        </row>
        <row r="2447">
          <cell r="A2447" t="str">
            <v>19249</v>
          </cell>
          <cell r="B2447" t="str">
            <v>9H2HZ</v>
          </cell>
          <cell r="C2447" t="str">
            <v>Ciudad de México</v>
          </cell>
          <cell r="D2447" t="str">
            <v>No aplica</v>
          </cell>
          <cell r="E2447" t="str">
            <v>BMW</v>
          </cell>
          <cell r="F2447" t="str">
            <v>Motocicleta</v>
          </cell>
          <cell r="G2447" t="str">
            <v>BMW</v>
          </cell>
          <cell r="H2447" t="str">
            <v>F 750 GS Básica</v>
          </cell>
          <cell r="I2447" t="str">
            <v>WB10B0805KZ828149</v>
          </cell>
          <cell r="K2447" t="str">
            <v>Magna</v>
          </cell>
          <cell r="L2447">
            <v>2</v>
          </cell>
          <cell r="M2447">
            <v>18</v>
          </cell>
          <cell r="N2447">
            <v>2019</v>
          </cell>
          <cell r="O2447" t="str">
            <v>Ciudad de México</v>
          </cell>
          <cell r="P2447" t="str">
            <v>Ciudad de México</v>
          </cell>
          <cell r="Q2447" t="str">
            <v>Zona Metropolitana</v>
          </cell>
          <cell r="R2447" t="str">
            <v>Activo</v>
          </cell>
          <cell r="S2447" t="str">
            <v>En operación</v>
          </cell>
          <cell r="T2447" t="str">
            <v>GNP</v>
          </cell>
          <cell r="U2447" t="str">
            <v>Grupo Nacional Provincial, S.A.B.</v>
          </cell>
          <cell r="V2447" t="str">
            <v>Asesor de Servicio</v>
          </cell>
          <cell r="Z2447" t="str">
            <v>N94518</v>
          </cell>
          <cell r="AA2447" t="str">
            <v>Valencia Mejía Humberto</v>
          </cell>
          <cell r="AB2447" t="str">
            <v>Grupo Nacional Provincial, S.A.B.</v>
          </cell>
          <cell r="AC2447" t="str">
            <v>VAMH750906GI8</v>
          </cell>
          <cell r="AD2447" t="str">
            <v>Operativo</v>
          </cell>
          <cell r="AE2447" t="str">
            <v>Asesor de Servicio Automovil</v>
          </cell>
          <cell r="AF2447" t="str">
            <v>Unidad Operativa</v>
          </cell>
          <cell r="AG2447" t="str">
            <v>Dirección Servicio y Operaciones</v>
          </cell>
          <cell r="AH2447" t="str">
            <v>Subdir. Siniestros CDMX y Sureste</v>
          </cell>
          <cell r="AI2447" t="str">
            <v>C9215</v>
          </cell>
          <cell r="AJ2447" t="str">
            <v>Moreno Alvárez Elvia Citlalli</v>
          </cell>
          <cell r="AK2447" t="str">
            <v>Tlalnepantla</v>
          </cell>
          <cell r="AL2447" t="str">
            <v>Tlalnepantla</v>
          </cell>
          <cell r="AM2447">
            <v>80824</v>
          </cell>
          <cell r="AN2447" t="str">
            <v>humberto.valencia@gnp.com.mx</v>
          </cell>
          <cell r="AO2447" t="str">
            <v>humberto.valencia@gnp.com.mx</v>
          </cell>
          <cell r="AQ2447">
            <v>5535667122</v>
          </cell>
          <cell r="AR2447" t="str">
            <v>6363180014949711</v>
          </cell>
          <cell r="AS2447" t="str">
            <v>ACTIVO</v>
          </cell>
          <cell r="AT2447" t="str">
            <v>3083</v>
          </cell>
          <cell r="AU2447" t="str">
            <v>088</v>
          </cell>
          <cell r="AV2447" t="str">
            <v>08/27</v>
          </cell>
          <cell r="AW2447" t="str">
            <v>IMDM24204451..</v>
          </cell>
          <cell r="AX2447" t="str">
            <v>Activo</v>
          </cell>
          <cell r="AY2447" t="str">
            <v>No</v>
          </cell>
          <cell r="AZ2447" t="str">
            <v>-</v>
          </cell>
          <cell r="BA2447" t="str">
            <v>-</v>
          </cell>
          <cell r="BB2447" t="str">
            <v>-</v>
          </cell>
          <cell r="BC2447" t="str">
            <v>-</v>
          </cell>
          <cell r="BD2447" t="str">
            <v>-</v>
          </cell>
          <cell r="BE2447" t="str">
            <v>-</v>
          </cell>
          <cell r="BF2447" t="str">
            <v>-</v>
          </cell>
          <cell r="BG2447">
            <v>4</v>
          </cell>
          <cell r="BH2447">
            <v>2023</v>
          </cell>
          <cell r="BI2447">
            <v>0</v>
          </cell>
          <cell r="BJ2447" t="str">
            <v>Arrendado</v>
          </cell>
          <cell r="BM2447">
            <v>92258.52</v>
          </cell>
          <cell r="BN2447">
            <v>14761.363200000002</v>
          </cell>
          <cell r="BO2447">
            <v>107019.88320000001</v>
          </cell>
          <cell r="BP2447" t="str">
            <v>-</v>
          </cell>
          <cell r="BQ2447" t="str">
            <v>-</v>
          </cell>
          <cell r="BR2447" t="str">
            <v>-</v>
          </cell>
          <cell r="BS2447" t="str">
            <v>-</v>
          </cell>
          <cell r="BT2447" t="str">
            <v>-</v>
          </cell>
          <cell r="BU2447" t="str">
            <v>-</v>
          </cell>
          <cell r="BV2447" t="str">
            <v>-</v>
          </cell>
          <cell r="BW2447" t="str">
            <v>-</v>
          </cell>
          <cell r="BX2447" t="str">
            <v>-</v>
          </cell>
          <cell r="BY2447" t="str">
            <v>-</v>
          </cell>
          <cell r="BZ2447" t="str">
            <v>-</v>
          </cell>
          <cell r="CA2447" t="str">
            <v>-</v>
          </cell>
          <cell r="CB2447" t="str">
            <v>-</v>
          </cell>
          <cell r="CC2447" t="str">
            <v>-</v>
          </cell>
          <cell r="CD2447" t="str">
            <v>-</v>
          </cell>
          <cell r="CE2447" t="str">
            <v>Z</v>
          </cell>
          <cell r="CF2447" t="str">
            <v>-</v>
          </cell>
          <cell r="CG2447" t="str">
            <v>-</v>
          </cell>
          <cell r="CH2447" t="str">
            <v>-</v>
          </cell>
          <cell r="CI2447" t="str">
            <v>-</v>
          </cell>
          <cell r="CJ2447" t="str">
            <v>SupAjustes</v>
          </cell>
          <cell r="CK2447">
            <v>36</v>
          </cell>
          <cell r="CL2447" t="str">
            <v>101 - MAGNA</v>
          </cell>
          <cell r="CM2447" t="str">
            <v>19249</v>
          </cell>
          <cell r="CP2447" t="str">
            <v>4020068</v>
          </cell>
        </row>
        <row r="2448">
          <cell r="A2448" t="str">
            <v>19250</v>
          </cell>
          <cell r="B2448" t="str">
            <v>9H3HZ</v>
          </cell>
          <cell r="C2448" t="str">
            <v>Ciudad de México</v>
          </cell>
          <cell r="D2448" t="str">
            <v>No aplica</v>
          </cell>
          <cell r="E2448" t="str">
            <v>BMW</v>
          </cell>
          <cell r="F2448" t="str">
            <v>Motocicleta</v>
          </cell>
          <cell r="G2448" t="str">
            <v>BMW</v>
          </cell>
          <cell r="H2448" t="str">
            <v>F 750 GS Básica</v>
          </cell>
          <cell r="I2448" t="str">
            <v>WB10B0807KZ828296</v>
          </cell>
          <cell r="K2448" t="str">
            <v>Magna</v>
          </cell>
          <cell r="L2448">
            <v>2</v>
          </cell>
          <cell r="M2448">
            <v>18</v>
          </cell>
          <cell r="N2448">
            <v>2019</v>
          </cell>
          <cell r="O2448" t="str">
            <v>Ciudad de México</v>
          </cell>
          <cell r="P2448" t="str">
            <v>Ciudad de México</v>
          </cell>
          <cell r="Q2448" t="str">
            <v>Zona Metropolitana</v>
          </cell>
          <cell r="R2448" t="str">
            <v>Activo</v>
          </cell>
          <cell r="S2448" t="str">
            <v>En operación</v>
          </cell>
          <cell r="T2448" t="str">
            <v>GNP</v>
          </cell>
          <cell r="U2448" t="str">
            <v>Grupo Nacional Provincial, S.A.B.</v>
          </cell>
          <cell r="V2448" t="str">
            <v>Asesor de Servicio</v>
          </cell>
          <cell r="Z2448" t="str">
            <v>N94001</v>
          </cell>
          <cell r="AA2448" t="str">
            <v>Tejeda Alvarado Rodolfo Adrian</v>
          </cell>
          <cell r="AB2448" t="str">
            <v>Grupo Nacional Provincial, S.A.B.</v>
          </cell>
          <cell r="AC2448" t="str">
            <v>TEAR8311107F9</v>
          </cell>
          <cell r="AD2448" t="str">
            <v>Operativo</v>
          </cell>
          <cell r="AE2448" t="str">
            <v>Asesor de Servicio Automovil</v>
          </cell>
          <cell r="AF2448" t="str">
            <v>Unidad Operativa</v>
          </cell>
          <cell r="AG2448" t="str">
            <v>Dirección Servicio y Operaciones</v>
          </cell>
          <cell r="AH2448" t="str">
            <v>Subdir. Siniestros CDMX y Sureste</v>
          </cell>
          <cell r="AI2448" t="str">
            <v>C9208</v>
          </cell>
          <cell r="AJ2448" t="str">
            <v>Lasa Estrada Antxon</v>
          </cell>
          <cell r="AK2448" t="str">
            <v>Tlalnepantla</v>
          </cell>
          <cell r="AL2448" t="str">
            <v>Tlalnepantla</v>
          </cell>
          <cell r="AM2448">
            <v>81555</v>
          </cell>
          <cell r="AN2448" t="str">
            <v>rodolfo.tejeda@gnp.com.mx</v>
          </cell>
          <cell r="AO2448" t="str">
            <v>rodolfo.tejeda@gnp.com.mx</v>
          </cell>
          <cell r="AQ2448">
            <v>5541930857</v>
          </cell>
          <cell r="AR2448" t="str">
            <v>6363180014949729</v>
          </cell>
          <cell r="AS2448" t="str">
            <v>ACTIVO</v>
          </cell>
          <cell r="AT2448" t="str">
            <v>7714</v>
          </cell>
          <cell r="AU2448" t="str">
            <v>840</v>
          </cell>
          <cell r="AV2448" t="str">
            <v>08/27</v>
          </cell>
          <cell r="AW2448" t="str">
            <v>IMDM24204452..</v>
          </cell>
          <cell r="AX2448" t="str">
            <v>Activo</v>
          </cell>
          <cell r="AY2448" t="str">
            <v>Si</v>
          </cell>
          <cell r="AZ2448">
            <v>1305.56</v>
          </cell>
          <cell r="BA2448">
            <v>43708</v>
          </cell>
          <cell r="BB2448">
            <v>2611.12</v>
          </cell>
          <cell r="BC2448" t="str">
            <v>-</v>
          </cell>
          <cell r="BD2448">
            <v>94000</v>
          </cell>
          <cell r="BE2448">
            <v>43692</v>
          </cell>
          <cell r="BF2448">
            <v>45153</v>
          </cell>
          <cell r="BG2448">
            <v>4</v>
          </cell>
          <cell r="BH2448">
            <v>2023</v>
          </cell>
          <cell r="BI2448">
            <v>0</v>
          </cell>
          <cell r="BJ2448" t="str">
            <v>Arrendado</v>
          </cell>
          <cell r="BM2448">
            <v>92259.520000000004</v>
          </cell>
          <cell r="BN2448">
            <v>14761.523200000001</v>
          </cell>
          <cell r="BO2448">
            <v>107021.0432</v>
          </cell>
          <cell r="BP2448" t="str">
            <v>-</v>
          </cell>
          <cell r="BQ2448" t="str">
            <v>-</v>
          </cell>
          <cell r="BR2448" t="str">
            <v>-</v>
          </cell>
          <cell r="BS2448" t="str">
            <v>-</v>
          </cell>
          <cell r="BT2448" t="str">
            <v>-</v>
          </cell>
          <cell r="BU2448" t="str">
            <v>-</v>
          </cell>
          <cell r="BV2448" t="str">
            <v>-</v>
          </cell>
          <cell r="BW2448" t="str">
            <v>-</v>
          </cell>
          <cell r="BX2448" t="str">
            <v>-</v>
          </cell>
          <cell r="BY2448" t="str">
            <v>-</v>
          </cell>
          <cell r="BZ2448" t="str">
            <v>-</v>
          </cell>
          <cell r="CA2448" t="str">
            <v>-</v>
          </cell>
          <cell r="CB2448" t="str">
            <v>-</v>
          </cell>
          <cell r="CC2448" t="str">
            <v>-</v>
          </cell>
          <cell r="CD2448" t="str">
            <v>-</v>
          </cell>
          <cell r="CE2448" t="str">
            <v>Z</v>
          </cell>
          <cell r="CF2448" t="str">
            <v>-</v>
          </cell>
          <cell r="CG2448" t="str">
            <v>-</v>
          </cell>
          <cell r="CH2448" t="str">
            <v>-</v>
          </cell>
          <cell r="CI2448" t="str">
            <v>-</v>
          </cell>
          <cell r="CJ2448" t="str">
            <v>Ajustador</v>
          </cell>
          <cell r="CK2448">
            <v>36</v>
          </cell>
          <cell r="CL2448" t="str">
            <v>101 - MAGNA</v>
          </cell>
          <cell r="CM2448" t="str">
            <v>19250</v>
          </cell>
          <cell r="CP2448" t="str">
            <v>4020075</v>
          </cell>
        </row>
        <row r="2449">
          <cell r="A2449" t="str">
            <v>19251</v>
          </cell>
          <cell r="B2449" t="str">
            <v>9H4HZ</v>
          </cell>
          <cell r="C2449" t="str">
            <v>Ciudad de México</v>
          </cell>
          <cell r="D2449" t="str">
            <v>No aplica</v>
          </cell>
          <cell r="E2449" t="str">
            <v>BMW</v>
          </cell>
          <cell r="F2449" t="str">
            <v>Motocicleta</v>
          </cell>
          <cell r="G2449" t="str">
            <v>BMW</v>
          </cell>
          <cell r="H2449" t="str">
            <v>F 750 GS Básica</v>
          </cell>
          <cell r="I2449" t="str">
            <v>WB10B0805KZ828295</v>
          </cell>
          <cell r="K2449" t="str">
            <v>Magna</v>
          </cell>
          <cell r="L2449">
            <v>2</v>
          </cell>
          <cell r="M2449">
            <v>18</v>
          </cell>
          <cell r="N2449">
            <v>2019</v>
          </cell>
          <cell r="O2449" t="str">
            <v>Ciudad de México</v>
          </cell>
          <cell r="P2449" t="str">
            <v>Ciudad de México</v>
          </cell>
          <cell r="Q2449" t="str">
            <v>Zona Metropolitana</v>
          </cell>
          <cell r="R2449" t="str">
            <v>Activo</v>
          </cell>
          <cell r="S2449" t="str">
            <v>En operación</v>
          </cell>
          <cell r="T2449" t="str">
            <v>GNP</v>
          </cell>
          <cell r="U2449" t="str">
            <v>Grupo Nacional Provincial, S.A.B.</v>
          </cell>
          <cell r="V2449" t="str">
            <v>Asesor de Servicio</v>
          </cell>
          <cell r="Z2449" t="str">
            <v>N91198</v>
          </cell>
          <cell r="AA2449" t="str">
            <v>Velázquez Rizo Jonathan</v>
          </cell>
          <cell r="AB2449" t="str">
            <v>Grupo Nacional Provincial, S.A.B.</v>
          </cell>
          <cell r="AC2449" t="str">
            <v>VERJ860114SI1</v>
          </cell>
          <cell r="AD2449" t="str">
            <v>Operativo</v>
          </cell>
          <cell r="AE2449" t="str">
            <v>Asesor de Servicio Automovil</v>
          </cell>
          <cell r="AF2449" t="str">
            <v>Unidad Operativa</v>
          </cell>
          <cell r="AG2449" t="str">
            <v>Dirección Servicio y Operaciones</v>
          </cell>
          <cell r="AH2449" t="str">
            <v>Subdir. Siniestros CDMX y Sureste</v>
          </cell>
          <cell r="AI2449" t="str">
            <v>C9208</v>
          </cell>
          <cell r="AJ2449" t="str">
            <v>Lasa Estrada Antxon</v>
          </cell>
          <cell r="AK2449" t="str">
            <v>Tlalnepantla</v>
          </cell>
          <cell r="AL2449" t="str">
            <v>Tlalnepantla</v>
          </cell>
          <cell r="AM2449">
            <v>0</v>
          </cell>
          <cell r="AN2449" t="str">
            <v>jonathan.velazquez@gnp.com.mx</v>
          </cell>
          <cell r="AO2449" t="str">
            <v>jonathan.velazquez@gnp.com.mx</v>
          </cell>
          <cell r="AQ2449">
            <v>5518509366</v>
          </cell>
          <cell r="AR2449" t="str">
            <v>6363180014949737</v>
          </cell>
          <cell r="AS2449" t="str">
            <v>ACTIVO</v>
          </cell>
          <cell r="AT2449" t="str">
            <v>2338</v>
          </cell>
          <cell r="AU2449" t="str">
            <v>754</v>
          </cell>
          <cell r="AV2449" t="str">
            <v>08/27</v>
          </cell>
          <cell r="AW2449" t="str">
            <v>IMDM24204453..</v>
          </cell>
          <cell r="AX2449" t="str">
            <v>Activo</v>
          </cell>
          <cell r="AY2449" t="str">
            <v>Si</v>
          </cell>
          <cell r="AZ2449">
            <v>1305.56</v>
          </cell>
          <cell r="BA2449">
            <v>43708</v>
          </cell>
          <cell r="BB2449">
            <v>50916.84</v>
          </cell>
          <cell r="BC2449" t="str">
            <v>-</v>
          </cell>
          <cell r="BD2449">
            <v>94000</v>
          </cell>
          <cell r="BE2449">
            <v>43131</v>
          </cell>
          <cell r="BF2449">
            <v>44227</v>
          </cell>
          <cell r="BG2449">
            <v>4</v>
          </cell>
          <cell r="BH2449">
            <v>2023</v>
          </cell>
          <cell r="BI2449">
            <v>0</v>
          </cell>
          <cell r="BJ2449" t="str">
            <v>Arrendado</v>
          </cell>
          <cell r="BM2449">
            <v>92260.52</v>
          </cell>
          <cell r="BN2449">
            <v>14761.683200000001</v>
          </cell>
          <cell r="BO2449">
            <v>107022.2032</v>
          </cell>
          <cell r="BP2449" t="str">
            <v>-</v>
          </cell>
          <cell r="BQ2449" t="str">
            <v>-</v>
          </cell>
          <cell r="BR2449" t="str">
            <v>-</v>
          </cell>
          <cell r="BS2449" t="str">
            <v>-</v>
          </cell>
          <cell r="BT2449" t="str">
            <v>-</v>
          </cell>
          <cell r="BU2449" t="str">
            <v>-</v>
          </cell>
          <cell r="BV2449" t="str">
            <v>-</v>
          </cell>
          <cell r="BW2449" t="str">
            <v>-</v>
          </cell>
          <cell r="BX2449" t="str">
            <v>-</v>
          </cell>
          <cell r="BY2449" t="str">
            <v>-</v>
          </cell>
          <cell r="BZ2449" t="str">
            <v>-</v>
          </cell>
          <cell r="CA2449" t="str">
            <v>-</v>
          </cell>
          <cell r="CB2449" t="str">
            <v>-</v>
          </cell>
          <cell r="CC2449" t="str">
            <v>-</v>
          </cell>
          <cell r="CD2449" t="str">
            <v>-</v>
          </cell>
          <cell r="CE2449" t="str">
            <v>Z</v>
          </cell>
          <cell r="CF2449" t="str">
            <v>-</v>
          </cell>
          <cell r="CG2449" t="str">
            <v>-</v>
          </cell>
          <cell r="CH2449" t="str">
            <v>-</v>
          </cell>
          <cell r="CI2449" t="str">
            <v>-</v>
          </cell>
          <cell r="CJ2449" t="str">
            <v>Ajustador</v>
          </cell>
          <cell r="CK2449">
            <v>36</v>
          </cell>
          <cell r="CL2449" t="str">
            <v>101 - MAGNA</v>
          </cell>
          <cell r="CM2449" t="str">
            <v>19251</v>
          </cell>
          <cell r="CP2449" t="str">
            <v>4020059</v>
          </cell>
        </row>
        <row r="2450">
          <cell r="A2450" t="str">
            <v>19252</v>
          </cell>
          <cell r="B2450" t="str">
            <v>9H5HZ</v>
          </cell>
          <cell r="C2450" t="str">
            <v>Ciudad de México</v>
          </cell>
          <cell r="D2450" t="str">
            <v>No aplica</v>
          </cell>
          <cell r="E2450" t="str">
            <v>BMW</v>
          </cell>
          <cell r="F2450" t="str">
            <v>Motocicleta</v>
          </cell>
          <cell r="G2450" t="str">
            <v>BMW</v>
          </cell>
          <cell r="H2450" t="str">
            <v>F 750 GS Básica</v>
          </cell>
          <cell r="I2450" t="str">
            <v>WB10B0806KZ828192</v>
          </cell>
          <cell r="K2450" t="str">
            <v>Magna</v>
          </cell>
          <cell r="L2450">
            <v>2</v>
          </cell>
          <cell r="M2450">
            <v>18</v>
          </cell>
          <cell r="N2450">
            <v>2019</v>
          </cell>
          <cell r="O2450" t="str">
            <v>Ciudad de México</v>
          </cell>
          <cell r="P2450" t="str">
            <v>Ciudad de México</v>
          </cell>
          <cell r="Q2450" t="str">
            <v>Zona Metropolitana</v>
          </cell>
          <cell r="R2450" t="str">
            <v>Activo</v>
          </cell>
          <cell r="S2450" t="str">
            <v>En operación</v>
          </cell>
          <cell r="T2450" t="str">
            <v>GNP</v>
          </cell>
          <cell r="U2450" t="str">
            <v>Grupo Nacional Provincial, S.A.B.</v>
          </cell>
          <cell r="V2450" t="str">
            <v>Asesor de Servicio</v>
          </cell>
          <cell r="Z2450" t="str">
            <v>N92136</v>
          </cell>
          <cell r="AA2450" t="str">
            <v>Meza Alvárez Oscar</v>
          </cell>
          <cell r="AB2450" t="str">
            <v>Grupo Nacional Provincial, S.A.B.</v>
          </cell>
          <cell r="AC2450" t="str">
            <v>MEAO8712221W8</v>
          </cell>
          <cell r="AD2450" t="str">
            <v>Operativo</v>
          </cell>
          <cell r="AE2450" t="str">
            <v>Asesor de Servicio Automovil</v>
          </cell>
          <cell r="AF2450" t="str">
            <v>Unidad Operativa</v>
          </cell>
          <cell r="AG2450" t="str">
            <v>Dirección Servicio y Operaciones</v>
          </cell>
          <cell r="AH2450" t="str">
            <v>Subdir. Siniestros CDMX y Sureste</v>
          </cell>
          <cell r="AI2450" t="str">
            <v>C9208</v>
          </cell>
          <cell r="AJ2450" t="str">
            <v>Lasa Estrada Antxon</v>
          </cell>
          <cell r="AK2450" t="str">
            <v>Tlalnepantla</v>
          </cell>
          <cell r="AL2450" t="str">
            <v>Tlalnepantla</v>
          </cell>
          <cell r="AM2450">
            <v>0</v>
          </cell>
          <cell r="AN2450" t="str">
            <v>oscar.alvarez@gnp.com.mx</v>
          </cell>
          <cell r="AO2450" t="str">
            <v>oscar.alvarez@gnp.com.mx</v>
          </cell>
          <cell r="AQ2450">
            <v>5535228488</v>
          </cell>
          <cell r="AR2450" t="str">
            <v>6363180014949760</v>
          </cell>
          <cell r="AS2450" t="str">
            <v>ACTIVO</v>
          </cell>
          <cell r="AT2450" t="str">
            <v>3287</v>
          </cell>
          <cell r="AU2450" t="str">
            <v>796</v>
          </cell>
          <cell r="AV2450" t="str">
            <v>08/27</v>
          </cell>
          <cell r="AW2450" t="str">
            <v>IMDM24204454..</v>
          </cell>
          <cell r="AX2450" t="str">
            <v>Activo</v>
          </cell>
          <cell r="AY2450" t="str">
            <v>No</v>
          </cell>
          <cell r="AZ2450" t="str">
            <v>-</v>
          </cell>
          <cell r="BA2450" t="str">
            <v>-</v>
          </cell>
          <cell r="BB2450" t="str">
            <v>-</v>
          </cell>
          <cell r="BC2450" t="str">
            <v>-</v>
          </cell>
          <cell r="BD2450" t="str">
            <v>-</v>
          </cell>
          <cell r="BE2450" t="str">
            <v>-</v>
          </cell>
          <cell r="BF2450" t="str">
            <v>-</v>
          </cell>
          <cell r="BG2450">
            <v>4</v>
          </cell>
          <cell r="BH2450">
            <v>2023</v>
          </cell>
          <cell r="BI2450">
            <v>0</v>
          </cell>
          <cell r="BJ2450" t="str">
            <v>Arrendado</v>
          </cell>
          <cell r="BM2450">
            <v>92261.52</v>
          </cell>
          <cell r="BN2450">
            <v>14761.843200000001</v>
          </cell>
          <cell r="BO2450">
            <v>107023.36320000001</v>
          </cell>
          <cell r="BP2450" t="str">
            <v>-</v>
          </cell>
          <cell r="BQ2450" t="str">
            <v>-</v>
          </cell>
          <cell r="BR2450" t="str">
            <v>-</v>
          </cell>
          <cell r="BS2450" t="str">
            <v>-</v>
          </cell>
          <cell r="BT2450" t="str">
            <v>-</v>
          </cell>
          <cell r="BU2450" t="str">
            <v>-</v>
          </cell>
          <cell r="BV2450" t="str">
            <v>-</v>
          </cell>
          <cell r="BW2450" t="str">
            <v>-</v>
          </cell>
          <cell r="BX2450" t="str">
            <v>-</v>
          </cell>
          <cell r="BY2450" t="str">
            <v>-</v>
          </cell>
          <cell r="BZ2450" t="str">
            <v>-</v>
          </cell>
          <cell r="CA2450" t="str">
            <v>-</v>
          </cell>
          <cell r="CB2450" t="str">
            <v>-</v>
          </cell>
          <cell r="CC2450" t="str">
            <v>-</v>
          </cell>
          <cell r="CD2450" t="str">
            <v>-</v>
          </cell>
          <cell r="CE2450" t="str">
            <v>Z</v>
          </cell>
          <cell r="CF2450" t="str">
            <v>-</v>
          </cell>
          <cell r="CG2450" t="str">
            <v>-</v>
          </cell>
          <cell r="CH2450" t="str">
            <v>-</v>
          </cell>
          <cell r="CI2450" t="str">
            <v>-</v>
          </cell>
          <cell r="CJ2450" t="str">
            <v>Ajustador</v>
          </cell>
          <cell r="CK2450">
            <v>36</v>
          </cell>
          <cell r="CL2450" t="str">
            <v>101 - MAGNA</v>
          </cell>
          <cell r="CM2450" t="str">
            <v>19252</v>
          </cell>
          <cell r="CP2450" t="str">
            <v>4020071</v>
          </cell>
        </row>
        <row r="2451">
          <cell r="A2451" t="str">
            <v>19253</v>
          </cell>
          <cell r="B2451" t="str">
            <v>9H6HZ</v>
          </cell>
          <cell r="C2451" t="str">
            <v>Ciudad de México</v>
          </cell>
          <cell r="D2451" t="str">
            <v>No aplica</v>
          </cell>
          <cell r="E2451" t="str">
            <v>BMW</v>
          </cell>
          <cell r="F2451" t="str">
            <v>Motocicleta</v>
          </cell>
          <cell r="G2451" t="str">
            <v>BMW</v>
          </cell>
          <cell r="H2451" t="str">
            <v>F 750 GS Básica</v>
          </cell>
          <cell r="I2451" t="str">
            <v>WB10B0804KZ828191</v>
          </cell>
          <cell r="K2451" t="str">
            <v>Magna</v>
          </cell>
          <cell r="L2451">
            <v>2</v>
          </cell>
          <cell r="M2451">
            <v>18</v>
          </cell>
          <cell r="N2451">
            <v>2019</v>
          </cell>
          <cell r="O2451" t="str">
            <v>Ciudad de México</v>
          </cell>
          <cell r="P2451" t="str">
            <v>Ciudad de México</v>
          </cell>
          <cell r="Q2451" t="str">
            <v>Zona Metropolitana</v>
          </cell>
          <cell r="R2451" t="str">
            <v>Activo</v>
          </cell>
          <cell r="S2451" t="str">
            <v>En operación</v>
          </cell>
          <cell r="T2451" t="str">
            <v>GNP</v>
          </cell>
          <cell r="U2451" t="str">
            <v>Grupo Nacional Provincial, S.A.B.</v>
          </cell>
          <cell r="V2451" t="str">
            <v>Asesor de Servicio</v>
          </cell>
          <cell r="Z2451" t="str">
            <v>N94645</v>
          </cell>
          <cell r="AA2451" t="str">
            <v>Resendiz Altamirano Fernando</v>
          </cell>
          <cell r="AB2451" t="str">
            <v>Grupo Nacional Provincial, S.A.B.</v>
          </cell>
          <cell r="AC2451" t="str">
            <v>REAF7901021SA</v>
          </cell>
          <cell r="AD2451" t="str">
            <v>Operativo</v>
          </cell>
          <cell r="AE2451" t="str">
            <v>Asesor de Servicio Moto</v>
          </cell>
          <cell r="AF2451" t="str">
            <v>Unidad Operativa</v>
          </cell>
          <cell r="AG2451" t="str">
            <v>Dirección Servicio y Operaciones</v>
          </cell>
          <cell r="AH2451" t="str">
            <v>Subdir. Siniestros CDMX y Sureste</v>
          </cell>
          <cell r="AI2451" t="str">
            <v>C9215</v>
          </cell>
          <cell r="AJ2451" t="str">
            <v>Moreno Alvárez Elvia Citlalli</v>
          </cell>
          <cell r="AK2451" t="str">
            <v>Tlalnepantla</v>
          </cell>
          <cell r="AL2451" t="str">
            <v>Tlalnepantla</v>
          </cell>
          <cell r="AM2451">
            <v>0</v>
          </cell>
          <cell r="AN2451" t="str">
            <v>fernando.resendiz@gnp.com.mx</v>
          </cell>
          <cell r="AO2451" t="str">
            <v>fernando.resendiz@gnp.com.mx</v>
          </cell>
          <cell r="AQ2451">
            <v>5535229030</v>
          </cell>
          <cell r="AR2451" t="str">
            <v>6363180014949786</v>
          </cell>
          <cell r="AS2451" t="str">
            <v>ACTIVO</v>
          </cell>
          <cell r="AT2451" t="str">
            <v>3452</v>
          </cell>
          <cell r="AU2451" t="str">
            <v>927</v>
          </cell>
          <cell r="AV2451" t="str">
            <v>08/27</v>
          </cell>
          <cell r="AW2451" t="str">
            <v>IMDM24204455..</v>
          </cell>
          <cell r="AX2451" t="str">
            <v>Activo</v>
          </cell>
          <cell r="AY2451" t="str">
            <v>No</v>
          </cell>
          <cell r="AZ2451" t="str">
            <v>-</v>
          </cell>
          <cell r="BA2451" t="str">
            <v>-</v>
          </cell>
          <cell r="BB2451" t="str">
            <v>-</v>
          </cell>
          <cell r="BC2451" t="str">
            <v>-</v>
          </cell>
          <cell r="BD2451" t="str">
            <v>-</v>
          </cell>
          <cell r="BE2451" t="str">
            <v>-</v>
          </cell>
          <cell r="BF2451" t="str">
            <v>-</v>
          </cell>
          <cell r="BG2451">
            <v>4</v>
          </cell>
          <cell r="BH2451">
            <v>2023</v>
          </cell>
          <cell r="BI2451">
            <v>0</v>
          </cell>
          <cell r="BJ2451" t="str">
            <v>Arrendado</v>
          </cell>
          <cell r="BM2451">
            <v>92262.52</v>
          </cell>
          <cell r="BN2451">
            <v>14762.003200000001</v>
          </cell>
          <cell r="BO2451">
            <v>107024.52320000001</v>
          </cell>
          <cell r="BP2451" t="str">
            <v>-</v>
          </cell>
          <cell r="BQ2451" t="str">
            <v>-</v>
          </cell>
          <cell r="BR2451" t="str">
            <v>-</v>
          </cell>
          <cell r="BS2451" t="str">
            <v>-</v>
          </cell>
          <cell r="BT2451" t="str">
            <v>-</v>
          </cell>
          <cell r="BU2451" t="str">
            <v>-</v>
          </cell>
          <cell r="BV2451" t="str">
            <v>-</v>
          </cell>
          <cell r="BW2451" t="str">
            <v>-</v>
          </cell>
          <cell r="BX2451" t="str">
            <v>-</v>
          </cell>
          <cell r="BY2451" t="str">
            <v>-</v>
          </cell>
          <cell r="BZ2451" t="str">
            <v>-</v>
          </cell>
          <cell r="CA2451" t="str">
            <v>-</v>
          </cell>
          <cell r="CB2451" t="str">
            <v>-</v>
          </cell>
          <cell r="CC2451" t="str">
            <v>-</v>
          </cell>
          <cell r="CD2451" t="str">
            <v>-</v>
          </cell>
          <cell r="CE2451" t="str">
            <v>Z</v>
          </cell>
          <cell r="CF2451" t="str">
            <v>-</v>
          </cell>
          <cell r="CG2451" t="str">
            <v>-</v>
          </cell>
          <cell r="CH2451" t="str">
            <v>-</v>
          </cell>
          <cell r="CI2451" t="str">
            <v>-</v>
          </cell>
          <cell r="CJ2451" t="str">
            <v>Ajustador</v>
          </cell>
          <cell r="CK2451">
            <v>36</v>
          </cell>
          <cell r="CL2451" t="str">
            <v>101 - MAGNA</v>
          </cell>
          <cell r="CM2451" t="str">
            <v>19253</v>
          </cell>
          <cell r="CP2451" t="str">
            <v>4020057</v>
          </cell>
        </row>
        <row r="2452">
          <cell r="A2452" t="str">
            <v>19254</v>
          </cell>
          <cell r="B2452" t="str">
            <v>9H7HZ</v>
          </cell>
          <cell r="C2452" t="str">
            <v>Ciudad de México</v>
          </cell>
          <cell r="D2452" t="str">
            <v>No aplica</v>
          </cell>
          <cell r="E2452" t="str">
            <v>BMW</v>
          </cell>
          <cell r="F2452" t="str">
            <v>Motocicleta</v>
          </cell>
          <cell r="G2452" t="str">
            <v>BMW</v>
          </cell>
          <cell r="H2452" t="str">
            <v>F 750 GS Básica</v>
          </cell>
          <cell r="I2452" t="str">
            <v>WB10B0807KZ828153</v>
          </cell>
          <cell r="K2452" t="str">
            <v>Magna</v>
          </cell>
          <cell r="L2452">
            <v>2</v>
          </cell>
          <cell r="M2452">
            <v>18</v>
          </cell>
          <cell r="N2452">
            <v>2019</v>
          </cell>
          <cell r="O2452" t="str">
            <v>Ciudad de México</v>
          </cell>
          <cell r="P2452" t="str">
            <v>Ciudad de México</v>
          </cell>
          <cell r="Q2452" t="str">
            <v>Zona Metropolitana</v>
          </cell>
          <cell r="R2452" t="str">
            <v>Nuevo</v>
          </cell>
          <cell r="S2452" t="str">
            <v>En operación</v>
          </cell>
          <cell r="T2452" t="str">
            <v>GNP</v>
          </cell>
          <cell r="U2452" t="str">
            <v>Grupo Nacional Provincial, S.A.B.</v>
          </cell>
          <cell r="Z2452" t="str">
            <v>Por asignar</v>
          </cell>
          <cell r="AA2452" t="str">
            <v>-</v>
          </cell>
          <cell r="AB2452" t="str">
            <v>-</v>
          </cell>
          <cell r="AC2452" t="str">
            <v>-</v>
          </cell>
          <cell r="AD2452" t="str">
            <v>-</v>
          </cell>
          <cell r="AE2452" t="str">
            <v>-</v>
          </cell>
          <cell r="AF2452" t="str">
            <v>-</v>
          </cell>
          <cell r="AG2452" t="str">
            <v>-</v>
          </cell>
          <cell r="AH2452" t="str">
            <v>-</v>
          </cell>
          <cell r="AI2452" t="str">
            <v>C6705</v>
          </cell>
          <cell r="AJ2452" t="str">
            <v>Ramirez Granados Arturo</v>
          </cell>
          <cell r="AK2452" t="str">
            <v>-</v>
          </cell>
          <cell r="AL2452" t="str">
            <v>-</v>
          </cell>
          <cell r="AM2452" t="str">
            <v>-</v>
          </cell>
          <cell r="AN2452">
            <v>0</v>
          </cell>
          <cell r="AO2452" t="str">
            <v>-</v>
          </cell>
          <cell r="AQ2452" t="str">
            <v>-</v>
          </cell>
          <cell r="AR2452" t="str">
            <v>6363180014949794</v>
          </cell>
          <cell r="AS2452" t="str">
            <v>CANCELADO</v>
          </cell>
          <cell r="AT2452">
            <v>4040</v>
          </cell>
          <cell r="AU2452">
            <v>225</v>
          </cell>
          <cell r="AV2452" t="str">
            <v>08/27</v>
          </cell>
          <cell r="AW2452" t="str">
            <v>IMDM24204456..</v>
          </cell>
          <cell r="AX2452" t="str">
            <v>Activo</v>
          </cell>
          <cell r="AY2452" t="str">
            <v>No</v>
          </cell>
          <cell r="AZ2452" t="str">
            <v>-</v>
          </cell>
          <cell r="BA2452" t="str">
            <v>-</v>
          </cell>
          <cell r="BB2452" t="str">
            <v>-</v>
          </cell>
          <cell r="BC2452" t="str">
            <v>-</v>
          </cell>
          <cell r="BD2452" t="str">
            <v>-</v>
          </cell>
          <cell r="BE2452" t="str">
            <v>-</v>
          </cell>
          <cell r="BF2452" t="str">
            <v>-</v>
          </cell>
          <cell r="BG2452" t="str">
            <v>-</v>
          </cell>
          <cell r="BH2452">
            <v>2023</v>
          </cell>
          <cell r="BI2452">
            <v>0</v>
          </cell>
          <cell r="BJ2452" t="str">
            <v>Arrendado</v>
          </cell>
          <cell r="BM2452">
            <v>92263.52</v>
          </cell>
          <cell r="BN2452">
            <v>14762.163200000001</v>
          </cell>
          <cell r="BO2452">
            <v>107025.6832</v>
          </cell>
          <cell r="BP2452" t="str">
            <v>-</v>
          </cell>
          <cell r="BQ2452" t="str">
            <v>-</v>
          </cell>
          <cell r="BR2452" t="str">
            <v>-</v>
          </cell>
          <cell r="BS2452" t="str">
            <v>-</v>
          </cell>
          <cell r="BT2452" t="str">
            <v>-</v>
          </cell>
          <cell r="BU2452" t="str">
            <v>-</v>
          </cell>
          <cell r="BV2452" t="str">
            <v>-</v>
          </cell>
          <cell r="BW2452" t="str">
            <v>-</v>
          </cell>
          <cell r="BX2452" t="str">
            <v>-</v>
          </cell>
          <cell r="BY2452" t="str">
            <v>-</v>
          </cell>
          <cell r="BZ2452" t="str">
            <v>-</v>
          </cell>
          <cell r="CA2452" t="str">
            <v>-</v>
          </cell>
          <cell r="CB2452" t="str">
            <v>-</v>
          </cell>
          <cell r="CC2452" t="str">
            <v>-</v>
          </cell>
          <cell r="CD2452" t="str">
            <v>-</v>
          </cell>
          <cell r="CE2452" t="str">
            <v>Z</v>
          </cell>
          <cell r="CF2452" t="str">
            <v>-</v>
          </cell>
          <cell r="CG2452" t="str">
            <v>-</v>
          </cell>
          <cell r="CH2452" t="str">
            <v>-</v>
          </cell>
          <cell r="CI2452" t="str">
            <v>-</v>
          </cell>
          <cell r="CJ2452" t="str">
            <v>Ajustador</v>
          </cell>
          <cell r="CK2452">
            <v>36</v>
          </cell>
          <cell r="CL2452" t="str">
            <v>101 - MAGNA</v>
          </cell>
          <cell r="CM2452" t="str">
            <v>19254</v>
          </cell>
          <cell r="CP2452" t="str">
            <v>4020056</v>
          </cell>
        </row>
        <row r="2453">
          <cell r="A2453" t="str">
            <v>19255</v>
          </cell>
          <cell r="B2453" t="str">
            <v>9H8HZ</v>
          </cell>
          <cell r="C2453" t="str">
            <v>Ciudad de México</v>
          </cell>
          <cell r="D2453" t="str">
            <v>No aplica</v>
          </cell>
          <cell r="E2453" t="str">
            <v>BMW</v>
          </cell>
          <cell r="F2453" t="str">
            <v>Motocicleta</v>
          </cell>
          <cell r="G2453" t="str">
            <v>BMW</v>
          </cell>
          <cell r="H2453" t="str">
            <v>F 750 GS Básica</v>
          </cell>
          <cell r="I2453" t="str">
            <v>WB10B0802KZ828299</v>
          </cell>
          <cell r="K2453" t="str">
            <v>Magna</v>
          </cell>
          <cell r="L2453">
            <v>2</v>
          </cell>
          <cell r="M2453">
            <v>18</v>
          </cell>
          <cell r="N2453">
            <v>2019</v>
          </cell>
          <cell r="O2453" t="str">
            <v>Ciudad de México</v>
          </cell>
          <cell r="P2453" t="str">
            <v>Ciudad de México</v>
          </cell>
          <cell r="Q2453" t="str">
            <v>Zona Metropolitana</v>
          </cell>
          <cell r="R2453" t="str">
            <v>Nuevo</v>
          </cell>
          <cell r="S2453" t="str">
            <v>En operación</v>
          </cell>
          <cell r="T2453" t="str">
            <v>GNP</v>
          </cell>
          <cell r="U2453" t="str">
            <v>Grupo Nacional Provincial, S.A.B.</v>
          </cell>
          <cell r="Z2453" t="str">
            <v>Por asignar</v>
          </cell>
          <cell r="AA2453" t="str">
            <v>-</v>
          </cell>
          <cell r="AB2453" t="str">
            <v>-</v>
          </cell>
          <cell r="AC2453" t="str">
            <v>-</v>
          </cell>
          <cell r="AD2453" t="str">
            <v>-</v>
          </cell>
          <cell r="AE2453" t="str">
            <v>-</v>
          </cell>
          <cell r="AF2453" t="str">
            <v>-</v>
          </cell>
          <cell r="AG2453" t="str">
            <v>-</v>
          </cell>
          <cell r="AH2453" t="str">
            <v>-</v>
          </cell>
          <cell r="AI2453" t="str">
            <v>C6705</v>
          </cell>
          <cell r="AJ2453" t="str">
            <v>Ramirez Granados Arturo</v>
          </cell>
          <cell r="AK2453" t="str">
            <v>-</v>
          </cell>
          <cell r="AL2453" t="str">
            <v>-</v>
          </cell>
          <cell r="AM2453" t="str">
            <v>-</v>
          </cell>
          <cell r="AN2453">
            <v>0</v>
          </cell>
          <cell r="AO2453" t="str">
            <v>-</v>
          </cell>
          <cell r="AQ2453" t="str">
            <v>-</v>
          </cell>
          <cell r="AR2453" t="str">
            <v>6363180014949810</v>
          </cell>
          <cell r="AS2453" t="str">
            <v>ACTIVO</v>
          </cell>
          <cell r="AT2453" t="str">
            <v>4828</v>
          </cell>
          <cell r="AU2453" t="str">
            <v>140</v>
          </cell>
          <cell r="AV2453" t="str">
            <v>08/27</v>
          </cell>
          <cell r="AW2453" t="str">
            <v>IMDM24204457..</v>
          </cell>
          <cell r="AX2453" t="str">
            <v>Activo</v>
          </cell>
          <cell r="AY2453" t="str">
            <v>No</v>
          </cell>
          <cell r="AZ2453" t="str">
            <v>-</v>
          </cell>
          <cell r="BA2453" t="str">
            <v>-</v>
          </cell>
          <cell r="BB2453" t="str">
            <v>-</v>
          </cell>
          <cell r="BC2453" t="str">
            <v>-</v>
          </cell>
          <cell r="BD2453" t="str">
            <v>-</v>
          </cell>
          <cell r="BE2453" t="str">
            <v>-</v>
          </cell>
          <cell r="BF2453" t="str">
            <v>-</v>
          </cell>
          <cell r="BG2453" t="str">
            <v>-</v>
          </cell>
          <cell r="BH2453">
            <v>2023</v>
          </cell>
          <cell r="BI2453">
            <v>0</v>
          </cell>
          <cell r="BJ2453" t="str">
            <v>Arrendado</v>
          </cell>
          <cell r="BM2453">
            <v>92264.52</v>
          </cell>
          <cell r="BN2453">
            <v>14762.323200000001</v>
          </cell>
          <cell r="BO2453">
            <v>107026.8432</v>
          </cell>
          <cell r="BP2453" t="str">
            <v>-</v>
          </cell>
          <cell r="BQ2453" t="str">
            <v>-</v>
          </cell>
          <cell r="BR2453" t="str">
            <v>-</v>
          </cell>
          <cell r="BS2453" t="str">
            <v>-</v>
          </cell>
          <cell r="BT2453" t="str">
            <v>-</v>
          </cell>
          <cell r="BU2453" t="str">
            <v>-</v>
          </cell>
          <cell r="BV2453" t="str">
            <v>-</v>
          </cell>
          <cell r="BW2453" t="str">
            <v>-</v>
          </cell>
          <cell r="BX2453" t="str">
            <v>-</v>
          </cell>
          <cell r="BY2453" t="str">
            <v>-</v>
          </cell>
          <cell r="BZ2453" t="str">
            <v>-</v>
          </cell>
          <cell r="CA2453" t="str">
            <v>-</v>
          </cell>
          <cell r="CB2453" t="str">
            <v>-</v>
          </cell>
          <cell r="CC2453" t="str">
            <v>-</v>
          </cell>
          <cell r="CD2453" t="str">
            <v>-</v>
          </cell>
          <cell r="CE2453" t="str">
            <v>Z</v>
          </cell>
          <cell r="CF2453" t="str">
            <v>-</v>
          </cell>
          <cell r="CG2453" t="str">
            <v>-</v>
          </cell>
          <cell r="CH2453" t="str">
            <v>-</v>
          </cell>
          <cell r="CI2453" t="str">
            <v>-</v>
          </cell>
          <cell r="CJ2453" t="str">
            <v>Ajustador</v>
          </cell>
          <cell r="CK2453">
            <v>36</v>
          </cell>
          <cell r="CL2453" t="str">
            <v>101 - MAGNA</v>
          </cell>
          <cell r="CM2453" t="str">
            <v>19255</v>
          </cell>
          <cell r="CP2453" t="str">
            <v>4020050</v>
          </cell>
        </row>
        <row r="2454">
          <cell r="A2454" t="str">
            <v>19256</v>
          </cell>
          <cell r="B2454" t="str">
            <v>9H9HZ</v>
          </cell>
          <cell r="C2454" t="str">
            <v>Ciudad de México</v>
          </cell>
          <cell r="D2454" t="str">
            <v>No aplica</v>
          </cell>
          <cell r="E2454" t="str">
            <v>BMW</v>
          </cell>
          <cell r="F2454" t="str">
            <v>Motocicleta</v>
          </cell>
          <cell r="G2454" t="str">
            <v>BMW</v>
          </cell>
          <cell r="H2454" t="str">
            <v>F 750 GS Básica</v>
          </cell>
          <cell r="I2454" t="str">
            <v>WB10B0800KZ828298</v>
          </cell>
          <cell r="K2454" t="str">
            <v>Magna</v>
          </cell>
          <cell r="L2454">
            <v>2</v>
          </cell>
          <cell r="M2454">
            <v>18</v>
          </cell>
          <cell r="N2454">
            <v>2019</v>
          </cell>
          <cell r="O2454" t="str">
            <v>Ciudad de México</v>
          </cell>
          <cell r="P2454" t="str">
            <v>Ciudad de México</v>
          </cell>
          <cell r="Q2454" t="str">
            <v>Zona Metropolitana</v>
          </cell>
          <cell r="R2454" t="str">
            <v>Nuevo</v>
          </cell>
          <cell r="S2454" t="str">
            <v>En operación</v>
          </cell>
          <cell r="T2454" t="str">
            <v>GNP</v>
          </cell>
          <cell r="U2454" t="str">
            <v>Grupo Nacional Provincial, S.A.B.</v>
          </cell>
          <cell r="Z2454" t="str">
            <v>Por asignar</v>
          </cell>
          <cell r="AA2454" t="str">
            <v>-</v>
          </cell>
          <cell r="AB2454" t="str">
            <v>-</v>
          </cell>
          <cell r="AC2454" t="str">
            <v>-</v>
          </cell>
          <cell r="AD2454" t="str">
            <v>-</v>
          </cell>
          <cell r="AE2454" t="str">
            <v>-</v>
          </cell>
          <cell r="AF2454" t="str">
            <v>-</v>
          </cell>
          <cell r="AG2454" t="str">
            <v>-</v>
          </cell>
          <cell r="AH2454" t="str">
            <v>-</v>
          </cell>
          <cell r="AI2454" t="str">
            <v>C6705</v>
          </cell>
          <cell r="AJ2454" t="str">
            <v>Ramirez Granados Arturo</v>
          </cell>
          <cell r="AK2454" t="str">
            <v>-</v>
          </cell>
          <cell r="AL2454" t="str">
            <v>-</v>
          </cell>
          <cell r="AM2454" t="str">
            <v>-</v>
          </cell>
          <cell r="AN2454">
            <v>0</v>
          </cell>
          <cell r="AO2454" t="str">
            <v>-</v>
          </cell>
          <cell r="AQ2454" t="str">
            <v>-</v>
          </cell>
          <cell r="AR2454" t="str">
            <v>6363180014949844</v>
          </cell>
          <cell r="AS2454" t="str">
            <v>ACTIVO</v>
          </cell>
          <cell r="AT2454" t="str">
            <v>2577</v>
          </cell>
          <cell r="AU2454" t="str">
            <v>011</v>
          </cell>
          <cell r="AV2454" t="str">
            <v>08/27</v>
          </cell>
          <cell r="AW2454" t="str">
            <v>IMDM24204458..</v>
          </cell>
          <cell r="AX2454" t="str">
            <v>Activo</v>
          </cell>
          <cell r="AY2454" t="str">
            <v>No</v>
          </cell>
          <cell r="AZ2454" t="str">
            <v>-</v>
          </cell>
          <cell r="BA2454" t="str">
            <v>-</v>
          </cell>
          <cell r="BB2454" t="str">
            <v>-</v>
          </cell>
          <cell r="BC2454" t="str">
            <v>-</v>
          </cell>
          <cell r="BD2454" t="str">
            <v>-</v>
          </cell>
          <cell r="BE2454" t="str">
            <v>-</v>
          </cell>
          <cell r="BF2454" t="str">
            <v>-</v>
          </cell>
          <cell r="BG2454" t="str">
            <v>-</v>
          </cell>
          <cell r="BH2454">
            <v>2023</v>
          </cell>
          <cell r="BI2454">
            <v>0</v>
          </cell>
          <cell r="BJ2454" t="str">
            <v>Arrendado</v>
          </cell>
          <cell r="BM2454">
            <v>92265.52</v>
          </cell>
          <cell r="BN2454">
            <v>14762.483200000001</v>
          </cell>
          <cell r="BO2454">
            <v>107028.00320000001</v>
          </cell>
          <cell r="BP2454" t="str">
            <v>-</v>
          </cell>
          <cell r="BQ2454" t="str">
            <v>-</v>
          </cell>
          <cell r="BR2454" t="str">
            <v>-</v>
          </cell>
          <cell r="BS2454" t="str">
            <v>-</v>
          </cell>
          <cell r="BT2454" t="str">
            <v>-</v>
          </cell>
          <cell r="BU2454" t="str">
            <v>-</v>
          </cell>
          <cell r="BV2454" t="str">
            <v>-</v>
          </cell>
          <cell r="BW2454" t="str">
            <v>-</v>
          </cell>
          <cell r="BX2454" t="str">
            <v>-</v>
          </cell>
          <cell r="BY2454" t="str">
            <v>-</v>
          </cell>
          <cell r="BZ2454" t="str">
            <v>-</v>
          </cell>
          <cell r="CA2454" t="str">
            <v>-</v>
          </cell>
          <cell r="CB2454" t="str">
            <v>-</v>
          </cell>
          <cell r="CC2454" t="str">
            <v>-</v>
          </cell>
          <cell r="CD2454" t="str">
            <v>-</v>
          </cell>
          <cell r="CE2454" t="str">
            <v>Z</v>
          </cell>
          <cell r="CF2454" t="str">
            <v>-</v>
          </cell>
          <cell r="CG2454" t="str">
            <v>-</v>
          </cell>
          <cell r="CH2454" t="str">
            <v>-</v>
          </cell>
          <cell r="CI2454" t="str">
            <v>-</v>
          </cell>
          <cell r="CJ2454" t="str">
            <v>Ajustador</v>
          </cell>
          <cell r="CK2454">
            <v>36</v>
          </cell>
          <cell r="CL2454" t="str">
            <v>101 - MAGNA</v>
          </cell>
          <cell r="CM2454" t="str">
            <v>19256</v>
          </cell>
          <cell r="CP2454" t="str">
            <v>4020063</v>
          </cell>
        </row>
        <row r="2455">
          <cell r="A2455" t="str">
            <v>19257</v>
          </cell>
          <cell r="B2455" t="str">
            <v>1H1LU</v>
          </cell>
          <cell r="C2455" t="str">
            <v>Ciudad de México</v>
          </cell>
          <cell r="D2455" t="str">
            <v>No aplica</v>
          </cell>
          <cell r="E2455" t="str">
            <v>BMW</v>
          </cell>
          <cell r="F2455" t="str">
            <v>Motocicleta</v>
          </cell>
          <cell r="G2455" t="str">
            <v>BMW</v>
          </cell>
          <cell r="H2455" t="str">
            <v>F 750 GS Básica</v>
          </cell>
          <cell r="I2455" t="str">
            <v>WB10B0809KZ828154</v>
          </cell>
          <cell r="K2455" t="str">
            <v>Magna</v>
          </cell>
          <cell r="L2455">
            <v>2</v>
          </cell>
          <cell r="M2455">
            <v>18</v>
          </cell>
          <cell r="N2455">
            <v>2019</v>
          </cell>
          <cell r="O2455" t="str">
            <v>Ciudad de México</v>
          </cell>
          <cell r="P2455" t="str">
            <v>Ciudad de México</v>
          </cell>
          <cell r="Q2455" t="str">
            <v>Zona Metropolitana</v>
          </cell>
          <cell r="R2455" t="str">
            <v>Nuevo</v>
          </cell>
          <cell r="S2455" t="str">
            <v>En operación</v>
          </cell>
          <cell r="T2455" t="str">
            <v>GNP</v>
          </cell>
          <cell r="U2455" t="str">
            <v>Grupo Nacional Provincial, S.A.B.</v>
          </cell>
          <cell r="Z2455" t="str">
            <v>Por asignar</v>
          </cell>
          <cell r="AA2455" t="str">
            <v>-</v>
          </cell>
          <cell r="AB2455" t="str">
            <v>-</v>
          </cell>
          <cell r="AC2455" t="str">
            <v>-</v>
          </cell>
          <cell r="AD2455" t="str">
            <v>-</v>
          </cell>
          <cell r="AE2455" t="str">
            <v>-</v>
          </cell>
          <cell r="AF2455" t="str">
            <v>-</v>
          </cell>
          <cell r="AG2455" t="str">
            <v>-</v>
          </cell>
          <cell r="AH2455" t="str">
            <v>-</v>
          </cell>
          <cell r="AI2455" t="str">
            <v>C6705</v>
          </cell>
          <cell r="AJ2455" t="str">
            <v>Ramirez Granados Arturo</v>
          </cell>
          <cell r="AK2455" t="str">
            <v>-</v>
          </cell>
          <cell r="AL2455" t="str">
            <v>-</v>
          </cell>
          <cell r="AM2455" t="str">
            <v>-</v>
          </cell>
          <cell r="AN2455">
            <v>0</v>
          </cell>
          <cell r="AO2455" t="str">
            <v>-</v>
          </cell>
          <cell r="AQ2455" t="str">
            <v>-</v>
          </cell>
          <cell r="AR2455" t="str">
            <v>6363180014949851</v>
          </cell>
          <cell r="AS2455" t="str">
            <v>ACTIVO</v>
          </cell>
          <cell r="AT2455" t="str">
            <v>4261</v>
          </cell>
          <cell r="AU2455" t="str">
            <v>744</v>
          </cell>
          <cell r="AV2455" t="str">
            <v>08/27</v>
          </cell>
          <cell r="AW2455" t="str">
            <v>IMDM24204459..</v>
          </cell>
          <cell r="AX2455" t="str">
            <v>Activo</v>
          </cell>
          <cell r="AY2455" t="str">
            <v>No</v>
          </cell>
          <cell r="AZ2455" t="str">
            <v>-</v>
          </cell>
          <cell r="BA2455" t="str">
            <v>-</v>
          </cell>
          <cell r="BB2455" t="str">
            <v>-</v>
          </cell>
          <cell r="BC2455" t="str">
            <v>-</v>
          </cell>
          <cell r="BD2455" t="str">
            <v>-</v>
          </cell>
          <cell r="BE2455" t="str">
            <v>-</v>
          </cell>
          <cell r="BF2455" t="str">
            <v>-</v>
          </cell>
          <cell r="BG2455" t="str">
            <v>-</v>
          </cell>
          <cell r="BH2455">
            <v>2023</v>
          </cell>
          <cell r="BI2455">
            <v>0</v>
          </cell>
          <cell r="BJ2455" t="str">
            <v>Arrendado</v>
          </cell>
          <cell r="BM2455">
            <v>92266.52</v>
          </cell>
          <cell r="BN2455">
            <v>14762.6432</v>
          </cell>
          <cell r="BO2455">
            <v>107029.16320000001</v>
          </cell>
          <cell r="BP2455" t="str">
            <v>-</v>
          </cell>
          <cell r="BQ2455" t="str">
            <v>-</v>
          </cell>
          <cell r="BR2455" t="str">
            <v>-</v>
          </cell>
          <cell r="BS2455" t="str">
            <v>-</v>
          </cell>
          <cell r="BT2455" t="str">
            <v>-</v>
          </cell>
          <cell r="BU2455" t="str">
            <v>-</v>
          </cell>
          <cell r="BV2455" t="str">
            <v>-</v>
          </cell>
          <cell r="BW2455" t="str">
            <v>-</v>
          </cell>
          <cell r="BX2455" t="str">
            <v>-</v>
          </cell>
          <cell r="BY2455" t="str">
            <v>-</v>
          </cell>
          <cell r="BZ2455" t="str">
            <v>-</v>
          </cell>
          <cell r="CA2455" t="str">
            <v>-</v>
          </cell>
          <cell r="CB2455" t="str">
            <v>-</v>
          </cell>
          <cell r="CC2455" t="str">
            <v>-</v>
          </cell>
          <cell r="CD2455" t="str">
            <v>-</v>
          </cell>
          <cell r="CE2455" t="str">
            <v>U</v>
          </cell>
          <cell r="CF2455" t="str">
            <v>-</v>
          </cell>
          <cell r="CG2455" t="str">
            <v>-</v>
          </cell>
          <cell r="CH2455" t="str">
            <v>-</v>
          </cell>
          <cell r="CI2455" t="str">
            <v>-</v>
          </cell>
          <cell r="CJ2455" t="str">
            <v>Ajustador</v>
          </cell>
          <cell r="CK2455">
            <v>36</v>
          </cell>
          <cell r="CL2455" t="str">
            <v>101 - MAGNA</v>
          </cell>
          <cell r="CM2455" t="str">
            <v>19257</v>
          </cell>
          <cell r="CP2455" t="str">
            <v>4020072</v>
          </cell>
        </row>
        <row r="2456">
          <cell r="A2456" t="str">
            <v>19258</v>
          </cell>
          <cell r="B2456" t="str">
            <v>09F221</v>
          </cell>
          <cell r="E2456" t="str">
            <v>Prius</v>
          </cell>
          <cell r="F2456" t="str">
            <v>Automóvil</v>
          </cell>
          <cell r="G2456" t="str">
            <v>Prius</v>
          </cell>
          <cell r="H2456" t="str">
            <v>Prius C 5 Ptas, Híbrido, T/A-CVT, D/H, A/A, ABS, B/A, E/E, CD/BT</v>
          </cell>
          <cell r="I2456" t="str">
            <v>JTDKDTB37K1632111</v>
          </cell>
          <cell r="J2456" t="str">
            <v>1NZ 8939222</v>
          </cell>
          <cell r="K2456" t="str">
            <v>Magna</v>
          </cell>
          <cell r="L2456">
            <v>4</v>
          </cell>
          <cell r="M2456">
            <v>36</v>
          </cell>
          <cell r="N2456">
            <v>2019</v>
          </cell>
          <cell r="P2456" t="str">
            <v>-</v>
          </cell>
          <cell r="Q2456" t="str">
            <v>-</v>
          </cell>
          <cell r="R2456" t="str">
            <v>Nuevo</v>
          </cell>
          <cell r="Z2456" t="str">
            <v>Por asignar</v>
          </cell>
          <cell r="AA2456" t="str">
            <v>-</v>
          </cell>
          <cell r="AB2456" t="str">
            <v>-</v>
          </cell>
          <cell r="AC2456" t="str">
            <v>-</v>
          </cell>
          <cell r="AD2456" t="str">
            <v>-</v>
          </cell>
          <cell r="AE2456" t="str">
            <v>-</v>
          </cell>
          <cell r="AF2456" t="str">
            <v>-</v>
          </cell>
          <cell r="AG2456" t="str">
            <v>-</v>
          </cell>
          <cell r="AH2456" t="str">
            <v>-</v>
          </cell>
          <cell r="AI2456" t="str">
            <v>C6705</v>
          </cell>
          <cell r="AJ2456" t="str">
            <v>Ramirez Granados Arturo</v>
          </cell>
          <cell r="AK2456" t="str">
            <v>-</v>
          </cell>
          <cell r="AL2456" t="str">
            <v>-</v>
          </cell>
          <cell r="AM2456" t="str">
            <v>-</v>
          </cell>
          <cell r="AN2456">
            <v>0</v>
          </cell>
          <cell r="AO2456" t="str">
            <v>-</v>
          </cell>
          <cell r="AR2456" t="str">
            <v>6363180015550047</v>
          </cell>
          <cell r="AS2456" t="str">
            <v>ACTIVO</v>
          </cell>
          <cell r="AT2456" t="str">
            <v>5085</v>
          </cell>
          <cell r="AU2456" t="str">
            <v>964</v>
          </cell>
          <cell r="AV2456" t="str">
            <v>10/27</v>
          </cell>
          <cell r="AW2456" t="str">
            <v>IMDM24204435..</v>
          </cell>
          <cell r="AX2456" t="str">
            <v>Activo</v>
          </cell>
          <cell r="BG2456" t="str">
            <v>-</v>
          </cell>
          <cell r="BK2456" t="str">
            <v>CFU000031602</v>
          </cell>
          <cell r="BM2456">
            <v>267008.62</v>
          </cell>
          <cell r="BN2456">
            <v>42721.38</v>
          </cell>
          <cell r="BO2456">
            <v>309730</v>
          </cell>
          <cell r="CJ2456" t="str">
            <v>Ajustador</v>
          </cell>
        </row>
        <row r="2457">
          <cell r="A2457" t="str">
            <v>19259</v>
          </cell>
          <cell r="B2457" t="str">
            <v>09F217</v>
          </cell>
          <cell r="E2457" t="str">
            <v>Prius</v>
          </cell>
          <cell r="F2457" t="str">
            <v>Automóvil</v>
          </cell>
          <cell r="G2457" t="str">
            <v>Prius</v>
          </cell>
          <cell r="H2457" t="str">
            <v>Prius C 5 Ptas, Híbrido, T/A-CVT, D/H, A/A, ABS, B/A, E/E, CD/BT</v>
          </cell>
          <cell r="I2457" t="str">
            <v>JTDKDTB32K1632033</v>
          </cell>
          <cell r="J2457" t="str">
            <v>1NZ 8935219</v>
          </cell>
          <cell r="K2457" t="str">
            <v>Magna</v>
          </cell>
          <cell r="L2457">
            <v>4</v>
          </cell>
          <cell r="M2457">
            <v>36</v>
          </cell>
          <cell r="N2457">
            <v>2019</v>
          </cell>
          <cell r="P2457" t="str">
            <v>-</v>
          </cell>
          <cell r="Q2457" t="str">
            <v>-</v>
          </cell>
          <cell r="R2457" t="str">
            <v>Nuevo</v>
          </cell>
          <cell r="Z2457" t="str">
            <v>Por asignar</v>
          </cell>
          <cell r="AA2457" t="str">
            <v>-</v>
          </cell>
          <cell r="AB2457" t="str">
            <v>-</v>
          </cell>
          <cell r="AC2457" t="str">
            <v>-</v>
          </cell>
          <cell r="AD2457" t="str">
            <v>-</v>
          </cell>
          <cell r="AE2457" t="str">
            <v>-</v>
          </cell>
          <cell r="AF2457" t="str">
            <v>-</v>
          </cell>
          <cell r="AG2457" t="str">
            <v>-</v>
          </cell>
          <cell r="AH2457" t="str">
            <v>-</v>
          </cell>
          <cell r="AI2457" t="str">
            <v>C6705</v>
          </cell>
          <cell r="AJ2457" t="str">
            <v>Ramirez Granados Arturo</v>
          </cell>
          <cell r="AK2457" t="str">
            <v>-</v>
          </cell>
          <cell r="AL2457" t="str">
            <v>-</v>
          </cell>
          <cell r="AM2457" t="str">
            <v>-</v>
          </cell>
          <cell r="AN2457">
            <v>0</v>
          </cell>
          <cell r="AO2457" t="str">
            <v>-</v>
          </cell>
          <cell r="AR2457" t="str">
            <v>6363180015550039</v>
          </cell>
          <cell r="AS2457" t="str">
            <v>ACTIVO</v>
          </cell>
          <cell r="AT2457" t="str">
            <v>1916</v>
          </cell>
          <cell r="AU2457" t="str">
            <v>635</v>
          </cell>
          <cell r="AV2457" t="str">
            <v>10/27</v>
          </cell>
          <cell r="AW2457" t="str">
            <v>IMDM24204436..</v>
          </cell>
          <cell r="AX2457" t="str">
            <v>Activo</v>
          </cell>
          <cell r="BG2457" t="str">
            <v>-</v>
          </cell>
          <cell r="BK2457" t="str">
            <v>CFU000031603</v>
          </cell>
          <cell r="BM2457">
            <v>267008.62</v>
          </cell>
          <cell r="BN2457">
            <v>42721.38</v>
          </cell>
          <cell r="BO2457">
            <v>309730</v>
          </cell>
          <cell r="CJ2457" t="str">
            <v>Ajustador</v>
          </cell>
        </row>
        <row r="2458">
          <cell r="A2458" t="str">
            <v>19260</v>
          </cell>
          <cell r="B2458" t="str">
            <v>09F214</v>
          </cell>
          <cell r="E2458" t="str">
            <v>Prius</v>
          </cell>
          <cell r="F2458" t="str">
            <v>Automóvil</v>
          </cell>
          <cell r="G2458" t="str">
            <v>Prius</v>
          </cell>
          <cell r="H2458" t="str">
            <v>Prius C 5 Ptas, Híbrido, T/A-CVT, D/H, A/A, ABS, B/A, E/E, CD/BT</v>
          </cell>
          <cell r="I2458" t="str">
            <v>JTDKDTB32K1631349</v>
          </cell>
          <cell r="J2458" t="str">
            <v>1NZ 8919529</v>
          </cell>
          <cell r="K2458" t="str">
            <v>Magna</v>
          </cell>
          <cell r="L2458">
            <v>4</v>
          </cell>
          <cell r="M2458">
            <v>36</v>
          </cell>
          <cell r="N2458">
            <v>2019</v>
          </cell>
          <cell r="P2458" t="str">
            <v>-</v>
          </cell>
          <cell r="Q2458" t="str">
            <v>-</v>
          </cell>
          <cell r="R2458" t="str">
            <v>Nuevo</v>
          </cell>
          <cell r="Z2458" t="str">
            <v>Por asignar</v>
          </cell>
          <cell r="AA2458" t="str">
            <v>-</v>
          </cell>
          <cell r="AB2458" t="str">
            <v>-</v>
          </cell>
          <cell r="AC2458" t="str">
            <v>-</v>
          </cell>
          <cell r="AD2458" t="str">
            <v>-</v>
          </cell>
          <cell r="AE2458" t="str">
            <v>-</v>
          </cell>
          <cell r="AF2458" t="str">
            <v>-</v>
          </cell>
          <cell r="AG2458" t="str">
            <v>-</v>
          </cell>
          <cell r="AH2458" t="str">
            <v>-</v>
          </cell>
          <cell r="AI2458" t="str">
            <v>C6705</v>
          </cell>
          <cell r="AJ2458" t="str">
            <v>Ramirez Granados Arturo</v>
          </cell>
          <cell r="AK2458" t="str">
            <v>-</v>
          </cell>
          <cell r="AL2458" t="str">
            <v>-</v>
          </cell>
          <cell r="AM2458" t="str">
            <v>-</v>
          </cell>
          <cell r="AN2458">
            <v>0</v>
          </cell>
          <cell r="AO2458" t="str">
            <v>-</v>
          </cell>
          <cell r="AR2458" t="str">
            <v>6363180015534439</v>
          </cell>
          <cell r="AS2458" t="str">
            <v>ACTIVO</v>
          </cell>
          <cell r="AT2458" t="str">
            <v>0390</v>
          </cell>
          <cell r="AU2458" t="str">
            <v>362</v>
          </cell>
          <cell r="AV2458" t="str">
            <v>10/27</v>
          </cell>
          <cell r="AW2458" t="str">
            <v>IMDM24204440..</v>
          </cell>
          <cell r="AX2458" t="str">
            <v>Activo</v>
          </cell>
          <cell r="BG2458" t="str">
            <v>-</v>
          </cell>
          <cell r="BK2458" t="str">
            <v>GFU000028987</v>
          </cell>
          <cell r="BM2458">
            <v>267008.62</v>
          </cell>
          <cell r="BN2458">
            <v>42721.38</v>
          </cell>
          <cell r="BO2458">
            <v>309730</v>
          </cell>
          <cell r="CJ2458" t="str">
            <v>PAdmvo</v>
          </cell>
        </row>
        <row r="2459">
          <cell r="A2459" t="str">
            <v>19261</v>
          </cell>
          <cell r="B2459" t="str">
            <v>09F216</v>
          </cell>
          <cell r="E2459" t="str">
            <v>Prius</v>
          </cell>
          <cell r="F2459" t="str">
            <v>Automóvil</v>
          </cell>
          <cell r="G2459" t="str">
            <v>Prius</v>
          </cell>
          <cell r="H2459" t="str">
            <v>Prius C 5 Ptas, Híbrido, T/A-CVT, D/H, A/A, ABS, B/A, E/E, CD/BT</v>
          </cell>
          <cell r="I2459" t="str">
            <v>JTDKDTB38K1631131</v>
          </cell>
          <cell r="J2459" t="str">
            <v>1NZ 8914422</v>
          </cell>
          <cell r="K2459" t="str">
            <v>Magna</v>
          </cell>
          <cell r="L2459">
            <v>4</v>
          </cell>
          <cell r="M2459">
            <v>36</v>
          </cell>
          <cell r="N2459">
            <v>2019</v>
          </cell>
          <cell r="P2459" t="str">
            <v>-</v>
          </cell>
          <cell r="Q2459" t="str">
            <v>-</v>
          </cell>
          <cell r="R2459" t="str">
            <v>Nuevo</v>
          </cell>
          <cell r="Z2459" t="str">
            <v>Por asignar</v>
          </cell>
          <cell r="AA2459" t="str">
            <v>-</v>
          </cell>
          <cell r="AB2459" t="str">
            <v>-</v>
          </cell>
          <cell r="AC2459" t="str">
            <v>-</v>
          </cell>
          <cell r="AD2459" t="str">
            <v>-</v>
          </cell>
          <cell r="AE2459" t="str">
            <v>-</v>
          </cell>
          <cell r="AF2459" t="str">
            <v>-</v>
          </cell>
          <cell r="AG2459" t="str">
            <v>-</v>
          </cell>
          <cell r="AH2459" t="str">
            <v>-</v>
          </cell>
          <cell r="AI2459" t="str">
            <v>C6705</v>
          </cell>
          <cell r="AJ2459" t="str">
            <v>Ramirez Granados Arturo</v>
          </cell>
          <cell r="AK2459" t="str">
            <v>-</v>
          </cell>
          <cell r="AL2459" t="str">
            <v>-</v>
          </cell>
          <cell r="AM2459" t="str">
            <v>-</v>
          </cell>
          <cell r="AN2459">
            <v>0</v>
          </cell>
          <cell r="AO2459" t="str">
            <v>-</v>
          </cell>
          <cell r="AR2459" t="str">
            <v>6363180015550369</v>
          </cell>
          <cell r="AS2459" t="str">
            <v>ACTIVO</v>
          </cell>
          <cell r="AT2459" t="str">
            <v>4483</v>
          </cell>
          <cell r="AU2459" t="str">
            <v>282</v>
          </cell>
          <cell r="AV2459" t="str">
            <v>10/27</v>
          </cell>
          <cell r="AW2459" t="str">
            <v>IMDM24204437..</v>
          </cell>
          <cell r="AX2459" t="str">
            <v>Activo</v>
          </cell>
          <cell r="BG2459" t="str">
            <v>-</v>
          </cell>
          <cell r="BK2459" t="str">
            <v>GFU000028988</v>
          </cell>
          <cell r="BM2459">
            <v>267008.62</v>
          </cell>
          <cell r="BN2459">
            <v>42721.38</v>
          </cell>
          <cell r="BO2459">
            <v>309730</v>
          </cell>
          <cell r="CJ2459" t="str">
            <v>Ajustador</v>
          </cell>
        </row>
        <row r="2460">
          <cell r="A2460" t="str">
            <v>19262</v>
          </cell>
          <cell r="B2460" t="str">
            <v>09F219</v>
          </cell>
          <cell r="E2460" t="str">
            <v>Prius</v>
          </cell>
          <cell r="F2460" t="str">
            <v>Automóvil</v>
          </cell>
          <cell r="G2460" t="str">
            <v>Prius</v>
          </cell>
          <cell r="H2460" t="str">
            <v>Prius C 5 Ptas, Híbrido, T/A-CVT, D/H, A/A, ABS, B/A, E/E, CD/BT</v>
          </cell>
          <cell r="I2460" t="str">
            <v>JTDKDTB35K1631202</v>
          </cell>
          <cell r="J2460" t="str">
            <v>1NZ 8900485</v>
          </cell>
          <cell r="K2460" t="str">
            <v>Magna</v>
          </cell>
          <cell r="L2460">
            <v>4</v>
          </cell>
          <cell r="M2460">
            <v>36</v>
          </cell>
          <cell r="N2460">
            <v>2019</v>
          </cell>
          <cell r="O2460" t="str">
            <v>Puebla</v>
          </cell>
          <cell r="P2460" t="str">
            <v>Puebla</v>
          </cell>
          <cell r="Q2460" t="str">
            <v>Sureste</v>
          </cell>
          <cell r="R2460" t="str">
            <v>Activo</v>
          </cell>
          <cell r="V2460" t="str">
            <v>Asesor de Servicio</v>
          </cell>
          <cell r="Z2460" t="str">
            <v>S04305</v>
          </cell>
          <cell r="AA2460" t="str">
            <v>Oropeza Herrera Michel</v>
          </cell>
          <cell r="AB2460" t="str">
            <v>Servicios Administrativos en Reclamaciones, S.A. de C.V.</v>
          </cell>
          <cell r="AC2460" t="str">
            <v>OOHM820929K15</v>
          </cell>
          <cell r="AD2460" t="str">
            <v>Operativo</v>
          </cell>
          <cell r="AE2460" t="str">
            <v>Asesor de Servicio</v>
          </cell>
          <cell r="AF2460" t="str">
            <v>Unidad Operativa</v>
          </cell>
          <cell r="AG2460" t="str">
            <v>Dirección Servicio y Operaciones</v>
          </cell>
          <cell r="AH2460" t="str">
            <v>Subdir. Siniestros CDMX y Sureste</v>
          </cell>
          <cell r="AI2460" t="str">
            <v>C9208</v>
          </cell>
          <cell r="AJ2460" t="str">
            <v>Lasa Estrada Antxon</v>
          </cell>
          <cell r="AK2460" t="str">
            <v>Paseo Opera</v>
          </cell>
          <cell r="AL2460" t="str">
            <v>Puebla</v>
          </cell>
          <cell r="AM2460">
            <v>0</v>
          </cell>
          <cell r="AN2460" t="str">
            <v>michel.oropeza@gnp.com.mx</v>
          </cell>
          <cell r="AO2460" t="str">
            <v>michel.oropeza@gnp.com.mx</v>
          </cell>
          <cell r="AR2460" t="str">
            <v>6363180015550377</v>
          </cell>
          <cell r="AS2460" t="str">
            <v>ACTIVO</v>
          </cell>
          <cell r="AT2460" t="str">
            <v>6659</v>
          </cell>
          <cell r="AU2460" t="str">
            <v>704</v>
          </cell>
          <cell r="AV2460" t="str">
            <v>10/27</v>
          </cell>
          <cell r="AW2460" t="str">
            <v>IMDM24204438..</v>
          </cell>
          <cell r="AX2460" t="str">
            <v>Activo</v>
          </cell>
          <cell r="BG2460">
            <v>4</v>
          </cell>
          <cell r="BK2460" t="str">
            <v>GFU000028989</v>
          </cell>
          <cell r="BM2460">
            <v>267008.62</v>
          </cell>
          <cell r="BN2460">
            <v>42721.38</v>
          </cell>
          <cell r="BO2460">
            <v>309730</v>
          </cell>
          <cell r="CJ2460" t="str">
            <v>Ajustador</v>
          </cell>
        </row>
        <row r="2461">
          <cell r="A2461" t="str">
            <v>20001</v>
          </cell>
          <cell r="E2461" t="str">
            <v>Prius</v>
          </cell>
          <cell r="F2461" t="str">
            <v>Automóvil</v>
          </cell>
          <cell r="G2461" t="str">
            <v>Toyota</v>
          </cell>
          <cell r="H2461" t="str">
            <v>Prius C 5 Ptas, Híbrido, T/A-CVT, D/H, A/A, ABS, B/A, E/E, CD/BT</v>
          </cell>
          <cell r="I2461" t="str">
            <v>JTDKDTB34L1635095</v>
          </cell>
          <cell r="J2461">
            <v>43761</v>
          </cell>
          <cell r="K2461" t="str">
            <v>Magna</v>
          </cell>
          <cell r="L2461">
            <v>4</v>
          </cell>
          <cell r="M2461">
            <v>36</v>
          </cell>
          <cell r="N2461">
            <v>2020</v>
          </cell>
          <cell r="O2461" t="str">
            <v>Cuernavaca</v>
          </cell>
          <cell r="P2461" t="str">
            <v>Morelos</v>
          </cell>
          <cell r="Q2461" t="str">
            <v>Centro</v>
          </cell>
          <cell r="R2461" t="str">
            <v>Activo</v>
          </cell>
          <cell r="V2461" t="str">
            <v>Supervisor de Taller</v>
          </cell>
          <cell r="Z2461" t="str">
            <v>N94877</v>
          </cell>
          <cell r="AA2461" t="str">
            <v>Leal Mateos Amelia</v>
          </cell>
          <cell r="AB2461" t="str">
            <v>Grupo Nacional Provincial, S.A.B.</v>
          </cell>
          <cell r="AC2461" t="str">
            <v>LEMA790227UH5</v>
          </cell>
          <cell r="AD2461" t="str">
            <v>Operativo</v>
          </cell>
          <cell r="AE2461" t="str">
            <v>Visitador de Taller</v>
          </cell>
          <cell r="AF2461" t="str">
            <v>Unidad Operativa</v>
          </cell>
          <cell r="AG2461" t="str">
            <v>Dirección Servicio y Operaciones</v>
          </cell>
          <cell r="AH2461" t="str">
            <v>Subdir. Siniestros CDMX y Sureste</v>
          </cell>
          <cell r="AI2461" t="str">
            <v>C9215</v>
          </cell>
          <cell r="AJ2461" t="str">
            <v>Moreno Alvárez Elvia Citlalli</v>
          </cell>
          <cell r="AK2461" t="str">
            <v>Poniente PB</v>
          </cell>
          <cell r="AL2461" t="str">
            <v>Plaza GNP</v>
          </cell>
          <cell r="AM2461">
            <v>0</v>
          </cell>
          <cell r="AN2461" t="str">
            <v>amelia.leal@gnp.com.mx</v>
          </cell>
          <cell r="AO2461" t="str">
            <v>amelia.leal@gnp.com.mx</v>
          </cell>
          <cell r="AQ2461">
            <v>7771899363</v>
          </cell>
          <cell r="AR2461" t="str">
            <v>-</v>
          </cell>
          <cell r="AS2461" t="str">
            <v>-</v>
          </cell>
          <cell r="AT2461" t="str">
            <v>-</v>
          </cell>
          <cell r="AU2461" t="str">
            <v>-</v>
          </cell>
          <cell r="AV2461" t="str">
            <v>-</v>
          </cell>
          <cell r="AW2461" t="str">
            <v>-</v>
          </cell>
          <cell r="AX2461" t="str">
            <v>-</v>
          </cell>
          <cell r="AY2461" t="str">
            <v>Si</v>
          </cell>
          <cell r="AZ2461">
            <v>1288.3399999999999</v>
          </cell>
          <cell r="BG2461">
            <v>4</v>
          </cell>
          <cell r="BM2461">
            <v>274846.55</v>
          </cell>
          <cell r="BN2461">
            <v>43975.45</v>
          </cell>
          <cell r="BO2461">
            <v>318822</v>
          </cell>
          <cell r="CJ2461" t="str">
            <v>-</v>
          </cell>
        </row>
        <row r="2462">
          <cell r="A2462" t="str">
            <v>20002</v>
          </cell>
          <cell r="E2462" t="str">
            <v>Prius</v>
          </cell>
          <cell r="F2462" t="str">
            <v>Automóvil</v>
          </cell>
          <cell r="G2462" t="str">
            <v>Toyota</v>
          </cell>
          <cell r="H2462" t="str">
            <v>Prius C 5 Ptas, Híbrido, T/A-CVT, D/H, A/A, ABS, B/A, E/E, CD/BT</v>
          </cell>
          <cell r="I2462" t="str">
            <v>JTDKDTB35L1635199</v>
          </cell>
          <cell r="J2462">
            <v>43761</v>
          </cell>
          <cell r="K2462" t="str">
            <v>Magna</v>
          </cell>
          <cell r="L2462">
            <v>4</v>
          </cell>
          <cell r="M2462">
            <v>36</v>
          </cell>
          <cell r="N2462">
            <v>2020</v>
          </cell>
          <cell r="O2462" t="str">
            <v>Cuernavaca</v>
          </cell>
          <cell r="P2462" t="str">
            <v>Morelos</v>
          </cell>
          <cell r="Q2462" t="str">
            <v>Centro</v>
          </cell>
          <cell r="R2462" t="str">
            <v>Activo</v>
          </cell>
          <cell r="V2462" t="str">
            <v>Agente Empleado</v>
          </cell>
          <cell r="Z2462" t="str">
            <v>V02321</v>
          </cell>
          <cell r="AA2462" t="str">
            <v>Peralta Mauricio Julio Cesar</v>
          </cell>
          <cell r="AB2462" t="str">
            <v>GNP Administración de Venta Masiva, S.A. de C.V.</v>
          </cell>
          <cell r="AC2462" t="str">
            <v>PEMJ781122AL9</v>
          </cell>
          <cell r="AD2462" t="str">
            <v>Jefe de departamento</v>
          </cell>
          <cell r="AE2462" t="str">
            <v>Gerente Comercial</v>
          </cell>
          <cell r="AF2462" t="str">
            <v>Unidad de Negocio</v>
          </cell>
          <cell r="AG2462" t="str">
            <v>Dirección Canal Masivo</v>
          </cell>
          <cell r="AH2462" t="str">
            <v>Subdirección Comercial Agentes y Empleados</v>
          </cell>
          <cell r="AI2462" t="str">
            <v>C2041</v>
          </cell>
          <cell r="AJ2462" t="str">
            <v>Cabrera Zúñiga Saúl</v>
          </cell>
          <cell r="AK2462" t="str">
            <v>Cuernavaca</v>
          </cell>
          <cell r="AL2462" t="str">
            <v>Cuernavaca</v>
          </cell>
          <cell r="AM2462">
            <v>0</v>
          </cell>
          <cell r="AN2462" t="str">
            <v>julio.peralta@gnp.com.mx</v>
          </cell>
          <cell r="AO2462" t="str">
            <v>julio.peralta@gnp.com.mx</v>
          </cell>
          <cell r="AQ2462">
            <v>5562007572</v>
          </cell>
          <cell r="AR2462" t="str">
            <v>-</v>
          </cell>
          <cell r="AS2462" t="str">
            <v>-</v>
          </cell>
          <cell r="AT2462" t="str">
            <v>-</v>
          </cell>
          <cell r="AU2462" t="str">
            <v>-</v>
          </cell>
          <cell r="AV2462" t="str">
            <v>-</v>
          </cell>
          <cell r="AW2462" t="str">
            <v>-</v>
          </cell>
          <cell r="AX2462" t="str">
            <v>-</v>
          </cell>
          <cell r="BG2462" t="str">
            <v>-</v>
          </cell>
          <cell r="BM2462">
            <v>274846.55</v>
          </cell>
          <cell r="BN2462">
            <v>43975.45</v>
          </cell>
          <cell r="BO2462">
            <v>318822</v>
          </cell>
          <cell r="CJ2462" t="str">
            <v>-</v>
          </cell>
        </row>
        <row r="2463">
          <cell r="A2463" t="str">
            <v>20003</v>
          </cell>
          <cell r="E2463" t="str">
            <v>Prius</v>
          </cell>
          <cell r="F2463" t="str">
            <v>Automóvil</v>
          </cell>
          <cell r="G2463" t="str">
            <v>Toyota</v>
          </cell>
          <cell r="H2463" t="str">
            <v>Prius C 5 Ptas, Híbrido, T/A-CVT, D/H, A/A, ABS, B/A, E/E, CD/BT</v>
          </cell>
          <cell r="I2463" t="str">
            <v>JTDKDTB3XL139OP46</v>
          </cell>
          <cell r="J2463">
            <v>43761</v>
          </cell>
          <cell r="K2463" t="str">
            <v>Magna</v>
          </cell>
          <cell r="L2463">
            <v>4</v>
          </cell>
          <cell r="M2463">
            <v>36</v>
          </cell>
          <cell r="N2463">
            <v>2020</v>
          </cell>
          <cell r="O2463" t="str">
            <v>Cuernavaca</v>
          </cell>
          <cell r="P2463" t="str">
            <v>Morelos</v>
          </cell>
          <cell r="Q2463" t="str">
            <v>Centro</v>
          </cell>
          <cell r="R2463" t="str">
            <v>Activo</v>
          </cell>
          <cell r="V2463" t="str">
            <v>Supervisor Ajustes</v>
          </cell>
          <cell r="Z2463" t="str">
            <v>N91437</v>
          </cell>
          <cell r="AA2463" t="str">
            <v>Arriaga Espejel Vicente Alejandro</v>
          </cell>
          <cell r="AB2463" t="str">
            <v>Grupo Nacional Provincial, S.A.B.</v>
          </cell>
          <cell r="AC2463" t="str">
            <v>AIEV820226SW4</v>
          </cell>
          <cell r="AD2463" t="str">
            <v>Jefe de departamento</v>
          </cell>
          <cell r="AE2463" t="str">
            <v>Supervisor Siniestros Autos</v>
          </cell>
          <cell r="AF2463" t="str">
            <v>Unidad Operativa</v>
          </cell>
          <cell r="AG2463" t="str">
            <v>Dirección Servicio y Operaciones</v>
          </cell>
          <cell r="AH2463" t="str">
            <v>Subdir. Siniestros CDMX y Sureste </v>
          </cell>
          <cell r="AI2463" t="str">
            <v>C9215</v>
          </cell>
          <cell r="AJ2463" t="str">
            <v>Moreno Alvárez Elvia Citlalli</v>
          </cell>
          <cell r="AK2463" t="str">
            <v>Cuernavaca</v>
          </cell>
          <cell r="AL2463" t="str">
            <v>Cuernavaca</v>
          </cell>
          <cell r="AM2463">
            <v>1721</v>
          </cell>
          <cell r="AN2463" t="str">
            <v>vicente.arriaga@gnp.com.mx</v>
          </cell>
          <cell r="AO2463" t="str">
            <v>vicente.arriaga@gnp.com.mx</v>
          </cell>
          <cell r="AQ2463">
            <v>5543468651</v>
          </cell>
          <cell r="AR2463" t="str">
            <v>-</v>
          </cell>
          <cell r="AS2463" t="str">
            <v>-</v>
          </cell>
          <cell r="AT2463" t="str">
            <v>-</v>
          </cell>
          <cell r="AU2463" t="str">
            <v>-</v>
          </cell>
          <cell r="AV2463" t="str">
            <v>-</v>
          </cell>
          <cell r="AW2463" t="str">
            <v>-</v>
          </cell>
          <cell r="AX2463" t="str">
            <v>-</v>
          </cell>
          <cell r="AY2463" t="str">
            <v>Si</v>
          </cell>
          <cell r="BG2463">
            <v>4</v>
          </cell>
          <cell r="BM2463">
            <v>274846.55</v>
          </cell>
          <cell r="BN2463">
            <v>43975.45</v>
          </cell>
          <cell r="BO2463">
            <v>318822</v>
          </cell>
          <cell r="CJ2463" t="str">
            <v>-</v>
          </cell>
        </row>
        <row r="2464">
          <cell r="A2464" t="str">
            <v>20004</v>
          </cell>
          <cell r="B2464" t="str">
            <v>10F337</v>
          </cell>
          <cell r="E2464" t="str">
            <v>Prius</v>
          </cell>
          <cell r="F2464" t="str">
            <v>Automóvil</v>
          </cell>
          <cell r="G2464" t="str">
            <v>Toyota</v>
          </cell>
          <cell r="H2464" t="str">
            <v>Prius C 5 Ptas, Híbrido, T/A-CVT, D/H, A/A, ABS, B/A, E/E, CD/BT</v>
          </cell>
          <cell r="I2464" t="str">
            <v>JTDKDTB30L1634817</v>
          </cell>
          <cell r="J2464" t="str">
            <v>1NZ- 9005277</v>
          </cell>
          <cell r="K2464" t="str">
            <v>Magna</v>
          </cell>
          <cell r="L2464">
            <v>4</v>
          </cell>
          <cell r="M2464">
            <v>36</v>
          </cell>
          <cell r="N2464">
            <v>2020</v>
          </cell>
          <cell r="O2464" t="str">
            <v>Cuernavaca</v>
          </cell>
          <cell r="P2464" t="str">
            <v>Morelos</v>
          </cell>
          <cell r="Q2464" t="str">
            <v>Centro</v>
          </cell>
          <cell r="R2464" t="str">
            <v>Activo</v>
          </cell>
          <cell r="V2464" t="str">
            <v>Asesor de Servicio</v>
          </cell>
          <cell r="Z2464" t="str">
            <v>N88473</v>
          </cell>
          <cell r="AA2464" t="str">
            <v>Reyna García Arturo</v>
          </cell>
          <cell r="AB2464" t="str">
            <v>Grupo Nacional Provincial, S.A.B.</v>
          </cell>
          <cell r="AC2464" t="str">
            <v>REGA730523NE1</v>
          </cell>
          <cell r="AD2464" t="str">
            <v>Operativo</v>
          </cell>
          <cell r="AE2464" t="str">
            <v>Asesor de Servicio Automovil</v>
          </cell>
          <cell r="AF2464" t="str">
            <v>Unidad Operativa</v>
          </cell>
          <cell r="AG2464" t="str">
            <v>Dirección Servicio y Operaciones</v>
          </cell>
          <cell r="AH2464" t="str">
            <v>Subdir. Siniestros CDMX y Sureste</v>
          </cell>
          <cell r="AI2464" t="str">
            <v>C9215</v>
          </cell>
          <cell r="AJ2464" t="str">
            <v>Moreno Alvárez Elvia Citlalli</v>
          </cell>
          <cell r="AK2464" t="str">
            <v>Tlalnepantla</v>
          </cell>
          <cell r="AL2464" t="str">
            <v>Tlalnepantla</v>
          </cell>
          <cell r="AM2464">
            <v>0</v>
          </cell>
          <cell r="AN2464" t="str">
            <v>arturo.reyna@gnp.com.mx</v>
          </cell>
          <cell r="AO2464" t="str">
            <v>arturo.reyna@gnp.com.mx</v>
          </cell>
          <cell r="AQ2464">
            <v>5535228244</v>
          </cell>
          <cell r="AR2464" t="str">
            <v>6363180015595315</v>
          </cell>
          <cell r="AS2464" t="str">
            <v>ACTIVO</v>
          </cell>
          <cell r="AT2464" t="str">
            <v>3938</v>
          </cell>
          <cell r="AU2464" t="str">
            <v>555</v>
          </cell>
          <cell r="AV2464" t="str">
            <v>10/27</v>
          </cell>
          <cell r="AW2464" t="str">
            <v>IMDM24204375..</v>
          </cell>
          <cell r="AX2464" t="str">
            <v>Activo</v>
          </cell>
          <cell r="AY2464" t="str">
            <v>Si</v>
          </cell>
          <cell r="BG2464">
            <v>4</v>
          </cell>
          <cell r="BM2464">
            <v>274846.55</v>
          </cell>
          <cell r="BN2464">
            <v>43975.45</v>
          </cell>
          <cell r="BO2464">
            <v>318822</v>
          </cell>
          <cell r="CJ2464" t="str">
            <v>Ajustador</v>
          </cell>
        </row>
        <row r="2465">
          <cell r="A2465" t="str">
            <v>20005</v>
          </cell>
          <cell r="B2465" t="str">
            <v>10F023</v>
          </cell>
          <cell r="E2465" t="str">
            <v>Prius</v>
          </cell>
          <cell r="F2465" t="str">
            <v>Automóvil</v>
          </cell>
          <cell r="G2465" t="str">
            <v>Toyota</v>
          </cell>
          <cell r="H2465" t="str">
            <v>Prius C 5 Ptas, Híbrido, T/A-CVT, D/H, A/A, ABS, B/A, E/E, CD/BT</v>
          </cell>
          <cell r="I2465" t="str">
            <v>JTDKDTB3XL1634081</v>
          </cell>
          <cell r="J2465" t="str">
            <v>1NZ- 8989338</v>
          </cell>
          <cell r="K2465" t="str">
            <v>Magna</v>
          </cell>
          <cell r="L2465">
            <v>4</v>
          </cell>
          <cell r="M2465">
            <v>36</v>
          </cell>
          <cell r="N2465">
            <v>2020</v>
          </cell>
          <cell r="O2465" t="str">
            <v>Puebla</v>
          </cell>
          <cell r="P2465" t="str">
            <v>Puebla</v>
          </cell>
          <cell r="Q2465" t="str">
            <v>Sureste</v>
          </cell>
          <cell r="R2465" t="str">
            <v>Activo</v>
          </cell>
          <cell r="V2465" t="str">
            <v>Asesor de Servicio</v>
          </cell>
          <cell r="Z2465">
            <v>40329001</v>
          </cell>
          <cell r="AA2465" t="str">
            <v>Mancilla Casiano Carlos</v>
          </cell>
          <cell r="AB2465" t="str">
            <v>Servicios Administrativos en Reclamaciones, S.A. de C.V.</v>
          </cell>
          <cell r="AC2465" t="str">
            <v>MACC781029130</v>
          </cell>
          <cell r="AD2465" t="str">
            <v>Operativo</v>
          </cell>
          <cell r="AE2465" t="str">
            <v>Asesor de Servicio</v>
          </cell>
          <cell r="AF2465" t="str">
            <v>Unidad Operativa</v>
          </cell>
          <cell r="AG2465" t="str">
            <v>Dirección Servicio y Operaciones</v>
          </cell>
          <cell r="AH2465" t="str">
            <v>Subdir. Siniestros CDMX y Sureste</v>
          </cell>
          <cell r="AI2465" t="str">
            <v>C9208</v>
          </cell>
          <cell r="AJ2465" t="str">
            <v>Lasa Estrada Antxon</v>
          </cell>
          <cell r="AK2465" t="str">
            <v>Paseo Opera</v>
          </cell>
          <cell r="AL2465" t="str">
            <v>Puebla</v>
          </cell>
          <cell r="AM2465">
            <v>0</v>
          </cell>
          <cell r="AN2465" t="str">
            <v>carlos.mancilla@gnp.com.mx</v>
          </cell>
          <cell r="AO2465" t="str">
            <v>carlos.mancilla@gnp.com.mx</v>
          </cell>
          <cell r="AQ2465" t="str">
            <v>Disponible</v>
          </cell>
          <cell r="AR2465" t="str">
            <v>6363180015561382</v>
          </cell>
          <cell r="AS2465" t="str">
            <v>ACTIVO</v>
          </cell>
          <cell r="AT2465" t="str">
            <v>4494</v>
          </cell>
          <cell r="AU2465" t="str">
            <v>756</v>
          </cell>
          <cell r="AV2465" t="str">
            <v>10/27</v>
          </cell>
          <cell r="AW2465" t="str">
            <v>IMDM24204421..</v>
          </cell>
          <cell r="AX2465" t="str">
            <v>Activo</v>
          </cell>
          <cell r="BG2465">
            <v>4</v>
          </cell>
          <cell r="BM2465">
            <v>274846.55</v>
          </cell>
          <cell r="BN2465">
            <v>43975.45</v>
          </cell>
          <cell r="BO2465">
            <v>318822</v>
          </cell>
          <cell r="CJ2465" t="str">
            <v>Ajustador</v>
          </cell>
        </row>
        <row r="2466">
          <cell r="A2466" t="str">
            <v>20006</v>
          </cell>
          <cell r="B2466" t="str">
            <v>10F338</v>
          </cell>
          <cell r="E2466" t="str">
            <v>Prius</v>
          </cell>
          <cell r="F2466" t="str">
            <v>Automóvil</v>
          </cell>
          <cell r="G2466" t="str">
            <v>Toyota</v>
          </cell>
          <cell r="H2466" t="str">
            <v>Prius C 5 Ptas, Híbrido, T/A-CVT, D/H, A/A, ABS, B/A, E/E, CD/BT</v>
          </cell>
          <cell r="I2466" t="str">
            <v>JTDKDTB34L1634870</v>
          </cell>
          <cell r="J2466" t="str">
            <v>1NZ- 9005892</v>
          </cell>
          <cell r="K2466" t="str">
            <v>Magna</v>
          </cell>
          <cell r="L2466">
            <v>4</v>
          </cell>
          <cell r="M2466">
            <v>36</v>
          </cell>
          <cell r="N2466">
            <v>2020</v>
          </cell>
          <cell r="O2466" t="str">
            <v>Puebla</v>
          </cell>
          <cell r="P2466" t="str">
            <v>Puebla</v>
          </cell>
          <cell r="Q2466" t="str">
            <v>Sureste</v>
          </cell>
          <cell r="R2466" t="str">
            <v>Activo</v>
          </cell>
          <cell r="V2466" t="str">
            <v>Pool Administrativo</v>
          </cell>
          <cell r="Z2466" t="str">
            <v>N89927</v>
          </cell>
          <cell r="AA2466" t="str">
            <v>Salazar Hernández Alejandro</v>
          </cell>
          <cell r="AB2466" t="str">
            <v>Grupo Nacional Provincial, S.A.B.</v>
          </cell>
          <cell r="AC2466" t="str">
            <v>SAHA7905127X5</v>
          </cell>
          <cell r="AD2466" t="str">
            <v>Jefe de departamento</v>
          </cell>
          <cell r="AE2466" t="str">
            <v>Jefe de Departamento A</v>
          </cell>
          <cell r="AF2466" t="str">
            <v>Unidad Staff</v>
          </cell>
          <cell r="AG2466" t="str">
            <v>Dirección Recursos Humanos y Servicios Administrativos</v>
          </cell>
          <cell r="AH2466" t="str">
            <v>Subdir. Servicios Generales</v>
          </cell>
          <cell r="AI2466" t="str">
            <v>C6705</v>
          </cell>
          <cell r="AJ2466" t="str">
            <v>Ramirez Granados Arturo</v>
          </cell>
          <cell r="AK2466" t="str">
            <v>Sur P2 C-4</v>
          </cell>
          <cell r="AL2466" t="str">
            <v>Plaza GNP</v>
          </cell>
          <cell r="AM2466">
            <v>3398</v>
          </cell>
          <cell r="AN2466" t="str">
            <v>alejandro.salazar@gnp.com.mx</v>
          </cell>
          <cell r="AO2466" t="str">
            <v>alejandro.salazar@gnp.com.mx</v>
          </cell>
          <cell r="AQ2466">
            <v>5528582944</v>
          </cell>
          <cell r="AR2466" t="str">
            <v>6363180015595372</v>
          </cell>
          <cell r="AS2466" t="str">
            <v>ACTIVO</v>
          </cell>
          <cell r="AT2466" t="str">
            <v>9142</v>
          </cell>
          <cell r="AU2466" t="str">
            <v>559</v>
          </cell>
          <cell r="AV2466" t="str">
            <v>10/27</v>
          </cell>
          <cell r="AW2466" t="str">
            <v>IMDM24204376..</v>
          </cell>
          <cell r="AX2466" t="str">
            <v>Activo</v>
          </cell>
          <cell r="BG2466" t="str">
            <v>-</v>
          </cell>
          <cell r="BM2466">
            <v>274846.55</v>
          </cell>
          <cell r="BN2466">
            <v>43975.45</v>
          </cell>
          <cell r="BO2466">
            <v>318822</v>
          </cell>
          <cell r="CJ2466" t="str">
            <v>PAdmvo</v>
          </cell>
        </row>
        <row r="2467">
          <cell r="A2467" t="str">
            <v>20007</v>
          </cell>
          <cell r="B2467" t="str">
            <v>10F342</v>
          </cell>
          <cell r="E2467" t="str">
            <v>Prius</v>
          </cell>
          <cell r="F2467" t="str">
            <v>Automóvil</v>
          </cell>
          <cell r="G2467" t="str">
            <v>Toyota</v>
          </cell>
          <cell r="H2467" t="str">
            <v>Prius C 5 Ptas, Híbrido, T/A-CVT, D/H, A/A, ABS, B/A, E/E, CD/BT</v>
          </cell>
          <cell r="I2467" t="str">
            <v>JTDKDTB31L1634857</v>
          </cell>
          <cell r="J2467" t="str">
            <v>1NZ- 9007452</v>
          </cell>
          <cell r="K2467" t="str">
            <v>Magna</v>
          </cell>
          <cell r="L2467">
            <v>4</v>
          </cell>
          <cell r="M2467">
            <v>36</v>
          </cell>
          <cell r="N2467">
            <v>2020</v>
          </cell>
          <cell r="O2467" t="str">
            <v>Puebla</v>
          </cell>
          <cell r="P2467" t="str">
            <v>Puebla</v>
          </cell>
          <cell r="Q2467" t="str">
            <v>Sureste</v>
          </cell>
          <cell r="R2467" t="str">
            <v>Activo</v>
          </cell>
          <cell r="V2467" t="str">
            <v>Pool Administrativo</v>
          </cell>
          <cell r="Z2467" t="str">
            <v>N89927</v>
          </cell>
          <cell r="AA2467" t="str">
            <v>Salazar Hernández Alejandro</v>
          </cell>
          <cell r="AB2467" t="str">
            <v>Grupo Nacional Provincial, S.A.B.</v>
          </cell>
          <cell r="AC2467" t="str">
            <v>SAHA7905127X5</v>
          </cell>
          <cell r="AD2467" t="str">
            <v>Jefe de departamento</v>
          </cell>
          <cell r="AE2467" t="str">
            <v>Jefe de Departamento A</v>
          </cell>
          <cell r="AF2467" t="str">
            <v>Unidad Staff</v>
          </cell>
          <cell r="AG2467" t="str">
            <v>Dirección Recursos Humanos y Servicios Administrativos</v>
          </cell>
          <cell r="AH2467" t="str">
            <v>Subdir. Servicios Generales</v>
          </cell>
          <cell r="AI2467" t="str">
            <v>C6705</v>
          </cell>
          <cell r="AJ2467" t="str">
            <v>Ramirez Granados Arturo</v>
          </cell>
          <cell r="AK2467" t="str">
            <v>Sur P2 C-4</v>
          </cell>
          <cell r="AL2467" t="str">
            <v>Plaza GNP</v>
          </cell>
          <cell r="AM2467">
            <v>3398</v>
          </cell>
          <cell r="AN2467" t="str">
            <v>alejandro.salazar@gnp.com.mx</v>
          </cell>
          <cell r="AO2467" t="str">
            <v>alejandro.salazar@gnp.com.mx</v>
          </cell>
          <cell r="AQ2467">
            <v>5528582944</v>
          </cell>
          <cell r="AR2467" t="str">
            <v>6363180015595406</v>
          </cell>
          <cell r="AS2467" t="str">
            <v>ACTIVO</v>
          </cell>
          <cell r="AT2467" t="str">
            <v>3404</v>
          </cell>
          <cell r="AU2467" t="str">
            <v>899</v>
          </cell>
          <cell r="AV2467" t="str">
            <v>10/27</v>
          </cell>
          <cell r="AW2467" t="str">
            <v>IMDM24204377..</v>
          </cell>
          <cell r="AX2467" t="str">
            <v>Activo</v>
          </cell>
          <cell r="BG2467" t="str">
            <v>-</v>
          </cell>
          <cell r="BM2467">
            <v>274846.55</v>
          </cell>
          <cell r="BN2467">
            <v>43975.45</v>
          </cell>
          <cell r="BO2467">
            <v>318822</v>
          </cell>
          <cell r="CJ2467" t="str">
            <v>PAdmvo</v>
          </cell>
        </row>
        <row r="2468">
          <cell r="A2468" t="str">
            <v>20008</v>
          </cell>
          <cell r="B2468" t="str">
            <v>10F341</v>
          </cell>
          <cell r="E2468" t="str">
            <v>Prius</v>
          </cell>
          <cell r="F2468" t="str">
            <v>Automóvil</v>
          </cell>
          <cell r="G2468" t="str">
            <v>Toyota</v>
          </cell>
          <cell r="H2468" t="str">
            <v>Prius C 5 Ptas, Híbrido, T/A-CVT, D/H, A/A, ABS, B/A, E/E, CD/BT</v>
          </cell>
          <cell r="I2468" t="str">
            <v>JTDKDTB37L1634863</v>
          </cell>
          <cell r="J2468" t="str">
            <v>1NZ- 9007640</v>
          </cell>
          <cell r="K2468" t="str">
            <v>Magna</v>
          </cell>
          <cell r="L2468">
            <v>4</v>
          </cell>
          <cell r="M2468">
            <v>36</v>
          </cell>
          <cell r="N2468">
            <v>2020</v>
          </cell>
          <cell r="O2468" t="str">
            <v>Puebla</v>
          </cell>
          <cell r="P2468" t="str">
            <v>Puebla</v>
          </cell>
          <cell r="Q2468" t="str">
            <v>Sureste</v>
          </cell>
          <cell r="R2468" t="str">
            <v>Activo</v>
          </cell>
          <cell r="V2468" t="str">
            <v>Pool Administrativo</v>
          </cell>
          <cell r="Z2468" t="str">
            <v>N89927</v>
          </cell>
          <cell r="AA2468" t="str">
            <v>Salazar Hernández Alejandro</v>
          </cell>
          <cell r="AB2468" t="str">
            <v>Grupo Nacional Provincial, S.A.B.</v>
          </cell>
          <cell r="AC2468" t="str">
            <v>SAHA7905127X5</v>
          </cell>
          <cell r="AD2468" t="str">
            <v>Jefe de departamento</v>
          </cell>
          <cell r="AE2468" t="str">
            <v>Jefe de Departamento A</v>
          </cell>
          <cell r="AF2468" t="str">
            <v>Unidad Staff</v>
          </cell>
          <cell r="AG2468" t="str">
            <v>Dirección Recursos Humanos y Servicios Administrativos</v>
          </cell>
          <cell r="AH2468" t="str">
            <v>Subdir. Servicios Generales</v>
          </cell>
          <cell r="AI2468" t="str">
            <v>C6705</v>
          </cell>
          <cell r="AJ2468" t="str">
            <v>Ramirez Granados Arturo</v>
          </cell>
          <cell r="AK2468" t="str">
            <v>Sur P2 C-4</v>
          </cell>
          <cell r="AL2468" t="str">
            <v>Plaza GNP</v>
          </cell>
          <cell r="AM2468">
            <v>3398</v>
          </cell>
          <cell r="AN2468" t="str">
            <v>alejandro.salazar@gnp.com.mx</v>
          </cell>
          <cell r="AO2468" t="str">
            <v>alejandro.salazar@gnp.com.mx</v>
          </cell>
          <cell r="AQ2468">
            <v>5528582944</v>
          </cell>
          <cell r="AR2468" t="str">
            <v>6363180015595448</v>
          </cell>
          <cell r="AS2468" t="str">
            <v>ACTIVO</v>
          </cell>
          <cell r="AT2468" t="str">
            <v>7864</v>
          </cell>
          <cell r="AU2468" t="str">
            <v>573</v>
          </cell>
          <cell r="AV2468" t="str">
            <v>10/27</v>
          </cell>
          <cell r="AW2468" t="str">
            <v>IMDM24204378..</v>
          </cell>
          <cell r="AX2468" t="str">
            <v>Activo</v>
          </cell>
          <cell r="BG2468" t="str">
            <v>-</v>
          </cell>
          <cell r="BM2468">
            <v>274846.55</v>
          </cell>
          <cell r="BN2468">
            <v>43975.45</v>
          </cell>
          <cell r="BO2468">
            <v>318822</v>
          </cell>
          <cell r="CJ2468" t="str">
            <v>PAdmvo</v>
          </cell>
        </row>
        <row r="2469">
          <cell r="A2469" t="str">
            <v>20009</v>
          </cell>
          <cell r="B2469" t="str">
            <v>10F344</v>
          </cell>
          <cell r="E2469" t="str">
            <v>Prius</v>
          </cell>
          <cell r="F2469" t="str">
            <v>Automóvil</v>
          </cell>
          <cell r="G2469" t="str">
            <v>Toyota</v>
          </cell>
          <cell r="H2469" t="str">
            <v>Prius C 5 Ptas, Híbrido, T/A-CVT, D/H, A/A, ABS, B/A, E/E, CD/BT</v>
          </cell>
          <cell r="I2469" t="str">
            <v>JTDKDTB33L1634861</v>
          </cell>
          <cell r="J2469" t="str">
            <v>1NZ- 9007522</v>
          </cell>
          <cell r="K2469" t="str">
            <v>Magna</v>
          </cell>
          <cell r="L2469">
            <v>4</v>
          </cell>
          <cell r="M2469">
            <v>36</v>
          </cell>
          <cell r="N2469">
            <v>2020</v>
          </cell>
          <cell r="O2469" t="str">
            <v>Puebla</v>
          </cell>
          <cell r="P2469" t="str">
            <v>Puebla</v>
          </cell>
          <cell r="Q2469" t="str">
            <v>Sureste</v>
          </cell>
          <cell r="R2469" t="str">
            <v>Activo</v>
          </cell>
          <cell r="V2469" t="str">
            <v>Agente Empleado</v>
          </cell>
          <cell r="Z2469" t="str">
            <v>V02609</v>
          </cell>
          <cell r="AA2469" t="str">
            <v>Nava López Erick</v>
          </cell>
          <cell r="AB2469" t="str">
            <v>GNP Administración de Venta Masiva, S.A. de C.V.</v>
          </cell>
          <cell r="AC2469" t="str">
            <v>NALE810426KQ3</v>
          </cell>
          <cell r="AD2469" t="str">
            <v>Gerente</v>
          </cell>
          <cell r="AE2469" t="str">
            <v>Gerencia Regional Sur</v>
          </cell>
          <cell r="AF2469" t="str">
            <v>Unidad de Negocio</v>
          </cell>
          <cell r="AG2469" t="str">
            <v>Dirección Canal Masivo</v>
          </cell>
          <cell r="AH2469" t="str">
            <v>Subdirección Comercial Agentes y Empleados</v>
          </cell>
          <cell r="AI2469" t="str">
            <v>C2041</v>
          </cell>
          <cell r="AJ2469" t="str">
            <v>Cabrera Zúñiga Saúl</v>
          </cell>
          <cell r="AK2469" t="str">
            <v>Viena</v>
          </cell>
          <cell r="AL2469" t="str">
            <v>Viena</v>
          </cell>
          <cell r="AM2469">
            <v>6585</v>
          </cell>
          <cell r="AN2469" t="str">
            <v>erick.nava@gnp.com.mx</v>
          </cell>
          <cell r="AO2469" t="str">
            <v>erick.nava@gnp.com.mx</v>
          </cell>
          <cell r="AQ2469">
            <v>5533327877</v>
          </cell>
          <cell r="AR2469" t="str">
            <v>6363180015595455</v>
          </cell>
          <cell r="AS2469" t="str">
            <v>ACTIVO</v>
          </cell>
          <cell r="AT2469" t="str">
            <v>6924</v>
          </cell>
          <cell r="AU2469" t="str">
            <v>526</v>
          </cell>
          <cell r="AV2469" t="str">
            <v>10/27</v>
          </cell>
          <cell r="AW2469" t="str">
            <v>IMDM24204379..</v>
          </cell>
          <cell r="AX2469" t="str">
            <v>Activo</v>
          </cell>
          <cell r="BG2469" t="str">
            <v>-</v>
          </cell>
          <cell r="BM2469">
            <v>274846.55</v>
          </cell>
          <cell r="BN2469">
            <v>43975.45</v>
          </cell>
          <cell r="BO2469">
            <v>318822</v>
          </cell>
          <cell r="CJ2469" t="str">
            <v>PAdmvo</v>
          </cell>
        </row>
        <row r="2470">
          <cell r="A2470" t="str">
            <v>20010</v>
          </cell>
          <cell r="E2470" t="str">
            <v>Prius</v>
          </cell>
          <cell r="F2470" t="str">
            <v>Automóvil</v>
          </cell>
          <cell r="G2470" t="str">
            <v>Toyota</v>
          </cell>
          <cell r="H2470" t="str">
            <v>Prius C 5 Ptas, Híbrido, T/A-CVT, D/H, A/A, ABS, B/A, E/E, CD/BT</v>
          </cell>
          <cell r="I2470" t="str">
            <v>JTDKDTB36L1635583</v>
          </cell>
          <cell r="J2470">
            <v>43761</v>
          </cell>
          <cell r="K2470" t="str">
            <v>Magna</v>
          </cell>
          <cell r="L2470">
            <v>4</v>
          </cell>
          <cell r="M2470">
            <v>36</v>
          </cell>
          <cell r="N2470">
            <v>2020</v>
          </cell>
          <cell r="O2470" t="str">
            <v>Puebla</v>
          </cell>
          <cell r="P2470" t="str">
            <v>Puebla</v>
          </cell>
          <cell r="Q2470" t="str">
            <v>Sureste</v>
          </cell>
          <cell r="R2470" t="str">
            <v>Activo</v>
          </cell>
          <cell r="V2470" t="str">
            <v>Supervisor de Taller</v>
          </cell>
          <cell r="Z2470" t="str">
            <v>N95213</v>
          </cell>
          <cell r="AA2470" t="str">
            <v>Sanchez Olguin Alfonso Emmanuel</v>
          </cell>
          <cell r="AB2470" t="str">
            <v>Grupo Nacional Provincial, S.A.B.</v>
          </cell>
          <cell r="AC2470" t="str">
            <v>SAOA901213V47</v>
          </cell>
          <cell r="AD2470" t="str">
            <v>Operativo</v>
          </cell>
          <cell r="AE2470" t="str">
            <v>Visitador de Taller Jr.</v>
          </cell>
          <cell r="AF2470" t="str">
            <v>Unidad Operativa</v>
          </cell>
          <cell r="AG2470" t="str">
            <v>Dirección Servicio y Operaciones</v>
          </cell>
          <cell r="AH2470" t="str">
            <v>Subdir. Siniestros CDMX y Sureste</v>
          </cell>
          <cell r="AI2470" t="str">
            <v>C9208</v>
          </cell>
          <cell r="AJ2470" t="str">
            <v>Lasa Estrada Antxon</v>
          </cell>
          <cell r="AK2470" t="str">
            <v>Paseo Opera</v>
          </cell>
          <cell r="AL2470" t="str">
            <v>Puebla</v>
          </cell>
          <cell r="AM2470">
            <v>0</v>
          </cell>
          <cell r="AN2470" t="str">
            <v>alfonso.sanchez@gnp.com.mx</v>
          </cell>
          <cell r="AO2470" t="str">
            <v>alfonso.sanchez@gnp.com.mx</v>
          </cell>
          <cell r="AQ2470">
            <v>5547937033</v>
          </cell>
          <cell r="AR2470" t="str">
            <v>-</v>
          </cell>
          <cell r="AS2470" t="str">
            <v>-</v>
          </cell>
          <cell r="AT2470" t="str">
            <v>-</v>
          </cell>
          <cell r="AU2470" t="str">
            <v>-</v>
          </cell>
          <cell r="AV2470" t="str">
            <v>-</v>
          </cell>
          <cell r="AW2470" t="str">
            <v>-</v>
          </cell>
          <cell r="AX2470" t="str">
            <v>-</v>
          </cell>
          <cell r="AY2470" t="str">
            <v>Si</v>
          </cell>
          <cell r="BG2470">
            <v>4</v>
          </cell>
          <cell r="BM2470">
            <v>274846.55</v>
          </cell>
          <cell r="BN2470">
            <v>43975.45</v>
          </cell>
          <cell r="BO2470">
            <v>318822</v>
          </cell>
          <cell r="CJ2470" t="str">
            <v>-</v>
          </cell>
        </row>
        <row r="2471">
          <cell r="A2471" t="str">
            <v>20011</v>
          </cell>
          <cell r="B2471" t="str">
            <v>10F347</v>
          </cell>
          <cell r="E2471" t="str">
            <v>Prius</v>
          </cell>
          <cell r="F2471" t="str">
            <v>Automóvil</v>
          </cell>
          <cell r="G2471" t="str">
            <v>Toyota</v>
          </cell>
          <cell r="H2471" t="str">
            <v>Prius C 5 Ptas, Híbrido, T/A-CVT, D/H, A/A, ABS, B/A, E/E, CD/BT</v>
          </cell>
          <cell r="I2471" t="str">
            <v>JTDKDTB36L1634871</v>
          </cell>
          <cell r="J2471" t="str">
            <v>1NZ- 9005917</v>
          </cell>
          <cell r="K2471" t="str">
            <v>Magna</v>
          </cell>
          <cell r="L2471">
            <v>4</v>
          </cell>
          <cell r="M2471">
            <v>36</v>
          </cell>
          <cell r="N2471">
            <v>2020</v>
          </cell>
          <cell r="O2471" t="str">
            <v>Puebla</v>
          </cell>
          <cell r="P2471" t="str">
            <v>Puebla</v>
          </cell>
          <cell r="Q2471" t="str">
            <v>Sureste</v>
          </cell>
          <cell r="R2471" t="str">
            <v>Activo</v>
          </cell>
          <cell r="V2471" t="str">
            <v>Asesor de Servicio</v>
          </cell>
          <cell r="Z2471" t="str">
            <v>Por asignar</v>
          </cell>
          <cell r="AA2471" t="str">
            <v>-</v>
          </cell>
          <cell r="AB2471" t="str">
            <v>-</v>
          </cell>
          <cell r="AC2471" t="str">
            <v>-</v>
          </cell>
          <cell r="AD2471" t="str">
            <v>-</v>
          </cell>
          <cell r="AE2471" t="str">
            <v>-</v>
          </cell>
          <cell r="AF2471" t="str">
            <v>-</v>
          </cell>
          <cell r="AG2471" t="str">
            <v>-</v>
          </cell>
          <cell r="AH2471" t="str">
            <v>-</v>
          </cell>
          <cell r="AI2471" t="str">
            <v>C6705</v>
          </cell>
          <cell r="AJ2471" t="str">
            <v>Ramirez Granados Arturo</v>
          </cell>
          <cell r="AK2471" t="str">
            <v>-</v>
          </cell>
          <cell r="AL2471" t="str">
            <v>-</v>
          </cell>
          <cell r="AM2471" t="str">
            <v>-</v>
          </cell>
          <cell r="AN2471">
            <v>0</v>
          </cell>
          <cell r="AO2471" t="str">
            <v>-</v>
          </cell>
          <cell r="AQ2471">
            <v>2225361066</v>
          </cell>
          <cell r="AR2471" t="str">
            <v>6363180015595497</v>
          </cell>
          <cell r="AS2471" t="str">
            <v>ACTIVO</v>
          </cell>
          <cell r="AT2471" t="str">
            <v>2162</v>
          </cell>
          <cell r="AU2471" t="str">
            <v>361</v>
          </cell>
          <cell r="AV2471" t="str">
            <v>10/27</v>
          </cell>
          <cell r="AW2471" t="str">
            <v>IMDM24204380..</v>
          </cell>
          <cell r="AX2471" t="str">
            <v>Activo</v>
          </cell>
          <cell r="AY2471" t="str">
            <v>Si</v>
          </cell>
          <cell r="BG2471">
            <v>4</v>
          </cell>
          <cell r="BM2471">
            <v>274846.55</v>
          </cell>
          <cell r="BN2471">
            <v>43975.45</v>
          </cell>
          <cell r="BO2471">
            <v>318822</v>
          </cell>
          <cell r="CJ2471" t="str">
            <v>Ajustador</v>
          </cell>
        </row>
        <row r="2472">
          <cell r="A2472" t="str">
            <v>20012</v>
          </cell>
          <cell r="B2472" t="str">
            <v>10F345</v>
          </cell>
          <cell r="E2472" t="str">
            <v>Prius</v>
          </cell>
          <cell r="F2472" t="str">
            <v>Automóvil</v>
          </cell>
          <cell r="G2472" t="str">
            <v>Toyota</v>
          </cell>
          <cell r="H2472" t="str">
            <v>Prius C 5 Ptas, Híbrido, T/A-CVT, D/H, A/A, ABS, B/A, E/E, CD/BT</v>
          </cell>
          <cell r="I2472" t="str">
            <v>JTDKDTB35L1634876</v>
          </cell>
          <cell r="J2472" t="str">
            <v>1NZ- 9008057</v>
          </cell>
          <cell r="K2472" t="str">
            <v>Magna</v>
          </cell>
          <cell r="L2472">
            <v>4</v>
          </cell>
          <cell r="M2472">
            <v>36</v>
          </cell>
          <cell r="N2472">
            <v>2020</v>
          </cell>
          <cell r="O2472" t="str">
            <v>Puebla</v>
          </cell>
          <cell r="P2472" t="str">
            <v>Puebla</v>
          </cell>
          <cell r="Q2472" t="str">
            <v>Sureste</v>
          </cell>
          <cell r="R2472" t="str">
            <v>Activo</v>
          </cell>
          <cell r="V2472" t="str">
            <v>Supervisor de Taller</v>
          </cell>
          <cell r="Z2472" t="str">
            <v>N95010</v>
          </cell>
          <cell r="AA2472" t="str">
            <v>Tostado Carrera Jesica Marlen</v>
          </cell>
          <cell r="AB2472" t="str">
            <v>Grupo Nacional Provincial, S.A.B.</v>
          </cell>
          <cell r="AC2472" t="str">
            <v>TOCJ9203238U8</v>
          </cell>
          <cell r="AD2472" t="str">
            <v>Operativo</v>
          </cell>
          <cell r="AE2472" t="str">
            <v>Visitador de Taller</v>
          </cell>
          <cell r="AF2472" t="str">
            <v>Unidad Operativa</v>
          </cell>
          <cell r="AG2472" t="str">
            <v>Dirección Servicio y Operaciones</v>
          </cell>
          <cell r="AH2472" t="str">
            <v>Subdir. Siniestros CDMX y Sureste</v>
          </cell>
          <cell r="AI2472" t="str">
            <v>C9208</v>
          </cell>
          <cell r="AJ2472" t="str">
            <v>Lasa Estrada Antxon</v>
          </cell>
          <cell r="AK2472" t="str">
            <v>Paseo Opera</v>
          </cell>
          <cell r="AL2472" t="str">
            <v>Puebla</v>
          </cell>
          <cell r="AM2472">
            <v>0</v>
          </cell>
          <cell r="AN2472" t="str">
            <v>jesica.tostado@gnp.com.mx</v>
          </cell>
          <cell r="AO2472" t="str">
            <v>jesica.tostado@gnp.com.mx</v>
          </cell>
          <cell r="AQ2472">
            <v>2299151630</v>
          </cell>
          <cell r="AR2472" t="str">
            <v>6363180015595463</v>
          </cell>
          <cell r="AS2472" t="str">
            <v>ACTIVO</v>
          </cell>
          <cell r="AT2472" t="str">
            <v>3191</v>
          </cell>
          <cell r="AU2472" t="str">
            <v>786</v>
          </cell>
          <cell r="AV2472" t="str">
            <v>10/27</v>
          </cell>
          <cell r="AW2472" t="str">
            <v>IMDM24204381..</v>
          </cell>
          <cell r="AX2472" t="str">
            <v>Activo</v>
          </cell>
          <cell r="AY2472" t="str">
            <v>Si</v>
          </cell>
          <cell r="BG2472">
            <v>4</v>
          </cell>
          <cell r="BM2472">
            <v>274846.55</v>
          </cell>
          <cell r="BN2472">
            <v>43975.45</v>
          </cell>
          <cell r="BO2472">
            <v>318822</v>
          </cell>
          <cell r="CJ2472" t="str">
            <v>SupAjustes</v>
          </cell>
        </row>
        <row r="2473">
          <cell r="A2473" t="str">
            <v>20013</v>
          </cell>
          <cell r="E2473" t="str">
            <v>Prius</v>
          </cell>
          <cell r="F2473" t="str">
            <v>Automóvil</v>
          </cell>
          <cell r="H2473" t="str">
            <v>Prius C 5 Ptas, Híbrido, T/A-CVT, D/H, A/A, ABS, B/A, E/E, CD/BT</v>
          </cell>
          <cell r="I2473" t="str">
            <v>JTDKDTB31L1635412</v>
          </cell>
          <cell r="J2473">
            <v>43761</v>
          </cell>
          <cell r="K2473" t="str">
            <v>Magna</v>
          </cell>
          <cell r="L2473">
            <v>4</v>
          </cell>
          <cell r="M2473">
            <v>36</v>
          </cell>
          <cell r="N2473">
            <v>2020</v>
          </cell>
          <cell r="O2473" t="str">
            <v>Puebla</v>
          </cell>
          <cell r="P2473" t="str">
            <v>Puebla</v>
          </cell>
          <cell r="Q2473" t="str">
            <v>Sureste</v>
          </cell>
          <cell r="R2473" t="str">
            <v>Activo</v>
          </cell>
          <cell r="V2473" t="str">
            <v>Agente Empleado</v>
          </cell>
          <cell r="Z2473" t="str">
            <v>V02870</v>
          </cell>
          <cell r="AA2473" t="str">
            <v>Agaton Sotelo David</v>
          </cell>
          <cell r="AB2473" t="str">
            <v>GNP Administración de Venta Masiva, S.A. de C.V.</v>
          </cell>
          <cell r="AC2473" t="str">
            <v>AASD880412I68</v>
          </cell>
          <cell r="AD2473" t="str">
            <v>Jefe de departamento</v>
          </cell>
          <cell r="AE2473" t="str">
            <v>Gerente Comercial</v>
          </cell>
          <cell r="AF2473" t="str">
            <v>Unidad de Negocio</v>
          </cell>
          <cell r="AG2473" t="str">
            <v>Dirección Canal Masivo</v>
          </cell>
          <cell r="AH2473" t="str">
            <v>Subdirección Comercial Agentes y Empleados</v>
          </cell>
          <cell r="AI2473" t="str">
            <v>C2041</v>
          </cell>
          <cell r="AJ2473" t="str">
            <v>Cabrera Zúñiga Saúl</v>
          </cell>
          <cell r="AK2473" t="str">
            <v>Paseo Opera</v>
          </cell>
          <cell r="AL2473" t="str">
            <v>Puebla</v>
          </cell>
          <cell r="AM2473">
            <v>0</v>
          </cell>
          <cell r="AN2473" t="str">
            <v>david.agaton@gnp.com.mx</v>
          </cell>
          <cell r="AO2473" t="str">
            <v>david.agaton@gnp.com.mx</v>
          </cell>
          <cell r="AQ2473">
            <v>2228121687</v>
          </cell>
          <cell r="AR2473" t="str">
            <v>-</v>
          </cell>
          <cell r="AS2473" t="str">
            <v>-</v>
          </cell>
          <cell r="AT2473" t="str">
            <v>-</v>
          </cell>
          <cell r="AU2473" t="str">
            <v>-</v>
          </cell>
          <cell r="AV2473" t="str">
            <v>-</v>
          </cell>
          <cell r="AW2473" t="str">
            <v>-</v>
          </cell>
          <cell r="AX2473" t="str">
            <v>-</v>
          </cell>
          <cell r="BG2473" t="str">
            <v>-</v>
          </cell>
          <cell r="BM2473">
            <v>274846.55</v>
          </cell>
          <cell r="BN2473">
            <v>43975.45</v>
          </cell>
          <cell r="BO2473">
            <v>318822</v>
          </cell>
          <cell r="CJ2473" t="str">
            <v>-</v>
          </cell>
        </row>
        <row r="2474">
          <cell r="A2474" t="str">
            <v>20014</v>
          </cell>
          <cell r="E2474" t="str">
            <v>Prius</v>
          </cell>
          <cell r="F2474" t="str">
            <v>Automóvil</v>
          </cell>
          <cell r="H2474" t="str">
            <v>Prius C 5 Ptas, Híbrido, T/A-CVT, D/H, A/A, ABS, B/A, E/E, CD/BT</v>
          </cell>
          <cell r="I2474" t="str">
            <v>JTDKDTB39L1635688</v>
          </cell>
          <cell r="J2474">
            <v>43761</v>
          </cell>
          <cell r="K2474" t="str">
            <v>Magna</v>
          </cell>
          <cell r="L2474">
            <v>4</v>
          </cell>
          <cell r="M2474">
            <v>36</v>
          </cell>
          <cell r="N2474">
            <v>2020</v>
          </cell>
          <cell r="O2474" t="str">
            <v>Puebla</v>
          </cell>
          <cell r="P2474" t="str">
            <v>Puebla</v>
          </cell>
          <cell r="Q2474" t="str">
            <v>Sureste</v>
          </cell>
          <cell r="R2474" t="str">
            <v>Activo</v>
          </cell>
          <cell r="V2474" t="str">
            <v>Agente Empleado</v>
          </cell>
          <cell r="Z2474" t="str">
            <v>AVES</v>
          </cell>
          <cell r="AA2474" t="str">
            <v>Ignacio Espejo Menchaca</v>
          </cell>
          <cell r="AB2474" t="str">
            <v>-</v>
          </cell>
          <cell r="AC2474" t="str">
            <v>-</v>
          </cell>
          <cell r="AD2474" t="str">
            <v>-</v>
          </cell>
          <cell r="AE2474" t="str">
            <v>-</v>
          </cell>
          <cell r="AF2474" t="str">
            <v>-</v>
          </cell>
          <cell r="AG2474" t="str">
            <v>-</v>
          </cell>
          <cell r="AH2474" t="str">
            <v>-</v>
          </cell>
          <cell r="AI2474" t="str">
            <v>C6705</v>
          </cell>
          <cell r="AJ2474" t="str">
            <v>Ramirez Granados Arturo</v>
          </cell>
          <cell r="AK2474" t="str">
            <v>-</v>
          </cell>
          <cell r="AL2474" t="str">
            <v>-</v>
          </cell>
          <cell r="AM2474" t="str">
            <v>-</v>
          </cell>
          <cell r="AN2474">
            <v>0</v>
          </cell>
          <cell r="AO2474" t="str">
            <v>-</v>
          </cell>
          <cell r="AQ2474">
            <v>5541446191</v>
          </cell>
          <cell r="AR2474" t="str">
            <v>-</v>
          </cell>
          <cell r="AS2474" t="str">
            <v>-</v>
          </cell>
          <cell r="AT2474" t="str">
            <v>-</v>
          </cell>
          <cell r="AU2474" t="str">
            <v>-</v>
          </cell>
          <cell r="AV2474" t="str">
            <v>-</v>
          </cell>
          <cell r="AW2474" t="str">
            <v>-</v>
          </cell>
          <cell r="AX2474" t="str">
            <v>-</v>
          </cell>
          <cell r="BG2474" t="str">
            <v>-</v>
          </cell>
          <cell r="BM2474">
            <v>274846.55</v>
          </cell>
          <cell r="BN2474">
            <v>43975.45</v>
          </cell>
          <cell r="BO2474">
            <v>318822</v>
          </cell>
          <cell r="CJ2474" t="str">
            <v>-</v>
          </cell>
        </row>
        <row r="2475">
          <cell r="A2475" t="str">
            <v>20015</v>
          </cell>
          <cell r="B2475" t="str">
            <v>10F335</v>
          </cell>
          <cell r="E2475" t="str">
            <v>Prius</v>
          </cell>
          <cell r="F2475" t="str">
            <v>Automóvil</v>
          </cell>
          <cell r="G2475" t="str">
            <v>Toyota</v>
          </cell>
          <cell r="H2475" t="str">
            <v>Prius C 5 Ptas, Híbrido, T/A-CVT, D/H, A/A, ABS, B/A, E/E, CD/BT</v>
          </cell>
          <cell r="I2475" t="str">
            <v>JTDKDTB38L1634824</v>
          </cell>
          <cell r="J2475" t="str">
            <v>1NZ- 9006534</v>
          </cell>
          <cell r="K2475" t="str">
            <v>Magna</v>
          </cell>
          <cell r="L2475">
            <v>4</v>
          </cell>
          <cell r="M2475">
            <v>36</v>
          </cell>
          <cell r="N2475">
            <v>2020</v>
          </cell>
          <cell r="O2475" t="str">
            <v>Puebla</v>
          </cell>
          <cell r="P2475" t="str">
            <v>Puebla</v>
          </cell>
          <cell r="Q2475" t="str">
            <v>Sureste</v>
          </cell>
          <cell r="R2475" t="str">
            <v>Activo</v>
          </cell>
          <cell r="V2475" t="str">
            <v>Asesor de Servicio</v>
          </cell>
          <cell r="Z2475" t="str">
            <v>N94155</v>
          </cell>
          <cell r="AA2475" t="str">
            <v>Castrejon Aguilar Abraham</v>
          </cell>
          <cell r="AB2475" t="str">
            <v>Grupo Nacional Provincial, S.A.B.</v>
          </cell>
          <cell r="AC2475" t="str">
            <v>CAAA920316FY3</v>
          </cell>
          <cell r="AD2475" t="str">
            <v>Operativo</v>
          </cell>
          <cell r="AE2475" t="str">
            <v>Visitador de Taller</v>
          </cell>
          <cell r="AF2475" t="str">
            <v>Unidad Operativa</v>
          </cell>
          <cell r="AG2475" t="str">
            <v>Dirección Servicio y Operaciones</v>
          </cell>
          <cell r="AH2475" t="str">
            <v>Subdir. Siniestros CDMX y Sureste</v>
          </cell>
          <cell r="AI2475" t="str">
            <v>C9208</v>
          </cell>
          <cell r="AJ2475" t="str">
            <v>Lasa Estrada Antxon</v>
          </cell>
          <cell r="AK2475" t="str">
            <v>Paseo Opera</v>
          </cell>
          <cell r="AL2475" t="str">
            <v>Puebla</v>
          </cell>
          <cell r="AM2475" t="str">
            <v>-</v>
          </cell>
          <cell r="AN2475" t="str">
            <v>abraham.castrejon@gnp.com.mx</v>
          </cell>
          <cell r="AO2475" t="str">
            <v>abraham.castrejon@gnp.com.mx</v>
          </cell>
          <cell r="AQ2475">
            <v>2227106444</v>
          </cell>
          <cell r="AR2475" t="str">
            <v>6363180015596065</v>
          </cell>
          <cell r="AS2475" t="str">
            <v>ACTIVO</v>
          </cell>
          <cell r="AT2475" t="str">
            <v>0713</v>
          </cell>
          <cell r="AU2475" t="str">
            <v>646</v>
          </cell>
          <cell r="AV2475" t="str">
            <v>10/27</v>
          </cell>
          <cell r="AW2475" t="str">
            <v>IMDM24204382..</v>
          </cell>
          <cell r="AX2475" t="str">
            <v>Activo</v>
          </cell>
          <cell r="AY2475" t="str">
            <v>Si</v>
          </cell>
          <cell r="BG2475">
            <v>4</v>
          </cell>
          <cell r="BM2475">
            <v>274846.55</v>
          </cell>
          <cell r="BN2475">
            <v>43975.45</v>
          </cell>
          <cell r="BO2475">
            <v>318822</v>
          </cell>
          <cell r="CJ2475" t="str">
            <v>Ajustador</v>
          </cell>
        </row>
        <row r="2476">
          <cell r="A2476" t="str">
            <v>20016</v>
          </cell>
          <cell r="B2476" t="str">
            <v>10F332</v>
          </cell>
          <cell r="E2476" t="str">
            <v>Prius</v>
          </cell>
          <cell r="F2476" t="str">
            <v>Automóvil</v>
          </cell>
          <cell r="G2476" t="str">
            <v>Toyota</v>
          </cell>
          <cell r="H2476" t="str">
            <v>Prius C 5 Ptas, Híbrido, T/A-CVT, D/H, A/A, ABS, B/A, E/E, CD/BT</v>
          </cell>
          <cell r="I2476" t="str">
            <v>JTDKDTB36L1634935</v>
          </cell>
          <cell r="J2476" t="str">
            <v>1NZ- 9009401</v>
          </cell>
          <cell r="K2476" t="str">
            <v>Magna</v>
          </cell>
          <cell r="L2476">
            <v>4</v>
          </cell>
          <cell r="M2476">
            <v>36</v>
          </cell>
          <cell r="N2476">
            <v>2020</v>
          </cell>
          <cell r="O2476" t="str">
            <v>Puebla</v>
          </cell>
          <cell r="P2476" t="str">
            <v>Puebla</v>
          </cell>
          <cell r="Q2476" t="str">
            <v>Sureste</v>
          </cell>
          <cell r="R2476" t="str">
            <v>Activo</v>
          </cell>
          <cell r="V2476" t="str">
            <v>Asesor de Servicio</v>
          </cell>
          <cell r="Z2476" t="str">
            <v>S04307</v>
          </cell>
          <cell r="AA2476" t="str">
            <v>Romero Gonzalez Pedro</v>
          </cell>
          <cell r="AB2476" t="str">
            <v>Servicios Administrativos en Reclamaciones, S.A. de C.V.</v>
          </cell>
          <cell r="AC2476" t="str">
            <v>ROGP800301NK6</v>
          </cell>
          <cell r="AD2476" t="str">
            <v>Operativo</v>
          </cell>
          <cell r="AE2476" t="str">
            <v>Asesor de Servicio</v>
          </cell>
          <cell r="AF2476" t="str">
            <v>Unidad Operativa</v>
          </cell>
          <cell r="AG2476" t="str">
            <v>Dirección Servicio y Operaciones</v>
          </cell>
          <cell r="AH2476" t="str">
            <v>Subdir. Siniestros CDMX y Sureste</v>
          </cell>
          <cell r="AI2476" t="str">
            <v>C9208</v>
          </cell>
          <cell r="AJ2476" t="str">
            <v>Lasa Estrada Antxon</v>
          </cell>
          <cell r="AK2476" t="str">
            <v>Paseo Opera</v>
          </cell>
          <cell r="AL2476" t="str">
            <v>Puebla</v>
          </cell>
          <cell r="AM2476">
            <v>0</v>
          </cell>
          <cell r="AN2476" t="str">
            <v>pedro.romero@gnp.com.mx</v>
          </cell>
          <cell r="AO2476" t="str">
            <v>pedro.romero@gnp.com.mx</v>
          </cell>
          <cell r="AQ2476">
            <v>2225042703</v>
          </cell>
          <cell r="AR2476" t="str">
            <v>6363180015595885</v>
          </cell>
          <cell r="AS2476" t="str">
            <v>ACTIVO</v>
          </cell>
          <cell r="AT2476" t="str">
            <v>9145</v>
          </cell>
          <cell r="AU2476" t="str">
            <v>028</v>
          </cell>
          <cell r="AV2476" t="str">
            <v>10/27</v>
          </cell>
          <cell r="AW2476" t="str">
            <v>IMDM24204383..</v>
          </cell>
          <cell r="AX2476" t="str">
            <v>Activo</v>
          </cell>
          <cell r="AY2476" t="str">
            <v>Si</v>
          </cell>
          <cell r="BG2476">
            <v>4</v>
          </cell>
          <cell r="BM2476">
            <v>274846.55</v>
          </cell>
          <cell r="BN2476">
            <v>43975.45</v>
          </cell>
          <cell r="BO2476">
            <v>318822</v>
          </cell>
          <cell r="CJ2476" t="str">
            <v>Ajustador</v>
          </cell>
        </row>
        <row r="2477">
          <cell r="A2477" t="str">
            <v>20017</v>
          </cell>
          <cell r="B2477" t="str">
            <v>10F015</v>
          </cell>
          <cell r="E2477" t="str">
            <v>Prius</v>
          </cell>
          <cell r="F2477" t="str">
            <v>Automóvil</v>
          </cell>
          <cell r="G2477" t="str">
            <v>Toyota</v>
          </cell>
          <cell r="H2477" t="str">
            <v>Prius C 5 Ptas, Híbrido, T/A-CVT, D/H, A/A, ABS, B/A, E/E, CD/BT</v>
          </cell>
          <cell r="I2477" t="str">
            <v>JTDKDTB3XL1633819</v>
          </cell>
          <cell r="J2477" t="str">
            <v>1NZ- 8980238</v>
          </cell>
          <cell r="K2477" t="str">
            <v>Magna</v>
          </cell>
          <cell r="L2477">
            <v>4</v>
          </cell>
          <cell r="M2477">
            <v>36</v>
          </cell>
          <cell r="N2477">
            <v>2020</v>
          </cell>
          <cell r="O2477" t="str">
            <v>Puebla</v>
          </cell>
          <cell r="P2477" t="str">
            <v>Puebla</v>
          </cell>
          <cell r="Q2477" t="str">
            <v>Sureste</v>
          </cell>
          <cell r="R2477" t="str">
            <v>Activo</v>
          </cell>
          <cell r="V2477" t="str">
            <v>Asesor de Servicio</v>
          </cell>
          <cell r="Z2477" t="str">
            <v>S04206</v>
          </cell>
          <cell r="AA2477" t="str">
            <v>Martinez Aguilar Victor</v>
          </cell>
          <cell r="AB2477" t="str">
            <v>Servicios Administrativos en Reclamaciones, S.A. de C.V.</v>
          </cell>
          <cell r="AC2477" t="str">
            <v>MAAV800309ID3</v>
          </cell>
          <cell r="AD2477" t="str">
            <v>Operativo</v>
          </cell>
          <cell r="AE2477" t="str">
            <v>Asesor de Servicio</v>
          </cell>
          <cell r="AF2477" t="str">
            <v>Unidad Operativa</v>
          </cell>
          <cell r="AG2477" t="str">
            <v>Dirección Servicio y Operaciones</v>
          </cell>
          <cell r="AH2477" t="str">
            <v>Subdir. Siniestros CDMX y Sureste</v>
          </cell>
          <cell r="AI2477" t="str">
            <v>C9208</v>
          </cell>
          <cell r="AJ2477" t="str">
            <v>Lasa Estrada Antxon</v>
          </cell>
          <cell r="AK2477" t="str">
            <v>Paseo Opera</v>
          </cell>
          <cell r="AL2477" t="str">
            <v>Puebla</v>
          </cell>
          <cell r="AM2477">
            <v>0</v>
          </cell>
          <cell r="AN2477" t="str">
            <v>victor.martinezaguilar@gnp.com.mx</v>
          </cell>
          <cell r="AO2477" t="str">
            <v>victor.martinezaguilar@gnp.com.mx</v>
          </cell>
          <cell r="AQ2477">
            <v>2225361064</v>
          </cell>
          <cell r="AR2477" t="str">
            <v>6363180015561424</v>
          </cell>
          <cell r="AS2477" t="str">
            <v>ACTIVO</v>
          </cell>
          <cell r="AT2477" t="str">
            <v>9024</v>
          </cell>
          <cell r="AU2477" t="str">
            <v>508</v>
          </cell>
          <cell r="AV2477" t="str">
            <v>10/27</v>
          </cell>
          <cell r="AW2477" t="str">
            <v>IMDM24204422..</v>
          </cell>
          <cell r="AX2477" t="str">
            <v>Activo</v>
          </cell>
          <cell r="AY2477" t="str">
            <v>Si</v>
          </cell>
          <cell r="BG2477">
            <v>4</v>
          </cell>
          <cell r="BM2477">
            <v>274846.55</v>
          </cell>
          <cell r="BN2477">
            <v>43975.45</v>
          </cell>
          <cell r="BO2477">
            <v>318822</v>
          </cell>
          <cell r="CJ2477" t="str">
            <v>Ajustador</v>
          </cell>
        </row>
        <row r="2478">
          <cell r="A2478" t="str">
            <v>20018</v>
          </cell>
          <cell r="E2478" t="str">
            <v>Prius</v>
          </cell>
          <cell r="F2478" t="str">
            <v>Automóvil</v>
          </cell>
          <cell r="G2478" t="str">
            <v>Toyota</v>
          </cell>
          <cell r="H2478" t="str">
            <v>Prius C 5 Ptas, Híbrido, T/A-CVT, D/H, A/A, ABS, B/A, E/E, CD/BT</v>
          </cell>
          <cell r="I2478" t="str">
            <v>JTDKDTB32L1635256</v>
          </cell>
          <cell r="J2478">
            <v>43761</v>
          </cell>
          <cell r="K2478" t="str">
            <v>Magna</v>
          </cell>
          <cell r="L2478">
            <v>4</v>
          </cell>
          <cell r="M2478">
            <v>36</v>
          </cell>
          <cell r="N2478">
            <v>2020</v>
          </cell>
          <cell r="O2478" t="str">
            <v>Puebla</v>
          </cell>
          <cell r="P2478" t="str">
            <v>Puebla</v>
          </cell>
          <cell r="Q2478" t="str">
            <v>Sureste</v>
          </cell>
          <cell r="R2478" t="str">
            <v>Activo</v>
          </cell>
          <cell r="V2478" t="str">
            <v>Asesor de Servicio</v>
          </cell>
          <cell r="Z2478" t="str">
            <v>S00615</v>
          </cell>
          <cell r="AA2478" t="str">
            <v>Rodriguez Herrera Valentín Arturo</v>
          </cell>
          <cell r="AB2478" t="str">
            <v>Servicios Administrativos en Reclamaciones, S.A. de C.V.</v>
          </cell>
          <cell r="AC2478" t="str">
            <v>ROHV7702149W3</v>
          </cell>
          <cell r="AD2478" t="str">
            <v>Operativo</v>
          </cell>
          <cell r="AE2478" t="str">
            <v>Asesor de Servicio</v>
          </cell>
          <cell r="AF2478" t="str">
            <v>Unidad Operativa</v>
          </cell>
          <cell r="AG2478" t="str">
            <v>Dirección Servicio y Operaciones</v>
          </cell>
          <cell r="AH2478" t="str">
            <v>Subdir. Siniestros CDMX y Sureste</v>
          </cell>
          <cell r="AI2478" t="str">
            <v>C9208</v>
          </cell>
          <cell r="AJ2478" t="str">
            <v>Lasa Estrada Antxon</v>
          </cell>
          <cell r="AK2478" t="str">
            <v>Paseo Opera</v>
          </cell>
          <cell r="AL2478" t="str">
            <v>Puebla</v>
          </cell>
          <cell r="AM2478">
            <v>0</v>
          </cell>
          <cell r="AN2478" t="str">
            <v>valentin.rodriguez@gnp.com.mx</v>
          </cell>
          <cell r="AO2478" t="str">
            <v>valentin.rodriguez@gnp.com.mx</v>
          </cell>
          <cell r="AQ2478">
            <v>2225361060</v>
          </cell>
          <cell r="AR2478" t="str">
            <v>-</v>
          </cell>
          <cell r="AS2478" t="str">
            <v>-</v>
          </cell>
          <cell r="AT2478" t="str">
            <v>-</v>
          </cell>
          <cell r="AU2478" t="str">
            <v>-</v>
          </cell>
          <cell r="AV2478" t="str">
            <v>-</v>
          </cell>
          <cell r="AW2478" t="str">
            <v>-</v>
          </cell>
          <cell r="AX2478" t="str">
            <v>-</v>
          </cell>
          <cell r="AY2478" t="str">
            <v>Si</v>
          </cell>
          <cell r="BG2478">
            <v>4</v>
          </cell>
          <cell r="BM2478">
            <v>274846.55</v>
          </cell>
          <cell r="BN2478">
            <v>43975.45</v>
          </cell>
          <cell r="BO2478">
            <v>318822</v>
          </cell>
          <cell r="CJ2478" t="str">
            <v>-</v>
          </cell>
        </row>
        <row r="2479">
          <cell r="A2479" t="str">
            <v>20019</v>
          </cell>
          <cell r="B2479" t="str">
            <v>09F975</v>
          </cell>
          <cell r="E2479" t="str">
            <v>Prius</v>
          </cell>
          <cell r="F2479" t="str">
            <v>Automóvil</v>
          </cell>
          <cell r="G2479" t="str">
            <v>Toyota</v>
          </cell>
          <cell r="H2479" t="str">
            <v>Prius C 5 Ptas, Híbrido, T/A-CVT, D/H, A/A, ABS, B/A, E/E, CD/BT</v>
          </cell>
          <cell r="I2479" t="str">
            <v>JTDKDTB37L1634149</v>
          </cell>
          <cell r="K2479" t="str">
            <v>Magna</v>
          </cell>
          <cell r="L2479">
            <v>4</v>
          </cell>
          <cell r="M2479">
            <v>36</v>
          </cell>
          <cell r="N2479">
            <v>2020</v>
          </cell>
          <cell r="O2479" t="str">
            <v>Puebla</v>
          </cell>
          <cell r="P2479" t="str">
            <v>Puebla</v>
          </cell>
          <cell r="Q2479" t="str">
            <v>Sureste</v>
          </cell>
          <cell r="R2479" t="str">
            <v>Activo</v>
          </cell>
          <cell r="V2479" t="str">
            <v>Asesor de Servicio</v>
          </cell>
          <cell r="Z2479" t="str">
            <v>N94979</v>
          </cell>
          <cell r="AA2479" t="str">
            <v>-</v>
          </cell>
          <cell r="AB2479" t="str">
            <v>-</v>
          </cell>
          <cell r="AC2479" t="str">
            <v>-</v>
          </cell>
          <cell r="AD2479" t="str">
            <v>-</v>
          </cell>
          <cell r="AE2479" t="str">
            <v>-</v>
          </cell>
          <cell r="AF2479" t="str">
            <v>-</v>
          </cell>
          <cell r="AG2479" t="str">
            <v>-</v>
          </cell>
          <cell r="AH2479" t="str">
            <v>-</v>
          </cell>
          <cell r="AI2479" t="str">
            <v>C6705</v>
          </cell>
          <cell r="AJ2479" t="str">
            <v>Ramirez Granados Arturo</v>
          </cell>
          <cell r="AK2479" t="str">
            <v>-</v>
          </cell>
          <cell r="AL2479" t="str">
            <v>-</v>
          </cell>
          <cell r="AM2479" t="str">
            <v>-</v>
          </cell>
          <cell r="AN2479">
            <v>0</v>
          </cell>
          <cell r="AO2479" t="str">
            <v>-</v>
          </cell>
          <cell r="AQ2479">
            <v>8117907011</v>
          </cell>
          <cell r="AR2479" t="str">
            <v>6363180015551185</v>
          </cell>
          <cell r="AS2479" t="str">
            <v>ACTIVO</v>
          </cell>
          <cell r="AT2479" t="str">
            <v>2583</v>
          </cell>
          <cell r="AU2479" t="str">
            <v>497</v>
          </cell>
          <cell r="AV2479" t="str">
            <v>10/27</v>
          </cell>
          <cell r="AW2479" t="str">
            <v>IMDM24204426..</v>
          </cell>
          <cell r="AX2479" t="str">
            <v>Activo</v>
          </cell>
          <cell r="AY2479" t="str">
            <v>Si</v>
          </cell>
          <cell r="BG2479">
            <v>4</v>
          </cell>
          <cell r="BM2479">
            <v>274846.55</v>
          </cell>
          <cell r="BN2479">
            <v>43975.45</v>
          </cell>
          <cell r="BO2479">
            <v>318822</v>
          </cell>
          <cell r="CJ2479" t="str">
            <v>Ajustador</v>
          </cell>
        </row>
        <row r="2480">
          <cell r="A2480" t="str">
            <v>20020</v>
          </cell>
          <cell r="B2480" t="str">
            <v>10F021</v>
          </cell>
          <cell r="E2480" t="str">
            <v>Prius</v>
          </cell>
          <cell r="F2480" t="str">
            <v>Automóvil</v>
          </cell>
          <cell r="G2480" t="str">
            <v>Toyota</v>
          </cell>
          <cell r="H2480" t="str">
            <v>Prius C 5 Ptas, Híbrido, T/A-CVT, D/H, A/A, ABS, B/A, E/E, CD/BT</v>
          </cell>
          <cell r="I2480" t="str">
            <v>JTDKDTB35L1634120</v>
          </cell>
          <cell r="J2480" t="str">
            <v>1NZ- 8990677</v>
          </cell>
          <cell r="K2480" t="str">
            <v>Magna</v>
          </cell>
          <cell r="L2480">
            <v>4</v>
          </cell>
          <cell r="M2480">
            <v>36</v>
          </cell>
          <cell r="N2480">
            <v>2020</v>
          </cell>
          <cell r="O2480" t="str">
            <v>Puebla</v>
          </cell>
          <cell r="P2480" t="str">
            <v>Puebla</v>
          </cell>
          <cell r="Q2480" t="str">
            <v>Sureste</v>
          </cell>
          <cell r="R2480" t="str">
            <v>Activo</v>
          </cell>
          <cell r="V2480" t="str">
            <v>Asesor de Servicio</v>
          </cell>
          <cell r="Z2480" t="str">
            <v>S04305</v>
          </cell>
          <cell r="AA2480" t="str">
            <v>Oropeza Herrera Michel</v>
          </cell>
          <cell r="AB2480" t="str">
            <v>Servicios Administrativos en Reclamaciones, S.A. de C.V.</v>
          </cell>
          <cell r="AC2480" t="str">
            <v>OOHM820929K15</v>
          </cell>
          <cell r="AD2480" t="str">
            <v>Operativo</v>
          </cell>
          <cell r="AE2480" t="str">
            <v>Asesor de Servicio</v>
          </cell>
          <cell r="AF2480" t="str">
            <v>Unidad Operativa</v>
          </cell>
          <cell r="AG2480" t="str">
            <v>Dirección Servicio y Operaciones</v>
          </cell>
          <cell r="AH2480" t="str">
            <v>Subdir. Siniestros CDMX y Sureste</v>
          </cell>
          <cell r="AI2480" t="str">
            <v>C9208</v>
          </cell>
          <cell r="AJ2480" t="str">
            <v>Lasa Estrada Antxon</v>
          </cell>
          <cell r="AK2480" t="str">
            <v>Paseo Opera</v>
          </cell>
          <cell r="AL2480" t="str">
            <v>Puebla</v>
          </cell>
          <cell r="AM2480">
            <v>0</v>
          </cell>
          <cell r="AN2480" t="str">
            <v>michel.oropeza@gnp.com.mx</v>
          </cell>
          <cell r="AO2480" t="str">
            <v>michel.oropeza@gnp.com.mx</v>
          </cell>
          <cell r="AQ2480">
            <v>2225980791</v>
          </cell>
          <cell r="AR2480" t="str">
            <v>6363180015562935</v>
          </cell>
          <cell r="AS2480" t="str">
            <v>ACTIVO</v>
          </cell>
          <cell r="AT2480" t="str">
            <v>7884</v>
          </cell>
          <cell r="AU2480" t="str">
            <v>697</v>
          </cell>
          <cell r="AV2480" t="str">
            <v>10/27</v>
          </cell>
          <cell r="AW2480" t="str">
            <v>IMDM24204423..</v>
          </cell>
          <cell r="AX2480" t="str">
            <v>Activo</v>
          </cell>
          <cell r="AY2480" t="str">
            <v>Si</v>
          </cell>
          <cell r="BG2480">
            <v>4</v>
          </cell>
          <cell r="BM2480">
            <v>274846.55</v>
          </cell>
          <cell r="BN2480">
            <v>43975.45</v>
          </cell>
          <cell r="BO2480">
            <v>318822</v>
          </cell>
          <cell r="CJ2480" t="str">
            <v>Ajustador</v>
          </cell>
        </row>
        <row r="2481">
          <cell r="A2481" t="str">
            <v>20021</v>
          </cell>
          <cell r="B2481" t="str">
            <v>09F981</v>
          </cell>
          <cell r="E2481" t="str">
            <v>Prius</v>
          </cell>
          <cell r="F2481" t="str">
            <v>Automóvil</v>
          </cell>
          <cell r="G2481" t="str">
            <v>Toyota</v>
          </cell>
          <cell r="H2481" t="str">
            <v>Prius C 5 Ptas, Híbrido, T/A-CVT, D/H, A/A, ABS, B/A, E/E, CD/BT</v>
          </cell>
          <cell r="I2481" t="str">
            <v>JTDKDTB36L1634059</v>
          </cell>
          <cell r="K2481" t="str">
            <v>Magna</v>
          </cell>
          <cell r="L2481">
            <v>4</v>
          </cell>
          <cell r="M2481">
            <v>36</v>
          </cell>
          <cell r="N2481">
            <v>2020</v>
          </cell>
          <cell r="O2481" t="str">
            <v>Puebla</v>
          </cell>
          <cell r="P2481" t="str">
            <v>Puebla</v>
          </cell>
          <cell r="Q2481" t="str">
            <v>Sureste</v>
          </cell>
          <cell r="R2481" t="str">
            <v>Activo</v>
          </cell>
          <cell r="V2481" t="str">
            <v>Asesor de Servicio</v>
          </cell>
          <cell r="Z2481" t="str">
            <v>S06401</v>
          </cell>
          <cell r="AA2481" t="str">
            <v>Rosete Sanchez Javier</v>
          </cell>
          <cell r="AB2481" t="str">
            <v>Servicios Administrativos en Reclamaciones, S.A. de C.V.</v>
          </cell>
          <cell r="AC2481" t="str">
            <v>ROSJ931014G85</v>
          </cell>
          <cell r="AD2481" t="str">
            <v>Operativo</v>
          </cell>
          <cell r="AE2481" t="str">
            <v>Asesor de Servicio</v>
          </cell>
          <cell r="AF2481" t="str">
            <v>Unidad Operativa</v>
          </cell>
          <cell r="AG2481" t="str">
            <v>Dirección Servicio y Operaciones</v>
          </cell>
          <cell r="AH2481" t="str">
            <v>Subdir. Siniestros CDMX y Sureste</v>
          </cell>
          <cell r="AI2481" t="str">
            <v>C9208</v>
          </cell>
          <cell r="AJ2481" t="str">
            <v>Lasa Estrada Antxon</v>
          </cell>
          <cell r="AK2481" t="str">
            <v>Paseo Opera</v>
          </cell>
          <cell r="AL2481" t="str">
            <v>Puebla</v>
          </cell>
          <cell r="AM2481">
            <v>0</v>
          </cell>
          <cell r="AN2481" t="str">
            <v>javier.rosete@gnp.com.mx</v>
          </cell>
          <cell r="AO2481" t="str">
            <v>javier.rosete@gnp.com.mx</v>
          </cell>
          <cell r="AQ2481">
            <v>2225361061</v>
          </cell>
          <cell r="AR2481" t="str">
            <v>6363180015551193</v>
          </cell>
          <cell r="AS2481" t="str">
            <v>ACTIVO</v>
          </cell>
          <cell r="AT2481" t="str">
            <v>4435</v>
          </cell>
          <cell r="AU2481" t="str">
            <v>863</v>
          </cell>
          <cell r="AV2481" t="str">
            <v>10/27</v>
          </cell>
          <cell r="AW2481" t="str">
            <v>IMDM24204427..</v>
          </cell>
          <cell r="AX2481" t="str">
            <v>Activo</v>
          </cell>
          <cell r="AY2481" t="str">
            <v>Si</v>
          </cell>
          <cell r="BG2481">
            <v>4</v>
          </cell>
          <cell r="BM2481">
            <v>274846.55</v>
          </cell>
          <cell r="BN2481">
            <v>43975.45</v>
          </cell>
          <cell r="BO2481">
            <v>318822</v>
          </cell>
          <cell r="CJ2481" t="str">
            <v>Ajustador</v>
          </cell>
        </row>
        <row r="2482">
          <cell r="A2482" t="str">
            <v>20022</v>
          </cell>
          <cell r="B2482" t="str">
            <v>09F983</v>
          </cell>
          <cell r="E2482" t="str">
            <v>Prius</v>
          </cell>
          <cell r="F2482" t="str">
            <v>Automóvil</v>
          </cell>
          <cell r="G2482" t="str">
            <v>Toyota</v>
          </cell>
          <cell r="H2482" t="str">
            <v>Prius C 5 Ptas, Híbrido, T/A-CVT, D/H, A/A, ABS, B/A, E/E, CD/BT</v>
          </cell>
          <cell r="I2482" t="str">
            <v>JTDKDTB36L1634062</v>
          </cell>
          <cell r="K2482" t="str">
            <v>Magna</v>
          </cell>
          <cell r="L2482">
            <v>4</v>
          </cell>
          <cell r="M2482">
            <v>36</v>
          </cell>
          <cell r="N2482">
            <v>2020</v>
          </cell>
          <cell r="O2482" t="str">
            <v>Puebla</v>
          </cell>
          <cell r="P2482" t="str">
            <v>Puebla</v>
          </cell>
          <cell r="Q2482" t="str">
            <v>Sureste</v>
          </cell>
          <cell r="R2482" t="str">
            <v>Activo</v>
          </cell>
          <cell r="V2482" t="str">
            <v>Asesor de Servicio</v>
          </cell>
          <cell r="Z2482" t="str">
            <v>N94392</v>
          </cell>
          <cell r="AA2482" t="str">
            <v>-</v>
          </cell>
          <cell r="AB2482" t="str">
            <v>-</v>
          </cell>
          <cell r="AC2482" t="str">
            <v>-</v>
          </cell>
          <cell r="AD2482" t="str">
            <v>-</v>
          </cell>
          <cell r="AE2482" t="str">
            <v>-</v>
          </cell>
          <cell r="AF2482" t="str">
            <v>-</v>
          </cell>
          <cell r="AG2482" t="str">
            <v>-</v>
          </cell>
          <cell r="AH2482" t="str">
            <v>-</v>
          </cell>
          <cell r="AI2482" t="str">
            <v>C6705</v>
          </cell>
          <cell r="AJ2482" t="str">
            <v>Ramirez Granados Arturo</v>
          </cell>
          <cell r="AK2482" t="str">
            <v>-</v>
          </cell>
          <cell r="AL2482" t="str">
            <v>-</v>
          </cell>
          <cell r="AM2482" t="str">
            <v>-</v>
          </cell>
          <cell r="AN2482">
            <v>0</v>
          </cell>
          <cell r="AO2482" t="str">
            <v>-</v>
          </cell>
          <cell r="AQ2482">
            <v>3316013675</v>
          </cell>
          <cell r="AR2482" t="str">
            <v>6363180015551201</v>
          </cell>
          <cell r="AS2482" t="str">
            <v>ACTIVO</v>
          </cell>
          <cell r="AT2482" t="str">
            <v>2347</v>
          </cell>
          <cell r="AU2482" t="str">
            <v>178</v>
          </cell>
          <cell r="AV2482" t="str">
            <v>10/27</v>
          </cell>
          <cell r="AW2482" t="str">
            <v>IMDM24204428..</v>
          </cell>
          <cell r="AX2482" t="str">
            <v>Activo</v>
          </cell>
          <cell r="AY2482" t="str">
            <v>Si</v>
          </cell>
          <cell r="BG2482">
            <v>4</v>
          </cell>
          <cell r="BM2482">
            <v>274846.55</v>
          </cell>
          <cell r="BN2482">
            <v>43975.45</v>
          </cell>
          <cell r="BO2482">
            <v>318822</v>
          </cell>
          <cell r="CJ2482" t="str">
            <v>Ajustador</v>
          </cell>
        </row>
        <row r="2483">
          <cell r="A2483" t="str">
            <v>20023</v>
          </cell>
          <cell r="B2483" t="str">
            <v>09F979</v>
          </cell>
          <cell r="E2483" t="str">
            <v>Prius</v>
          </cell>
          <cell r="F2483" t="str">
            <v>Automóvil</v>
          </cell>
          <cell r="G2483" t="str">
            <v>Toyota</v>
          </cell>
          <cell r="H2483" t="str">
            <v>Prius C 5 Ptas, Híbrido, T/A-CVT, D/H, A/A, ABS, B/A, E/E, CD/BT</v>
          </cell>
          <cell r="I2483" t="str">
            <v>JTDKDTB3XL1634016</v>
          </cell>
          <cell r="K2483" t="str">
            <v>Magna</v>
          </cell>
          <cell r="L2483">
            <v>4</v>
          </cell>
          <cell r="M2483">
            <v>36</v>
          </cell>
          <cell r="N2483">
            <v>2020</v>
          </cell>
          <cell r="O2483" t="str">
            <v>Puebla</v>
          </cell>
          <cell r="P2483" t="str">
            <v>Puebla</v>
          </cell>
          <cell r="Q2483" t="str">
            <v>Sureste</v>
          </cell>
          <cell r="R2483" t="str">
            <v>Activo</v>
          </cell>
          <cell r="V2483" t="str">
            <v>Asesor de Servicio</v>
          </cell>
          <cell r="Z2483" t="str">
            <v>N94855</v>
          </cell>
          <cell r="AA2483" t="str">
            <v>TORRES ROSAS ALAN ADRIAN</v>
          </cell>
          <cell r="AB2483" t="str">
            <v>Grupo Nacional Provincial, S.A.B.</v>
          </cell>
          <cell r="AC2483" t="str">
            <v>TORA870123NR7</v>
          </cell>
          <cell r="AD2483" t="str">
            <v>Operativo</v>
          </cell>
          <cell r="AE2483" t="str">
            <v>Visitador de Taller Sr.</v>
          </cell>
          <cell r="AF2483" t="str">
            <v>Unidad Operativa</v>
          </cell>
          <cell r="AG2483" t="str">
            <v>Dirección Servicio y Operaciones</v>
          </cell>
          <cell r="AH2483" t="str">
            <v>Subdirección Siniestros Norte y Occidente</v>
          </cell>
          <cell r="AI2483" t="str">
            <v>C9179</v>
          </cell>
          <cell r="AJ2483" t="str">
            <v>Moya Urdiales Idalia Leticia</v>
          </cell>
          <cell r="AK2483" t="str">
            <v>Oficina central Guadalajara</v>
          </cell>
          <cell r="AL2483" t="str">
            <v>Guadalajara</v>
          </cell>
          <cell r="AM2483">
            <v>0</v>
          </cell>
          <cell r="AN2483" t="str">
            <v>alan.torres@gnp.com.mx</v>
          </cell>
          <cell r="AO2483" t="str">
            <v>alan.torres@gnp.com.mx</v>
          </cell>
          <cell r="AQ2483">
            <v>3316020215</v>
          </cell>
          <cell r="AR2483" t="str">
            <v>6363180015551219</v>
          </cell>
          <cell r="AS2483" t="str">
            <v>ACTIVO</v>
          </cell>
          <cell r="AT2483" t="str">
            <v>1206</v>
          </cell>
          <cell r="AU2483" t="str">
            <v>762</v>
          </cell>
          <cell r="AV2483" t="str">
            <v>10/27</v>
          </cell>
          <cell r="AW2483" t="str">
            <v>IMDM24204429..</v>
          </cell>
          <cell r="AX2483" t="str">
            <v>Activo</v>
          </cell>
          <cell r="AY2483" t="str">
            <v>Si</v>
          </cell>
          <cell r="BG2483">
            <v>4</v>
          </cell>
          <cell r="BM2483">
            <v>274846.55</v>
          </cell>
          <cell r="BN2483">
            <v>43975.45</v>
          </cell>
          <cell r="BO2483">
            <v>318822</v>
          </cell>
          <cell r="CJ2483" t="str">
            <v>Ajustador</v>
          </cell>
        </row>
        <row r="2484">
          <cell r="A2484" t="str">
            <v>20024</v>
          </cell>
          <cell r="B2484" t="str">
            <v>09F988</v>
          </cell>
          <cell r="E2484" t="str">
            <v>Prius</v>
          </cell>
          <cell r="F2484" t="str">
            <v>Automóvil</v>
          </cell>
          <cell r="G2484" t="str">
            <v>Toyota</v>
          </cell>
          <cell r="H2484" t="str">
            <v>Prius C 5 Ptas, Híbrido, T/A-CVT, D/H, A/A, ABS, B/A, E/E, CD/BT</v>
          </cell>
          <cell r="I2484" t="str">
            <v>JTDKDTB39L1634024</v>
          </cell>
          <cell r="J2484" t="str">
            <v>1NZ- 8986221</v>
          </cell>
          <cell r="K2484" t="str">
            <v>Magna</v>
          </cell>
          <cell r="L2484">
            <v>4</v>
          </cell>
          <cell r="M2484">
            <v>36</v>
          </cell>
          <cell r="N2484">
            <v>2020</v>
          </cell>
          <cell r="O2484" t="str">
            <v>Puebla</v>
          </cell>
          <cell r="P2484" t="str">
            <v>Puebla</v>
          </cell>
          <cell r="Q2484" t="str">
            <v>Sureste</v>
          </cell>
          <cell r="R2484" t="str">
            <v>Activo</v>
          </cell>
          <cell r="V2484" t="str">
            <v>Supervisor Ajustes</v>
          </cell>
          <cell r="Z2484" t="str">
            <v>N93775</v>
          </cell>
          <cell r="AA2484" t="str">
            <v>Aguilar Arias Armando</v>
          </cell>
          <cell r="AB2484" t="str">
            <v>Grupo Nacional Provincial, S.A.B.</v>
          </cell>
          <cell r="AC2484" t="str">
            <v>AUAA740325690</v>
          </cell>
          <cell r="AD2484" t="str">
            <v>Jefe de departamento</v>
          </cell>
          <cell r="AE2484" t="str">
            <v>Supervisor Taller</v>
          </cell>
          <cell r="AF2484" t="str">
            <v>Unidad Operativa</v>
          </cell>
          <cell r="AG2484" t="str">
            <v>Dirección Servicio y Operaciones</v>
          </cell>
          <cell r="AH2484" t="str">
            <v>Subdir. Siniestros CDMX y Sureste</v>
          </cell>
          <cell r="AI2484" t="str">
            <v>C9208</v>
          </cell>
          <cell r="AJ2484" t="str">
            <v>Lasa Estrada Antxon</v>
          </cell>
          <cell r="AK2484" t="str">
            <v>Paseo Opera</v>
          </cell>
          <cell r="AL2484" t="str">
            <v>Puebla</v>
          </cell>
          <cell r="AM2484">
            <v>6534</v>
          </cell>
          <cell r="AN2484" t="str">
            <v>armando.aguilar@gnp.com.mx</v>
          </cell>
          <cell r="AO2484" t="str">
            <v>armando.aguilar@gnp.com.mx</v>
          </cell>
          <cell r="AQ2484">
            <v>2223237683</v>
          </cell>
          <cell r="AR2484" t="str">
            <v>6363180015551227</v>
          </cell>
          <cell r="AS2484" t="str">
            <v>ACTIVO</v>
          </cell>
          <cell r="AT2484" t="str">
            <v>4572</v>
          </cell>
          <cell r="AU2484" t="str">
            <v>601</v>
          </cell>
          <cell r="AV2484" t="str">
            <v>10/27</v>
          </cell>
          <cell r="AW2484" t="str">
            <v>IMDM24204430..</v>
          </cell>
          <cell r="AX2484" t="str">
            <v>Activo</v>
          </cell>
          <cell r="AY2484" t="str">
            <v>Si</v>
          </cell>
          <cell r="BG2484">
            <v>4</v>
          </cell>
          <cell r="BM2484">
            <v>274846.55</v>
          </cell>
          <cell r="BN2484">
            <v>43975.45</v>
          </cell>
          <cell r="BO2484">
            <v>318822</v>
          </cell>
          <cell r="CJ2484" t="str">
            <v>Ajustador</v>
          </cell>
        </row>
        <row r="2485">
          <cell r="A2485" t="str">
            <v>20025</v>
          </cell>
          <cell r="B2485" t="str">
            <v>09F989</v>
          </cell>
          <cell r="E2485" t="str">
            <v>Prius</v>
          </cell>
          <cell r="F2485" t="str">
            <v>Automóvil</v>
          </cell>
          <cell r="G2485" t="str">
            <v>Toyota</v>
          </cell>
          <cell r="H2485" t="str">
            <v>Prius C 5 Ptas, Híbrido, T/A-CVT, D/H, A/A, ABS, B/A, E/E, CD/BT</v>
          </cell>
          <cell r="I2485" t="str">
            <v>JTDKDTB34L1634027</v>
          </cell>
          <cell r="K2485" t="str">
            <v>Magna</v>
          </cell>
          <cell r="L2485">
            <v>4</v>
          </cell>
          <cell r="M2485">
            <v>36</v>
          </cell>
          <cell r="N2485">
            <v>2020</v>
          </cell>
          <cell r="O2485" t="str">
            <v>Puebla</v>
          </cell>
          <cell r="P2485" t="str">
            <v>Puebla</v>
          </cell>
          <cell r="Q2485" t="str">
            <v>Sureste</v>
          </cell>
          <cell r="R2485" t="str">
            <v>Activo</v>
          </cell>
          <cell r="V2485" t="str">
            <v>Asesor de Servicio</v>
          </cell>
          <cell r="Z2485" t="str">
            <v>S07929</v>
          </cell>
          <cell r="AA2485" t="str">
            <v>Juarez Saldana Irving</v>
          </cell>
          <cell r="AB2485" t="str">
            <v>Servicios Administrativos en Reclamaciones, S.A. de C.V.</v>
          </cell>
          <cell r="AC2485" t="str">
            <v>JUSI890424CH4</v>
          </cell>
          <cell r="AD2485" t="str">
            <v>Operativo</v>
          </cell>
          <cell r="AE2485" t="str">
            <v>Asesor de Servicio</v>
          </cell>
          <cell r="AF2485" t="str">
            <v>Unidad Operativa</v>
          </cell>
          <cell r="AG2485" t="str">
            <v>Dirección Servicio y Operaciones</v>
          </cell>
          <cell r="AH2485" t="str">
            <v>Subdir. Siniestros CDMX y Sureste</v>
          </cell>
          <cell r="AI2485" t="str">
            <v>C9208</v>
          </cell>
          <cell r="AJ2485" t="str">
            <v>Lasa Estrada Antxon</v>
          </cell>
          <cell r="AK2485" t="str">
            <v>Paseo Opera</v>
          </cell>
          <cell r="AL2485" t="str">
            <v>Puebla</v>
          </cell>
          <cell r="AM2485">
            <v>0</v>
          </cell>
          <cell r="AN2485">
            <v>0</v>
          </cell>
          <cell r="AO2485">
            <v>0</v>
          </cell>
          <cell r="AQ2485">
            <v>2221149661</v>
          </cell>
          <cell r="AR2485" t="str">
            <v>6363180015551235</v>
          </cell>
          <cell r="AS2485" t="str">
            <v>ACTIVO</v>
          </cell>
          <cell r="AT2485" t="str">
            <v>2739</v>
          </cell>
          <cell r="AU2485" t="str">
            <v>570</v>
          </cell>
          <cell r="AV2485" t="str">
            <v>10/27</v>
          </cell>
          <cell r="AW2485" t="str">
            <v>IMDM24204431..</v>
          </cell>
          <cell r="AX2485" t="str">
            <v>Activo</v>
          </cell>
          <cell r="AY2485" t="str">
            <v>Si</v>
          </cell>
          <cell r="BG2485">
            <v>4</v>
          </cell>
          <cell r="BM2485">
            <v>274846.55</v>
          </cell>
          <cell r="BN2485">
            <v>43975.45</v>
          </cell>
          <cell r="BO2485">
            <v>318822</v>
          </cell>
          <cell r="CJ2485" t="str">
            <v>Ajustador</v>
          </cell>
        </row>
        <row r="2486">
          <cell r="A2486" t="str">
            <v>20026</v>
          </cell>
          <cell r="B2486" t="str">
            <v>09F986</v>
          </cell>
          <cell r="E2486" t="str">
            <v>Prius</v>
          </cell>
          <cell r="F2486" t="str">
            <v>Automóvil</v>
          </cell>
          <cell r="G2486" t="str">
            <v>Toyota</v>
          </cell>
          <cell r="H2486" t="str">
            <v>Prius C 5 Ptas, Híbrido, T/A-CVT, D/H, A/A, ABS, B/A, E/E, CD/BT</v>
          </cell>
          <cell r="I2486" t="str">
            <v>JTDKDTB31L1634034</v>
          </cell>
          <cell r="K2486" t="str">
            <v>Magna</v>
          </cell>
          <cell r="L2486">
            <v>4</v>
          </cell>
          <cell r="M2486">
            <v>36</v>
          </cell>
          <cell r="N2486">
            <v>2020</v>
          </cell>
          <cell r="O2486" t="e">
            <v>#N/A</v>
          </cell>
          <cell r="P2486" t="str">
            <v>-</v>
          </cell>
          <cell r="Q2486" t="str">
            <v>-</v>
          </cell>
          <cell r="R2486" t="str">
            <v>Activo</v>
          </cell>
          <cell r="V2486" t="e">
            <v>#N/A</v>
          </cell>
          <cell r="Z2486" t="str">
            <v>Disponible</v>
          </cell>
          <cell r="AA2486" t="str">
            <v>-</v>
          </cell>
          <cell r="AB2486" t="str">
            <v>-</v>
          </cell>
          <cell r="AC2486" t="str">
            <v>-</v>
          </cell>
          <cell r="AD2486" t="str">
            <v>-</v>
          </cell>
          <cell r="AE2486" t="str">
            <v>-</v>
          </cell>
          <cell r="AF2486" t="str">
            <v>-</v>
          </cell>
          <cell r="AG2486" t="str">
            <v>-</v>
          </cell>
          <cell r="AH2486" t="str">
            <v>-</v>
          </cell>
          <cell r="AI2486" t="str">
            <v>C6705</v>
          </cell>
          <cell r="AJ2486" t="str">
            <v>Ramirez Granados Arturo</v>
          </cell>
          <cell r="AK2486" t="str">
            <v>-</v>
          </cell>
          <cell r="AL2486" t="str">
            <v>-</v>
          </cell>
          <cell r="AM2486" t="str">
            <v>-</v>
          </cell>
          <cell r="AN2486">
            <v>0</v>
          </cell>
          <cell r="AO2486" t="str">
            <v>-</v>
          </cell>
          <cell r="AQ2486" t="str">
            <v>Disponible</v>
          </cell>
          <cell r="AR2486" t="str">
            <v>6363180015551243</v>
          </cell>
          <cell r="AS2486" t="str">
            <v>ACTIVO</v>
          </cell>
          <cell r="AT2486" t="str">
            <v>5725</v>
          </cell>
          <cell r="AU2486" t="str">
            <v>447</v>
          </cell>
          <cell r="AV2486" t="str">
            <v>10/27</v>
          </cell>
          <cell r="AW2486" t="str">
            <v>IMDM24204432..</v>
          </cell>
          <cell r="AX2486" t="str">
            <v>Activo</v>
          </cell>
          <cell r="BG2486" t="str">
            <v>-</v>
          </cell>
          <cell r="BM2486">
            <v>274846.55</v>
          </cell>
          <cell r="BN2486">
            <v>43975.45</v>
          </cell>
          <cell r="BO2486">
            <v>318822</v>
          </cell>
          <cell r="CJ2486" t="str">
            <v>Ajustador</v>
          </cell>
        </row>
        <row r="2487">
          <cell r="A2487" t="str">
            <v>20027</v>
          </cell>
          <cell r="B2487" t="str">
            <v>10F020</v>
          </cell>
          <cell r="E2487" t="str">
            <v>Prius</v>
          </cell>
          <cell r="F2487" t="str">
            <v>Automóvil</v>
          </cell>
          <cell r="G2487" t="str">
            <v>Toyota</v>
          </cell>
          <cell r="H2487" t="str">
            <v>Prius C 5 Ptas, Híbrido, T/A-CVT, D/H, A/A, ABS, B/A, E/E, CD/BT</v>
          </cell>
          <cell r="I2487" t="str">
            <v>JTDKDTB35L1634036</v>
          </cell>
          <cell r="K2487" t="str">
            <v>Magna</v>
          </cell>
          <cell r="L2487">
            <v>4</v>
          </cell>
          <cell r="M2487">
            <v>36</v>
          </cell>
          <cell r="N2487">
            <v>2020</v>
          </cell>
          <cell r="O2487" t="str">
            <v>Puebla</v>
          </cell>
          <cell r="P2487" t="str">
            <v>Puebla</v>
          </cell>
          <cell r="Q2487" t="str">
            <v>Sureste</v>
          </cell>
          <cell r="R2487" t="str">
            <v>Activo</v>
          </cell>
          <cell r="V2487" t="str">
            <v>Asesor de Servicio</v>
          </cell>
          <cell r="Z2487" t="str">
            <v>N94528</v>
          </cell>
          <cell r="AA2487" t="str">
            <v>Fuentes Rodríguez Roberto Carlos</v>
          </cell>
          <cell r="AB2487" t="str">
            <v>Grupo Nacional Provincial, S.A.B.</v>
          </cell>
          <cell r="AC2487" t="str">
            <v>FURR840322M38</v>
          </cell>
          <cell r="AD2487" t="str">
            <v>Operativo</v>
          </cell>
          <cell r="AE2487" t="str">
            <v>Visitador de Taller Jr.</v>
          </cell>
          <cell r="AF2487" t="str">
            <v>Unidad Operativa</v>
          </cell>
          <cell r="AG2487" t="str">
            <v>Dirección Servicio y Operaciones</v>
          </cell>
          <cell r="AH2487" t="str">
            <v>Subdir. Siniestros CDMX y Sureste</v>
          </cell>
          <cell r="AI2487" t="str">
            <v>C9208</v>
          </cell>
          <cell r="AJ2487" t="str">
            <v>Lasa Estrada Antxon</v>
          </cell>
          <cell r="AK2487" t="str">
            <v>Paseo Opera</v>
          </cell>
          <cell r="AL2487" t="str">
            <v>Puebla</v>
          </cell>
          <cell r="AM2487">
            <v>0</v>
          </cell>
          <cell r="AN2487" t="str">
            <v>roberto.fuentes@gnp.com.mx</v>
          </cell>
          <cell r="AO2487" t="str">
            <v>roberto.fuentes@gnp.com.mx</v>
          </cell>
          <cell r="AQ2487">
            <v>5544888910</v>
          </cell>
          <cell r="AR2487" t="str">
            <v>6363180015562943</v>
          </cell>
          <cell r="AS2487" t="str">
            <v>ACTIVO</v>
          </cell>
          <cell r="AT2487" t="str">
            <v>8932</v>
          </cell>
          <cell r="AU2487" t="str">
            <v>234</v>
          </cell>
          <cell r="AV2487" t="str">
            <v>10/27</v>
          </cell>
          <cell r="AW2487" t="str">
            <v>IMDM24204424..</v>
          </cell>
          <cell r="AX2487" t="str">
            <v>Activo</v>
          </cell>
          <cell r="AY2487" t="str">
            <v>Si</v>
          </cell>
          <cell r="BG2487">
            <v>4</v>
          </cell>
          <cell r="BM2487">
            <v>274846.55</v>
          </cell>
          <cell r="BN2487">
            <v>43975.45</v>
          </cell>
          <cell r="BO2487">
            <v>318822</v>
          </cell>
          <cell r="CJ2487" t="str">
            <v>Ajustador</v>
          </cell>
        </row>
        <row r="2488">
          <cell r="A2488" t="str">
            <v>20028</v>
          </cell>
          <cell r="B2488" t="str">
            <v>10F019</v>
          </cell>
          <cell r="E2488" t="str">
            <v>Prius</v>
          </cell>
          <cell r="F2488" t="str">
            <v>Automóvil</v>
          </cell>
          <cell r="G2488" t="str">
            <v>Toyota</v>
          </cell>
          <cell r="H2488" t="str">
            <v>Prius C 5 Ptas, Híbrido, T/A-CVT, D/H, A/A, ABS, B/A, E/E, CD/BT</v>
          </cell>
          <cell r="I2488" t="str">
            <v>JTDKDTB34L1633928</v>
          </cell>
          <cell r="J2488" t="str">
            <v>1NZ- 8982925</v>
          </cell>
          <cell r="K2488" t="str">
            <v>Magna</v>
          </cell>
          <cell r="L2488">
            <v>4</v>
          </cell>
          <cell r="M2488">
            <v>36</v>
          </cell>
          <cell r="N2488">
            <v>2020</v>
          </cell>
          <cell r="O2488" t="str">
            <v>Puebla</v>
          </cell>
          <cell r="P2488" t="str">
            <v>Puebla</v>
          </cell>
          <cell r="Q2488" t="str">
            <v>Sureste</v>
          </cell>
          <cell r="R2488" t="str">
            <v>Activo</v>
          </cell>
          <cell r="V2488" t="str">
            <v>Asesor de Servicio</v>
          </cell>
          <cell r="Z2488">
            <v>40329001</v>
          </cell>
          <cell r="AA2488" t="str">
            <v>Mancilla Casiano Carlos</v>
          </cell>
          <cell r="AB2488" t="str">
            <v>Servicios Administrativos en Reclamaciones, S.A. de C.V.</v>
          </cell>
          <cell r="AC2488" t="str">
            <v>MACC781029130</v>
          </cell>
          <cell r="AD2488" t="str">
            <v>Operativo</v>
          </cell>
          <cell r="AE2488" t="str">
            <v>Asesor de Servicio</v>
          </cell>
          <cell r="AF2488" t="str">
            <v>Unidad Operativa</v>
          </cell>
          <cell r="AG2488" t="str">
            <v>Dirección Servicio y Operaciones</v>
          </cell>
          <cell r="AH2488" t="str">
            <v>Subdir. Siniestros CDMX y Sureste</v>
          </cell>
          <cell r="AI2488" t="str">
            <v>C9208</v>
          </cell>
          <cell r="AJ2488" t="str">
            <v>Lasa Estrada Antxon</v>
          </cell>
          <cell r="AK2488" t="str">
            <v>Paseo Opera</v>
          </cell>
          <cell r="AL2488" t="str">
            <v>Puebla</v>
          </cell>
          <cell r="AM2488">
            <v>0</v>
          </cell>
          <cell r="AN2488" t="str">
            <v>carlos.mancilla@gnp.com.mx</v>
          </cell>
          <cell r="AO2488" t="str">
            <v>carlos.mancilla@gnp.com.mx</v>
          </cell>
          <cell r="AQ2488">
            <v>2225361065</v>
          </cell>
          <cell r="AR2488" t="str">
            <v>6363180015562968</v>
          </cell>
          <cell r="AS2488" t="str">
            <v>ACTIVO</v>
          </cell>
          <cell r="AT2488" t="str">
            <v>4437</v>
          </cell>
          <cell r="AU2488" t="str">
            <v>320</v>
          </cell>
          <cell r="AV2488" t="str">
            <v>10/27</v>
          </cell>
          <cell r="AW2488" t="str">
            <v>IMDM24204425..</v>
          </cell>
          <cell r="AX2488" t="str">
            <v>Activo</v>
          </cell>
          <cell r="AY2488" t="str">
            <v>Si</v>
          </cell>
          <cell r="BG2488">
            <v>4</v>
          </cell>
          <cell r="BM2488">
            <v>274846.55</v>
          </cell>
          <cell r="BN2488">
            <v>43975.45</v>
          </cell>
          <cell r="BO2488">
            <v>318822</v>
          </cell>
          <cell r="CJ2488" t="str">
            <v>Ajustador</v>
          </cell>
        </row>
        <row r="2489">
          <cell r="A2489" t="str">
            <v>20029</v>
          </cell>
          <cell r="B2489" t="str">
            <v>09F987</v>
          </cell>
          <cell r="E2489" t="str">
            <v>Prius</v>
          </cell>
          <cell r="F2489" t="str">
            <v>Automóvil</v>
          </cell>
          <cell r="G2489" t="str">
            <v>Toyota</v>
          </cell>
          <cell r="H2489" t="str">
            <v>Prius C 5 Ptas, Híbrido, T/A-CVT, D/H, A/A, ABS, B/A, E/E, CD/BT</v>
          </cell>
          <cell r="I2489" t="str">
            <v>JTDKDTB38L1634158</v>
          </cell>
          <cell r="K2489" t="str">
            <v>Magna</v>
          </cell>
          <cell r="L2489">
            <v>4</v>
          </cell>
          <cell r="M2489">
            <v>36</v>
          </cell>
          <cell r="N2489">
            <v>2020</v>
          </cell>
          <cell r="O2489" t="str">
            <v>Puebla</v>
          </cell>
          <cell r="P2489" t="str">
            <v>Puebla</v>
          </cell>
          <cell r="Q2489" t="str">
            <v>Sureste</v>
          </cell>
          <cell r="R2489" t="str">
            <v>Activo</v>
          </cell>
          <cell r="V2489" t="str">
            <v>Asesor de Servicio</v>
          </cell>
          <cell r="Z2489">
            <v>40330001</v>
          </cell>
          <cell r="AA2489" t="str">
            <v>Chargoy Serna Uriel</v>
          </cell>
          <cell r="AB2489" t="str">
            <v>Servicios Administrativos en Reclamaciones, S.A. de C.V.</v>
          </cell>
          <cell r="AC2489" t="str">
            <v>CASU711213IE6</v>
          </cell>
          <cell r="AD2489" t="str">
            <v>Operativo</v>
          </cell>
          <cell r="AE2489" t="str">
            <v>Asesor de Servicio</v>
          </cell>
          <cell r="AF2489" t="str">
            <v>Unidad Operativa</v>
          </cell>
          <cell r="AG2489" t="str">
            <v>Dirección Servicio y Operaciones</v>
          </cell>
          <cell r="AH2489" t="str">
            <v>Subdir. Siniestros CDMX y Sureste</v>
          </cell>
          <cell r="AI2489" t="str">
            <v>C9208</v>
          </cell>
          <cell r="AJ2489" t="str">
            <v>Lasa Estrada Antxon</v>
          </cell>
          <cell r="AK2489" t="str">
            <v>Paseo Opera</v>
          </cell>
          <cell r="AL2489" t="str">
            <v>Puebla</v>
          </cell>
          <cell r="AM2489">
            <v>0</v>
          </cell>
          <cell r="AN2489" t="str">
            <v>uriel.chargoy@gnp.com.mx</v>
          </cell>
          <cell r="AO2489" t="str">
            <v>uriel.chargoy@gnp.com.mx</v>
          </cell>
          <cell r="AQ2489">
            <v>2225361063</v>
          </cell>
          <cell r="AR2489" t="str">
            <v>6363180015551250</v>
          </cell>
          <cell r="AS2489" t="str">
            <v>ACTIVO</v>
          </cell>
          <cell r="AT2489" t="str">
            <v>5365</v>
          </cell>
          <cell r="AU2489" t="str">
            <v>380</v>
          </cell>
          <cell r="AV2489" t="str">
            <v>10/27</v>
          </cell>
          <cell r="AW2489" t="str">
            <v>IMDM24204433..</v>
          </cell>
          <cell r="AX2489" t="str">
            <v>Activo</v>
          </cell>
          <cell r="AY2489" t="str">
            <v>Si</v>
          </cell>
          <cell r="BG2489">
            <v>4</v>
          </cell>
          <cell r="BM2489">
            <v>274846.55</v>
          </cell>
          <cell r="BN2489">
            <v>43975.45</v>
          </cell>
          <cell r="BO2489">
            <v>318822</v>
          </cell>
          <cell r="CJ2489" t="str">
            <v>Ajustador</v>
          </cell>
        </row>
        <row r="2490">
          <cell r="A2490" t="str">
            <v>20030</v>
          </cell>
          <cell r="B2490" t="str">
            <v>09F984</v>
          </cell>
          <cell r="E2490" t="str">
            <v>Prius</v>
          </cell>
          <cell r="F2490" t="str">
            <v>Automóvil</v>
          </cell>
          <cell r="G2490" t="str">
            <v>Toyota</v>
          </cell>
          <cell r="H2490" t="str">
            <v>Prius C 5 Ptas, Híbrido, T/A-CVT, D/H, A/A, ABS, B/A, E/E, CD/BT</v>
          </cell>
          <cell r="I2490" t="str">
            <v>JTDKDTB39L1634153</v>
          </cell>
          <cell r="K2490" t="str">
            <v>Magna</v>
          </cell>
          <cell r="L2490">
            <v>4</v>
          </cell>
          <cell r="M2490">
            <v>36</v>
          </cell>
          <cell r="N2490">
            <v>2020</v>
          </cell>
          <cell r="O2490" t="str">
            <v>Puebla</v>
          </cell>
          <cell r="P2490" t="str">
            <v>Puebla</v>
          </cell>
          <cell r="Q2490" t="str">
            <v>Sureste</v>
          </cell>
          <cell r="R2490" t="str">
            <v>Activo</v>
          </cell>
          <cell r="V2490" t="str">
            <v>Asesor de Servicio</v>
          </cell>
          <cell r="Z2490" t="str">
            <v>S05137</v>
          </cell>
          <cell r="AA2490" t="str">
            <v>Guzmán Cerón Diego Isaac</v>
          </cell>
          <cell r="AB2490" t="str">
            <v>Servicios Administrativos en Reclamaciones, S.A. de C.V.</v>
          </cell>
          <cell r="AC2490" t="str">
            <v>GUCD9211132S1</v>
          </cell>
          <cell r="AD2490" t="str">
            <v>Operativo</v>
          </cell>
          <cell r="AE2490" t="str">
            <v>Asesor de Servicio</v>
          </cell>
          <cell r="AF2490" t="str">
            <v>Unidad Operativa</v>
          </cell>
          <cell r="AG2490" t="str">
            <v>Dirección Servicio y Operaciones</v>
          </cell>
          <cell r="AH2490" t="str">
            <v>Subdir. Siniestros CDMX y Sureste</v>
          </cell>
          <cell r="AI2490" t="str">
            <v>C9208</v>
          </cell>
          <cell r="AJ2490" t="str">
            <v>Lasa Estrada Antxon</v>
          </cell>
          <cell r="AK2490" t="str">
            <v>Paseo Opera</v>
          </cell>
          <cell r="AL2490" t="str">
            <v>Puebla</v>
          </cell>
          <cell r="AM2490">
            <v>0</v>
          </cell>
          <cell r="AN2490" t="str">
            <v>diego.guzman@gnp.com.mx</v>
          </cell>
          <cell r="AO2490" t="str">
            <v>diego.guzman@gnp.com.mx</v>
          </cell>
          <cell r="AQ2490">
            <v>2225055927</v>
          </cell>
          <cell r="AR2490" t="str">
            <v>6363180015551268</v>
          </cell>
          <cell r="AS2490" t="str">
            <v>ACTIVO</v>
          </cell>
          <cell r="AT2490" t="str">
            <v>2855</v>
          </cell>
          <cell r="AU2490" t="str">
            <v>349</v>
          </cell>
          <cell r="AV2490" t="str">
            <v>10/27</v>
          </cell>
          <cell r="AW2490" t="str">
            <v>IMDM24204434..</v>
          </cell>
          <cell r="AX2490" t="str">
            <v>Activo</v>
          </cell>
          <cell r="AY2490" t="str">
            <v>Si</v>
          </cell>
          <cell r="BG2490">
            <v>4</v>
          </cell>
          <cell r="BM2490">
            <v>274846.55</v>
          </cell>
          <cell r="BN2490">
            <v>43975.45</v>
          </cell>
          <cell r="BO2490">
            <v>318822</v>
          </cell>
          <cell r="CJ2490" t="str">
            <v>Ajustador</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FF00"/>
  </sheetPr>
  <dimension ref="A1:AL239"/>
  <sheetViews>
    <sheetView showGridLines="0" tabSelected="1" zoomScale="150" zoomScaleNormal="150" workbookViewId="0">
      <selection activeCell="F6" sqref="F6:R6"/>
    </sheetView>
  </sheetViews>
  <sheetFormatPr baseColWidth="10" defaultColWidth="2.83203125" defaultRowHeight="9" x14ac:dyDescent="0.15"/>
  <cols>
    <col min="1" max="7" width="2.83203125" style="54" customWidth="1"/>
    <col min="8" max="8" width="2.83203125" style="57" customWidth="1"/>
    <col min="9" max="9" width="2.83203125" style="54" customWidth="1"/>
    <col min="10" max="10" width="27.5" style="54" bestFit="1" customWidth="1"/>
    <col min="11" max="20" width="2.83203125" style="54" customWidth="1"/>
    <col min="21" max="21" width="2.6640625" style="57" customWidth="1"/>
    <col min="22" max="22" width="4.6640625" style="54" customWidth="1"/>
    <col min="23" max="23" width="6" style="54" bestFit="1" customWidth="1"/>
    <col min="24" max="27" width="2.83203125" style="54"/>
    <col min="28" max="28" width="2.83203125" style="54" customWidth="1"/>
    <col min="29" max="34" width="2.83203125" style="54"/>
    <col min="35" max="35" width="3" style="54" customWidth="1"/>
    <col min="36" max="37" width="6" style="54" bestFit="1" customWidth="1"/>
    <col min="38" max="16384" width="2.83203125" style="54"/>
  </cols>
  <sheetData>
    <row r="1" spans="1:37" s="105" customFormat="1" ht="18" x14ac:dyDescent="0.15">
      <c r="A1" s="162" t="s">
        <v>0</v>
      </c>
      <c r="B1" s="162"/>
      <c r="C1" s="162"/>
      <c r="D1" s="162"/>
      <c r="E1" s="162"/>
      <c r="F1" s="162"/>
      <c r="G1" s="162"/>
      <c r="H1" s="162"/>
      <c r="I1" s="162"/>
      <c r="J1" s="162"/>
      <c r="K1" s="162"/>
      <c r="L1" s="162"/>
      <c r="M1" s="162"/>
      <c r="N1" s="162"/>
      <c r="O1" s="162"/>
      <c r="P1" s="162"/>
      <c r="Q1" s="162"/>
      <c r="R1" s="162"/>
      <c r="S1" s="162"/>
      <c r="T1" s="162"/>
      <c r="U1" s="162"/>
      <c r="V1" s="162"/>
      <c r="W1" s="162"/>
      <c r="X1" s="162"/>
      <c r="Y1" s="162"/>
      <c r="Z1" s="162"/>
      <c r="AA1" s="162"/>
      <c r="AB1" s="162"/>
      <c r="AC1" s="162"/>
      <c r="AD1" s="162"/>
      <c r="AE1" s="162"/>
      <c r="AF1" s="162"/>
      <c r="AG1" s="162"/>
      <c r="AH1" s="162"/>
      <c r="AI1" s="162"/>
      <c r="AJ1" s="162"/>
      <c r="AK1" s="162"/>
    </row>
    <row r="2" spans="1:37" s="105" customFormat="1" ht="8.1" customHeight="1" x14ac:dyDescent="0.15">
      <c r="A2" s="106"/>
      <c r="B2" s="106"/>
      <c r="C2" s="106"/>
      <c r="D2" s="106"/>
      <c r="E2" s="106"/>
      <c r="F2" s="106"/>
      <c r="G2" s="106"/>
      <c r="H2" s="107"/>
      <c r="I2" s="106"/>
      <c r="J2" s="106"/>
      <c r="K2" s="106"/>
      <c r="L2" s="106"/>
      <c r="M2" s="106"/>
      <c r="N2" s="106"/>
      <c r="O2" s="106"/>
      <c r="P2" s="106"/>
      <c r="Q2" s="106"/>
      <c r="R2" s="106"/>
      <c r="S2" s="106"/>
      <c r="T2" s="106"/>
      <c r="U2" s="107"/>
      <c r="V2" s="106"/>
      <c r="W2" s="106"/>
      <c r="X2" s="106"/>
      <c r="Y2" s="106"/>
      <c r="Z2" s="106"/>
      <c r="AA2" s="106"/>
      <c r="AB2" s="106"/>
      <c r="AC2" s="106"/>
      <c r="AD2" s="106"/>
      <c r="AE2" s="106"/>
      <c r="AF2" s="106"/>
      <c r="AG2" s="106"/>
      <c r="AH2" s="106"/>
      <c r="AI2" s="106"/>
      <c r="AJ2" s="106"/>
      <c r="AK2" s="106"/>
    </row>
    <row r="3" spans="1:37" s="105" customFormat="1" ht="15" customHeight="1" x14ac:dyDescent="0.15">
      <c r="A3" s="180" t="s">
        <v>1</v>
      </c>
      <c r="B3" s="180"/>
      <c r="C3" s="180"/>
      <c r="D3" s="180"/>
      <c r="E3" s="180"/>
      <c r="F3" s="180"/>
      <c r="G3" s="180"/>
      <c r="H3" s="180"/>
      <c r="I3" s="180"/>
      <c r="J3" s="180"/>
      <c r="K3" s="180"/>
      <c r="L3" s="180"/>
      <c r="M3" s="180"/>
      <c r="N3" s="180"/>
      <c r="O3" s="180"/>
      <c r="P3" s="180"/>
      <c r="Q3" s="180"/>
      <c r="R3" s="180"/>
      <c r="S3" s="180"/>
      <c r="T3" s="180"/>
      <c r="U3" s="180"/>
      <c r="V3" s="180"/>
      <c r="W3" s="180"/>
      <c r="X3" s="180"/>
      <c r="Y3" s="180"/>
      <c r="Z3" s="180"/>
      <c r="AA3" s="180"/>
      <c r="AB3" s="180"/>
      <c r="AC3" s="180"/>
      <c r="AD3" s="180"/>
      <c r="AE3" s="180"/>
      <c r="AF3" s="180"/>
      <c r="AG3" s="180"/>
      <c r="AH3" s="180"/>
      <c r="AI3" s="180"/>
      <c r="AJ3" s="180"/>
      <c r="AK3" s="180"/>
    </row>
    <row r="4" spans="1:37" s="105" customFormat="1" ht="15" customHeight="1" x14ac:dyDescent="0.15">
      <c r="H4" s="108"/>
      <c r="U4" s="108"/>
      <c r="AI4" s="109"/>
      <c r="AK4" s="110" t="str">
        <f>F17</f>
        <v>20005</v>
      </c>
    </row>
    <row r="5" spans="1:37" s="105" customFormat="1" ht="11.1" customHeight="1" x14ac:dyDescent="0.2">
      <c r="A5" s="111" t="s">
        <v>2</v>
      </c>
      <c r="F5" s="112"/>
      <c r="H5" s="108"/>
      <c r="U5" s="108"/>
      <c r="AI5" s="113"/>
      <c r="AJ5" s="114"/>
      <c r="AK5" s="115"/>
    </row>
    <row r="6" spans="1:37" ht="14.1" customHeight="1" x14ac:dyDescent="0.15">
      <c r="A6" s="54" t="s">
        <v>3</v>
      </c>
      <c r="E6" s="59"/>
      <c r="F6" s="177" t="str">
        <f>VLOOKUP(F17,'[1]BD''s AU'!$A$2:$CP$2490,27,0)</f>
        <v>Mancilla Casiano Carlos</v>
      </c>
      <c r="G6" s="177"/>
      <c r="H6" s="177"/>
      <c r="I6" s="177"/>
      <c r="J6" s="177"/>
      <c r="K6" s="177"/>
      <c r="L6" s="177"/>
      <c r="M6" s="177"/>
      <c r="N6" s="177"/>
      <c r="O6" s="177"/>
      <c r="P6" s="177"/>
      <c r="Q6" s="177"/>
      <c r="R6" s="177"/>
      <c r="T6" s="54" t="s">
        <v>4</v>
      </c>
      <c r="U6" s="54"/>
      <c r="X6" s="60"/>
      <c r="Y6" s="174" t="str">
        <f>VLOOKUP(F17,'[1]BD''s AU'!$A$2:$CP$2490,32,0)</f>
        <v>Unidad Operativa</v>
      </c>
      <c r="Z6" s="174"/>
      <c r="AA6" s="174"/>
      <c r="AB6" s="174"/>
      <c r="AC6" s="174"/>
      <c r="AD6" s="174"/>
      <c r="AE6" s="174"/>
      <c r="AF6" s="174"/>
      <c r="AG6" s="174"/>
      <c r="AH6" s="174"/>
      <c r="AI6" s="174"/>
      <c r="AJ6" s="174"/>
      <c r="AK6" s="174"/>
    </row>
    <row r="7" spans="1:37" ht="14.1" customHeight="1" x14ac:dyDescent="0.15">
      <c r="A7" s="54" t="s">
        <v>5</v>
      </c>
      <c r="E7" s="59"/>
      <c r="F7" s="177" t="str">
        <f>VLOOKUP(F17,'[1]BD''s AU'!$A$2:$CP$2490,28,0)</f>
        <v>Servicios Administrativos en Reclamaciones, S.A. de C.V.</v>
      </c>
      <c r="G7" s="177"/>
      <c r="H7" s="177"/>
      <c r="I7" s="177"/>
      <c r="J7" s="177"/>
      <c r="K7" s="177"/>
      <c r="L7" s="177"/>
      <c r="M7" s="177"/>
      <c r="N7" s="177"/>
      <c r="O7" s="177"/>
      <c r="P7" s="177"/>
      <c r="Q7" s="177"/>
      <c r="R7" s="177"/>
      <c r="T7" s="54" t="s">
        <v>6</v>
      </c>
      <c r="U7" s="54"/>
      <c r="X7" s="60"/>
      <c r="Y7" s="174" t="str">
        <f>VLOOKUP(F17,'[1]BD''s AU'!$A$2:$CP$2490,33,0)</f>
        <v>Dirección Servicio y Operaciones</v>
      </c>
      <c r="Z7" s="174"/>
      <c r="AA7" s="174"/>
      <c r="AB7" s="174"/>
      <c r="AC7" s="174"/>
      <c r="AD7" s="174"/>
      <c r="AE7" s="174"/>
      <c r="AF7" s="174"/>
      <c r="AG7" s="174"/>
      <c r="AH7" s="174"/>
      <c r="AI7" s="174"/>
      <c r="AJ7" s="174"/>
      <c r="AK7" s="174"/>
    </row>
    <row r="8" spans="1:37" ht="14.1" customHeight="1" x14ac:dyDescent="0.15">
      <c r="A8" s="54" t="s">
        <v>7</v>
      </c>
      <c r="E8" s="59"/>
      <c r="F8" s="174">
        <f>VLOOKUP(F17,'[1]BD''s AU'!$A$2:$CP$2490,26,0)</f>
        <v>40329001</v>
      </c>
      <c r="G8" s="174"/>
      <c r="H8" s="174"/>
      <c r="I8" s="174"/>
      <c r="J8" s="174"/>
      <c r="K8" s="65" t="s">
        <v>8</v>
      </c>
      <c r="L8" s="65"/>
      <c r="M8" s="54" t="str">
        <f>VLOOKUP(F17,'[1]BD''s AU'!$A$2:$CP$2490,29,0)</f>
        <v>MACC781029130</v>
      </c>
      <c r="N8" s="64"/>
      <c r="O8" s="64"/>
      <c r="P8" s="64"/>
      <c r="Q8" s="64"/>
      <c r="R8" s="64"/>
      <c r="T8" s="54" t="s">
        <v>9</v>
      </c>
      <c r="U8" s="54"/>
      <c r="X8" s="60"/>
      <c r="Y8" s="174" t="str">
        <f>VLOOKUP(F17,'[1]BD''s AU'!$A$2:$CP$2490,34,0)</f>
        <v>Subdir. Siniestros CDMX y Sureste</v>
      </c>
      <c r="Z8" s="174"/>
      <c r="AA8" s="174"/>
      <c r="AB8" s="174"/>
      <c r="AC8" s="174"/>
      <c r="AD8" s="174"/>
      <c r="AE8" s="174"/>
      <c r="AF8" s="174"/>
      <c r="AG8" s="174"/>
      <c r="AH8" s="174"/>
      <c r="AI8" s="174"/>
      <c r="AJ8" s="174"/>
      <c r="AK8" s="174"/>
    </row>
    <row r="9" spans="1:37" ht="14.1" customHeight="1" x14ac:dyDescent="0.15">
      <c r="A9" s="54" t="s">
        <v>10</v>
      </c>
      <c r="E9" s="59"/>
      <c r="F9" s="177" t="str">
        <f>VLOOKUP(F17,'[1]BD''s AU'!$A$2:$CP$2490,30,0)</f>
        <v>Operativo</v>
      </c>
      <c r="G9" s="177"/>
      <c r="H9" s="177"/>
      <c r="I9" s="177"/>
      <c r="J9" s="177"/>
      <c r="K9" s="174"/>
      <c r="L9" s="174"/>
      <c r="M9" s="177"/>
      <c r="N9" s="177"/>
      <c r="O9" s="177"/>
      <c r="P9" s="177"/>
      <c r="Q9" s="177"/>
      <c r="R9" s="177"/>
      <c r="T9" s="54" t="s">
        <v>11</v>
      </c>
      <c r="U9" s="54"/>
      <c r="X9" s="60"/>
      <c r="Y9" s="174" t="str">
        <f>VLOOKUP(F17,'[1]BD''s AU'!$A$2:$CP$2490,35,0)</f>
        <v>C9208</v>
      </c>
      <c r="Z9" s="174"/>
      <c r="AA9" s="174"/>
      <c r="AB9" s="174"/>
      <c r="AC9" s="174"/>
      <c r="AD9" s="174"/>
      <c r="AE9" s="174"/>
      <c r="AF9" s="174"/>
      <c r="AG9" s="174"/>
      <c r="AH9" s="174"/>
      <c r="AI9" s="174"/>
      <c r="AJ9" s="174"/>
      <c r="AK9" s="174"/>
    </row>
    <row r="10" spans="1:37" ht="14.1" customHeight="1" x14ac:dyDescent="0.15">
      <c r="A10" s="54" t="s">
        <v>12</v>
      </c>
      <c r="E10" s="59"/>
      <c r="F10" s="177" t="str">
        <f>VLOOKUP(F17,'[1]BD''s AU'!$A$2:$CP$2490,22,0)</f>
        <v>Asesor de Servicio</v>
      </c>
      <c r="G10" s="177"/>
      <c r="H10" s="177"/>
      <c r="I10" s="177"/>
      <c r="J10" s="177"/>
      <c r="K10" s="177"/>
      <c r="L10" s="177"/>
      <c r="M10" s="177"/>
      <c r="N10" s="177"/>
      <c r="O10" s="177"/>
      <c r="P10" s="177"/>
      <c r="Q10" s="177"/>
      <c r="R10" s="177"/>
      <c r="T10" s="54" t="s">
        <v>14</v>
      </c>
      <c r="U10" s="54"/>
      <c r="X10" s="60"/>
      <c r="Y10" s="174" t="str">
        <f>VLOOKUP(F17,'[1]BD''s AU'!$A$2:$CP$2490,15,0)</f>
        <v>Puebla</v>
      </c>
      <c r="Z10" s="174"/>
      <c r="AA10" s="174"/>
      <c r="AB10" s="174"/>
      <c r="AC10" s="174"/>
      <c r="AD10" s="174"/>
      <c r="AE10" s="174"/>
      <c r="AF10" s="174"/>
      <c r="AG10" s="174"/>
      <c r="AH10" s="174"/>
      <c r="AI10" s="174"/>
      <c r="AJ10" s="174"/>
      <c r="AK10" s="174"/>
    </row>
    <row r="11" spans="1:37" ht="14.1" customHeight="1" x14ac:dyDescent="0.15">
      <c r="A11" s="54" t="s">
        <v>13</v>
      </c>
      <c r="E11" s="59"/>
      <c r="F11" s="177" t="str">
        <f>VLOOKUP(F17,'[1]BD''s AU'!$A$2:$CP$2490,43,0)</f>
        <v>Disponible</v>
      </c>
      <c r="G11" s="177"/>
      <c r="H11" s="177"/>
      <c r="I11" s="177"/>
      <c r="J11" s="177"/>
      <c r="K11" s="177"/>
      <c r="L11" s="61"/>
      <c r="M11" s="177"/>
      <c r="N11" s="177"/>
      <c r="O11" s="177"/>
      <c r="P11" s="177"/>
      <c r="Q11" s="177"/>
      <c r="R11" s="177"/>
      <c r="T11" s="54" t="s">
        <v>16</v>
      </c>
      <c r="U11" s="54"/>
      <c r="X11" s="60"/>
      <c r="Y11" s="174" t="str">
        <f>VLOOKUP(F17,'[1]BD''s AU'!$A$2:$CP$2490,16,0)</f>
        <v>Puebla</v>
      </c>
      <c r="Z11" s="174"/>
      <c r="AA11" s="174"/>
      <c r="AB11" s="174"/>
      <c r="AC11" s="174"/>
      <c r="AD11" s="174"/>
      <c r="AE11" s="174"/>
      <c r="AF11" s="174"/>
      <c r="AG11" s="174"/>
      <c r="AH11" s="174"/>
      <c r="AI11" s="174"/>
      <c r="AJ11" s="174"/>
      <c r="AK11" s="174"/>
    </row>
    <row r="12" spans="1:37" ht="14.1" customHeight="1" x14ac:dyDescent="0.15">
      <c r="A12" s="54" t="s">
        <v>15</v>
      </c>
      <c r="E12" s="59"/>
      <c r="F12" s="177" t="str">
        <f>VLOOKUP(F17,'[1]BD''s AU'!$A$2:$CP$2490,40,0)</f>
        <v>carlos.mancilla@gnp.com.mx</v>
      </c>
      <c r="G12" s="177"/>
      <c r="H12" s="177"/>
      <c r="I12" s="177"/>
      <c r="J12" s="177"/>
      <c r="K12" s="177"/>
      <c r="L12" s="177"/>
      <c r="M12" s="177"/>
      <c r="N12" s="177"/>
      <c r="O12" s="177"/>
      <c r="P12" s="177"/>
      <c r="Q12" s="177"/>
      <c r="R12" s="177"/>
      <c r="T12" s="54" t="s">
        <v>17</v>
      </c>
      <c r="U12" s="54"/>
      <c r="Y12" s="174" t="str">
        <f>VLOOKUP(F17,'[1]BD''s AU'!$A$2:$CP$2490,17,0)</f>
        <v>Sureste</v>
      </c>
      <c r="Z12" s="174"/>
      <c r="AA12" s="174"/>
      <c r="AB12" s="174"/>
      <c r="AC12" s="174"/>
      <c r="AD12" s="174"/>
      <c r="AE12" s="174"/>
      <c r="AF12" s="174"/>
      <c r="AG12" s="174"/>
      <c r="AH12" s="174"/>
      <c r="AI12" s="174"/>
      <c r="AJ12" s="174"/>
      <c r="AK12" s="174"/>
    </row>
    <row r="13" spans="1:37" ht="9" customHeight="1" x14ac:dyDescent="0.15">
      <c r="F13" s="187"/>
      <c r="G13" s="187"/>
      <c r="H13" s="187"/>
      <c r="I13" s="187"/>
      <c r="J13" s="187"/>
      <c r="K13" s="187"/>
      <c r="L13" s="187"/>
      <c r="M13" s="187"/>
      <c r="N13" s="187"/>
      <c r="O13" s="187"/>
      <c r="P13" s="187"/>
      <c r="Q13" s="187"/>
      <c r="R13" s="187"/>
      <c r="U13" s="54"/>
    </row>
    <row r="14" spans="1:37" ht="6.95" customHeight="1" x14ac:dyDescent="0.15">
      <c r="H14" s="54"/>
      <c r="U14" s="54"/>
    </row>
    <row r="15" spans="1:37" ht="6.95" customHeight="1" x14ac:dyDescent="0.15">
      <c r="A15" s="54" t="s">
        <v>18</v>
      </c>
    </row>
    <row r="16" spans="1:37" ht="11.1" customHeight="1" x14ac:dyDescent="0.2">
      <c r="A16" s="58" t="s">
        <v>19</v>
      </c>
      <c r="S16" s="59"/>
      <c r="T16" s="59"/>
      <c r="U16" s="60"/>
      <c r="V16" s="59"/>
      <c r="W16" s="59"/>
      <c r="X16" s="59"/>
      <c r="Y16" s="59"/>
      <c r="Z16" s="59"/>
      <c r="AA16" s="59"/>
      <c r="AB16" s="59"/>
      <c r="AC16" s="59"/>
      <c r="AD16" s="59"/>
      <c r="AE16" s="59"/>
      <c r="AF16" s="59"/>
      <c r="AG16" s="59"/>
      <c r="AH16" s="59"/>
      <c r="AI16" s="59"/>
      <c r="AJ16" s="59"/>
      <c r="AK16" s="59"/>
    </row>
    <row r="17" spans="1:37" ht="14.1" customHeight="1" x14ac:dyDescent="0.15">
      <c r="A17" s="54" t="s">
        <v>20</v>
      </c>
      <c r="E17" s="59"/>
      <c r="F17" s="181" t="s">
        <v>252</v>
      </c>
      <c r="G17" s="181"/>
      <c r="H17" s="181"/>
      <c r="I17" s="181"/>
      <c r="J17" s="181"/>
      <c r="K17" s="181"/>
      <c r="L17" s="181"/>
      <c r="M17" s="181"/>
      <c r="N17" s="181"/>
      <c r="O17" s="181"/>
      <c r="P17" s="181"/>
      <c r="Q17" s="181"/>
      <c r="R17" s="181"/>
      <c r="T17" s="54" t="s">
        <v>21</v>
      </c>
      <c r="X17" s="59"/>
      <c r="Y17" s="174" t="str">
        <f>VLOOKUP(F17,'[1]BD''s AU'!$A$2:$CP$2490,22,0)</f>
        <v>Asesor de Servicio</v>
      </c>
      <c r="Z17" s="174"/>
      <c r="AA17" s="174"/>
      <c r="AB17" s="174"/>
      <c r="AC17" s="174"/>
      <c r="AD17" s="174"/>
      <c r="AE17" s="174"/>
      <c r="AF17" s="174"/>
      <c r="AG17" s="174"/>
      <c r="AH17" s="174"/>
      <c r="AI17" s="174"/>
      <c r="AJ17" s="174"/>
      <c r="AK17" s="174"/>
    </row>
    <row r="18" spans="1:37" ht="14.1" customHeight="1" x14ac:dyDescent="0.15">
      <c r="A18" s="54" t="s">
        <v>22</v>
      </c>
      <c r="E18" s="59"/>
      <c r="F18" s="174" t="str">
        <f>VLOOKUP(F17,'[1]BD''s AU'!$A$2:$CP$2490,7,0)</f>
        <v>Toyota</v>
      </c>
      <c r="G18" s="174"/>
      <c r="H18" s="174"/>
      <c r="I18" s="174"/>
      <c r="J18" s="174"/>
      <c r="K18" s="174"/>
      <c r="L18" s="174"/>
      <c r="M18" s="174"/>
      <c r="N18" s="174"/>
      <c r="O18" s="174"/>
      <c r="P18" s="174"/>
      <c r="Q18" s="174"/>
      <c r="R18" s="174"/>
      <c r="T18" s="54" t="s">
        <v>23</v>
      </c>
      <c r="U18" s="54"/>
      <c r="X18" s="59"/>
      <c r="Y18" s="174">
        <f>VLOOKUP(F17,'[1]BD''s AU'!$A$2:$CP$2490,23,0)</f>
        <v>0</v>
      </c>
      <c r="Z18" s="174"/>
      <c r="AA18" s="174"/>
      <c r="AB18" s="174"/>
      <c r="AC18" s="174"/>
      <c r="AD18" s="174"/>
      <c r="AE18" s="174"/>
      <c r="AF18" s="174"/>
      <c r="AG18" s="174"/>
      <c r="AH18" s="174"/>
      <c r="AI18" s="174"/>
      <c r="AJ18" s="174"/>
      <c r="AK18" s="174"/>
    </row>
    <row r="19" spans="1:37" ht="14.1" customHeight="1" x14ac:dyDescent="0.15">
      <c r="A19" s="54" t="s">
        <v>24</v>
      </c>
      <c r="E19" s="59"/>
      <c r="F19" s="177" t="str">
        <f>VLOOKUP(F17,'[1]BD''s AU'!$A$2:$CP$2490,8,0)</f>
        <v>Prius C 5 Ptas, Híbrido, T/A-CVT, D/H, A/A, ABS, B/A, E/E, CD/BT</v>
      </c>
      <c r="G19" s="177"/>
      <c r="H19" s="177"/>
      <c r="I19" s="177"/>
      <c r="J19" s="177"/>
      <c r="K19" s="177"/>
      <c r="L19" s="177"/>
      <c r="M19" s="177"/>
      <c r="N19" s="177"/>
      <c r="O19" s="177"/>
      <c r="P19" s="177"/>
      <c r="Q19" s="177"/>
      <c r="R19" s="177"/>
      <c r="T19" s="54" t="s">
        <v>25</v>
      </c>
      <c r="X19" s="59"/>
      <c r="Y19" s="174" t="str">
        <f>VLOOKUP(F17,'[1]BD''s AU'!$A$2:$CP$2490,9,0)</f>
        <v>JTDKDTB3XL1634081</v>
      </c>
      <c r="Z19" s="174"/>
      <c r="AA19" s="174"/>
      <c r="AB19" s="174"/>
      <c r="AC19" s="174"/>
      <c r="AD19" s="174"/>
      <c r="AE19" s="174"/>
      <c r="AF19" s="174"/>
      <c r="AG19" s="174"/>
      <c r="AH19" s="174"/>
      <c r="AI19" s="174"/>
      <c r="AJ19" s="174"/>
      <c r="AK19" s="174"/>
    </row>
    <row r="20" spans="1:37" ht="14.1" customHeight="1" x14ac:dyDescent="0.15">
      <c r="A20" s="54" t="s">
        <v>26</v>
      </c>
      <c r="E20" s="59"/>
      <c r="F20" s="177">
        <f>VLOOKUP(F17,'[1]BD''s AU'!$A$2:$CP$2490,14,0)</f>
        <v>2020</v>
      </c>
      <c r="G20" s="177"/>
      <c r="H20" s="177"/>
      <c r="I20" s="177"/>
      <c r="J20" s="177"/>
      <c r="K20" s="177"/>
      <c r="L20" s="177"/>
      <c r="M20" s="177"/>
      <c r="N20" s="177"/>
      <c r="O20" s="177"/>
      <c r="P20" s="177"/>
      <c r="Q20" s="177"/>
      <c r="R20" s="177"/>
      <c r="T20" s="54" t="s">
        <v>27</v>
      </c>
      <c r="U20" s="54"/>
      <c r="X20" s="59"/>
      <c r="Y20" s="177" t="str">
        <f>VLOOKUP(F17,'[1]BD''s AU'!$A$2:$CP$2490,10,0)</f>
        <v>1NZ- 8989338</v>
      </c>
      <c r="Z20" s="177"/>
      <c r="AA20" s="177"/>
      <c r="AB20" s="177"/>
      <c r="AC20" s="177"/>
      <c r="AD20" s="177"/>
      <c r="AE20" s="177"/>
      <c r="AF20" s="177"/>
      <c r="AG20" s="177"/>
      <c r="AH20" s="177"/>
      <c r="AI20" s="177"/>
      <c r="AJ20" s="177"/>
      <c r="AK20" s="177"/>
    </row>
    <row r="21" spans="1:37" ht="14.1" customHeight="1" x14ac:dyDescent="0.15">
      <c r="A21" s="54" t="s">
        <v>28</v>
      </c>
      <c r="E21" s="59"/>
      <c r="F21" s="177" t="str">
        <f>VLOOKUP(F17,'[1]BD''s AU'!$A$2:$CP$2490,2,0)</f>
        <v>10F023</v>
      </c>
      <c r="G21" s="177"/>
      <c r="H21" s="177"/>
      <c r="I21" s="177"/>
      <c r="J21" s="177"/>
      <c r="K21" s="177"/>
      <c r="L21" s="177"/>
      <c r="M21" s="177"/>
      <c r="N21" s="177"/>
      <c r="O21" s="177"/>
      <c r="P21" s="177"/>
      <c r="Q21" s="177"/>
      <c r="R21" s="177"/>
      <c r="T21" s="54" t="s">
        <v>29</v>
      </c>
      <c r="U21" s="54"/>
      <c r="X21" s="59"/>
      <c r="Z21" s="59" t="s">
        <v>30</v>
      </c>
      <c r="AA21" s="59"/>
      <c r="AB21" s="54" t="s">
        <v>31</v>
      </c>
      <c r="AC21" s="59"/>
      <c r="AD21" s="59" t="s">
        <v>32</v>
      </c>
      <c r="AE21" s="59"/>
      <c r="AG21" s="54" t="s">
        <v>31</v>
      </c>
      <c r="AI21" s="63" t="s">
        <v>33</v>
      </c>
      <c r="AJ21" s="61">
        <v>2</v>
      </c>
      <c r="AK21" s="61"/>
    </row>
    <row r="22" spans="1:37" ht="14.1" customHeight="1" x14ac:dyDescent="0.15">
      <c r="A22" s="54" t="s">
        <v>34</v>
      </c>
      <c r="E22" s="59"/>
      <c r="F22" s="177" t="s">
        <v>35</v>
      </c>
      <c r="G22" s="177"/>
      <c r="H22" s="177"/>
      <c r="I22" s="177"/>
      <c r="J22" s="177"/>
      <c r="K22" s="177"/>
      <c r="L22" s="177"/>
      <c r="M22" s="177"/>
      <c r="N22" s="177"/>
      <c r="O22" s="177"/>
      <c r="P22" s="177"/>
      <c r="Q22" s="177"/>
      <c r="R22" s="177"/>
      <c r="T22" s="54" t="s">
        <v>36</v>
      </c>
      <c r="U22" s="54"/>
      <c r="W22" s="57"/>
      <c r="Z22" s="54" t="s">
        <v>37</v>
      </c>
      <c r="AB22" s="54" t="str">
        <f>IF(F20=2019,"( x )","(   )")</f>
        <v>(   )</v>
      </c>
      <c r="AD22" s="54" t="s">
        <v>38</v>
      </c>
      <c r="AG22" s="54" t="str">
        <f>IF(F20=2019,"(   )","( x )")</f>
        <v>( x )</v>
      </c>
    </row>
    <row r="23" spans="1:37" ht="6.95" customHeight="1" x14ac:dyDescent="0.15">
      <c r="G23" s="59"/>
      <c r="H23" s="59"/>
      <c r="I23" s="59"/>
      <c r="J23" s="59"/>
      <c r="K23" s="59"/>
      <c r="L23" s="59"/>
      <c r="M23" s="59"/>
      <c r="N23" s="59"/>
      <c r="O23" s="59"/>
      <c r="P23" s="59"/>
      <c r="Q23" s="59"/>
      <c r="R23" s="59"/>
    </row>
    <row r="24" spans="1:37" ht="6.95" customHeight="1" x14ac:dyDescent="0.15">
      <c r="G24" s="59"/>
      <c r="H24" s="59"/>
      <c r="I24" s="59"/>
      <c r="J24" s="59"/>
      <c r="K24" s="59"/>
      <c r="L24" s="59"/>
      <c r="M24" s="59"/>
      <c r="N24" s="59"/>
      <c r="O24" s="59"/>
      <c r="P24" s="59"/>
      <c r="Q24" s="59"/>
      <c r="R24" s="59"/>
    </row>
    <row r="25" spans="1:37" ht="6.95" customHeight="1" x14ac:dyDescent="0.15">
      <c r="A25" s="54" t="s">
        <v>18</v>
      </c>
    </row>
    <row r="26" spans="1:37" ht="11.1" customHeight="1" x14ac:dyDescent="0.2">
      <c r="A26" s="58" t="s">
        <v>132</v>
      </c>
    </row>
    <row r="27" spans="1:37" ht="9" customHeight="1" x14ac:dyDescent="0.15">
      <c r="J27" s="54" t="s">
        <v>39</v>
      </c>
      <c r="K27" s="54" t="s">
        <v>40</v>
      </c>
      <c r="U27" s="54"/>
      <c r="V27" s="54" t="s">
        <v>39</v>
      </c>
      <c r="W27" s="54" t="s">
        <v>40</v>
      </c>
      <c r="AB27" s="57"/>
      <c r="AJ27" s="54" t="s">
        <v>39</v>
      </c>
      <c r="AK27" s="54" t="s">
        <v>40</v>
      </c>
    </row>
    <row r="28" spans="1:37" ht="9" customHeight="1" x14ac:dyDescent="0.15">
      <c r="A28" s="54" t="s">
        <v>41</v>
      </c>
      <c r="J28" s="54" t="str">
        <f>IF(F18="Yamaha R6","(   )",IF(F18="BMW F800R","(   )",IF(F18="BMW F700GS","(   )",IF(F18="Evi","(   )","( x )"))))</f>
        <v>( x )</v>
      </c>
      <c r="K28" s="54" t="s">
        <v>140</v>
      </c>
      <c r="M28" s="54" t="s">
        <v>141</v>
      </c>
      <c r="U28" s="54"/>
      <c r="V28" s="54" t="s">
        <v>31</v>
      </c>
      <c r="W28" s="54" t="s">
        <v>140</v>
      </c>
      <c r="Y28" s="54" t="s">
        <v>146</v>
      </c>
      <c r="AB28" s="57"/>
      <c r="AJ28" s="54" t="s">
        <v>31</v>
      </c>
      <c r="AK28" s="54" t="s">
        <v>164</v>
      </c>
    </row>
    <row r="29" spans="1:37" ht="9" customHeight="1" x14ac:dyDescent="0.15">
      <c r="A29" s="54" t="s">
        <v>42</v>
      </c>
      <c r="J29" s="54" t="str">
        <f>IF(F18="Yamaha R6","(   )",IF(F18="BMW F800R","(   )",IF(F18="BMW F700GS","(   )",IF(F18="Evi","(   )","( x )"))))</f>
        <v>( x )</v>
      </c>
      <c r="K29" s="54" t="s">
        <v>140</v>
      </c>
      <c r="M29" s="54" t="s">
        <v>145</v>
      </c>
      <c r="U29" s="54"/>
      <c r="V29" s="54" t="s">
        <v>31</v>
      </c>
      <c r="W29" s="54" t="s">
        <v>140</v>
      </c>
      <c r="Y29" s="54" t="s">
        <v>147</v>
      </c>
      <c r="AB29" s="57"/>
      <c r="AJ29" s="54" t="s">
        <v>31</v>
      </c>
      <c r="AK29" s="54" t="s">
        <v>164</v>
      </c>
    </row>
    <row r="30" spans="1:37" ht="9" customHeight="1" x14ac:dyDescent="0.15">
      <c r="A30" s="54" t="s">
        <v>43</v>
      </c>
      <c r="J30" s="54" t="str">
        <f>IF(F18="Yamaha R6","(   )",IF(F18="BMW F800R","(   )",IF(F18="BMW F700GS","(   )",IF(F18="Evi","(   )","( x )"))))</f>
        <v>( x )</v>
      </c>
      <c r="K30" s="54" t="str">
        <f>IF(G18="Yamaha R6","(   )",IF(G18="BMW F800R","(   )",IF(G18="BMW F700GS","(   )",IF(G18="Evi","(   )","( x )"))))</f>
        <v>( x )</v>
      </c>
      <c r="M30" s="54" t="s">
        <v>134</v>
      </c>
      <c r="R30" s="59"/>
      <c r="S30" s="59"/>
      <c r="T30" s="59"/>
      <c r="U30" s="54"/>
      <c r="V30" s="54" t="str">
        <f>IF(P31="No aplica","(   )","( x )")</f>
        <v>( x )</v>
      </c>
      <c r="W30" s="54" t="str">
        <f>IF(P31="No aplica","( x )","(   )")</f>
        <v>(   )</v>
      </c>
      <c r="Y30" s="54" t="s">
        <v>148</v>
      </c>
      <c r="AB30" s="57"/>
      <c r="AJ30" s="54" t="str">
        <f>IF(Y10="Ciudad de México","( x )",IF(Y10="Guadalajara","( x )",IF(Y10="Monterrey","( x )",IF(Y10="Mexicali","( x )",IF(Y10="Mérida","( x )","(   )")))))</f>
        <v>(   )</v>
      </c>
      <c r="AK30" s="54" t="str">
        <f>IF(Y10="Ciudad de México","(   )",IF(Y10="Guadalajara","(   )",IF(Y10="Monterrey","(   )",IF(Y10="Mexicali","(   )",IF(Y10="Mérida","(   )","( x )")))))</f>
        <v>( x )</v>
      </c>
    </row>
    <row r="31" spans="1:37" ht="9" customHeight="1" x14ac:dyDescent="0.15">
      <c r="A31" s="54" t="s">
        <v>142</v>
      </c>
      <c r="J31" s="54" t="str">
        <f>IF(F18="Yamaha R6","(   )",IF(F18="BMW F800R","(   )",IF(F18="BMW F700GS","(   )",IF(F18="Evi","(   )","( x )"))))</f>
        <v>( x )</v>
      </c>
      <c r="K31" s="54" t="str">
        <f>IF(G19="Yamaha R6","(   )",IF(G19="BMW F800R","(   )",IF(G19="BMW F700GS","(   )",IF(G19="Evi","(   )","( x )"))))</f>
        <v>( x )</v>
      </c>
      <c r="N31" s="54" t="s">
        <v>44</v>
      </c>
      <c r="P31" s="64" t="str">
        <f>VLOOKUP(F17,'[1]BD''s AU'!$A$2:$CP$2490,49,0)</f>
        <v>IMDM24204421..</v>
      </c>
      <c r="Q31" s="64"/>
      <c r="R31" s="64"/>
      <c r="S31" s="64"/>
      <c r="T31" s="64"/>
      <c r="U31" s="65"/>
      <c r="V31" s="65"/>
      <c r="W31" s="65"/>
      <c r="Y31" s="54" t="s">
        <v>149</v>
      </c>
      <c r="AB31" s="57"/>
      <c r="AJ31" s="54" t="s">
        <v>31</v>
      </c>
      <c r="AK31" s="54" t="s">
        <v>164</v>
      </c>
    </row>
    <row r="32" spans="1:37" ht="9" customHeight="1" x14ac:dyDescent="0.15">
      <c r="A32" s="54" t="s">
        <v>143</v>
      </c>
      <c r="J32" s="54" t="str">
        <f>IF(F18="Yamaha R6","(   )",IF(F18="BMW F800R","(   )",IF(F18="BMW F700GS","(   )",IF(F18="Evi","(   )","( x )"))))</f>
        <v>( x )</v>
      </c>
      <c r="K32" s="54" t="str">
        <f>IF(G20="Yamaha R6","(   )",IF(G20="BMW F800R","(   )",IF(G20="BMW F700GS","(   )",IF(G20="Evi","(   )","( x )"))))</f>
        <v>( x )</v>
      </c>
      <c r="M32" s="54" t="s">
        <v>135</v>
      </c>
      <c r="U32" s="54"/>
      <c r="V32" s="54" t="str">
        <f>IF(T33="No aplica","(   )","( x )")</f>
        <v>( x )</v>
      </c>
      <c r="W32" s="54" t="str">
        <f>IF(T33="No aplica","( x )","(   )")</f>
        <v>(   )</v>
      </c>
      <c r="Y32" s="54" t="s">
        <v>150</v>
      </c>
      <c r="AB32" s="57"/>
      <c r="AJ32" s="54" t="s">
        <v>31</v>
      </c>
      <c r="AK32" s="54" t="s">
        <v>164</v>
      </c>
    </row>
    <row r="33" spans="1:37" ht="9" customHeight="1" x14ac:dyDescent="0.15">
      <c r="A33" s="54" t="s">
        <v>144</v>
      </c>
      <c r="J33" s="54" t="str">
        <f>IF(F18="Yamaha R6","(   )",IF(F18="BMW F800R","(   )",IF(F18="BMW F700GS","(   )",IF(F18="Evi","(   )","( x )"))))</f>
        <v>( x )</v>
      </c>
      <c r="K33" s="54" t="str">
        <f>IF(G21="Yamaha R6","(   )",IF(G21="BMW F800R","(   )",IF(G21="BMW F700GS","(   )",IF(G21="Evi","(   )","( x )"))))</f>
        <v>( x )</v>
      </c>
      <c r="N33" s="54" t="s">
        <v>44</v>
      </c>
      <c r="P33" s="66"/>
      <c r="Q33" s="66"/>
      <c r="R33" s="66"/>
      <c r="S33" s="66"/>
      <c r="T33" s="67" t="str">
        <f>VLOOKUP(F17,'[1]BD''s AU'!$A$2:$CP$2490,44,0)</f>
        <v>6363180015561382</v>
      </c>
      <c r="U33" s="65" t="s">
        <v>131</v>
      </c>
      <c r="V33" s="149" t="str">
        <f>VLOOKUP(F17,'[1]BD''s AU'!$A$2:$CP$2490,46,0)</f>
        <v>4494</v>
      </c>
      <c r="W33" s="149"/>
      <c r="Y33" s="54" t="s">
        <v>191</v>
      </c>
      <c r="AB33" s="57"/>
      <c r="AJ33" s="54" t="s">
        <v>31</v>
      </c>
      <c r="AK33" s="54" t="s">
        <v>164</v>
      </c>
    </row>
    <row r="34" spans="1:37" ht="9" customHeight="1" x14ac:dyDescent="0.15">
      <c r="H34" s="54"/>
      <c r="P34" s="65"/>
      <c r="Q34" s="65"/>
      <c r="R34" s="65"/>
      <c r="S34" s="65"/>
      <c r="T34" s="65"/>
      <c r="U34" s="65"/>
      <c r="V34" s="65"/>
      <c r="W34" s="65"/>
      <c r="AB34" s="57"/>
    </row>
    <row r="35" spans="1:37" ht="6.95" customHeight="1" x14ac:dyDescent="0.15"/>
    <row r="36" spans="1:37" ht="6.95" customHeight="1" x14ac:dyDescent="0.15">
      <c r="A36" s="54" t="s">
        <v>18</v>
      </c>
    </row>
    <row r="37" spans="1:37" s="68" customFormat="1" ht="11.1" customHeight="1" x14ac:dyDescent="0.2">
      <c r="A37" s="58" t="s">
        <v>45</v>
      </c>
      <c r="P37" s="69"/>
      <c r="U37" s="69"/>
    </row>
    <row r="38" spans="1:37" ht="9" customHeight="1" x14ac:dyDescent="0.15">
      <c r="J38" s="54" t="s">
        <v>39</v>
      </c>
      <c r="K38" s="54" t="s">
        <v>40</v>
      </c>
      <c r="P38" s="57"/>
      <c r="V38" s="54" t="s">
        <v>39</v>
      </c>
      <c r="W38" s="54" t="s">
        <v>40</v>
      </c>
      <c r="AH38" s="59"/>
      <c r="AI38" s="59"/>
      <c r="AJ38" s="54" t="s">
        <v>39</v>
      </c>
      <c r="AK38" s="54" t="s">
        <v>40</v>
      </c>
    </row>
    <row r="39" spans="1:37" s="105" customFormat="1" ht="9" customHeight="1" x14ac:dyDescent="0.15">
      <c r="A39" s="105" t="s">
        <v>46</v>
      </c>
      <c r="H39" s="108"/>
      <c r="J39" s="54" t="str">
        <f>IF(F18="Yamaha R6","(   )",IF(F18="BMW F800R","(   )",IF(F18="BMW F700GS","(   )",IF(F18="Evi","(   )","( x )"))))</f>
        <v>( x )</v>
      </c>
      <c r="K39" s="105" t="str">
        <f>IF(F18="Yamaha R6","( x )",IF(F18="BMW F800R","( x )",IF(F18="BMW F700GS","( x )",IF(F18="Evi","( x )","(   )"))))</f>
        <v>(   )</v>
      </c>
      <c r="M39" s="105" t="s">
        <v>152</v>
      </c>
      <c r="P39" s="108"/>
      <c r="U39" s="108"/>
      <c r="V39" s="105" t="str">
        <f>IF(F18="Yamaha R6","(   )",IF(F18="BMW F800R","(   )",IF(F18="BMW F700GS","(   )",IF(F18="Evi","(   )","( x )"))))</f>
        <v>( x )</v>
      </c>
      <c r="W39" s="105" t="str">
        <f>IF(F18="Yamaha R6","( x )",IF(F18="BMW F800R","( x )",IF(F18="BMW F700GS","( x )",IF(F18="Evi","( x )","(   )"))))</f>
        <v>(   )</v>
      </c>
      <c r="Y39" s="105" t="s">
        <v>158</v>
      </c>
      <c r="AG39" s="116"/>
      <c r="AH39" s="178">
        <v>2</v>
      </c>
      <c r="AI39" s="178"/>
      <c r="AJ39" s="105" t="s">
        <v>31</v>
      </c>
      <c r="AK39" s="105" t="s">
        <v>140</v>
      </c>
    </row>
    <row r="40" spans="1:37" s="105" customFormat="1" ht="9" customHeight="1" x14ac:dyDescent="0.15">
      <c r="A40" s="105" t="s">
        <v>47</v>
      </c>
      <c r="H40" s="108"/>
      <c r="J40" s="54" t="str">
        <f>IF(F18="Yamaha R6","(   )",IF(F18="BMW F800R","(   )",IF(F18="BMW F700GS","(   )",IF(F18="Evi","(   )","( x )"))))</f>
        <v>( x )</v>
      </c>
      <c r="K40" s="105" t="str">
        <f>IF(F18="Yamaha R6","( x )",IF(F18="BMW F800R","( x )",IF(F18="BMW F700GS","( x )",IF(F18="Evi","( x )","(   )"))))</f>
        <v>(   )</v>
      </c>
      <c r="M40" s="105" t="s">
        <v>153</v>
      </c>
      <c r="P40" s="108"/>
      <c r="R40" s="108"/>
      <c r="S40" s="117"/>
      <c r="T40" s="117"/>
      <c r="U40" s="108"/>
      <c r="V40" s="105" t="str">
        <f>IF(F18="Yamaha R6","(   )",IF(F18="BMW F800R","(   )",IF(F18="BMW F700GS","(   )",IF(F18="Evi","(   )","( x )"))))</f>
        <v>( x )</v>
      </c>
      <c r="W40" s="105" t="str">
        <f>IF(F18="Yamaha R6","( x )",IF(F18="BMW F800R","( x )",IF(F18="BMW F700GS","( x )",IF(F18="Evi","( x )","(   )"))))</f>
        <v>(   )</v>
      </c>
      <c r="Y40" s="105" t="s">
        <v>159</v>
      </c>
      <c r="AG40" s="116"/>
      <c r="AH40" s="179" t="str">
        <f>IF(F18="Yamaha R6","1",IF(F18="BMW F800R","1",IF(F18="BMW F700GS","1","2")))</f>
        <v>2</v>
      </c>
      <c r="AI40" s="179"/>
      <c r="AJ40" s="105" t="s">
        <v>31</v>
      </c>
      <c r="AK40" s="105" t="s">
        <v>140</v>
      </c>
    </row>
    <row r="41" spans="1:37" s="105" customFormat="1" ht="9" customHeight="1" x14ac:dyDescent="0.15">
      <c r="A41" s="105" t="s">
        <v>48</v>
      </c>
      <c r="H41" s="108"/>
      <c r="J41" s="54" t="str">
        <f>IF(F18="Yamaha R6","(   )",IF(F18="BMW F800R","(   )",IF(F18="BMW F700GS","(   )",IF(F18="Evi","(   )","( x )"))))</f>
        <v>( x )</v>
      </c>
      <c r="K41" s="105" t="str">
        <f>IF(F18="Yamaha R6","( x )",IF(F18="BMW F800R","( x )",IF(F18="BMW F700GS","( x )",IF(F18="Evi","( x )","(   )"))))</f>
        <v>(   )</v>
      </c>
      <c r="M41" s="105" t="s">
        <v>154</v>
      </c>
      <c r="P41" s="108"/>
      <c r="S41" s="108"/>
      <c r="T41" s="178" t="str">
        <f>IF(F18="Yamaha R6","-",IF(F18="BMW F800R","-",IF(F18="BMW F700GS","-",IF(F18="Evi","",IF(F18="Express","4",IF(F18="Prius","6","2"))))))</f>
        <v>2</v>
      </c>
      <c r="U41" s="178"/>
      <c r="V41" s="105" t="str">
        <f>IF(F18="Yamaha R6","(   )",IF(F18="BMW F800R","(   )",IF(F18="BMW F700GS","(   )",IF(F18="Evi","(   )","( x )"))))</f>
        <v>( x )</v>
      </c>
      <c r="W41" s="105" t="str">
        <f>IF(F18="Yamaha R6","( x )",IF(F18="BMW F800R","( x )",IF(F18="BMW F700GS","( x )",IF(F18="Evi","( x )","(   )"))))</f>
        <v>(   )</v>
      </c>
      <c r="Y41" s="105" t="s">
        <v>160</v>
      </c>
      <c r="AG41" s="116"/>
      <c r="AH41" s="179">
        <v>2</v>
      </c>
      <c r="AI41" s="179"/>
      <c r="AJ41" s="105" t="s">
        <v>31</v>
      </c>
      <c r="AK41" s="105" t="s">
        <v>140</v>
      </c>
    </row>
    <row r="42" spans="1:37" s="105" customFormat="1" ht="9" customHeight="1" x14ac:dyDescent="0.15">
      <c r="A42" s="105" t="s">
        <v>49</v>
      </c>
      <c r="H42" s="108"/>
      <c r="J42" s="54" t="str">
        <f>IF(F18="Yamaha R6","(   )",IF(F18="BMW F800R","(   )",IF(F18="BMW F700GS","(   )",IF(F18="Evi","(   )","( x )"))))</f>
        <v>( x )</v>
      </c>
      <c r="K42" s="105" t="str">
        <f>IF(F18="Yamaha R6","( x )",IF(F18="BMW F800R","( x )",IF(F18="BMW F700GS","( x )",IF(F18="Evi","( x )",IF(F18="Rapid","( x )","(   )")))))</f>
        <v>(   )</v>
      </c>
      <c r="M42" s="105" t="s">
        <v>155</v>
      </c>
      <c r="P42" s="108"/>
      <c r="U42" s="108"/>
      <c r="V42" s="105" t="str">
        <f>IF(F18="Evi","(   )","( x )")</f>
        <v>( x )</v>
      </c>
      <c r="W42" s="105" t="str">
        <f>IF(F18="Evi","( x )","(   )")</f>
        <v>(   )</v>
      </c>
      <c r="Y42" s="105" t="s">
        <v>161</v>
      </c>
      <c r="AG42" s="116"/>
      <c r="AH42" s="179" t="str">
        <f>IF(F18="Yamaha R6","-",IF(F18="BMW F800R","-",IF(F18="BMW F700GS","-",IF(F18="Evi","-",IF(F18="Prius","-","4")))))</f>
        <v>4</v>
      </c>
      <c r="AI42" s="179"/>
      <c r="AJ42" s="105" t="str">
        <f>IF(F18="Yamaha R6","(   )",IF(F18="BMW F800R","(   )",IF(F18="BMW F700GS","(   )",IF(F18="Evi","(   )",IF(F18="Prius","(   )","( x )")))))</f>
        <v>( x )</v>
      </c>
      <c r="AK42" s="105" t="str">
        <f>IF(F18="Yamaha R6","( x )",IF(F18="BMW F800R","( x )",IF(F18="BMW F700GS","( x )",IF(F18="Evi","( x )",IF(F18="Prius","( x )","(   )")))))</f>
        <v>(   )</v>
      </c>
    </row>
    <row r="43" spans="1:37" s="105" customFormat="1" ht="9" customHeight="1" x14ac:dyDescent="0.15">
      <c r="A43" s="105" t="s">
        <v>50</v>
      </c>
      <c r="H43" s="108"/>
      <c r="J43" s="54" t="str">
        <f>IF(F18="Yamaha R6","(   )",IF(F18="BMW F800R","(   )",IF(F18="BMW F700GS","(   )",IF(F18="Evi","(   )","( x )"))))</f>
        <v>( x )</v>
      </c>
      <c r="K43" s="105" t="str">
        <f>IF(F18="Yamaha R6","( x )",IF(F18="BMW F800R","( x )",IF(F18="BMW F700GS","( x )",IF(F18="Evi","( x )",IF(F18="Rapid","( x )","(   )")))))</f>
        <v>(   )</v>
      </c>
      <c r="M43" s="105" t="s">
        <v>156</v>
      </c>
      <c r="P43" s="108"/>
      <c r="U43" s="108"/>
      <c r="V43" s="105" t="str">
        <f>IF(F18="Yamaha R6","(   )",IF(F18="BMW F800R","(   )",IF(F18="BMW F700GS","(   )",IF(F18="Evi","(   )","( x )"))))</f>
        <v>( x )</v>
      </c>
      <c r="W43" s="105" t="str">
        <f>IF(F18="Yamaha R6","( x )",IF(F18="BMW F800R","( x )",IF(F18="BMW F700GS","( x )",IF(F18="Evi","( x )","(   )"))))</f>
        <v>(   )</v>
      </c>
      <c r="Y43" s="105" t="s">
        <v>162</v>
      </c>
      <c r="AJ43" s="105" t="str">
        <f>IF(F18="Evi","(   )","( x )")</f>
        <v>( x )</v>
      </c>
      <c r="AK43" s="105" t="str">
        <f>IF(F18="Evi","( x )","(   )")</f>
        <v>(   )</v>
      </c>
    </row>
    <row r="44" spans="1:37" s="105" customFormat="1" ht="9" customHeight="1" x14ac:dyDescent="0.15">
      <c r="A44" s="105" t="s">
        <v>151</v>
      </c>
      <c r="G44" s="108"/>
      <c r="H44" s="178" t="str">
        <f>IF(F18="Yamaha R6","-",IF(F18="BMW F800R","-",IF(F18="BMW F700GS","-",IF(F18="Evi","-",IF(F18="Express","",IF(F18="Prius","2","4"))))))</f>
        <v>4</v>
      </c>
      <c r="I44" s="178"/>
      <c r="J44" s="145" t="str">
        <f>IF(F18="Yamaha R6","(   )",IF(F18="BMW F800R","(   )",IF(F18="BMW F700GS","(   )",IF(F18="Evi","(   )","( x )"))))</f>
        <v>( x )</v>
      </c>
      <c r="K44" s="105" t="str">
        <f>IF(F18="Yamaha R6","( x )",IF(F18="BMW F800R","( x )",IF(F18="BMW F700GS","( x )",IF(F18="Evi","( x )",IF(F18="Express","( x )","(   )")))))</f>
        <v>(   )</v>
      </c>
      <c r="M44" s="105" t="s">
        <v>157</v>
      </c>
      <c r="P44" s="108"/>
      <c r="U44" s="108"/>
      <c r="V44" s="105" t="str">
        <f>IF(F18="Yamaha R6","(   )",IF(F18="BMW F800R","(   )",IF(F18="BMW F700GS","(   )",IF(F18="Evi","(   )",IF(F18="Rapid","(   )","( x )")))))</f>
        <v>( x )</v>
      </c>
      <c r="W44" s="105" t="str">
        <f>IF(F18="Yamaha R6","( x )",IF(F18="BMW F800R","( x )",IF(F18="BMW F700GS","( x )",IF(F18="Evi","( x )",IF(F18="Rapid","( x )","(   )")))))</f>
        <v>(   )</v>
      </c>
      <c r="Y44" s="105" t="s">
        <v>163</v>
      </c>
      <c r="AJ44" s="105" t="s">
        <v>31</v>
      </c>
      <c r="AK44" s="105" t="s">
        <v>140</v>
      </c>
    </row>
    <row r="45" spans="1:37" ht="9" customHeight="1" x14ac:dyDescent="0.15">
      <c r="G45" s="57"/>
      <c r="P45" s="57"/>
    </row>
    <row r="46" spans="1:37" ht="6.95" customHeight="1" x14ac:dyDescent="0.15"/>
    <row r="47" spans="1:37" ht="6.95" customHeight="1" x14ac:dyDescent="0.15">
      <c r="A47" s="54" t="s">
        <v>18</v>
      </c>
    </row>
    <row r="48" spans="1:37" s="68" customFormat="1" ht="11.1" customHeight="1" x14ac:dyDescent="0.2">
      <c r="A48" s="58" t="s">
        <v>136</v>
      </c>
      <c r="H48" s="69"/>
      <c r="J48" s="70" t="str">
        <f>CONCATENATE(Y17," ",Y10)</f>
        <v>Asesor de Servicio Puebla</v>
      </c>
      <c r="Z48" s="71"/>
      <c r="AE48" s="71"/>
      <c r="AK48" s="71"/>
    </row>
    <row r="49" spans="1:37" s="68" customFormat="1" ht="6.95" customHeight="1" x14ac:dyDescent="0.2">
      <c r="H49" s="69"/>
      <c r="U49" s="69"/>
    </row>
    <row r="50" spans="1:37" ht="9" customHeight="1" x14ac:dyDescent="0.15">
      <c r="A50" s="72" t="s">
        <v>51</v>
      </c>
      <c r="J50" s="54" t="s">
        <v>39</v>
      </c>
      <c r="K50" s="54" t="s">
        <v>40</v>
      </c>
      <c r="M50" s="72" t="s">
        <v>52</v>
      </c>
      <c r="V50" s="54" t="s">
        <v>39</v>
      </c>
      <c r="W50" s="54" t="s">
        <v>40</v>
      </c>
      <c r="Y50" s="72" t="s">
        <v>53</v>
      </c>
      <c r="AJ50" s="54" t="s">
        <v>39</v>
      </c>
      <c r="AK50" s="54" t="s">
        <v>40</v>
      </c>
    </row>
    <row r="51" spans="1:37" ht="9" customHeight="1" x14ac:dyDescent="0.15">
      <c r="A51" s="54" t="s">
        <v>54</v>
      </c>
      <c r="J51" s="54" t="str">
        <f>IF(F18="Yamaha R6","(   )",IF(F18="BMW F800R","(   )",IF(F18="BMW F700GS","(   )",IF(J48="Asesor de Servicio Ciudad de México","( x )",IF(J48="Asesor de Servicio Guadalajara","( x )",IF(J48="Asesor de Servicio Monterrey","( x )",IF(J48="Pool Ajustes Ciudad de México","( x )",IF(J48="Pool Ajustes Guadalajara","( x )",IF(J48="Pool Ajustes Monterrey","( x )",IF(Y17="Asesor de Servicio","( x )","(   )"))))))))))</f>
        <v>( x )</v>
      </c>
      <c r="K51" s="54" t="str">
        <f>IF(F18="Yamaha R6","( x )",IF(F18="BMW F800R","( x )",IF(F18="BMW F700GS","( x )",IF(J48="Asesor de Servicio Ciudad de México","(   )",IF(J48="Asesor de Servicio Guadalajara","(   )",IF(J48="Asesor de Servicio Monterrey","(   )",IF(J48="Pool Ajustes Ciudad de México","(   )",IF(J48="Pool Ajustes Guadalajara","(   )",IF(J48="Pool Ajustes Monterrey","(   )",IF(Y17="Asesor de Servicio","(   )","( x )"))))))))))</f>
        <v>(   )</v>
      </c>
      <c r="M51" s="105" t="s">
        <v>221</v>
      </c>
      <c r="S51" s="60"/>
      <c r="T51" s="149" t="str">
        <f>IF(F18="Yamaha R6","4",IF(F18="BMW F800R","2",IF(F18="BMW F700GS","1","-")))</f>
        <v>-</v>
      </c>
      <c r="U51" s="149"/>
      <c r="V51" s="54" t="str">
        <f>IF(F18="Yamaha R6","( x )",IF(F18="BMW F800R","( x )",IF(F18="BMW F700GS","( x )","(   )")))</f>
        <v>(   )</v>
      </c>
      <c r="W51" s="54" t="str">
        <f>IF(F18="Yamaha R6","(   )",IF(F18="BMW F800R","(   )",IF(F18="BMW F700GS","(   )","( x )")))</f>
        <v>( x )</v>
      </c>
      <c r="Y51" s="54" t="s">
        <v>55</v>
      </c>
      <c r="AJ51" s="105" t="str">
        <f>IF(F18="Rapid","(   )","( x )")</f>
        <v>( x )</v>
      </c>
      <c r="AK51" s="105" t="str">
        <f>IF(F18="Rapid","( x )","(   )")</f>
        <v>(   )</v>
      </c>
    </row>
    <row r="52" spans="1:37" ht="9" customHeight="1" x14ac:dyDescent="0.15">
      <c r="A52" s="54" t="s">
        <v>56</v>
      </c>
      <c r="G52" s="60"/>
      <c r="H52" s="149" t="str">
        <f>IF(F18="Yamaha R6","-",IF(F18="BMW F800R","-",IF(F18="BMW F700GS","-",IF(J48="Asesor de Servicio Ciudad de México","2",IF(J48="Asesor de Servicio Guadalajara","2",IF(J48="Asesor de Servicio Monterrey","2",IF(J48="Auto Pool Ajustes Ciudad de México","2",IF(J48="Auto Pool Ajustes Guadalajara","2",IF(J48="Auto Pool Ajustes Monterrey","2",IF(Y17="Asesor de Servicio","2","-"))))))))))</f>
        <v>2</v>
      </c>
      <c r="I52" s="149"/>
      <c r="J52" s="54" t="str">
        <f>IF(F18="Yamaha R6","(   )",IF(F18="BMW F800R","(   )",IF(F18="BMW F700GS","(   )",IF(J48="Asesor de Servicio Ciudad de México","( x )",IF(J48="Asesor de Servicio Guadalajara","( x )",IF(J48="Asesor de Servicio Monterrey","( x )",IF(J48="Pool Ajustes Ciudad de México","( x )",IF(J48="Pool Ajustes Guadalajara","( x )",IF(J48="Pool Ajustes Monterrey","( x )",IF(Y17="Asesor de Servicio","( x )","(   )"))))))))))</f>
        <v>( x )</v>
      </c>
      <c r="K52" s="54" t="str">
        <f>IF(F18="Yamaha R6","( x )",IF(F18="BMW F800R","( x )",IF(F18="BMW F700GS","( x )",IF(J48="Asesor de Servicio Ciudad de México","(   )",IF(J48="Asesor de Servicio Guadalajara","(   )",IF(J48="Asesor de Servicio Monterrey","(   )",IF(J48="Pool Ajustes Ciudad de México","(   )",IF(J48="Pool Ajustes Guadalajara","(   )",IF(J48="Pool Ajustes Monterrey","(   )",IF(Y17="Asesor de Servicio","(   )","( x )"))))))))))</f>
        <v>(   )</v>
      </c>
      <c r="M52" s="54" t="s">
        <v>57</v>
      </c>
      <c r="V52" s="54" t="str">
        <f>IF(F18="Yamaha R6","( x )",IF(F18="BMW F800R","( x )",IF(F18="BMW F700GS","( x )","(   )")))</f>
        <v>(   )</v>
      </c>
      <c r="W52" s="54" t="str">
        <f>IF(F18="Yamaha R6","(   )",IF(F18="BMW F800R","(   )",IF(F18="BMW F700GS","(   )","( x )")))</f>
        <v>( x )</v>
      </c>
      <c r="Y52" s="54" t="s">
        <v>58</v>
      </c>
      <c r="AJ52" s="105" t="str">
        <f>IF(F18="Rapid","(   )","( x )")</f>
        <v>( x )</v>
      </c>
      <c r="AK52" s="105" t="str">
        <f>IF(F18="Rapid","( x )","(   )")</f>
        <v>(   )</v>
      </c>
    </row>
    <row r="53" spans="1:37" ht="9" customHeight="1" x14ac:dyDescent="0.15">
      <c r="A53" s="54" t="s">
        <v>207</v>
      </c>
      <c r="J53" s="54" t="str">
        <f>IF(F18="Yamaha R6","(   )",IF(F18="BMW F800R","(   )",IF(F18="BMW F700GS","(   )",IF(J48="Asesor de Servicio Ciudad de México","( x )",IF(J48="Asesor de Servicio Guadalajara","( x )",IF(J48="Asesor de Servicio Monterrey","( x )",IF(J48="Pool Ajustes Ciudad de México","( x )",IF(J48="Pool Ajustes Guadalajara","( x )",IF(J48="Pool Ajustes Monterrey","( x )",IF(Y17="Asesor de Servicio","( x )","(   )"))))))))))</f>
        <v>( x )</v>
      </c>
      <c r="K53" s="54" t="str">
        <f>IF(F18="Yamaha R6","( x )",IF(F18="BMW F800R","( x )",IF(F18="BMW F700GS","( x )",IF(J48="Asesor de Servicio Ciudad de México","(   )",IF(J48="Asesor de Servicio Guadalajara","(   )",IF(J48="Asesor de Servicio Monterrey","(   )",IF(J48="Pool Ajustes Ciudad de México","(   )",IF(J48="Pool Ajustes Guadalajara","(   )",IF(J48="Pool Ajustes Monterrey","(   )",IF(Y17="Asesor de Servicio","(   )","( x )"))))))))))</f>
        <v>(   )</v>
      </c>
      <c r="M53" s="105" t="s">
        <v>216</v>
      </c>
      <c r="V53" s="54" t="str">
        <f>IF(F18="Yamaha R6","( x )",IF(F18="BMW F800R","( x )",IF(F18="BMW F700GS","( x )","(   )")))</f>
        <v>(   )</v>
      </c>
      <c r="W53" s="54" t="str">
        <f>IF(F18="Yamaha R6","(   )",IF(F18="BMW F800R","(   )",IF(F18="BMW F700GS","(   )","( x )")))</f>
        <v>( x )</v>
      </c>
      <c r="Y53" s="54" t="s">
        <v>59</v>
      </c>
      <c r="AJ53" s="105" t="str">
        <f>IF(F18="Yamaha R6","(   )",IF(F18="BMW F800R","(   )",IF(F18="BMW F700GS","(   )",IF(Y17="Pool Ajustes","( x )",IF(Y17="Asesor de Servicio","( x )","(   )")))))</f>
        <v>( x )</v>
      </c>
      <c r="AK53" s="105" t="str">
        <f>IF(F18="Yamaha R6","( x )",IF(F18="BMW F800R","( x )",IF(F18="BMW F700GS","( x )",IF(Y17="Pool Ajustes","(   )",IF(Y17="Asesor de Servicio","(   )","( x )")))))</f>
        <v>(   )</v>
      </c>
    </row>
    <row r="54" spans="1:37" ht="9" customHeight="1" x14ac:dyDescent="0.15">
      <c r="A54" s="54" t="s">
        <v>208</v>
      </c>
      <c r="J54" s="54" t="str">
        <f>IF(F18="Yamaha R6","(   )",IF(F18="BMW F800R","(   )",IF(F18="BMW F700GS","(   )",IF(J48="Asesor de Servicio Ciudad de México","( x )",IF(J48="Asesor de Servicio Guadalajara","( x )",IF(J48="Asesor de Servicio Monterrey","( x )",IF(J48="Pool Ajustes Ciudad de México","( x )",IF(J48="Pool Ajustes Guadalajara","( x )",IF(J48="Pool Ajustes Monterrey","( x )",IF(J48="Supervisor Ajustes Ciudad de México","( x )",IF(J48="Supervisor Ajustes Guadalajara","( x )",IF(J48="Supervisor Ajustes Monterrey","( x )","(   )"))))))))))))</f>
        <v>(   )</v>
      </c>
      <c r="K54" s="54" t="str">
        <f>IF(F18="Yamaha R6","( x )",IF(F18="BMW F800R","( x )",IF(F18="BMW F700GS","( x )",IF(J48="Asesor de Servicio Ciudad de México","(   )",IF(J48="Asesor de Servicio Guadalajara","(   )",IF(J48="Asesor de Servicio Monterrey","(   )",IF(J48="Pool Ajustes Ciudad de México","(   )",IF(J48="Pool Ajustes Guadalajara","(   )",IF(J48="Pool Ajustes Monterrey","(   )",IF(J48="Supervisor Ajustes Ciudad de México","(   )",IF(J48="Supervisor Ajustes Guadalajara","(   )",IF(J48="Supervisor Ajustes Monterrey","(   )","( x )"))))))))))))</f>
        <v>( x )</v>
      </c>
      <c r="M54" s="105" t="s">
        <v>217</v>
      </c>
      <c r="N54" s="105"/>
      <c r="O54" s="105"/>
      <c r="P54" s="105"/>
      <c r="Q54" s="105"/>
      <c r="R54" s="105"/>
      <c r="S54" s="116"/>
      <c r="T54" s="178" t="str">
        <f>IF(F18="Yamaha R6","2",IF(F18="BMW F800R","2",IF(F18="BMW F700GS","2","-")))</f>
        <v>-</v>
      </c>
      <c r="U54" s="178"/>
      <c r="V54" s="54" t="str">
        <f>IF(F18="Yamaha R6","( x )",IF(F18="BMW F800R","( x )",IF(F18="BMW F700GS","( x )","(   )")))</f>
        <v>(   )</v>
      </c>
      <c r="W54" s="54" t="str">
        <f>IF(F18="Yamaha R6","(   )",IF(F18="BMW F800R","(   )",IF(F18="BMW F700GS","(   )","( x )")))</f>
        <v>( x )</v>
      </c>
      <c r="Y54" s="54" t="s">
        <v>60</v>
      </c>
      <c r="AJ54" s="105" t="str">
        <f>IF(F18="Yamaha R6","(   )",IF(F18="BMW F800R","(   )",IF(F18="BMW F700GS","(   )",IF(F18="Rapid","(   )","( x )"))))</f>
        <v>( x )</v>
      </c>
      <c r="AK54" s="105" t="str">
        <f>IF(F18="Yamaha R6","( x )",IF(F18="BMW F800R","( x )",IF(F18="BMW F700GS","( x )",IF(F18="Rapid","( x )","(   )"))))</f>
        <v>(   )</v>
      </c>
    </row>
    <row r="55" spans="1:37" ht="9" customHeight="1" x14ac:dyDescent="0.15">
      <c r="A55" s="54" t="s">
        <v>209</v>
      </c>
      <c r="J55" s="54" t="str">
        <f>IF(F18="Yamaha R6","(   )",IF(F18="BMW F800R","(   )",IF(F18="BMW F700GS","(   )",IF(J48="Asesor de Servicio Ciudad de México","( x )",IF(J48="Asesor de Servicio Guadalajara","( x )",IF(J48="Asesor de Servicio Monterrey","( x )",IF(J48="Pool Ajustes Ciudad de México","( x )",IF(J48="Pool Ajustes Guadalajara","( x )",IF(J48="Pool Ajustes Monterrey","( x )",IF(J48="Supervisor Ajustes Ciudad de México","( x )",IF(J48="Supervisor Ajustes Guadalajara","( x )",IF(J48="Supervisor Ajustes Monterrey","( x )","(   )"))))))))))))</f>
        <v>(   )</v>
      </c>
      <c r="K55" s="54" t="str">
        <f>IF(F18="Yamaha R6","( x )",IF(F18="BMW F800R","( x )",IF(F18="BMW F700GS","( x )",IF(J48="Asesor de Servicio Ciudad de México","(   )",IF(J48="Asesor de Servicio Guadalajara","(   )",IF(J48="Asesor de Servicio Monterrey","(   )",IF(J48="Pool Ajustes Ciudad de México","(   )",IF(J48="Pool Ajustes Guadalajara","(   )",IF(J48="Pool Ajustes Monterrey","(   )",IF(J48="Supervisor Ajustes Ciudad de México","(   )",IF(J48="Supervisor Ajustes Guadalajara","(   )",IF(J48="Supervisor Ajustes Monterrey","(   )","( x )"))))))))))))</f>
        <v>( x )</v>
      </c>
      <c r="M55" s="105" t="s">
        <v>218</v>
      </c>
      <c r="N55" s="105"/>
      <c r="O55" s="105"/>
      <c r="P55" s="105"/>
      <c r="Q55" s="105"/>
      <c r="R55" s="105"/>
      <c r="S55" s="105"/>
      <c r="T55" s="105"/>
      <c r="U55" s="108"/>
      <c r="V55" s="54" t="str">
        <f>IF(F18="Yamaha R6","( x )",IF(F18="BMW F800R","( x )",IF(F18="BMW F700GS","( x )","(   )")))</f>
        <v>(   )</v>
      </c>
      <c r="W55" s="54" t="str">
        <f>IF(F18="Yamaha R6","(   )",IF(F18="BMW F800R","(   )",IF(F18="BMW F700GS","(   )","( x )")))</f>
        <v>( x )</v>
      </c>
      <c r="Y55" s="105" t="s">
        <v>220</v>
      </c>
      <c r="AJ55" s="105" t="str">
        <f>IF(F18="Rapid","(   )","( x )")</f>
        <v>( x )</v>
      </c>
      <c r="AK55" s="105" t="str">
        <f>IF(F18="Rapid","( x )","(   )")</f>
        <v>(   )</v>
      </c>
    </row>
    <row r="56" spans="1:37" ht="9" customHeight="1" x14ac:dyDescent="0.15">
      <c r="A56" s="54" t="s">
        <v>210</v>
      </c>
      <c r="J56" s="54" t="str">
        <f>IF(F18="Yamaha R6","(   )",IF(F18="BMW F800R","(   )",IF(F18="BMW F700GS","(   )",IF(Y17="Asesor de Servicio","( x )","(   )"))))</f>
        <v>( x )</v>
      </c>
      <c r="K56" s="54" t="str">
        <f>IF(F18="Yamaha R6","( x )",IF(F18="BMW F800R","( x )",IF(F18="BMW F700GS","( x )",IF(Y17="Asesor de Servicio","(   )","( x )"))))</f>
        <v>(   )</v>
      </c>
      <c r="M56" s="105" t="s">
        <v>219</v>
      </c>
      <c r="N56" s="105"/>
      <c r="O56" s="105"/>
      <c r="P56" s="105"/>
      <c r="Q56" s="105"/>
      <c r="R56" s="105"/>
      <c r="S56" s="116"/>
      <c r="T56" s="105"/>
      <c r="U56" s="108"/>
      <c r="V56" s="54" t="str">
        <f>IF(F18="Yamaha R6","( x )",IF(F18="BMW F800R","( x )",IF(F18="BMW F700GS","( x )","(   )")))</f>
        <v>(   )</v>
      </c>
      <c r="W56" s="54" t="str">
        <f>IF(F18="Yamaha R6","(   )",IF(F18="BMW F800R","(   )",IF(F18="BMW F700GS","(   )","( x )")))</f>
        <v>( x )</v>
      </c>
      <c r="Y56" s="54" t="s">
        <v>61</v>
      </c>
      <c r="AJ56" s="105" t="str">
        <f>IF(F18="Yamaha R6","(   )",IF(F18="BMW F800R","(   )",IF(F18="BMW F700GS","(   )",IF(F18="Rapid","(   )","( x )"))))</f>
        <v>( x )</v>
      </c>
      <c r="AK56" s="105" t="str">
        <f>IF(F18="Yamaha R6","( x )",IF(F18="BMW F800R","( x )",IF(F18="BMW F700GS","( x )",IF(F18="Rapid","( x )","(   )"))))</f>
        <v>(   )</v>
      </c>
    </row>
    <row r="57" spans="1:37" ht="9" customHeight="1" x14ac:dyDescent="0.15">
      <c r="A57" s="59"/>
      <c r="B57" s="59"/>
      <c r="C57" s="59"/>
      <c r="D57" s="59"/>
      <c r="E57" s="59"/>
      <c r="F57" s="65"/>
      <c r="G57" s="65"/>
      <c r="H57" s="65"/>
      <c r="I57" s="65"/>
      <c r="J57" s="65"/>
      <c r="K57" s="65"/>
      <c r="L57" s="65"/>
      <c r="M57" s="65"/>
      <c r="N57" s="65"/>
      <c r="O57" s="65"/>
      <c r="P57" s="65"/>
      <c r="Q57" s="65"/>
      <c r="R57" s="65"/>
      <c r="S57" s="59"/>
      <c r="T57" s="59"/>
      <c r="U57" s="60"/>
      <c r="V57" s="59"/>
      <c r="W57" s="59"/>
      <c r="Y57" s="59"/>
      <c r="Z57" s="59"/>
      <c r="AA57" s="59"/>
      <c r="AB57" s="59"/>
      <c r="AC57" s="59"/>
      <c r="AD57" s="59"/>
      <c r="AE57" s="59"/>
      <c r="AF57" s="59"/>
      <c r="AG57" s="59"/>
      <c r="AH57" s="59"/>
      <c r="AI57" s="59"/>
      <c r="AJ57" s="59"/>
      <c r="AK57" s="59"/>
    </row>
    <row r="58" spans="1:37" s="73" customFormat="1" ht="6.95" customHeight="1" x14ac:dyDescent="0.2">
      <c r="G58" s="74"/>
      <c r="H58" s="74"/>
      <c r="I58" s="74"/>
      <c r="J58" s="74"/>
      <c r="K58" s="74"/>
      <c r="L58" s="74"/>
      <c r="M58" s="74"/>
      <c r="N58" s="74"/>
      <c r="O58" s="74"/>
      <c r="P58" s="74"/>
      <c r="Q58" s="74"/>
      <c r="R58" s="74"/>
      <c r="U58" s="75"/>
      <c r="AK58" s="76"/>
    </row>
    <row r="59" spans="1:37" s="73" customFormat="1" ht="6.95" customHeight="1" x14ac:dyDescent="0.2">
      <c r="A59" s="54" t="s">
        <v>18</v>
      </c>
      <c r="H59" s="75"/>
      <c r="U59" s="75"/>
    </row>
    <row r="60" spans="1:37" s="68" customFormat="1" ht="11.1" customHeight="1" x14ac:dyDescent="0.2">
      <c r="A60" s="58" t="s">
        <v>137</v>
      </c>
      <c r="H60" s="69"/>
      <c r="U60" s="69"/>
    </row>
    <row r="61" spans="1:37" ht="9" customHeight="1" x14ac:dyDescent="0.15">
      <c r="I61" s="173" t="s">
        <v>62</v>
      </c>
      <c r="J61" s="173"/>
      <c r="K61" s="173"/>
      <c r="L61" s="173"/>
      <c r="M61" s="173"/>
      <c r="N61" s="173"/>
      <c r="O61" s="173"/>
      <c r="P61" s="173"/>
      <c r="Q61" s="173"/>
      <c r="R61" s="173"/>
      <c r="S61" s="173"/>
      <c r="T61" s="173"/>
      <c r="U61" s="173"/>
      <c r="V61" s="173"/>
      <c r="W61" s="173"/>
      <c r="X61" s="173"/>
      <c r="Y61" s="173"/>
      <c r="Z61" s="173"/>
      <c r="AA61" s="173"/>
      <c r="AB61" s="173"/>
      <c r="AC61" s="173"/>
      <c r="AD61" s="173"/>
      <c r="AE61" s="173"/>
      <c r="AF61" s="173"/>
      <c r="AG61" s="173"/>
      <c r="AH61" s="173"/>
      <c r="AI61" s="173"/>
      <c r="AJ61" s="173"/>
      <c r="AK61" s="173"/>
    </row>
    <row r="62" spans="1:37" ht="14.1" customHeight="1" x14ac:dyDescent="0.15">
      <c r="A62" s="72" t="s">
        <v>63</v>
      </c>
      <c r="I62" s="59"/>
      <c r="J62" s="174"/>
      <c r="K62" s="174"/>
      <c r="L62" s="174"/>
      <c r="M62" s="174"/>
      <c r="N62" s="174"/>
      <c r="O62" s="174"/>
      <c r="P62" s="174"/>
      <c r="Q62" s="174"/>
      <c r="R62" s="174"/>
      <c r="S62" s="174"/>
      <c r="T62" s="174"/>
      <c r="U62" s="174"/>
      <c r="V62" s="174"/>
      <c r="W62" s="174"/>
      <c r="X62" s="174"/>
      <c r="Y62" s="174"/>
      <c r="Z62" s="174"/>
      <c r="AA62" s="174"/>
      <c r="AB62" s="174"/>
      <c r="AC62" s="174"/>
      <c r="AD62" s="174"/>
      <c r="AE62" s="174"/>
      <c r="AF62" s="174"/>
      <c r="AG62" s="174"/>
      <c r="AH62" s="174"/>
      <c r="AI62" s="174"/>
      <c r="AJ62" s="174"/>
      <c r="AK62" s="174"/>
    </row>
    <row r="63" spans="1:37" ht="14.1" customHeight="1" x14ac:dyDescent="0.15">
      <c r="B63" s="54" t="s">
        <v>64</v>
      </c>
      <c r="I63" s="59"/>
      <c r="J63" s="174"/>
      <c r="K63" s="174"/>
      <c r="L63" s="174"/>
      <c r="M63" s="174"/>
      <c r="N63" s="174"/>
      <c r="O63" s="174"/>
      <c r="P63" s="174"/>
      <c r="Q63" s="174"/>
      <c r="R63" s="174"/>
      <c r="S63" s="174"/>
      <c r="T63" s="174"/>
      <c r="U63" s="174"/>
      <c r="V63" s="174"/>
      <c r="W63" s="174"/>
      <c r="X63" s="174"/>
      <c r="Y63" s="174"/>
      <c r="Z63" s="174"/>
      <c r="AA63" s="174"/>
      <c r="AB63" s="174"/>
      <c r="AC63" s="174"/>
      <c r="AD63" s="174"/>
      <c r="AE63" s="174"/>
      <c r="AF63" s="174"/>
      <c r="AG63" s="174"/>
      <c r="AH63" s="174"/>
      <c r="AI63" s="174"/>
      <c r="AJ63" s="174"/>
      <c r="AK63" s="174"/>
    </row>
    <row r="64" spans="1:37" ht="14.1" customHeight="1" x14ac:dyDescent="0.15">
      <c r="A64" s="72" t="s">
        <v>65</v>
      </c>
      <c r="I64" s="59"/>
      <c r="J64" s="174"/>
      <c r="K64" s="174"/>
      <c r="L64" s="174"/>
      <c r="M64" s="174"/>
      <c r="N64" s="174"/>
      <c r="O64" s="174"/>
      <c r="P64" s="174"/>
      <c r="Q64" s="174"/>
      <c r="R64" s="174"/>
      <c r="S64" s="174"/>
      <c r="T64" s="174"/>
      <c r="U64" s="174"/>
      <c r="V64" s="174"/>
      <c r="W64" s="174"/>
      <c r="X64" s="174"/>
      <c r="Y64" s="174"/>
      <c r="Z64" s="174"/>
      <c r="AA64" s="174"/>
      <c r="AB64" s="174"/>
      <c r="AC64" s="174"/>
      <c r="AD64" s="174"/>
      <c r="AE64" s="174"/>
      <c r="AF64" s="174"/>
      <c r="AG64" s="174"/>
      <c r="AH64" s="174"/>
      <c r="AI64" s="174"/>
      <c r="AJ64" s="174"/>
      <c r="AK64" s="174"/>
    </row>
    <row r="65" spans="1:37" ht="14.1" customHeight="1" x14ac:dyDescent="0.15">
      <c r="B65" s="54" t="s">
        <v>66</v>
      </c>
      <c r="I65" s="59"/>
      <c r="J65" s="174"/>
      <c r="K65" s="174"/>
      <c r="L65" s="174"/>
      <c r="M65" s="174"/>
      <c r="N65" s="174"/>
      <c r="O65" s="174"/>
      <c r="P65" s="174"/>
      <c r="Q65" s="174"/>
      <c r="R65" s="174"/>
      <c r="S65" s="174"/>
      <c r="T65" s="174"/>
      <c r="U65" s="174"/>
      <c r="V65" s="174"/>
      <c r="W65" s="174"/>
      <c r="X65" s="174"/>
      <c r="Y65" s="174"/>
      <c r="Z65" s="174"/>
      <c r="AA65" s="174"/>
      <c r="AB65" s="174"/>
      <c r="AC65" s="174"/>
      <c r="AD65" s="174"/>
      <c r="AE65" s="174"/>
      <c r="AF65" s="174"/>
      <c r="AG65" s="174"/>
      <c r="AH65" s="174"/>
      <c r="AI65" s="174"/>
      <c r="AJ65" s="174"/>
      <c r="AK65" s="174"/>
    </row>
    <row r="66" spans="1:37" ht="14.1" customHeight="1" x14ac:dyDescent="0.15">
      <c r="A66" s="72" t="s">
        <v>67</v>
      </c>
      <c r="I66" s="59"/>
      <c r="J66" s="174"/>
      <c r="K66" s="174"/>
      <c r="L66" s="174"/>
      <c r="M66" s="174"/>
      <c r="N66" s="174"/>
      <c r="O66" s="174"/>
      <c r="P66" s="174"/>
      <c r="Q66" s="174"/>
      <c r="R66" s="174"/>
      <c r="S66" s="174"/>
      <c r="T66" s="174"/>
      <c r="U66" s="174"/>
      <c r="V66" s="174"/>
      <c r="W66" s="174"/>
      <c r="X66" s="174"/>
      <c r="Y66" s="174"/>
      <c r="Z66" s="174"/>
      <c r="AA66" s="174"/>
      <c r="AB66" s="174"/>
      <c r="AC66" s="174"/>
      <c r="AD66" s="174"/>
      <c r="AE66" s="174"/>
      <c r="AF66" s="174"/>
      <c r="AG66" s="174"/>
      <c r="AH66" s="174"/>
      <c r="AI66" s="174"/>
      <c r="AJ66" s="174"/>
      <c r="AK66" s="174"/>
    </row>
    <row r="67" spans="1:37" ht="14.1" customHeight="1" x14ac:dyDescent="0.15">
      <c r="B67" s="54" t="s">
        <v>68</v>
      </c>
      <c r="I67" s="59"/>
      <c r="J67" s="174"/>
      <c r="K67" s="174"/>
      <c r="L67" s="174"/>
      <c r="M67" s="174"/>
      <c r="N67" s="174"/>
      <c r="O67" s="174"/>
      <c r="P67" s="174"/>
      <c r="Q67" s="174"/>
      <c r="R67" s="174"/>
      <c r="S67" s="174"/>
      <c r="T67" s="174"/>
      <c r="U67" s="174"/>
      <c r="V67" s="174"/>
      <c r="W67" s="174"/>
      <c r="X67" s="174"/>
      <c r="Y67" s="174"/>
      <c r="Z67" s="174"/>
      <c r="AA67" s="174"/>
      <c r="AB67" s="174"/>
      <c r="AC67" s="174"/>
      <c r="AD67" s="174"/>
      <c r="AE67" s="174"/>
      <c r="AF67" s="174"/>
      <c r="AG67" s="174"/>
      <c r="AH67" s="174"/>
      <c r="AI67" s="174"/>
      <c r="AJ67" s="174"/>
      <c r="AK67" s="174"/>
    </row>
    <row r="68" spans="1:37" s="73" customFormat="1" ht="6.95" customHeight="1" x14ac:dyDescent="0.2">
      <c r="G68" s="74"/>
      <c r="H68" s="74"/>
      <c r="I68" s="74"/>
      <c r="J68" s="74"/>
      <c r="K68" s="74"/>
      <c r="L68" s="74"/>
      <c r="M68" s="74"/>
      <c r="N68" s="74"/>
      <c r="O68" s="74"/>
      <c r="P68" s="74"/>
      <c r="Q68" s="74"/>
      <c r="R68" s="74"/>
      <c r="U68" s="75"/>
      <c r="AK68" s="77" t="s">
        <v>133</v>
      </c>
    </row>
    <row r="69" spans="1:37" ht="15.75" x14ac:dyDescent="0.25">
      <c r="A69" s="175" t="s">
        <v>0</v>
      </c>
      <c r="B69" s="175"/>
      <c r="C69" s="175"/>
      <c r="D69" s="175"/>
      <c r="E69" s="175"/>
      <c r="F69" s="175"/>
      <c r="G69" s="175"/>
      <c r="H69" s="175"/>
      <c r="I69" s="175"/>
      <c r="J69" s="175"/>
      <c r="K69" s="175"/>
      <c r="L69" s="175"/>
      <c r="M69" s="175"/>
      <c r="N69" s="175"/>
      <c r="O69" s="175"/>
      <c r="P69" s="175"/>
      <c r="Q69" s="175"/>
      <c r="R69" s="175"/>
      <c r="S69" s="175"/>
      <c r="T69" s="175"/>
      <c r="U69" s="175"/>
      <c r="V69" s="175"/>
      <c r="W69" s="175"/>
      <c r="X69" s="175"/>
      <c r="Y69" s="175"/>
      <c r="Z69" s="175"/>
      <c r="AA69" s="175"/>
      <c r="AB69" s="175"/>
      <c r="AC69" s="175"/>
      <c r="AD69" s="175"/>
      <c r="AE69" s="175"/>
      <c r="AF69" s="175"/>
      <c r="AG69" s="175"/>
      <c r="AH69" s="175"/>
      <c r="AI69" s="175"/>
      <c r="AJ69" s="175"/>
      <c r="AK69" s="175"/>
    </row>
    <row r="70" spans="1:37" ht="9" customHeight="1" x14ac:dyDescent="0.15">
      <c r="A70" s="55"/>
      <c r="B70" s="55"/>
      <c r="C70" s="55"/>
      <c r="D70" s="55"/>
      <c r="E70" s="55"/>
      <c r="F70" s="55"/>
      <c r="G70" s="55"/>
      <c r="H70" s="56"/>
      <c r="I70" s="55"/>
      <c r="J70" s="55"/>
      <c r="K70" s="55"/>
      <c r="L70" s="55"/>
      <c r="M70" s="55"/>
      <c r="N70" s="55"/>
      <c r="O70" s="55"/>
      <c r="P70" s="55"/>
      <c r="Q70" s="55"/>
      <c r="R70" s="55"/>
      <c r="S70" s="55"/>
      <c r="T70" s="55"/>
      <c r="U70" s="56"/>
      <c r="V70" s="55"/>
      <c r="W70" s="55"/>
      <c r="X70" s="55"/>
      <c r="Y70" s="55"/>
      <c r="Z70" s="55"/>
      <c r="AA70" s="55"/>
      <c r="AB70" s="55"/>
      <c r="AC70" s="55"/>
      <c r="AD70" s="55"/>
      <c r="AE70" s="55"/>
      <c r="AF70" s="55"/>
      <c r="AG70" s="55"/>
      <c r="AH70" s="55"/>
      <c r="AI70" s="55"/>
      <c r="AJ70" s="55"/>
      <c r="AK70" s="55"/>
    </row>
    <row r="71" spans="1:37" ht="12.75" x14ac:dyDescent="0.2">
      <c r="A71" s="176" t="s">
        <v>69</v>
      </c>
      <c r="B71" s="176"/>
      <c r="C71" s="176"/>
      <c r="D71" s="176"/>
      <c r="E71" s="176"/>
      <c r="F71" s="176"/>
      <c r="G71" s="176"/>
      <c r="H71" s="176"/>
      <c r="I71" s="176"/>
      <c r="J71" s="176"/>
      <c r="K71" s="176"/>
      <c r="L71" s="176"/>
      <c r="M71" s="176"/>
      <c r="N71" s="176"/>
      <c r="O71" s="176"/>
      <c r="P71" s="176"/>
      <c r="Q71" s="176"/>
      <c r="R71" s="176"/>
      <c r="S71" s="176"/>
      <c r="T71" s="176"/>
      <c r="U71" s="176"/>
      <c r="V71" s="176"/>
      <c r="W71" s="176"/>
      <c r="X71" s="176"/>
      <c r="Y71" s="176"/>
      <c r="Z71" s="176"/>
      <c r="AA71" s="176"/>
      <c r="AB71" s="176"/>
      <c r="AC71" s="176"/>
      <c r="AD71" s="176"/>
      <c r="AE71" s="176"/>
      <c r="AF71" s="176"/>
      <c r="AG71" s="176"/>
      <c r="AH71" s="176"/>
      <c r="AI71" s="176"/>
      <c r="AJ71" s="176"/>
      <c r="AK71" s="176"/>
    </row>
    <row r="72" spans="1:37" ht="9" customHeight="1" x14ac:dyDescent="0.15">
      <c r="AH72" s="105"/>
      <c r="AI72" s="109"/>
      <c r="AJ72" s="105"/>
      <c r="AK72" s="110" t="str">
        <f>F17</f>
        <v>20005</v>
      </c>
    </row>
    <row r="73" spans="1:37" s="68" customFormat="1" ht="11.1" customHeight="1" x14ac:dyDescent="0.2">
      <c r="A73" s="58" t="s">
        <v>138</v>
      </c>
      <c r="H73" s="69"/>
      <c r="U73" s="69"/>
    </row>
    <row r="74" spans="1:37" ht="9" customHeight="1" x14ac:dyDescent="0.15">
      <c r="T74" s="78"/>
    </row>
    <row r="75" spans="1:37" ht="9" customHeight="1" x14ac:dyDescent="0.15">
      <c r="T75" s="57"/>
    </row>
    <row r="76" spans="1:37" ht="9" customHeight="1" x14ac:dyDescent="0.15"/>
    <row r="77" spans="1:37" ht="9" customHeight="1" x14ac:dyDescent="0.15"/>
    <row r="78" spans="1:37" ht="9" customHeight="1" x14ac:dyDescent="0.15"/>
    <row r="79" spans="1:37" ht="9" customHeight="1" x14ac:dyDescent="0.15"/>
    <row r="80" spans="1:37" ht="9" customHeight="1" x14ac:dyDescent="0.15"/>
    <row r="81" spans="1:37" ht="9" customHeight="1" x14ac:dyDescent="0.15"/>
    <row r="82" spans="1:37" ht="9" customHeight="1" x14ac:dyDescent="0.15"/>
    <row r="83" spans="1:37" ht="9" customHeight="1" x14ac:dyDescent="0.15"/>
    <row r="84" spans="1:37" ht="9" customHeight="1" x14ac:dyDescent="0.15"/>
    <row r="85" spans="1:37" ht="9" customHeight="1" x14ac:dyDescent="0.15"/>
    <row r="86" spans="1:37" ht="9" customHeight="1" x14ac:dyDescent="0.15"/>
    <row r="87" spans="1:37" ht="9" customHeight="1" x14ac:dyDescent="0.15"/>
    <row r="88" spans="1:37" ht="9" customHeight="1" x14ac:dyDescent="0.15"/>
    <row r="89" spans="1:37" ht="9" customHeight="1" x14ac:dyDescent="0.15"/>
    <row r="90" spans="1:37" ht="9" customHeight="1" x14ac:dyDescent="0.15"/>
    <row r="91" spans="1:37" ht="9" customHeight="1" x14ac:dyDescent="0.15"/>
    <row r="92" spans="1:37" ht="9" customHeight="1" x14ac:dyDescent="0.15"/>
    <row r="93" spans="1:37" ht="9" customHeight="1" x14ac:dyDescent="0.15"/>
    <row r="94" spans="1:37" ht="9" customHeight="1" x14ac:dyDescent="0.15"/>
    <row r="95" spans="1:37" ht="9" customHeight="1" x14ac:dyDescent="0.15">
      <c r="A95" s="54" t="s">
        <v>70</v>
      </c>
      <c r="U95" s="54"/>
      <c r="Y95" s="79" t="s">
        <v>71</v>
      </c>
      <c r="Z95" s="57"/>
      <c r="AF95" s="79" t="s">
        <v>72</v>
      </c>
      <c r="AK95" s="79" t="s">
        <v>73</v>
      </c>
    </row>
    <row r="96" spans="1:37" ht="6.95" customHeight="1" x14ac:dyDescent="0.15"/>
    <row r="97" spans="1:38" ht="6.95" customHeight="1" x14ac:dyDescent="0.15">
      <c r="A97" s="54" t="s">
        <v>18</v>
      </c>
    </row>
    <row r="98" spans="1:38" s="118" customFormat="1" ht="11.1" customHeight="1" x14ac:dyDescent="0.2">
      <c r="A98" s="111" t="s">
        <v>139</v>
      </c>
      <c r="H98" s="119"/>
      <c r="U98" s="119"/>
    </row>
    <row r="99" spans="1:38" s="105" customFormat="1" ht="9" customHeight="1" x14ac:dyDescent="0.15">
      <c r="H99" s="108"/>
      <c r="U99" s="108"/>
    </row>
    <row r="100" spans="1:38" s="105" customFormat="1" ht="9" customHeight="1" x14ac:dyDescent="0.15">
      <c r="A100" s="160" t="s">
        <v>74</v>
      </c>
      <c r="B100" s="160"/>
      <c r="C100" s="160"/>
      <c r="D100" s="160"/>
      <c r="E100" s="160"/>
      <c r="F100" s="160"/>
      <c r="G100" s="160"/>
      <c r="H100" s="160"/>
      <c r="I100" s="160"/>
      <c r="J100" s="160"/>
      <c r="K100" s="160"/>
      <c r="L100" s="160"/>
      <c r="M100" s="160"/>
      <c r="N100" s="160"/>
      <c r="O100" s="160"/>
      <c r="P100" s="160"/>
      <c r="Q100" s="160"/>
      <c r="R100" s="160"/>
      <c r="S100" s="160"/>
      <c r="T100" s="160"/>
      <c r="U100" s="160"/>
      <c r="V100" s="160"/>
      <c r="W100" s="160"/>
      <c r="X100" s="160"/>
      <c r="Y100" s="160"/>
      <c r="Z100" s="160"/>
      <c r="AA100" s="160"/>
      <c r="AB100" s="160"/>
      <c r="AC100" s="160"/>
      <c r="AD100" s="160"/>
      <c r="AE100" s="160"/>
      <c r="AF100" s="160"/>
      <c r="AG100" s="160"/>
      <c r="AH100" s="160"/>
      <c r="AI100" s="160"/>
      <c r="AJ100" s="160"/>
      <c r="AK100" s="160"/>
      <c r="AL100" s="120"/>
    </row>
    <row r="101" spans="1:38" s="105" customFormat="1" ht="9" customHeight="1" x14ac:dyDescent="0.15">
      <c r="A101" s="160"/>
      <c r="B101" s="160"/>
      <c r="C101" s="160"/>
      <c r="D101" s="160"/>
      <c r="E101" s="160"/>
      <c r="F101" s="160"/>
      <c r="G101" s="160"/>
      <c r="H101" s="160"/>
      <c r="I101" s="160"/>
      <c r="J101" s="160"/>
      <c r="K101" s="160"/>
      <c r="L101" s="160"/>
      <c r="M101" s="160"/>
      <c r="N101" s="160"/>
      <c r="O101" s="160"/>
      <c r="P101" s="160"/>
      <c r="Q101" s="160"/>
      <c r="R101" s="160"/>
      <c r="S101" s="160"/>
      <c r="T101" s="160"/>
      <c r="U101" s="160"/>
      <c r="V101" s="160"/>
      <c r="W101" s="160"/>
      <c r="X101" s="160"/>
      <c r="Y101" s="160"/>
      <c r="Z101" s="160"/>
      <c r="AA101" s="160"/>
      <c r="AB101" s="160"/>
      <c r="AC101" s="160"/>
      <c r="AD101" s="160"/>
      <c r="AE101" s="160"/>
      <c r="AF101" s="160"/>
      <c r="AG101" s="160"/>
      <c r="AH101" s="160"/>
      <c r="AI101" s="160"/>
      <c r="AJ101" s="160"/>
      <c r="AK101" s="160"/>
      <c r="AL101" s="120"/>
    </row>
    <row r="102" spans="1:38" s="105" customFormat="1" ht="9" customHeight="1" x14ac:dyDescent="0.15">
      <c r="A102" s="160"/>
      <c r="B102" s="160"/>
      <c r="C102" s="160"/>
      <c r="D102" s="160"/>
      <c r="E102" s="160"/>
      <c r="F102" s="160"/>
      <c r="G102" s="160"/>
      <c r="H102" s="160"/>
      <c r="I102" s="160"/>
      <c r="J102" s="160"/>
      <c r="K102" s="160"/>
      <c r="L102" s="160"/>
      <c r="M102" s="160"/>
      <c r="N102" s="160"/>
      <c r="O102" s="160"/>
      <c r="P102" s="160"/>
      <c r="Q102" s="160"/>
      <c r="R102" s="160"/>
      <c r="S102" s="160"/>
      <c r="T102" s="160"/>
      <c r="U102" s="160"/>
      <c r="V102" s="160"/>
      <c r="W102" s="160"/>
      <c r="X102" s="160"/>
      <c r="Y102" s="160"/>
      <c r="Z102" s="160"/>
      <c r="AA102" s="160"/>
      <c r="AB102" s="160"/>
      <c r="AC102" s="160"/>
      <c r="AD102" s="160"/>
      <c r="AE102" s="160"/>
      <c r="AF102" s="160"/>
      <c r="AG102" s="160"/>
      <c r="AH102" s="160"/>
      <c r="AI102" s="160"/>
      <c r="AJ102" s="160"/>
      <c r="AK102" s="160"/>
      <c r="AL102" s="120"/>
    </row>
    <row r="103" spans="1:38" s="105" customFormat="1" ht="9" customHeight="1" x14ac:dyDescent="0.15">
      <c r="A103" s="160"/>
      <c r="B103" s="160"/>
      <c r="C103" s="160"/>
      <c r="D103" s="160"/>
      <c r="E103" s="160"/>
      <c r="F103" s="160"/>
      <c r="G103" s="160"/>
      <c r="H103" s="160"/>
      <c r="I103" s="160"/>
      <c r="J103" s="160"/>
      <c r="K103" s="160"/>
      <c r="L103" s="160"/>
      <c r="M103" s="160"/>
      <c r="N103" s="160"/>
      <c r="O103" s="160"/>
      <c r="P103" s="160"/>
      <c r="Q103" s="160"/>
      <c r="R103" s="160"/>
      <c r="S103" s="160"/>
      <c r="T103" s="160"/>
      <c r="U103" s="160"/>
      <c r="V103" s="160"/>
      <c r="W103" s="160"/>
      <c r="X103" s="160"/>
      <c r="Y103" s="160"/>
      <c r="Z103" s="160"/>
      <c r="AA103" s="160"/>
      <c r="AB103" s="160"/>
      <c r="AC103" s="160"/>
      <c r="AD103" s="160"/>
      <c r="AE103" s="160"/>
      <c r="AF103" s="160"/>
      <c r="AG103" s="160"/>
      <c r="AH103" s="160"/>
      <c r="AI103" s="160"/>
      <c r="AJ103" s="160"/>
      <c r="AK103" s="160"/>
      <c r="AL103" s="120"/>
    </row>
    <row r="104" spans="1:38" s="105" customFormat="1" ht="9" customHeight="1" x14ac:dyDescent="0.15">
      <c r="H104" s="108"/>
      <c r="U104" s="108"/>
    </row>
    <row r="105" spans="1:38" s="105" customFormat="1" ht="9" customHeight="1" x14ac:dyDescent="0.15">
      <c r="A105" s="160" t="s">
        <v>75</v>
      </c>
      <c r="B105" s="160"/>
      <c r="C105" s="160"/>
      <c r="D105" s="160"/>
      <c r="E105" s="160"/>
      <c r="F105" s="160"/>
      <c r="G105" s="160"/>
      <c r="H105" s="160"/>
      <c r="I105" s="160"/>
      <c r="J105" s="160"/>
      <c r="K105" s="160"/>
      <c r="L105" s="160"/>
      <c r="M105" s="160"/>
      <c r="N105" s="160"/>
      <c r="O105" s="160"/>
      <c r="P105" s="160"/>
      <c r="Q105" s="160"/>
      <c r="R105" s="160"/>
      <c r="S105" s="160"/>
      <c r="T105" s="160"/>
      <c r="U105" s="160"/>
      <c r="V105" s="160"/>
      <c r="W105" s="160"/>
      <c r="X105" s="160"/>
      <c r="Y105" s="160"/>
      <c r="Z105" s="160"/>
      <c r="AA105" s="160"/>
      <c r="AB105" s="160"/>
      <c r="AC105" s="160"/>
      <c r="AD105" s="160"/>
      <c r="AE105" s="160"/>
      <c r="AF105" s="160"/>
      <c r="AG105" s="160"/>
      <c r="AH105" s="160"/>
      <c r="AI105" s="160"/>
      <c r="AJ105" s="160"/>
      <c r="AK105" s="160"/>
      <c r="AL105" s="120"/>
    </row>
    <row r="106" spans="1:38" s="105" customFormat="1" ht="9" customHeight="1" x14ac:dyDescent="0.15">
      <c r="A106" s="160"/>
      <c r="B106" s="160"/>
      <c r="C106" s="160"/>
      <c r="D106" s="160"/>
      <c r="E106" s="160"/>
      <c r="F106" s="160"/>
      <c r="G106" s="160"/>
      <c r="H106" s="160"/>
      <c r="I106" s="160"/>
      <c r="J106" s="160"/>
      <c r="K106" s="160"/>
      <c r="L106" s="160"/>
      <c r="M106" s="160"/>
      <c r="N106" s="160"/>
      <c r="O106" s="160"/>
      <c r="P106" s="160"/>
      <c r="Q106" s="160"/>
      <c r="R106" s="160"/>
      <c r="S106" s="160"/>
      <c r="T106" s="160"/>
      <c r="U106" s="160"/>
      <c r="V106" s="160"/>
      <c r="W106" s="160"/>
      <c r="X106" s="160"/>
      <c r="Y106" s="160"/>
      <c r="Z106" s="160"/>
      <c r="AA106" s="160"/>
      <c r="AB106" s="160"/>
      <c r="AC106" s="160"/>
      <c r="AD106" s="160"/>
      <c r="AE106" s="160"/>
      <c r="AF106" s="160"/>
      <c r="AG106" s="160"/>
      <c r="AH106" s="160"/>
      <c r="AI106" s="160"/>
      <c r="AJ106" s="160"/>
      <c r="AK106" s="160"/>
      <c r="AL106" s="120"/>
    </row>
    <row r="107" spans="1:38" s="105" customFormat="1" ht="9" customHeight="1" x14ac:dyDescent="0.15">
      <c r="A107" s="160"/>
      <c r="B107" s="160"/>
      <c r="C107" s="160"/>
      <c r="D107" s="160"/>
      <c r="E107" s="160"/>
      <c r="F107" s="160"/>
      <c r="G107" s="160"/>
      <c r="H107" s="160"/>
      <c r="I107" s="160"/>
      <c r="J107" s="160"/>
      <c r="K107" s="160"/>
      <c r="L107" s="160"/>
      <c r="M107" s="160"/>
      <c r="N107" s="160"/>
      <c r="O107" s="160"/>
      <c r="P107" s="160"/>
      <c r="Q107" s="160"/>
      <c r="R107" s="160"/>
      <c r="S107" s="160"/>
      <c r="T107" s="160"/>
      <c r="U107" s="160"/>
      <c r="V107" s="160"/>
      <c r="W107" s="160"/>
      <c r="X107" s="160"/>
      <c r="Y107" s="160"/>
      <c r="Z107" s="160"/>
      <c r="AA107" s="160"/>
      <c r="AB107" s="160"/>
      <c r="AC107" s="160"/>
      <c r="AD107" s="160"/>
      <c r="AE107" s="160"/>
      <c r="AF107" s="160"/>
      <c r="AG107" s="160"/>
      <c r="AH107" s="160"/>
      <c r="AI107" s="160"/>
      <c r="AJ107" s="160"/>
      <c r="AK107" s="160"/>
      <c r="AL107" s="120"/>
    </row>
    <row r="108" spans="1:38" s="105" customFormat="1" ht="9" customHeight="1" x14ac:dyDescent="0.15">
      <c r="H108" s="108"/>
      <c r="U108" s="108"/>
    </row>
    <row r="109" spans="1:38" s="105" customFormat="1" ht="9" customHeight="1" x14ac:dyDescent="0.15">
      <c r="A109" s="160" t="s">
        <v>222</v>
      </c>
      <c r="B109" s="160"/>
      <c r="C109" s="160"/>
      <c r="D109" s="160"/>
      <c r="E109" s="160"/>
      <c r="F109" s="160"/>
      <c r="G109" s="160"/>
      <c r="H109" s="160"/>
      <c r="I109" s="160"/>
      <c r="J109" s="160"/>
      <c r="K109" s="160"/>
      <c r="L109" s="160"/>
      <c r="M109" s="160"/>
      <c r="N109" s="160"/>
      <c r="O109" s="160"/>
      <c r="P109" s="160"/>
      <c r="Q109" s="160"/>
      <c r="R109" s="160"/>
      <c r="S109" s="160"/>
      <c r="T109" s="160"/>
      <c r="U109" s="160"/>
      <c r="V109" s="160"/>
      <c r="W109" s="160"/>
      <c r="X109" s="160"/>
      <c r="Y109" s="160"/>
      <c r="Z109" s="160"/>
      <c r="AA109" s="160"/>
      <c r="AB109" s="160"/>
      <c r="AC109" s="160"/>
      <c r="AD109" s="160"/>
      <c r="AE109" s="160"/>
      <c r="AF109" s="160"/>
      <c r="AG109" s="160"/>
      <c r="AH109" s="160"/>
      <c r="AI109" s="160"/>
      <c r="AJ109" s="160"/>
      <c r="AK109" s="160"/>
      <c r="AL109" s="120"/>
    </row>
    <row r="110" spans="1:38" s="105" customFormat="1" ht="9" customHeight="1" x14ac:dyDescent="0.15">
      <c r="A110" s="160"/>
      <c r="B110" s="160"/>
      <c r="C110" s="160"/>
      <c r="D110" s="160"/>
      <c r="E110" s="160"/>
      <c r="F110" s="160"/>
      <c r="G110" s="160"/>
      <c r="H110" s="160"/>
      <c r="I110" s="160"/>
      <c r="J110" s="160"/>
      <c r="K110" s="160"/>
      <c r="L110" s="160"/>
      <c r="M110" s="160"/>
      <c r="N110" s="160"/>
      <c r="O110" s="160"/>
      <c r="P110" s="160"/>
      <c r="Q110" s="160"/>
      <c r="R110" s="160"/>
      <c r="S110" s="160"/>
      <c r="T110" s="160"/>
      <c r="U110" s="160"/>
      <c r="V110" s="160"/>
      <c r="W110" s="160"/>
      <c r="X110" s="160"/>
      <c r="Y110" s="160"/>
      <c r="Z110" s="160"/>
      <c r="AA110" s="160"/>
      <c r="AB110" s="160"/>
      <c r="AC110" s="160"/>
      <c r="AD110" s="160"/>
      <c r="AE110" s="160"/>
      <c r="AF110" s="160"/>
      <c r="AG110" s="160"/>
      <c r="AH110" s="160"/>
      <c r="AI110" s="160"/>
      <c r="AJ110" s="160"/>
      <c r="AK110" s="160"/>
      <c r="AL110" s="120"/>
    </row>
    <row r="111" spans="1:38" s="105" customFormat="1" ht="9" customHeight="1" x14ac:dyDescent="0.15">
      <c r="H111" s="108"/>
      <c r="U111" s="108"/>
    </row>
    <row r="112" spans="1:38" s="105" customFormat="1" ht="9" customHeight="1" x14ac:dyDescent="0.15">
      <c r="A112" s="153" t="s">
        <v>174</v>
      </c>
      <c r="B112" s="153"/>
      <c r="C112" s="153"/>
      <c r="D112" s="153"/>
      <c r="E112" s="153"/>
      <c r="F112" s="153"/>
      <c r="G112" s="153"/>
      <c r="H112" s="153"/>
      <c r="I112" s="153"/>
      <c r="J112" s="153"/>
      <c r="K112" s="153"/>
      <c r="L112" s="153"/>
      <c r="M112" s="153"/>
      <c r="N112" s="153"/>
      <c r="O112" s="153"/>
      <c r="P112" s="153"/>
      <c r="Q112" s="153"/>
      <c r="R112" s="153"/>
      <c r="S112" s="153"/>
      <c r="T112" s="153"/>
      <c r="U112" s="153"/>
      <c r="V112" s="153"/>
      <c r="W112" s="153"/>
      <c r="X112" s="153"/>
      <c r="Y112" s="153"/>
      <c r="Z112" s="153"/>
      <c r="AA112" s="153"/>
      <c r="AB112" s="153"/>
      <c r="AC112" s="153"/>
      <c r="AD112" s="153"/>
      <c r="AE112" s="153"/>
      <c r="AF112" s="153"/>
      <c r="AG112" s="153"/>
      <c r="AH112" s="153"/>
      <c r="AI112" s="153"/>
      <c r="AJ112" s="153"/>
      <c r="AK112" s="153"/>
    </row>
    <row r="113" spans="1:38" s="105" customFormat="1" ht="9" customHeight="1" x14ac:dyDescent="0.15">
      <c r="A113" s="153"/>
      <c r="B113" s="153"/>
      <c r="C113" s="153"/>
      <c r="D113" s="153"/>
      <c r="E113" s="153"/>
      <c r="F113" s="153"/>
      <c r="G113" s="153"/>
      <c r="H113" s="153"/>
      <c r="I113" s="153"/>
      <c r="J113" s="153"/>
      <c r="K113" s="153"/>
      <c r="L113" s="153"/>
      <c r="M113" s="153"/>
      <c r="N113" s="153"/>
      <c r="O113" s="153"/>
      <c r="P113" s="153"/>
      <c r="Q113" s="153"/>
      <c r="R113" s="153"/>
      <c r="S113" s="153"/>
      <c r="T113" s="153"/>
      <c r="U113" s="153"/>
      <c r="V113" s="153"/>
      <c r="W113" s="153"/>
      <c r="X113" s="153"/>
      <c r="Y113" s="153"/>
      <c r="Z113" s="153"/>
      <c r="AA113" s="153"/>
      <c r="AB113" s="153"/>
      <c r="AC113" s="153"/>
      <c r="AD113" s="153"/>
      <c r="AE113" s="153"/>
      <c r="AF113" s="153"/>
      <c r="AG113" s="153"/>
      <c r="AH113" s="153"/>
      <c r="AI113" s="153"/>
      <c r="AJ113" s="153"/>
      <c r="AK113" s="153"/>
    </row>
    <row r="114" spans="1:38" s="105" customFormat="1" ht="9" customHeight="1" x14ac:dyDescent="0.15">
      <c r="A114" s="153"/>
      <c r="B114" s="153"/>
      <c r="C114" s="153"/>
      <c r="D114" s="153"/>
      <c r="E114" s="153"/>
      <c r="F114" s="153"/>
      <c r="G114" s="153"/>
      <c r="H114" s="153"/>
      <c r="I114" s="153"/>
      <c r="J114" s="153"/>
      <c r="K114" s="153"/>
      <c r="L114" s="153"/>
      <c r="M114" s="153"/>
      <c r="N114" s="153"/>
      <c r="O114" s="153"/>
      <c r="P114" s="153"/>
      <c r="Q114" s="153"/>
      <c r="R114" s="153"/>
      <c r="S114" s="153"/>
      <c r="T114" s="153"/>
      <c r="U114" s="153"/>
      <c r="V114" s="153"/>
      <c r="W114" s="153"/>
      <c r="X114" s="153"/>
      <c r="Y114" s="153"/>
      <c r="Z114" s="153"/>
      <c r="AA114" s="153"/>
      <c r="AB114" s="153"/>
      <c r="AC114" s="153"/>
      <c r="AD114" s="153"/>
      <c r="AE114" s="153"/>
      <c r="AF114" s="153"/>
      <c r="AG114" s="153"/>
      <c r="AH114" s="153"/>
      <c r="AI114" s="153"/>
      <c r="AJ114" s="153"/>
      <c r="AK114" s="153"/>
    </row>
    <row r="115" spans="1:38" s="105" customFormat="1" ht="6.95" customHeight="1" x14ac:dyDescent="0.15">
      <c r="H115" s="108"/>
      <c r="U115" s="108"/>
    </row>
    <row r="116" spans="1:38" s="105" customFormat="1" ht="9" customHeight="1" x14ac:dyDescent="0.15">
      <c r="A116" s="121" t="s">
        <v>223</v>
      </c>
      <c r="B116" s="122"/>
      <c r="C116" s="122"/>
      <c r="D116" s="122"/>
      <c r="E116" s="122"/>
      <c r="F116" s="122"/>
      <c r="G116" s="122"/>
      <c r="H116" s="122"/>
      <c r="I116" s="122"/>
      <c r="J116" s="122"/>
      <c r="K116" s="122"/>
      <c r="L116" s="122"/>
      <c r="M116" s="122"/>
      <c r="N116" s="122"/>
      <c r="O116" s="122"/>
      <c r="P116" s="122"/>
      <c r="Q116" s="122"/>
      <c r="R116" s="120"/>
      <c r="S116" s="120"/>
      <c r="T116" s="120"/>
      <c r="U116" s="120"/>
      <c r="V116" s="120"/>
      <c r="AK116" s="120"/>
      <c r="AL116" s="120"/>
    </row>
    <row r="117" spans="1:38" s="105" customFormat="1" ht="9" customHeight="1" x14ac:dyDescent="0.15">
      <c r="A117" s="123" t="s">
        <v>224</v>
      </c>
      <c r="B117" s="170" t="s">
        <v>225</v>
      </c>
      <c r="C117" s="170"/>
      <c r="D117" s="170"/>
      <c r="E117" s="170"/>
      <c r="F117" s="170"/>
      <c r="G117" s="170"/>
      <c r="H117" s="170"/>
      <c r="I117" s="170"/>
      <c r="J117" s="170"/>
      <c r="K117" s="170"/>
      <c r="L117" s="170"/>
      <c r="M117" s="170"/>
      <c r="N117" s="170"/>
      <c r="O117" s="170"/>
      <c r="P117" s="170"/>
      <c r="Q117" s="170"/>
      <c r="R117" s="170"/>
      <c r="S117" s="170"/>
      <c r="T117" s="170"/>
      <c r="U117" s="170"/>
      <c r="V117" s="170"/>
      <c r="W117" s="170"/>
      <c r="X117" s="170"/>
      <c r="Y117" s="170"/>
      <c r="Z117" s="170"/>
      <c r="AA117" s="170"/>
      <c r="AB117" s="170"/>
      <c r="AC117" s="170"/>
      <c r="AD117" s="170"/>
      <c r="AE117" s="170"/>
      <c r="AF117" s="170"/>
      <c r="AG117" s="170"/>
      <c r="AH117" s="170"/>
      <c r="AI117" s="170"/>
      <c r="AJ117" s="170"/>
      <c r="AK117" s="170"/>
      <c r="AL117" s="120"/>
    </row>
    <row r="118" spans="1:38" s="105" customFormat="1" ht="9" customHeight="1" x14ac:dyDescent="0.15">
      <c r="A118" s="108" t="s">
        <v>224</v>
      </c>
      <c r="B118" s="171" t="s">
        <v>226</v>
      </c>
      <c r="C118" s="171"/>
      <c r="D118" s="171"/>
      <c r="E118" s="171"/>
      <c r="F118" s="171"/>
      <c r="G118" s="171"/>
      <c r="H118" s="171"/>
      <c r="I118" s="171"/>
      <c r="J118" s="171"/>
      <c r="K118" s="171"/>
      <c r="L118" s="171"/>
      <c r="M118" s="171"/>
      <c r="N118" s="171"/>
      <c r="O118" s="171"/>
      <c r="P118" s="171"/>
      <c r="Q118" s="171"/>
      <c r="R118" s="171"/>
      <c r="S118" s="171"/>
      <c r="T118" s="171"/>
      <c r="U118" s="171"/>
      <c r="V118" s="171"/>
      <c r="W118" s="171"/>
      <c r="X118" s="171"/>
      <c r="Y118" s="171"/>
      <c r="Z118" s="171"/>
      <c r="AA118" s="171"/>
      <c r="AB118" s="171"/>
      <c r="AC118" s="171"/>
      <c r="AD118" s="171"/>
      <c r="AE118" s="171"/>
      <c r="AF118" s="171"/>
      <c r="AG118" s="171"/>
      <c r="AH118" s="171"/>
      <c r="AI118" s="171"/>
      <c r="AJ118" s="171"/>
      <c r="AK118" s="171"/>
    </row>
    <row r="119" spans="1:38" s="105" customFormat="1" ht="9" customHeight="1" x14ac:dyDescent="0.15">
      <c r="A119" s="108"/>
      <c r="B119" s="171" t="s">
        <v>227</v>
      </c>
      <c r="C119" s="171"/>
      <c r="D119" s="171"/>
      <c r="E119" s="171"/>
      <c r="F119" s="171"/>
      <c r="G119" s="171"/>
      <c r="H119" s="171"/>
      <c r="I119" s="171"/>
      <c r="J119" s="171"/>
      <c r="K119" s="171"/>
      <c r="L119" s="171"/>
      <c r="M119" s="171"/>
      <c r="N119" s="171"/>
      <c r="O119" s="171"/>
      <c r="P119" s="171"/>
      <c r="Q119" s="171"/>
      <c r="R119" s="171"/>
      <c r="S119" s="171"/>
      <c r="T119" s="171"/>
      <c r="U119" s="171"/>
      <c r="V119" s="171"/>
      <c r="W119" s="171"/>
      <c r="X119" s="171"/>
      <c r="Y119" s="171"/>
      <c r="Z119" s="171"/>
      <c r="AA119" s="171"/>
      <c r="AB119" s="171"/>
      <c r="AC119" s="171"/>
      <c r="AD119" s="171"/>
      <c r="AE119" s="171"/>
      <c r="AF119" s="171"/>
      <c r="AG119" s="171"/>
      <c r="AH119" s="171"/>
      <c r="AI119" s="171"/>
      <c r="AJ119" s="171"/>
      <c r="AK119" s="171"/>
    </row>
    <row r="120" spans="1:38" s="105" customFormat="1" ht="9" customHeight="1" x14ac:dyDescent="0.15">
      <c r="A120" s="108" t="s">
        <v>224</v>
      </c>
      <c r="B120" s="172" t="s">
        <v>228</v>
      </c>
      <c r="C120" s="172"/>
      <c r="D120" s="172"/>
      <c r="E120" s="172"/>
      <c r="F120" s="172"/>
      <c r="G120" s="172"/>
      <c r="H120" s="172"/>
      <c r="I120" s="172"/>
      <c r="J120" s="172"/>
      <c r="K120" s="172"/>
      <c r="L120" s="172"/>
      <c r="M120" s="172"/>
      <c r="N120" s="172"/>
      <c r="O120" s="172"/>
      <c r="P120" s="172"/>
      <c r="Q120" s="172"/>
      <c r="R120" s="172"/>
      <c r="S120" s="172"/>
      <c r="T120" s="172"/>
      <c r="U120" s="172"/>
      <c r="V120" s="172"/>
      <c r="W120" s="172"/>
      <c r="X120" s="172"/>
      <c r="Y120" s="172"/>
      <c r="Z120" s="172"/>
      <c r="AA120" s="172"/>
      <c r="AB120" s="172"/>
      <c r="AC120" s="172"/>
      <c r="AD120" s="172"/>
      <c r="AE120" s="172"/>
      <c r="AF120" s="172"/>
      <c r="AG120" s="172"/>
      <c r="AH120" s="172"/>
      <c r="AI120" s="172"/>
      <c r="AJ120" s="172"/>
      <c r="AK120" s="172"/>
    </row>
    <row r="121" spans="1:38" s="105" customFormat="1" ht="9" customHeight="1" x14ac:dyDescent="0.15">
      <c r="H121" s="108"/>
      <c r="U121" s="108"/>
    </row>
    <row r="122" spans="1:38" s="105" customFormat="1" ht="9" customHeight="1" x14ac:dyDescent="0.15">
      <c r="A122" s="160" t="s">
        <v>229</v>
      </c>
      <c r="B122" s="160"/>
      <c r="C122" s="160"/>
      <c r="D122" s="160"/>
      <c r="E122" s="160"/>
      <c r="F122" s="160"/>
      <c r="G122" s="160"/>
      <c r="H122" s="160"/>
      <c r="I122" s="160"/>
      <c r="J122" s="160"/>
      <c r="K122" s="160"/>
      <c r="L122" s="160"/>
      <c r="M122" s="160"/>
      <c r="N122" s="160"/>
      <c r="O122" s="160"/>
      <c r="P122" s="160"/>
      <c r="Q122" s="160"/>
      <c r="R122" s="160"/>
      <c r="S122" s="160"/>
      <c r="T122" s="160"/>
      <c r="U122" s="160"/>
      <c r="V122" s="160"/>
      <c r="W122" s="160"/>
      <c r="X122" s="160"/>
      <c r="Y122" s="160"/>
      <c r="Z122" s="160"/>
      <c r="AA122" s="160"/>
      <c r="AB122" s="160"/>
      <c r="AC122" s="160"/>
      <c r="AD122" s="160"/>
      <c r="AE122" s="160"/>
      <c r="AF122" s="160"/>
      <c r="AG122" s="160"/>
      <c r="AH122" s="160"/>
      <c r="AI122" s="160"/>
      <c r="AJ122" s="160"/>
      <c r="AK122" s="160"/>
    </row>
    <row r="123" spans="1:38" s="105" customFormat="1" ht="9" customHeight="1" x14ac:dyDescent="0.15">
      <c r="A123" s="160"/>
      <c r="B123" s="160"/>
      <c r="C123" s="160"/>
      <c r="D123" s="160"/>
      <c r="E123" s="160"/>
      <c r="F123" s="160"/>
      <c r="G123" s="160"/>
      <c r="H123" s="160"/>
      <c r="I123" s="160"/>
      <c r="J123" s="160"/>
      <c r="K123" s="160"/>
      <c r="L123" s="160"/>
      <c r="M123" s="160"/>
      <c r="N123" s="160"/>
      <c r="O123" s="160"/>
      <c r="P123" s="160"/>
      <c r="Q123" s="160"/>
      <c r="R123" s="160"/>
      <c r="S123" s="160"/>
      <c r="T123" s="160"/>
      <c r="U123" s="160"/>
      <c r="V123" s="160"/>
      <c r="W123" s="160"/>
      <c r="X123" s="160"/>
      <c r="Y123" s="160"/>
      <c r="Z123" s="160"/>
      <c r="AA123" s="160"/>
      <c r="AB123" s="160"/>
      <c r="AC123" s="160"/>
      <c r="AD123" s="160"/>
      <c r="AE123" s="160"/>
      <c r="AF123" s="160"/>
      <c r="AG123" s="160"/>
      <c r="AH123" s="160"/>
      <c r="AI123" s="160"/>
      <c r="AJ123" s="160"/>
      <c r="AK123" s="160"/>
    </row>
    <row r="124" spans="1:38" s="105" customFormat="1" ht="9" customHeight="1" x14ac:dyDescent="0.15">
      <c r="H124" s="108"/>
      <c r="U124" s="108"/>
    </row>
    <row r="125" spans="1:38" s="105" customFormat="1" ht="9" customHeight="1" x14ac:dyDescent="0.15">
      <c r="A125" s="160" t="s">
        <v>76</v>
      </c>
      <c r="B125" s="160"/>
      <c r="C125" s="160"/>
      <c r="D125" s="160"/>
      <c r="E125" s="160"/>
      <c r="F125" s="160"/>
      <c r="G125" s="160"/>
      <c r="H125" s="160"/>
      <c r="I125" s="160"/>
      <c r="J125" s="160"/>
      <c r="K125" s="160"/>
      <c r="L125" s="160"/>
      <c r="M125" s="160"/>
      <c r="N125" s="160"/>
      <c r="O125" s="160"/>
      <c r="P125" s="160"/>
      <c r="Q125" s="160"/>
      <c r="R125" s="160"/>
      <c r="S125" s="160"/>
      <c r="T125" s="160"/>
      <c r="U125" s="160"/>
      <c r="V125" s="160"/>
      <c r="W125" s="160"/>
      <c r="X125" s="160"/>
      <c r="Y125" s="160"/>
      <c r="Z125" s="160"/>
      <c r="AA125" s="160"/>
      <c r="AB125" s="160"/>
      <c r="AC125" s="160"/>
      <c r="AD125" s="160"/>
      <c r="AE125" s="160"/>
      <c r="AF125" s="160"/>
      <c r="AG125" s="160"/>
      <c r="AH125" s="160"/>
      <c r="AI125" s="160"/>
      <c r="AJ125" s="160"/>
      <c r="AK125" s="160"/>
      <c r="AL125" s="120"/>
    </row>
    <row r="126" spans="1:38" s="105" customFormat="1" ht="9" customHeight="1" x14ac:dyDescent="0.15">
      <c r="A126" s="160"/>
      <c r="B126" s="160"/>
      <c r="C126" s="160"/>
      <c r="D126" s="160"/>
      <c r="E126" s="160"/>
      <c r="F126" s="160"/>
      <c r="G126" s="160"/>
      <c r="H126" s="160"/>
      <c r="I126" s="160"/>
      <c r="J126" s="160"/>
      <c r="K126" s="160"/>
      <c r="L126" s="160"/>
      <c r="M126" s="160"/>
      <c r="N126" s="160"/>
      <c r="O126" s="160"/>
      <c r="P126" s="160"/>
      <c r="Q126" s="160"/>
      <c r="R126" s="160"/>
      <c r="S126" s="160"/>
      <c r="T126" s="160"/>
      <c r="U126" s="160"/>
      <c r="V126" s="160"/>
      <c r="W126" s="160"/>
      <c r="X126" s="160"/>
      <c r="Y126" s="160"/>
      <c r="Z126" s="160"/>
      <c r="AA126" s="160"/>
      <c r="AB126" s="160"/>
      <c r="AC126" s="160"/>
      <c r="AD126" s="160"/>
      <c r="AE126" s="160"/>
      <c r="AF126" s="160"/>
      <c r="AG126" s="160"/>
      <c r="AH126" s="160"/>
      <c r="AI126" s="160"/>
      <c r="AJ126" s="160"/>
      <c r="AK126" s="160"/>
      <c r="AL126" s="120"/>
    </row>
    <row r="127" spans="1:38" s="105" customFormat="1" ht="9" customHeight="1" x14ac:dyDescent="0.15">
      <c r="A127" s="160"/>
      <c r="B127" s="160"/>
      <c r="C127" s="160"/>
      <c r="D127" s="160"/>
      <c r="E127" s="160"/>
      <c r="F127" s="160"/>
      <c r="G127" s="160"/>
      <c r="H127" s="160"/>
      <c r="I127" s="160"/>
      <c r="J127" s="160"/>
      <c r="K127" s="160"/>
      <c r="L127" s="160"/>
      <c r="M127" s="160"/>
      <c r="N127" s="160"/>
      <c r="O127" s="160"/>
      <c r="P127" s="160"/>
      <c r="Q127" s="160"/>
      <c r="R127" s="160"/>
      <c r="S127" s="160"/>
      <c r="T127" s="160"/>
      <c r="U127" s="160"/>
      <c r="V127" s="160"/>
      <c r="W127" s="160"/>
      <c r="X127" s="160"/>
      <c r="Y127" s="160"/>
      <c r="Z127" s="160"/>
      <c r="AA127" s="160"/>
      <c r="AB127" s="160"/>
      <c r="AC127" s="160"/>
      <c r="AD127" s="160"/>
      <c r="AE127" s="160"/>
      <c r="AF127" s="160"/>
      <c r="AG127" s="160"/>
      <c r="AH127" s="160"/>
      <c r="AI127" s="160"/>
      <c r="AJ127" s="160"/>
      <c r="AK127" s="160"/>
      <c r="AL127" s="120"/>
    </row>
    <row r="128" spans="1:38" s="105" customFormat="1" ht="9" customHeight="1" x14ac:dyDescent="0.15">
      <c r="B128" s="120"/>
      <c r="C128" s="120"/>
      <c r="D128" s="120"/>
      <c r="E128" s="120"/>
      <c r="F128" s="120"/>
      <c r="G128" s="120"/>
      <c r="H128" s="120"/>
      <c r="I128" s="120"/>
      <c r="J128" s="120"/>
      <c r="K128" s="120"/>
      <c r="L128" s="120"/>
      <c r="M128" s="120"/>
      <c r="N128" s="120"/>
      <c r="O128" s="120"/>
      <c r="P128" s="120"/>
      <c r="Q128" s="120"/>
      <c r="R128" s="120"/>
      <c r="S128" s="120"/>
      <c r="T128" s="120"/>
      <c r="U128" s="120"/>
      <c r="V128" s="120"/>
      <c r="W128" s="120"/>
      <c r="X128" s="120"/>
      <c r="Y128" s="120"/>
      <c r="Z128" s="120"/>
      <c r="AA128" s="120"/>
      <c r="AB128" s="120"/>
      <c r="AC128" s="120"/>
      <c r="AD128" s="120"/>
      <c r="AE128" s="120"/>
      <c r="AF128" s="120"/>
      <c r="AG128" s="120"/>
      <c r="AH128" s="120"/>
      <c r="AI128" s="120"/>
      <c r="AJ128" s="120"/>
      <c r="AK128" s="120"/>
      <c r="AL128" s="120"/>
    </row>
    <row r="129" spans="1:38" s="105" customFormat="1" ht="9" customHeight="1" x14ac:dyDescent="0.15">
      <c r="A129" s="160" t="s">
        <v>77</v>
      </c>
      <c r="B129" s="160"/>
      <c r="C129" s="160"/>
      <c r="D129" s="160"/>
      <c r="E129" s="160"/>
      <c r="F129" s="160"/>
      <c r="G129" s="160"/>
      <c r="H129" s="160"/>
      <c r="I129" s="160"/>
      <c r="J129" s="160"/>
      <c r="K129" s="160"/>
      <c r="L129" s="160"/>
      <c r="M129" s="160"/>
      <c r="N129" s="160"/>
      <c r="O129" s="160"/>
      <c r="P129" s="160"/>
      <c r="Q129" s="160"/>
      <c r="R129" s="160"/>
      <c r="S129" s="160"/>
      <c r="T129" s="160"/>
      <c r="U129" s="160"/>
      <c r="V129" s="160"/>
      <c r="W129" s="160"/>
      <c r="X129" s="160"/>
      <c r="Y129" s="160"/>
      <c r="Z129" s="160"/>
      <c r="AA129" s="160"/>
      <c r="AB129" s="160"/>
      <c r="AC129" s="160"/>
      <c r="AD129" s="160"/>
      <c r="AE129" s="160"/>
      <c r="AF129" s="160"/>
      <c r="AG129" s="160"/>
      <c r="AH129" s="160"/>
      <c r="AI129" s="160"/>
      <c r="AJ129" s="160"/>
      <c r="AK129" s="160"/>
      <c r="AL129" s="120"/>
    </row>
    <row r="130" spans="1:38" s="105" customFormat="1" ht="9" customHeight="1" x14ac:dyDescent="0.15">
      <c r="A130" s="160"/>
      <c r="B130" s="160"/>
      <c r="C130" s="160"/>
      <c r="D130" s="160"/>
      <c r="E130" s="160"/>
      <c r="F130" s="160"/>
      <c r="G130" s="160"/>
      <c r="H130" s="160"/>
      <c r="I130" s="160"/>
      <c r="J130" s="160"/>
      <c r="K130" s="160"/>
      <c r="L130" s="160"/>
      <c r="M130" s="160"/>
      <c r="N130" s="160"/>
      <c r="O130" s="160"/>
      <c r="P130" s="160"/>
      <c r="Q130" s="160"/>
      <c r="R130" s="160"/>
      <c r="S130" s="160"/>
      <c r="T130" s="160"/>
      <c r="U130" s="160"/>
      <c r="V130" s="160"/>
      <c r="W130" s="160"/>
      <c r="X130" s="160"/>
      <c r="Y130" s="160"/>
      <c r="Z130" s="160"/>
      <c r="AA130" s="160"/>
      <c r="AB130" s="160"/>
      <c r="AC130" s="160"/>
      <c r="AD130" s="160"/>
      <c r="AE130" s="160"/>
      <c r="AF130" s="160"/>
      <c r="AG130" s="160"/>
      <c r="AH130" s="160"/>
      <c r="AI130" s="160"/>
      <c r="AJ130" s="160"/>
      <c r="AK130" s="160"/>
      <c r="AL130" s="120"/>
    </row>
    <row r="131" spans="1:38" s="105" customFormat="1" ht="9" customHeight="1" x14ac:dyDescent="0.15">
      <c r="H131" s="108"/>
      <c r="U131" s="108"/>
    </row>
    <row r="132" spans="1:38" s="105" customFormat="1" ht="9" customHeight="1" x14ac:dyDescent="0.15">
      <c r="A132" s="160" t="s">
        <v>78</v>
      </c>
      <c r="B132" s="160"/>
      <c r="C132" s="160"/>
      <c r="D132" s="160"/>
      <c r="E132" s="160"/>
      <c r="F132" s="160"/>
      <c r="G132" s="160"/>
      <c r="H132" s="160"/>
      <c r="I132" s="160"/>
      <c r="J132" s="160"/>
      <c r="K132" s="160"/>
      <c r="L132" s="160"/>
      <c r="M132" s="160"/>
      <c r="N132" s="160"/>
      <c r="O132" s="160"/>
      <c r="P132" s="160"/>
      <c r="Q132" s="160"/>
      <c r="R132" s="160"/>
      <c r="S132" s="160"/>
      <c r="T132" s="160"/>
      <c r="U132" s="160"/>
      <c r="V132" s="160"/>
      <c r="W132" s="160"/>
      <c r="X132" s="160"/>
      <c r="Y132" s="160"/>
      <c r="Z132" s="160"/>
      <c r="AA132" s="160"/>
      <c r="AB132" s="160"/>
      <c r="AC132" s="160"/>
      <c r="AD132" s="160"/>
      <c r="AE132" s="160"/>
      <c r="AF132" s="160"/>
      <c r="AG132" s="160"/>
      <c r="AH132" s="160"/>
      <c r="AI132" s="160"/>
      <c r="AJ132" s="160"/>
      <c r="AK132" s="160"/>
      <c r="AL132" s="120"/>
    </row>
    <row r="133" spans="1:38" s="105" customFormat="1" ht="9" customHeight="1" x14ac:dyDescent="0.15">
      <c r="A133" s="160"/>
      <c r="B133" s="160"/>
      <c r="C133" s="160"/>
      <c r="D133" s="160"/>
      <c r="E133" s="160"/>
      <c r="F133" s="160"/>
      <c r="G133" s="160"/>
      <c r="H133" s="160"/>
      <c r="I133" s="160"/>
      <c r="J133" s="160"/>
      <c r="K133" s="160"/>
      <c r="L133" s="160"/>
      <c r="M133" s="160"/>
      <c r="N133" s="160"/>
      <c r="O133" s="160"/>
      <c r="P133" s="160"/>
      <c r="Q133" s="160"/>
      <c r="R133" s="160"/>
      <c r="S133" s="160"/>
      <c r="T133" s="160"/>
      <c r="U133" s="160"/>
      <c r="V133" s="160"/>
      <c r="W133" s="160"/>
      <c r="X133" s="160"/>
      <c r="Y133" s="160"/>
      <c r="Z133" s="160"/>
      <c r="AA133" s="160"/>
      <c r="AB133" s="160"/>
      <c r="AC133" s="160"/>
      <c r="AD133" s="160"/>
      <c r="AE133" s="160"/>
      <c r="AF133" s="160"/>
      <c r="AG133" s="160"/>
      <c r="AH133" s="160"/>
      <c r="AI133" s="160"/>
      <c r="AJ133" s="160"/>
      <c r="AK133" s="160"/>
      <c r="AL133" s="120"/>
    </row>
    <row r="134" spans="1:38" s="105" customFormat="1" ht="6" customHeight="1" x14ac:dyDescent="0.15">
      <c r="H134" s="108"/>
      <c r="U134" s="108"/>
    </row>
    <row r="135" spans="1:38" s="105" customFormat="1" ht="9" customHeight="1" x14ac:dyDescent="0.15">
      <c r="A135" s="105" t="s">
        <v>79</v>
      </c>
      <c r="H135" s="108"/>
      <c r="S135" s="124"/>
      <c r="T135" s="124"/>
      <c r="U135" s="122"/>
      <c r="V135" s="122"/>
      <c r="W135" s="122"/>
      <c r="X135" s="122"/>
      <c r="Y135" s="122"/>
      <c r="Z135" s="122"/>
      <c r="AA135" s="122"/>
      <c r="AB135" s="122"/>
      <c r="AC135" s="122"/>
      <c r="AD135" s="122"/>
      <c r="AE135" s="122"/>
      <c r="AF135" s="122"/>
      <c r="AG135" s="122"/>
      <c r="AH135" s="122"/>
      <c r="AI135" s="122"/>
      <c r="AJ135" s="122"/>
      <c r="AK135" s="122"/>
    </row>
    <row r="136" spans="1:38" s="105" customFormat="1" ht="2.1" customHeight="1" x14ac:dyDescent="0.15">
      <c r="H136" s="108"/>
      <c r="S136" s="124"/>
      <c r="T136" s="124"/>
      <c r="U136" s="122"/>
      <c r="V136" s="122"/>
      <c r="W136" s="122"/>
      <c r="X136" s="122"/>
      <c r="Y136" s="122"/>
      <c r="Z136" s="122"/>
      <c r="AA136" s="122"/>
      <c r="AB136" s="122"/>
      <c r="AC136" s="122"/>
      <c r="AD136" s="122"/>
      <c r="AE136" s="122"/>
      <c r="AF136" s="122"/>
      <c r="AG136" s="122"/>
      <c r="AH136" s="122"/>
      <c r="AI136" s="122"/>
      <c r="AJ136" s="122"/>
      <c r="AK136" s="122"/>
    </row>
    <row r="137" spans="1:38" s="105" customFormat="1" ht="9" customHeight="1" x14ac:dyDescent="0.15">
      <c r="B137" s="108" t="s">
        <v>224</v>
      </c>
      <c r="C137" s="105" t="s">
        <v>80</v>
      </c>
      <c r="H137" s="108"/>
      <c r="T137" s="108" t="s">
        <v>224</v>
      </c>
      <c r="U137" s="105" t="s">
        <v>83</v>
      </c>
    </row>
    <row r="138" spans="1:38" s="105" customFormat="1" ht="9" customHeight="1" x14ac:dyDescent="0.15">
      <c r="B138" s="108" t="s">
        <v>224</v>
      </c>
      <c r="C138" s="105" t="s">
        <v>81</v>
      </c>
      <c r="H138" s="108"/>
      <c r="T138" s="108" t="s">
        <v>224</v>
      </c>
      <c r="U138" s="105" t="s">
        <v>84</v>
      </c>
    </row>
    <row r="139" spans="1:38" s="105" customFormat="1" ht="9" customHeight="1" x14ac:dyDescent="0.15">
      <c r="B139" s="108" t="s">
        <v>224</v>
      </c>
      <c r="C139" s="105" t="s">
        <v>82</v>
      </c>
      <c r="H139" s="108"/>
      <c r="U139" s="108"/>
    </row>
    <row r="140" spans="1:38" s="105" customFormat="1" ht="6.95" customHeight="1" x14ac:dyDescent="0.15">
      <c r="H140" s="108"/>
      <c r="U140" s="108"/>
    </row>
    <row r="141" spans="1:38" s="105" customFormat="1" ht="9.75" thickBot="1" x14ac:dyDescent="0.2">
      <c r="A141" s="125" t="s">
        <v>230</v>
      </c>
      <c r="H141" s="108"/>
      <c r="S141" s="112"/>
      <c r="U141" s="126"/>
      <c r="V141" s="126"/>
      <c r="W141" s="126"/>
      <c r="X141" s="126"/>
      <c r="Y141" s="127"/>
      <c r="Z141" s="127"/>
      <c r="AA141" s="127"/>
      <c r="AB141" s="127"/>
      <c r="AC141" s="127"/>
      <c r="AD141" s="127"/>
      <c r="AE141" s="127"/>
      <c r="AF141" s="127"/>
      <c r="AG141" s="127"/>
      <c r="AH141" s="127"/>
    </row>
    <row r="142" spans="1:38" s="105" customFormat="1" x14ac:dyDescent="0.15">
      <c r="H142" s="108"/>
      <c r="U142" s="108"/>
      <c r="Y142" s="161" t="s">
        <v>111</v>
      </c>
      <c r="Z142" s="161"/>
      <c r="AA142" s="161"/>
      <c r="AB142" s="161"/>
      <c r="AC142" s="161"/>
      <c r="AD142" s="161"/>
      <c r="AE142" s="161"/>
      <c r="AF142" s="161"/>
      <c r="AG142" s="161"/>
      <c r="AH142" s="161"/>
    </row>
    <row r="143" spans="1:38" s="105" customFormat="1" x14ac:dyDescent="0.15">
      <c r="H143" s="108"/>
      <c r="U143" s="108"/>
    </row>
    <row r="144" spans="1:38" s="105" customFormat="1" x14ac:dyDescent="0.15">
      <c r="H144" s="108"/>
      <c r="U144" s="108"/>
    </row>
    <row r="145" spans="1:38" s="105" customFormat="1" ht="5.0999999999999996" customHeight="1" x14ac:dyDescent="0.15">
      <c r="H145" s="108"/>
      <c r="R145" s="128"/>
      <c r="S145" s="128"/>
      <c r="T145" s="128"/>
      <c r="U145" s="108"/>
    </row>
    <row r="146" spans="1:38" s="105" customFormat="1" ht="9.75" thickBot="1" x14ac:dyDescent="0.2">
      <c r="D146" s="167" t="s">
        <v>231</v>
      </c>
      <c r="E146" s="167"/>
      <c r="F146" s="167"/>
      <c r="G146" s="167"/>
      <c r="H146" s="167"/>
      <c r="I146" s="167"/>
      <c r="J146" s="167"/>
      <c r="K146" s="167"/>
      <c r="L146" s="167"/>
      <c r="M146" s="167"/>
      <c r="N146" s="167"/>
      <c r="O146" s="167"/>
      <c r="P146" s="167"/>
      <c r="R146" s="128"/>
      <c r="S146" s="128"/>
      <c r="T146" s="128"/>
      <c r="U146" s="108"/>
      <c r="V146" s="167" t="str">
        <f>F6</f>
        <v>Mancilla Casiano Carlos</v>
      </c>
      <c r="W146" s="167"/>
      <c r="X146" s="167"/>
      <c r="Y146" s="167"/>
      <c r="Z146" s="167"/>
      <c r="AA146" s="167"/>
      <c r="AB146" s="167"/>
      <c r="AC146" s="167"/>
      <c r="AD146" s="167"/>
      <c r="AE146" s="167"/>
      <c r="AF146" s="167"/>
      <c r="AG146" s="167"/>
      <c r="AH146" s="167"/>
    </row>
    <row r="147" spans="1:38" s="105" customFormat="1" x14ac:dyDescent="0.15">
      <c r="D147" s="168" t="s">
        <v>85</v>
      </c>
      <c r="E147" s="168"/>
      <c r="F147" s="168"/>
      <c r="G147" s="168"/>
      <c r="H147" s="168"/>
      <c r="I147" s="168"/>
      <c r="J147" s="168"/>
      <c r="K147" s="168"/>
      <c r="L147" s="168"/>
      <c r="M147" s="168"/>
      <c r="N147" s="168"/>
      <c r="O147" s="168"/>
      <c r="P147" s="168"/>
      <c r="R147" s="128"/>
      <c r="S147" s="128"/>
      <c r="T147" s="128"/>
      <c r="U147" s="108"/>
      <c r="V147" s="168" t="s">
        <v>86</v>
      </c>
      <c r="W147" s="168"/>
      <c r="X147" s="168"/>
      <c r="Y147" s="168"/>
      <c r="Z147" s="168"/>
      <c r="AA147" s="168"/>
      <c r="AB147" s="168"/>
      <c r="AC147" s="168"/>
      <c r="AD147" s="168"/>
      <c r="AE147" s="168"/>
      <c r="AF147" s="168"/>
      <c r="AG147" s="168"/>
      <c r="AH147" s="168"/>
    </row>
    <row r="148" spans="1:38" s="105" customFormat="1" ht="9" customHeight="1" x14ac:dyDescent="0.15">
      <c r="C148" s="169" t="s">
        <v>232</v>
      </c>
      <c r="D148" s="169"/>
      <c r="E148" s="169"/>
      <c r="F148" s="169"/>
      <c r="G148" s="169"/>
      <c r="H148" s="169"/>
      <c r="I148" s="169"/>
      <c r="J148" s="169"/>
      <c r="K148" s="169"/>
      <c r="L148" s="169"/>
      <c r="M148" s="169"/>
      <c r="N148" s="169"/>
      <c r="O148" s="169"/>
      <c r="P148" s="169"/>
      <c r="Q148" s="169"/>
      <c r="U148" s="169" t="s">
        <v>87</v>
      </c>
      <c r="V148" s="169"/>
      <c r="W148" s="169"/>
      <c r="X148" s="169"/>
      <c r="Y148" s="169"/>
      <c r="Z148" s="169"/>
      <c r="AA148" s="169"/>
      <c r="AB148" s="169"/>
      <c r="AC148" s="169"/>
      <c r="AD148" s="169"/>
      <c r="AE148" s="169"/>
      <c r="AF148" s="169"/>
      <c r="AG148" s="169"/>
      <c r="AH148" s="169"/>
      <c r="AI148" s="169"/>
    </row>
    <row r="149" spans="1:38" s="105" customFormat="1" x14ac:dyDescent="0.15">
      <c r="H149" s="108"/>
      <c r="U149" s="108"/>
      <c r="AK149" s="129" t="s">
        <v>165</v>
      </c>
    </row>
    <row r="150" spans="1:38" s="105" customFormat="1" x14ac:dyDescent="0.15">
      <c r="H150" s="108"/>
      <c r="U150" s="108"/>
    </row>
    <row r="151" spans="1:38" s="105" customFormat="1" ht="18" x14ac:dyDescent="0.15">
      <c r="A151" s="162" t="s">
        <v>0</v>
      </c>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c r="AD151" s="162"/>
      <c r="AE151" s="162"/>
      <c r="AF151" s="162"/>
      <c r="AG151" s="162"/>
      <c r="AH151" s="162"/>
      <c r="AI151" s="162"/>
      <c r="AJ151" s="162"/>
      <c r="AK151" s="162"/>
    </row>
    <row r="152" spans="1:38" s="105" customFormat="1" ht="8.1" customHeight="1" x14ac:dyDescent="0.15">
      <c r="A152" s="106"/>
      <c r="B152" s="106"/>
      <c r="C152" s="106"/>
      <c r="D152" s="106"/>
      <c r="E152" s="106"/>
      <c r="F152" s="106"/>
      <c r="G152" s="106"/>
      <c r="H152" s="107"/>
      <c r="I152" s="106"/>
      <c r="J152" s="106"/>
      <c r="K152" s="106"/>
      <c r="L152" s="106"/>
      <c r="M152" s="106"/>
      <c r="N152" s="106"/>
      <c r="O152" s="106"/>
      <c r="P152" s="106"/>
      <c r="Q152" s="106"/>
      <c r="R152" s="106"/>
      <c r="S152" s="106"/>
      <c r="T152" s="106"/>
      <c r="U152" s="107"/>
      <c r="V152" s="106"/>
      <c r="W152" s="106"/>
      <c r="X152" s="106"/>
      <c r="Y152" s="106"/>
      <c r="Z152" s="106"/>
      <c r="AA152" s="106"/>
      <c r="AB152" s="106"/>
      <c r="AC152" s="106"/>
      <c r="AD152" s="106"/>
      <c r="AE152" s="106"/>
      <c r="AF152" s="106"/>
      <c r="AG152" s="106"/>
      <c r="AH152" s="106"/>
      <c r="AI152" s="106"/>
      <c r="AJ152" s="106"/>
      <c r="AK152" s="106"/>
    </row>
    <row r="153" spans="1:38" s="105" customFormat="1" ht="15" x14ac:dyDescent="0.15">
      <c r="A153" s="182" t="s">
        <v>88</v>
      </c>
      <c r="B153" s="182"/>
      <c r="C153" s="182"/>
      <c r="D153" s="182"/>
      <c r="E153" s="182"/>
      <c r="F153" s="182"/>
      <c r="G153" s="182"/>
      <c r="H153" s="182"/>
      <c r="I153" s="182"/>
      <c r="J153" s="182"/>
      <c r="K153" s="182"/>
      <c r="L153" s="182"/>
      <c r="M153" s="182"/>
      <c r="N153" s="182"/>
      <c r="O153" s="182"/>
      <c r="P153" s="182"/>
      <c r="Q153" s="182"/>
      <c r="R153" s="182"/>
      <c r="S153" s="182"/>
      <c r="T153" s="182"/>
      <c r="U153" s="182"/>
      <c r="V153" s="182"/>
      <c r="W153" s="182"/>
      <c r="X153" s="182"/>
      <c r="Y153" s="182"/>
      <c r="Z153" s="182"/>
      <c r="AA153" s="182"/>
      <c r="AB153" s="182"/>
      <c r="AC153" s="182"/>
      <c r="AD153" s="182"/>
      <c r="AE153" s="182"/>
      <c r="AF153" s="182"/>
      <c r="AG153" s="182"/>
      <c r="AH153" s="182"/>
      <c r="AI153" s="182"/>
      <c r="AJ153" s="182"/>
      <c r="AK153" s="182"/>
    </row>
    <row r="154" spans="1:38" s="105" customFormat="1" ht="9" customHeight="1" x14ac:dyDescent="0.15">
      <c r="H154" s="108"/>
      <c r="U154" s="108"/>
      <c r="AI154" s="109"/>
      <c r="AK154" s="110" t="str">
        <f>F17</f>
        <v>20005</v>
      </c>
    </row>
    <row r="155" spans="1:38" s="105" customFormat="1" ht="11.25" x14ac:dyDescent="0.2">
      <c r="A155" s="111" t="s">
        <v>89</v>
      </c>
      <c r="B155" s="111" t="s">
        <v>90</v>
      </c>
      <c r="H155" s="108"/>
      <c r="U155" s="108"/>
    </row>
    <row r="156" spans="1:38" s="105" customFormat="1" ht="6.95" customHeight="1" x14ac:dyDescent="0.15">
      <c r="H156" s="108"/>
      <c r="U156" s="108"/>
    </row>
    <row r="157" spans="1:38" s="105" customFormat="1" ht="9" customHeight="1" x14ac:dyDescent="0.15">
      <c r="C157" s="105" t="s">
        <v>91</v>
      </c>
      <c r="D157" s="153" t="s">
        <v>233</v>
      </c>
      <c r="E157" s="153"/>
      <c r="F157" s="153"/>
      <c r="G157" s="153"/>
      <c r="H157" s="153"/>
      <c r="I157" s="153"/>
      <c r="J157" s="153"/>
      <c r="K157" s="153"/>
      <c r="L157" s="153"/>
      <c r="M157" s="153"/>
      <c r="N157" s="153"/>
      <c r="O157" s="153"/>
      <c r="P157" s="153"/>
      <c r="Q157" s="153"/>
      <c r="R157" s="153"/>
      <c r="S157" s="153"/>
      <c r="T157" s="153"/>
      <c r="U157" s="153"/>
      <c r="V157" s="153"/>
      <c r="W157" s="153"/>
      <c r="X157" s="153"/>
      <c r="Y157" s="153"/>
      <c r="Z157" s="153"/>
      <c r="AA157" s="153"/>
      <c r="AB157" s="153"/>
      <c r="AC157" s="153"/>
      <c r="AD157" s="153"/>
      <c r="AE157" s="153"/>
      <c r="AF157" s="153"/>
      <c r="AG157" s="153"/>
      <c r="AH157" s="153"/>
      <c r="AI157" s="153"/>
      <c r="AJ157" s="153"/>
      <c r="AK157" s="153"/>
      <c r="AL157" s="120"/>
    </row>
    <row r="158" spans="1:38" s="105" customFormat="1" x14ac:dyDescent="0.15">
      <c r="D158" s="153"/>
      <c r="E158" s="153"/>
      <c r="F158" s="153"/>
      <c r="G158" s="153"/>
      <c r="H158" s="153"/>
      <c r="I158" s="153"/>
      <c r="J158" s="153"/>
      <c r="K158" s="153"/>
      <c r="L158" s="153"/>
      <c r="M158" s="153"/>
      <c r="N158" s="153"/>
      <c r="O158" s="153"/>
      <c r="P158" s="153"/>
      <c r="Q158" s="153"/>
      <c r="R158" s="153"/>
      <c r="S158" s="153"/>
      <c r="T158" s="153"/>
      <c r="U158" s="153"/>
      <c r="V158" s="153"/>
      <c r="W158" s="153"/>
      <c r="X158" s="153"/>
      <c r="Y158" s="153"/>
      <c r="Z158" s="153"/>
      <c r="AA158" s="153"/>
      <c r="AB158" s="153"/>
      <c r="AC158" s="153"/>
      <c r="AD158" s="153"/>
      <c r="AE158" s="153"/>
      <c r="AF158" s="153"/>
      <c r="AG158" s="153"/>
      <c r="AH158" s="153"/>
      <c r="AI158" s="153"/>
      <c r="AJ158" s="153"/>
      <c r="AK158" s="153"/>
      <c r="AL158" s="120"/>
    </row>
    <row r="159" spans="1:38" s="105" customFormat="1" x14ac:dyDescent="0.15">
      <c r="D159" s="153"/>
      <c r="E159" s="153"/>
      <c r="F159" s="153"/>
      <c r="G159" s="153"/>
      <c r="H159" s="153"/>
      <c r="I159" s="153"/>
      <c r="J159" s="153"/>
      <c r="K159" s="153"/>
      <c r="L159" s="153"/>
      <c r="M159" s="153"/>
      <c r="N159" s="153"/>
      <c r="O159" s="153"/>
      <c r="P159" s="153"/>
      <c r="Q159" s="153"/>
      <c r="R159" s="153"/>
      <c r="S159" s="153"/>
      <c r="T159" s="153"/>
      <c r="U159" s="153"/>
      <c r="V159" s="153"/>
      <c r="W159" s="153"/>
      <c r="X159" s="153"/>
      <c r="Y159" s="153"/>
      <c r="Z159" s="153"/>
      <c r="AA159" s="153"/>
      <c r="AB159" s="153"/>
      <c r="AC159" s="153"/>
      <c r="AD159" s="153"/>
      <c r="AE159" s="153"/>
      <c r="AF159" s="153"/>
      <c r="AG159" s="153"/>
      <c r="AH159" s="153"/>
      <c r="AI159" s="153"/>
      <c r="AJ159" s="153"/>
      <c r="AK159" s="153"/>
    </row>
    <row r="160" spans="1:38" s="105" customFormat="1" ht="5.0999999999999996" customHeight="1" x14ac:dyDescent="0.15">
      <c r="H160" s="108"/>
      <c r="U160" s="108"/>
    </row>
    <row r="161" spans="2:38" s="105" customFormat="1" ht="9" customHeight="1" x14ac:dyDescent="0.15">
      <c r="C161" s="105" t="s">
        <v>92</v>
      </c>
      <c r="D161" s="160" t="s">
        <v>234</v>
      </c>
      <c r="E161" s="160"/>
      <c r="F161" s="160"/>
      <c r="G161" s="160"/>
      <c r="H161" s="160"/>
      <c r="I161" s="160"/>
      <c r="J161" s="160"/>
      <c r="K161" s="160"/>
      <c r="L161" s="160"/>
      <c r="M161" s="160"/>
      <c r="N161" s="160"/>
      <c r="O161" s="160"/>
      <c r="P161" s="160"/>
      <c r="Q161" s="160"/>
      <c r="R161" s="160"/>
      <c r="S161" s="160"/>
      <c r="T161" s="160"/>
      <c r="U161" s="160"/>
      <c r="V161" s="160"/>
      <c r="W161" s="160"/>
      <c r="X161" s="160"/>
      <c r="Y161" s="160"/>
      <c r="Z161" s="160"/>
      <c r="AA161" s="160"/>
      <c r="AB161" s="160"/>
      <c r="AC161" s="160"/>
      <c r="AD161" s="160"/>
      <c r="AE161" s="160"/>
      <c r="AF161" s="160"/>
      <c r="AG161" s="160"/>
      <c r="AH161" s="160"/>
      <c r="AI161" s="160"/>
      <c r="AJ161" s="160"/>
      <c r="AK161" s="160"/>
    </row>
    <row r="162" spans="2:38" s="105" customFormat="1" x14ac:dyDescent="0.15">
      <c r="D162" s="160"/>
      <c r="E162" s="160"/>
      <c r="F162" s="160"/>
      <c r="G162" s="160"/>
      <c r="H162" s="160"/>
      <c r="I162" s="160"/>
      <c r="J162" s="160"/>
      <c r="K162" s="160"/>
      <c r="L162" s="160"/>
      <c r="M162" s="160"/>
      <c r="N162" s="160"/>
      <c r="O162" s="160"/>
      <c r="P162" s="160"/>
      <c r="Q162" s="160"/>
      <c r="R162" s="160"/>
      <c r="S162" s="160"/>
      <c r="T162" s="160"/>
      <c r="U162" s="160"/>
      <c r="V162" s="160"/>
      <c r="W162" s="160"/>
      <c r="X162" s="160"/>
      <c r="Y162" s="160"/>
      <c r="Z162" s="160"/>
      <c r="AA162" s="160"/>
      <c r="AB162" s="160"/>
      <c r="AC162" s="160"/>
      <c r="AD162" s="160"/>
      <c r="AE162" s="160"/>
      <c r="AF162" s="160"/>
      <c r="AG162" s="160"/>
      <c r="AH162" s="160"/>
      <c r="AI162" s="160"/>
      <c r="AJ162" s="160"/>
      <c r="AK162" s="160"/>
    </row>
    <row r="163" spans="2:38" s="105" customFormat="1" ht="5.0999999999999996" customHeight="1" x14ac:dyDescent="0.15">
      <c r="H163" s="108"/>
      <c r="U163" s="108"/>
    </row>
    <row r="164" spans="2:38" s="105" customFormat="1" ht="9" customHeight="1" x14ac:dyDescent="0.15">
      <c r="C164" s="105" t="s">
        <v>93</v>
      </c>
      <c r="D164" s="160" t="s">
        <v>94</v>
      </c>
      <c r="E164" s="160"/>
      <c r="F164" s="160"/>
      <c r="G164" s="160"/>
      <c r="H164" s="160"/>
      <c r="I164" s="160"/>
      <c r="J164" s="160"/>
      <c r="K164" s="160"/>
      <c r="L164" s="160"/>
      <c r="M164" s="160"/>
      <c r="N164" s="160"/>
      <c r="O164" s="160"/>
      <c r="P164" s="160"/>
      <c r="Q164" s="160"/>
      <c r="R164" s="160"/>
      <c r="S164" s="160"/>
      <c r="T164" s="160"/>
      <c r="U164" s="160"/>
      <c r="V164" s="160"/>
      <c r="W164" s="160"/>
      <c r="X164" s="160"/>
      <c r="Y164" s="160"/>
      <c r="Z164" s="160"/>
      <c r="AA164" s="160"/>
      <c r="AB164" s="160"/>
      <c r="AC164" s="160"/>
      <c r="AD164" s="160"/>
      <c r="AE164" s="160"/>
      <c r="AF164" s="160"/>
      <c r="AG164" s="160"/>
      <c r="AH164" s="160"/>
      <c r="AI164" s="160"/>
      <c r="AJ164" s="160"/>
      <c r="AK164" s="160"/>
      <c r="AL164" s="120"/>
    </row>
    <row r="165" spans="2:38" s="105" customFormat="1" x14ac:dyDescent="0.15">
      <c r="D165" s="160"/>
      <c r="E165" s="160"/>
      <c r="F165" s="160"/>
      <c r="G165" s="160"/>
      <c r="H165" s="160"/>
      <c r="I165" s="160"/>
      <c r="J165" s="160"/>
      <c r="K165" s="160"/>
      <c r="L165" s="160"/>
      <c r="M165" s="160"/>
      <c r="N165" s="160"/>
      <c r="O165" s="160"/>
      <c r="P165" s="160"/>
      <c r="Q165" s="160"/>
      <c r="R165" s="160"/>
      <c r="S165" s="160"/>
      <c r="T165" s="160"/>
      <c r="U165" s="160"/>
      <c r="V165" s="160"/>
      <c r="W165" s="160"/>
      <c r="X165" s="160"/>
      <c r="Y165" s="160"/>
      <c r="Z165" s="160"/>
      <c r="AA165" s="160"/>
      <c r="AB165" s="160"/>
      <c r="AC165" s="160"/>
      <c r="AD165" s="160"/>
      <c r="AE165" s="160"/>
      <c r="AF165" s="160"/>
      <c r="AG165" s="160"/>
      <c r="AH165" s="160"/>
      <c r="AI165" s="160"/>
      <c r="AJ165" s="160"/>
      <c r="AK165" s="160"/>
      <c r="AL165" s="120"/>
    </row>
    <row r="166" spans="2:38" s="105" customFormat="1" ht="5.0999999999999996" customHeight="1" x14ac:dyDescent="0.15">
      <c r="H166" s="108"/>
      <c r="U166" s="108"/>
    </row>
    <row r="167" spans="2:38" s="105" customFormat="1" ht="9" customHeight="1" x14ac:dyDescent="0.15">
      <c r="C167" s="105" t="s">
        <v>95</v>
      </c>
      <c r="D167" s="160" t="s">
        <v>176</v>
      </c>
      <c r="E167" s="160"/>
      <c r="F167" s="160"/>
      <c r="G167" s="160"/>
      <c r="H167" s="160"/>
      <c r="I167" s="160"/>
      <c r="J167" s="160"/>
      <c r="K167" s="160"/>
      <c r="L167" s="160"/>
      <c r="M167" s="160"/>
      <c r="N167" s="160"/>
      <c r="O167" s="160"/>
      <c r="P167" s="160"/>
      <c r="Q167" s="160"/>
      <c r="R167" s="160"/>
      <c r="S167" s="160"/>
      <c r="T167" s="160"/>
      <c r="U167" s="160"/>
      <c r="V167" s="160"/>
      <c r="W167" s="160"/>
      <c r="X167" s="160"/>
      <c r="Y167" s="160"/>
      <c r="Z167" s="160"/>
      <c r="AA167" s="160"/>
      <c r="AB167" s="160"/>
      <c r="AC167" s="160"/>
      <c r="AD167" s="160"/>
      <c r="AE167" s="160"/>
      <c r="AF167" s="160"/>
      <c r="AG167" s="160"/>
      <c r="AH167" s="160"/>
      <c r="AI167" s="160"/>
      <c r="AJ167" s="160"/>
      <c r="AK167" s="160"/>
      <c r="AL167" s="120"/>
    </row>
    <row r="168" spans="2:38" s="105" customFormat="1" x14ac:dyDescent="0.15">
      <c r="D168" s="160"/>
      <c r="E168" s="160"/>
      <c r="F168" s="160"/>
      <c r="G168" s="160"/>
      <c r="H168" s="160"/>
      <c r="I168" s="160"/>
      <c r="J168" s="160"/>
      <c r="K168" s="160"/>
      <c r="L168" s="160"/>
      <c r="M168" s="160"/>
      <c r="N168" s="160"/>
      <c r="O168" s="160"/>
      <c r="P168" s="160"/>
      <c r="Q168" s="160"/>
      <c r="R168" s="160"/>
      <c r="S168" s="160"/>
      <c r="T168" s="160"/>
      <c r="U168" s="160"/>
      <c r="V168" s="160"/>
      <c r="W168" s="160"/>
      <c r="X168" s="160"/>
      <c r="Y168" s="160"/>
      <c r="Z168" s="160"/>
      <c r="AA168" s="160"/>
      <c r="AB168" s="160"/>
      <c r="AC168" s="160"/>
      <c r="AD168" s="160"/>
      <c r="AE168" s="160"/>
      <c r="AF168" s="160"/>
      <c r="AG168" s="160"/>
      <c r="AH168" s="160"/>
      <c r="AI168" s="160"/>
      <c r="AJ168" s="160"/>
      <c r="AK168" s="160"/>
      <c r="AL168" s="120"/>
    </row>
    <row r="169" spans="2:38" s="105" customFormat="1" ht="5.0999999999999996" customHeight="1" x14ac:dyDescent="0.15">
      <c r="H169" s="108"/>
      <c r="U169" s="108"/>
    </row>
    <row r="170" spans="2:38" s="105" customFormat="1" x14ac:dyDescent="0.15">
      <c r="C170" s="105" t="s">
        <v>104</v>
      </c>
      <c r="D170" s="160" t="s">
        <v>235</v>
      </c>
      <c r="E170" s="160"/>
      <c r="F170" s="160"/>
      <c r="G170" s="160"/>
      <c r="H170" s="160"/>
      <c r="I170" s="160"/>
      <c r="J170" s="160"/>
      <c r="K170" s="160"/>
      <c r="L170" s="160"/>
      <c r="M170" s="160"/>
      <c r="N170" s="160"/>
      <c r="O170" s="160"/>
      <c r="P170" s="160"/>
      <c r="Q170" s="160"/>
      <c r="R170" s="160"/>
      <c r="S170" s="160"/>
      <c r="T170" s="160"/>
      <c r="U170" s="160"/>
      <c r="V170" s="160"/>
      <c r="W170" s="160"/>
      <c r="X170" s="160"/>
      <c r="Y170" s="160"/>
      <c r="Z170" s="160"/>
      <c r="AA170" s="160"/>
      <c r="AB170" s="160"/>
      <c r="AC170" s="160"/>
      <c r="AD170" s="160"/>
      <c r="AE170" s="160"/>
      <c r="AF170" s="160"/>
      <c r="AG170" s="160"/>
      <c r="AH170" s="160"/>
      <c r="AI170" s="160"/>
      <c r="AJ170" s="160"/>
      <c r="AK170" s="160"/>
    </row>
    <row r="171" spans="2:38" s="105" customFormat="1" x14ac:dyDescent="0.15">
      <c r="D171" s="160"/>
      <c r="E171" s="160"/>
      <c r="F171" s="160"/>
      <c r="G171" s="160"/>
      <c r="H171" s="160"/>
      <c r="I171" s="160"/>
      <c r="J171" s="160"/>
      <c r="K171" s="160"/>
      <c r="L171" s="160"/>
      <c r="M171" s="160"/>
      <c r="N171" s="160"/>
      <c r="O171" s="160"/>
      <c r="P171" s="160"/>
      <c r="Q171" s="160"/>
      <c r="R171" s="160"/>
      <c r="S171" s="160"/>
      <c r="T171" s="160"/>
      <c r="U171" s="160"/>
      <c r="V171" s="160"/>
      <c r="W171" s="160"/>
      <c r="X171" s="160"/>
      <c r="Y171" s="160"/>
      <c r="Z171" s="160"/>
      <c r="AA171" s="160"/>
      <c r="AB171" s="160"/>
      <c r="AC171" s="160"/>
      <c r="AD171" s="160"/>
      <c r="AE171" s="160"/>
      <c r="AF171" s="160"/>
      <c r="AG171" s="160"/>
      <c r="AH171" s="160"/>
      <c r="AI171" s="160"/>
      <c r="AJ171" s="160"/>
      <c r="AK171" s="160"/>
    </row>
    <row r="172" spans="2:38" s="105" customFormat="1" ht="5.0999999999999996" customHeight="1" x14ac:dyDescent="0.15">
      <c r="H172" s="108"/>
      <c r="U172" s="108"/>
    </row>
    <row r="173" spans="2:38" s="105" customFormat="1" ht="9" customHeight="1" x14ac:dyDescent="0.15">
      <c r="C173" s="105" t="s">
        <v>105</v>
      </c>
      <c r="D173" s="153" t="s">
        <v>190</v>
      </c>
      <c r="E173" s="153"/>
      <c r="F173" s="153"/>
      <c r="G173" s="153"/>
      <c r="H173" s="153"/>
      <c r="I173" s="153"/>
      <c r="J173" s="153"/>
      <c r="K173" s="153"/>
      <c r="L173" s="153"/>
      <c r="M173" s="153"/>
      <c r="N173" s="153"/>
      <c r="O173" s="153"/>
      <c r="P173" s="153"/>
      <c r="Q173" s="153"/>
      <c r="R173" s="153"/>
      <c r="S173" s="153"/>
      <c r="T173" s="153"/>
      <c r="U173" s="153"/>
      <c r="V173" s="153"/>
      <c r="W173" s="153"/>
      <c r="X173" s="153"/>
      <c r="Y173" s="153"/>
      <c r="Z173" s="153"/>
      <c r="AA173" s="153"/>
      <c r="AB173" s="153"/>
      <c r="AC173" s="153"/>
      <c r="AD173" s="153"/>
      <c r="AE173" s="153"/>
      <c r="AF173" s="153"/>
      <c r="AG173" s="153"/>
      <c r="AH173" s="153"/>
      <c r="AI173" s="153"/>
      <c r="AJ173" s="153"/>
      <c r="AK173" s="153"/>
    </row>
    <row r="174" spans="2:38" s="105" customFormat="1" ht="6.95" customHeight="1" x14ac:dyDescent="0.15">
      <c r="D174" s="120"/>
      <c r="E174" s="120"/>
      <c r="F174" s="120"/>
      <c r="G174" s="120"/>
      <c r="H174" s="120"/>
      <c r="I174" s="120"/>
      <c r="J174" s="120"/>
      <c r="K174" s="120"/>
      <c r="L174" s="120"/>
      <c r="M174" s="120"/>
      <c r="N174" s="120"/>
      <c r="O174" s="120"/>
      <c r="P174" s="120"/>
      <c r="Q174" s="120"/>
      <c r="R174" s="120"/>
      <c r="S174" s="120"/>
      <c r="T174" s="120"/>
      <c r="U174" s="120"/>
      <c r="V174" s="120"/>
      <c r="W174" s="120"/>
      <c r="X174" s="120"/>
      <c r="Y174" s="120"/>
      <c r="Z174" s="120"/>
      <c r="AA174" s="120"/>
      <c r="AB174" s="120"/>
      <c r="AC174" s="120"/>
      <c r="AD174" s="120"/>
      <c r="AE174" s="120"/>
      <c r="AF174" s="120"/>
      <c r="AG174" s="120"/>
      <c r="AH174" s="120"/>
      <c r="AI174" s="120"/>
      <c r="AJ174" s="120"/>
      <c r="AK174" s="120"/>
    </row>
    <row r="175" spans="2:38" s="105" customFormat="1" ht="9" customHeight="1" x14ac:dyDescent="0.15">
      <c r="B175" s="164" t="s">
        <v>236</v>
      </c>
      <c r="C175" s="164"/>
      <c r="D175" s="164"/>
      <c r="E175" s="164"/>
      <c r="F175" s="164"/>
      <c r="G175" s="164"/>
      <c r="H175" s="164"/>
      <c r="I175" s="164"/>
      <c r="J175" s="164"/>
      <c r="K175" s="164"/>
      <c r="L175" s="164"/>
      <c r="M175" s="164"/>
      <c r="N175" s="164"/>
      <c r="O175" s="164"/>
      <c r="P175" s="164"/>
      <c r="Q175" s="164"/>
      <c r="R175" s="164"/>
      <c r="S175" s="164"/>
      <c r="T175" s="164"/>
      <c r="U175" s="164"/>
      <c r="V175" s="164"/>
      <c r="W175" s="164"/>
      <c r="X175" s="164"/>
      <c r="Y175" s="164"/>
      <c r="Z175" s="164"/>
      <c r="AA175" s="164"/>
      <c r="AB175" s="164"/>
      <c r="AC175" s="164"/>
      <c r="AD175" s="164"/>
      <c r="AE175" s="164"/>
      <c r="AF175" s="164"/>
      <c r="AG175" s="164"/>
      <c r="AH175" s="164"/>
      <c r="AI175" s="164"/>
      <c r="AJ175" s="164"/>
      <c r="AK175" s="164"/>
      <c r="AL175" s="130"/>
    </row>
    <row r="176" spans="2:38" s="105" customFormat="1" x14ac:dyDescent="0.15">
      <c r="B176" s="164"/>
      <c r="C176" s="164"/>
      <c r="D176" s="164"/>
      <c r="E176" s="164"/>
      <c r="F176" s="164"/>
      <c r="G176" s="164"/>
      <c r="H176" s="164"/>
      <c r="I176" s="164"/>
      <c r="J176" s="164"/>
      <c r="K176" s="164"/>
      <c r="L176" s="164"/>
      <c r="M176" s="164"/>
      <c r="N176" s="164"/>
      <c r="O176" s="164"/>
      <c r="P176" s="164"/>
      <c r="Q176" s="164"/>
      <c r="R176" s="164"/>
      <c r="S176" s="164"/>
      <c r="T176" s="164"/>
      <c r="U176" s="164"/>
      <c r="V176" s="164"/>
      <c r="W176" s="164"/>
      <c r="X176" s="164"/>
      <c r="Y176" s="164"/>
      <c r="Z176" s="164"/>
      <c r="AA176" s="164"/>
      <c r="AB176" s="164"/>
      <c r="AC176" s="164"/>
      <c r="AD176" s="164"/>
      <c r="AE176" s="164"/>
      <c r="AF176" s="164"/>
      <c r="AG176" s="164"/>
      <c r="AH176" s="164"/>
      <c r="AI176" s="164"/>
      <c r="AJ176" s="164"/>
      <c r="AK176" s="164"/>
      <c r="AL176" s="130"/>
    </row>
    <row r="177" spans="1:38" s="105" customFormat="1" ht="6.95" customHeight="1" x14ac:dyDescent="0.15">
      <c r="H177" s="108"/>
      <c r="U177" s="108"/>
    </row>
    <row r="178" spans="1:38" s="105" customFormat="1" ht="9" customHeight="1" x14ac:dyDescent="0.15">
      <c r="B178" s="160" t="s">
        <v>237</v>
      </c>
      <c r="C178" s="160"/>
      <c r="D178" s="160"/>
      <c r="E178" s="160"/>
      <c r="F178" s="160"/>
      <c r="G178" s="160"/>
      <c r="H178" s="160"/>
      <c r="I178" s="160"/>
      <c r="J178" s="160"/>
      <c r="K178" s="160"/>
      <c r="L178" s="160"/>
      <c r="M178" s="160"/>
      <c r="N178" s="160"/>
      <c r="O178" s="160"/>
      <c r="P178" s="160"/>
      <c r="Q178" s="160"/>
      <c r="R178" s="160"/>
      <c r="S178" s="160"/>
      <c r="T178" s="160"/>
      <c r="U178" s="160"/>
      <c r="V178" s="160"/>
      <c r="W178" s="160"/>
      <c r="X178" s="160"/>
      <c r="Y178" s="160"/>
      <c r="Z178" s="160"/>
      <c r="AA178" s="160"/>
      <c r="AB178" s="160"/>
      <c r="AC178" s="160"/>
      <c r="AD178" s="160"/>
      <c r="AE178" s="160"/>
      <c r="AF178" s="160"/>
      <c r="AG178" s="160"/>
      <c r="AH178" s="160"/>
      <c r="AI178" s="160"/>
      <c r="AJ178" s="160"/>
      <c r="AK178" s="160"/>
      <c r="AL178" s="120"/>
    </row>
    <row r="179" spans="1:38" s="105" customFormat="1" x14ac:dyDescent="0.15">
      <c r="B179" s="160"/>
      <c r="C179" s="160"/>
      <c r="D179" s="160"/>
      <c r="E179" s="160"/>
      <c r="F179" s="160"/>
      <c r="G179" s="160"/>
      <c r="H179" s="160"/>
      <c r="I179" s="160"/>
      <c r="J179" s="160"/>
      <c r="K179" s="160"/>
      <c r="L179" s="160"/>
      <c r="M179" s="160"/>
      <c r="N179" s="160"/>
      <c r="O179" s="160"/>
      <c r="P179" s="160"/>
      <c r="Q179" s="160"/>
      <c r="R179" s="160"/>
      <c r="S179" s="160"/>
      <c r="T179" s="160"/>
      <c r="U179" s="160"/>
      <c r="V179" s="160"/>
      <c r="W179" s="160"/>
      <c r="X179" s="160"/>
      <c r="Y179" s="160"/>
      <c r="Z179" s="160"/>
      <c r="AA179" s="160"/>
      <c r="AB179" s="160"/>
      <c r="AC179" s="160"/>
      <c r="AD179" s="160"/>
      <c r="AE179" s="160"/>
      <c r="AF179" s="160"/>
      <c r="AG179" s="160"/>
      <c r="AH179" s="160"/>
      <c r="AI179" s="160"/>
      <c r="AJ179" s="160"/>
      <c r="AK179" s="160"/>
      <c r="AL179" s="120"/>
    </row>
    <row r="180" spans="1:38" s="105" customFormat="1" ht="6.95" customHeight="1" x14ac:dyDescent="0.15">
      <c r="B180" s="131"/>
      <c r="C180" s="131"/>
      <c r="D180" s="131"/>
      <c r="E180" s="131"/>
      <c r="F180" s="131"/>
      <c r="G180" s="131"/>
      <c r="H180" s="131"/>
      <c r="I180" s="131"/>
      <c r="J180" s="131"/>
      <c r="K180" s="131"/>
      <c r="L180" s="131"/>
      <c r="M180" s="131"/>
      <c r="N180" s="131"/>
      <c r="O180" s="131"/>
      <c r="P180" s="131"/>
      <c r="Q180" s="131"/>
      <c r="R180" s="131"/>
      <c r="S180" s="131"/>
      <c r="T180" s="131"/>
      <c r="U180" s="131"/>
      <c r="V180" s="131"/>
      <c r="W180" s="131"/>
      <c r="X180" s="131"/>
      <c r="Y180" s="131"/>
      <c r="Z180" s="131"/>
      <c r="AA180" s="131"/>
      <c r="AB180" s="131"/>
      <c r="AC180" s="131"/>
      <c r="AD180" s="131"/>
      <c r="AE180" s="131"/>
      <c r="AF180" s="131"/>
      <c r="AG180" s="131"/>
      <c r="AH180" s="131"/>
      <c r="AI180" s="131"/>
      <c r="AJ180" s="131"/>
      <c r="AK180" s="131"/>
      <c r="AL180" s="120"/>
    </row>
    <row r="181" spans="1:38" s="105" customFormat="1" x14ac:dyDescent="0.15">
      <c r="B181" s="153" t="s">
        <v>188</v>
      </c>
      <c r="C181" s="153"/>
      <c r="D181" s="153"/>
      <c r="E181" s="153"/>
      <c r="F181" s="153"/>
      <c r="G181" s="153"/>
      <c r="H181" s="153"/>
      <c r="I181" s="153"/>
      <c r="J181" s="153"/>
      <c r="K181" s="153"/>
      <c r="L181" s="153"/>
      <c r="M181" s="153"/>
      <c r="N181" s="153"/>
      <c r="O181" s="153"/>
      <c r="P181" s="153"/>
      <c r="Q181" s="153"/>
      <c r="R181" s="153"/>
      <c r="S181" s="153"/>
      <c r="T181" s="153"/>
      <c r="U181" s="153"/>
      <c r="V181" s="153"/>
      <c r="W181" s="153"/>
      <c r="X181" s="153"/>
      <c r="Y181" s="153"/>
      <c r="Z181" s="153"/>
      <c r="AA181" s="153"/>
      <c r="AB181" s="153"/>
      <c r="AC181" s="153"/>
      <c r="AD181" s="153"/>
      <c r="AE181" s="153"/>
      <c r="AF181" s="153"/>
      <c r="AG181" s="153"/>
      <c r="AH181" s="153"/>
      <c r="AI181" s="153"/>
      <c r="AJ181" s="153"/>
      <c r="AK181" s="153"/>
      <c r="AL181" s="120"/>
    </row>
    <row r="182" spans="1:38" s="105" customFormat="1" x14ac:dyDescent="0.15">
      <c r="B182" s="153"/>
      <c r="C182" s="153"/>
      <c r="D182" s="153"/>
      <c r="E182" s="153"/>
      <c r="F182" s="153"/>
      <c r="G182" s="153"/>
      <c r="H182" s="153"/>
      <c r="I182" s="153"/>
      <c r="J182" s="153"/>
      <c r="K182" s="153"/>
      <c r="L182" s="153"/>
      <c r="M182" s="153"/>
      <c r="N182" s="153"/>
      <c r="O182" s="153"/>
      <c r="P182" s="153"/>
      <c r="Q182" s="153"/>
      <c r="R182" s="153"/>
      <c r="S182" s="153"/>
      <c r="T182" s="153"/>
      <c r="U182" s="153"/>
      <c r="V182" s="153"/>
      <c r="W182" s="153"/>
      <c r="X182" s="153"/>
      <c r="Y182" s="153"/>
      <c r="Z182" s="153"/>
      <c r="AA182" s="153"/>
      <c r="AB182" s="153"/>
      <c r="AC182" s="153"/>
      <c r="AD182" s="153"/>
      <c r="AE182" s="153"/>
      <c r="AF182" s="153"/>
      <c r="AG182" s="153"/>
      <c r="AH182" s="153"/>
      <c r="AI182" s="153"/>
      <c r="AJ182" s="153"/>
      <c r="AK182" s="153"/>
      <c r="AL182" s="120"/>
    </row>
    <row r="183" spans="1:38" s="105" customFormat="1" x14ac:dyDescent="0.15">
      <c r="B183" s="153"/>
      <c r="C183" s="153"/>
      <c r="D183" s="153"/>
      <c r="E183" s="153"/>
      <c r="F183" s="153"/>
      <c r="G183" s="153"/>
      <c r="H183" s="153"/>
      <c r="I183" s="153"/>
      <c r="J183" s="153"/>
      <c r="K183" s="153"/>
      <c r="L183" s="153"/>
      <c r="M183" s="153"/>
      <c r="N183" s="153"/>
      <c r="O183" s="153"/>
      <c r="P183" s="153"/>
      <c r="Q183" s="153"/>
      <c r="R183" s="153"/>
      <c r="S183" s="153"/>
      <c r="T183" s="153"/>
      <c r="U183" s="153"/>
      <c r="V183" s="153"/>
      <c r="W183" s="153"/>
      <c r="X183" s="153"/>
      <c r="Y183" s="153"/>
      <c r="Z183" s="153"/>
      <c r="AA183" s="153"/>
      <c r="AB183" s="153"/>
      <c r="AC183" s="153"/>
      <c r="AD183" s="153"/>
      <c r="AE183" s="153"/>
      <c r="AF183" s="153"/>
      <c r="AG183" s="153"/>
      <c r="AH183" s="153"/>
      <c r="AI183" s="153"/>
      <c r="AJ183" s="153"/>
      <c r="AK183" s="153"/>
      <c r="AL183" s="131"/>
    </row>
    <row r="184" spans="1:38" s="105" customFormat="1" ht="6.95" customHeight="1" x14ac:dyDescent="0.15">
      <c r="B184" s="131"/>
      <c r="C184" s="131"/>
      <c r="D184" s="131"/>
      <c r="E184" s="131"/>
      <c r="F184" s="131"/>
      <c r="G184" s="131"/>
      <c r="H184" s="131"/>
      <c r="I184" s="131"/>
      <c r="J184" s="131"/>
      <c r="K184" s="131"/>
      <c r="L184" s="131"/>
      <c r="M184" s="131"/>
      <c r="N184" s="131"/>
      <c r="O184" s="131"/>
      <c r="P184" s="131"/>
      <c r="Q184" s="131"/>
      <c r="R184" s="131"/>
      <c r="S184" s="132"/>
      <c r="T184" s="131"/>
      <c r="U184" s="131"/>
      <c r="V184" s="131"/>
      <c r="W184" s="131"/>
      <c r="X184" s="131"/>
      <c r="Y184" s="131"/>
      <c r="Z184" s="131"/>
      <c r="AA184" s="131"/>
      <c r="AB184" s="131"/>
      <c r="AC184" s="131"/>
      <c r="AD184" s="131"/>
      <c r="AE184" s="131"/>
      <c r="AF184" s="131"/>
      <c r="AG184" s="131"/>
      <c r="AH184" s="131"/>
      <c r="AI184" s="131"/>
      <c r="AJ184" s="131"/>
      <c r="AK184" s="124"/>
      <c r="AL184" s="131"/>
    </row>
    <row r="185" spans="1:38" s="105" customFormat="1" ht="11.25" x14ac:dyDescent="0.2">
      <c r="A185" s="111" t="s">
        <v>96</v>
      </c>
      <c r="B185" s="165" t="s">
        <v>97</v>
      </c>
      <c r="C185" s="165"/>
      <c r="D185" s="165"/>
      <c r="E185" s="165"/>
      <c r="F185" s="165"/>
      <c r="G185" s="165"/>
      <c r="H185" s="165"/>
      <c r="I185" s="165"/>
      <c r="J185" s="165"/>
      <c r="K185" s="165"/>
      <c r="L185" s="165"/>
      <c r="M185" s="165"/>
      <c r="S185" s="132"/>
      <c r="U185" s="108"/>
    </row>
    <row r="186" spans="1:38" s="105" customFormat="1" ht="6.95" customHeight="1" x14ac:dyDescent="0.15">
      <c r="H186" s="108"/>
      <c r="U186" s="108"/>
    </row>
    <row r="187" spans="1:38" ht="9" customHeight="1" x14ac:dyDescent="0.15">
      <c r="A187" s="160" t="s">
        <v>247</v>
      </c>
      <c r="B187" s="160"/>
      <c r="C187" s="160"/>
      <c r="D187" s="160"/>
      <c r="E187" s="160"/>
      <c r="F187" s="160"/>
      <c r="G187" s="160"/>
      <c r="H187" s="160"/>
      <c r="I187" s="160"/>
      <c r="J187" s="160"/>
      <c r="K187" s="160"/>
      <c r="L187" s="160"/>
      <c r="M187" s="160"/>
      <c r="N187" s="160"/>
      <c r="O187" s="160"/>
      <c r="P187" s="160"/>
      <c r="Q187" s="160"/>
      <c r="R187" s="160"/>
      <c r="S187" s="160"/>
      <c r="T187" s="160"/>
      <c r="U187" s="160"/>
      <c r="V187" s="160"/>
      <c r="W187" s="160"/>
      <c r="X187" s="160"/>
      <c r="Y187" s="160"/>
      <c r="Z187" s="160"/>
      <c r="AA187" s="160"/>
      <c r="AB187" s="160"/>
      <c r="AC187" s="160"/>
      <c r="AD187" s="160"/>
      <c r="AE187" s="160"/>
      <c r="AF187" s="160"/>
      <c r="AG187" s="160"/>
      <c r="AH187" s="160"/>
      <c r="AI187" s="160"/>
      <c r="AJ187" s="160"/>
      <c r="AK187" s="160"/>
      <c r="AL187" s="83"/>
    </row>
    <row r="188" spans="1:38" ht="9" customHeight="1" x14ac:dyDescent="0.15">
      <c r="A188" s="163">
        <f>IFERROR(VLOOKUP(A189,'Importe Descuentos'!A2:X49,10,0),"")</f>
        <v>143470</v>
      </c>
      <c r="B188" s="163"/>
      <c r="C188" s="163"/>
      <c r="D188" s="163"/>
      <c r="E188" s="139" t="str">
        <f>IFERROR(VLOOKUP(A189,'Importe Descuentos'!A2:X49,15,0),"*** No aplica venta ***")</f>
        <v>(Ciento Cuarenta y Tres Mil Cuatrocientos Setenta Pesos 00/100 M.N.)</v>
      </c>
      <c r="F188" s="66"/>
      <c r="G188" s="66"/>
      <c r="H188" s="89"/>
      <c r="I188" s="66"/>
      <c r="J188" s="66"/>
      <c r="K188" s="66"/>
      <c r="L188" s="66"/>
      <c r="M188" s="66"/>
      <c r="N188" s="139"/>
      <c r="O188" s="139"/>
      <c r="P188" s="139"/>
      <c r="Q188" s="139"/>
      <c r="R188" s="139"/>
      <c r="S188" s="139"/>
      <c r="T188" s="166" t="s">
        <v>248</v>
      </c>
      <c r="U188" s="166"/>
      <c r="V188" s="166"/>
      <c r="W188" s="166"/>
      <c r="X188" s="166"/>
      <c r="Y188" s="166"/>
      <c r="Z188" s="166"/>
      <c r="AA188" s="166"/>
      <c r="AB188" s="166"/>
      <c r="AC188" s="166"/>
      <c r="AD188" s="166"/>
      <c r="AE188" s="166"/>
      <c r="AF188" s="166"/>
      <c r="AG188" s="166"/>
      <c r="AH188" s="166"/>
      <c r="AI188" s="166"/>
      <c r="AJ188" s="166"/>
      <c r="AK188" s="166"/>
    </row>
    <row r="189" spans="1:38" ht="6.95" customHeight="1" x14ac:dyDescent="0.15">
      <c r="A189" s="84" t="str">
        <f>CONCATENATE(Y17," ",F18," ",K194," - ",F192)</f>
        <v>Asesor de Servicio Toyota 2020 - 4</v>
      </c>
    </row>
    <row r="190" spans="1:38" ht="9" customHeight="1" x14ac:dyDescent="0.15">
      <c r="A190" s="152" t="s">
        <v>98</v>
      </c>
      <c r="B190" s="152"/>
      <c r="C190" s="152"/>
      <c r="D190" s="152"/>
      <c r="E190" s="152"/>
      <c r="F190" s="152"/>
      <c r="G190" s="152"/>
      <c r="H190" s="152"/>
      <c r="I190" s="152"/>
      <c r="J190" s="152"/>
      <c r="K190" s="152"/>
      <c r="L190" s="152"/>
      <c r="M190" s="152"/>
      <c r="N190" s="152"/>
      <c r="O190" s="152"/>
      <c r="P190" s="152"/>
      <c r="Q190" s="152"/>
      <c r="R190" s="152"/>
      <c r="S190" s="152"/>
      <c r="T190" s="152"/>
      <c r="U190" s="152"/>
      <c r="V190" s="152"/>
      <c r="W190" s="152"/>
      <c r="X190" s="152"/>
      <c r="Y190" s="152"/>
      <c r="Z190" s="152"/>
      <c r="AA190" s="152"/>
      <c r="AB190" s="152"/>
      <c r="AC190" s="152"/>
      <c r="AD190" s="152"/>
      <c r="AE190" s="152"/>
      <c r="AF190" s="152"/>
      <c r="AG190" s="152"/>
      <c r="AH190" s="152"/>
      <c r="AI190" s="152"/>
      <c r="AJ190" s="152"/>
      <c r="AK190" s="152"/>
      <c r="AL190" s="80"/>
    </row>
    <row r="191" spans="1:38" ht="9" customHeight="1" x14ac:dyDescent="0.15">
      <c r="A191" s="54" t="s">
        <v>99</v>
      </c>
      <c r="V191" s="85"/>
      <c r="W191" s="150" t="str">
        <f>IFERROR(VLOOKUP(A189,'Importe Descuentos'!A2:X103,21,0),"*** No aplica venta ***")</f>
        <v>$1495 (Mil Cuatrocientos Noventa y Cinco Pesos 00/100 M.N.)</v>
      </c>
      <c r="X191" s="150"/>
      <c r="Y191" s="150"/>
      <c r="Z191" s="150"/>
      <c r="AA191" s="150"/>
      <c r="AB191" s="150"/>
      <c r="AC191" s="150"/>
      <c r="AD191" s="150"/>
      <c r="AE191" s="150"/>
      <c r="AF191" s="150"/>
      <c r="AG191" s="150"/>
      <c r="AH191" s="150"/>
      <c r="AI191" s="150"/>
      <c r="AJ191" s="150"/>
      <c r="AK191" s="150"/>
    </row>
    <row r="192" spans="1:38" ht="9" customHeight="1" x14ac:dyDescent="0.15">
      <c r="A192" s="54" t="s">
        <v>185</v>
      </c>
      <c r="F192" s="149">
        <f>VLOOKUP(F17,'[1]BD''s AU'!$A$2:$CP$2490,59,0)</f>
        <v>4</v>
      </c>
      <c r="G192" s="149"/>
      <c r="H192" s="54" t="s">
        <v>186</v>
      </c>
    </row>
    <row r="193" spans="1:38" ht="6.95" customHeight="1" x14ac:dyDescent="0.15">
      <c r="H193" s="54"/>
    </row>
    <row r="194" spans="1:38" s="59" customFormat="1" ht="9" customHeight="1" x14ac:dyDescent="0.15">
      <c r="A194" s="59" t="s">
        <v>182</v>
      </c>
      <c r="C194" s="149" t="str">
        <f>IFERROR(IF(E188="*** No aplica venta ***","-",F18),"-")</f>
        <v>Toyota</v>
      </c>
      <c r="D194" s="149"/>
      <c r="E194" s="149"/>
      <c r="F194" s="149"/>
      <c r="G194" s="149"/>
      <c r="J194" s="82" t="s">
        <v>183</v>
      </c>
      <c r="K194" s="149">
        <f>IFERROR(IF(F192="-","-",F20),"-")</f>
        <v>2020</v>
      </c>
      <c r="L194" s="149"/>
      <c r="Q194" s="82" t="s">
        <v>184</v>
      </c>
      <c r="R194" s="149" t="str">
        <f>IFERROR(IF(E188="*** No aplica venta ***","-",Y19),"-")</f>
        <v>JTDKDTB3XL1634081</v>
      </c>
      <c r="S194" s="149"/>
      <c r="T194" s="149"/>
      <c r="U194" s="149"/>
      <c r="V194" s="149"/>
      <c r="W194" s="149"/>
      <c r="X194" s="149"/>
      <c r="Y194" s="149"/>
      <c r="AD194" s="63" t="s">
        <v>181</v>
      </c>
      <c r="AE194" s="149" t="str">
        <f>IFERROR(IF(E188="*** No aplica venta ***","-",Y20),"-")</f>
        <v>1NZ- 8989338</v>
      </c>
      <c r="AF194" s="149"/>
      <c r="AG194" s="149"/>
      <c r="AH194" s="149"/>
      <c r="AI194" s="149"/>
      <c r="AJ194" s="149"/>
      <c r="AK194" s="149"/>
      <c r="AL194" s="54"/>
    </row>
    <row r="195" spans="1:38" x14ac:dyDescent="0.15">
      <c r="A195" s="54" t="s">
        <v>179</v>
      </c>
      <c r="C195" s="149" t="str">
        <f>IFERROR(IF(E188="*** No aplica venta ***","-",F19),"-")</f>
        <v>Prius C 5 Ptas, Híbrido, T/A-CVT, D/H, A/A, ABS, B/A, E/E, CD/BT</v>
      </c>
      <c r="D195" s="149"/>
      <c r="E195" s="149"/>
      <c r="F195" s="149"/>
      <c r="G195" s="149"/>
      <c r="H195" s="149"/>
      <c r="I195" s="149"/>
      <c r="J195" s="149"/>
      <c r="K195" s="149"/>
      <c r="L195" s="149"/>
      <c r="M195" s="149"/>
      <c r="N195" s="149"/>
      <c r="O195" s="149"/>
      <c r="P195" s="149"/>
      <c r="Q195" s="149"/>
      <c r="R195" s="149"/>
      <c r="S195" s="149"/>
      <c r="T195" s="59"/>
      <c r="Y195" s="63" t="s">
        <v>180</v>
      </c>
      <c r="Z195" s="149" t="str">
        <f>IFERROR(IF(E188="*** No aplica venta ***","-",F21),"-")</f>
        <v>10F023</v>
      </c>
      <c r="AA195" s="149"/>
      <c r="AB195" s="149"/>
      <c r="AH195" s="82" t="s">
        <v>192</v>
      </c>
      <c r="AI195" s="151" t="str">
        <f>IFERROR(IF(E188="*** No aplica venta ***","-",F17),"-")</f>
        <v>20005</v>
      </c>
      <c r="AJ195" s="151"/>
      <c r="AK195" s="151"/>
    </row>
    <row r="196" spans="1:38" s="105" customFormat="1" ht="6.95" customHeight="1" x14ac:dyDescent="0.15">
      <c r="H196" s="108"/>
      <c r="U196" s="108"/>
    </row>
    <row r="197" spans="1:38" s="105" customFormat="1" ht="10.5" customHeight="1" x14ac:dyDescent="0.15">
      <c r="A197" s="156" t="s">
        <v>238</v>
      </c>
      <c r="B197" s="156"/>
      <c r="C197" s="156"/>
      <c r="D197" s="156"/>
      <c r="E197" s="156"/>
      <c r="F197" s="156"/>
      <c r="G197" s="156"/>
      <c r="H197" s="156"/>
      <c r="I197" s="156"/>
      <c r="J197" s="156"/>
      <c r="K197" s="156"/>
      <c r="L197" s="156"/>
      <c r="M197" s="156"/>
      <c r="N197" s="156"/>
      <c r="O197" s="156"/>
      <c r="P197" s="156"/>
      <c r="Q197" s="156"/>
      <c r="R197" s="156"/>
      <c r="S197" s="156"/>
      <c r="T197" s="156"/>
      <c r="U197" s="156"/>
      <c r="V197" s="156"/>
      <c r="W197" s="156"/>
      <c r="X197" s="156"/>
      <c r="Y197" s="156"/>
      <c r="Z197" s="156"/>
      <c r="AA197" s="156"/>
      <c r="AB197" s="156"/>
      <c r="AC197" s="156"/>
      <c r="AD197" s="156"/>
      <c r="AE197" s="156"/>
      <c r="AF197" s="156"/>
      <c r="AG197" s="156"/>
      <c r="AH197" s="156"/>
      <c r="AI197" s="156"/>
      <c r="AJ197" s="156"/>
      <c r="AK197" s="156"/>
      <c r="AL197" s="120"/>
    </row>
    <row r="198" spans="1:38" s="105" customFormat="1" ht="10.5" customHeight="1" x14ac:dyDescent="0.15">
      <c r="A198" s="157" t="s">
        <v>239</v>
      </c>
      <c r="B198" s="157"/>
      <c r="C198" s="157"/>
      <c r="D198" s="157"/>
      <c r="E198" s="157"/>
      <c r="F198" s="157"/>
      <c r="G198" s="157"/>
      <c r="H198" s="157"/>
      <c r="I198" s="157"/>
      <c r="J198" s="157"/>
      <c r="K198" s="157"/>
      <c r="L198" s="157"/>
      <c r="M198" s="157"/>
      <c r="N198" s="157"/>
      <c r="O198" s="157"/>
      <c r="P198" s="157"/>
      <c r="Q198" s="157"/>
      <c r="R198" s="157"/>
      <c r="S198" s="157"/>
      <c r="T198" s="157"/>
      <c r="U198" s="157"/>
      <c r="V198" s="157"/>
      <c r="W198" s="157"/>
      <c r="X198" s="157"/>
      <c r="Y198" s="157"/>
      <c r="Z198" s="157"/>
      <c r="AA198" s="157"/>
      <c r="AB198" s="157"/>
      <c r="AC198" s="157"/>
      <c r="AD198" s="157"/>
      <c r="AE198" s="157"/>
      <c r="AF198" s="157"/>
      <c r="AG198" s="157"/>
      <c r="AH198" s="157"/>
      <c r="AI198" s="157"/>
      <c r="AJ198" s="157"/>
      <c r="AK198" s="157"/>
      <c r="AL198" s="120"/>
    </row>
    <row r="199" spans="1:38" s="105" customFormat="1" ht="10.5" customHeight="1" x14ac:dyDescent="0.15">
      <c r="A199" s="157" t="s">
        <v>240</v>
      </c>
      <c r="B199" s="157"/>
      <c r="C199" s="157"/>
      <c r="D199" s="157"/>
      <c r="E199" s="157"/>
      <c r="F199" s="157"/>
      <c r="G199" s="157"/>
      <c r="H199" s="157"/>
      <c r="I199" s="157"/>
      <c r="J199" s="157"/>
      <c r="K199" s="157"/>
      <c r="L199" s="157"/>
      <c r="M199" s="157"/>
      <c r="N199" s="157"/>
      <c r="O199" s="157"/>
      <c r="P199" s="157"/>
      <c r="Q199" s="157"/>
      <c r="R199" s="157"/>
      <c r="S199" s="157"/>
      <c r="T199" s="157"/>
      <c r="U199" s="157"/>
      <c r="V199" s="157"/>
      <c r="W199" s="157"/>
      <c r="X199" s="157"/>
      <c r="Y199" s="157"/>
      <c r="Z199" s="157"/>
      <c r="AA199" s="157"/>
      <c r="AB199" s="157"/>
      <c r="AC199" s="157"/>
      <c r="AD199" s="157"/>
      <c r="AE199" s="157"/>
      <c r="AF199" s="157"/>
      <c r="AG199" s="157"/>
      <c r="AH199" s="157"/>
      <c r="AI199" s="157"/>
      <c r="AJ199" s="157"/>
      <c r="AK199" s="157"/>
      <c r="AL199" s="120"/>
    </row>
    <row r="200" spans="1:38" s="105" customFormat="1" ht="6.95" customHeight="1" x14ac:dyDescent="0.15">
      <c r="A200" s="134"/>
      <c r="B200" s="134"/>
      <c r="C200" s="134"/>
      <c r="D200" s="134"/>
      <c r="E200" s="134"/>
      <c r="F200" s="134"/>
      <c r="G200" s="134"/>
      <c r="H200" s="134"/>
      <c r="I200" s="134"/>
      <c r="J200" s="134"/>
      <c r="K200" s="134"/>
      <c r="L200" s="134"/>
      <c r="M200" s="134"/>
      <c r="N200" s="134"/>
      <c r="O200" s="134"/>
      <c r="P200" s="134"/>
      <c r="Q200" s="134"/>
      <c r="R200" s="134"/>
      <c r="S200" s="134"/>
      <c r="T200" s="134"/>
      <c r="U200" s="134"/>
      <c r="V200" s="134"/>
      <c r="W200" s="134"/>
      <c r="X200" s="134"/>
      <c r="Y200" s="134"/>
      <c r="Z200" s="134"/>
      <c r="AA200" s="134"/>
      <c r="AB200" s="134"/>
      <c r="AC200" s="134"/>
      <c r="AD200" s="134"/>
      <c r="AE200" s="134"/>
      <c r="AF200" s="134"/>
      <c r="AG200" s="134"/>
      <c r="AH200" s="134"/>
      <c r="AI200" s="134"/>
      <c r="AJ200" s="134"/>
      <c r="AK200" s="134"/>
      <c r="AL200" s="120"/>
    </row>
    <row r="201" spans="1:38" s="105" customFormat="1" ht="11.25" x14ac:dyDescent="0.2">
      <c r="A201" s="111" t="s">
        <v>100</v>
      </c>
      <c r="B201" s="111" t="s">
        <v>101</v>
      </c>
      <c r="H201" s="108"/>
      <c r="U201" s="108"/>
    </row>
    <row r="202" spans="1:38" s="105" customFormat="1" ht="6.95" customHeight="1" x14ac:dyDescent="0.15">
      <c r="A202" s="112"/>
      <c r="B202" s="112"/>
      <c r="C202" s="112"/>
      <c r="D202" s="112"/>
      <c r="E202" s="112"/>
      <c r="F202" s="112"/>
      <c r="G202" s="112"/>
      <c r="H202" s="116"/>
      <c r="I202" s="112"/>
      <c r="J202" s="112"/>
      <c r="K202" s="112"/>
      <c r="L202" s="112"/>
      <c r="M202" s="112"/>
      <c r="N202" s="112"/>
      <c r="O202" s="112"/>
      <c r="P202" s="112"/>
      <c r="Q202" s="112"/>
      <c r="R202" s="112"/>
      <c r="S202" s="112"/>
      <c r="T202" s="112"/>
      <c r="U202" s="116"/>
      <c r="V202" s="112"/>
      <c r="W202" s="112"/>
      <c r="X202" s="112"/>
      <c r="Y202" s="112"/>
      <c r="Z202" s="112"/>
    </row>
    <row r="203" spans="1:38" s="105" customFormat="1" x14ac:dyDescent="0.15">
      <c r="A203" s="112"/>
      <c r="B203" s="153" t="s">
        <v>167</v>
      </c>
      <c r="C203" s="153"/>
      <c r="D203" s="153"/>
      <c r="E203" s="153"/>
      <c r="F203" s="153"/>
      <c r="G203" s="153"/>
      <c r="H203" s="153"/>
      <c r="I203" s="153"/>
      <c r="J203" s="153"/>
      <c r="K203" s="153"/>
      <c r="L203" s="153"/>
      <c r="M203" s="153"/>
      <c r="N203" s="153"/>
      <c r="O203" s="153"/>
      <c r="P203" s="153"/>
      <c r="Q203" s="153"/>
      <c r="R203" s="153"/>
      <c r="S203" s="153"/>
      <c r="T203" s="153"/>
      <c r="U203" s="153"/>
      <c r="V203" s="153"/>
      <c r="W203" s="153"/>
      <c r="X203" s="153"/>
      <c r="Y203" s="153"/>
      <c r="Z203" s="153"/>
      <c r="AA203" s="153"/>
      <c r="AB203" s="153"/>
      <c r="AC203" s="153"/>
      <c r="AD203" s="153"/>
      <c r="AE203" s="153"/>
      <c r="AF203" s="153"/>
      <c r="AG203" s="153"/>
      <c r="AH203" s="153"/>
      <c r="AI203" s="153"/>
      <c r="AJ203" s="153"/>
      <c r="AK203" s="153"/>
    </row>
    <row r="204" spans="1:38" s="105" customFormat="1" x14ac:dyDescent="0.15">
      <c r="A204" s="112"/>
      <c r="B204" s="153"/>
      <c r="C204" s="153"/>
      <c r="D204" s="153"/>
      <c r="E204" s="153"/>
      <c r="F204" s="153"/>
      <c r="G204" s="153"/>
      <c r="H204" s="153"/>
      <c r="I204" s="153"/>
      <c r="J204" s="153"/>
      <c r="K204" s="153"/>
      <c r="L204" s="153"/>
      <c r="M204" s="153"/>
      <c r="N204" s="153"/>
      <c r="O204" s="153"/>
      <c r="P204" s="153"/>
      <c r="Q204" s="153"/>
      <c r="R204" s="153"/>
      <c r="S204" s="153"/>
      <c r="T204" s="153"/>
      <c r="U204" s="153"/>
      <c r="V204" s="153"/>
      <c r="W204" s="153"/>
      <c r="X204" s="153"/>
      <c r="Y204" s="153"/>
      <c r="Z204" s="153"/>
      <c r="AA204" s="153"/>
      <c r="AB204" s="153"/>
      <c r="AC204" s="153"/>
      <c r="AD204" s="153"/>
      <c r="AE204" s="153"/>
      <c r="AF204" s="153"/>
      <c r="AG204" s="153"/>
      <c r="AH204" s="153"/>
      <c r="AI204" s="153"/>
      <c r="AJ204" s="153"/>
      <c r="AK204" s="153"/>
    </row>
    <row r="205" spans="1:38" s="105" customFormat="1" ht="5.0999999999999996" customHeight="1" x14ac:dyDescent="0.15">
      <c r="A205" s="112"/>
      <c r="B205" s="112"/>
      <c r="C205" s="112"/>
      <c r="D205" s="112"/>
      <c r="E205" s="112"/>
      <c r="F205" s="112"/>
      <c r="G205" s="112"/>
      <c r="H205" s="116"/>
      <c r="I205" s="112"/>
      <c r="J205" s="112"/>
      <c r="K205" s="112"/>
      <c r="L205" s="112"/>
      <c r="M205" s="112"/>
      <c r="N205" s="112"/>
      <c r="O205" s="112"/>
      <c r="P205" s="112"/>
      <c r="Q205" s="112"/>
      <c r="R205" s="112"/>
      <c r="S205" s="112"/>
      <c r="T205" s="112"/>
      <c r="U205" s="116"/>
      <c r="V205" s="112"/>
      <c r="W205" s="112"/>
      <c r="X205" s="112"/>
      <c r="Y205" s="112"/>
      <c r="Z205" s="112"/>
    </row>
    <row r="206" spans="1:38" s="105" customFormat="1" x14ac:dyDescent="0.15">
      <c r="A206" s="112"/>
      <c r="B206" s="112"/>
      <c r="C206" s="135" t="s">
        <v>91</v>
      </c>
      <c r="D206" s="112" t="s">
        <v>102</v>
      </c>
      <c r="E206" s="112"/>
      <c r="F206" s="112"/>
      <c r="G206" s="112"/>
      <c r="H206" s="116"/>
      <c r="I206" s="112"/>
      <c r="J206" s="112"/>
      <c r="K206" s="112"/>
      <c r="L206" s="112"/>
      <c r="M206" s="112"/>
      <c r="N206" s="112"/>
      <c r="O206" s="112"/>
      <c r="P206" s="112"/>
      <c r="Q206" s="112"/>
      <c r="R206" s="112"/>
      <c r="S206" s="112"/>
      <c r="T206" s="112"/>
      <c r="U206" s="116"/>
      <c r="V206" s="112"/>
      <c r="W206" s="112"/>
      <c r="X206" s="112"/>
      <c r="Y206" s="112"/>
      <c r="Z206" s="112"/>
    </row>
    <row r="207" spans="1:38" s="105" customFormat="1" ht="3" customHeight="1" x14ac:dyDescent="0.15">
      <c r="A207" s="112"/>
      <c r="B207" s="112"/>
      <c r="C207" s="121"/>
      <c r="E207" s="112"/>
      <c r="F207" s="112"/>
      <c r="G207" s="112"/>
      <c r="H207" s="116"/>
      <c r="I207" s="112"/>
      <c r="J207" s="112"/>
      <c r="K207" s="112"/>
      <c r="L207" s="112"/>
      <c r="M207" s="112"/>
      <c r="N207" s="112"/>
      <c r="O207" s="112"/>
      <c r="P207" s="112"/>
      <c r="Q207" s="112"/>
      <c r="R207" s="112"/>
      <c r="S207" s="112"/>
      <c r="T207" s="112"/>
      <c r="U207" s="116"/>
      <c r="V207" s="112"/>
      <c r="W207" s="112"/>
      <c r="X207" s="112"/>
      <c r="Y207" s="112"/>
      <c r="Z207" s="112"/>
    </row>
    <row r="208" spans="1:38" s="105" customFormat="1" x14ac:dyDescent="0.15">
      <c r="A208" s="112"/>
      <c r="B208" s="112"/>
      <c r="C208" s="135" t="s">
        <v>92</v>
      </c>
      <c r="D208" s="112" t="s">
        <v>103</v>
      </c>
      <c r="E208" s="112"/>
      <c r="F208" s="112"/>
      <c r="G208" s="112"/>
      <c r="H208" s="116"/>
      <c r="I208" s="112"/>
      <c r="J208" s="112"/>
      <c r="K208" s="112"/>
      <c r="L208" s="112"/>
      <c r="M208" s="112"/>
      <c r="N208" s="112"/>
      <c r="O208" s="112"/>
      <c r="P208" s="112"/>
      <c r="Q208" s="112"/>
      <c r="R208" s="112"/>
      <c r="S208" s="112"/>
      <c r="T208" s="112"/>
      <c r="U208" s="116"/>
      <c r="V208" s="112"/>
      <c r="W208" s="112"/>
      <c r="X208" s="112"/>
      <c r="Y208" s="112"/>
      <c r="Z208" s="112"/>
    </row>
    <row r="209" spans="1:37" s="105" customFormat="1" ht="3" customHeight="1" x14ac:dyDescent="0.15">
      <c r="A209" s="112"/>
      <c r="B209" s="112"/>
      <c r="C209" s="121"/>
      <c r="E209" s="112"/>
      <c r="F209" s="112"/>
      <c r="G209" s="112"/>
      <c r="H209" s="116"/>
      <c r="I209" s="112"/>
      <c r="J209" s="112"/>
      <c r="K209" s="112"/>
      <c r="L209" s="112"/>
      <c r="M209" s="112"/>
      <c r="N209" s="112"/>
      <c r="O209" s="112"/>
      <c r="P209" s="112"/>
      <c r="Q209" s="112"/>
      <c r="R209" s="112"/>
      <c r="S209" s="112"/>
      <c r="T209" s="112"/>
      <c r="U209" s="116"/>
      <c r="V209" s="112"/>
      <c r="W209" s="112"/>
      <c r="X209" s="112"/>
      <c r="Y209" s="112"/>
      <c r="Z209" s="112"/>
    </row>
    <row r="210" spans="1:37" s="105" customFormat="1" x14ac:dyDescent="0.15">
      <c r="A210" s="112"/>
      <c r="B210" s="112"/>
      <c r="C210" s="135" t="s">
        <v>93</v>
      </c>
      <c r="D210" s="112" t="s">
        <v>168</v>
      </c>
      <c r="E210" s="112"/>
      <c r="F210" s="112"/>
      <c r="G210" s="112"/>
      <c r="H210" s="116"/>
      <c r="I210" s="112"/>
      <c r="J210" s="112"/>
      <c r="K210" s="112"/>
      <c r="L210" s="112"/>
      <c r="M210" s="112"/>
      <c r="N210" s="112"/>
      <c r="O210" s="112"/>
      <c r="P210" s="112"/>
      <c r="Q210" s="112"/>
      <c r="R210" s="112"/>
      <c r="S210" s="112"/>
      <c r="T210" s="112"/>
      <c r="U210" s="116"/>
      <c r="V210" s="112"/>
      <c r="W210" s="112"/>
      <c r="X210" s="112"/>
      <c r="Y210" s="112"/>
      <c r="Z210" s="112"/>
    </row>
    <row r="211" spans="1:37" s="105" customFormat="1" ht="3" customHeight="1" x14ac:dyDescent="0.15">
      <c r="A211" s="112"/>
      <c r="B211" s="112"/>
      <c r="C211" s="121"/>
      <c r="E211" s="112"/>
      <c r="F211" s="112"/>
      <c r="G211" s="112"/>
      <c r="H211" s="116"/>
      <c r="I211" s="112"/>
      <c r="J211" s="112"/>
      <c r="K211" s="112"/>
      <c r="L211" s="112"/>
      <c r="M211" s="112"/>
      <c r="N211" s="112"/>
      <c r="O211" s="112"/>
      <c r="P211" s="112"/>
      <c r="Q211" s="112"/>
      <c r="R211" s="112"/>
      <c r="S211" s="112"/>
      <c r="T211" s="112"/>
      <c r="U211" s="116"/>
      <c r="V211" s="112"/>
      <c r="W211" s="112"/>
      <c r="X211" s="112"/>
      <c r="Y211" s="112"/>
      <c r="Z211" s="112"/>
    </row>
    <row r="212" spans="1:37" s="105" customFormat="1" x14ac:dyDescent="0.15">
      <c r="A212" s="112"/>
      <c r="B212" s="112"/>
      <c r="C212" s="135" t="s">
        <v>95</v>
      </c>
      <c r="D212" s="112" t="s">
        <v>166</v>
      </c>
      <c r="E212" s="112"/>
      <c r="F212" s="112"/>
      <c r="G212" s="112"/>
      <c r="H212" s="116"/>
      <c r="I212" s="112"/>
      <c r="J212" s="112"/>
      <c r="K212" s="112"/>
      <c r="L212" s="112"/>
      <c r="M212" s="112"/>
      <c r="N212" s="112"/>
      <c r="O212" s="112"/>
      <c r="P212" s="112"/>
      <c r="Q212" s="112"/>
      <c r="R212" s="112"/>
      <c r="S212" s="112"/>
      <c r="T212" s="112"/>
      <c r="U212" s="116"/>
      <c r="V212" s="112"/>
      <c r="W212" s="112"/>
      <c r="X212" s="112"/>
      <c r="Y212" s="112"/>
      <c r="Z212" s="112"/>
    </row>
    <row r="213" spans="1:37" s="105" customFormat="1" ht="3" customHeight="1" x14ac:dyDescent="0.15">
      <c r="C213" s="121"/>
      <c r="H213" s="108"/>
      <c r="U213" s="108"/>
    </row>
    <row r="214" spans="1:37" s="105" customFormat="1" x14ac:dyDescent="0.15">
      <c r="C214" s="135" t="s">
        <v>104</v>
      </c>
      <c r="D214" s="154" t="s">
        <v>189</v>
      </c>
      <c r="E214" s="154"/>
      <c r="F214" s="154"/>
      <c r="G214" s="154"/>
      <c r="H214" s="154"/>
      <c r="I214" s="154"/>
      <c r="J214" s="154"/>
      <c r="K214" s="154"/>
      <c r="L214" s="154"/>
      <c r="M214" s="154"/>
      <c r="N214" s="154"/>
      <c r="O214" s="154"/>
      <c r="P214" s="154"/>
      <c r="Q214" s="154"/>
      <c r="R214" s="154"/>
      <c r="S214" s="154"/>
      <c r="T214" s="154"/>
      <c r="U214" s="154"/>
      <c r="V214" s="154"/>
      <c r="W214" s="154"/>
      <c r="X214" s="154"/>
      <c r="Y214" s="154"/>
      <c r="Z214" s="154"/>
      <c r="AA214" s="154"/>
      <c r="AB214" s="154"/>
      <c r="AC214" s="154"/>
      <c r="AD214" s="154"/>
      <c r="AE214" s="154"/>
      <c r="AF214" s="154"/>
      <c r="AG214" s="154"/>
      <c r="AH214" s="154"/>
      <c r="AI214" s="154"/>
      <c r="AJ214" s="154"/>
      <c r="AK214" s="154"/>
    </row>
    <row r="215" spans="1:37" s="105" customFormat="1" ht="3" customHeight="1" x14ac:dyDescent="0.15">
      <c r="C215" s="121"/>
      <c r="H215" s="108"/>
      <c r="U215" s="108"/>
    </row>
    <row r="216" spans="1:37" s="105" customFormat="1" x14ac:dyDescent="0.15">
      <c r="C216" s="135" t="s">
        <v>105</v>
      </c>
      <c r="D216" s="112" t="s">
        <v>106</v>
      </c>
      <c r="H216" s="108"/>
      <c r="U216" s="108"/>
    </row>
    <row r="217" spans="1:37" s="105" customFormat="1" ht="3" customHeight="1" x14ac:dyDescent="0.15">
      <c r="C217" s="121"/>
      <c r="H217" s="108"/>
      <c r="U217" s="108"/>
    </row>
    <row r="218" spans="1:37" s="105" customFormat="1" ht="9" customHeight="1" x14ac:dyDescent="0.15">
      <c r="C218" s="121" t="s">
        <v>107</v>
      </c>
      <c r="D218" s="121" t="s">
        <v>175</v>
      </c>
      <c r="E218" s="136"/>
      <c r="F218" s="136"/>
      <c r="G218" s="136"/>
      <c r="H218" s="136"/>
      <c r="I218" s="136"/>
      <c r="J218" s="136"/>
      <c r="K218" s="136"/>
      <c r="L218" s="136"/>
      <c r="M218" s="136"/>
      <c r="N218" s="136"/>
      <c r="O218" s="136"/>
      <c r="P218" s="136"/>
      <c r="Q218" s="136"/>
      <c r="R218" s="136"/>
      <c r="S218" s="136"/>
      <c r="T218" s="136"/>
      <c r="U218" s="136"/>
      <c r="V218" s="136"/>
      <c r="W218" s="136"/>
      <c r="X218" s="136"/>
      <c r="Y218" s="136"/>
      <c r="Z218" s="136"/>
      <c r="AA218" s="136"/>
      <c r="AB218" s="136"/>
      <c r="AC218" s="136"/>
      <c r="AD218" s="136"/>
      <c r="AE218" s="136"/>
      <c r="AF218" s="136"/>
      <c r="AG218" s="136"/>
      <c r="AH218" s="136"/>
      <c r="AI218" s="136"/>
      <c r="AJ218" s="136"/>
      <c r="AK218" s="136"/>
    </row>
    <row r="219" spans="1:37" s="105" customFormat="1" ht="3" customHeight="1" x14ac:dyDescent="0.15">
      <c r="C219" s="121"/>
      <c r="D219" s="136"/>
      <c r="E219" s="136"/>
      <c r="F219" s="136"/>
      <c r="G219" s="136"/>
      <c r="H219" s="136"/>
      <c r="I219" s="136"/>
      <c r="J219" s="136"/>
      <c r="K219" s="136"/>
      <c r="L219" s="136"/>
      <c r="M219" s="136"/>
      <c r="N219" s="136"/>
      <c r="O219" s="136"/>
      <c r="P219" s="136"/>
      <c r="Q219" s="136"/>
      <c r="R219" s="136"/>
      <c r="S219" s="136"/>
      <c r="T219" s="136"/>
      <c r="U219" s="136"/>
      <c r="V219" s="136"/>
      <c r="W219" s="136"/>
      <c r="X219" s="136"/>
      <c r="Y219" s="136"/>
      <c r="Z219" s="136"/>
      <c r="AA219" s="136"/>
      <c r="AB219" s="136"/>
      <c r="AC219" s="136"/>
      <c r="AD219" s="136"/>
      <c r="AE219" s="136"/>
      <c r="AF219" s="136"/>
      <c r="AG219" s="136"/>
      <c r="AH219" s="136"/>
      <c r="AI219" s="136"/>
      <c r="AJ219" s="136"/>
      <c r="AK219" s="136"/>
    </row>
    <row r="220" spans="1:37" s="105" customFormat="1" ht="9.9499999999999993" customHeight="1" x14ac:dyDescent="0.15">
      <c r="C220" s="121" t="s">
        <v>169</v>
      </c>
      <c r="D220" s="153" t="s">
        <v>241</v>
      </c>
      <c r="E220" s="153"/>
      <c r="F220" s="153"/>
      <c r="G220" s="153"/>
      <c r="H220" s="153"/>
      <c r="I220" s="153"/>
      <c r="J220" s="153"/>
      <c r="K220" s="153"/>
      <c r="L220" s="153"/>
      <c r="M220" s="153"/>
      <c r="N220" s="153"/>
      <c r="O220" s="153"/>
      <c r="P220" s="153"/>
      <c r="Q220" s="153"/>
      <c r="R220" s="153"/>
      <c r="S220" s="153"/>
      <c r="T220" s="153"/>
      <c r="U220" s="153"/>
      <c r="V220" s="153"/>
      <c r="W220" s="153"/>
      <c r="X220" s="153"/>
      <c r="Y220" s="153"/>
      <c r="Z220" s="153"/>
      <c r="AA220" s="153"/>
      <c r="AB220" s="153"/>
      <c r="AC220" s="153"/>
      <c r="AD220" s="153"/>
      <c r="AE220" s="153"/>
      <c r="AF220" s="153"/>
      <c r="AG220" s="153"/>
      <c r="AH220" s="153"/>
      <c r="AI220" s="153"/>
      <c r="AJ220" s="153"/>
      <c r="AK220" s="153"/>
    </row>
    <row r="221" spans="1:37" s="105" customFormat="1" ht="9.9499999999999993" customHeight="1" x14ac:dyDescent="0.15">
      <c r="C221" s="121"/>
      <c r="D221" s="153"/>
      <c r="E221" s="153"/>
      <c r="F221" s="153"/>
      <c r="G221" s="153"/>
      <c r="H221" s="153"/>
      <c r="I221" s="153"/>
      <c r="J221" s="153"/>
      <c r="K221" s="153"/>
      <c r="L221" s="153"/>
      <c r="M221" s="153"/>
      <c r="N221" s="153"/>
      <c r="O221" s="153"/>
      <c r="P221" s="153"/>
      <c r="Q221" s="153"/>
      <c r="R221" s="153"/>
      <c r="S221" s="153"/>
      <c r="T221" s="153"/>
      <c r="U221" s="153"/>
      <c r="V221" s="153"/>
      <c r="W221" s="153"/>
      <c r="X221" s="153"/>
      <c r="Y221" s="153"/>
      <c r="Z221" s="153"/>
      <c r="AA221" s="153"/>
      <c r="AB221" s="153"/>
      <c r="AC221" s="153"/>
      <c r="AD221" s="153"/>
      <c r="AE221" s="153"/>
      <c r="AF221" s="153"/>
      <c r="AG221" s="153"/>
      <c r="AH221" s="153"/>
      <c r="AI221" s="153"/>
      <c r="AJ221" s="153"/>
      <c r="AK221" s="153"/>
    </row>
    <row r="222" spans="1:37" s="105" customFormat="1" ht="3" customHeight="1" x14ac:dyDescent="0.15">
      <c r="C222" s="121"/>
      <c r="D222" s="133"/>
      <c r="E222" s="133"/>
      <c r="F222" s="133"/>
      <c r="G222" s="133"/>
      <c r="H222" s="133"/>
      <c r="I222" s="133"/>
      <c r="J222" s="133"/>
      <c r="K222" s="133"/>
      <c r="L222" s="133"/>
      <c r="M222" s="133"/>
      <c r="N222" s="133"/>
      <c r="O222" s="133"/>
      <c r="P222" s="133"/>
      <c r="Q222" s="133"/>
      <c r="R222" s="133"/>
      <c r="S222" s="133"/>
      <c r="T222" s="133"/>
      <c r="U222" s="133"/>
      <c r="V222" s="133"/>
      <c r="W222" s="133"/>
      <c r="X222" s="133"/>
      <c r="Y222" s="133"/>
      <c r="Z222" s="133"/>
      <c r="AA222" s="133"/>
      <c r="AB222" s="133"/>
      <c r="AC222" s="133"/>
      <c r="AD222" s="133"/>
      <c r="AE222" s="133"/>
      <c r="AF222" s="133"/>
      <c r="AG222" s="133"/>
      <c r="AH222" s="133"/>
      <c r="AI222" s="133"/>
      <c r="AJ222" s="133"/>
      <c r="AK222" s="133"/>
    </row>
    <row r="223" spans="1:37" s="105" customFormat="1" ht="9.9499999999999993" customHeight="1" x14ac:dyDescent="0.15">
      <c r="C223" s="121" t="s">
        <v>242</v>
      </c>
      <c r="D223" s="158" t="s">
        <v>243</v>
      </c>
      <c r="E223" s="158"/>
      <c r="F223" s="158"/>
      <c r="G223" s="158"/>
      <c r="H223" s="158"/>
      <c r="I223" s="158"/>
      <c r="J223" s="158"/>
      <c r="K223" s="158"/>
      <c r="L223" s="158"/>
      <c r="M223" s="158"/>
      <c r="N223" s="158"/>
      <c r="O223" s="158"/>
      <c r="P223" s="158"/>
      <c r="Q223" s="158"/>
      <c r="R223" s="158"/>
      <c r="S223" s="158"/>
      <c r="T223" s="158"/>
      <c r="U223" s="158"/>
      <c r="V223" s="158"/>
      <c r="W223" s="158"/>
      <c r="X223" s="158"/>
      <c r="Y223" s="158"/>
      <c r="Z223" s="158"/>
      <c r="AA223" s="158"/>
      <c r="AB223" s="158"/>
      <c r="AC223" s="158"/>
      <c r="AD223" s="158"/>
      <c r="AE223" s="158"/>
      <c r="AF223" s="158"/>
      <c r="AG223" s="158"/>
      <c r="AH223" s="158"/>
      <c r="AI223" s="158"/>
      <c r="AJ223" s="158"/>
      <c r="AK223" s="158"/>
    </row>
    <row r="224" spans="1:37" s="105" customFormat="1" ht="3" customHeight="1" x14ac:dyDescent="0.15">
      <c r="C224" s="121"/>
      <c r="H224" s="108"/>
      <c r="U224" s="108"/>
    </row>
    <row r="225" spans="1:38" s="105" customFormat="1" ht="9.9499999999999993" customHeight="1" x14ac:dyDescent="0.15">
      <c r="C225" s="137" t="s">
        <v>244</v>
      </c>
      <c r="D225" s="159" t="s">
        <v>245</v>
      </c>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159"/>
      <c r="AK225" s="159"/>
    </row>
    <row r="226" spans="1:38" s="105" customFormat="1" ht="6.95" customHeight="1" x14ac:dyDescent="0.15">
      <c r="H226" s="108"/>
      <c r="U226" s="108"/>
    </row>
    <row r="227" spans="1:38" ht="9" customHeight="1" x14ac:dyDescent="0.15">
      <c r="A227" s="152" t="s">
        <v>170</v>
      </c>
      <c r="B227" s="152"/>
      <c r="C227" s="152"/>
      <c r="D227" s="152"/>
      <c r="E227" s="152"/>
      <c r="F227" s="152"/>
      <c r="G227" s="152"/>
      <c r="H227" s="152"/>
      <c r="I227" s="152"/>
      <c r="J227" s="152"/>
      <c r="K227" s="152"/>
      <c r="L227" s="152"/>
      <c r="M227" s="152"/>
      <c r="N227" s="152"/>
      <c r="O227" s="152"/>
      <c r="P227" s="152"/>
      <c r="Q227" s="152"/>
      <c r="R227" s="152"/>
      <c r="S227" s="152"/>
      <c r="T227" s="152"/>
      <c r="U227" s="152"/>
      <c r="V227" s="152"/>
      <c r="W227" s="152"/>
      <c r="X227" s="152"/>
      <c r="Y227" s="152"/>
      <c r="Z227" s="152"/>
      <c r="AA227" s="152"/>
      <c r="AB227" s="152"/>
      <c r="AC227" s="152"/>
      <c r="AD227" s="152"/>
      <c r="AE227" s="152"/>
      <c r="AF227" s="152"/>
      <c r="AG227" s="152"/>
      <c r="AH227" s="152"/>
      <c r="AI227" s="152"/>
      <c r="AJ227" s="152"/>
      <c r="AK227" s="152"/>
      <c r="AL227" s="80"/>
    </row>
    <row r="228" spans="1:38" ht="9" customHeight="1" x14ac:dyDescent="0.15">
      <c r="A228" s="54" t="s">
        <v>171</v>
      </c>
      <c r="H228" s="54"/>
      <c r="U228" s="149" t="str">
        <f>IFERROR(IF(E188="*** No aplica venta ***","-",F6),"-")</f>
        <v>Mancilla Casiano Carlos</v>
      </c>
      <c r="V228" s="149"/>
      <c r="W228" s="149"/>
      <c r="X228" s="149"/>
      <c r="Y228" s="149"/>
      <c r="Z228" s="149"/>
      <c r="AA228" s="149"/>
      <c r="AB228" s="149"/>
      <c r="AC228" s="149"/>
      <c r="AD228" s="149"/>
      <c r="AE228" s="149"/>
      <c r="AF228" s="149"/>
      <c r="AG228" s="149"/>
      <c r="AH228" s="149"/>
      <c r="AI228" s="149"/>
      <c r="AJ228" s="149"/>
      <c r="AK228" s="149"/>
    </row>
    <row r="229" spans="1:38" x14ac:dyDescent="0.15">
      <c r="A229" s="54" t="s">
        <v>172</v>
      </c>
      <c r="C229" s="149">
        <f>IFERROR(IF(E188="*** No aplica venta ***","-",N8),"-")</f>
        <v>0</v>
      </c>
      <c r="D229" s="149"/>
      <c r="E229" s="149"/>
      <c r="F229" s="149"/>
      <c r="G229" s="149"/>
      <c r="H229" s="54"/>
      <c r="M229" s="82" t="s">
        <v>108</v>
      </c>
      <c r="N229" s="149">
        <f>IFERROR(IF(E188="*** No aplica venta ***","-",F8),"-")</f>
        <v>40329001</v>
      </c>
      <c r="O229" s="149"/>
      <c r="P229" s="149"/>
      <c r="Q229" s="149"/>
      <c r="R229" s="149"/>
      <c r="U229" s="54"/>
      <c r="V229" s="82" t="s">
        <v>173</v>
      </c>
      <c r="W229" s="155" t="str">
        <f>IFERROR(IF(E188="*** No aplica venta ***","-",F7),"-")</f>
        <v>Servicios Administrativos en Reclamaciones, S.A. de C.V.</v>
      </c>
      <c r="X229" s="155"/>
      <c r="Y229" s="155"/>
      <c r="Z229" s="155"/>
      <c r="AA229" s="155"/>
      <c r="AB229" s="155"/>
      <c r="AC229" s="155"/>
      <c r="AD229" s="155"/>
      <c r="AE229" s="155"/>
      <c r="AF229" s="155"/>
      <c r="AG229" s="155"/>
      <c r="AH229" s="155"/>
      <c r="AI229" s="155"/>
      <c r="AJ229" s="155"/>
      <c r="AK229" s="155"/>
    </row>
    <row r="230" spans="1:38" x14ac:dyDescent="0.15">
      <c r="A230" s="62" t="s">
        <v>206</v>
      </c>
      <c r="B230" s="62"/>
      <c r="C230" s="62"/>
      <c r="D230" s="62"/>
      <c r="E230" s="62"/>
      <c r="F230" s="62"/>
      <c r="G230" s="62"/>
      <c r="H230" s="62"/>
      <c r="I230" s="149" t="str">
        <f>IFERROR(IF(E188="*** No aplica venta ***","-",Y17),"-")</f>
        <v>Asesor de Servicio</v>
      </c>
      <c r="J230" s="149"/>
      <c r="K230" s="149"/>
      <c r="L230" s="149"/>
      <c r="M230" s="149"/>
      <c r="N230" s="149"/>
      <c r="O230" s="149"/>
      <c r="P230" s="149"/>
      <c r="Q230" s="62"/>
      <c r="R230" s="59"/>
      <c r="S230" s="59"/>
      <c r="T230" s="59"/>
    </row>
    <row r="231" spans="1:38" s="105" customFormat="1" ht="5.0999999999999996" customHeight="1" x14ac:dyDescent="0.15">
      <c r="H231" s="108"/>
      <c r="U231" s="108"/>
    </row>
    <row r="232" spans="1:38" s="105" customFormat="1" ht="12" x14ac:dyDescent="0.15">
      <c r="A232" s="186" t="s">
        <v>109</v>
      </c>
      <c r="B232" s="186"/>
      <c r="C232" s="186"/>
      <c r="D232" s="186"/>
      <c r="E232" s="186"/>
      <c r="F232" s="186"/>
      <c r="G232" s="186"/>
      <c r="H232" s="186"/>
      <c r="I232" s="186"/>
      <c r="J232" s="186"/>
      <c r="K232" s="186"/>
      <c r="L232" s="186"/>
      <c r="M232" s="186"/>
      <c r="N232" s="186"/>
      <c r="O232" s="186"/>
      <c r="P232" s="186"/>
      <c r="Q232" s="186"/>
      <c r="R232" s="186"/>
      <c r="S232" s="186"/>
      <c r="T232" s="186"/>
      <c r="U232" s="186"/>
      <c r="V232" s="186"/>
      <c r="W232" s="186"/>
      <c r="X232" s="186"/>
      <c r="Y232" s="186"/>
      <c r="Z232" s="186"/>
      <c r="AA232" s="186"/>
      <c r="AB232" s="186"/>
      <c r="AC232" s="186"/>
      <c r="AD232" s="186"/>
      <c r="AE232" s="186"/>
      <c r="AF232" s="186"/>
      <c r="AG232" s="186"/>
      <c r="AH232" s="186"/>
      <c r="AI232" s="186"/>
      <c r="AJ232" s="186"/>
      <c r="AK232" s="186"/>
      <c r="AL232" s="186"/>
    </row>
    <row r="233" spans="1:38" s="105" customFormat="1" ht="6.95" customHeight="1" x14ac:dyDescent="0.15">
      <c r="A233" s="138"/>
      <c r="H233" s="108"/>
      <c r="U233" s="108"/>
    </row>
    <row r="234" spans="1:38" s="105" customFormat="1" ht="6.95" customHeight="1" x14ac:dyDescent="0.15">
      <c r="A234" s="138"/>
      <c r="H234" s="108"/>
      <c r="U234" s="108"/>
    </row>
    <row r="235" spans="1:38" s="105" customFormat="1" ht="6.95" customHeight="1" x14ac:dyDescent="0.15">
      <c r="A235" s="138"/>
      <c r="H235" s="108"/>
      <c r="U235" s="108"/>
    </row>
    <row r="236" spans="1:38" s="105" customFormat="1" ht="6.95" customHeight="1" x14ac:dyDescent="0.15"/>
    <row r="237" spans="1:38" ht="9.75" thickBot="1" x14ac:dyDescent="0.2">
      <c r="D237" s="183"/>
      <c r="E237" s="183"/>
      <c r="F237" s="183"/>
      <c r="G237" s="183"/>
      <c r="H237" s="183"/>
      <c r="I237" s="183"/>
      <c r="J237" s="183"/>
      <c r="K237" s="183"/>
      <c r="L237" s="183"/>
      <c r="M237" s="183"/>
      <c r="N237" s="183"/>
      <c r="O237" s="183"/>
      <c r="P237" s="183"/>
      <c r="R237" s="81"/>
      <c r="S237" s="81"/>
      <c r="T237" s="81"/>
      <c r="V237" s="184" t="str">
        <f>IF(E188="*** No aplica venta ***","*** No aplica venta ***",F6)</f>
        <v>Mancilla Casiano Carlos</v>
      </c>
      <c r="W237" s="184"/>
      <c r="X237" s="184"/>
      <c r="Y237" s="184"/>
      <c r="Z237" s="184"/>
      <c r="AA237" s="184"/>
      <c r="AB237" s="184"/>
      <c r="AC237" s="184"/>
      <c r="AD237" s="184"/>
      <c r="AE237" s="184"/>
      <c r="AF237" s="184"/>
      <c r="AG237" s="184"/>
      <c r="AH237" s="184"/>
    </row>
    <row r="238" spans="1:38" s="105" customFormat="1" x14ac:dyDescent="0.15">
      <c r="D238" s="185" t="s">
        <v>111</v>
      </c>
      <c r="E238" s="185"/>
      <c r="F238" s="185"/>
      <c r="G238" s="185"/>
      <c r="H238" s="185"/>
      <c r="I238" s="185"/>
      <c r="J238" s="185"/>
      <c r="K238" s="185"/>
      <c r="L238" s="185"/>
      <c r="M238" s="185"/>
      <c r="N238" s="185"/>
      <c r="O238" s="185"/>
      <c r="P238" s="185"/>
      <c r="R238" s="128"/>
      <c r="S238" s="128"/>
      <c r="T238" s="128"/>
      <c r="U238" s="108"/>
      <c r="V238" s="185" t="s">
        <v>110</v>
      </c>
      <c r="W238" s="185"/>
      <c r="X238" s="185"/>
      <c r="Y238" s="185"/>
      <c r="Z238" s="185"/>
      <c r="AA238" s="185"/>
      <c r="AB238" s="185"/>
      <c r="AC238" s="185"/>
      <c r="AD238" s="185"/>
      <c r="AE238" s="185"/>
      <c r="AF238" s="185"/>
      <c r="AG238" s="185"/>
      <c r="AH238" s="185"/>
    </row>
    <row r="239" spans="1:38" s="105" customFormat="1" x14ac:dyDescent="0.15">
      <c r="H239" s="108"/>
      <c r="U239" s="108"/>
      <c r="AK239" s="129" t="s">
        <v>246</v>
      </c>
    </row>
  </sheetData>
  <protectedRanges>
    <protectedRange sqref="F17" name="Economico_1"/>
  </protectedRanges>
  <mergeCells count="110">
    <mergeCell ref="A153:AK153"/>
    <mergeCell ref="D237:P237"/>
    <mergeCell ref="V237:AH237"/>
    <mergeCell ref="D238:P238"/>
    <mergeCell ref="V238:AH238"/>
    <mergeCell ref="A232:AL232"/>
    <mergeCell ref="F13:R13"/>
    <mergeCell ref="Y12:AK12"/>
    <mergeCell ref="F8:J8"/>
    <mergeCell ref="Y8:AK8"/>
    <mergeCell ref="F9:R9"/>
    <mergeCell ref="Y9:AK9"/>
    <mergeCell ref="F10:R10"/>
    <mergeCell ref="F11:K11"/>
    <mergeCell ref="M11:R11"/>
    <mergeCell ref="Y10:AK10"/>
    <mergeCell ref="F12:R12"/>
    <mergeCell ref="Y11:AK11"/>
    <mergeCell ref="F19:R19"/>
    <mergeCell ref="Y19:AK19"/>
    <mergeCell ref="F20:R20"/>
    <mergeCell ref="Y20:AK20"/>
    <mergeCell ref="F21:R21"/>
    <mergeCell ref="T54:U54"/>
    <mergeCell ref="A1:AK1"/>
    <mergeCell ref="A3:AK3"/>
    <mergeCell ref="F6:R6"/>
    <mergeCell ref="Y6:AK6"/>
    <mergeCell ref="F7:R7"/>
    <mergeCell ref="Y7:AK7"/>
    <mergeCell ref="F17:R17"/>
    <mergeCell ref="Y17:AK17"/>
    <mergeCell ref="Y18:AK18"/>
    <mergeCell ref="F18:R18"/>
    <mergeCell ref="F22:R22"/>
    <mergeCell ref="AH39:AI39"/>
    <mergeCell ref="V33:W33"/>
    <mergeCell ref="AH40:AI40"/>
    <mergeCell ref="T41:U41"/>
    <mergeCell ref="AH41:AI41"/>
    <mergeCell ref="AH42:AI42"/>
    <mergeCell ref="T51:U51"/>
    <mergeCell ref="H44:I44"/>
    <mergeCell ref="H52:I52"/>
    <mergeCell ref="A100:AK103"/>
    <mergeCell ref="I61:AK61"/>
    <mergeCell ref="J62:AK62"/>
    <mergeCell ref="J63:AK63"/>
    <mergeCell ref="J64:AK64"/>
    <mergeCell ref="J65:AK65"/>
    <mergeCell ref="J66:AK66"/>
    <mergeCell ref="J67:AK67"/>
    <mergeCell ref="A69:AK69"/>
    <mergeCell ref="A71:AK71"/>
    <mergeCell ref="A105:AK107"/>
    <mergeCell ref="A109:AK110"/>
    <mergeCell ref="A112:AK114"/>
    <mergeCell ref="B117:AK117"/>
    <mergeCell ref="B118:AK118"/>
    <mergeCell ref="B119:AK119"/>
    <mergeCell ref="B120:AK120"/>
    <mergeCell ref="A122:AK123"/>
    <mergeCell ref="A125:AK127"/>
    <mergeCell ref="A129:AK130"/>
    <mergeCell ref="A132:AK133"/>
    <mergeCell ref="Y142:AH142"/>
    <mergeCell ref="A190:AK190"/>
    <mergeCell ref="A151:AK151"/>
    <mergeCell ref="D157:AK159"/>
    <mergeCell ref="A188:D188"/>
    <mergeCell ref="D167:AK168"/>
    <mergeCell ref="D170:AK171"/>
    <mergeCell ref="D173:AK173"/>
    <mergeCell ref="B175:AK176"/>
    <mergeCell ref="B178:AK179"/>
    <mergeCell ref="B181:AK183"/>
    <mergeCell ref="B185:M185"/>
    <mergeCell ref="D161:AK162"/>
    <mergeCell ref="D164:AK165"/>
    <mergeCell ref="A187:AK187"/>
    <mergeCell ref="T188:AK188"/>
    <mergeCell ref="D146:P146"/>
    <mergeCell ref="V146:AH146"/>
    <mergeCell ref="D147:P147"/>
    <mergeCell ref="V147:AH147"/>
    <mergeCell ref="C148:Q148"/>
    <mergeCell ref="U148:AI148"/>
    <mergeCell ref="I230:P230"/>
    <mergeCell ref="AE194:AK194"/>
    <mergeCell ref="C194:G194"/>
    <mergeCell ref="K194:L194"/>
    <mergeCell ref="R194:Y194"/>
    <mergeCell ref="W191:AK191"/>
    <mergeCell ref="F192:G192"/>
    <mergeCell ref="AI195:AK195"/>
    <mergeCell ref="A227:AK227"/>
    <mergeCell ref="N229:R229"/>
    <mergeCell ref="B203:AK204"/>
    <mergeCell ref="D220:AK221"/>
    <mergeCell ref="U228:AK228"/>
    <mergeCell ref="C229:G229"/>
    <mergeCell ref="C195:S195"/>
    <mergeCell ref="Z195:AB195"/>
    <mergeCell ref="D214:AK214"/>
    <mergeCell ref="W229:AK229"/>
    <mergeCell ref="A197:AK197"/>
    <mergeCell ref="A198:AK198"/>
    <mergeCell ref="A199:AK199"/>
    <mergeCell ref="D223:AK223"/>
    <mergeCell ref="D225:AK225"/>
  </mergeCells>
  <conditionalFormatting sqref="F12:R12">
    <cfRule type="cellIs" dxfId="4" priority="8" operator="equal">
      <formula>0</formula>
    </cfRule>
  </conditionalFormatting>
  <conditionalFormatting sqref="M11:R11">
    <cfRule type="cellIs" dxfId="3" priority="7" operator="greaterThan">
      <formula>0</formula>
    </cfRule>
  </conditionalFormatting>
  <conditionalFormatting sqref="F11:K11">
    <cfRule type="cellIs" dxfId="2" priority="6" operator="greaterThan">
      <formula>0</formula>
    </cfRule>
  </conditionalFormatting>
  <conditionalFormatting sqref="Y18:AK18">
    <cfRule type="cellIs" dxfId="1" priority="5" operator="equal">
      <formula>"No aplica"</formula>
    </cfRule>
  </conditionalFormatting>
  <conditionalFormatting sqref="Y17:AK17">
    <cfRule type="cellIs" dxfId="0" priority="4" operator="equal">
      <formula>"Por definir"</formula>
    </cfRule>
  </conditionalFormatting>
  <printOptions horizontalCentered="1"/>
  <pageMargins left="0.39370078740157483" right="0.39370078740157483" top="0.59055118110236227" bottom="0.39370078740157483" header="0" footer="0"/>
  <pageSetup scale="77" orientation="portrait" r:id="rId1"/>
  <headerFooter alignWithMargins="0">
    <oddFooter>&amp;L&amp;"Arial,Normal"&amp;7Dirección de Recursos Humanos y Servicios Administrativos.&amp;R&amp;"Arial,Normal"&amp;7&amp;D</oddFooter>
  </headerFooter>
  <drawing r:id="rId2"/>
  <legacyDrawing r:id="rId3"/>
  <controls>
    <mc:AlternateContent xmlns:mc="http://schemas.openxmlformats.org/markup-compatibility/2006">
      <mc:Choice Requires="x14">
        <control shapeId="1031" r:id="rId4" name="Image1">
          <controlPr defaultSize="0" autoLine="0" r:id="rId5">
            <anchor moveWithCells="1">
              <from>
                <xdr:col>1</xdr:col>
                <xdr:colOff>38100</xdr:colOff>
                <xdr:row>74</xdr:row>
                <xdr:rowOff>9525</xdr:rowOff>
              </from>
              <to>
                <xdr:col>26</xdr:col>
                <xdr:colOff>152400</xdr:colOff>
                <xdr:row>93</xdr:row>
                <xdr:rowOff>19050</xdr:rowOff>
              </to>
            </anchor>
          </controlPr>
        </control>
      </mc:Choice>
      <mc:Fallback>
        <control shapeId="1031" r:id="rId4" name="Image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outlinePr summaryBelow="0" summaryRight="0"/>
  </sheetPr>
  <dimension ref="A1:AE63"/>
  <sheetViews>
    <sheetView showGridLines="0" topLeftCell="A27" zoomScaleNormal="100" workbookViewId="0">
      <selection activeCell="A37" sqref="A37"/>
    </sheetView>
  </sheetViews>
  <sheetFormatPr baseColWidth="10" defaultRowHeight="12.75" outlineLevelCol="2" x14ac:dyDescent="0.2"/>
  <cols>
    <col min="1" max="1" width="43.83203125" style="2" customWidth="1"/>
    <col min="2" max="2" width="20.1640625" style="2" customWidth="1" outlineLevel="1"/>
    <col min="3" max="3" width="15.33203125" style="2" customWidth="1" outlineLevel="1"/>
    <col min="4" max="4" width="9" style="2" customWidth="1" outlineLevel="1"/>
    <col min="5" max="5" width="10.33203125" style="2" customWidth="1" outlineLevel="1"/>
    <col min="6" max="6" width="10" style="2" customWidth="1" outlineLevel="2"/>
    <col min="7" max="7" width="13.33203125" style="2" customWidth="1" outlineLevel="2"/>
    <col min="8" max="8" width="12.5" style="2" customWidth="1"/>
    <col min="9" max="9" width="2.33203125" style="22" bestFit="1" customWidth="1"/>
    <col min="10" max="10" width="12.33203125" style="2" bestFit="1" customWidth="1"/>
    <col min="11" max="12" width="12" style="2" customWidth="1" outlineLevel="1"/>
    <col min="13" max="13" width="9.6640625" style="2" customWidth="1" outlineLevel="1"/>
    <col min="14" max="14" width="81.1640625" style="2" customWidth="1" outlineLevel="2"/>
    <col min="15" max="15" width="73.33203125" style="2" customWidth="1" outlineLevel="2"/>
    <col min="16" max="16" width="3.5" style="22" bestFit="1" customWidth="1"/>
    <col min="17" max="17" width="11.5" style="2" bestFit="1" customWidth="1"/>
    <col min="18" max="19" width="12" style="2" customWidth="1" outlineLevel="1"/>
    <col min="20" max="20" width="9.6640625" style="2" customWidth="1" outlineLevel="1"/>
    <col min="21" max="21" width="59" style="2" customWidth="1" outlineLevel="2"/>
    <col min="22" max="22" width="53.5" style="2" customWidth="1" outlineLevel="2"/>
    <col min="23" max="23" width="16.83203125" style="2" customWidth="1" outlineLevel="2"/>
    <col min="24" max="24" width="8.5" style="2" customWidth="1" outlineLevel="2"/>
    <col min="25" max="16384" width="12" style="22"/>
  </cols>
  <sheetData>
    <row r="1" spans="1:24" ht="12.75" customHeight="1" x14ac:dyDescent="0.2">
      <c r="A1" s="1">
        <v>1</v>
      </c>
      <c r="B1" s="1">
        <v>2</v>
      </c>
      <c r="C1" s="1">
        <v>3</v>
      </c>
      <c r="D1" s="1">
        <v>4</v>
      </c>
      <c r="E1" s="1">
        <v>5</v>
      </c>
      <c r="F1" s="1">
        <v>6</v>
      </c>
      <c r="G1" s="1">
        <v>7</v>
      </c>
      <c r="H1" s="1">
        <v>8</v>
      </c>
      <c r="I1" s="43">
        <v>9</v>
      </c>
      <c r="J1" s="1">
        <v>10</v>
      </c>
      <c r="K1" s="1">
        <v>11</v>
      </c>
      <c r="L1" s="1">
        <v>12</v>
      </c>
      <c r="M1" s="1">
        <v>13</v>
      </c>
      <c r="N1" s="1">
        <v>14</v>
      </c>
      <c r="O1" s="1">
        <v>15</v>
      </c>
      <c r="P1" s="43">
        <v>16</v>
      </c>
      <c r="Q1" s="1">
        <v>17</v>
      </c>
      <c r="R1" s="1">
        <v>18</v>
      </c>
      <c r="S1" s="1">
        <v>19</v>
      </c>
      <c r="T1" s="1">
        <v>20</v>
      </c>
      <c r="U1" s="1">
        <v>21</v>
      </c>
      <c r="V1" s="1">
        <v>22</v>
      </c>
      <c r="W1" s="1">
        <v>23</v>
      </c>
      <c r="X1" s="1">
        <v>24</v>
      </c>
    </row>
    <row r="2" spans="1:24" s="53" customFormat="1" ht="25.5" x14ac:dyDescent="0.2">
      <c r="A2" s="3" t="s">
        <v>211</v>
      </c>
      <c r="B2" s="3" t="s">
        <v>193</v>
      </c>
      <c r="C2" s="3" t="s">
        <v>112</v>
      </c>
      <c r="D2" s="3" t="s">
        <v>113</v>
      </c>
      <c r="E2" s="3" t="s">
        <v>178</v>
      </c>
      <c r="F2" s="3" t="s">
        <v>198</v>
      </c>
      <c r="G2" s="3" t="s">
        <v>200</v>
      </c>
      <c r="H2" s="3" t="s">
        <v>199</v>
      </c>
      <c r="I2" s="52"/>
      <c r="J2" s="13" t="s">
        <v>197</v>
      </c>
      <c r="K2" s="3" t="s">
        <v>202</v>
      </c>
      <c r="L2" s="3" t="s">
        <v>203</v>
      </c>
      <c r="M2" s="3" t="s">
        <v>116</v>
      </c>
      <c r="N2" s="3" t="s">
        <v>187</v>
      </c>
      <c r="O2" s="3" t="s">
        <v>114</v>
      </c>
      <c r="Q2" s="13" t="s">
        <v>196</v>
      </c>
      <c r="R2" s="3" t="s">
        <v>205</v>
      </c>
      <c r="S2" s="3" t="s">
        <v>204</v>
      </c>
      <c r="T2" s="3" t="s">
        <v>177</v>
      </c>
      <c r="U2" s="3" t="s">
        <v>115</v>
      </c>
      <c r="V2" s="3" t="s">
        <v>114</v>
      </c>
      <c r="W2" s="3" t="s">
        <v>117</v>
      </c>
      <c r="X2" s="3" t="s">
        <v>118</v>
      </c>
    </row>
    <row r="3" spans="1:24" x14ac:dyDescent="0.2">
      <c r="A3" s="44" t="str">
        <f>CONCATENATE(B3," ",C3," ",D3," - ",E3)</f>
        <v>Asesor de Servicio Chevy 2011 - 3</v>
      </c>
      <c r="B3" s="44" t="s">
        <v>194</v>
      </c>
      <c r="C3" s="44" t="s">
        <v>119</v>
      </c>
      <c r="D3" s="45">
        <v>2011</v>
      </c>
      <c r="E3" s="45">
        <v>3</v>
      </c>
      <c r="F3" s="46">
        <v>81834.870689655174</v>
      </c>
      <c r="G3" s="47">
        <v>0.4</v>
      </c>
      <c r="H3" s="46">
        <f>F3*G3</f>
        <v>32733.948275862072</v>
      </c>
      <c r="I3" s="24"/>
      <c r="J3" s="50">
        <f>IF(K3&gt;0,K3,IF(L3&gt;0,L3,M3))</f>
        <v>34000</v>
      </c>
      <c r="K3" s="46"/>
      <c r="L3" s="46">
        <v>34000</v>
      </c>
      <c r="M3" s="46">
        <v>36000</v>
      </c>
      <c r="N3" s="48" t="str">
        <f t="shared" ref="N3:N47" si="0">CONCATENATE("$",J3," ",O3)</f>
        <v>$34000 (Treinta y Cuatro Mil Pesos 00/100 M.N.)</v>
      </c>
      <c r="O3" s="48" t="str">
        <f t="shared" ref="O3:O18" si="1">CONCATENATE("(",CONVERTIRNUM(J3)," M.N.)")</f>
        <v>(Treinta y Cuatro Mil Pesos 00/100 M.N.)</v>
      </c>
      <c r="Q3" s="50">
        <f>IF(R3&gt;0,R3,IF(S3&gt;0,S3,T3))</f>
        <v>473</v>
      </c>
      <c r="R3" s="46"/>
      <c r="S3" s="46">
        <f t="shared" ref="S3:T5" si="2">ROUNDUP((L3/3/24),0)</f>
        <v>473</v>
      </c>
      <c r="T3" s="46">
        <f t="shared" si="2"/>
        <v>500</v>
      </c>
      <c r="U3" s="49" t="str">
        <f t="shared" ref="U3:U47" si="3">CONCATENATE("$",Q3," ",V3,"")</f>
        <v>$473 (Cuatrocientos Setenta y Tres Pesos 00/100 M.N.)</v>
      </c>
      <c r="V3" s="48" t="str">
        <f t="shared" ref="V3:V18" si="4">CONCATENATE("(",CONVERTIRNUM(Q3)," M.N.)")</f>
        <v>(Cuatrocientos Setenta y Tres Pesos 00/100 M.N.)</v>
      </c>
      <c r="W3" s="48" t="s">
        <v>120</v>
      </c>
      <c r="X3" s="48" t="s">
        <v>38</v>
      </c>
    </row>
    <row r="4" spans="1:24" x14ac:dyDescent="0.2">
      <c r="A4" s="6" t="str">
        <f>CONCATENATE(B4," ",C4," ",D4," - ",E4)</f>
        <v>Supervisor Ajustes Chevy 2011 - 3</v>
      </c>
      <c r="B4" s="6" t="s">
        <v>195</v>
      </c>
      <c r="C4" s="6" t="s">
        <v>119</v>
      </c>
      <c r="D4" s="16">
        <v>2011</v>
      </c>
      <c r="E4" s="16">
        <v>3</v>
      </c>
      <c r="F4" s="17">
        <v>81834.870689655174</v>
      </c>
      <c r="G4" s="18">
        <v>0.4</v>
      </c>
      <c r="H4" s="17">
        <f t="shared" ref="H4:H47" si="5">F4*G4</f>
        <v>32733.948275862072</v>
      </c>
      <c r="I4" s="24"/>
      <c r="J4" s="51">
        <f t="shared" ref="J4:J57" si="6">IF(K4&gt;0,K4,IF(L4&gt;0,L4,M4))</f>
        <v>34000</v>
      </c>
      <c r="K4" s="17"/>
      <c r="L4" s="17">
        <v>34000</v>
      </c>
      <c r="M4" s="17">
        <v>36000</v>
      </c>
      <c r="N4" s="4" t="str">
        <f t="shared" si="0"/>
        <v>$34000 (Treinta y Cuatro Mil Pesos 00/100 M.N.)</v>
      </c>
      <c r="O4" s="4" t="str">
        <f t="shared" si="1"/>
        <v>(Treinta y Cuatro Mil Pesos 00/100 M.N.)</v>
      </c>
      <c r="Q4" s="51">
        <f t="shared" ref="Q4:Q57" si="7">IF(R4&gt;0,R4,IF(S4&gt;0,S4,T4))</f>
        <v>473</v>
      </c>
      <c r="R4" s="17"/>
      <c r="S4" s="17">
        <f t="shared" si="2"/>
        <v>473</v>
      </c>
      <c r="T4" s="17">
        <f t="shared" si="2"/>
        <v>500</v>
      </c>
      <c r="U4" s="19" t="str">
        <f t="shared" si="3"/>
        <v>$473 (Cuatrocientos Setenta y Tres Pesos 00/100 M.N.)</v>
      </c>
      <c r="V4" s="4" t="str">
        <f t="shared" si="4"/>
        <v>(Cuatrocientos Setenta y Tres Pesos 00/100 M.N.)</v>
      </c>
      <c r="W4" s="4" t="s">
        <v>120</v>
      </c>
      <c r="X4" s="4" t="s">
        <v>38</v>
      </c>
    </row>
    <row r="5" spans="1:24" x14ac:dyDescent="0.2">
      <c r="A5" s="44" t="str">
        <f>CONCATENATE(B5," ",C5," ",D5," - ",E5)</f>
        <v>Asesor de Servicio Chevy 2012 - 3</v>
      </c>
      <c r="B5" s="44" t="s">
        <v>194</v>
      </c>
      <c r="C5" s="44" t="s">
        <v>119</v>
      </c>
      <c r="D5" s="45">
        <v>2012</v>
      </c>
      <c r="E5" s="45">
        <v>3</v>
      </c>
      <c r="F5" s="46">
        <v>92015.52</v>
      </c>
      <c r="G5" s="47">
        <v>0.4</v>
      </c>
      <c r="H5" s="46">
        <f t="shared" si="5"/>
        <v>36806.208000000006</v>
      </c>
      <c r="I5" s="24"/>
      <c r="J5" s="50">
        <f t="shared" si="6"/>
        <v>38000</v>
      </c>
      <c r="K5" s="46"/>
      <c r="L5" s="46">
        <v>38000</v>
      </c>
      <c r="M5" s="46">
        <v>36000</v>
      </c>
      <c r="N5" s="48" t="str">
        <f t="shared" si="0"/>
        <v>$38000 (Treinta y Ocho Mil Pesos 00/100 M.N.)</v>
      </c>
      <c r="O5" s="48" t="str">
        <f t="shared" si="1"/>
        <v>(Treinta y Ocho Mil Pesos 00/100 M.N.)</v>
      </c>
      <c r="Q5" s="50">
        <f t="shared" si="7"/>
        <v>528</v>
      </c>
      <c r="R5" s="46"/>
      <c r="S5" s="46">
        <f t="shared" si="2"/>
        <v>528</v>
      </c>
      <c r="T5" s="46">
        <f t="shared" si="2"/>
        <v>500</v>
      </c>
      <c r="U5" s="49" t="str">
        <f t="shared" si="3"/>
        <v>$528 (Quinientos Veintiocho Pesos 00/100 M.N.)</v>
      </c>
      <c r="V5" s="48" t="str">
        <f t="shared" si="4"/>
        <v>(Quinientos Veintiocho Pesos 00/100 M.N.)</v>
      </c>
      <c r="W5" s="48" t="s">
        <v>121</v>
      </c>
      <c r="X5" s="48" t="s">
        <v>38</v>
      </c>
    </row>
    <row r="6" spans="1:24" x14ac:dyDescent="0.2">
      <c r="A6" s="6" t="str">
        <f>CONCATENATE(B6," ",C6," ",D6," - ",E6)</f>
        <v>Supervisor Ajustes Chevy 2012 - 3</v>
      </c>
      <c r="B6" s="6" t="s">
        <v>195</v>
      </c>
      <c r="C6" s="6" t="s">
        <v>119</v>
      </c>
      <c r="D6" s="16">
        <v>2012</v>
      </c>
      <c r="E6" s="16">
        <v>3</v>
      </c>
      <c r="F6" s="17">
        <v>92015.52</v>
      </c>
      <c r="G6" s="18">
        <v>0.4</v>
      </c>
      <c r="H6" s="17">
        <f t="shared" si="5"/>
        <v>36806.208000000006</v>
      </c>
      <c r="I6" s="24"/>
      <c r="J6" s="51">
        <f t="shared" si="6"/>
        <v>38000</v>
      </c>
      <c r="K6" s="17"/>
      <c r="L6" s="17">
        <v>38000</v>
      </c>
      <c r="M6" s="17">
        <v>36000</v>
      </c>
      <c r="N6" s="4" t="str">
        <f t="shared" si="0"/>
        <v>$38000 (Treinta y Ocho Mil Pesos 00/100 M.N.)</v>
      </c>
      <c r="O6" s="4" t="str">
        <f t="shared" si="1"/>
        <v>(Treinta y Ocho Mil Pesos 00/100 M.N.)</v>
      </c>
      <c r="Q6" s="51">
        <f t="shared" si="7"/>
        <v>528</v>
      </c>
      <c r="R6" s="17"/>
      <c r="S6" s="17">
        <f>ROUNDUP((L6/3/24),0)</f>
        <v>528</v>
      </c>
      <c r="T6" s="17">
        <f>ROUNDUP((M6/3/24),0)</f>
        <v>500</v>
      </c>
      <c r="U6" s="19" t="str">
        <f t="shared" si="3"/>
        <v>$528 (Quinientos Veintiocho Pesos 00/100 M.N.)</v>
      </c>
      <c r="V6" s="4" t="str">
        <f t="shared" si="4"/>
        <v>(Quinientos Veintiocho Pesos 00/100 M.N.)</v>
      </c>
      <c r="W6" s="4" t="s">
        <v>121</v>
      </c>
      <c r="X6" s="4" t="s">
        <v>38</v>
      </c>
    </row>
    <row r="7" spans="1:24" x14ac:dyDescent="0.2">
      <c r="A7" s="44" t="str">
        <f t="shared" ref="A7:A57" si="8">CONCATENATE(B7," ",C7," ",D7," - ",E7)</f>
        <v>Asesor de Servicio Aveo 2012 - 3</v>
      </c>
      <c r="B7" s="44" t="s">
        <v>194</v>
      </c>
      <c r="C7" s="44" t="s">
        <v>122</v>
      </c>
      <c r="D7" s="45">
        <v>2012</v>
      </c>
      <c r="E7" s="45">
        <v>3</v>
      </c>
      <c r="F7" s="46">
        <v>109482.76</v>
      </c>
      <c r="G7" s="47">
        <v>0.4</v>
      </c>
      <c r="H7" s="46">
        <f t="shared" si="5"/>
        <v>43793.103999999999</v>
      </c>
      <c r="I7" s="24"/>
      <c r="J7" s="50">
        <f t="shared" si="6"/>
        <v>45000</v>
      </c>
      <c r="K7" s="46"/>
      <c r="L7" s="46">
        <v>45000</v>
      </c>
      <c r="M7" s="46">
        <v>46800</v>
      </c>
      <c r="N7" s="48" t="str">
        <f t="shared" si="0"/>
        <v>$45000 (Cuarenta y Cinco Mil Pesos 00/100 M.N.)</v>
      </c>
      <c r="O7" s="48" t="str">
        <f t="shared" si="1"/>
        <v>(Cuarenta y Cinco Mil Pesos 00/100 M.N.)</v>
      </c>
      <c r="Q7" s="50">
        <f t="shared" si="7"/>
        <v>625</v>
      </c>
      <c r="R7" s="46"/>
      <c r="S7" s="46">
        <f>ROUNDUP((L7/3/24),0)</f>
        <v>625</v>
      </c>
      <c r="T7" s="46">
        <f>ROUNDUP((M7/3/24),0)</f>
        <v>650</v>
      </c>
      <c r="U7" s="49" t="str">
        <f t="shared" si="3"/>
        <v>$625 (Seiscientos Veinticinco Pesos 00/100 M.N.)</v>
      </c>
      <c r="V7" s="48" t="str">
        <f t="shared" si="4"/>
        <v>(Seiscientos Veinticinco Pesos 00/100 M.N.)</v>
      </c>
      <c r="W7" s="48" t="s">
        <v>121</v>
      </c>
      <c r="X7" s="48" t="s">
        <v>38</v>
      </c>
    </row>
    <row r="8" spans="1:24" x14ac:dyDescent="0.2">
      <c r="A8" s="6" t="str">
        <f t="shared" si="8"/>
        <v>Supervisor Ajustes Aveo 2012 - 3</v>
      </c>
      <c r="B8" s="6" t="s">
        <v>195</v>
      </c>
      <c r="C8" s="6" t="s">
        <v>122</v>
      </c>
      <c r="D8" s="16">
        <v>2012</v>
      </c>
      <c r="E8" s="16">
        <v>3</v>
      </c>
      <c r="F8" s="17">
        <v>109482.76</v>
      </c>
      <c r="G8" s="18">
        <v>0.4</v>
      </c>
      <c r="H8" s="17">
        <f t="shared" si="5"/>
        <v>43793.103999999999</v>
      </c>
      <c r="I8" s="24"/>
      <c r="J8" s="51">
        <f t="shared" si="6"/>
        <v>45000</v>
      </c>
      <c r="K8" s="17"/>
      <c r="L8" s="17">
        <v>45000</v>
      </c>
      <c r="M8" s="17">
        <v>46800</v>
      </c>
      <c r="N8" s="4" t="str">
        <f t="shared" si="0"/>
        <v>$45000 (Cuarenta y Cinco Mil Pesos 00/100 M.N.)</v>
      </c>
      <c r="O8" s="4" t="str">
        <f t="shared" si="1"/>
        <v>(Cuarenta y Cinco Mil Pesos 00/100 M.N.)</v>
      </c>
      <c r="Q8" s="51">
        <f t="shared" si="7"/>
        <v>625</v>
      </c>
      <c r="R8" s="17"/>
      <c r="S8" s="17">
        <f t="shared" ref="S8:T11" si="9">ROUNDUP((L8/3/24),0)</f>
        <v>625</v>
      </c>
      <c r="T8" s="17">
        <f t="shared" si="9"/>
        <v>650</v>
      </c>
      <c r="U8" s="19" t="str">
        <f t="shared" si="3"/>
        <v>$625 (Seiscientos Veinticinco Pesos 00/100 M.N.)</v>
      </c>
      <c r="V8" s="4" t="str">
        <f t="shared" si="4"/>
        <v>(Seiscientos Veinticinco Pesos 00/100 M.N.)</v>
      </c>
      <c r="W8" s="4" t="s">
        <v>121</v>
      </c>
      <c r="X8" s="4" t="s">
        <v>38</v>
      </c>
    </row>
    <row r="9" spans="1:24" x14ac:dyDescent="0.2">
      <c r="A9" s="37" t="str">
        <f t="shared" si="8"/>
        <v>Supervisor de Taller Aveo 2012 - 3</v>
      </c>
      <c r="B9" s="37" t="s">
        <v>201</v>
      </c>
      <c r="C9" s="37" t="s">
        <v>122</v>
      </c>
      <c r="D9" s="38">
        <v>2012</v>
      </c>
      <c r="E9" s="38">
        <v>3</v>
      </c>
      <c r="F9" s="39">
        <v>109482.76</v>
      </c>
      <c r="G9" s="40">
        <v>0.45</v>
      </c>
      <c r="H9" s="39">
        <f t="shared" si="5"/>
        <v>49267.241999999998</v>
      </c>
      <c r="I9" s="24"/>
      <c r="J9" s="39">
        <f t="shared" si="6"/>
        <v>51000</v>
      </c>
      <c r="K9" s="39"/>
      <c r="L9" s="39"/>
      <c r="M9" s="39">
        <v>51000</v>
      </c>
      <c r="N9" s="41" t="str">
        <f t="shared" si="0"/>
        <v>$51000 (Cincuenta y Un Mil Pesos 00/100 M.N.)</v>
      </c>
      <c r="O9" s="41" t="str">
        <f t="shared" si="1"/>
        <v>(Cincuenta y Un Mil Pesos 00/100 M.N.)</v>
      </c>
      <c r="Q9" s="39">
        <f t="shared" si="7"/>
        <v>709</v>
      </c>
      <c r="R9" s="39"/>
      <c r="S9" s="39">
        <f t="shared" si="9"/>
        <v>0</v>
      </c>
      <c r="T9" s="39">
        <f t="shared" si="9"/>
        <v>709</v>
      </c>
      <c r="U9" s="42" t="str">
        <f t="shared" si="3"/>
        <v>$709 (Setecientos Nueve Pesos 00/100 M.N.)</v>
      </c>
      <c r="V9" s="41" t="str">
        <f t="shared" si="4"/>
        <v>(Setecientos Nueve Pesos 00/100 M.N.)</v>
      </c>
      <c r="W9" s="41" t="s">
        <v>121</v>
      </c>
      <c r="X9" s="41" t="s">
        <v>38</v>
      </c>
    </row>
    <row r="10" spans="1:24" x14ac:dyDescent="0.2">
      <c r="A10" s="37" t="str">
        <f t="shared" si="8"/>
        <v>Supervisor de Taller Aveo 2012 - 4</v>
      </c>
      <c r="B10" s="37" t="s">
        <v>201</v>
      </c>
      <c r="C10" s="37" t="s">
        <v>122</v>
      </c>
      <c r="D10" s="38">
        <v>2012</v>
      </c>
      <c r="E10" s="38">
        <v>4</v>
      </c>
      <c r="F10" s="39">
        <v>109482.76</v>
      </c>
      <c r="G10" s="40">
        <v>0.35</v>
      </c>
      <c r="H10" s="39">
        <f t="shared" si="5"/>
        <v>38318.965999999993</v>
      </c>
      <c r="I10" s="24"/>
      <c r="J10" s="39">
        <f t="shared" si="6"/>
        <v>40000</v>
      </c>
      <c r="K10" s="39"/>
      <c r="L10" s="39">
        <v>40000</v>
      </c>
      <c r="M10" s="39">
        <v>38000</v>
      </c>
      <c r="N10" s="41" t="str">
        <f t="shared" si="0"/>
        <v>$40000 (Cuarenta Mil Pesos 00/100 M.N.)</v>
      </c>
      <c r="O10" s="41" t="str">
        <f t="shared" si="1"/>
        <v>(Cuarenta Mil Pesos 00/100 M.N.)</v>
      </c>
      <c r="Q10" s="39">
        <f t="shared" si="7"/>
        <v>417</v>
      </c>
      <c r="R10" s="39"/>
      <c r="S10" s="39">
        <f>ROUNDUP((L10/4/24),0)</f>
        <v>417</v>
      </c>
      <c r="T10" s="39">
        <f>ROUNDUP((M10/4/24),0)</f>
        <v>396</v>
      </c>
      <c r="U10" s="42" t="str">
        <f t="shared" si="3"/>
        <v>$417 (Cuatrocientos Diecisiete Pesos 00/100 M.N.)</v>
      </c>
      <c r="V10" s="41" t="str">
        <f t="shared" si="4"/>
        <v>(Cuatrocientos Diecisiete Pesos 00/100 M.N.)</v>
      </c>
      <c r="W10" s="41" t="s">
        <v>121</v>
      </c>
      <c r="X10" s="41" t="s">
        <v>38</v>
      </c>
    </row>
    <row r="11" spans="1:24" x14ac:dyDescent="0.2">
      <c r="A11" s="44" t="str">
        <f t="shared" si="8"/>
        <v>Asesor de Servicio Aveo 2013 - 3</v>
      </c>
      <c r="B11" s="44" t="s">
        <v>194</v>
      </c>
      <c r="C11" s="44" t="s">
        <v>122</v>
      </c>
      <c r="D11" s="45">
        <v>2013</v>
      </c>
      <c r="E11" s="45">
        <v>3</v>
      </c>
      <c r="F11" s="46">
        <v>116476.72</v>
      </c>
      <c r="G11" s="47">
        <v>0.4</v>
      </c>
      <c r="H11" s="46">
        <f t="shared" si="5"/>
        <v>46590.688000000002</v>
      </c>
      <c r="I11" s="24"/>
      <c r="J11" s="46">
        <f t="shared" si="6"/>
        <v>48000</v>
      </c>
      <c r="K11" s="46"/>
      <c r="L11" s="86">
        <v>48000</v>
      </c>
      <c r="M11" s="46">
        <v>49680</v>
      </c>
      <c r="N11" s="48" t="str">
        <f t="shared" si="0"/>
        <v>$48000 (Cuarenta y Ocho Mil Pesos 00/100 M.N.)</v>
      </c>
      <c r="O11" s="48" t="str">
        <f t="shared" si="1"/>
        <v>(Cuarenta y Ocho Mil Pesos 00/100 M.N.)</v>
      </c>
      <c r="Q11" s="46">
        <f t="shared" si="7"/>
        <v>667</v>
      </c>
      <c r="R11" s="46"/>
      <c r="S11" s="46">
        <f t="shared" si="9"/>
        <v>667</v>
      </c>
      <c r="T11" s="46">
        <f t="shared" si="9"/>
        <v>690</v>
      </c>
      <c r="U11" s="49" t="str">
        <f t="shared" si="3"/>
        <v>$667 (Seiscientos Sesenta y Siete Pesos 00/100 M.N.)</v>
      </c>
      <c r="V11" s="48" t="str">
        <f t="shared" si="4"/>
        <v>(Seiscientos Sesenta y Siete Pesos 00/100 M.N.)</v>
      </c>
      <c r="W11" s="48" t="s">
        <v>121</v>
      </c>
      <c r="X11" s="48" t="s">
        <v>38</v>
      </c>
    </row>
    <row r="12" spans="1:24" x14ac:dyDescent="0.2">
      <c r="A12" s="6" t="str">
        <f t="shared" si="8"/>
        <v>Supervisor Ajustes Aveo 2013 - 3</v>
      </c>
      <c r="B12" s="6" t="s">
        <v>195</v>
      </c>
      <c r="C12" s="6" t="s">
        <v>122</v>
      </c>
      <c r="D12" s="16">
        <v>2013</v>
      </c>
      <c r="E12" s="16">
        <v>3</v>
      </c>
      <c r="F12" s="17">
        <v>116476.72</v>
      </c>
      <c r="G12" s="18">
        <v>0.4</v>
      </c>
      <c r="H12" s="17">
        <f t="shared" si="5"/>
        <v>46590.688000000002</v>
      </c>
      <c r="I12" s="24"/>
      <c r="J12" s="21">
        <f t="shared" si="6"/>
        <v>48000</v>
      </c>
      <c r="K12" s="21"/>
      <c r="L12" s="87">
        <v>48000</v>
      </c>
      <c r="M12" s="21">
        <v>49680</v>
      </c>
      <c r="N12" s="5" t="str">
        <f t="shared" si="0"/>
        <v>$48000 (Cuarenta y Ocho Mil Pesos 00/100 M.N.)</v>
      </c>
      <c r="O12" s="5" t="str">
        <f t="shared" si="1"/>
        <v>(Cuarenta y Ocho Mil Pesos 00/100 M.N.)</v>
      </c>
      <c r="Q12" s="21">
        <f t="shared" si="7"/>
        <v>667</v>
      </c>
      <c r="R12" s="21"/>
      <c r="S12" s="21">
        <f>ROUNDUP((L12/3/24),0)</f>
        <v>667</v>
      </c>
      <c r="T12" s="21">
        <f>ROUNDUP((M12/3/24),0)</f>
        <v>690</v>
      </c>
      <c r="U12" s="23" t="str">
        <f t="shared" si="3"/>
        <v>$667 (Seiscientos Sesenta y Siete Pesos 00/100 M.N.)</v>
      </c>
      <c r="V12" s="5" t="str">
        <f t="shared" si="4"/>
        <v>(Seiscientos Sesenta y Siete Pesos 00/100 M.N.)</v>
      </c>
      <c r="W12" s="5" t="s">
        <v>121</v>
      </c>
      <c r="X12" s="5" t="s">
        <v>38</v>
      </c>
    </row>
    <row r="13" spans="1:24" x14ac:dyDescent="0.2">
      <c r="A13" s="37" t="str">
        <f t="shared" si="8"/>
        <v>Supervisor de Taller Aveo 2013 - 3</v>
      </c>
      <c r="B13" s="37" t="s">
        <v>201</v>
      </c>
      <c r="C13" s="37" t="s">
        <v>122</v>
      </c>
      <c r="D13" s="38">
        <v>2013</v>
      </c>
      <c r="E13" s="38">
        <v>3</v>
      </c>
      <c r="F13" s="39">
        <v>116476.72</v>
      </c>
      <c r="G13" s="40">
        <v>0.45</v>
      </c>
      <c r="H13" s="39">
        <f t="shared" si="5"/>
        <v>52414.524000000005</v>
      </c>
      <c r="I13" s="24"/>
      <c r="J13" s="39">
        <f t="shared" si="6"/>
        <v>54000</v>
      </c>
      <c r="K13" s="39"/>
      <c r="L13" s="39"/>
      <c r="M13" s="39">
        <v>54000</v>
      </c>
      <c r="N13" s="41" t="str">
        <f t="shared" si="0"/>
        <v>$54000 (Cincuenta y Cuatro Mil Pesos 00/100 M.N.)</v>
      </c>
      <c r="O13" s="41" t="str">
        <f t="shared" si="1"/>
        <v>(Cincuenta y Cuatro Mil Pesos 00/100 M.N.)</v>
      </c>
      <c r="Q13" s="39">
        <f t="shared" si="7"/>
        <v>750</v>
      </c>
      <c r="R13" s="39"/>
      <c r="S13" s="39">
        <f>ROUNDUP((L13/3/24),0)</f>
        <v>0</v>
      </c>
      <c r="T13" s="39">
        <f>ROUNDUP((M13/3/24),0)</f>
        <v>750</v>
      </c>
      <c r="U13" s="42" t="str">
        <f t="shared" si="3"/>
        <v>$750 (Setecientos Cincuenta Pesos 00/100 M.N.)</v>
      </c>
      <c r="V13" s="41" t="str">
        <f t="shared" si="4"/>
        <v>(Setecientos Cincuenta Pesos 00/100 M.N.)</v>
      </c>
      <c r="W13" s="41" t="s">
        <v>121</v>
      </c>
      <c r="X13" s="41" t="s">
        <v>38</v>
      </c>
    </row>
    <row r="14" spans="1:24" x14ac:dyDescent="0.2">
      <c r="A14" s="37" t="str">
        <f t="shared" si="8"/>
        <v>Supervisor de Taller Aveo 2013 - 4</v>
      </c>
      <c r="B14" s="37" t="s">
        <v>201</v>
      </c>
      <c r="C14" s="37" t="s">
        <v>122</v>
      </c>
      <c r="D14" s="38">
        <v>2013</v>
      </c>
      <c r="E14" s="38">
        <v>4</v>
      </c>
      <c r="F14" s="39">
        <v>116476.72</v>
      </c>
      <c r="G14" s="40">
        <v>0.35</v>
      </c>
      <c r="H14" s="39">
        <f t="shared" si="5"/>
        <v>40766.851999999999</v>
      </c>
      <c r="I14" s="24"/>
      <c r="J14" s="39">
        <f t="shared" si="6"/>
        <v>42000</v>
      </c>
      <c r="K14" s="39"/>
      <c r="L14" s="39">
        <v>42000</v>
      </c>
      <c r="M14" s="39">
        <v>40000</v>
      </c>
      <c r="N14" s="41" t="str">
        <f t="shared" si="0"/>
        <v>$42000 (Cuarenta y Dos Mil Pesos 00/100 M.N.)</v>
      </c>
      <c r="O14" s="41" t="str">
        <f t="shared" si="1"/>
        <v>(Cuarenta y Dos Mil Pesos 00/100 M.N.)</v>
      </c>
      <c r="Q14" s="39">
        <f t="shared" si="7"/>
        <v>438</v>
      </c>
      <c r="R14" s="39"/>
      <c r="S14" s="39">
        <f>ROUNDUP((L14/4/24),0)</f>
        <v>438</v>
      </c>
      <c r="T14" s="39">
        <f>ROUNDUP((M14/4/24),0)</f>
        <v>417</v>
      </c>
      <c r="U14" s="42" t="str">
        <f t="shared" si="3"/>
        <v>$438 (Cuatrocientos Treinta y Ocho Pesos 00/100 M.N.)</v>
      </c>
      <c r="V14" s="41" t="str">
        <f t="shared" si="4"/>
        <v>(Cuatrocientos Treinta y Ocho Pesos 00/100 M.N.)</v>
      </c>
      <c r="W14" s="41" t="s">
        <v>121</v>
      </c>
      <c r="X14" s="41" t="s">
        <v>38</v>
      </c>
    </row>
    <row r="15" spans="1:24" x14ac:dyDescent="0.2">
      <c r="A15" s="44" t="str">
        <f t="shared" si="8"/>
        <v>Asesor de Servicio Aveo 2014 - 3</v>
      </c>
      <c r="B15" s="44" t="s">
        <v>194</v>
      </c>
      <c r="C15" s="44" t="s">
        <v>122</v>
      </c>
      <c r="D15" s="45">
        <v>2014</v>
      </c>
      <c r="E15" s="45">
        <v>3</v>
      </c>
      <c r="F15" s="46">
        <v>118094.83000000002</v>
      </c>
      <c r="G15" s="47">
        <v>0.4</v>
      </c>
      <c r="H15" s="46">
        <f t="shared" si="5"/>
        <v>47237.932000000008</v>
      </c>
      <c r="I15" s="24"/>
      <c r="J15" s="46">
        <f t="shared" si="6"/>
        <v>49000</v>
      </c>
      <c r="K15" s="86">
        <v>49000</v>
      </c>
      <c r="L15" s="46">
        <v>46944</v>
      </c>
      <c r="M15" s="46">
        <v>51120</v>
      </c>
      <c r="N15" s="48" t="str">
        <f t="shared" si="0"/>
        <v>$49000 (Cuarenta y Nueve Mil Pesos 00/100 M.N.)</v>
      </c>
      <c r="O15" s="48" t="str">
        <f t="shared" si="1"/>
        <v>(Cuarenta y Nueve Mil Pesos 00/100 M.N.)</v>
      </c>
      <c r="Q15" s="46">
        <f t="shared" si="7"/>
        <v>652</v>
      </c>
      <c r="R15" s="46"/>
      <c r="S15" s="46">
        <f>ROUNDUP((L15/3/24),0)</f>
        <v>652</v>
      </c>
      <c r="T15" s="46">
        <f>ROUNDUP((M15/3/24),0)</f>
        <v>710</v>
      </c>
      <c r="U15" s="49" t="str">
        <f t="shared" si="3"/>
        <v>$652 (Seiscientos Cincuenta y Dos Pesos 00/100 M.N.)</v>
      </c>
      <c r="V15" s="48" t="str">
        <f t="shared" si="4"/>
        <v>(Seiscientos Cincuenta y Dos Pesos 00/100 M.N.)</v>
      </c>
      <c r="W15" s="48" t="s">
        <v>121</v>
      </c>
      <c r="X15" s="48" t="s">
        <v>38</v>
      </c>
    </row>
    <row r="16" spans="1:24" x14ac:dyDescent="0.2">
      <c r="A16" s="6" t="str">
        <f t="shared" si="8"/>
        <v>Supervisor Ajustes Aveo 2014 - 3</v>
      </c>
      <c r="B16" s="6" t="s">
        <v>195</v>
      </c>
      <c r="C16" s="6" t="s">
        <v>122</v>
      </c>
      <c r="D16" s="16">
        <v>2014</v>
      </c>
      <c r="E16" s="16">
        <v>3</v>
      </c>
      <c r="F16" s="17">
        <v>118094.83000000002</v>
      </c>
      <c r="G16" s="18">
        <v>0.4</v>
      </c>
      <c r="H16" s="17">
        <f t="shared" si="5"/>
        <v>47237.932000000008</v>
      </c>
      <c r="I16" s="24"/>
      <c r="J16" s="21">
        <f t="shared" si="6"/>
        <v>49000</v>
      </c>
      <c r="K16" s="87">
        <v>49000</v>
      </c>
      <c r="L16" s="21">
        <v>46944</v>
      </c>
      <c r="M16" s="21">
        <v>51120</v>
      </c>
      <c r="N16" s="5" t="str">
        <f t="shared" si="0"/>
        <v>$49000 (Cuarenta y Nueve Mil Pesos 00/100 M.N.)</v>
      </c>
      <c r="O16" s="5" t="str">
        <f t="shared" si="1"/>
        <v>(Cuarenta y Nueve Mil Pesos 00/100 M.N.)</v>
      </c>
      <c r="Q16" s="21">
        <f t="shared" si="7"/>
        <v>652</v>
      </c>
      <c r="R16" s="21"/>
      <c r="S16" s="21">
        <f>ROUNDUP((L16/3/24),0)</f>
        <v>652</v>
      </c>
      <c r="T16" s="21">
        <f>ROUNDUP((M16/3/24),0)</f>
        <v>710</v>
      </c>
      <c r="U16" s="23" t="str">
        <f t="shared" si="3"/>
        <v>$652 (Seiscientos Cincuenta y Dos Pesos 00/100 M.N.)</v>
      </c>
      <c r="V16" s="5" t="str">
        <f t="shared" si="4"/>
        <v>(Seiscientos Cincuenta y Dos Pesos 00/100 M.N.)</v>
      </c>
      <c r="W16" s="5" t="s">
        <v>121</v>
      </c>
      <c r="X16" s="5" t="s">
        <v>38</v>
      </c>
    </row>
    <row r="17" spans="1:24" x14ac:dyDescent="0.2">
      <c r="A17" s="37" t="str">
        <f t="shared" si="8"/>
        <v>Supervisor de Taller Aveo 2014 - 3</v>
      </c>
      <c r="B17" s="37" t="s">
        <v>201</v>
      </c>
      <c r="C17" s="37" t="s">
        <v>122</v>
      </c>
      <c r="D17" s="38">
        <v>2014</v>
      </c>
      <c r="E17" s="38">
        <v>3</v>
      </c>
      <c r="F17" s="39">
        <v>118094.83000000002</v>
      </c>
      <c r="G17" s="40">
        <v>0.45</v>
      </c>
      <c r="H17" s="39">
        <f t="shared" si="5"/>
        <v>53142.673500000012</v>
      </c>
      <c r="I17" s="24"/>
      <c r="J17" s="39">
        <f t="shared" si="6"/>
        <v>55000</v>
      </c>
      <c r="K17" s="39"/>
      <c r="L17" s="39"/>
      <c r="M17" s="39">
        <v>55000</v>
      </c>
      <c r="N17" s="41" t="str">
        <f t="shared" si="0"/>
        <v>$55000 (Cincuenta y Cinco Mil Pesos 00/100 M.N.)</v>
      </c>
      <c r="O17" s="41" t="str">
        <f t="shared" si="1"/>
        <v>(Cincuenta y Cinco Mil Pesos 00/100 M.N.)</v>
      </c>
      <c r="Q17" s="39">
        <f t="shared" si="7"/>
        <v>764</v>
      </c>
      <c r="R17" s="39"/>
      <c r="S17" s="39">
        <f t="shared" ref="S17:T19" si="10">ROUNDUP((L17/3/24),0)</f>
        <v>0</v>
      </c>
      <c r="T17" s="39">
        <f t="shared" si="10"/>
        <v>764</v>
      </c>
      <c r="U17" s="42" t="str">
        <f t="shared" si="3"/>
        <v>$764 (Setecientos Sesenta y Cuatro Pesos 00/100 M.N.)</v>
      </c>
      <c r="V17" s="41" t="str">
        <f t="shared" si="4"/>
        <v>(Setecientos Sesenta y Cuatro Pesos 00/100 M.N.)</v>
      </c>
      <c r="W17" s="41" t="s">
        <v>121</v>
      </c>
      <c r="X17" s="41" t="s">
        <v>38</v>
      </c>
    </row>
    <row r="18" spans="1:24" x14ac:dyDescent="0.2">
      <c r="A18" s="37" t="str">
        <f t="shared" si="8"/>
        <v>Supervisor de Taller Aveo 2014 - 4</v>
      </c>
      <c r="B18" s="37" t="s">
        <v>201</v>
      </c>
      <c r="C18" s="37" t="s">
        <v>122</v>
      </c>
      <c r="D18" s="38">
        <v>2014</v>
      </c>
      <c r="E18" s="38">
        <v>4</v>
      </c>
      <c r="F18" s="39">
        <v>118094.83000000002</v>
      </c>
      <c r="G18" s="40">
        <v>0.35</v>
      </c>
      <c r="H18" s="39">
        <f t="shared" si="5"/>
        <v>41333.190500000004</v>
      </c>
      <c r="I18" s="24"/>
      <c r="J18" s="39">
        <f t="shared" si="6"/>
        <v>43000</v>
      </c>
      <c r="K18" s="39"/>
      <c r="L18" s="39">
        <v>43000</v>
      </c>
      <c r="M18" s="39">
        <v>41000</v>
      </c>
      <c r="N18" s="41" t="str">
        <f t="shared" si="0"/>
        <v>$43000 (Cuarenta y Tres Mil Pesos 00/100 M.N.)</v>
      </c>
      <c r="O18" s="41" t="str">
        <f t="shared" si="1"/>
        <v>(Cuarenta y Tres Mil Pesos 00/100 M.N.)</v>
      </c>
      <c r="Q18" s="39">
        <f t="shared" si="7"/>
        <v>448</v>
      </c>
      <c r="R18" s="39"/>
      <c r="S18" s="39">
        <f>ROUNDUP((L18/4/24),0)</f>
        <v>448</v>
      </c>
      <c r="T18" s="39">
        <f>ROUNDUP((M18/4/24),0)</f>
        <v>428</v>
      </c>
      <c r="U18" s="42" t="str">
        <f t="shared" si="3"/>
        <v>$448 (Cuatrocientos Cuarenta y Ocho Pesos 00/100 M.N.)</v>
      </c>
      <c r="V18" s="41" t="str">
        <f t="shared" si="4"/>
        <v>(Cuatrocientos Cuarenta y Ocho Pesos 00/100 M.N.)</v>
      </c>
      <c r="W18" s="41" t="s">
        <v>121</v>
      </c>
      <c r="X18" s="41" t="s">
        <v>38</v>
      </c>
    </row>
    <row r="19" spans="1:24" x14ac:dyDescent="0.2">
      <c r="A19" s="44" t="str">
        <f t="shared" si="8"/>
        <v>Asesor de Servicio Aveo 2015 - 3</v>
      </c>
      <c r="B19" s="44" t="s">
        <v>194</v>
      </c>
      <c r="C19" s="44" t="s">
        <v>122</v>
      </c>
      <c r="D19" s="45">
        <v>2015</v>
      </c>
      <c r="E19" s="45">
        <v>3</v>
      </c>
      <c r="F19" s="46">
        <v>126293.1</v>
      </c>
      <c r="G19" s="47">
        <v>0.4</v>
      </c>
      <c r="H19" s="46">
        <f t="shared" si="5"/>
        <v>50517.240000000005</v>
      </c>
      <c r="I19" s="24"/>
      <c r="J19" s="46">
        <f t="shared" si="6"/>
        <v>52000</v>
      </c>
      <c r="K19" s="86">
        <v>52000</v>
      </c>
      <c r="L19" s="46">
        <v>50544</v>
      </c>
      <c r="M19" s="46">
        <v>49824</v>
      </c>
      <c r="N19" s="48" t="str">
        <f t="shared" si="0"/>
        <v>$52000 (Cincuenta y Dos Mil Pesos 00/100 M.N.)</v>
      </c>
      <c r="O19" s="48" t="str">
        <f t="shared" ref="O19:O47" si="11">CONCATENATE("(",CONVERTIRNUM(J19)," M.N.)")</f>
        <v>(Cincuenta y Dos Mil Pesos 00/100 M.N.)</v>
      </c>
      <c r="Q19" s="46">
        <f t="shared" si="7"/>
        <v>702</v>
      </c>
      <c r="R19" s="46"/>
      <c r="S19" s="46">
        <f t="shared" si="10"/>
        <v>702</v>
      </c>
      <c r="T19" s="46">
        <f t="shared" si="10"/>
        <v>692</v>
      </c>
      <c r="U19" s="49" t="str">
        <f t="shared" si="3"/>
        <v>$702 (Setecientos Dos Pesos 00/100 M.N.)</v>
      </c>
      <c r="V19" s="48" t="str">
        <f t="shared" ref="V19:V47" si="12">CONCATENATE("(",CONVERTIRNUM(Q19)," M.N.)")</f>
        <v>(Setecientos Dos Pesos 00/100 M.N.)</v>
      </c>
      <c r="W19" s="48" t="s">
        <v>121</v>
      </c>
      <c r="X19" s="48" t="s">
        <v>38</v>
      </c>
    </row>
    <row r="20" spans="1:24" x14ac:dyDescent="0.2">
      <c r="A20" s="6" t="str">
        <f t="shared" si="8"/>
        <v>Supervisor Ajustes Aveo 2015 - 3</v>
      </c>
      <c r="B20" s="6" t="s">
        <v>195</v>
      </c>
      <c r="C20" s="6" t="s">
        <v>122</v>
      </c>
      <c r="D20" s="16">
        <v>2015</v>
      </c>
      <c r="E20" s="16">
        <v>3</v>
      </c>
      <c r="F20" s="17">
        <v>126293.1</v>
      </c>
      <c r="G20" s="18">
        <v>0.4</v>
      </c>
      <c r="H20" s="17">
        <f t="shared" si="5"/>
        <v>50517.240000000005</v>
      </c>
      <c r="I20" s="24"/>
      <c r="J20" s="21">
        <f t="shared" si="6"/>
        <v>52000</v>
      </c>
      <c r="K20" s="87">
        <v>52000</v>
      </c>
      <c r="L20" s="21">
        <v>50544</v>
      </c>
      <c r="M20" s="21">
        <v>49824</v>
      </c>
      <c r="N20" s="5" t="str">
        <f t="shared" si="0"/>
        <v>$52000 (Cincuenta y Dos Mil Pesos 00/100 M.N.)</v>
      </c>
      <c r="O20" s="5" t="str">
        <f t="shared" si="11"/>
        <v>(Cincuenta y Dos Mil Pesos 00/100 M.N.)</v>
      </c>
      <c r="Q20" s="21">
        <f t="shared" si="7"/>
        <v>702</v>
      </c>
      <c r="R20" s="21"/>
      <c r="S20" s="21">
        <f>ROUNDUP((L20/3/24),0)</f>
        <v>702</v>
      </c>
      <c r="T20" s="21">
        <f>ROUNDUP((M20/3/24),0)</f>
        <v>692</v>
      </c>
      <c r="U20" s="23" t="str">
        <f t="shared" si="3"/>
        <v>$702 (Setecientos Dos Pesos 00/100 M.N.)</v>
      </c>
      <c r="V20" s="5" t="str">
        <f t="shared" si="12"/>
        <v>(Setecientos Dos Pesos 00/100 M.N.)</v>
      </c>
      <c r="W20" s="5" t="s">
        <v>121</v>
      </c>
      <c r="X20" s="5" t="s">
        <v>38</v>
      </c>
    </row>
    <row r="21" spans="1:24" x14ac:dyDescent="0.2">
      <c r="A21" s="37" t="str">
        <f t="shared" si="8"/>
        <v>Supervisor de Taller Aveo 2015 - 3</v>
      </c>
      <c r="B21" s="37" t="s">
        <v>201</v>
      </c>
      <c r="C21" s="37" t="s">
        <v>122</v>
      </c>
      <c r="D21" s="38">
        <v>2015</v>
      </c>
      <c r="E21" s="38">
        <v>3</v>
      </c>
      <c r="F21" s="39">
        <v>126293.1</v>
      </c>
      <c r="G21" s="40">
        <v>0.45</v>
      </c>
      <c r="H21" s="39">
        <f t="shared" si="5"/>
        <v>56831.895000000004</v>
      </c>
      <c r="I21" s="24"/>
      <c r="J21" s="39">
        <f t="shared" si="6"/>
        <v>58000</v>
      </c>
      <c r="K21" s="39"/>
      <c r="L21" s="39"/>
      <c r="M21" s="39">
        <v>58000</v>
      </c>
      <c r="N21" s="41" t="str">
        <f t="shared" si="0"/>
        <v>$58000 (Cincuenta y Ocho Mil Pesos 00/100 M.N.)</v>
      </c>
      <c r="O21" s="41" t="str">
        <f t="shared" si="11"/>
        <v>(Cincuenta y Ocho Mil Pesos 00/100 M.N.)</v>
      </c>
      <c r="Q21" s="39">
        <f t="shared" si="7"/>
        <v>806</v>
      </c>
      <c r="R21" s="39"/>
      <c r="S21" s="39">
        <f>ROUNDUP((L21/3/24),0)</f>
        <v>0</v>
      </c>
      <c r="T21" s="39">
        <f>ROUNDUP((M21/3/24),0)</f>
        <v>806</v>
      </c>
      <c r="U21" s="42" t="str">
        <f t="shared" si="3"/>
        <v>$806 (Ochocientos Seis Pesos 00/100 M.N.)</v>
      </c>
      <c r="V21" s="41" t="str">
        <f t="shared" si="12"/>
        <v>(Ochocientos Seis Pesos 00/100 M.N.)</v>
      </c>
      <c r="W21" s="41" t="s">
        <v>121</v>
      </c>
      <c r="X21" s="41" t="s">
        <v>38</v>
      </c>
    </row>
    <row r="22" spans="1:24" x14ac:dyDescent="0.2">
      <c r="A22" s="37" t="str">
        <f t="shared" si="8"/>
        <v>Supervisor de Taller Aveo 2015 - 4</v>
      </c>
      <c r="B22" s="37" t="s">
        <v>201</v>
      </c>
      <c r="C22" s="37" t="s">
        <v>122</v>
      </c>
      <c r="D22" s="38">
        <v>2015</v>
      </c>
      <c r="E22" s="38">
        <v>4</v>
      </c>
      <c r="F22" s="39">
        <v>126293.1</v>
      </c>
      <c r="G22" s="40">
        <v>0.35</v>
      </c>
      <c r="H22" s="39">
        <f t="shared" si="5"/>
        <v>44202.584999999999</v>
      </c>
      <c r="I22" s="24"/>
      <c r="J22" s="39">
        <f t="shared" si="6"/>
        <v>46000</v>
      </c>
      <c r="K22" s="39"/>
      <c r="L22" s="88">
        <v>46000</v>
      </c>
      <c r="M22" s="39">
        <v>43000</v>
      </c>
      <c r="N22" s="41" t="str">
        <f t="shared" si="0"/>
        <v>$46000 (Cuarenta y Seis Mil Pesos 00/100 M.N.)</v>
      </c>
      <c r="O22" s="41" t="str">
        <f t="shared" si="11"/>
        <v>(Cuarenta y Seis Mil Pesos 00/100 M.N.)</v>
      </c>
      <c r="Q22" s="39">
        <f t="shared" si="7"/>
        <v>480</v>
      </c>
      <c r="R22" s="39"/>
      <c r="S22" s="39">
        <f>ROUNDUP((L22/4/24),0)</f>
        <v>480</v>
      </c>
      <c r="T22" s="39">
        <f>ROUNDUP((M22/4/24),0)</f>
        <v>448</v>
      </c>
      <c r="U22" s="42" t="str">
        <f t="shared" si="3"/>
        <v>$480 (Cuatrocientos Ochenta Pesos 00/100 M.N.)</v>
      </c>
      <c r="V22" s="41" t="str">
        <f t="shared" si="12"/>
        <v>(Cuatrocientos Ochenta Pesos 00/100 M.N.)</v>
      </c>
      <c r="W22" s="41" t="s">
        <v>121</v>
      </c>
      <c r="X22" s="41" t="s">
        <v>38</v>
      </c>
    </row>
    <row r="23" spans="1:24" x14ac:dyDescent="0.2">
      <c r="A23" s="44" t="str">
        <f t="shared" si="8"/>
        <v>Asesor de Servicio Aveo 2016 - 3</v>
      </c>
      <c r="B23" s="44" t="s">
        <v>194</v>
      </c>
      <c r="C23" s="44" t="s">
        <v>122</v>
      </c>
      <c r="D23" s="45">
        <v>2016</v>
      </c>
      <c r="E23" s="45">
        <v>3</v>
      </c>
      <c r="F23" s="46">
        <v>129925</v>
      </c>
      <c r="G23" s="47">
        <v>0.4</v>
      </c>
      <c r="H23" s="46">
        <f t="shared" si="5"/>
        <v>51970</v>
      </c>
      <c r="I23" s="24"/>
      <c r="J23" s="46">
        <f t="shared" si="6"/>
        <v>53000</v>
      </c>
      <c r="K23" s="46"/>
      <c r="L23" s="86">
        <v>53000</v>
      </c>
      <c r="M23" s="46">
        <v>54000</v>
      </c>
      <c r="N23" s="48" t="str">
        <f t="shared" si="0"/>
        <v>$53000 (Cincuenta y Tres Mil Pesos 00/100 M.N.)</v>
      </c>
      <c r="O23" s="48" t="str">
        <f t="shared" ref="O23:O30" si="13">CONCATENATE("(",CONVERTIRNUM(J23)," M.N.)")</f>
        <v>(Cincuenta y Tres Mil Pesos 00/100 M.N.)</v>
      </c>
      <c r="Q23" s="46">
        <f t="shared" si="7"/>
        <v>737</v>
      </c>
      <c r="R23" s="46"/>
      <c r="S23" s="46">
        <f t="shared" ref="S23:T25" si="14">ROUNDUP((L23/3/24),0)</f>
        <v>737</v>
      </c>
      <c r="T23" s="46">
        <f t="shared" si="14"/>
        <v>750</v>
      </c>
      <c r="U23" s="49" t="str">
        <f t="shared" si="3"/>
        <v>$737 (Setecientos Treinta y Siete Pesos 00/100 M.N.)</v>
      </c>
      <c r="V23" s="48" t="str">
        <f t="shared" ref="V23:V30" si="15">CONCATENATE("(",CONVERTIRNUM(Q23)," M.N.)")</f>
        <v>(Setecientos Treinta y Siete Pesos 00/100 M.N.)</v>
      </c>
      <c r="W23" s="48" t="s">
        <v>121</v>
      </c>
      <c r="X23" s="48" t="s">
        <v>38</v>
      </c>
    </row>
    <row r="24" spans="1:24" x14ac:dyDescent="0.2">
      <c r="A24" s="6" t="str">
        <f t="shared" si="8"/>
        <v>Supervisor Ajustes Aveo 2016 - 3</v>
      </c>
      <c r="B24" s="6" t="s">
        <v>195</v>
      </c>
      <c r="C24" s="6" t="s">
        <v>122</v>
      </c>
      <c r="D24" s="16">
        <v>2016</v>
      </c>
      <c r="E24" s="16">
        <v>3</v>
      </c>
      <c r="F24" s="17">
        <v>129925</v>
      </c>
      <c r="G24" s="18">
        <v>0.4</v>
      </c>
      <c r="H24" s="17">
        <f t="shared" si="5"/>
        <v>51970</v>
      </c>
      <c r="I24" s="24"/>
      <c r="J24" s="21">
        <f t="shared" si="6"/>
        <v>53000</v>
      </c>
      <c r="K24" s="21"/>
      <c r="L24" s="87">
        <v>53000</v>
      </c>
      <c r="M24" s="21">
        <v>54000</v>
      </c>
      <c r="N24" s="5" t="str">
        <f t="shared" si="0"/>
        <v>$53000 (Cincuenta y Tres Mil Pesos 00/100 M.N.)</v>
      </c>
      <c r="O24" s="5" t="str">
        <f t="shared" si="13"/>
        <v>(Cincuenta y Tres Mil Pesos 00/100 M.N.)</v>
      </c>
      <c r="Q24" s="21">
        <f t="shared" si="7"/>
        <v>737</v>
      </c>
      <c r="R24" s="21"/>
      <c r="S24" s="21">
        <f t="shared" si="14"/>
        <v>737</v>
      </c>
      <c r="T24" s="21">
        <f t="shared" si="14"/>
        <v>750</v>
      </c>
      <c r="U24" s="23" t="str">
        <f t="shared" si="3"/>
        <v>$737 (Setecientos Treinta y Siete Pesos 00/100 M.N.)</v>
      </c>
      <c r="V24" s="5" t="str">
        <f t="shared" si="15"/>
        <v>(Setecientos Treinta y Siete Pesos 00/100 M.N.)</v>
      </c>
      <c r="W24" s="5" t="s">
        <v>121</v>
      </c>
      <c r="X24" s="5" t="s">
        <v>38</v>
      </c>
    </row>
    <row r="25" spans="1:24" x14ac:dyDescent="0.2">
      <c r="A25" s="37" t="str">
        <f t="shared" si="8"/>
        <v>Supervisor de Taller Aveo 2016 - 3</v>
      </c>
      <c r="B25" s="37" t="s">
        <v>201</v>
      </c>
      <c r="C25" s="37" t="s">
        <v>122</v>
      </c>
      <c r="D25" s="38">
        <v>2016</v>
      </c>
      <c r="E25" s="38">
        <v>3</v>
      </c>
      <c r="F25" s="39">
        <v>129925</v>
      </c>
      <c r="G25" s="40">
        <v>0.45</v>
      </c>
      <c r="H25" s="39">
        <f t="shared" si="5"/>
        <v>58466.25</v>
      </c>
      <c r="I25" s="24"/>
      <c r="J25" s="39">
        <f t="shared" si="6"/>
        <v>60000</v>
      </c>
      <c r="K25" s="39"/>
      <c r="L25" s="39"/>
      <c r="M25" s="39">
        <v>60000</v>
      </c>
      <c r="N25" s="41" t="str">
        <f t="shared" si="0"/>
        <v>$60000 (Sesenta Mil Pesos 00/100 M.N.)</v>
      </c>
      <c r="O25" s="41" t="str">
        <f t="shared" si="13"/>
        <v>(Sesenta Mil Pesos 00/100 M.N.)</v>
      </c>
      <c r="Q25" s="39">
        <f t="shared" si="7"/>
        <v>834</v>
      </c>
      <c r="R25" s="39"/>
      <c r="S25" s="39">
        <f t="shared" si="14"/>
        <v>0</v>
      </c>
      <c r="T25" s="39">
        <f t="shared" si="14"/>
        <v>834</v>
      </c>
      <c r="U25" s="42" t="str">
        <f t="shared" si="3"/>
        <v>$834 (Ochocientos Treinta y Cuatro Pesos 00/100 M.N.)</v>
      </c>
      <c r="V25" s="41" t="str">
        <f t="shared" si="15"/>
        <v>(Ochocientos Treinta y Cuatro Pesos 00/100 M.N.)</v>
      </c>
      <c r="W25" s="41" t="s">
        <v>121</v>
      </c>
      <c r="X25" s="41" t="s">
        <v>38</v>
      </c>
    </row>
    <row r="26" spans="1:24" x14ac:dyDescent="0.2">
      <c r="A26" s="37" t="str">
        <f t="shared" si="8"/>
        <v>Supervisor de Taller Aveo 2016 - 4</v>
      </c>
      <c r="B26" s="37" t="s">
        <v>201</v>
      </c>
      <c r="C26" s="37" t="s">
        <v>122</v>
      </c>
      <c r="D26" s="38">
        <v>2016</v>
      </c>
      <c r="E26" s="38">
        <v>4</v>
      </c>
      <c r="F26" s="39">
        <v>129925</v>
      </c>
      <c r="G26" s="40">
        <v>0.35</v>
      </c>
      <c r="H26" s="39">
        <f t="shared" si="5"/>
        <v>45473.75</v>
      </c>
      <c r="I26" s="24"/>
      <c r="J26" s="39">
        <f t="shared" si="6"/>
        <v>47000</v>
      </c>
      <c r="K26" s="39"/>
      <c r="L26" s="88">
        <v>47000</v>
      </c>
      <c r="M26" s="39">
        <v>45000</v>
      </c>
      <c r="N26" s="41" t="str">
        <f t="shared" si="0"/>
        <v>$47000 (Cuarenta y Siete Mil Pesos 00/100 M.N.)</v>
      </c>
      <c r="O26" s="41" t="str">
        <f t="shared" si="13"/>
        <v>(Cuarenta y Siete Mil Pesos 00/100 M.N.)</v>
      </c>
      <c r="Q26" s="39">
        <f t="shared" si="7"/>
        <v>490</v>
      </c>
      <c r="R26" s="39"/>
      <c r="S26" s="39">
        <f>ROUNDUP((L26/4/24),0)</f>
        <v>490</v>
      </c>
      <c r="T26" s="39">
        <f>ROUNDUP((M26/4/24),0)</f>
        <v>469</v>
      </c>
      <c r="U26" s="42" t="str">
        <f t="shared" si="3"/>
        <v>$490 (Cuatrocientos Noventa Pesos 00/100 M.N.)</v>
      </c>
      <c r="V26" s="41" t="str">
        <f t="shared" si="15"/>
        <v>(Cuatrocientos Noventa Pesos 00/100 M.N.)</v>
      </c>
      <c r="W26" s="41" t="s">
        <v>121</v>
      </c>
      <c r="X26" s="41" t="s">
        <v>38</v>
      </c>
    </row>
    <row r="27" spans="1:24" x14ac:dyDescent="0.2">
      <c r="A27" s="44" t="str">
        <f t="shared" si="8"/>
        <v>Asesor de Servicio Aveo 2017 - 3</v>
      </c>
      <c r="B27" s="44" t="s">
        <v>194</v>
      </c>
      <c r="C27" s="44" t="s">
        <v>122</v>
      </c>
      <c r="D27" s="45">
        <v>2017</v>
      </c>
      <c r="E27" s="45">
        <v>3</v>
      </c>
      <c r="F27" s="46">
        <v>133241</v>
      </c>
      <c r="G27" s="47">
        <v>0.45</v>
      </c>
      <c r="H27" s="46">
        <f t="shared" si="5"/>
        <v>59958.450000000004</v>
      </c>
      <c r="I27" s="24"/>
      <c r="J27" s="46">
        <f t="shared" si="6"/>
        <v>61000</v>
      </c>
      <c r="K27" s="46"/>
      <c r="L27" s="86">
        <v>61000</v>
      </c>
      <c r="M27" s="46">
        <v>55000</v>
      </c>
      <c r="N27" s="48" t="str">
        <f t="shared" si="0"/>
        <v>$61000 (Sesenta y Un Mil Pesos 00/100 M.N.)</v>
      </c>
      <c r="O27" s="48" t="str">
        <f t="shared" si="13"/>
        <v>(Sesenta y Un Mil Pesos 00/100 M.N.)</v>
      </c>
      <c r="Q27" s="46">
        <f t="shared" si="7"/>
        <v>848</v>
      </c>
      <c r="R27" s="46"/>
      <c r="S27" s="46">
        <f t="shared" ref="S27:T29" si="16">ROUNDUP((L27/3/24),0)</f>
        <v>848</v>
      </c>
      <c r="T27" s="46">
        <f t="shared" si="16"/>
        <v>764</v>
      </c>
      <c r="U27" s="49" t="str">
        <f t="shared" si="3"/>
        <v>$848 (Ochocientos Cuarenta y Ocho Pesos 00/100 M.N.)</v>
      </c>
      <c r="V27" s="48" t="str">
        <f t="shared" si="15"/>
        <v>(Ochocientos Cuarenta y Ocho Pesos 00/100 M.N.)</v>
      </c>
      <c r="W27" s="48" t="s">
        <v>121</v>
      </c>
      <c r="X27" s="48" t="s">
        <v>38</v>
      </c>
    </row>
    <row r="28" spans="1:24" x14ac:dyDescent="0.2">
      <c r="A28" s="6" t="str">
        <f t="shared" si="8"/>
        <v>Supervisor Ajustes Aveo 2017 - 3</v>
      </c>
      <c r="B28" s="6" t="s">
        <v>195</v>
      </c>
      <c r="C28" s="6" t="s">
        <v>122</v>
      </c>
      <c r="D28" s="16">
        <v>2017</v>
      </c>
      <c r="E28" s="16">
        <v>3</v>
      </c>
      <c r="F28" s="17">
        <v>133241</v>
      </c>
      <c r="G28" s="18">
        <v>0.45</v>
      </c>
      <c r="H28" s="17">
        <f t="shared" si="5"/>
        <v>59958.450000000004</v>
      </c>
      <c r="I28" s="24"/>
      <c r="J28" s="21">
        <f t="shared" si="6"/>
        <v>61000</v>
      </c>
      <c r="K28" s="21"/>
      <c r="L28" s="87">
        <v>61000</v>
      </c>
      <c r="M28" s="21">
        <v>55000</v>
      </c>
      <c r="N28" s="5" t="str">
        <f t="shared" si="0"/>
        <v>$61000 (Sesenta y Un Mil Pesos 00/100 M.N.)</v>
      </c>
      <c r="O28" s="5" t="str">
        <f t="shared" si="13"/>
        <v>(Sesenta y Un Mil Pesos 00/100 M.N.)</v>
      </c>
      <c r="Q28" s="21">
        <f t="shared" si="7"/>
        <v>848</v>
      </c>
      <c r="R28" s="21"/>
      <c r="S28" s="21">
        <f t="shared" si="16"/>
        <v>848</v>
      </c>
      <c r="T28" s="21">
        <f t="shared" si="16"/>
        <v>764</v>
      </c>
      <c r="U28" s="23" t="str">
        <f t="shared" si="3"/>
        <v>$848 (Ochocientos Cuarenta y Ocho Pesos 00/100 M.N.)</v>
      </c>
      <c r="V28" s="5" t="str">
        <f t="shared" si="15"/>
        <v>(Ochocientos Cuarenta y Ocho Pesos 00/100 M.N.)</v>
      </c>
      <c r="W28" s="5" t="s">
        <v>121</v>
      </c>
      <c r="X28" s="5" t="s">
        <v>38</v>
      </c>
    </row>
    <row r="29" spans="1:24" x14ac:dyDescent="0.2">
      <c r="A29" s="37" t="str">
        <f t="shared" si="8"/>
        <v>Supervisor de Taller Aveo 2017 - 3</v>
      </c>
      <c r="B29" s="37" t="s">
        <v>201</v>
      </c>
      <c r="C29" s="37" t="s">
        <v>122</v>
      </c>
      <c r="D29" s="38">
        <v>2017</v>
      </c>
      <c r="E29" s="38">
        <v>3</v>
      </c>
      <c r="F29" s="39">
        <v>133241</v>
      </c>
      <c r="G29" s="40">
        <v>0.45</v>
      </c>
      <c r="H29" s="39">
        <f t="shared" si="5"/>
        <v>59958.450000000004</v>
      </c>
      <c r="I29" s="24"/>
      <c r="J29" s="39">
        <f t="shared" si="6"/>
        <v>61000</v>
      </c>
      <c r="K29" s="39"/>
      <c r="L29" s="88">
        <v>61000</v>
      </c>
      <c r="M29" s="39">
        <v>62000</v>
      </c>
      <c r="N29" s="41" t="str">
        <f t="shared" si="0"/>
        <v>$61000 (Sesenta y Un Mil Pesos 00/100 M.N.)</v>
      </c>
      <c r="O29" s="41" t="str">
        <f t="shared" si="13"/>
        <v>(Sesenta y Un Mil Pesos 00/100 M.N.)</v>
      </c>
      <c r="Q29" s="39">
        <f t="shared" si="7"/>
        <v>848</v>
      </c>
      <c r="R29" s="39"/>
      <c r="S29" s="39">
        <f t="shared" si="16"/>
        <v>848</v>
      </c>
      <c r="T29" s="39">
        <f t="shared" si="16"/>
        <v>862</v>
      </c>
      <c r="U29" s="42" t="str">
        <f t="shared" si="3"/>
        <v>$848 (Ochocientos Cuarenta y Ocho Pesos 00/100 M.N.)</v>
      </c>
      <c r="V29" s="41" t="str">
        <f t="shared" si="15"/>
        <v>(Ochocientos Cuarenta y Ocho Pesos 00/100 M.N.)</v>
      </c>
      <c r="W29" s="41" t="s">
        <v>121</v>
      </c>
      <c r="X29" s="41" t="s">
        <v>38</v>
      </c>
    </row>
    <row r="30" spans="1:24" x14ac:dyDescent="0.2">
      <c r="A30" s="37" t="str">
        <f t="shared" si="8"/>
        <v>Supervisor de Taller Aveo 2017 - 4</v>
      </c>
      <c r="B30" s="37" t="s">
        <v>201</v>
      </c>
      <c r="C30" s="37" t="s">
        <v>122</v>
      </c>
      <c r="D30" s="38">
        <v>2017</v>
      </c>
      <c r="E30" s="38">
        <v>4</v>
      </c>
      <c r="F30" s="39">
        <v>133241</v>
      </c>
      <c r="G30" s="40">
        <v>0.4</v>
      </c>
      <c r="H30" s="39">
        <f t="shared" si="5"/>
        <v>53296.4</v>
      </c>
      <c r="I30" s="24"/>
      <c r="J30" s="39">
        <f t="shared" si="6"/>
        <v>55000</v>
      </c>
      <c r="K30" s="39"/>
      <c r="L30" s="88">
        <v>55000</v>
      </c>
      <c r="M30" s="39">
        <v>48000</v>
      </c>
      <c r="N30" s="41" t="str">
        <f t="shared" si="0"/>
        <v>$55000 (Cincuenta y Cinco Mil Pesos 00/100 M.N.)</v>
      </c>
      <c r="O30" s="41" t="str">
        <f t="shared" si="13"/>
        <v>(Cincuenta y Cinco Mil Pesos 00/100 M.N.)</v>
      </c>
      <c r="Q30" s="39">
        <f t="shared" si="7"/>
        <v>573</v>
      </c>
      <c r="R30" s="39"/>
      <c r="S30" s="39">
        <f>ROUNDUP((L30/4/24),0)</f>
        <v>573</v>
      </c>
      <c r="T30" s="39">
        <f>ROUNDUP((M30/4/24),0)</f>
        <v>500</v>
      </c>
      <c r="U30" s="42" t="str">
        <f t="shared" si="3"/>
        <v>$573 (Quinientos Setenta y Tres Pesos 00/100 M.N.)</v>
      </c>
      <c r="V30" s="41" t="str">
        <f t="shared" si="15"/>
        <v>(Quinientos Setenta y Tres Pesos 00/100 M.N.)</v>
      </c>
      <c r="W30" s="41" t="s">
        <v>121</v>
      </c>
      <c r="X30" s="41" t="s">
        <v>38</v>
      </c>
    </row>
    <row r="31" spans="1:24" x14ac:dyDescent="0.2">
      <c r="A31" s="44" t="str">
        <f t="shared" si="8"/>
        <v>Asesor de Servicio Aveo 2018 - 3</v>
      </c>
      <c r="B31" s="44" t="s">
        <v>194</v>
      </c>
      <c r="C31" s="44" t="s">
        <v>122</v>
      </c>
      <c r="D31" s="45">
        <v>2018</v>
      </c>
      <c r="E31" s="45">
        <v>3</v>
      </c>
      <c r="F31" s="46">
        <v>128362.07</v>
      </c>
      <c r="G31" s="47">
        <v>0.45</v>
      </c>
      <c r="H31" s="46">
        <f t="shared" si="5"/>
        <v>57762.931500000006</v>
      </c>
      <c r="I31" s="24"/>
      <c r="J31" s="46">
        <f t="shared" si="6"/>
        <v>59000</v>
      </c>
      <c r="K31" s="46"/>
      <c r="L31" s="86"/>
      <c r="M31" s="46">
        <v>59000</v>
      </c>
      <c r="N31" s="48" t="str">
        <f t="shared" si="0"/>
        <v>$59000 (Cincuenta y Nueve Mil Pesos 00/100 M.N.)</v>
      </c>
      <c r="O31" s="48" t="str">
        <f t="shared" ref="O31:O34" si="17">CONCATENATE("(",CONVERTIRNUM(J31)," M.N.)")</f>
        <v>(Cincuenta y Nueve Mil Pesos 00/100 M.N.)</v>
      </c>
      <c r="Q31" s="46">
        <f t="shared" si="7"/>
        <v>820</v>
      </c>
      <c r="R31" s="46"/>
      <c r="S31" s="46"/>
      <c r="T31" s="46">
        <f t="shared" ref="T31:T35" si="18">ROUNDUP((M31/3/24),0)</f>
        <v>820</v>
      </c>
      <c r="U31" s="49" t="str">
        <f t="shared" si="3"/>
        <v>$820 (Ochocientos Veinte Pesos 00/100 M.N.)</v>
      </c>
      <c r="V31" s="48" t="str">
        <f t="shared" ref="V31:V34" si="19">CONCATENATE("(",CONVERTIRNUM(Q31)," M.N.)")</f>
        <v>(Ochocientos Veinte Pesos 00/100 M.N.)</v>
      </c>
      <c r="W31" s="48" t="s">
        <v>121</v>
      </c>
      <c r="X31" s="48" t="s">
        <v>38</v>
      </c>
    </row>
    <row r="32" spans="1:24" x14ac:dyDescent="0.2">
      <c r="A32" s="90" t="str">
        <f t="shared" si="8"/>
        <v>Asesor de Servicio Beat 2018 - 3</v>
      </c>
      <c r="B32" s="90" t="s">
        <v>194</v>
      </c>
      <c r="C32" s="90" t="s">
        <v>212</v>
      </c>
      <c r="D32" s="91">
        <v>2018</v>
      </c>
      <c r="E32" s="91">
        <v>3</v>
      </c>
      <c r="F32" s="92">
        <v>126030.17</v>
      </c>
      <c r="G32" s="93">
        <v>0.45</v>
      </c>
      <c r="H32" s="92">
        <f t="shared" si="5"/>
        <v>56713.576500000003</v>
      </c>
      <c r="I32" s="24"/>
      <c r="J32" s="92">
        <f t="shared" si="6"/>
        <v>58000</v>
      </c>
      <c r="K32" s="92"/>
      <c r="L32" s="94"/>
      <c r="M32" s="92">
        <v>58000</v>
      </c>
      <c r="N32" s="95" t="str">
        <f t="shared" si="0"/>
        <v>$58000 (Cincuenta y Ocho Mil Pesos 00/100 M.N.)</v>
      </c>
      <c r="O32" s="95" t="str">
        <f t="shared" ref="O32" si="20">CONCATENATE("(",CONVERTIRNUM(J32)," M.N.)")</f>
        <v>(Cincuenta y Ocho Mil Pesos 00/100 M.N.)</v>
      </c>
      <c r="Q32" s="92">
        <f t="shared" si="7"/>
        <v>806</v>
      </c>
      <c r="R32" s="92"/>
      <c r="S32" s="92"/>
      <c r="T32" s="92">
        <f t="shared" si="18"/>
        <v>806</v>
      </c>
      <c r="U32" s="96" t="str">
        <f t="shared" si="3"/>
        <v>$806 (Ochocientos Seis Pesos 00/100 M.N.)</v>
      </c>
      <c r="V32" s="95" t="str">
        <f t="shared" ref="V32" si="21">CONCATENATE("(",CONVERTIRNUM(Q32)," M.N.)")</f>
        <v>(Ochocientos Seis Pesos 00/100 M.N.)</v>
      </c>
      <c r="W32" s="95" t="s">
        <v>121</v>
      </c>
      <c r="X32" s="95" t="s">
        <v>38</v>
      </c>
    </row>
    <row r="33" spans="1:31" x14ac:dyDescent="0.2">
      <c r="A33" s="6" t="str">
        <f t="shared" si="8"/>
        <v>Supervisor Ajustes Aveo 2018 - 3</v>
      </c>
      <c r="B33" s="6" t="s">
        <v>195</v>
      </c>
      <c r="C33" s="6" t="s">
        <v>122</v>
      </c>
      <c r="D33" s="16">
        <v>2018</v>
      </c>
      <c r="E33" s="16">
        <v>3</v>
      </c>
      <c r="F33" s="17">
        <v>128362.07</v>
      </c>
      <c r="G33" s="18">
        <v>0.45</v>
      </c>
      <c r="H33" s="17">
        <f t="shared" si="5"/>
        <v>57762.931500000006</v>
      </c>
      <c r="I33" s="24"/>
      <c r="J33" s="21">
        <f t="shared" si="6"/>
        <v>59000</v>
      </c>
      <c r="K33" s="21"/>
      <c r="L33" s="87"/>
      <c r="M33" s="21">
        <v>59000</v>
      </c>
      <c r="N33" s="5" t="str">
        <f t="shared" si="0"/>
        <v>$59000 (Cincuenta y Nueve Mil Pesos 00/100 M.N.)</v>
      </c>
      <c r="O33" s="5" t="str">
        <f t="shared" si="17"/>
        <v>(Cincuenta y Nueve Mil Pesos 00/100 M.N.)</v>
      </c>
      <c r="Q33" s="21">
        <f t="shared" si="7"/>
        <v>820</v>
      </c>
      <c r="R33" s="21"/>
      <c r="S33" s="21"/>
      <c r="T33" s="21">
        <f t="shared" si="18"/>
        <v>820</v>
      </c>
      <c r="U33" s="23" t="str">
        <f t="shared" si="3"/>
        <v>$820 (Ochocientos Veinte Pesos 00/100 M.N.)</v>
      </c>
      <c r="V33" s="5" t="str">
        <f t="shared" si="19"/>
        <v>(Ochocientos Veinte Pesos 00/100 M.N.)</v>
      </c>
      <c r="W33" s="5" t="s">
        <v>121</v>
      </c>
      <c r="X33" s="5" t="s">
        <v>38</v>
      </c>
    </row>
    <row r="34" spans="1:31" x14ac:dyDescent="0.2">
      <c r="A34" s="37" t="str">
        <f t="shared" si="8"/>
        <v>Supervisor de Taller Aveo 2018 - 4</v>
      </c>
      <c r="B34" s="37" t="s">
        <v>201</v>
      </c>
      <c r="C34" s="37" t="s">
        <v>122</v>
      </c>
      <c r="D34" s="38">
        <v>2018</v>
      </c>
      <c r="E34" s="38">
        <v>4</v>
      </c>
      <c r="F34" s="39">
        <v>128362.07</v>
      </c>
      <c r="G34" s="40">
        <v>0.45</v>
      </c>
      <c r="H34" s="39">
        <f t="shared" si="5"/>
        <v>57762.931500000006</v>
      </c>
      <c r="I34" s="24"/>
      <c r="J34" s="39">
        <f t="shared" si="6"/>
        <v>59000</v>
      </c>
      <c r="K34" s="39"/>
      <c r="L34" s="88"/>
      <c r="M34" s="39">
        <v>59000</v>
      </c>
      <c r="N34" s="41" t="str">
        <f t="shared" si="0"/>
        <v>$59000 (Cincuenta y Nueve Mil Pesos 00/100 M.N.)</v>
      </c>
      <c r="O34" s="41" t="str">
        <f t="shared" si="17"/>
        <v>(Cincuenta y Nueve Mil Pesos 00/100 M.N.)</v>
      </c>
      <c r="Q34" s="39">
        <f t="shared" si="7"/>
        <v>615</v>
      </c>
      <c r="R34" s="39"/>
      <c r="S34" s="39"/>
      <c r="T34" s="39">
        <f>ROUNDUP((M34/4/24),0)</f>
        <v>615</v>
      </c>
      <c r="U34" s="42" t="str">
        <f t="shared" si="3"/>
        <v>$615 (Seiscientos Quince Pesos 00/100 M.N.)</v>
      </c>
      <c r="V34" s="41" t="str">
        <f t="shared" si="19"/>
        <v>(Seiscientos Quince Pesos 00/100 M.N.)</v>
      </c>
      <c r="W34" s="41" t="s">
        <v>121</v>
      </c>
      <c r="X34" s="41" t="s">
        <v>38</v>
      </c>
    </row>
    <row r="35" spans="1:31" x14ac:dyDescent="0.2">
      <c r="A35" s="97" t="str">
        <f t="shared" si="8"/>
        <v>Agente Empleado Aveo 2018 - 3</v>
      </c>
      <c r="B35" s="97" t="s">
        <v>213</v>
      </c>
      <c r="C35" s="97" t="s">
        <v>122</v>
      </c>
      <c r="D35" s="98">
        <v>2018</v>
      </c>
      <c r="E35" s="98">
        <v>3</v>
      </c>
      <c r="F35" s="99">
        <v>128362.07</v>
      </c>
      <c r="G35" s="100">
        <v>0.45</v>
      </c>
      <c r="H35" s="99">
        <f t="shared" si="5"/>
        <v>57762.931500000006</v>
      </c>
      <c r="I35" s="24"/>
      <c r="J35" s="99">
        <f t="shared" si="6"/>
        <v>59000</v>
      </c>
      <c r="K35" s="99"/>
      <c r="L35" s="101"/>
      <c r="M35" s="99">
        <v>59000</v>
      </c>
      <c r="N35" s="102" t="str">
        <f t="shared" si="0"/>
        <v>$59000 (Cincuenta y Nueve Mil Pesos 00/100 M.N.)</v>
      </c>
      <c r="O35" s="102" t="str">
        <f t="shared" ref="O35:O42" si="22">CONCATENATE("(",CONVERTIRNUM(J35)," M.N.)")</f>
        <v>(Cincuenta y Nueve Mil Pesos 00/100 M.N.)</v>
      </c>
      <c r="Q35" s="99">
        <f t="shared" si="7"/>
        <v>820</v>
      </c>
      <c r="R35" s="99"/>
      <c r="S35" s="99"/>
      <c r="T35" s="99">
        <f t="shared" si="18"/>
        <v>820</v>
      </c>
      <c r="U35" s="103" t="str">
        <f t="shared" si="3"/>
        <v>$820 (Ochocientos Veinte Pesos 00/100 M.N.)</v>
      </c>
      <c r="V35" s="102" t="str">
        <f t="shared" ref="V35:V42" si="23">CONCATENATE("(",CONVERTIRNUM(Q35)," M.N.)")</f>
        <v>(Ochocientos Veinte Pesos 00/100 M.N.)</v>
      </c>
      <c r="W35" s="102" t="s">
        <v>121</v>
      </c>
      <c r="X35" s="102" t="s">
        <v>38</v>
      </c>
    </row>
    <row r="36" spans="1:31" x14ac:dyDescent="0.2">
      <c r="A36" s="44" t="str">
        <f t="shared" si="8"/>
        <v>Asesor de Servicio Prius 2018 - 4</v>
      </c>
      <c r="B36" s="44" t="s">
        <v>194</v>
      </c>
      <c r="C36" s="44" t="s">
        <v>214</v>
      </c>
      <c r="D36" s="45">
        <v>2018</v>
      </c>
      <c r="E36" s="45">
        <v>4</v>
      </c>
      <c r="F36" s="46">
        <v>259437.93</v>
      </c>
      <c r="G36" s="47">
        <v>0.45</v>
      </c>
      <c r="H36" s="46">
        <f t="shared" si="5"/>
        <v>116747.06849999999</v>
      </c>
      <c r="I36" s="24"/>
      <c r="J36" s="46">
        <f t="shared" si="6"/>
        <v>118000</v>
      </c>
      <c r="K36" s="46"/>
      <c r="L36" s="86"/>
      <c r="M36" s="46">
        <v>118000</v>
      </c>
      <c r="N36" s="48" t="str">
        <f t="shared" si="0"/>
        <v>$118000 (Ciento Dieciocho Mil Pesos 00/100 M.N.)</v>
      </c>
      <c r="O36" s="48" t="str">
        <f t="shared" ref="O36" si="24">CONCATENATE("(",CONVERTIRNUM(J36)," M.N.)")</f>
        <v>(Ciento Dieciocho Mil Pesos 00/100 M.N.)</v>
      </c>
      <c r="Q36" s="46">
        <f t="shared" si="7"/>
        <v>1230</v>
      </c>
      <c r="R36" s="46"/>
      <c r="S36" s="46"/>
      <c r="T36" s="46">
        <f t="shared" ref="T36:T43" si="25">ROUNDUP((M36/4/24),0)</f>
        <v>1230</v>
      </c>
      <c r="U36" s="49" t="str">
        <f t="shared" si="3"/>
        <v>$1230 (Mil Doscientos Treinta Pesos 00/100 M.N.)</v>
      </c>
      <c r="V36" s="48" t="str">
        <f t="shared" ref="V36" si="26">CONCATENATE("(",CONVERTIRNUM(Q36)," M.N.)")</f>
        <v>(Mil Doscientos Treinta Pesos 00/100 M.N.)</v>
      </c>
      <c r="W36" s="48" t="s">
        <v>121</v>
      </c>
      <c r="X36" s="48" t="s">
        <v>37</v>
      </c>
    </row>
    <row r="37" spans="1:31" s="35" customFormat="1" x14ac:dyDescent="0.2">
      <c r="A37" s="44" t="str">
        <f t="shared" si="8"/>
        <v>Asesor de Servicio Prius 2019 - 4</v>
      </c>
      <c r="B37" s="44" t="s">
        <v>194</v>
      </c>
      <c r="C37" s="44" t="s">
        <v>214</v>
      </c>
      <c r="D37" s="45">
        <v>2019</v>
      </c>
      <c r="E37" s="45">
        <v>4</v>
      </c>
      <c r="F37" s="46">
        <v>259437.93</v>
      </c>
      <c r="G37" s="47">
        <v>0.45</v>
      </c>
      <c r="H37" s="46">
        <f t="shared" si="5"/>
        <v>116747.06849999999</v>
      </c>
      <c r="I37" s="24"/>
      <c r="J37" s="46">
        <f>IF(K37&gt;0,K37,IF(L37&gt;0,L37,M37))</f>
        <v>118000</v>
      </c>
      <c r="K37" s="46"/>
      <c r="L37" s="86"/>
      <c r="M37" s="46">
        <v>118000</v>
      </c>
      <c r="N37" s="48" t="str">
        <f t="shared" si="0"/>
        <v>$118000 (Ciento Dieciocho Mil Pesos 00/100 M.N.)</v>
      </c>
      <c r="O37" s="48" t="str">
        <f t="shared" si="22"/>
        <v>(Ciento Dieciocho Mil Pesos 00/100 M.N.)</v>
      </c>
      <c r="P37" s="22"/>
      <c r="Q37" s="46">
        <f t="shared" si="7"/>
        <v>1230</v>
      </c>
      <c r="R37" s="46"/>
      <c r="S37" s="46"/>
      <c r="T37" s="46">
        <f t="shared" si="25"/>
        <v>1230</v>
      </c>
      <c r="U37" s="49" t="str">
        <f t="shared" si="3"/>
        <v>$1230 (Mil Doscientos Treinta Pesos 00/100 M.N.)</v>
      </c>
      <c r="V37" s="48" t="str">
        <f t="shared" si="23"/>
        <v>(Mil Doscientos Treinta Pesos 00/100 M.N.)</v>
      </c>
      <c r="W37" s="48" t="s">
        <v>121</v>
      </c>
      <c r="X37" s="48" t="s">
        <v>37</v>
      </c>
    </row>
    <row r="38" spans="1:31" s="143" customFormat="1" x14ac:dyDescent="0.2">
      <c r="A38" s="44" t="s">
        <v>249</v>
      </c>
      <c r="B38" s="44" t="s">
        <v>194</v>
      </c>
      <c r="C38" s="44" t="s">
        <v>214</v>
      </c>
      <c r="D38" s="45">
        <v>2020</v>
      </c>
      <c r="E38" s="45">
        <v>4</v>
      </c>
      <c r="F38" s="46">
        <v>318822</v>
      </c>
      <c r="G38" s="47">
        <v>0.45</v>
      </c>
      <c r="H38" s="46">
        <f t="shared" si="5"/>
        <v>143469.9</v>
      </c>
      <c r="I38" s="24"/>
      <c r="J38" s="46">
        <f t="shared" si="6"/>
        <v>143470</v>
      </c>
      <c r="K38" s="46"/>
      <c r="L38" s="86"/>
      <c r="M38" s="46">
        <v>143470</v>
      </c>
      <c r="N38" s="144" t="str">
        <f t="shared" si="0"/>
        <v>$143470 (Ciento Cuarenta y Tres Mil Cuatrocientos Setenta Pesos 00/100 M.N.)</v>
      </c>
      <c r="O38" s="144" t="str">
        <f t="shared" si="22"/>
        <v>(Ciento Cuarenta y Tres Mil Cuatrocientos Setenta Pesos 00/100 M.N.)</v>
      </c>
      <c r="P38" s="141"/>
      <c r="Q38" s="46">
        <f>IF(R38&gt;0,R38,IF(S38&gt;0,S38,T38))</f>
        <v>1495</v>
      </c>
      <c r="R38" s="46"/>
      <c r="S38" s="46"/>
      <c r="T38" s="46">
        <f t="shared" si="25"/>
        <v>1495</v>
      </c>
      <c r="U38" s="49" t="str">
        <f t="shared" si="3"/>
        <v>$1495 (Mil Cuatrocientos Noventa y Cinco Pesos 00/100 M.N.)</v>
      </c>
      <c r="V38" s="144" t="str">
        <f t="shared" si="23"/>
        <v>(Mil Cuatrocientos Noventa y Cinco Pesos 00/100 M.N.)</v>
      </c>
      <c r="W38" s="144" t="s">
        <v>121</v>
      </c>
      <c r="X38" s="144" t="s">
        <v>37</v>
      </c>
    </row>
    <row r="39" spans="1:31" s="26" customFormat="1" x14ac:dyDescent="0.2">
      <c r="A39" s="6" t="str">
        <f t="shared" si="8"/>
        <v>Supervisor Ajustes Prius 2019 - 4</v>
      </c>
      <c r="B39" s="6" t="s">
        <v>195</v>
      </c>
      <c r="C39" s="6" t="s">
        <v>214</v>
      </c>
      <c r="D39" s="16">
        <v>2019</v>
      </c>
      <c r="E39" s="16">
        <v>4</v>
      </c>
      <c r="F39" s="17">
        <v>259437.93</v>
      </c>
      <c r="G39" s="18">
        <v>0.45</v>
      </c>
      <c r="H39" s="17">
        <f t="shared" si="5"/>
        <v>116747.06849999999</v>
      </c>
      <c r="I39" s="24"/>
      <c r="J39" s="21">
        <f t="shared" si="6"/>
        <v>118000</v>
      </c>
      <c r="K39" s="21"/>
      <c r="L39" s="87"/>
      <c r="M39" s="21">
        <v>118000</v>
      </c>
      <c r="N39" s="5" t="str">
        <f t="shared" si="0"/>
        <v>$118000 (Ciento Dieciocho Mil Pesos 00/100 M.N.)</v>
      </c>
      <c r="O39" s="5" t="str">
        <f t="shared" si="22"/>
        <v>(Ciento Dieciocho Mil Pesos 00/100 M.N.)</v>
      </c>
      <c r="P39" s="22"/>
      <c r="Q39" s="21">
        <f t="shared" si="7"/>
        <v>1230</v>
      </c>
      <c r="R39" s="21"/>
      <c r="S39" s="21"/>
      <c r="T39" s="21">
        <f t="shared" si="25"/>
        <v>1230</v>
      </c>
      <c r="U39" s="23" t="str">
        <f t="shared" si="3"/>
        <v>$1230 (Mil Doscientos Treinta Pesos 00/100 M.N.)</v>
      </c>
      <c r="V39" s="5" t="str">
        <f t="shared" si="23"/>
        <v>(Mil Doscientos Treinta Pesos 00/100 M.N.)</v>
      </c>
      <c r="W39" s="5" t="s">
        <v>121</v>
      </c>
      <c r="X39" s="5" t="s">
        <v>37</v>
      </c>
      <c r="AB39" s="146">
        <v>274846.55</v>
      </c>
      <c r="AC39" s="147">
        <v>43975.45</v>
      </c>
      <c r="AD39" s="147">
        <v>318822</v>
      </c>
    </row>
    <row r="40" spans="1:31" s="142" customFormat="1" x14ac:dyDescent="0.2">
      <c r="A40" s="6" t="s">
        <v>250</v>
      </c>
      <c r="B40" s="6" t="s">
        <v>195</v>
      </c>
      <c r="C40" s="44" t="s">
        <v>214</v>
      </c>
      <c r="D40" s="45">
        <v>2020</v>
      </c>
      <c r="E40" s="45">
        <v>4</v>
      </c>
      <c r="F40" s="46">
        <v>318822</v>
      </c>
      <c r="G40" s="47">
        <v>0.45</v>
      </c>
      <c r="H40" s="46">
        <f t="shared" ref="H40" si="27">F40*G40</f>
        <v>143469.9</v>
      </c>
      <c r="I40" s="24"/>
      <c r="J40" s="46">
        <f t="shared" ref="J40" si="28">IF(K40&gt;0,K40,IF(L40&gt;0,L40,M40))</f>
        <v>143470</v>
      </c>
      <c r="K40" s="46"/>
      <c r="L40" s="86"/>
      <c r="M40" s="46">
        <v>143470</v>
      </c>
      <c r="N40" s="144" t="str">
        <f t="shared" ref="N40" si="29">CONCATENATE("$",J40," ",O40)</f>
        <v>$143470 (Ciento Cuarenta y Tres Mil Cuatrocientos Setenta Pesos 00/100 M.N.)</v>
      </c>
      <c r="O40" s="144" t="str">
        <f t="shared" ref="O40" si="30">CONCATENATE("(",CONVERTIRNUM(J40)," M.N.)")</f>
        <v>(Ciento Cuarenta y Tres Mil Cuatrocientos Setenta Pesos 00/100 M.N.)</v>
      </c>
      <c r="P40" s="141"/>
      <c r="Q40" s="46">
        <f>IF(R40&gt;0,R40,IF(S40&gt;0,S40,T40))</f>
        <v>1495</v>
      </c>
      <c r="R40" s="46"/>
      <c r="S40" s="46"/>
      <c r="T40" s="46">
        <f t="shared" si="25"/>
        <v>1495</v>
      </c>
      <c r="U40" s="49" t="str">
        <f t="shared" ref="U40" si="31">CONCATENATE("$",Q40," ",V40,"")</f>
        <v>$1495 (Mil Cuatrocientos Noventa y Cinco Pesos 00/100 M.N.)</v>
      </c>
      <c r="V40" s="144" t="str">
        <f t="shared" ref="V40" si="32">CONCATENATE("(",CONVERTIRNUM(Q40)," M.N.)")</f>
        <v>(Mil Cuatrocientos Noventa y Cinco Pesos 00/100 M.N.)</v>
      </c>
      <c r="W40" s="144" t="s">
        <v>121</v>
      </c>
      <c r="X40" s="144" t="s">
        <v>37</v>
      </c>
      <c r="AB40" s="148"/>
      <c r="AC40" s="148"/>
      <c r="AD40" s="148"/>
    </row>
    <row r="41" spans="1:31" s="26" customFormat="1" x14ac:dyDescent="0.2">
      <c r="A41" s="37" t="str">
        <f t="shared" si="8"/>
        <v>Supervisor de Taller Prius 2019 - 4</v>
      </c>
      <c r="B41" s="37" t="s">
        <v>201</v>
      </c>
      <c r="C41" s="37" t="s">
        <v>214</v>
      </c>
      <c r="D41" s="38">
        <v>2019</v>
      </c>
      <c r="E41" s="38">
        <v>4</v>
      </c>
      <c r="F41" s="39">
        <v>259437.93</v>
      </c>
      <c r="G41" s="40">
        <v>0.45</v>
      </c>
      <c r="H41" s="39">
        <f t="shared" si="5"/>
        <v>116747.06849999999</v>
      </c>
      <c r="I41" s="24"/>
      <c r="J41" s="39">
        <f t="shared" si="6"/>
        <v>118000</v>
      </c>
      <c r="K41" s="39"/>
      <c r="L41" s="88"/>
      <c r="M41" s="39">
        <v>118000</v>
      </c>
      <c r="N41" s="41" t="str">
        <f t="shared" si="0"/>
        <v>$118000 (Ciento Dieciocho Mil Pesos 00/100 M.N.)</v>
      </c>
      <c r="O41" s="41" t="str">
        <f t="shared" si="22"/>
        <v>(Ciento Dieciocho Mil Pesos 00/100 M.N.)</v>
      </c>
      <c r="P41" s="22"/>
      <c r="Q41" s="39">
        <f t="shared" si="7"/>
        <v>1230</v>
      </c>
      <c r="R41" s="39"/>
      <c r="S41" s="39"/>
      <c r="T41" s="39">
        <f t="shared" si="25"/>
        <v>1230</v>
      </c>
      <c r="U41" s="42" t="str">
        <f t="shared" si="3"/>
        <v>$1230 (Mil Doscientos Treinta Pesos 00/100 M.N.)</v>
      </c>
      <c r="V41" s="41" t="str">
        <f t="shared" si="23"/>
        <v>(Mil Doscientos Treinta Pesos 00/100 M.N.)</v>
      </c>
      <c r="W41" s="41" t="s">
        <v>121</v>
      </c>
      <c r="X41" s="41" t="s">
        <v>37</v>
      </c>
      <c r="AB41" s="26">
        <f>+AB39*0.45</f>
        <v>123680.94749999999</v>
      </c>
      <c r="AD41" s="142">
        <f>+AD39*0.45</f>
        <v>143469.9</v>
      </c>
      <c r="AE41" s="26">
        <v>143470</v>
      </c>
    </row>
    <row r="42" spans="1:31" s="142" customFormat="1" x14ac:dyDescent="0.2">
      <c r="A42" s="37" t="s">
        <v>251</v>
      </c>
      <c r="B42" s="37" t="s">
        <v>201</v>
      </c>
      <c r="C42" s="44" t="s">
        <v>214</v>
      </c>
      <c r="D42" s="45">
        <v>2020</v>
      </c>
      <c r="E42" s="45">
        <v>4</v>
      </c>
      <c r="F42" s="46">
        <v>318822</v>
      </c>
      <c r="G42" s="47">
        <v>0.45</v>
      </c>
      <c r="H42" s="46">
        <f t="shared" si="5"/>
        <v>143469.9</v>
      </c>
      <c r="I42" s="24"/>
      <c r="J42" s="46">
        <f t="shared" si="6"/>
        <v>143470</v>
      </c>
      <c r="K42" s="46"/>
      <c r="L42" s="86"/>
      <c r="M42" s="46">
        <v>143470</v>
      </c>
      <c r="N42" s="144" t="str">
        <f t="shared" si="0"/>
        <v>$143470 (Ciento Cuarenta y Tres Mil Cuatrocientos Setenta Pesos 00/100 M.N.)</v>
      </c>
      <c r="O42" s="144" t="str">
        <f t="shared" si="22"/>
        <v>(Ciento Cuarenta y Tres Mil Cuatrocientos Setenta Pesos 00/100 M.N.)</v>
      </c>
      <c r="P42" s="141"/>
      <c r="Q42" s="46">
        <f>IF(R42&gt;0,R42,IF(S42&gt;0,S42,T42))</f>
        <v>1495</v>
      </c>
      <c r="R42" s="46"/>
      <c r="S42" s="46"/>
      <c r="T42" s="46">
        <f t="shared" si="25"/>
        <v>1495</v>
      </c>
      <c r="U42" s="49" t="str">
        <f t="shared" si="3"/>
        <v>$1495 (Mil Cuatrocientos Noventa y Cinco Pesos 00/100 M.N.)</v>
      </c>
      <c r="V42" s="144" t="str">
        <f t="shared" si="23"/>
        <v>(Mil Cuatrocientos Noventa y Cinco Pesos 00/100 M.N.)</v>
      </c>
      <c r="W42" s="144" t="s">
        <v>121</v>
      </c>
      <c r="X42" s="144" t="s">
        <v>37</v>
      </c>
    </row>
    <row r="43" spans="1:31" s="26" customFormat="1" x14ac:dyDescent="0.2">
      <c r="A43" s="97" t="str">
        <f t="shared" si="8"/>
        <v>Agente Empleado Prius 2019 - 4</v>
      </c>
      <c r="B43" s="97" t="s">
        <v>213</v>
      </c>
      <c r="C43" s="97" t="s">
        <v>214</v>
      </c>
      <c r="D43" s="98">
        <v>2019</v>
      </c>
      <c r="E43" s="98">
        <v>4</v>
      </c>
      <c r="F43" s="99">
        <v>259437.93</v>
      </c>
      <c r="G43" s="100">
        <v>0.45</v>
      </c>
      <c r="H43" s="99">
        <f t="shared" si="5"/>
        <v>116747.06849999999</v>
      </c>
      <c r="I43" s="24"/>
      <c r="J43" s="99">
        <f t="shared" si="6"/>
        <v>118000</v>
      </c>
      <c r="K43" s="99"/>
      <c r="L43" s="101"/>
      <c r="M43" s="99">
        <v>118000</v>
      </c>
      <c r="N43" s="102" t="str">
        <f t="shared" si="0"/>
        <v>$118000 (Ciento Dieciocho Mil Pesos 00/100 M.N.)</v>
      </c>
      <c r="O43" s="102" t="str">
        <f t="shared" ref="O43" si="33">CONCATENATE("(",CONVERTIRNUM(J43)," M.N.)")</f>
        <v>(Ciento Dieciocho Mil Pesos 00/100 M.N.)</v>
      </c>
      <c r="P43" s="22"/>
      <c r="Q43" s="99">
        <f t="shared" si="7"/>
        <v>1230</v>
      </c>
      <c r="R43" s="99"/>
      <c r="S43" s="99"/>
      <c r="T43" s="99">
        <f t="shared" si="25"/>
        <v>1230</v>
      </c>
      <c r="U43" s="103" t="str">
        <f t="shared" si="3"/>
        <v>$1230 (Mil Doscientos Treinta Pesos 00/100 M.N.)</v>
      </c>
      <c r="V43" s="102" t="str">
        <f t="shared" ref="V43" si="34">CONCATENATE("(",CONVERTIRNUM(Q43)," M.N.)")</f>
        <v>(Mil Doscientos Treinta Pesos 00/100 M.N.)</v>
      </c>
      <c r="W43" s="102" t="s">
        <v>121</v>
      </c>
      <c r="X43" s="102" t="s">
        <v>37</v>
      </c>
      <c r="AB43" s="26">
        <f>+AB41/48</f>
        <v>2576.6864062499999</v>
      </c>
      <c r="AD43" s="142">
        <f>+AD41/48</f>
        <v>2988.9562499999997</v>
      </c>
      <c r="AE43" s="26">
        <f>+AE41/48</f>
        <v>2988.9583333333335</v>
      </c>
    </row>
    <row r="44" spans="1:31" s="26" customFormat="1" x14ac:dyDescent="0.2">
      <c r="A44" s="44" t="str">
        <f t="shared" si="8"/>
        <v>Asesor de Servicio Yamaha R6 2012 - 3</v>
      </c>
      <c r="B44" s="44" t="s">
        <v>194</v>
      </c>
      <c r="C44" s="44" t="s">
        <v>123</v>
      </c>
      <c r="D44" s="45">
        <v>2012</v>
      </c>
      <c r="E44" s="45">
        <v>3</v>
      </c>
      <c r="F44" s="46">
        <v>142500</v>
      </c>
      <c r="G44" s="47">
        <v>0.4</v>
      </c>
      <c r="H44" s="46">
        <f t="shared" si="5"/>
        <v>57000</v>
      </c>
      <c r="I44" s="24"/>
      <c r="J44" s="50">
        <f t="shared" si="6"/>
        <v>58000</v>
      </c>
      <c r="K44" s="46"/>
      <c r="L44" s="86">
        <v>58000</v>
      </c>
      <c r="M44" s="46">
        <v>65520</v>
      </c>
      <c r="N44" s="48" t="str">
        <f t="shared" si="0"/>
        <v>$58000 (Cincuenta y Ocho Mil Pesos 00/100 M.N.)</v>
      </c>
      <c r="O44" s="48" t="str">
        <f t="shared" si="11"/>
        <v>(Cincuenta y Ocho Mil Pesos 00/100 M.N.)</v>
      </c>
      <c r="P44" s="22"/>
      <c r="Q44" s="50">
        <f t="shared" si="7"/>
        <v>806</v>
      </c>
      <c r="R44" s="46"/>
      <c r="S44" s="46">
        <f t="shared" ref="S44:T49" si="35">ROUNDUP((L44/3/24),0)</f>
        <v>806</v>
      </c>
      <c r="T44" s="46">
        <f t="shared" si="35"/>
        <v>910</v>
      </c>
      <c r="U44" s="49" t="str">
        <f t="shared" si="3"/>
        <v>$806 (Ochocientos Seis Pesos 00/100 M.N.)</v>
      </c>
      <c r="V44" s="48" t="str">
        <f t="shared" si="12"/>
        <v>(Ochocientos Seis Pesos 00/100 M.N.)</v>
      </c>
      <c r="W44" s="48" t="s">
        <v>121</v>
      </c>
      <c r="X44" s="48" t="s">
        <v>38</v>
      </c>
      <c r="AB44" s="26">
        <f>+AB43/2</f>
        <v>1288.3432031249999</v>
      </c>
      <c r="AD44" s="142">
        <f>+AD43/2</f>
        <v>1494.4781249999999</v>
      </c>
      <c r="AE44" s="26">
        <f>+AE43/2</f>
        <v>1494.4791666666667</v>
      </c>
    </row>
    <row r="45" spans="1:31" s="26" customFormat="1" x14ac:dyDescent="0.2">
      <c r="A45" s="44" t="str">
        <f t="shared" si="8"/>
        <v>Asesor de Servicio Yamaha R6 2013 - 3</v>
      </c>
      <c r="B45" s="44" t="s">
        <v>194</v>
      </c>
      <c r="C45" s="44" t="s">
        <v>123</v>
      </c>
      <c r="D45" s="45">
        <v>2013</v>
      </c>
      <c r="E45" s="45">
        <v>3</v>
      </c>
      <c r="F45" s="46">
        <v>146120.70000000001</v>
      </c>
      <c r="G45" s="47">
        <v>0.4</v>
      </c>
      <c r="H45" s="46">
        <f t="shared" si="5"/>
        <v>58448.280000000006</v>
      </c>
      <c r="I45" s="24"/>
      <c r="J45" s="46">
        <f t="shared" si="6"/>
        <v>60000</v>
      </c>
      <c r="K45" s="46"/>
      <c r="L45" s="86">
        <v>60000</v>
      </c>
      <c r="M45" s="46">
        <v>67320</v>
      </c>
      <c r="N45" s="48" t="str">
        <f t="shared" si="0"/>
        <v>$60000 (Sesenta Mil Pesos 00/100 M.N.)</v>
      </c>
      <c r="O45" s="48" t="str">
        <f t="shared" si="11"/>
        <v>(Sesenta Mil Pesos 00/100 M.N.)</v>
      </c>
      <c r="P45" s="22"/>
      <c r="Q45" s="46">
        <f t="shared" si="7"/>
        <v>834</v>
      </c>
      <c r="R45" s="46"/>
      <c r="S45" s="46">
        <f t="shared" si="35"/>
        <v>834</v>
      </c>
      <c r="T45" s="46">
        <f t="shared" si="35"/>
        <v>935</v>
      </c>
      <c r="U45" s="49" t="str">
        <f t="shared" si="3"/>
        <v>$834 (Ochocientos Treinta y Cuatro Pesos 00/100 M.N.)</v>
      </c>
      <c r="V45" s="48" t="str">
        <f t="shared" si="12"/>
        <v>(Ochocientos Treinta y Cuatro Pesos 00/100 M.N.)</v>
      </c>
      <c r="W45" s="48" t="s">
        <v>121</v>
      </c>
      <c r="X45" s="48" t="s">
        <v>38</v>
      </c>
    </row>
    <row r="46" spans="1:31" s="26" customFormat="1" x14ac:dyDescent="0.2">
      <c r="A46" s="44" t="str">
        <f t="shared" si="8"/>
        <v>Asesor de Servicio BMW F800R 2014 - 3</v>
      </c>
      <c r="B46" s="44" t="s">
        <v>194</v>
      </c>
      <c r="C46" s="44" t="s">
        <v>124</v>
      </c>
      <c r="D46" s="45">
        <v>2014</v>
      </c>
      <c r="E46" s="45">
        <v>3</v>
      </c>
      <c r="F46" s="46">
        <v>132131.03</v>
      </c>
      <c r="G46" s="47">
        <v>0.4</v>
      </c>
      <c r="H46" s="46">
        <f t="shared" si="5"/>
        <v>52852.412000000004</v>
      </c>
      <c r="I46" s="24"/>
      <c r="J46" s="46">
        <f t="shared" si="6"/>
        <v>54000</v>
      </c>
      <c r="K46" s="46"/>
      <c r="L46" s="86">
        <v>54000</v>
      </c>
      <c r="M46" s="46">
        <v>62424</v>
      </c>
      <c r="N46" s="48" t="str">
        <f t="shared" si="0"/>
        <v>$54000 (Cincuenta y Cuatro Mil Pesos 00/100 M.N.)</v>
      </c>
      <c r="O46" s="48" t="str">
        <f t="shared" si="11"/>
        <v>(Cincuenta y Cuatro Mil Pesos 00/100 M.N.)</v>
      </c>
      <c r="P46" s="22"/>
      <c r="Q46" s="46">
        <f t="shared" si="7"/>
        <v>750</v>
      </c>
      <c r="R46" s="46"/>
      <c r="S46" s="46">
        <f t="shared" si="35"/>
        <v>750</v>
      </c>
      <c r="T46" s="46">
        <f t="shared" si="35"/>
        <v>867</v>
      </c>
      <c r="U46" s="49" t="str">
        <f t="shared" si="3"/>
        <v>$750 (Setecientos Cincuenta Pesos 00/100 M.N.)</v>
      </c>
      <c r="V46" s="48" t="str">
        <f t="shared" si="12"/>
        <v>(Setecientos Cincuenta Pesos 00/100 M.N.)</v>
      </c>
      <c r="W46" s="48" t="s">
        <v>121</v>
      </c>
      <c r="X46" s="48" t="s">
        <v>38</v>
      </c>
    </row>
    <row r="47" spans="1:31" s="26" customFormat="1" ht="15" x14ac:dyDescent="0.25">
      <c r="A47" s="44" t="str">
        <f t="shared" si="8"/>
        <v>Asesor de Servicio BMW F800R 2015 - 3</v>
      </c>
      <c r="B47" s="44" t="s">
        <v>194</v>
      </c>
      <c r="C47" s="44" t="s">
        <v>124</v>
      </c>
      <c r="D47" s="45">
        <v>2015</v>
      </c>
      <c r="E47" s="45">
        <v>3</v>
      </c>
      <c r="F47" s="46">
        <v>150517.24</v>
      </c>
      <c r="G47" s="47">
        <v>0.4</v>
      </c>
      <c r="H47" s="46">
        <f t="shared" si="5"/>
        <v>60206.896000000001</v>
      </c>
      <c r="I47" s="24"/>
      <c r="J47" s="46">
        <f t="shared" si="6"/>
        <v>62000</v>
      </c>
      <c r="K47" s="46"/>
      <c r="L47" s="46"/>
      <c r="M47" s="46">
        <v>62000</v>
      </c>
      <c r="N47" s="48" t="str">
        <f t="shared" si="0"/>
        <v>$62000 (Sesenta y Dos Mil Pesos 00/100 M.N.)</v>
      </c>
      <c r="O47" s="48" t="str">
        <f t="shared" si="11"/>
        <v>(Sesenta y Dos Mil Pesos 00/100 M.N.)</v>
      </c>
      <c r="P47" s="22"/>
      <c r="Q47" s="46">
        <f t="shared" si="7"/>
        <v>862</v>
      </c>
      <c r="R47" s="46"/>
      <c r="S47" s="46">
        <f t="shared" si="35"/>
        <v>0</v>
      </c>
      <c r="T47" s="46">
        <f t="shared" si="35"/>
        <v>862</v>
      </c>
      <c r="U47" s="49" t="str">
        <f t="shared" si="3"/>
        <v>$862 (Ochocientos Sesenta y Dos Pesos 00/100 M.N.)</v>
      </c>
      <c r="V47" s="48" t="str">
        <f t="shared" si="12"/>
        <v>(Ochocientos Sesenta y Dos Pesos 00/100 M.N.)</v>
      </c>
      <c r="W47" s="48" t="s">
        <v>121</v>
      </c>
      <c r="X47" s="48" t="s">
        <v>37</v>
      </c>
      <c r="Z47" s="140"/>
    </row>
    <row r="48" spans="1:31" ht="15" x14ac:dyDescent="0.25">
      <c r="A48" s="44" t="str">
        <f>CONCATENATE(B48," ",C48," ",D48," - ",E48)</f>
        <v>Asesor de Servicio BMW F800R 2016 - 3</v>
      </c>
      <c r="B48" s="44" t="s">
        <v>194</v>
      </c>
      <c r="C48" s="44" t="s">
        <v>124</v>
      </c>
      <c r="D48" s="45">
        <v>2016</v>
      </c>
      <c r="E48" s="45">
        <v>3</v>
      </c>
      <c r="F48" s="46">
        <v>164000</v>
      </c>
      <c r="G48" s="47">
        <v>0.4</v>
      </c>
      <c r="H48" s="46">
        <f>F48*G48</f>
        <v>65600</v>
      </c>
      <c r="I48" s="24"/>
      <c r="J48" s="46">
        <f>IF(K48&gt;0,K48,IF(L48&gt;0,L48,M48))</f>
        <v>67000</v>
      </c>
      <c r="K48" s="46"/>
      <c r="L48" s="46"/>
      <c r="M48" s="46">
        <v>67000</v>
      </c>
      <c r="N48" s="48" t="str">
        <f>CONCATENATE("$",J48," ",O48)</f>
        <v>$67000 (Sesenta y Siete Mil Pesos 00/100 M.N.)</v>
      </c>
      <c r="O48" s="48" t="str">
        <f>CONCATENATE("(",CONVERTIRNUM(J48)," M.N.)")</f>
        <v>(Sesenta y Siete Mil Pesos 00/100 M.N.)</v>
      </c>
      <c r="Q48" s="46">
        <f>IF(R48&gt;0,R48,IF(S48&gt;0,S48,T48))</f>
        <v>931</v>
      </c>
      <c r="R48" s="46"/>
      <c r="S48" s="46">
        <f t="shared" si="35"/>
        <v>0</v>
      </c>
      <c r="T48" s="46">
        <f t="shared" si="35"/>
        <v>931</v>
      </c>
      <c r="U48" s="49" t="str">
        <f>CONCATENATE("$",Q48," ",V48,"")</f>
        <v>$931 (Novecientos Treinta y Un Pesos 00/100 M.N.)</v>
      </c>
      <c r="V48" s="48" t="str">
        <f>CONCATENATE("(",CONVERTIRNUM(Q48)," M.N.)")</f>
        <v>(Novecientos Treinta y Un Pesos 00/100 M.N.)</v>
      </c>
      <c r="W48" s="48" t="s">
        <v>121</v>
      </c>
      <c r="X48" s="48" t="s">
        <v>37</v>
      </c>
      <c r="Z48" s="140"/>
    </row>
    <row r="49" spans="1:26" ht="15" x14ac:dyDescent="0.25">
      <c r="A49" s="44" t="str">
        <f>CONCATENATE(B49," ",C49," ",D49," - ",E49)</f>
        <v>Asesor de Servicio BMW F700GS 2018 - 3</v>
      </c>
      <c r="B49" s="44" t="s">
        <v>194</v>
      </c>
      <c r="C49" s="44" t="s">
        <v>215</v>
      </c>
      <c r="D49" s="45">
        <v>2018</v>
      </c>
      <c r="E49" s="45">
        <v>3</v>
      </c>
      <c r="F49" s="46">
        <v>204818.97</v>
      </c>
      <c r="G49" s="47">
        <v>0.45</v>
      </c>
      <c r="H49" s="46">
        <f>F49*G49</f>
        <v>92168.536500000002</v>
      </c>
      <c r="I49" s="24"/>
      <c r="J49" s="46">
        <f>IF(K49&gt;0,K49,IF(L49&gt;0,L49,M49))</f>
        <v>94000</v>
      </c>
      <c r="K49" s="46"/>
      <c r="L49" s="46"/>
      <c r="M49" s="46">
        <v>94000</v>
      </c>
      <c r="N49" s="48" t="str">
        <f>CONCATENATE("$",J49," ",O49)</f>
        <v>$94000 (Noventa y Cuatro Mil Pesos 00/100 M.N.)</v>
      </c>
      <c r="O49" s="48" t="str">
        <f>CONCATENATE("(",CONVERTIRNUM(J49)," M.N.)")</f>
        <v>(Noventa y Cuatro Mil Pesos 00/100 M.N.)</v>
      </c>
      <c r="Q49" s="46">
        <f>IF(R49&gt;0,R49,IF(S49&gt;0,S49,T49))</f>
        <v>1306</v>
      </c>
      <c r="R49" s="46"/>
      <c r="S49" s="46">
        <f t="shared" si="35"/>
        <v>0</v>
      </c>
      <c r="T49" s="46">
        <f t="shared" si="35"/>
        <v>1306</v>
      </c>
      <c r="U49" s="49" t="str">
        <f>CONCATENATE("$",Q49," ",V49,"")</f>
        <v>$1306 (Mil Trescientos Seis Pesos 00/100 M.N.)</v>
      </c>
      <c r="V49" s="48" t="str">
        <f>CONCATENATE("(",CONVERTIRNUM(Q49)," M.N.)")</f>
        <v>(Mil Trescientos Seis Pesos 00/100 M.N.)</v>
      </c>
      <c r="W49" s="48" t="s">
        <v>121</v>
      </c>
      <c r="X49" s="48" t="s">
        <v>37</v>
      </c>
      <c r="Z49" s="140"/>
    </row>
    <row r="50" spans="1:26" ht="15" x14ac:dyDescent="0.25">
      <c r="A50" s="28"/>
      <c r="B50" s="29"/>
      <c r="C50" s="27"/>
      <c r="D50" s="30"/>
      <c r="E50" s="30"/>
      <c r="F50" s="31"/>
      <c r="G50" s="32"/>
      <c r="H50" s="30"/>
      <c r="I50" s="33"/>
      <c r="J50" s="34"/>
      <c r="K50" s="34"/>
      <c r="L50" s="34"/>
      <c r="M50" s="34"/>
      <c r="N50" s="27"/>
      <c r="O50" s="27"/>
      <c r="P50" s="35"/>
      <c r="Q50" s="34"/>
      <c r="R50" s="34"/>
      <c r="S50" s="34"/>
      <c r="T50" s="34"/>
      <c r="U50" s="36"/>
      <c r="V50" s="27"/>
      <c r="W50" s="27"/>
      <c r="X50" s="35"/>
      <c r="Z50" s="140"/>
    </row>
    <row r="51" spans="1:26" x14ac:dyDescent="0.2">
      <c r="A51" s="20" t="str">
        <f>CONCATENATE(B51," ",C51," ",D51," - ",E51)</f>
        <v xml:space="preserve"> Avenger 2010 - </v>
      </c>
      <c r="B51" s="7"/>
      <c r="C51" s="8" t="s">
        <v>125</v>
      </c>
      <c r="D51" s="9">
        <v>2010</v>
      </c>
      <c r="E51" s="9"/>
      <c r="F51" s="14"/>
      <c r="G51" s="15"/>
      <c r="H51" s="9"/>
      <c r="I51" s="25"/>
      <c r="J51" s="10">
        <f t="shared" si="6"/>
        <v>0</v>
      </c>
      <c r="K51" s="10"/>
      <c r="L51" s="10"/>
      <c r="M51" s="10"/>
      <c r="N51" s="8" t="str">
        <f t="shared" ref="N51:N57" si="36">CONCATENATE("$",J51," ",O51)</f>
        <v>$0 (Cero Pesos 00/100 M.N.)</v>
      </c>
      <c r="O51" s="8" t="str">
        <f t="shared" ref="O51:O57" si="37">CONCATENATE("(",CONVERTIRNUM(J51)," M.N.)")</f>
        <v>(Cero Pesos 00/100 M.N.)</v>
      </c>
      <c r="P51" s="26"/>
      <c r="Q51" s="10">
        <f t="shared" si="7"/>
        <v>0</v>
      </c>
      <c r="R51" s="10"/>
      <c r="S51" s="10"/>
      <c r="T51" s="10"/>
      <c r="U51" s="11" t="str">
        <f t="shared" ref="U51:U57" si="38">CONCATENATE("$",Q51," ",V51,"")</f>
        <v>$0 (Cero Pesos 00/100 M.N.)</v>
      </c>
      <c r="V51" s="8" t="str">
        <f t="shared" ref="V51:V57" si="39">CONCATENATE("(",CONVERTIRNUM(Q51)," M.N.)")</f>
        <v>(Cero Pesos 00/100 M.N.)</v>
      </c>
      <c r="W51" s="8" t="s">
        <v>126</v>
      </c>
      <c r="X51" s="12" t="s">
        <v>38</v>
      </c>
    </row>
    <row r="52" spans="1:26" x14ac:dyDescent="0.2">
      <c r="A52" s="20" t="str">
        <f t="shared" si="8"/>
        <v xml:space="preserve"> Express 2010 - </v>
      </c>
      <c r="B52" s="7"/>
      <c r="C52" s="8" t="s">
        <v>127</v>
      </c>
      <c r="D52" s="9">
        <v>2010</v>
      </c>
      <c r="E52" s="9"/>
      <c r="F52" s="14"/>
      <c r="G52" s="15"/>
      <c r="H52" s="9"/>
      <c r="I52" s="25"/>
      <c r="J52" s="10">
        <f t="shared" si="6"/>
        <v>0</v>
      </c>
      <c r="K52" s="10"/>
      <c r="L52" s="10"/>
      <c r="M52" s="10"/>
      <c r="N52" s="8" t="str">
        <f t="shared" si="36"/>
        <v>$0 (Cero Pesos 00/100 M.N.)</v>
      </c>
      <c r="O52" s="8" t="str">
        <f t="shared" si="37"/>
        <v>(Cero Pesos 00/100 M.N.)</v>
      </c>
      <c r="P52" s="26"/>
      <c r="Q52" s="10">
        <f t="shared" si="7"/>
        <v>0</v>
      </c>
      <c r="R52" s="10"/>
      <c r="S52" s="10"/>
      <c r="T52" s="10"/>
      <c r="U52" s="11" t="str">
        <f t="shared" si="38"/>
        <v>$0 (Cero Pesos 00/100 M.N.)</v>
      </c>
      <c r="V52" s="8" t="str">
        <f t="shared" si="39"/>
        <v>(Cero Pesos 00/100 M.N.)</v>
      </c>
      <c r="W52" s="8" t="s">
        <v>126</v>
      </c>
      <c r="X52" s="8" t="s">
        <v>38</v>
      </c>
    </row>
    <row r="53" spans="1:26" x14ac:dyDescent="0.2">
      <c r="A53" s="20" t="str">
        <f t="shared" si="8"/>
        <v xml:space="preserve"> Express 2011 - </v>
      </c>
      <c r="B53" s="7"/>
      <c r="C53" s="8" t="s">
        <v>127</v>
      </c>
      <c r="D53" s="9">
        <v>2011</v>
      </c>
      <c r="E53" s="9"/>
      <c r="F53" s="14"/>
      <c r="G53" s="15"/>
      <c r="H53" s="9"/>
      <c r="I53" s="25"/>
      <c r="J53" s="10">
        <f t="shared" si="6"/>
        <v>0</v>
      </c>
      <c r="K53" s="10"/>
      <c r="L53" s="10"/>
      <c r="M53" s="10"/>
      <c r="N53" s="8" t="str">
        <f t="shared" si="36"/>
        <v>$0 (Cero Pesos 00/100 M.N.)</v>
      </c>
      <c r="O53" s="8" t="str">
        <f t="shared" si="37"/>
        <v>(Cero Pesos 00/100 M.N.)</v>
      </c>
      <c r="P53" s="26"/>
      <c r="Q53" s="10">
        <f t="shared" si="7"/>
        <v>0</v>
      </c>
      <c r="R53" s="10"/>
      <c r="S53" s="10"/>
      <c r="T53" s="10"/>
      <c r="U53" s="11" t="str">
        <f t="shared" si="38"/>
        <v>$0 (Cero Pesos 00/100 M.N.)</v>
      </c>
      <c r="V53" s="8" t="str">
        <f t="shared" si="39"/>
        <v>(Cero Pesos 00/100 M.N.)</v>
      </c>
      <c r="W53" s="8" t="s">
        <v>126</v>
      </c>
      <c r="X53" s="8" t="s">
        <v>38</v>
      </c>
    </row>
    <row r="54" spans="1:26" x14ac:dyDescent="0.2">
      <c r="A54" s="20" t="str">
        <f t="shared" si="8"/>
        <v xml:space="preserve"> Express 2012 - </v>
      </c>
      <c r="B54" s="7"/>
      <c r="C54" s="8" t="s">
        <v>127</v>
      </c>
      <c r="D54" s="9">
        <v>2012</v>
      </c>
      <c r="E54" s="9"/>
      <c r="F54" s="14"/>
      <c r="G54" s="15"/>
      <c r="H54" s="9"/>
      <c r="I54" s="25"/>
      <c r="J54" s="10">
        <f t="shared" si="6"/>
        <v>0</v>
      </c>
      <c r="K54" s="10"/>
      <c r="L54" s="10"/>
      <c r="M54" s="10"/>
      <c r="N54" s="8" t="str">
        <f t="shared" si="36"/>
        <v>$0 (Cero Pesos 00/100 M.N.)</v>
      </c>
      <c r="O54" s="8" t="str">
        <f t="shared" si="37"/>
        <v>(Cero Pesos 00/100 M.N.)</v>
      </c>
      <c r="P54" s="26"/>
      <c r="Q54" s="10">
        <f t="shared" si="7"/>
        <v>0</v>
      </c>
      <c r="R54" s="10"/>
      <c r="S54" s="10"/>
      <c r="T54" s="10"/>
      <c r="U54" s="11" t="str">
        <f t="shared" si="38"/>
        <v>$0 (Cero Pesos 00/100 M.N.)</v>
      </c>
      <c r="V54" s="8" t="str">
        <f t="shared" si="39"/>
        <v>(Cero Pesos 00/100 M.N.)</v>
      </c>
      <c r="W54" s="8" t="s">
        <v>126</v>
      </c>
      <c r="X54" s="8" t="s">
        <v>38</v>
      </c>
    </row>
    <row r="55" spans="1:26" x14ac:dyDescent="0.2">
      <c r="A55" s="20" t="str">
        <f t="shared" si="8"/>
        <v xml:space="preserve"> Trax 2014 - </v>
      </c>
      <c r="B55" s="7"/>
      <c r="C55" s="8" t="s">
        <v>128</v>
      </c>
      <c r="D55" s="9">
        <v>2014</v>
      </c>
      <c r="E55" s="9"/>
      <c r="F55" s="14"/>
      <c r="G55" s="15"/>
      <c r="H55" s="9"/>
      <c r="I55" s="25"/>
      <c r="J55" s="10">
        <f t="shared" si="6"/>
        <v>0</v>
      </c>
      <c r="K55" s="10"/>
      <c r="L55" s="10"/>
      <c r="M55" s="10"/>
      <c r="N55" s="8" t="str">
        <f t="shared" si="36"/>
        <v>$0 (Cero Pesos 00/100 M.N.)</v>
      </c>
      <c r="O55" s="8" t="str">
        <f t="shared" si="37"/>
        <v>(Cero Pesos 00/100 M.N.)</v>
      </c>
      <c r="P55" s="26"/>
      <c r="Q55" s="10">
        <f t="shared" si="7"/>
        <v>0</v>
      </c>
      <c r="R55" s="10"/>
      <c r="S55" s="10"/>
      <c r="T55" s="10"/>
      <c r="U55" s="11" t="str">
        <f t="shared" si="38"/>
        <v>$0 (Cero Pesos 00/100 M.N.)</v>
      </c>
      <c r="V55" s="8" t="str">
        <f t="shared" si="39"/>
        <v>(Cero Pesos 00/100 M.N.)</v>
      </c>
      <c r="W55" s="8" t="s">
        <v>126</v>
      </c>
      <c r="X55" s="8" t="s">
        <v>38</v>
      </c>
    </row>
    <row r="56" spans="1:26" x14ac:dyDescent="0.2">
      <c r="A56" s="20" t="str">
        <f t="shared" si="8"/>
        <v xml:space="preserve"> Izusu 2010 - </v>
      </c>
      <c r="B56" s="7"/>
      <c r="C56" s="8" t="s">
        <v>129</v>
      </c>
      <c r="D56" s="9">
        <v>2010</v>
      </c>
      <c r="E56" s="9"/>
      <c r="F56" s="14"/>
      <c r="G56" s="15"/>
      <c r="H56" s="9"/>
      <c r="I56" s="25"/>
      <c r="J56" s="10">
        <f t="shared" si="6"/>
        <v>0</v>
      </c>
      <c r="K56" s="10"/>
      <c r="L56" s="10"/>
      <c r="M56" s="10"/>
      <c r="N56" s="8" t="str">
        <f t="shared" si="36"/>
        <v>$0 (Cero Pesos 00/100 M.N.)</v>
      </c>
      <c r="O56" s="8" t="str">
        <f t="shared" si="37"/>
        <v>(Cero Pesos 00/100 M.N.)</v>
      </c>
      <c r="P56" s="26"/>
      <c r="Q56" s="10">
        <f t="shared" si="7"/>
        <v>0</v>
      </c>
      <c r="R56" s="10"/>
      <c r="S56" s="10"/>
      <c r="T56" s="10"/>
      <c r="U56" s="11" t="str">
        <f t="shared" si="38"/>
        <v>$0 (Cero Pesos 00/100 M.N.)</v>
      </c>
      <c r="V56" s="8" t="str">
        <f t="shared" si="39"/>
        <v>(Cero Pesos 00/100 M.N.)</v>
      </c>
      <c r="W56" s="8" t="s">
        <v>126</v>
      </c>
      <c r="X56" s="8" t="s">
        <v>38</v>
      </c>
    </row>
    <row r="57" spans="1:26" x14ac:dyDescent="0.2">
      <c r="A57" s="20" t="str">
        <f t="shared" si="8"/>
        <v xml:space="preserve"> Evi 2008 - </v>
      </c>
      <c r="B57" s="7"/>
      <c r="C57" s="8" t="s">
        <v>130</v>
      </c>
      <c r="D57" s="9">
        <v>2008</v>
      </c>
      <c r="E57" s="9"/>
      <c r="F57" s="14"/>
      <c r="G57" s="15"/>
      <c r="H57" s="9"/>
      <c r="I57" s="25"/>
      <c r="J57" s="10">
        <f t="shared" si="6"/>
        <v>0</v>
      </c>
      <c r="K57" s="10"/>
      <c r="L57" s="10"/>
      <c r="M57" s="10"/>
      <c r="N57" s="8" t="str">
        <f t="shared" si="36"/>
        <v>$0 (Cero Pesos 00/100 M.N.)</v>
      </c>
      <c r="O57" s="8" t="str">
        <f t="shared" si="37"/>
        <v>(Cero Pesos 00/100 M.N.)</v>
      </c>
      <c r="P57" s="26"/>
      <c r="Q57" s="10">
        <f t="shared" si="7"/>
        <v>0</v>
      </c>
      <c r="R57" s="10"/>
      <c r="S57" s="10"/>
      <c r="T57" s="10"/>
      <c r="U57" s="11" t="str">
        <f t="shared" si="38"/>
        <v>$0 (Cero Pesos 00/100 M.N.)</v>
      </c>
      <c r="V57" s="8" t="str">
        <f t="shared" si="39"/>
        <v>(Cero Pesos 00/100 M.N.)</v>
      </c>
      <c r="W57" s="8" t="s">
        <v>126</v>
      </c>
      <c r="X57" s="8" t="s">
        <v>38</v>
      </c>
    </row>
    <row r="61" spans="1:26" x14ac:dyDescent="0.2">
      <c r="G61" s="104"/>
    </row>
    <row r="62" spans="1:26" x14ac:dyDescent="0.2">
      <c r="G62" s="104"/>
    </row>
    <row r="63" spans="1:26" x14ac:dyDescent="0.2">
      <c r="G63" s="104"/>
    </row>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Responsiva Autos Utilitarios</vt:lpstr>
      <vt:lpstr>Importe Descuentos</vt:lpstr>
    </vt:vector>
  </TitlesOfParts>
  <Company>Sistemas Distribuidos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Grupo Nacional Provincial</dc:creator>
  <cp:lastModifiedBy>Zazil Ha Bernal Noh</cp:lastModifiedBy>
  <cp:lastPrinted>2019-10-25T01:11:46Z</cp:lastPrinted>
  <dcterms:created xsi:type="dcterms:W3CDTF">2015-05-07T22:55:42Z</dcterms:created>
  <dcterms:modified xsi:type="dcterms:W3CDTF">2019-10-25T01:39:03Z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